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sets\"/>
    </mc:Choice>
  </mc:AlternateContent>
  <xr:revisionPtr revIDLastSave="0" documentId="13_ncr:1_{0BA0DB6F-5679-4403-AC94-E8FD23FAC063}" xr6:coauthVersionLast="45" xr6:coauthVersionMax="45" xr10:uidLastSave="{00000000-0000-0000-0000-000000000000}"/>
  <bookViews>
    <workbookView xWindow="-120" yWindow="-120" windowWidth="29040" windowHeight="15720" firstSheet="6" activeTab="12" xr2:uid="{062AEE2A-A77F-4608-8922-91A917CAA234}"/>
  </bookViews>
  <sheets>
    <sheet name="Pivot Analysis" sheetId="3" state="hidden" r:id="rId1"/>
    <sheet name="Documentation" sheetId="2" r:id="rId2"/>
    <sheet name="ANALYSIS" sheetId="4" r:id="rId3"/>
    <sheet name=" POPULATION DATA-1" sheetId="5" r:id="rId4"/>
    <sheet name="POPULATION DATA-2" sheetId="6" r:id="rId5"/>
    <sheet name="POPULATION DATA-3" sheetId="7" r:id="rId6"/>
    <sheet name="Branch Population-1" sheetId="9" r:id="rId7"/>
    <sheet name="Branch Population-2" sheetId="11" r:id="rId8"/>
    <sheet name="R_E_P allocation" sheetId="12" r:id="rId9"/>
    <sheet name="Agrani Bank csv data" sheetId="1" r:id="rId10"/>
    <sheet name="Branch Adress-1" sheetId="15" r:id="rId11"/>
    <sheet name="Branch Address-2" sheetId="16" r:id="rId12"/>
    <sheet name="FINAL_DATASET" sheetId="13" r:id="rId13"/>
    <sheet name="Branch name &amp; AddressBranch Nam" sheetId="14" state="hidden" r:id="rId14"/>
  </sheets>
  <definedNames>
    <definedName name="solver_eng" localSheetId="2" hidden="1">1</definedName>
    <definedName name="solver_neg" localSheetId="2" hidden="1">1</definedName>
    <definedName name="solver_num" localSheetId="2" hidden="1">0</definedName>
    <definedName name="solver_opt" localSheetId="2" hidden="1">ANALYSIS!$E$19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13" l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E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F3" i="15" l="1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2" i="15"/>
  <c r="G2" i="15"/>
  <c r="G3" i="15"/>
  <c r="G4" i="15"/>
  <c r="H4" i="15" s="1"/>
  <c r="G5" i="15"/>
  <c r="H5" i="15" s="1"/>
  <c r="G6" i="15"/>
  <c r="H6" i="15" s="1"/>
  <c r="G7" i="15"/>
  <c r="H7" i="15" s="1"/>
  <c r="G8" i="15"/>
  <c r="H8" i="15" s="1"/>
  <c r="G9" i="15"/>
  <c r="H9" i="15" s="1"/>
  <c r="G10" i="15"/>
  <c r="H10" i="15" s="1"/>
  <c r="G11" i="15"/>
  <c r="H11" i="15" s="1"/>
  <c r="G12" i="15"/>
  <c r="G13" i="15"/>
  <c r="H13" i="15" s="1"/>
  <c r="G14" i="15"/>
  <c r="H14" i="15" s="1"/>
  <c r="G15" i="15"/>
  <c r="G16" i="15"/>
  <c r="G17" i="15"/>
  <c r="H17" i="15" s="1"/>
  <c r="G18" i="15"/>
  <c r="H18" i="15" s="1"/>
  <c r="G19" i="15"/>
  <c r="H19" i="15" s="1"/>
  <c r="G20" i="15"/>
  <c r="H20" i="15" s="1"/>
  <c r="G21" i="15"/>
  <c r="H21" i="15" s="1"/>
  <c r="G22" i="15"/>
  <c r="H22" i="15" s="1"/>
  <c r="G23" i="15"/>
  <c r="H23" i="15" s="1"/>
  <c r="G24" i="15"/>
  <c r="H24" i="15" s="1"/>
  <c r="G25" i="15"/>
  <c r="H25" i="15" s="1"/>
  <c r="G26" i="15"/>
  <c r="H26" i="15" s="1"/>
  <c r="G27" i="15"/>
  <c r="H27" i="15" s="1"/>
  <c r="G28" i="15"/>
  <c r="H28" i="15" s="1"/>
  <c r="G29" i="15"/>
  <c r="H29" i="15" s="1"/>
  <c r="G30" i="15"/>
  <c r="H30" i="15" s="1"/>
  <c r="G31" i="15"/>
  <c r="G32" i="15"/>
  <c r="H32" i="15" s="1"/>
  <c r="G33" i="15"/>
  <c r="H33" i="15" s="1"/>
  <c r="G34" i="15"/>
  <c r="H34" i="15" s="1"/>
  <c r="G35" i="15"/>
  <c r="G36" i="15"/>
  <c r="H36" i="15" s="1"/>
  <c r="G37" i="15"/>
  <c r="H37" i="15" s="1"/>
  <c r="G38" i="15"/>
  <c r="H38" i="15" s="1"/>
  <c r="G39" i="15"/>
  <c r="H39" i="15" s="1"/>
  <c r="G40" i="15"/>
  <c r="G41" i="15"/>
  <c r="H41" i="15" s="1"/>
  <c r="G42" i="15"/>
  <c r="G43" i="15"/>
  <c r="G44" i="15"/>
  <c r="H44" i="15" s="1"/>
  <c r="G45" i="15"/>
  <c r="H45" i="15" s="1"/>
  <c r="G46" i="15"/>
  <c r="H46" i="15" s="1"/>
  <c r="G47" i="15"/>
  <c r="H47" i="15" s="1"/>
  <c r="G48" i="15"/>
  <c r="H48" i="15" s="1"/>
  <c r="G49" i="15"/>
  <c r="H49" i="15" s="1"/>
  <c r="G50" i="15"/>
  <c r="H50" i="15" s="1"/>
  <c r="G51" i="15"/>
  <c r="H51" i="15" s="1"/>
  <c r="G52" i="15"/>
  <c r="H52" i="15" s="1"/>
  <c r="G53" i="15"/>
  <c r="G54" i="15"/>
  <c r="H54" i="15" s="1"/>
  <c r="G55" i="15"/>
  <c r="H55" i="15" s="1"/>
  <c r="G56" i="15"/>
  <c r="G57" i="15"/>
  <c r="G58" i="15"/>
  <c r="H58" i="15" s="1"/>
  <c r="G59" i="15"/>
  <c r="G60" i="15"/>
  <c r="G61" i="15"/>
  <c r="G62" i="15"/>
  <c r="H62" i="15" s="1"/>
  <c r="G63" i="15"/>
  <c r="H63" i="15" s="1"/>
  <c r="G64" i="15"/>
  <c r="H64" i="15" s="1"/>
  <c r="G65" i="15"/>
  <c r="H65" i="15" s="1"/>
  <c r="G66" i="15"/>
  <c r="H66" i="15" s="1"/>
  <c r="G67" i="15"/>
  <c r="G68" i="15"/>
  <c r="H68" i="15" s="1"/>
  <c r="G69" i="15"/>
  <c r="G70" i="15"/>
  <c r="H70" i="15" s="1"/>
  <c r="G71" i="15"/>
  <c r="G72" i="15"/>
  <c r="H72" i="15" s="1"/>
  <c r="G73" i="15"/>
  <c r="H73" i="15" s="1"/>
  <c r="G74" i="15"/>
  <c r="H74" i="15" s="1"/>
  <c r="G75" i="15"/>
  <c r="G76" i="15"/>
  <c r="G77" i="15"/>
  <c r="H77" i="15" s="1"/>
  <c r="G78" i="15"/>
  <c r="H78" i="15" s="1"/>
  <c r="G79" i="15"/>
  <c r="G80" i="15"/>
  <c r="H80" i="15" s="1"/>
  <c r="G81" i="15"/>
  <c r="H81" i="15" s="1"/>
  <c r="G82" i="15"/>
  <c r="H82" i="15" s="1"/>
  <c r="G83" i="15"/>
  <c r="H83" i="15" s="1"/>
  <c r="G84" i="15"/>
  <c r="H84" i="15" s="1"/>
  <c r="G85" i="15"/>
  <c r="G86" i="15"/>
  <c r="G87" i="15"/>
  <c r="G88" i="15"/>
  <c r="G89" i="15"/>
  <c r="G90" i="15"/>
  <c r="H90" i="15" s="1"/>
  <c r="G91" i="15"/>
  <c r="H91" i="15" s="1"/>
  <c r="G92" i="15"/>
  <c r="H92" i="15" s="1"/>
  <c r="G93" i="15"/>
  <c r="H93" i="15" s="1"/>
  <c r="G94" i="15"/>
  <c r="G95" i="15"/>
  <c r="H95" i="15" s="1"/>
  <c r="G96" i="15"/>
  <c r="H96" i="15" s="1"/>
  <c r="G97" i="15"/>
  <c r="H97" i="15" s="1"/>
  <c r="G98" i="15"/>
  <c r="H98" i="15" s="1"/>
  <c r="G99" i="15"/>
  <c r="H99" i="15" s="1"/>
  <c r="G100" i="15"/>
  <c r="G101" i="15"/>
  <c r="H101" i="15" s="1"/>
  <c r="G102" i="15"/>
  <c r="H102" i="15" s="1"/>
  <c r="G103" i="15"/>
  <c r="H103" i="15" s="1"/>
  <c r="G104" i="15"/>
  <c r="H104" i="15" s="1"/>
  <c r="G105" i="15"/>
  <c r="H105" i="15" s="1"/>
  <c r="G106" i="15"/>
  <c r="G107" i="15"/>
  <c r="H107" i="15" s="1"/>
  <c r="G108" i="15"/>
  <c r="H108" i="15" s="1"/>
  <c r="G109" i="15"/>
  <c r="H109" i="15" s="1"/>
  <c r="G110" i="15"/>
  <c r="H110" i="15" s="1"/>
  <c r="G111" i="15"/>
  <c r="G112" i="15"/>
  <c r="H112" i="15" s="1"/>
  <c r="G113" i="15"/>
  <c r="G114" i="15"/>
  <c r="G115" i="15"/>
  <c r="G116" i="15"/>
  <c r="H116" i="15" s="1"/>
  <c r="G117" i="15"/>
  <c r="H117" i="15" s="1"/>
  <c r="G118" i="15"/>
  <c r="H118" i="15" s="1"/>
  <c r="G119" i="15"/>
  <c r="G120" i="15"/>
  <c r="H120" i="15" s="1"/>
  <c r="G121" i="15"/>
  <c r="H121" i="15" s="1"/>
  <c r="G122" i="15"/>
  <c r="H122" i="15" s="1"/>
  <c r="G123" i="15"/>
  <c r="H123" i="15" s="1"/>
  <c r="G124" i="15"/>
  <c r="H124" i="15" s="1"/>
  <c r="G125" i="15"/>
  <c r="H125" i="15" s="1"/>
  <c r="G126" i="15"/>
  <c r="G127" i="15"/>
  <c r="H127" i="15" s="1"/>
  <c r="G128" i="15"/>
  <c r="H128" i="15" s="1"/>
  <c r="G129" i="15"/>
  <c r="H129" i="15" s="1"/>
  <c r="G130" i="15"/>
  <c r="G131" i="15"/>
  <c r="G132" i="15"/>
  <c r="G133" i="15"/>
  <c r="G134" i="15"/>
  <c r="H134" i="15" s="1"/>
  <c r="G135" i="15"/>
  <c r="G136" i="15"/>
  <c r="H136" i="15" s="1"/>
  <c r="G137" i="15"/>
  <c r="G138" i="15"/>
  <c r="G139" i="15"/>
  <c r="G140" i="15"/>
  <c r="G141" i="15"/>
  <c r="G142" i="15"/>
  <c r="H142" i="15" s="1"/>
  <c r="G143" i="15"/>
  <c r="G144" i="15"/>
  <c r="H144" i="15" s="1"/>
  <c r="G145" i="15"/>
  <c r="H145" i="15" s="1"/>
  <c r="G146" i="15"/>
  <c r="G147" i="15"/>
  <c r="H147" i="15" s="1"/>
  <c r="G148" i="15"/>
  <c r="H148" i="15" s="1"/>
  <c r="G149" i="15"/>
  <c r="H149" i="15" s="1"/>
  <c r="G150" i="15"/>
  <c r="G151" i="15"/>
  <c r="G152" i="15"/>
  <c r="G153" i="15"/>
  <c r="G154" i="15"/>
  <c r="G155" i="15"/>
  <c r="G156" i="15"/>
  <c r="G157" i="15"/>
  <c r="G158" i="15"/>
  <c r="H158" i="15" s="1"/>
  <c r="G159" i="15"/>
  <c r="G160" i="15"/>
  <c r="H160" i="15" s="1"/>
  <c r="G161" i="15"/>
  <c r="G162" i="15"/>
  <c r="G163" i="15"/>
  <c r="G164" i="15"/>
  <c r="G165" i="15"/>
  <c r="G166" i="15"/>
  <c r="H166" i="15" s="1"/>
  <c r="G167" i="15"/>
  <c r="H167" i="15" s="1"/>
  <c r="G168" i="15"/>
  <c r="H168" i="15" s="1"/>
  <c r="G169" i="15"/>
  <c r="H169" i="15" s="1"/>
  <c r="G170" i="15"/>
  <c r="H170" i="15" s="1"/>
  <c r="G171" i="15"/>
  <c r="H171" i="15" s="1"/>
  <c r="G172" i="15"/>
  <c r="G173" i="15"/>
  <c r="G174" i="15"/>
  <c r="H174" i="15" s="1"/>
  <c r="G175" i="15"/>
  <c r="G176" i="15"/>
  <c r="H176" i="15" s="1"/>
  <c r="G177" i="15"/>
  <c r="H177" i="15" s="1"/>
  <c r="G178" i="15"/>
  <c r="H178" i="15" s="1"/>
  <c r="G179" i="15"/>
  <c r="G180" i="15"/>
  <c r="H180" i="15" s="1"/>
  <c r="G181" i="15"/>
  <c r="H181" i="15" s="1"/>
  <c r="G182" i="15"/>
  <c r="G183" i="15"/>
  <c r="G184" i="15"/>
  <c r="G185" i="15"/>
  <c r="G186" i="15"/>
  <c r="H186" i="15" s="1"/>
  <c r="G187" i="15"/>
  <c r="H187" i="15" s="1"/>
  <c r="G188" i="15"/>
  <c r="H188" i="15" s="1"/>
  <c r="G189" i="15"/>
  <c r="H189" i="15" s="1"/>
  <c r="G190" i="15"/>
  <c r="H190" i="15" s="1"/>
  <c r="G191" i="15"/>
  <c r="H191" i="15" s="1"/>
  <c r="G192" i="15"/>
  <c r="H192" i="15" s="1"/>
  <c r="G193" i="15"/>
  <c r="G194" i="15"/>
  <c r="G195" i="15"/>
  <c r="H195" i="15" s="1"/>
  <c r="G196" i="15"/>
  <c r="H196" i="15" s="1"/>
  <c r="G197" i="15"/>
  <c r="H197" i="15" s="1"/>
  <c r="G198" i="15"/>
  <c r="H198" i="15" s="1"/>
  <c r="G199" i="15"/>
  <c r="G200" i="15"/>
  <c r="G201" i="15"/>
  <c r="H201" i="15" s="1"/>
  <c r="G202" i="15"/>
  <c r="H202" i="15" s="1"/>
  <c r="G203" i="15"/>
  <c r="H203" i="15" s="1"/>
  <c r="G204" i="15"/>
  <c r="G205" i="15"/>
  <c r="G206" i="15"/>
  <c r="G207" i="15"/>
  <c r="G208" i="15"/>
  <c r="H208" i="15" s="1"/>
  <c r="G209" i="15"/>
  <c r="H209" i="15" s="1"/>
  <c r="G210" i="15"/>
  <c r="H210" i="15" s="1"/>
  <c r="G211" i="15"/>
  <c r="G212" i="15"/>
  <c r="G213" i="15"/>
  <c r="G214" i="15"/>
  <c r="G215" i="15"/>
  <c r="H215" i="15" s="1"/>
  <c r="G216" i="15"/>
  <c r="G217" i="15"/>
  <c r="G218" i="15"/>
  <c r="H218" i="15" s="1"/>
  <c r="G219" i="15"/>
  <c r="H219" i="15" s="1"/>
  <c r="G220" i="15"/>
  <c r="G221" i="15"/>
  <c r="H221" i="15" s="1"/>
  <c r="G222" i="15"/>
  <c r="G223" i="15"/>
  <c r="G224" i="15"/>
  <c r="G225" i="15"/>
  <c r="H225" i="15" s="1"/>
  <c r="G226" i="15"/>
  <c r="H226" i="15" s="1"/>
  <c r="G227" i="15"/>
  <c r="G228" i="15"/>
  <c r="H228" i="15" s="1"/>
  <c r="G229" i="15"/>
  <c r="H229" i="15" s="1"/>
  <c r="G230" i="15"/>
  <c r="H230" i="15" s="1"/>
  <c r="G231" i="15"/>
  <c r="H231" i="15" s="1"/>
  <c r="G232" i="15"/>
  <c r="G233" i="15"/>
  <c r="H233" i="15" s="1"/>
  <c r="G234" i="15"/>
  <c r="H234" i="15" s="1"/>
  <c r="G235" i="15"/>
  <c r="G236" i="15"/>
  <c r="G237" i="15"/>
  <c r="H237" i="15" s="1"/>
  <c r="G238" i="15"/>
  <c r="G239" i="15"/>
  <c r="G240" i="15"/>
  <c r="H240" i="15" s="1"/>
  <c r="G241" i="15"/>
  <c r="H241" i="15" s="1"/>
  <c r="G242" i="15"/>
  <c r="G243" i="15"/>
  <c r="H243" i="15" s="1"/>
  <c r="G244" i="15"/>
  <c r="G245" i="15"/>
  <c r="G246" i="15"/>
  <c r="H246" i="15" s="1"/>
  <c r="G247" i="15"/>
  <c r="G248" i="15"/>
  <c r="H248" i="15" s="1"/>
  <c r="G249" i="15"/>
  <c r="H249" i="15" s="1"/>
  <c r="G250" i="15"/>
  <c r="H250" i="15" s="1"/>
  <c r="G251" i="15"/>
  <c r="H251" i="15" s="1"/>
  <c r="G252" i="15"/>
  <c r="H252" i="15" s="1"/>
  <c r="G253" i="15"/>
  <c r="G254" i="15"/>
  <c r="G255" i="15"/>
  <c r="G256" i="15"/>
  <c r="G257" i="15"/>
  <c r="H257" i="15" s="1"/>
  <c r="G258" i="15"/>
  <c r="H258" i="15" s="1"/>
  <c r="G259" i="15"/>
  <c r="G260" i="15"/>
  <c r="G261" i="15"/>
  <c r="G262" i="15"/>
  <c r="G263" i="15"/>
  <c r="G264" i="15"/>
  <c r="G265" i="15"/>
  <c r="H265" i="15" s="1"/>
  <c r="G266" i="15"/>
  <c r="G267" i="15"/>
  <c r="G268" i="15"/>
  <c r="G269" i="15"/>
  <c r="G270" i="15"/>
  <c r="G271" i="15"/>
  <c r="G272" i="15"/>
  <c r="H272" i="15" s="1"/>
  <c r="G273" i="15"/>
  <c r="G274" i="15"/>
  <c r="G275" i="15"/>
  <c r="G276" i="15"/>
  <c r="H276" i="15" s="1"/>
  <c r="G277" i="15"/>
  <c r="G278" i="15"/>
  <c r="G279" i="15"/>
  <c r="G280" i="15"/>
  <c r="H280" i="15" s="1"/>
  <c r="G281" i="15"/>
  <c r="H281" i="15" s="1"/>
  <c r="G282" i="15"/>
  <c r="G283" i="15"/>
  <c r="G284" i="15"/>
  <c r="H284" i="15" s="1"/>
  <c r="G285" i="15"/>
  <c r="G286" i="15"/>
  <c r="H286" i="15" s="1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H307" i="15" s="1"/>
  <c r="G308" i="15"/>
  <c r="G309" i="15"/>
  <c r="G310" i="15"/>
  <c r="G311" i="15"/>
  <c r="G312" i="15"/>
  <c r="G313" i="15"/>
  <c r="G314" i="15"/>
  <c r="G315" i="15"/>
  <c r="H315" i="15" s="1"/>
  <c r="G316" i="15"/>
  <c r="G317" i="15"/>
  <c r="G318" i="15"/>
  <c r="H318" i="15" s="1"/>
  <c r="G319" i="15"/>
  <c r="G320" i="15"/>
  <c r="H320" i="15" s="1"/>
  <c r="G321" i="15"/>
  <c r="G322" i="15"/>
  <c r="H322" i="15" s="1"/>
  <c r="G323" i="15"/>
  <c r="G324" i="15"/>
  <c r="G325" i="15"/>
  <c r="G326" i="15"/>
  <c r="G327" i="15"/>
  <c r="G328" i="15"/>
  <c r="G329" i="15"/>
  <c r="H329" i="15" s="1"/>
  <c r="G330" i="15"/>
  <c r="G331" i="15"/>
  <c r="G332" i="15"/>
  <c r="H332" i="15" s="1"/>
  <c r="G333" i="15"/>
  <c r="H333" i="15" s="1"/>
  <c r="G334" i="15"/>
  <c r="G335" i="15"/>
  <c r="G336" i="15"/>
  <c r="G337" i="15"/>
  <c r="H337" i="15" s="1"/>
  <c r="G338" i="15"/>
  <c r="H338" i="15" s="1"/>
  <c r="G339" i="15"/>
  <c r="H339" i="15" s="1"/>
  <c r="G340" i="15"/>
  <c r="H340" i="15" s="1"/>
  <c r="G341" i="15"/>
  <c r="H341" i="15" s="1"/>
  <c r="G342" i="15"/>
  <c r="H342" i="15" s="1"/>
  <c r="G343" i="15"/>
  <c r="G344" i="15"/>
  <c r="G345" i="15"/>
  <c r="G346" i="15"/>
  <c r="G347" i="15"/>
  <c r="H347" i="15" s="1"/>
  <c r="G348" i="15"/>
  <c r="H348" i="15" s="1"/>
  <c r="G349" i="15"/>
  <c r="H349" i="15" s="1"/>
  <c r="G350" i="15"/>
  <c r="G351" i="15"/>
  <c r="H351" i="15" s="1"/>
  <c r="G352" i="15"/>
  <c r="G353" i="15"/>
  <c r="G354" i="15"/>
  <c r="G355" i="15"/>
  <c r="G356" i="15"/>
  <c r="G357" i="15"/>
  <c r="H357" i="15" s="1"/>
  <c r="G358" i="15"/>
  <c r="G359" i="15"/>
  <c r="G360" i="15"/>
  <c r="H360" i="15" s="1"/>
  <c r="G361" i="15"/>
  <c r="H361" i="15" s="1"/>
  <c r="G362" i="15"/>
  <c r="H362" i="15" s="1"/>
  <c r="G363" i="15"/>
  <c r="H363" i="15" s="1"/>
  <c r="G364" i="15"/>
  <c r="G365" i="15"/>
  <c r="G366" i="15"/>
  <c r="G367" i="15"/>
  <c r="G368" i="15"/>
  <c r="G369" i="15"/>
  <c r="H369" i="15" s="1"/>
  <c r="G370" i="15"/>
  <c r="G371" i="15"/>
  <c r="H371" i="15" s="1"/>
  <c r="G372" i="15"/>
  <c r="G373" i="15"/>
  <c r="H373" i="15" s="1"/>
  <c r="G374" i="15"/>
  <c r="G375" i="15"/>
  <c r="G376" i="15"/>
  <c r="H376" i="15" s="1"/>
  <c r="G377" i="15"/>
  <c r="G378" i="15"/>
  <c r="H378" i="15" s="1"/>
  <c r="G379" i="15"/>
  <c r="H379" i="15" s="1"/>
  <c r="G380" i="15"/>
  <c r="G381" i="15"/>
  <c r="G382" i="15"/>
  <c r="H382" i="15" s="1"/>
  <c r="G383" i="15"/>
  <c r="G384" i="15"/>
  <c r="H384" i="15" s="1"/>
  <c r="G385" i="15"/>
  <c r="H385" i="15" s="1"/>
  <c r="G386" i="15"/>
  <c r="H386" i="15" s="1"/>
  <c r="G387" i="15"/>
  <c r="H387" i="15" s="1"/>
  <c r="G388" i="15"/>
  <c r="G389" i="15"/>
  <c r="G390" i="15"/>
  <c r="G391" i="15"/>
  <c r="H391" i="15" s="1"/>
  <c r="G392" i="15"/>
  <c r="G393" i="15"/>
  <c r="G394" i="15"/>
  <c r="H394" i="15" s="1"/>
  <c r="G395" i="15"/>
  <c r="H395" i="15" s="1"/>
  <c r="G396" i="15"/>
  <c r="G397" i="15"/>
  <c r="G398" i="15"/>
  <c r="H398" i="15" s="1"/>
  <c r="G399" i="15"/>
  <c r="G400" i="15"/>
  <c r="G401" i="15"/>
  <c r="G402" i="15"/>
  <c r="G403" i="15"/>
  <c r="H403" i="15" s="1"/>
  <c r="G404" i="15"/>
  <c r="G405" i="15"/>
  <c r="H405" i="15" s="1"/>
  <c r="G406" i="15"/>
  <c r="G407" i="15"/>
  <c r="G408" i="15"/>
  <c r="G409" i="15"/>
  <c r="H409" i="15" s="1"/>
  <c r="G410" i="15"/>
  <c r="H410" i="15" s="1"/>
  <c r="G411" i="15"/>
  <c r="H411" i="15" s="1"/>
  <c r="G412" i="15"/>
  <c r="G413" i="15"/>
  <c r="H413" i="15" s="1"/>
  <c r="G414" i="15"/>
  <c r="H414" i="15" s="1"/>
  <c r="G415" i="15"/>
  <c r="H415" i="15" s="1"/>
  <c r="G416" i="15"/>
  <c r="G417" i="15"/>
  <c r="G418" i="15"/>
  <c r="G419" i="15"/>
  <c r="H419" i="15" s="1"/>
  <c r="G420" i="15"/>
  <c r="G421" i="15"/>
  <c r="G422" i="15"/>
  <c r="H422" i="15" s="1"/>
  <c r="G423" i="15"/>
  <c r="G424" i="15"/>
  <c r="H424" i="15" s="1"/>
  <c r="G425" i="15"/>
  <c r="G426" i="15"/>
  <c r="H426" i="15" s="1"/>
  <c r="G427" i="15"/>
  <c r="H427" i="15" s="1"/>
  <c r="G428" i="15"/>
  <c r="H428" i="15" s="1"/>
  <c r="G429" i="15"/>
  <c r="H429" i="15" s="1"/>
  <c r="G430" i="15"/>
  <c r="H430" i="15" s="1"/>
  <c r="G431" i="15"/>
  <c r="G432" i="15"/>
  <c r="G433" i="15"/>
  <c r="H433" i="15" s="1"/>
  <c r="G434" i="15"/>
  <c r="H434" i="15" s="1"/>
  <c r="G435" i="15"/>
  <c r="H435" i="15" s="1"/>
  <c r="G436" i="15"/>
  <c r="G437" i="15"/>
  <c r="H437" i="15" s="1"/>
  <c r="G438" i="15"/>
  <c r="H438" i="15" s="1"/>
  <c r="G439" i="15"/>
  <c r="G440" i="15"/>
  <c r="H440" i="15" s="1"/>
  <c r="G441" i="15"/>
  <c r="G442" i="15"/>
  <c r="H442" i="15" s="1"/>
  <c r="G443" i="15"/>
  <c r="G444" i="15"/>
  <c r="G445" i="15"/>
  <c r="H445" i="15" s="1"/>
  <c r="G446" i="15"/>
  <c r="G447" i="15"/>
  <c r="G448" i="15"/>
  <c r="G449" i="15"/>
  <c r="G450" i="15"/>
  <c r="G451" i="15"/>
  <c r="G452" i="15"/>
  <c r="H452" i="15" s="1"/>
  <c r="G453" i="15"/>
  <c r="H453" i="15" s="1"/>
  <c r="G454" i="15"/>
  <c r="G455" i="15"/>
  <c r="G456" i="15"/>
  <c r="H456" i="15" s="1"/>
  <c r="G457" i="15"/>
  <c r="H457" i="15" s="1"/>
  <c r="G458" i="15"/>
  <c r="G459" i="15"/>
  <c r="G460" i="15"/>
  <c r="G461" i="15"/>
  <c r="G462" i="15"/>
  <c r="G463" i="15"/>
  <c r="H463" i="15" s="1"/>
  <c r="G464" i="15"/>
  <c r="H464" i="15" s="1"/>
  <c r="G465" i="15"/>
  <c r="H465" i="15" s="1"/>
  <c r="G466" i="15"/>
  <c r="G467" i="15"/>
  <c r="H467" i="15" s="1"/>
  <c r="G468" i="15"/>
  <c r="H468" i="15" s="1"/>
  <c r="G469" i="15"/>
  <c r="H469" i="15" s="1"/>
  <c r="G470" i="15"/>
  <c r="H470" i="15" s="1"/>
  <c r="G471" i="15"/>
  <c r="G472" i="15"/>
  <c r="H472" i="15" s="1"/>
  <c r="G473" i="15"/>
  <c r="G474" i="15"/>
  <c r="G475" i="15"/>
  <c r="G476" i="15"/>
  <c r="G477" i="15"/>
  <c r="G478" i="15"/>
  <c r="H478" i="15" s="1"/>
  <c r="G479" i="15"/>
  <c r="G480" i="15"/>
  <c r="H480" i="15" s="1"/>
  <c r="G481" i="15"/>
  <c r="H481" i="15" s="1"/>
  <c r="G482" i="15"/>
  <c r="G483" i="15"/>
  <c r="H483" i="15" s="1"/>
  <c r="G484" i="15"/>
  <c r="G485" i="15"/>
  <c r="G486" i="15"/>
  <c r="G487" i="15"/>
  <c r="H487" i="15" s="1"/>
  <c r="G488" i="15"/>
  <c r="H488" i="15" s="1"/>
  <c r="G489" i="15"/>
  <c r="G490" i="15"/>
  <c r="G491" i="15"/>
  <c r="G492" i="15"/>
  <c r="G493" i="15"/>
  <c r="G494" i="15"/>
  <c r="H494" i="15" s="1"/>
  <c r="G495" i="15"/>
  <c r="G496" i="15"/>
  <c r="H496" i="15" s="1"/>
  <c r="G497" i="15"/>
  <c r="G498" i="15"/>
  <c r="G499" i="15"/>
  <c r="G500" i="15"/>
  <c r="G501" i="15"/>
  <c r="G502" i="15"/>
  <c r="H502" i="15" s="1"/>
  <c r="G503" i="15"/>
  <c r="H503" i="15" s="1"/>
  <c r="G504" i="15"/>
  <c r="G505" i="15"/>
  <c r="H505" i="15" s="1"/>
  <c r="G506" i="15"/>
  <c r="G507" i="15"/>
  <c r="G508" i="15"/>
  <c r="H508" i="15" s="1"/>
  <c r="G509" i="15"/>
  <c r="G510" i="15"/>
  <c r="G511" i="15"/>
  <c r="G512" i="15"/>
  <c r="G513" i="15"/>
  <c r="G514" i="15"/>
  <c r="G515" i="15"/>
  <c r="G516" i="15"/>
  <c r="G517" i="15"/>
  <c r="G518" i="15"/>
  <c r="H518" i="15" s="1"/>
  <c r="G519" i="15"/>
  <c r="G520" i="15"/>
  <c r="G521" i="15"/>
  <c r="H521" i="15" s="1"/>
  <c r="G522" i="15"/>
  <c r="G523" i="15"/>
  <c r="G524" i="15"/>
  <c r="G525" i="15"/>
  <c r="G526" i="15"/>
  <c r="G527" i="15"/>
  <c r="H527" i="15" s="1"/>
  <c r="G528" i="15"/>
  <c r="G529" i="15"/>
  <c r="G530" i="15"/>
  <c r="G531" i="15"/>
  <c r="G532" i="15"/>
  <c r="G533" i="15"/>
  <c r="G534" i="15"/>
  <c r="G535" i="15"/>
  <c r="H535" i="15" s="1"/>
  <c r="G536" i="15"/>
  <c r="G537" i="15"/>
  <c r="G538" i="15"/>
  <c r="G539" i="15"/>
  <c r="G540" i="15"/>
  <c r="G541" i="15"/>
  <c r="G542" i="15"/>
  <c r="G543" i="15"/>
  <c r="G544" i="15"/>
  <c r="G545" i="15"/>
  <c r="G546" i="15"/>
  <c r="H546" i="15" s="1"/>
  <c r="G547" i="15"/>
  <c r="H547" i="15" s="1"/>
  <c r="G548" i="15"/>
  <c r="H548" i="15" s="1"/>
  <c r="G549" i="15"/>
  <c r="H549" i="15" s="1"/>
  <c r="G550" i="15"/>
  <c r="H550" i="15" s="1"/>
  <c r="G551" i="15"/>
  <c r="H551" i="15" s="1"/>
  <c r="G552" i="15"/>
  <c r="H552" i="15" s="1"/>
  <c r="G553" i="15"/>
  <c r="H553" i="15" s="1"/>
  <c r="G554" i="15"/>
  <c r="H554" i="15" s="1"/>
  <c r="G555" i="15"/>
  <c r="G556" i="15"/>
  <c r="G557" i="15"/>
  <c r="G558" i="15"/>
  <c r="H558" i="15" s="1"/>
  <c r="G559" i="15"/>
  <c r="G560" i="15"/>
  <c r="G561" i="15"/>
  <c r="H561" i="15" s="1"/>
  <c r="G562" i="15"/>
  <c r="H562" i="15" s="1"/>
  <c r="G563" i="15"/>
  <c r="H563" i="15" s="1"/>
  <c r="G564" i="15"/>
  <c r="H564" i="15" s="1"/>
  <c r="G565" i="15"/>
  <c r="G566" i="15"/>
  <c r="G567" i="15"/>
  <c r="H567" i="15" s="1"/>
  <c r="G568" i="15"/>
  <c r="G569" i="15"/>
  <c r="H569" i="15" s="1"/>
  <c r="G570" i="15"/>
  <c r="H570" i="15" s="1"/>
  <c r="G571" i="15"/>
  <c r="G572" i="15"/>
  <c r="G573" i="15"/>
  <c r="H573" i="15" s="1"/>
  <c r="G574" i="15"/>
  <c r="H574" i="15" s="1"/>
  <c r="G575" i="15"/>
  <c r="H575" i="15" s="1"/>
  <c r="G576" i="15"/>
  <c r="H576" i="15" s="1"/>
  <c r="G577" i="15"/>
  <c r="H577" i="15" s="1"/>
  <c r="G578" i="15"/>
  <c r="H578" i="15" s="1"/>
  <c r="G579" i="15"/>
  <c r="H579" i="15" s="1"/>
  <c r="G580" i="15"/>
  <c r="H580" i="15" s="1"/>
  <c r="G581" i="15"/>
  <c r="G582" i="15"/>
  <c r="H582" i="15" s="1"/>
  <c r="G583" i="15"/>
  <c r="H583" i="15" s="1"/>
  <c r="G584" i="15"/>
  <c r="H584" i="15" s="1"/>
  <c r="G585" i="15"/>
  <c r="G586" i="15"/>
  <c r="H586" i="15" s="1"/>
  <c r="G587" i="15"/>
  <c r="H587" i="15" s="1"/>
  <c r="G588" i="15"/>
  <c r="G589" i="15"/>
  <c r="G590" i="15"/>
  <c r="H590" i="15" s="1"/>
  <c r="G591" i="15"/>
  <c r="H591" i="15" s="1"/>
  <c r="G592" i="15"/>
  <c r="H592" i="15" s="1"/>
  <c r="G593" i="15"/>
  <c r="G594" i="15"/>
  <c r="G595" i="15"/>
  <c r="H595" i="15" s="1"/>
  <c r="G596" i="15"/>
  <c r="G597" i="15"/>
  <c r="G598" i="15"/>
  <c r="G599" i="15"/>
  <c r="G600" i="15"/>
  <c r="H600" i="15" s="1"/>
  <c r="G601" i="15"/>
  <c r="H601" i="15" s="1"/>
  <c r="G602" i="15"/>
  <c r="H602" i="15" s="1"/>
  <c r="G603" i="15"/>
  <c r="G604" i="15"/>
  <c r="G605" i="15"/>
  <c r="G606" i="15"/>
  <c r="G607" i="15"/>
  <c r="G608" i="15"/>
  <c r="G609" i="15"/>
  <c r="G610" i="15"/>
  <c r="G611" i="15"/>
  <c r="G612" i="15"/>
  <c r="H612" i="15" s="1"/>
  <c r="G613" i="15"/>
  <c r="G614" i="15"/>
  <c r="G615" i="15"/>
  <c r="H615" i="15" s="1"/>
  <c r="G616" i="15"/>
  <c r="G617" i="15"/>
  <c r="G618" i="15"/>
  <c r="H618" i="15" s="1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H631" i="15" s="1"/>
  <c r="G632" i="15"/>
  <c r="G633" i="15"/>
  <c r="G634" i="15"/>
  <c r="G635" i="15"/>
  <c r="H635" i="15" s="1"/>
  <c r="G636" i="15"/>
  <c r="H636" i="15" s="1"/>
  <c r="G637" i="15"/>
  <c r="G638" i="15"/>
  <c r="H638" i="15" s="1"/>
  <c r="G639" i="15"/>
  <c r="G640" i="15"/>
  <c r="G641" i="15"/>
  <c r="G642" i="15"/>
  <c r="H642" i="15" s="1"/>
  <c r="G643" i="15"/>
  <c r="G644" i="15"/>
  <c r="H644" i="15" s="1"/>
  <c r="G645" i="15"/>
  <c r="H645" i="15" s="1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H663" i="15" s="1"/>
  <c r="G664" i="15"/>
  <c r="H664" i="15" s="1"/>
  <c r="G665" i="15"/>
  <c r="G666" i="15"/>
  <c r="G667" i="15"/>
  <c r="G668" i="15"/>
  <c r="G669" i="15"/>
  <c r="G670" i="15"/>
  <c r="G671" i="15"/>
  <c r="G672" i="15"/>
  <c r="H672" i="15" s="1"/>
  <c r="G673" i="15"/>
  <c r="G674" i="15"/>
  <c r="G675" i="15"/>
  <c r="H675" i="15" s="1"/>
  <c r="G676" i="15"/>
  <c r="G677" i="15"/>
  <c r="G678" i="15"/>
  <c r="G679" i="15"/>
  <c r="G680" i="15"/>
  <c r="H680" i="15" s="1"/>
  <c r="G681" i="15"/>
  <c r="H681" i="15" s="1"/>
  <c r="G682" i="15"/>
  <c r="G683" i="15"/>
  <c r="G684" i="15"/>
  <c r="G685" i="15"/>
  <c r="G686" i="15"/>
  <c r="G687" i="15"/>
  <c r="G688" i="15"/>
  <c r="G689" i="15"/>
  <c r="H689" i="15" s="1"/>
  <c r="G690" i="15"/>
  <c r="G691" i="15"/>
  <c r="H691" i="15" s="1"/>
  <c r="G692" i="15"/>
  <c r="G693" i="15"/>
  <c r="G694" i="15"/>
  <c r="G695" i="15"/>
  <c r="G696" i="15"/>
  <c r="H696" i="15" s="1"/>
  <c r="G697" i="15"/>
  <c r="H697" i="15" s="1"/>
  <c r="G698" i="15"/>
  <c r="G699" i="15"/>
  <c r="H699" i="15" s="1"/>
  <c r="G700" i="15"/>
  <c r="G701" i="15"/>
  <c r="G702" i="15"/>
  <c r="G703" i="15"/>
  <c r="H703" i="15" s="1"/>
  <c r="G704" i="15"/>
  <c r="H704" i="15" s="1"/>
  <c r="G705" i="15"/>
  <c r="H705" i="15" s="1"/>
  <c r="G706" i="15"/>
  <c r="G707" i="15"/>
  <c r="G708" i="15"/>
  <c r="G709" i="15"/>
  <c r="H709" i="15" s="1"/>
  <c r="G710" i="15"/>
  <c r="H710" i="15" s="1"/>
  <c r="G711" i="15"/>
  <c r="H711" i="15" s="1"/>
  <c r="G712" i="15"/>
  <c r="G713" i="15"/>
  <c r="H713" i="15" s="1"/>
  <c r="G714" i="15"/>
  <c r="H714" i="15" s="1"/>
  <c r="G715" i="15"/>
  <c r="H715" i="15" s="1"/>
  <c r="G716" i="15"/>
  <c r="H716" i="15" s="1"/>
  <c r="G717" i="15"/>
  <c r="H717" i="15" s="1"/>
  <c r="G718" i="15"/>
  <c r="H718" i="15" s="1"/>
  <c r="G719" i="15"/>
  <c r="G720" i="15"/>
  <c r="G721" i="15"/>
  <c r="H721" i="15" s="1"/>
  <c r="G722" i="15"/>
  <c r="H722" i="15" s="1"/>
  <c r="G723" i="15"/>
  <c r="G724" i="15"/>
  <c r="G725" i="15"/>
  <c r="H725" i="15" s="1"/>
  <c r="G726" i="15"/>
  <c r="G727" i="15"/>
  <c r="G728" i="15"/>
  <c r="G729" i="15"/>
  <c r="G730" i="15"/>
  <c r="G731" i="15"/>
  <c r="G732" i="15"/>
  <c r="G733" i="15"/>
  <c r="G734" i="15"/>
  <c r="G735" i="15"/>
  <c r="H735" i="15" s="1"/>
  <c r="G736" i="15"/>
  <c r="H736" i="15" s="1"/>
  <c r="G737" i="15"/>
  <c r="H737" i="15" s="1"/>
  <c r="G738" i="15"/>
  <c r="H738" i="15" s="1"/>
  <c r="G739" i="15"/>
  <c r="G740" i="15"/>
  <c r="H740" i="15" s="1"/>
  <c r="G741" i="15"/>
  <c r="H741" i="15" s="1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H757" i="15" s="1"/>
  <c r="G758" i="15"/>
  <c r="G759" i="15"/>
  <c r="H759" i="15" s="1"/>
  <c r="G760" i="15"/>
  <c r="H760" i="15" s="1"/>
  <c r="G761" i="15"/>
  <c r="G762" i="15"/>
  <c r="H762" i="15" s="1"/>
  <c r="G763" i="15"/>
  <c r="H763" i="15" s="1"/>
  <c r="G764" i="15"/>
  <c r="G765" i="15"/>
  <c r="G766" i="15"/>
  <c r="G767" i="15"/>
  <c r="H767" i="15" s="1"/>
  <c r="G768" i="15"/>
  <c r="G769" i="15"/>
  <c r="G770" i="15"/>
  <c r="H770" i="15" s="1"/>
  <c r="G771" i="15"/>
  <c r="H771" i="15" s="1"/>
  <c r="G772" i="15"/>
  <c r="G773" i="15"/>
  <c r="H773" i="15" s="1"/>
  <c r="G774" i="15"/>
  <c r="H774" i="15" s="1"/>
  <c r="G775" i="15"/>
  <c r="H775" i="15" s="1"/>
  <c r="G776" i="15"/>
  <c r="H776" i="15" s="1"/>
  <c r="G777" i="15"/>
  <c r="G778" i="15"/>
  <c r="H778" i="15" s="1"/>
  <c r="G779" i="15"/>
  <c r="G780" i="15"/>
  <c r="H780" i="15" s="1"/>
  <c r="G781" i="15"/>
  <c r="G782" i="15"/>
  <c r="G783" i="15"/>
  <c r="H783" i="15" s="1"/>
  <c r="G784" i="15"/>
  <c r="G785" i="15"/>
  <c r="H785" i="15" s="1"/>
  <c r="G786" i="15"/>
  <c r="G787" i="15"/>
  <c r="G788" i="15"/>
  <c r="G789" i="15"/>
  <c r="H789" i="15" s="1"/>
  <c r="G790" i="15"/>
  <c r="G791" i="15"/>
  <c r="H791" i="15" s="1"/>
  <c r="G792" i="15"/>
  <c r="G793" i="15"/>
  <c r="H793" i="15" s="1"/>
  <c r="G794" i="15"/>
  <c r="G795" i="15"/>
  <c r="G796" i="15"/>
  <c r="H796" i="15" s="1"/>
  <c r="G797" i="15"/>
  <c r="H797" i="15" s="1"/>
  <c r="G798" i="15"/>
  <c r="G799" i="15"/>
  <c r="G800" i="15"/>
  <c r="G801" i="15"/>
  <c r="H801" i="15" s="1"/>
  <c r="G802" i="15"/>
  <c r="H802" i="15" s="1"/>
  <c r="G803" i="15"/>
  <c r="H803" i="15" s="1"/>
  <c r="G804" i="15"/>
  <c r="G805" i="15"/>
  <c r="H805" i="15" s="1"/>
  <c r="G806" i="15"/>
  <c r="H806" i="15" s="1"/>
  <c r="G807" i="15"/>
  <c r="H807" i="15" s="1"/>
  <c r="G808" i="15"/>
  <c r="G809" i="15"/>
  <c r="H809" i="15" s="1"/>
  <c r="G810" i="15"/>
  <c r="G811" i="15"/>
  <c r="G812" i="15"/>
  <c r="G813" i="15"/>
  <c r="G814" i="15"/>
  <c r="G815" i="15"/>
  <c r="G816" i="15"/>
  <c r="H816" i="15" s="1"/>
  <c r="G817" i="15"/>
  <c r="H817" i="15" s="1"/>
  <c r="G818" i="15"/>
  <c r="G819" i="15"/>
  <c r="G820" i="15"/>
  <c r="G821" i="15"/>
  <c r="G822" i="15"/>
  <c r="G823" i="15"/>
  <c r="H823" i="15" s="1"/>
  <c r="G824" i="15"/>
  <c r="G825" i="15"/>
  <c r="G826" i="15"/>
  <c r="G827" i="15"/>
  <c r="G828" i="15"/>
  <c r="G829" i="15"/>
  <c r="G830" i="15"/>
  <c r="G831" i="15"/>
  <c r="H831" i="15" s="1"/>
  <c r="G832" i="15"/>
  <c r="G833" i="15"/>
  <c r="G834" i="15"/>
  <c r="H834" i="15" s="1"/>
  <c r="G835" i="15"/>
  <c r="H835" i="15" s="1"/>
  <c r="G836" i="15"/>
  <c r="H836" i="15" s="1"/>
  <c r="G837" i="15"/>
  <c r="H837" i="15" s="1"/>
  <c r="G838" i="15"/>
  <c r="G839" i="15"/>
  <c r="H839" i="15" s="1"/>
  <c r="G840" i="15"/>
  <c r="H840" i="15" s="1"/>
  <c r="G841" i="15"/>
  <c r="H841" i="15" s="1"/>
  <c r="G842" i="15"/>
  <c r="G843" i="15"/>
  <c r="G844" i="15"/>
  <c r="G845" i="15"/>
  <c r="H845" i="15" s="1"/>
  <c r="G846" i="15"/>
  <c r="G847" i="15"/>
  <c r="H847" i="15" s="1"/>
  <c r="G848" i="15"/>
  <c r="G849" i="15"/>
  <c r="G850" i="15"/>
  <c r="H850" i="15" s="1"/>
  <c r="G851" i="15"/>
  <c r="G852" i="15"/>
  <c r="G853" i="15"/>
  <c r="H853" i="15" s="1"/>
  <c r="G854" i="15"/>
  <c r="H854" i="15" s="1"/>
  <c r="G855" i="15"/>
  <c r="H855" i="15" s="1"/>
  <c r="G856" i="15"/>
  <c r="H856" i="15" s="1"/>
  <c r="G857" i="15"/>
  <c r="G858" i="15"/>
  <c r="G859" i="15"/>
  <c r="H859" i="15" s="1"/>
  <c r="G860" i="15"/>
  <c r="G861" i="15"/>
  <c r="G862" i="15"/>
  <c r="G863" i="15"/>
  <c r="G864" i="15"/>
  <c r="G865" i="15"/>
  <c r="G866" i="15"/>
  <c r="G867" i="15"/>
  <c r="H867" i="15" s="1"/>
  <c r="G868" i="15"/>
  <c r="G869" i="15"/>
  <c r="H869" i="15" s="1"/>
  <c r="G870" i="15"/>
  <c r="H870" i="15" s="1"/>
  <c r="G871" i="15"/>
  <c r="G872" i="15"/>
  <c r="H872" i="15" s="1"/>
  <c r="G873" i="15"/>
  <c r="G874" i="15"/>
  <c r="G875" i="15"/>
  <c r="G876" i="15"/>
  <c r="G877" i="15"/>
  <c r="G878" i="15"/>
  <c r="G879" i="15"/>
  <c r="G880" i="15"/>
  <c r="H880" i="15" s="1"/>
  <c r="G881" i="15"/>
  <c r="G882" i="15"/>
  <c r="G883" i="15"/>
  <c r="G884" i="15"/>
  <c r="G885" i="15"/>
  <c r="H885" i="15" s="1"/>
  <c r="G886" i="15"/>
  <c r="G887" i="15"/>
  <c r="G888" i="15"/>
  <c r="G889" i="15"/>
  <c r="G890" i="15"/>
  <c r="H890" i="15" s="1"/>
  <c r="G891" i="15"/>
  <c r="H891" i="15" s="1"/>
  <c r="G892" i="15"/>
  <c r="G893" i="15"/>
  <c r="G894" i="15"/>
  <c r="G895" i="15"/>
  <c r="H895" i="15" s="1"/>
  <c r="G896" i="15"/>
  <c r="G897" i="15"/>
  <c r="G898" i="15"/>
  <c r="G899" i="15"/>
  <c r="G900" i="15"/>
  <c r="G901" i="15"/>
  <c r="H901" i="15" s="1"/>
  <c r="G902" i="15"/>
  <c r="G903" i="15"/>
  <c r="G904" i="15"/>
  <c r="G905" i="15"/>
  <c r="G906" i="15"/>
  <c r="G907" i="15"/>
  <c r="H907" i="15" s="1"/>
  <c r="G908" i="15"/>
  <c r="G909" i="15"/>
  <c r="H909" i="15" s="1"/>
  <c r="G910" i="15"/>
  <c r="G911" i="15"/>
  <c r="H911" i="15" s="1"/>
  <c r="G912" i="15"/>
  <c r="H912" i="15" s="1"/>
  <c r="G913" i="15"/>
  <c r="G914" i="15"/>
  <c r="G915" i="15"/>
  <c r="G916" i="15"/>
  <c r="H916" i="15" s="1"/>
  <c r="G917" i="15"/>
  <c r="G918" i="15"/>
  <c r="G919" i="15"/>
  <c r="H919" i="15" s="1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H931" i="15" s="1"/>
  <c r="G932" i="15"/>
  <c r="H932" i="15" s="1"/>
  <c r="G933" i="15"/>
  <c r="G934" i="15"/>
  <c r="G935" i="15"/>
  <c r="H935" i="15" s="1"/>
  <c r="G936" i="15"/>
  <c r="H936" i="15" s="1"/>
  <c r="G937" i="15"/>
  <c r="G938" i="15"/>
  <c r="H938" i="15" s="1"/>
  <c r="G939" i="15"/>
  <c r="H939" i="15" s="1"/>
  <c r="G940" i="15"/>
  <c r="G941" i="15"/>
  <c r="G942" i="15"/>
  <c r="G943" i="15"/>
  <c r="H943" i="15" s="1"/>
  <c r="G944" i="15"/>
  <c r="H944" i="15" s="1"/>
  <c r="G945" i="15"/>
  <c r="H945" i="15" s="1"/>
  <c r="G946" i="15"/>
  <c r="G947" i="15"/>
  <c r="H947" i="15" s="1"/>
  <c r="G948" i="15"/>
  <c r="G949" i="15"/>
  <c r="G950" i="15"/>
  <c r="G951" i="15"/>
  <c r="G952" i="15"/>
  <c r="G953" i="15"/>
  <c r="G954" i="15"/>
  <c r="G955" i="15"/>
  <c r="G956" i="15"/>
  <c r="G957" i="15"/>
  <c r="H957" i="15" s="1"/>
  <c r="G958" i="15"/>
  <c r="G959" i="15"/>
  <c r="G960" i="15"/>
  <c r="H960" i="15" s="1"/>
  <c r="G961" i="15"/>
  <c r="H961" i="15" s="1"/>
  <c r="G962" i="15"/>
  <c r="G963" i="15"/>
  <c r="H963" i="15" s="1"/>
  <c r="G964" i="15"/>
  <c r="G965" i="15"/>
  <c r="G966" i="15"/>
  <c r="H966" i="15" s="1"/>
  <c r="G967" i="15"/>
  <c r="G968" i="15"/>
  <c r="G969" i="15"/>
  <c r="H969" i="15" s="1"/>
  <c r="G970" i="15"/>
  <c r="H970" i="15" s="1"/>
  <c r="G971" i="15"/>
  <c r="H971" i="15" s="1"/>
  <c r="G972" i="15"/>
  <c r="G973" i="15"/>
  <c r="H973" i="15" s="1"/>
  <c r="G974" i="15"/>
  <c r="G975" i="15"/>
  <c r="G976" i="15"/>
  <c r="H976" i="15" s="1"/>
  <c r="G977" i="15"/>
  <c r="G978" i="15"/>
  <c r="G979" i="15"/>
  <c r="H979" i="15" s="1"/>
  <c r="G980" i="15"/>
  <c r="G981" i="15"/>
  <c r="H2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N878" i="13"/>
  <c r="N879" i="13"/>
  <c r="N880" i="13"/>
  <c r="N881" i="13"/>
  <c r="N882" i="13"/>
  <c r="N883" i="13"/>
  <c r="N884" i="13"/>
  <c r="N885" i="13"/>
  <c r="N886" i="13"/>
  <c r="N887" i="13"/>
  <c r="N888" i="13"/>
  <c r="N889" i="13"/>
  <c r="N890" i="13"/>
  <c r="N891" i="13"/>
  <c r="N892" i="13"/>
  <c r="N893" i="13"/>
  <c r="N894" i="13"/>
  <c r="N895" i="13"/>
  <c r="N896" i="13"/>
  <c r="N897" i="13"/>
  <c r="N898" i="13"/>
  <c r="N899" i="13"/>
  <c r="N900" i="13"/>
  <c r="N901" i="13"/>
  <c r="N902" i="13"/>
  <c r="N903" i="13"/>
  <c r="N904" i="13"/>
  <c r="N905" i="13"/>
  <c r="N906" i="13"/>
  <c r="N907" i="13"/>
  <c r="N908" i="13"/>
  <c r="N909" i="13"/>
  <c r="N910" i="13"/>
  <c r="N911" i="13"/>
  <c r="N912" i="13"/>
  <c r="N913" i="13"/>
  <c r="N914" i="13"/>
  <c r="N915" i="13"/>
  <c r="N916" i="13"/>
  <c r="N917" i="13"/>
  <c r="N918" i="13"/>
  <c r="N919" i="13"/>
  <c r="N920" i="13"/>
  <c r="N921" i="13"/>
  <c r="N922" i="13"/>
  <c r="N923" i="13"/>
  <c r="N924" i="13"/>
  <c r="N925" i="13"/>
  <c r="N926" i="13"/>
  <c r="N927" i="13"/>
  <c r="N928" i="13"/>
  <c r="N929" i="13"/>
  <c r="N930" i="13"/>
  <c r="N931" i="13"/>
  <c r="N932" i="13"/>
  <c r="N933" i="13"/>
  <c r="N934" i="13"/>
  <c r="N935" i="13"/>
  <c r="N936" i="13"/>
  <c r="N937" i="13"/>
  <c r="N938" i="13"/>
  <c r="N939" i="13"/>
  <c r="N940" i="13"/>
  <c r="N941" i="13"/>
  <c r="N942" i="13"/>
  <c r="N943" i="13"/>
  <c r="N944" i="13"/>
  <c r="N945" i="13"/>
  <c r="N946" i="13"/>
  <c r="N947" i="13"/>
  <c r="N948" i="13"/>
  <c r="N949" i="13"/>
  <c r="N950" i="13"/>
  <c r="N951" i="13"/>
  <c r="N952" i="13"/>
  <c r="N954" i="13"/>
  <c r="N955" i="13"/>
  <c r="N956" i="13"/>
  <c r="N957" i="13"/>
  <c r="N958" i="13"/>
  <c r="N959" i="13"/>
  <c r="N960" i="13"/>
  <c r="N961" i="13"/>
  <c r="N962" i="13"/>
  <c r="N963" i="13"/>
  <c r="N964" i="13"/>
  <c r="N965" i="13"/>
  <c r="N966" i="13"/>
  <c r="N967" i="13"/>
  <c r="N968" i="13"/>
  <c r="N969" i="13"/>
  <c r="N970" i="13"/>
  <c r="N971" i="13"/>
  <c r="N972" i="13"/>
  <c r="N973" i="13"/>
  <c r="N974" i="13"/>
  <c r="N975" i="13"/>
  <c r="N976" i="13"/>
  <c r="N977" i="13"/>
  <c r="N978" i="13"/>
  <c r="N979" i="13"/>
  <c r="N980" i="13"/>
  <c r="N981" i="13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236" i="13"/>
  <c r="O237" i="13"/>
  <c r="O238" i="13"/>
  <c r="O239" i="13"/>
  <c r="O240" i="13"/>
  <c r="O241" i="13"/>
  <c r="O242" i="13"/>
  <c r="O243" i="13"/>
  <c r="O244" i="13"/>
  <c r="O245" i="13"/>
  <c r="O246" i="13"/>
  <c r="O247" i="13"/>
  <c r="O248" i="13"/>
  <c r="O249" i="13"/>
  <c r="O250" i="13"/>
  <c r="O251" i="13"/>
  <c r="O252" i="13"/>
  <c r="O253" i="13"/>
  <c r="O254" i="13"/>
  <c r="O255" i="13"/>
  <c r="O256" i="13"/>
  <c r="O257" i="13"/>
  <c r="O258" i="13"/>
  <c r="O259" i="13"/>
  <c r="O260" i="13"/>
  <c r="O261" i="13"/>
  <c r="O262" i="13"/>
  <c r="O263" i="13"/>
  <c r="O264" i="13"/>
  <c r="O265" i="13"/>
  <c r="O266" i="13"/>
  <c r="O267" i="13"/>
  <c r="O268" i="13"/>
  <c r="O269" i="13"/>
  <c r="O270" i="13"/>
  <c r="O271" i="13"/>
  <c r="O272" i="13"/>
  <c r="O273" i="13"/>
  <c r="O274" i="13"/>
  <c r="O275" i="13"/>
  <c r="O276" i="13"/>
  <c r="O277" i="13"/>
  <c r="O278" i="13"/>
  <c r="O279" i="13"/>
  <c r="O280" i="13"/>
  <c r="O281" i="13"/>
  <c r="O282" i="13"/>
  <c r="O283" i="13"/>
  <c r="O284" i="13"/>
  <c r="O285" i="13"/>
  <c r="O286" i="13"/>
  <c r="O287" i="13"/>
  <c r="O288" i="13"/>
  <c r="O289" i="13"/>
  <c r="O290" i="13"/>
  <c r="O291" i="13"/>
  <c r="O292" i="13"/>
  <c r="O293" i="13"/>
  <c r="O294" i="13"/>
  <c r="O295" i="13"/>
  <c r="O296" i="13"/>
  <c r="O297" i="13"/>
  <c r="O298" i="13"/>
  <c r="O299" i="13"/>
  <c r="O300" i="13"/>
  <c r="O301" i="13"/>
  <c r="O302" i="13"/>
  <c r="O303" i="13"/>
  <c r="O304" i="13"/>
  <c r="O305" i="13"/>
  <c r="O306" i="13"/>
  <c r="O307" i="13"/>
  <c r="O308" i="13"/>
  <c r="O309" i="13"/>
  <c r="O310" i="13"/>
  <c r="O311" i="13"/>
  <c r="O312" i="13"/>
  <c r="O313" i="13"/>
  <c r="O314" i="13"/>
  <c r="O315" i="13"/>
  <c r="O316" i="13"/>
  <c r="O317" i="13"/>
  <c r="O318" i="13"/>
  <c r="O319" i="13"/>
  <c r="O320" i="13"/>
  <c r="O321" i="13"/>
  <c r="O322" i="13"/>
  <c r="O323" i="13"/>
  <c r="O324" i="13"/>
  <c r="O325" i="13"/>
  <c r="O326" i="13"/>
  <c r="O327" i="13"/>
  <c r="O328" i="13"/>
  <c r="O329" i="13"/>
  <c r="O330" i="13"/>
  <c r="O331" i="13"/>
  <c r="O332" i="13"/>
  <c r="O333" i="13"/>
  <c r="O334" i="13"/>
  <c r="O335" i="13"/>
  <c r="O336" i="13"/>
  <c r="O337" i="13"/>
  <c r="O338" i="13"/>
  <c r="O339" i="13"/>
  <c r="O340" i="13"/>
  <c r="O341" i="13"/>
  <c r="O342" i="13"/>
  <c r="O343" i="13"/>
  <c r="O344" i="13"/>
  <c r="O345" i="13"/>
  <c r="O346" i="13"/>
  <c r="O347" i="13"/>
  <c r="O348" i="13"/>
  <c r="O349" i="13"/>
  <c r="O350" i="13"/>
  <c r="O351" i="13"/>
  <c r="O352" i="13"/>
  <c r="O353" i="13"/>
  <c r="O354" i="13"/>
  <c r="O355" i="13"/>
  <c r="O356" i="13"/>
  <c r="O357" i="13"/>
  <c r="O358" i="13"/>
  <c r="O359" i="13"/>
  <c r="O360" i="13"/>
  <c r="O361" i="13"/>
  <c r="O362" i="13"/>
  <c r="O363" i="13"/>
  <c r="O364" i="13"/>
  <c r="O365" i="13"/>
  <c r="O366" i="13"/>
  <c r="O367" i="13"/>
  <c r="O368" i="13"/>
  <c r="O369" i="13"/>
  <c r="O370" i="13"/>
  <c r="O371" i="13"/>
  <c r="O372" i="13"/>
  <c r="O373" i="13"/>
  <c r="O374" i="13"/>
  <c r="O375" i="13"/>
  <c r="O376" i="13"/>
  <c r="O377" i="13"/>
  <c r="O378" i="13"/>
  <c r="O379" i="13"/>
  <c r="O380" i="13"/>
  <c r="O381" i="13"/>
  <c r="O382" i="13"/>
  <c r="O383" i="13"/>
  <c r="O384" i="13"/>
  <c r="O385" i="13"/>
  <c r="O386" i="13"/>
  <c r="O387" i="13"/>
  <c r="O388" i="13"/>
  <c r="O389" i="13"/>
  <c r="O390" i="13"/>
  <c r="O391" i="13"/>
  <c r="O392" i="13"/>
  <c r="O393" i="13"/>
  <c r="O394" i="13"/>
  <c r="O395" i="13"/>
  <c r="O396" i="13"/>
  <c r="O397" i="13"/>
  <c r="O398" i="13"/>
  <c r="O399" i="13"/>
  <c r="O400" i="13"/>
  <c r="O401" i="13"/>
  <c r="O402" i="13"/>
  <c r="O403" i="13"/>
  <c r="O404" i="13"/>
  <c r="O405" i="13"/>
  <c r="O406" i="13"/>
  <c r="O407" i="13"/>
  <c r="O408" i="13"/>
  <c r="O409" i="13"/>
  <c r="O410" i="13"/>
  <c r="O411" i="13"/>
  <c r="O412" i="13"/>
  <c r="O413" i="13"/>
  <c r="O414" i="13"/>
  <c r="O415" i="13"/>
  <c r="O416" i="13"/>
  <c r="O417" i="13"/>
  <c r="O418" i="13"/>
  <c r="O419" i="13"/>
  <c r="O420" i="13"/>
  <c r="O421" i="13"/>
  <c r="O422" i="13"/>
  <c r="O423" i="13"/>
  <c r="O424" i="13"/>
  <c r="O425" i="13"/>
  <c r="O426" i="13"/>
  <c r="O427" i="13"/>
  <c r="O428" i="13"/>
  <c r="O429" i="13"/>
  <c r="O430" i="13"/>
  <c r="O431" i="13"/>
  <c r="O432" i="13"/>
  <c r="O433" i="13"/>
  <c r="O434" i="13"/>
  <c r="O435" i="13"/>
  <c r="O436" i="13"/>
  <c r="O437" i="13"/>
  <c r="O438" i="13"/>
  <c r="O439" i="13"/>
  <c r="O440" i="13"/>
  <c r="O441" i="13"/>
  <c r="O442" i="13"/>
  <c r="O443" i="13"/>
  <c r="O444" i="13"/>
  <c r="O445" i="13"/>
  <c r="O446" i="13"/>
  <c r="O447" i="13"/>
  <c r="O448" i="13"/>
  <c r="O449" i="13"/>
  <c r="O450" i="13"/>
  <c r="O451" i="13"/>
  <c r="O452" i="13"/>
  <c r="O453" i="13"/>
  <c r="O454" i="13"/>
  <c r="O455" i="13"/>
  <c r="O456" i="13"/>
  <c r="O457" i="13"/>
  <c r="O458" i="13"/>
  <c r="O459" i="13"/>
  <c r="O460" i="13"/>
  <c r="O461" i="13"/>
  <c r="O462" i="13"/>
  <c r="O463" i="13"/>
  <c r="O464" i="13"/>
  <c r="O465" i="13"/>
  <c r="O466" i="13"/>
  <c r="O467" i="13"/>
  <c r="O468" i="13"/>
  <c r="O469" i="13"/>
  <c r="O470" i="13"/>
  <c r="O471" i="13"/>
  <c r="O472" i="13"/>
  <c r="O473" i="13"/>
  <c r="O474" i="13"/>
  <c r="O475" i="13"/>
  <c r="O476" i="13"/>
  <c r="O477" i="13"/>
  <c r="O478" i="13"/>
  <c r="O479" i="13"/>
  <c r="O480" i="13"/>
  <c r="O481" i="13"/>
  <c r="O482" i="13"/>
  <c r="O483" i="13"/>
  <c r="O484" i="13"/>
  <c r="O485" i="13"/>
  <c r="O486" i="13"/>
  <c r="O487" i="13"/>
  <c r="O488" i="13"/>
  <c r="O489" i="13"/>
  <c r="O490" i="13"/>
  <c r="O491" i="13"/>
  <c r="O492" i="13"/>
  <c r="O493" i="13"/>
  <c r="O494" i="13"/>
  <c r="O495" i="13"/>
  <c r="O496" i="13"/>
  <c r="O497" i="13"/>
  <c r="O498" i="13"/>
  <c r="O499" i="13"/>
  <c r="O500" i="13"/>
  <c r="O501" i="13"/>
  <c r="O502" i="13"/>
  <c r="O503" i="13"/>
  <c r="O504" i="13"/>
  <c r="O505" i="13"/>
  <c r="O506" i="13"/>
  <c r="O507" i="13"/>
  <c r="O508" i="13"/>
  <c r="O509" i="13"/>
  <c r="O510" i="13"/>
  <c r="O511" i="13"/>
  <c r="O512" i="13"/>
  <c r="O514" i="13"/>
  <c r="O515" i="13"/>
  <c r="O516" i="13"/>
  <c r="O517" i="13"/>
  <c r="O518" i="13"/>
  <c r="O519" i="13"/>
  <c r="O520" i="13"/>
  <c r="O521" i="13"/>
  <c r="O522" i="13"/>
  <c r="O523" i="13"/>
  <c r="O524" i="13"/>
  <c r="O525" i="13"/>
  <c r="O526" i="13"/>
  <c r="O527" i="13"/>
  <c r="O528" i="13"/>
  <c r="O529" i="13"/>
  <c r="O530" i="13"/>
  <c r="O531" i="13"/>
  <c r="O532" i="13"/>
  <c r="O533" i="13"/>
  <c r="O534" i="13"/>
  <c r="O535" i="13"/>
  <c r="O536" i="13"/>
  <c r="O537" i="13"/>
  <c r="O538" i="13"/>
  <c r="O539" i="13"/>
  <c r="O540" i="13"/>
  <c r="O541" i="13"/>
  <c r="O542" i="13"/>
  <c r="O543" i="13"/>
  <c r="O544" i="13"/>
  <c r="O545" i="13"/>
  <c r="O546" i="13"/>
  <c r="O547" i="13"/>
  <c r="O548" i="13"/>
  <c r="O549" i="13"/>
  <c r="O550" i="13"/>
  <c r="O551" i="13"/>
  <c r="O552" i="13"/>
  <c r="O553" i="13"/>
  <c r="O554" i="13"/>
  <c r="O555" i="13"/>
  <c r="O556" i="13"/>
  <c r="O557" i="13"/>
  <c r="O558" i="13"/>
  <c r="O559" i="13"/>
  <c r="O560" i="13"/>
  <c r="O561" i="13"/>
  <c r="O562" i="13"/>
  <c r="O563" i="13"/>
  <c r="O564" i="13"/>
  <c r="O565" i="13"/>
  <c r="O566" i="13"/>
  <c r="O567" i="13"/>
  <c r="O568" i="13"/>
  <c r="O569" i="13"/>
  <c r="O570" i="13"/>
  <c r="O571" i="13"/>
  <c r="O572" i="13"/>
  <c r="O573" i="13"/>
  <c r="O574" i="13"/>
  <c r="O575" i="13"/>
  <c r="O576" i="13"/>
  <c r="O577" i="13"/>
  <c r="O578" i="13"/>
  <c r="O579" i="13"/>
  <c r="O580" i="13"/>
  <c r="O581" i="13"/>
  <c r="O582" i="13"/>
  <c r="O583" i="13"/>
  <c r="O584" i="13"/>
  <c r="O585" i="13"/>
  <c r="O586" i="13"/>
  <c r="O587" i="13"/>
  <c r="O588" i="13"/>
  <c r="O589" i="13"/>
  <c r="O590" i="13"/>
  <c r="O591" i="13"/>
  <c r="O592" i="13"/>
  <c r="O593" i="13"/>
  <c r="O594" i="13"/>
  <c r="O595" i="13"/>
  <c r="O596" i="13"/>
  <c r="O597" i="13"/>
  <c r="O598" i="13"/>
  <c r="O599" i="13"/>
  <c r="O600" i="13"/>
  <c r="O601" i="13"/>
  <c r="O602" i="13"/>
  <c r="O603" i="13"/>
  <c r="O604" i="13"/>
  <c r="O605" i="13"/>
  <c r="O606" i="13"/>
  <c r="O607" i="13"/>
  <c r="O608" i="13"/>
  <c r="O609" i="13"/>
  <c r="O610" i="13"/>
  <c r="O611" i="13"/>
  <c r="O612" i="13"/>
  <c r="O613" i="13"/>
  <c r="O614" i="13"/>
  <c r="O615" i="13"/>
  <c r="O616" i="13"/>
  <c r="O617" i="13"/>
  <c r="O618" i="13"/>
  <c r="O619" i="13"/>
  <c r="O620" i="13"/>
  <c r="O621" i="13"/>
  <c r="O622" i="13"/>
  <c r="O623" i="13"/>
  <c r="O624" i="13"/>
  <c r="O625" i="13"/>
  <c r="O626" i="13"/>
  <c r="O627" i="13"/>
  <c r="O628" i="13"/>
  <c r="O629" i="13"/>
  <c r="O630" i="13"/>
  <c r="O631" i="13"/>
  <c r="O632" i="13"/>
  <c r="O633" i="13"/>
  <c r="O634" i="13"/>
  <c r="O635" i="13"/>
  <c r="O636" i="13"/>
  <c r="O637" i="13"/>
  <c r="O638" i="13"/>
  <c r="O639" i="13"/>
  <c r="O640" i="13"/>
  <c r="O641" i="13"/>
  <c r="O642" i="13"/>
  <c r="O643" i="13"/>
  <c r="O644" i="13"/>
  <c r="O645" i="13"/>
  <c r="O646" i="13"/>
  <c r="O647" i="13"/>
  <c r="O648" i="13"/>
  <c r="O649" i="13"/>
  <c r="O650" i="13"/>
  <c r="O651" i="13"/>
  <c r="O652" i="13"/>
  <c r="O653" i="13"/>
  <c r="O654" i="13"/>
  <c r="O655" i="13"/>
  <c r="O656" i="13"/>
  <c r="O657" i="13"/>
  <c r="O658" i="13"/>
  <c r="O659" i="13"/>
  <c r="O660" i="13"/>
  <c r="O661" i="13"/>
  <c r="O662" i="13"/>
  <c r="O663" i="13"/>
  <c r="O664" i="13"/>
  <c r="O665" i="13"/>
  <c r="O666" i="13"/>
  <c r="O667" i="13"/>
  <c r="O668" i="13"/>
  <c r="O669" i="13"/>
  <c r="O670" i="13"/>
  <c r="O671" i="13"/>
  <c r="O672" i="13"/>
  <c r="O673" i="13"/>
  <c r="O674" i="13"/>
  <c r="O675" i="13"/>
  <c r="O676" i="13"/>
  <c r="O677" i="13"/>
  <c r="O678" i="13"/>
  <c r="O679" i="13"/>
  <c r="O680" i="13"/>
  <c r="O681" i="13"/>
  <c r="O682" i="13"/>
  <c r="O683" i="13"/>
  <c r="O684" i="13"/>
  <c r="O685" i="13"/>
  <c r="O686" i="13"/>
  <c r="O687" i="13"/>
  <c r="O688" i="13"/>
  <c r="O689" i="13"/>
  <c r="O690" i="13"/>
  <c r="O691" i="13"/>
  <c r="O692" i="13"/>
  <c r="O693" i="13"/>
  <c r="O694" i="13"/>
  <c r="O695" i="13"/>
  <c r="O696" i="13"/>
  <c r="O697" i="13"/>
  <c r="O698" i="13"/>
  <c r="O699" i="13"/>
  <c r="O700" i="13"/>
  <c r="O701" i="13"/>
  <c r="O702" i="13"/>
  <c r="O703" i="13"/>
  <c r="O704" i="13"/>
  <c r="O705" i="13"/>
  <c r="O706" i="13"/>
  <c r="O707" i="13"/>
  <c r="O708" i="13"/>
  <c r="O709" i="13"/>
  <c r="O710" i="13"/>
  <c r="O711" i="13"/>
  <c r="O712" i="13"/>
  <c r="O713" i="13"/>
  <c r="O714" i="13"/>
  <c r="O715" i="13"/>
  <c r="O716" i="13"/>
  <c r="O717" i="13"/>
  <c r="O718" i="13"/>
  <c r="O719" i="13"/>
  <c r="O720" i="13"/>
  <c r="O721" i="13"/>
  <c r="O722" i="13"/>
  <c r="O723" i="13"/>
  <c r="O724" i="13"/>
  <c r="O725" i="13"/>
  <c r="O726" i="13"/>
  <c r="O727" i="13"/>
  <c r="O728" i="13"/>
  <c r="O729" i="13"/>
  <c r="O730" i="13"/>
  <c r="O731" i="13"/>
  <c r="O732" i="13"/>
  <c r="O733" i="13"/>
  <c r="O734" i="13"/>
  <c r="O735" i="13"/>
  <c r="O736" i="13"/>
  <c r="O737" i="13"/>
  <c r="O738" i="13"/>
  <c r="O739" i="13"/>
  <c r="O740" i="13"/>
  <c r="O741" i="13"/>
  <c r="O742" i="13"/>
  <c r="O743" i="13"/>
  <c r="O744" i="13"/>
  <c r="O745" i="13"/>
  <c r="O746" i="13"/>
  <c r="O747" i="13"/>
  <c r="O748" i="13"/>
  <c r="O749" i="13"/>
  <c r="O750" i="13"/>
  <c r="O751" i="13"/>
  <c r="O752" i="13"/>
  <c r="O753" i="13"/>
  <c r="O754" i="13"/>
  <c r="O755" i="13"/>
  <c r="O756" i="13"/>
  <c r="O757" i="13"/>
  <c r="O758" i="13"/>
  <c r="O759" i="13"/>
  <c r="O760" i="13"/>
  <c r="O761" i="13"/>
  <c r="O762" i="13"/>
  <c r="O763" i="13"/>
  <c r="O764" i="13"/>
  <c r="O765" i="13"/>
  <c r="O766" i="13"/>
  <c r="O767" i="13"/>
  <c r="O768" i="13"/>
  <c r="O769" i="13"/>
  <c r="O770" i="13"/>
  <c r="O771" i="13"/>
  <c r="O772" i="13"/>
  <c r="O773" i="13"/>
  <c r="O774" i="13"/>
  <c r="O775" i="13"/>
  <c r="O776" i="13"/>
  <c r="O777" i="13"/>
  <c r="O778" i="13"/>
  <c r="O779" i="13"/>
  <c r="O780" i="13"/>
  <c r="O781" i="13"/>
  <c r="O782" i="13"/>
  <c r="O783" i="13"/>
  <c r="O784" i="13"/>
  <c r="O785" i="13"/>
  <c r="O786" i="13"/>
  <c r="O787" i="13"/>
  <c r="O788" i="13"/>
  <c r="O789" i="13"/>
  <c r="O790" i="13"/>
  <c r="O791" i="13"/>
  <c r="O792" i="13"/>
  <c r="O793" i="13"/>
  <c r="O794" i="13"/>
  <c r="O795" i="13"/>
  <c r="O796" i="13"/>
  <c r="O797" i="13"/>
  <c r="O798" i="13"/>
  <c r="O799" i="13"/>
  <c r="O800" i="13"/>
  <c r="O801" i="13"/>
  <c r="O802" i="13"/>
  <c r="O803" i="13"/>
  <c r="O804" i="13"/>
  <c r="O805" i="13"/>
  <c r="O806" i="13"/>
  <c r="O807" i="13"/>
  <c r="O808" i="13"/>
  <c r="O809" i="13"/>
  <c r="O810" i="13"/>
  <c r="O811" i="13"/>
  <c r="O812" i="13"/>
  <c r="O813" i="13"/>
  <c r="O814" i="13"/>
  <c r="O815" i="13"/>
  <c r="O816" i="13"/>
  <c r="O817" i="13"/>
  <c r="O818" i="13"/>
  <c r="O819" i="13"/>
  <c r="O820" i="13"/>
  <c r="O821" i="13"/>
  <c r="O822" i="13"/>
  <c r="O823" i="13"/>
  <c r="O824" i="13"/>
  <c r="O825" i="13"/>
  <c r="O826" i="13"/>
  <c r="O827" i="13"/>
  <c r="O828" i="13"/>
  <c r="O829" i="13"/>
  <c r="O830" i="13"/>
  <c r="O831" i="13"/>
  <c r="O832" i="13"/>
  <c r="O833" i="13"/>
  <c r="O834" i="13"/>
  <c r="O835" i="13"/>
  <c r="O836" i="13"/>
  <c r="O837" i="13"/>
  <c r="O838" i="13"/>
  <c r="O839" i="13"/>
  <c r="O840" i="13"/>
  <c r="O841" i="13"/>
  <c r="O842" i="13"/>
  <c r="O843" i="13"/>
  <c r="O844" i="13"/>
  <c r="O845" i="13"/>
  <c r="O846" i="13"/>
  <c r="O847" i="13"/>
  <c r="O848" i="13"/>
  <c r="O849" i="13"/>
  <c r="O850" i="13"/>
  <c r="O851" i="13"/>
  <c r="O852" i="13"/>
  <c r="O853" i="13"/>
  <c r="O854" i="13"/>
  <c r="O855" i="13"/>
  <c r="O856" i="13"/>
  <c r="O857" i="13"/>
  <c r="O858" i="13"/>
  <c r="O859" i="13"/>
  <c r="O860" i="13"/>
  <c r="O861" i="13"/>
  <c r="O862" i="13"/>
  <c r="O863" i="13"/>
  <c r="O864" i="13"/>
  <c r="O865" i="13"/>
  <c r="O866" i="13"/>
  <c r="O867" i="13"/>
  <c r="O868" i="13"/>
  <c r="O869" i="13"/>
  <c r="O870" i="13"/>
  <c r="O871" i="13"/>
  <c r="O872" i="13"/>
  <c r="O873" i="13"/>
  <c r="O874" i="13"/>
  <c r="O875" i="13"/>
  <c r="O876" i="13"/>
  <c r="O877" i="13"/>
  <c r="O878" i="13"/>
  <c r="O879" i="13"/>
  <c r="O880" i="13"/>
  <c r="O881" i="13"/>
  <c r="O882" i="13"/>
  <c r="O883" i="13"/>
  <c r="O884" i="13"/>
  <c r="O885" i="13"/>
  <c r="O886" i="13"/>
  <c r="O887" i="13"/>
  <c r="O888" i="13"/>
  <c r="O889" i="13"/>
  <c r="O890" i="13"/>
  <c r="O891" i="13"/>
  <c r="O892" i="13"/>
  <c r="O893" i="13"/>
  <c r="O894" i="13"/>
  <c r="O895" i="13"/>
  <c r="O896" i="13"/>
  <c r="O897" i="13"/>
  <c r="O898" i="13"/>
  <c r="O899" i="13"/>
  <c r="O900" i="13"/>
  <c r="O901" i="13"/>
  <c r="O902" i="13"/>
  <c r="O903" i="13"/>
  <c r="O904" i="13"/>
  <c r="O905" i="13"/>
  <c r="O906" i="13"/>
  <c r="O907" i="13"/>
  <c r="O908" i="13"/>
  <c r="O909" i="13"/>
  <c r="O910" i="13"/>
  <c r="O911" i="13"/>
  <c r="O912" i="13"/>
  <c r="O913" i="13"/>
  <c r="O914" i="13"/>
  <c r="O915" i="13"/>
  <c r="O916" i="13"/>
  <c r="O917" i="13"/>
  <c r="O918" i="13"/>
  <c r="O919" i="13"/>
  <c r="O920" i="13"/>
  <c r="O921" i="13"/>
  <c r="O922" i="13"/>
  <c r="O923" i="13"/>
  <c r="O924" i="13"/>
  <c r="O925" i="13"/>
  <c r="O926" i="13"/>
  <c r="O927" i="13"/>
  <c r="O928" i="13"/>
  <c r="O929" i="13"/>
  <c r="O930" i="13"/>
  <c r="O931" i="13"/>
  <c r="O932" i="13"/>
  <c r="O933" i="13"/>
  <c r="O934" i="13"/>
  <c r="O935" i="13"/>
  <c r="O936" i="13"/>
  <c r="O937" i="13"/>
  <c r="O938" i="13"/>
  <c r="O939" i="13"/>
  <c r="O940" i="13"/>
  <c r="O941" i="13"/>
  <c r="O942" i="13"/>
  <c r="O943" i="13"/>
  <c r="O944" i="13"/>
  <c r="O945" i="13"/>
  <c r="O946" i="13"/>
  <c r="O947" i="13"/>
  <c r="O948" i="13"/>
  <c r="O949" i="13"/>
  <c r="O950" i="13"/>
  <c r="O951" i="13"/>
  <c r="O952" i="13"/>
  <c r="O954" i="13"/>
  <c r="O955" i="13"/>
  <c r="O956" i="13"/>
  <c r="O957" i="13"/>
  <c r="O958" i="13"/>
  <c r="O959" i="13"/>
  <c r="O960" i="13"/>
  <c r="O961" i="13"/>
  <c r="O962" i="13"/>
  <c r="O963" i="13"/>
  <c r="O964" i="13"/>
  <c r="O965" i="13"/>
  <c r="O966" i="13"/>
  <c r="O967" i="13"/>
  <c r="O968" i="13"/>
  <c r="O969" i="13"/>
  <c r="O970" i="13"/>
  <c r="O971" i="13"/>
  <c r="O972" i="13"/>
  <c r="O973" i="13"/>
  <c r="O974" i="13"/>
  <c r="O975" i="13"/>
  <c r="O976" i="13"/>
  <c r="O977" i="13"/>
  <c r="O978" i="13"/>
  <c r="O979" i="13"/>
  <c r="O980" i="13"/>
  <c r="O981" i="13"/>
  <c r="P2" i="13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Q2" i="13"/>
  <c r="Q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4" i="13"/>
  <c r="Q245" i="13"/>
  <c r="Q246" i="13"/>
  <c r="Q247" i="13"/>
  <c r="Q248" i="13"/>
  <c r="Q249" i="13"/>
  <c r="Q250" i="13"/>
  <c r="Q251" i="13"/>
  <c r="Q252" i="13"/>
  <c r="Q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76" i="13"/>
  <c r="Q277" i="13"/>
  <c r="Q278" i="13"/>
  <c r="Q279" i="13"/>
  <c r="Q280" i="13"/>
  <c r="Q281" i="13"/>
  <c r="Q282" i="13"/>
  <c r="Q283" i="13"/>
  <c r="Q284" i="13"/>
  <c r="Q285" i="13"/>
  <c r="Q286" i="13"/>
  <c r="Q287" i="13"/>
  <c r="Q288" i="13"/>
  <c r="Q289" i="13"/>
  <c r="Q290" i="13"/>
  <c r="Q291" i="13"/>
  <c r="Q292" i="13"/>
  <c r="Q293" i="13"/>
  <c r="Q294" i="13"/>
  <c r="Q295" i="13"/>
  <c r="Q296" i="13"/>
  <c r="Q297" i="13"/>
  <c r="Q298" i="13"/>
  <c r="Q299" i="13"/>
  <c r="Q300" i="13"/>
  <c r="Q301" i="13"/>
  <c r="Q302" i="13"/>
  <c r="Q303" i="13"/>
  <c r="Q304" i="13"/>
  <c r="Q305" i="13"/>
  <c r="Q306" i="13"/>
  <c r="Q307" i="13"/>
  <c r="Q308" i="13"/>
  <c r="Q309" i="13"/>
  <c r="Q310" i="13"/>
  <c r="Q311" i="13"/>
  <c r="Q312" i="13"/>
  <c r="Q313" i="13"/>
  <c r="Q314" i="13"/>
  <c r="Q315" i="13"/>
  <c r="Q316" i="13"/>
  <c r="Q317" i="13"/>
  <c r="Q318" i="13"/>
  <c r="Q319" i="13"/>
  <c r="Q320" i="13"/>
  <c r="Q321" i="13"/>
  <c r="Q322" i="13"/>
  <c r="Q323" i="13"/>
  <c r="Q324" i="13"/>
  <c r="Q325" i="13"/>
  <c r="Q326" i="13"/>
  <c r="Q327" i="13"/>
  <c r="Q328" i="13"/>
  <c r="Q329" i="13"/>
  <c r="Q330" i="13"/>
  <c r="Q331" i="13"/>
  <c r="Q332" i="13"/>
  <c r="Q333" i="13"/>
  <c r="Q334" i="13"/>
  <c r="Q335" i="13"/>
  <c r="Q336" i="13"/>
  <c r="Q337" i="13"/>
  <c r="Q338" i="13"/>
  <c r="Q339" i="13"/>
  <c r="Q340" i="13"/>
  <c r="Q341" i="13"/>
  <c r="Q342" i="13"/>
  <c r="Q343" i="13"/>
  <c r="Q344" i="13"/>
  <c r="Q345" i="13"/>
  <c r="Q346" i="13"/>
  <c r="Q347" i="13"/>
  <c r="Q348" i="13"/>
  <c r="Q349" i="13"/>
  <c r="Q350" i="13"/>
  <c r="Q351" i="13"/>
  <c r="Q352" i="13"/>
  <c r="Q353" i="13"/>
  <c r="Q354" i="13"/>
  <c r="Q355" i="13"/>
  <c r="Q356" i="13"/>
  <c r="Q357" i="13"/>
  <c r="Q358" i="13"/>
  <c r="Q359" i="13"/>
  <c r="Q360" i="13"/>
  <c r="Q361" i="13"/>
  <c r="Q362" i="13"/>
  <c r="Q363" i="13"/>
  <c r="Q364" i="13"/>
  <c r="Q365" i="13"/>
  <c r="Q366" i="13"/>
  <c r="Q367" i="13"/>
  <c r="Q368" i="13"/>
  <c r="Q369" i="13"/>
  <c r="Q370" i="13"/>
  <c r="Q371" i="13"/>
  <c r="Q372" i="13"/>
  <c r="Q373" i="13"/>
  <c r="Q374" i="13"/>
  <c r="Q375" i="13"/>
  <c r="Q376" i="13"/>
  <c r="Q377" i="13"/>
  <c r="Q378" i="13"/>
  <c r="Q379" i="13"/>
  <c r="Q380" i="13"/>
  <c r="Q381" i="13"/>
  <c r="Q382" i="13"/>
  <c r="Q383" i="13"/>
  <c r="Q384" i="13"/>
  <c r="Q385" i="13"/>
  <c r="Q386" i="13"/>
  <c r="Q387" i="13"/>
  <c r="Q388" i="13"/>
  <c r="Q389" i="13"/>
  <c r="Q390" i="13"/>
  <c r="Q391" i="13"/>
  <c r="Q392" i="13"/>
  <c r="Q393" i="13"/>
  <c r="Q394" i="13"/>
  <c r="Q395" i="13"/>
  <c r="Q396" i="13"/>
  <c r="Q397" i="13"/>
  <c r="Q398" i="13"/>
  <c r="Q399" i="13"/>
  <c r="Q400" i="13"/>
  <c r="Q401" i="13"/>
  <c r="Q402" i="13"/>
  <c r="Q403" i="13"/>
  <c r="Q404" i="13"/>
  <c r="Q405" i="13"/>
  <c r="Q406" i="13"/>
  <c r="Q407" i="13"/>
  <c r="Q408" i="13"/>
  <c r="Q409" i="13"/>
  <c r="Q410" i="13"/>
  <c r="Q411" i="13"/>
  <c r="Q412" i="13"/>
  <c r="Q413" i="13"/>
  <c r="Q414" i="13"/>
  <c r="Q415" i="13"/>
  <c r="Q416" i="13"/>
  <c r="Q417" i="13"/>
  <c r="Q418" i="13"/>
  <c r="Q419" i="13"/>
  <c r="Q420" i="13"/>
  <c r="Q421" i="13"/>
  <c r="Q422" i="13"/>
  <c r="Q423" i="13"/>
  <c r="Q424" i="13"/>
  <c r="Q425" i="13"/>
  <c r="Q426" i="13"/>
  <c r="Q427" i="13"/>
  <c r="Q428" i="13"/>
  <c r="Q429" i="13"/>
  <c r="Q430" i="13"/>
  <c r="Q431" i="13"/>
  <c r="Q432" i="13"/>
  <c r="Q433" i="13"/>
  <c r="Q434" i="13"/>
  <c r="Q435" i="13"/>
  <c r="Q436" i="13"/>
  <c r="Q437" i="13"/>
  <c r="Q438" i="13"/>
  <c r="Q439" i="13"/>
  <c r="Q440" i="13"/>
  <c r="Q441" i="13"/>
  <c r="Q442" i="13"/>
  <c r="Q443" i="13"/>
  <c r="Q444" i="13"/>
  <c r="Q445" i="13"/>
  <c r="Q446" i="13"/>
  <c r="Q447" i="13"/>
  <c r="Q448" i="13"/>
  <c r="Q449" i="13"/>
  <c r="Q450" i="13"/>
  <c r="Q451" i="13"/>
  <c r="Q452" i="13"/>
  <c r="Q453" i="13"/>
  <c r="Q454" i="13"/>
  <c r="Q455" i="13"/>
  <c r="Q456" i="13"/>
  <c r="Q457" i="13"/>
  <c r="Q458" i="13"/>
  <c r="Q459" i="13"/>
  <c r="Q460" i="13"/>
  <c r="Q461" i="13"/>
  <c r="Q462" i="13"/>
  <c r="Q463" i="13"/>
  <c r="Q464" i="13"/>
  <c r="Q465" i="13"/>
  <c r="Q466" i="13"/>
  <c r="Q467" i="13"/>
  <c r="Q468" i="13"/>
  <c r="Q469" i="13"/>
  <c r="Q470" i="13"/>
  <c r="Q471" i="13"/>
  <c r="Q472" i="13"/>
  <c r="Q473" i="13"/>
  <c r="Q474" i="13"/>
  <c r="Q475" i="13"/>
  <c r="Q476" i="13"/>
  <c r="Q477" i="13"/>
  <c r="Q478" i="13"/>
  <c r="Q479" i="13"/>
  <c r="Q480" i="13"/>
  <c r="Q481" i="13"/>
  <c r="Q482" i="13"/>
  <c r="Q483" i="13"/>
  <c r="Q484" i="13"/>
  <c r="Q485" i="13"/>
  <c r="Q486" i="13"/>
  <c r="Q487" i="13"/>
  <c r="Q488" i="13"/>
  <c r="Q489" i="13"/>
  <c r="Q490" i="13"/>
  <c r="Q491" i="13"/>
  <c r="Q492" i="13"/>
  <c r="Q493" i="13"/>
  <c r="Q494" i="13"/>
  <c r="Q495" i="13"/>
  <c r="Q496" i="13"/>
  <c r="Q497" i="13"/>
  <c r="Q498" i="13"/>
  <c r="Q499" i="13"/>
  <c r="Q500" i="13"/>
  <c r="Q501" i="13"/>
  <c r="Q502" i="13"/>
  <c r="Q503" i="13"/>
  <c r="Q504" i="13"/>
  <c r="Q505" i="13"/>
  <c r="Q506" i="13"/>
  <c r="Q507" i="13"/>
  <c r="Q508" i="13"/>
  <c r="Q509" i="13"/>
  <c r="Q510" i="13"/>
  <c r="Q511" i="13"/>
  <c r="Q512" i="13"/>
  <c r="Q514" i="13"/>
  <c r="Q515" i="13"/>
  <c r="Q516" i="13"/>
  <c r="Q517" i="13"/>
  <c r="Q518" i="13"/>
  <c r="Q519" i="13"/>
  <c r="Q520" i="13"/>
  <c r="Q521" i="13"/>
  <c r="Q522" i="13"/>
  <c r="Q523" i="13"/>
  <c r="Q524" i="13"/>
  <c r="Q525" i="13"/>
  <c r="Q526" i="13"/>
  <c r="Q527" i="13"/>
  <c r="Q528" i="13"/>
  <c r="Q529" i="13"/>
  <c r="Q530" i="13"/>
  <c r="Q531" i="13"/>
  <c r="Q532" i="13"/>
  <c r="Q533" i="13"/>
  <c r="Q534" i="13"/>
  <c r="Q535" i="13"/>
  <c r="Q536" i="13"/>
  <c r="Q537" i="13"/>
  <c r="Q538" i="13"/>
  <c r="Q539" i="13"/>
  <c r="Q540" i="13"/>
  <c r="Q541" i="13"/>
  <c r="Q542" i="13"/>
  <c r="Q543" i="13"/>
  <c r="Q544" i="13"/>
  <c r="Q545" i="13"/>
  <c r="Q546" i="13"/>
  <c r="Q547" i="13"/>
  <c r="Q548" i="13"/>
  <c r="Q549" i="13"/>
  <c r="Q550" i="13"/>
  <c r="Q551" i="13"/>
  <c r="Q552" i="13"/>
  <c r="Q553" i="13"/>
  <c r="Q554" i="13"/>
  <c r="Q555" i="13"/>
  <c r="Q556" i="13"/>
  <c r="Q557" i="13"/>
  <c r="Q558" i="13"/>
  <c r="Q559" i="13"/>
  <c r="Q560" i="13"/>
  <c r="Q561" i="13"/>
  <c r="Q562" i="13"/>
  <c r="Q563" i="13"/>
  <c r="Q564" i="13"/>
  <c r="Q565" i="13"/>
  <c r="Q566" i="13"/>
  <c r="Q567" i="13"/>
  <c r="Q568" i="13"/>
  <c r="Q569" i="13"/>
  <c r="Q570" i="13"/>
  <c r="Q571" i="13"/>
  <c r="Q572" i="13"/>
  <c r="Q573" i="13"/>
  <c r="Q574" i="13"/>
  <c r="Q575" i="13"/>
  <c r="Q576" i="13"/>
  <c r="Q577" i="13"/>
  <c r="Q578" i="13"/>
  <c r="Q579" i="13"/>
  <c r="Q580" i="13"/>
  <c r="Q581" i="13"/>
  <c r="Q582" i="13"/>
  <c r="Q583" i="13"/>
  <c r="Q584" i="13"/>
  <c r="Q585" i="13"/>
  <c r="Q586" i="13"/>
  <c r="Q587" i="13"/>
  <c r="Q588" i="13"/>
  <c r="Q589" i="13"/>
  <c r="Q590" i="13"/>
  <c r="Q591" i="13"/>
  <c r="Q592" i="13"/>
  <c r="Q593" i="13"/>
  <c r="Q594" i="13"/>
  <c r="Q595" i="13"/>
  <c r="Q596" i="13"/>
  <c r="Q597" i="13"/>
  <c r="Q598" i="13"/>
  <c r="Q599" i="13"/>
  <c r="Q600" i="13"/>
  <c r="Q601" i="13"/>
  <c r="Q602" i="13"/>
  <c r="Q603" i="13"/>
  <c r="Q604" i="13"/>
  <c r="Q605" i="13"/>
  <c r="Q606" i="13"/>
  <c r="Q607" i="13"/>
  <c r="Q608" i="13"/>
  <c r="Q609" i="13"/>
  <c r="Q610" i="13"/>
  <c r="Q611" i="13"/>
  <c r="Q612" i="13"/>
  <c r="Q613" i="13"/>
  <c r="Q614" i="13"/>
  <c r="Q615" i="13"/>
  <c r="Q616" i="13"/>
  <c r="Q617" i="13"/>
  <c r="Q618" i="13"/>
  <c r="Q619" i="13"/>
  <c r="Q620" i="13"/>
  <c r="Q621" i="13"/>
  <c r="Q622" i="13"/>
  <c r="Q623" i="13"/>
  <c r="Q624" i="13"/>
  <c r="Q625" i="13"/>
  <c r="Q626" i="13"/>
  <c r="Q627" i="13"/>
  <c r="Q628" i="13"/>
  <c r="Q629" i="13"/>
  <c r="Q630" i="13"/>
  <c r="Q631" i="13"/>
  <c r="Q632" i="13"/>
  <c r="Q633" i="13"/>
  <c r="Q634" i="13"/>
  <c r="Q635" i="13"/>
  <c r="Q636" i="13"/>
  <c r="Q637" i="13"/>
  <c r="Q638" i="13"/>
  <c r="Q639" i="13"/>
  <c r="Q640" i="13"/>
  <c r="Q641" i="13"/>
  <c r="Q642" i="13"/>
  <c r="Q643" i="13"/>
  <c r="Q644" i="13"/>
  <c r="Q645" i="13"/>
  <c r="Q646" i="13"/>
  <c r="Q647" i="13"/>
  <c r="Q648" i="13"/>
  <c r="Q649" i="13"/>
  <c r="Q650" i="13"/>
  <c r="Q651" i="13"/>
  <c r="Q652" i="13"/>
  <c r="Q653" i="13"/>
  <c r="Q654" i="13"/>
  <c r="Q655" i="13"/>
  <c r="Q656" i="13"/>
  <c r="Q657" i="13"/>
  <c r="Q658" i="13"/>
  <c r="Q659" i="13"/>
  <c r="Q660" i="13"/>
  <c r="Q661" i="13"/>
  <c r="Q662" i="13"/>
  <c r="Q663" i="13"/>
  <c r="Q664" i="13"/>
  <c r="Q665" i="13"/>
  <c r="Q666" i="13"/>
  <c r="Q667" i="13"/>
  <c r="Q668" i="13"/>
  <c r="Q669" i="13"/>
  <c r="Q670" i="13"/>
  <c r="Q671" i="13"/>
  <c r="Q672" i="13"/>
  <c r="Q673" i="13"/>
  <c r="Q674" i="13"/>
  <c r="Q675" i="13"/>
  <c r="Q676" i="13"/>
  <c r="Q677" i="13"/>
  <c r="Q678" i="13"/>
  <c r="Q679" i="13"/>
  <c r="Q680" i="13"/>
  <c r="Q681" i="13"/>
  <c r="Q682" i="13"/>
  <c r="Q683" i="13"/>
  <c r="Q684" i="13"/>
  <c r="Q685" i="13"/>
  <c r="Q686" i="13"/>
  <c r="Q687" i="13"/>
  <c r="Q688" i="13"/>
  <c r="Q689" i="13"/>
  <c r="Q690" i="13"/>
  <c r="Q691" i="13"/>
  <c r="Q692" i="13"/>
  <c r="Q693" i="13"/>
  <c r="Q694" i="13"/>
  <c r="Q695" i="13"/>
  <c r="Q696" i="13"/>
  <c r="Q697" i="13"/>
  <c r="Q698" i="13"/>
  <c r="Q699" i="13"/>
  <c r="Q700" i="13"/>
  <c r="Q701" i="13"/>
  <c r="Q702" i="13"/>
  <c r="Q703" i="13"/>
  <c r="Q704" i="13"/>
  <c r="Q705" i="13"/>
  <c r="Q706" i="13"/>
  <c r="Q707" i="13"/>
  <c r="Q708" i="13"/>
  <c r="Q709" i="13"/>
  <c r="Q710" i="13"/>
  <c r="Q711" i="13"/>
  <c r="Q712" i="13"/>
  <c r="Q713" i="13"/>
  <c r="Q714" i="13"/>
  <c r="Q715" i="13"/>
  <c r="Q716" i="13"/>
  <c r="Q717" i="13"/>
  <c r="Q718" i="13"/>
  <c r="Q719" i="13"/>
  <c r="Q720" i="13"/>
  <c r="Q721" i="13"/>
  <c r="Q722" i="13"/>
  <c r="Q723" i="13"/>
  <c r="Q724" i="13"/>
  <c r="Q725" i="13"/>
  <c r="Q726" i="13"/>
  <c r="Q727" i="13"/>
  <c r="Q728" i="13"/>
  <c r="Q729" i="13"/>
  <c r="Q730" i="13"/>
  <c r="Q731" i="13"/>
  <c r="Q732" i="13"/>
  <c r="Q733" i="13"/>
  <c r="Q734" i="13"/>
  <c r="Q735" i="13"/>
  <c r="Q736" i="13"/>
  <c r="Q737" i="13"/>
  <c r="Q738" i="13"/>
  <c r="Q739" i="13"/>
  <c r="Q740" i="13"/>
  <c r="Q741" i="13"/>
  <c r="Q742" i="13"/>
  <c r="Q743" i="13"/>
  <c r="Q744" i="13"/>
  <c r="Q745" i="13"/>
  <c r="Q746" i="13"/>
  <c r="Q747" i="13"/>
  <c r="Q748" i="13"/>
  <c r="Q749" i="13"/>
  <c r="Q750" i="13"/>
  <c r="Q751" i="13"/>
  <c r="Q752" i="13"/>
  <c r="Q753" i="13"/>
  <c r="Q754" i="13"/>
  <c r="Q755" i="13"/>
  <c r="Q756" i="13"/>
  <c r="Q757" i="13"/>
  <c r="Q758" i="13"/>
  <c r="Q759" i="13"/>
  <c r="Q760" i="13"/>
  <c r="Q761" i="13"/>
  <c r="Q762" i="13"/>
  <c r="Q763" i="13"/>
  <c r="Q764" i="13"/>
  <c r="Q765" i="13"/>
  <c r="Q766" i="13"/>
  <c r="Q767" i="13"/>
  <c r="Q768" i="13"/>
  <c r="Q769" i="13"/>
  <c r="Q770" i="13"/>
  <c r="Q771" i="13"/>
  <c r="Q772" i="13"/>
  <c r="Q773" i="13"/>
  <c r="Q774" i="13"/>
  <c r="Q775" i="13"/>
  <c r="Q776" i="13"/>
  <c r="Q777" i="13"/>
  <c r="Q778" i="13"/>
  <c r="Q779" i="13"/>
  <c r="Q780" i="13"/>
  <c r="Q781" i="13"/>
  <c r="Q782" i="13"/>
  <c r="Q783" i="13"/>
  <c r="Q784" i="13"/>
  <c r="Q785" i="13"/>
  <c r="Q786" i="13"/>
  <c r="Q787" i="13"/>
  <c r="Q788" i="13"/>
  <c r="Q789" i="13"/>
  <c r="Q790" i="13"/>
  <c r="Q791" i="13"/>
  <c r="Q792" i="13"/>
  <c r="Q793" i="13"/>
  <c r="Q794" i="13"/>
  <c r="Q795" i="13"/>
  <c r="Q796" i="13"/>
  <c r="Q797" i="13"/>
  <c r="Q798" i="13"/>
  <c r="Q799" i="13"/>
  <c r="Q800" i="13"/>
  <c r="Q801" i="13"/>
  <c r="Q802" i="13"/>
  <c r="Q803" i="13"/>
  <c r="Q804" i="13"/>
  <c r="Q805" i="13"/>
  <c r="Q806" i="13"/>
  <c r="Q807" i="13"/>
  <c r="Q808" i="13"/>
  <c r="Q809" i="13"/>
  <c r="Q810" i="13"/>
  <c r="Q811" i="13"/>
  <c r="Q812" i="13"/>
  <c r="Q813" i="13"/>
  <c r="Q814" i="13"/>
  <c r="Q815" i="13"/>
  <c r="Q816" i="13"/>
  <c r="Q817" i="13"/>
  <c r="Q818" i="13"/>
  <c r="Q819" i="13"/>
  <c r="Q820" i="13"/>
  <c r="Q821" i="13"/>
  <c r="Q822" i="13"/>
  <c r="Q823" i="13"/>
  <c r="Q824" i="13"/>
  <c r="Q825" i="13"/>
  <c r="Q826" i="13"/>
  <c r="Q827" i="13"/>
  <c r="Q828" i="13"/>
  <c r="Q829" i="13"/>
  <c r="Q830" i="13"/>
  <c r="Q831" i="13"/>
  <c r="Q832" i="13"/>
  <c r="Q833" i="13"/>
  <c r="Q834" i="13"/>
  <c r="Q835" i="13"/>
  <c r="Q836" i="13"/>
  <c r="Q837" i="13"/>
  <c r="Q838" i="13"/>
  <c r="Q839" i="13"/>
  <c r="Q840" i="13"/>
  <c r="Q841" i="13"/>
  <c r="Q842" i="13"/>
  <c r="Q843" i="13"/>
  <c r="Q844" i="13"/>
  <c r="Q845" i="13"/>
  <c r="Q846" i="13"/>
  <c r="Q847" i="13"/>
  <c r="Q848" i="13"/>
  <c r="Q849" i="13"/>
  <c r="Q850" i="13"/>
  <c r="Q851" i="13"/>
  <c r="Q852" i="13"/>
  <c r="Q853" i="13"/>
  <c r="Q854" i="13"/>
  <c r="Q855" i="13"/>
  <c r="Q856" i="13"/>
  <c r="Q857" i="13"/>
  <c r="Q858" i="13"/>
  <c r="Q859" i="13"/>
  <c r="Q860" i="13"/>
  <c r="Q861" i="13"/>
  <c r="Q862" i="13"/>
  <c r="Q863" i="13"/>
  <c r="Q864" i="13"/>
  <c r="Q865" i="13"/>
  <c r="Q866" i="13"/>
  <c r="Q867" i="13"/>
  <c r="Q868" i="13"/>
  <c r="Q869" i="13"/>
  <c r="Q870" i="13"/>
  <c r="Q871" i="13"/>
  <c r="Q872" i="13"/>
  <c r="Q873" i="13"/>
  <c r="Q874" i="13"/>
  <c r="Q875" i="13"/>
  <c r="Q876" i="13"/>
  <c r="Q877" i="13"/>
  <c r="Q878" i="13"/>
  <c r="Q879" i="13"/>
  <c r="Q880" i="13"/>
  <c r="Q881" i="13"/>
  <c r="Q882" i="13"/>
  <c r="Q883" i="13"/>
  <c r="Q884" i="13"/>
  <c r="Q885" i="13"/>
  <c r="Q886" i="13"/>
  <c r="Q887" i="13"/>
  <c r="Q888" i="13"/>
  <c r="Q889" i="13"/>
  <c r="Q890" i="13"/>
  <c r="Q891" i="13"/>
  <c r="Q892" i="13"/>
  <c r="Q893" i="13"/>
  <c r="Q894" i="13"/>
  <c r="Q895" i="13"/>
  <c r="Q896" i="13"/>
  <c r="Q897" i="13"/>
  <c r="Q898" i="13"/>
  <c r="Q899" i="13"/>
  <c r="Q900" i="13"/>
  <c r="Q901" i="13"/>
  <c r="Q902" i="13"/>
  <c r="Q903" i="13"/>
  <c r="Q904" i="13"/>
  <c r="Q905" i="13"/>
  <c r="Q906" i="13"/>
  <c r="Q907" i="13"/>
  <c r="Q908" i="13"/>
  <c r="Q909" i="13"/>
  <c r="Q910" i="13"/>
  <c r="Q911" i="13"/>
  <c r="Q912" i="13"/>
  <c r="Q913" i="13"/>
  <c r="Q914" i="13"/>
  <c r="Q915" i="13"/>
  <c r="Q916" i="13"/>
  <c r="Q917" i="13"/>
  <c r="Q918" i="13"/>
  <c r="Q919" i="13"/>
  <c r="Q920" i="13"/>
  <c r="Q921" i="13"/>
  <c r="Q922" i="13"/>
  <c r="Q923" i="13"/>
  <c r="Q924" i="13"/>
  <c r="Q925" i="13"/>
  <c r="Q926" i="13"/>
  <c r="Q927" i="13"/>
  <c r="Q928" i="13"/>
  <c r="Q929" i="13"/>
  <c r="Q930" i="13"/>
  <c r="Q931" i="13"/>
  <c r="Q932" i="13"/>
  <c r="Q933" i="13"/>
  <c r="Q934" i="13"/>
  <c r="Q935" i="13"/>
  <c r="Q936" i="13"/>
  <c r="Q937" i="13"/>
  <c r="Q938" i="13"/>
  <c r="Q939" i="13"/>
  <c r="Q940" i="13"/>
  <c r="Q941" i="13"/>
  <c r="Q942" i="13"/>
  <c r="Q943" i="13"/>
  <c r="Q944" i="13"/>
  <c r="Q945" i="13"/>
  <c r="Q946" i="13"/>
  <c r="Q947" i="13"/>
  <c r="Q948" i="13"/>
  <c r="Q949" i="13"/>
  <c r="Q950" i="13"/>
  <c r="Q951" i="13"/>
  <c r="Q952" i="13"/>
  <c r="Q954" i="13"/>
  <c r="Q955" i="13"/>
  <c r="Q956" i="13"/>
  <c r="Q957" i="13"/>
  <c r="Q958" i="13"/>
  <c r="Q959" i="13"/>
  <c r="Q960" i="13"/>
  <c r="Q961" i="13"/>
  <c r="Q962" i="13"/>
  <c r="Q963" i="13"/>
  <c r="Q964" i="13"/>
  <c r="Q965" i="13"/>
  <c r="Q966" i="13"/>
  <c r="Q967" i="13"/>
  <c r="Q968" i="13"/>
  <c r="Q969" i="13"/>
  <c r="Q970" i="13"/>
  <c r="Q971" i="13"/>
  <c r="Q972" i="13"/>
  <c r="Q973" i="13"/>
  <c r="Q974" i="13"/>
  <c r="Q975" i="13"/>
  <c r="Q976" i="13"/>
  <c r="Q977" i="13"/>
  <c r="Q978" i="13"/>
  <c r="Q979" i="13"/>
  <c r="Q980" i="13"/>
  <c r="Q981" i="13"/>
  <c r="R2" i="13"/>
  <c r="R3" i="13"/>
  <c r="R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236" i="13"/>
  <c r="R237" i="13"/>
  <c r="R238" i="13"/>
  <c r="R239" i="13"/>
  <c r="R240" i="13"/>
  <c r="R241" i="13"/>
  <c r="R242" i="13"/>
  <c r="R243" i="13"/>
  <c r="R244" i="13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76" i="13"/>
  <c r="R277" i="13"/>
  <c r="R278" i="13"/>
  <c r="R279" i="13"/>
  <c r="R280" i="13"/>
  <c r="R281" i="13"/>
  <c r="R282" i="13"/>
  <c r="R283" i="13"/>
  <c r="R284" i="13"/>
  <c r="R285" i="13"/>
  <c r="R286" i="13"/>
  <c r="R287" i="13"/>
  <c r="R288" i="13"/>
  <c r="R289" i="13"/>
  <c r="R290" i="13"/>
  <c r="R291" i="13"/>
  <c r="R292" i="13"/>
  <c r="R293" i="13"/>
  <c r="R294" i="13"/>
  <c r="R295" i="13"/>
  <c r="R296" i="13"/>
  <c r="R297" i="13"/>
  <c r="R298" i="13"/>
  <c r="R299" i="13"/>
  <c r="R300" i="13"/>
  <c r="R301" i="13"/>
  <c r="R302" i="13"/>
  <c r="R303" i="13"/>
  <c r="R304" i="13"/>
  <c r="R305" i="13"/>
  <c r="R306" i="13"/>
  <c r="R307" i="13"/>
  <c r="R308" i="13"/>
  <c r="R309" i="13"/>
  <c r="R310" i="13"/>
  <c r="R311" i="13"/>
  <c r="R312" i="13"/>
  <c r="R313" i="13"/>
  <c r="R314" i="13"/>
  <c r="R315" i="13"/>
  <c r="R316" i="13"/>
  <c r="R317" i="13"/>
  <c r="R318" i="13"/>
  <c r="R319" i="13"/>
  <c r="R320" i="13"/>
  <c r="R321" i="13"/>
  <c r="R322" i="13"/>
  <c r="R323" i="13"/>
  <c r="R324" i="13"/>
  <c r="R325" i="13"/>
  <c r="R326" i="13"/>
  <c r="R327" i="13"/>
  <c r="R328" i="13"/>
  <c r="R329" i="13"/>
  <c r="R330" i="13"/>
  <c r="R331" i="13"/>
  <c r="R332" i="13"/>
  <c r="R333" i="13"/>
  <c r="R334" i="13"/>
  <c r="R335" i="13"/>
  <c r="R336" i="13"/>
  <c r="R337" i="13"/>
  <c r="R338" i="13"/>
  <c r="R339" i="13"/>
  <c r="R340" i="13"/>
  <c r="R341" i="13"/>
  <c r="R342" i="13"/>
  <c r="R343" i="13"/>
  <c r="R344" i="13"/>
  <c r="R345" i="13"/>
  <c r="R346" i="13"/>
  <c r="R347" i="13"/>
  <c r="R348" i="13"/>
  <c r="R349" i="13"/>
  <c r="R350" i="13"/>
  <c r="R351" i="13"/>
  <c r="R352" i="13"/>
  <c r="R353" i="13"/>
  <c r="R354" i="13"/>
  <c r="R355" i="13"/>
  <c r="R356" i="13"/>
  <c r="R357" i="13"/>
  <c r="R358" i="13"/>
  <c r="R359" i="13"/>
  <c r="R360" i="13"/>
  <c r="R361" i="13"/>
  <c r="R362" i="13"/>
  <c r="R363" i="13"/>
  <c r="R364" i="13"/>
  <c r="R365" i="13"/>
  <c r="R366" i="13"/>
  <c r="R367" i="13"/>
  <c r="R368" i="13"/>
  <c r="R369" i="13"/>
  <c r="R370" i="13"/>
  <c r="R371" i="13"/>
  <c r="R372" i="13"/>
  <c r="R373" i="13"/>
  <c r="R374" i="13"/>
  <c r="R375" i="13"/>
  <c r="R376" i="13"/>
  <c r="R377" i="13"/>
  <c r="R378" i="13"/>
  <c r="R379" i="13"/>
  <c r="R380" i="13"/>
  <c r="R381" i="13"/>
  <c r="R382" i="13"/>
  <c r="R383" i="13"/>
  <c r="R384" i="13"/>
  <c r="R385" i="13"/>
  <c r="R386" i="13"/>
  <c r="R387" i="13"/>
  <c r="R388" i="13"/>
  <c r="R389" i="13"/>
  <c r="R390" i="13"/>
  <c r="R391" i="13"/>
  <c r="R392" i="13"/>
  <c r="R393" i="13"/>
  <c r="R394" i="13"/>
  <c r="R395" i="13"/>
  <c r="R396" i="13"/>
  <c r="R397" i="13"/>
  <c r="R398" i="13"/>
  <c r="R399" i="13"/>
  <c r="R400" i="13"/>
  <c r="R401" i="13"/>
  <c r="R402" i="13"/>
  <c r="R403" i="13"/>
  <c r="R404" i="13"/>
  <c r="R405" i="13"/>
  <c r="R406" i="13"/>
  <c r="R407" i="13"/>
  <c r="R408" i="13"/>
  <c r="R409" i="13"/>
  <c r="R410" i="13"/>
  <c r="R411" i="13"/>
  <c r="R412" i="13"/>
  <c r="R413" i="13"/>
  <c r="R414" i="13"/>
  <c r="R415" i="13"/>
  <c r="R416" i="13"/>
  <c r="R417" i="13"/>
  <c r="R418" i="13"/>
  <c r="R419" i="13"/>
  <c r="R420" i="13"/>
  <c r="R421" i="13"/>
  <c r="R422" i="13"/>
  <c r="R423" i="13"/>
  <c r="R424" i="13"/>
  <c r="R425" i="13"/>
  <c r="R426" i="13"/>
  <c r="R427" i="13"/>
  <c r="R428" i="13"/>
  <c r="R429" i="13"/>
  <c r="R430" i="13"/>
  <c r="R431" i="13"/>
  <c r="R432" i="13"/>
  <c r="R433" i="13"/>
  <c r="R434" i="13"/>
  <c r="R435" i="13"/>
  <c r="R436" i="13"/>
  <c r="R437" i="13"/>
  <c r="R438" i="13"/>
  <c r="R439" i="13"/>
  <c r="R440" i="13"/>
  <c r="R441" i="13"/>
  <c r="R442" i="13"/>
  <c r="R443" i="13"/>
  <c r="R444" i="13"/>
  <c r="R445" i="13"/>
  <c r="R446" i="13"/>
  <c r="R447" i="13"/>
  <c r="R448" i="13"/>
  <c r="R449" i="13"/>
  <c r="R450" i="13"/>
  <c r="R451" i="13"/>
  <c r="R452" i="13"/>
  <c r="R453" i="13"/>
  <c r="R454" i="13"/>
  <c r="R455" i="13"/>
  <c r="R456" i="13"/>
  <c r="R457" i="13"/>
  <c r="R458" i="13"/>
  <c r="R459" i="13"/>
  <c r="R460" i="13"/>
  <c r="R461" i="13"/>
  <c r="R462" i="13"/>
  <c r="R463" i="13"/>
  <c r="R464" i="13"/>
  <c r="R465" i="13"/>
  <c r="R466" i="13"/>
  <c r="R467" i="13"/>
  <c r="R468" i="13"/>
  <c r="R469" i="13"/>
  <c r="R470" i="13"/>
  <c r="R471" i="13"/>
  <c r="R472" i="13"/>
  <c r="R473" i="13"/>
  <c r="R474" i="13"/>
  <c r="R475" i="13"/>
  <c r="R476" i="13"/>
  <c r="R477" i="13"/>
  <c r="R478" i="13"/>
  <c r="R479" i="13"/>
  <c r="R480" i="13"/>
  <c r="R481" i="13"/>
  <c r="R482" i="13"/>
  <c r="R483" i="13"/>
  <c r="R484" i="13"/>
  <c r="R485" i="13"/>
  <c r="R486" i="13"/>
  <c r="R487" i="13"/>
  <c r="R488" i="13"/>
  <c r="R489" i="13"/>
  <c r="R490" i="13"/>
  <c r="R491" i="13"/>
  <c r="R492" i="13"/>
  <c r="R493" i="13"/>
  <c r="R494" i="13"/>
  <c r="R495" i="13"/>
  <c r="R496" i="13"/>
  <c r="R497" i="13"/>
  <c r="R498" i="13"/>
  <c r="R499" i="13"/>
  <c r="R500" i="13"/>
  <c r="R501" i="13"/>
  <c r="R502" i="13"/>
  <c r="R503" i="13"/>
  <c r="R504" i="13"/>
  <c r="R505" i="13"/>
  <c r="R506" i="13"/>
  <c r="R507" i="13"/>
  <c r="R508" i="13"/>
  <c r="R509" i="13"/>
  <c r="R510" i="13"/>
  <c r="R511" i="13"/>
  <c r="R512" i="13"/>
  <c r="R514" i="13"/>
  <c r="R515" i="13"/>
  <c r="R516" i="13"/>
  <c r="R517" i="13"/>
  <c r="R518" i="13"/>
  <c r="R519" i="13"/>
  <c r="R520" i="13"/>
  <c r="R521" i="13"/>
  <c r="R522" i="13"/>
  <c r="R523" i="13"/>
  <c r="R524" i="13"/>
  <c r="R525" i="13"/>
  <c r="R526" i="13"/>
  <c r="R527" i="13"/>
  <c r="R528" i="13"/>
  <c r="R529" i="13"/>
  <c r="R530" i="13"/>
  <c r="R531" i="13"/>
  <c r="R532" i="13"/>
  <c r="R533" i="13"/>
  <c r="R534" i="13"/>
  <c r="R535" i="13"/>
  <c r="R536" i="13"/>
  <c r="R537" i="13"/>
  <c r="R538" i="13"/>
  <c r="R539" i="13"/>
  <c r="R540" i="13"/>
  <c r="R541" i="13"/>
  <c r="R542" i="13"/>
  <c r="R543" i="13"/>
  <c r="R544" i="13"/>
  <c r="R545" i="13"/>
  <c r="R546" i="13"/>
  <c r="R547" i="13"/>
  <c r="R548" i="13"/>
  <c r="R549" i="13"/>
  <c r="R550" i="13"/>
  <c r="R551" i="13"/>
  <c r="R552" i="13"/>
  <c r="R553" i="13"/>
  <c r="R554" i="13"/>
  <c r="R555" i="13"/>
  <c r="R556" i="13"/>
  <c r="R557" i="13"/>
  <c r="R558" i="13"/>
  <c r="R559" i="13"/>
  <c r="R560" i="13"/>
  <c r="R561" i="13"/>
  <c r="R562" i="13"/>
  <c r="R563" i="13"/>
  <c r="R564" i="13"/>
  <c r="R565" i="13"/>
  <c r="R566" i="13"/>
  <c r="R567" i="13"/>
  <c r="R568" i="13"/>
  <c r="R569" i="13"/>
  <c r="R570" i="13"/>
  <c r="R571" i="13"/>
  <c r="R572" i="13"/>
  <c r="R573" i="13"/>
  <c r="R574" i="13"/>
  <c r="R575" i="13"/>
  <c r="R576" i="13"/>
  <c r="R577" i="13"/>
  <c r="R578" i="13"/>
  <c r="R579" i="13"/>
  <c r="R580" i="13"/>
  <c r="R581" i="13"/>
  <c r="R582" i="13"/>
  <c r="R583" i="13"/>
  <c r="R584" i="13"/>
  <c r="R585" i="13"/>
  <c r="R586" i="13"/>
  <c r="R587" i="13"/>
  <c r="R588" i="13"/>
  <c r="R589" i="13"/>
  <c r="R590" i="13"/>
  <c r="R591" i="13"/>
  <c r="R592" i="13"/>
  <c r="R593" i="13"/>
  <c r="R594" i="13"/>
  <c r="R595" i="13"/>
  <c r="R596" i="13"/>
  <c r="R597" i="13"/>
  <c r="R598" i="13"/>
  <c r="R599" i="13"/>
  <c r="R600" i="13"/>
  <c r="R601" i="13"/>
  <c r="R602" i="13"/>
  <c r="R603" i="13"/>
  <c r="R604" i="13"/>
  <c r="R605" i="13"/>
  <c r="R606" i="13"/>
  <c r="R607" i="13"/>
  <c r="R608" i="13"/>
  <c r="R609" i="13"/>
  <c r="R610" i="13"/>
  <c r="R611" i="13"/>
  <c r="R612" i="13"/>
  <c r="R613" i="13"/>
  <c r="R614" i="13"/>
  <c r="R615" i="13"/>
  <c r="R616" i="13"/>
  <c r="R617" i="13"/>
  <c r="R618" i="13"/>
  <c r="R619" i="13"/>
  <c r="R620" i="13"/>
  <c r="R621" i="13"/>
  <c r="R622" i="13"/>
  <c r="R623" i="13"/>
  <c r="R624" i="13"/>
  <c r="R625" i="13"/>
  <c r="R626" i="13"/>
  <c r="R627" i="13"/>
  <c r="R628" i="13"/>
  <c r="R629" i="13"/>
  <c r="R630" i="13"/>
  <c r="R631" i="13"/>
  <c r="R632" i="13"/>
  <c r="R633" i="13"/>
  <c r="R634" i="13"/>
  <c r="R635" i="13"/>
  <c r="R636" i="13"/>
  <c r="R637" i="13"/>
  <c r="R638" i="13"/>
  <c r="R639" i="13"/>
  <c r="R640" i="13"/>
  <c r="R641" i="13"/>
  <c r="R642" i="13"/>
  <c r="R643" i="13"/>
  <c r="R644" i="13"/>
  <c r="R645" i="13"/>
  <c r="R646" i="13"/>
  <c r="R647" i="13"/>
  <c r="R648" i="13"/>
  <c r="R649" i="13"/>
  <c r="R650" i="13"/>
  <c r="R651" i="13"/>
  <c r="R652" i="13"/>
  <c r="R653" i="13"/>
  <c r="R654" i="13"/>
  <c r="R655" i="13"/>
  <c r="R656" i="13"/>
  <c r="R657" i="13"/>
  <c r="R658" i="13"/>
  <c r="R659" i="13"/>
  <c r="R660" i="13"/>
  <c r="R661" i="13"/>
  <c r="R662" i="13"/>
  <c r="R663" i="13"/>
  <c r="R664" i="13"/>
  <c r="R665" i="13"/>
  <c r="R666" i="13"/>
  <c r="R667" i="13"/>
  <c r="R668" i="13"/>
  <c r="R669" i="13"/>
  <c r="R670" i="13"/>
  <c r="R671" i="13"/>
  <c r="R672" i="13"/>
  <c r="R673" i="13"/>
  <c r="R674" i="13"/>
  <c r="R675" i="13"/>
  <c r="R676" i="13"/>
  <c r="R677" i="13"/>
  <c r="R678" i="13"/>
  <c r="R679" i="13"/>
  <c r="R680" i="13"/>
  <c r="R681" i="13"/>
  <c r="R682" i="13"/>
  <c r="R683" i="13"/>
  <c r="R684" i="13"/>
  <c r="R685" i="13"/>
  <c r="R686" i="13"/>
  <c r="R687" i="13"/>
  <c r="R688" i="13"/>
  <c r="R689" i="13"/>
  <c r="R690" i="13"/>
  <c r="R691" i="13"/>
  <c r="R692" i="13"/>
  <c r="R693" i="13"/>
  <c r="R694" i="13"/>
  <c r="R695" i="13"/>
  <c r="R696" i="13"/>
  <c r="R697" i="13"/>
  <c r="R698" i="13"/>
  <c r="R699" i="13"/>
  <c r="R700" i="13"/>
  <c r="R701" i="13"/>
  <c r="R702" i="13"/>
  <c r="R703" i="13"/>
  <c r="R704" i="13"/>
  <c r="R705" i="13"/>
  <c r="R706" i="13"/>
  <c r="R707" i="13"/>
  <c r="R708" i="13"/>
  <c r="R709" i="13"/>
  <c r="R710" i="13"/>
  <c r="R711" i="13"/>
  <c r="R712" i="13"/>
  <c r="R713" i="13"/>
  <c r="R714" i="13"/>
  <c r="R715" i="13"/>
  <c r="R716" i="13"/>
  <c r="R717" i="13"/>
  <c r="R718" i="13"/>
  <c r="R719" i="13"/>
  <c r="R720" i="13"/>
  <c r="R721" i="13"/>
  <c r="R722" i="13"/>
  <c r="R723" i="13"/>
  <c r="R724" i="13"/>
  <c r="R725" i="13"/>
  <c r="R726" i="13"/>
  <c r="R727" i="13"/>
  <c r="R728" i="13"/>
  <c r="R729" i="13"/>
  <c r="R730" i="13"/>
  <c r="R731" i="13"/>
  <c r="R732" i="13"/>
  <c r="R733" i="13"/>
  <c r="R734" i="13"/>
  <c r="R735" i="13"/>
  <c r="R736" i="13"/>
  <c r="R737" i="13"/>
  <c r="R738" i="13"/>
  <c r="R739" i="13"/>
  <c r="R740" i="13"/>
  <c r="R741" i="13"/>
  <c r="R742" i="13"/>
  <c r="R743" i="13"/>
  <c r="R744" i="13"/>
  <c r="R745" i="13"/>
  <c r="R746" i="13"/>
  <c r="R747" i="13"/>
  <c r="R748" i="13"/>
  <c r="R749" i="13"/>
  <c r="R750" i="13"/>
  <c r="R751" i="13"/>
  <c r="R752" i="13"/>
  <c r="R753" i="13"/>
  <c r="R754" i="13"/>
  <c r="R755" i="13"/>
  <c r="R756" i="13"/>
  <c r="R757" i="13"/>
  <c r="R758" i="13"/>
  <c r="R759" i="13"/>
  <c r="R760" i="13"/>
  <c r="R761" i="13"/>
  <c r="R762" i="13"/>
  <c r="R763" i="13"/>
  <c r="R764" i="13"/>
  <c r="R765" i="13"/>
  <c r="R766" i="13"/>
  <c r="R767" i="13"/>
  <c r="R768" i="13"/>
  <c r="R769" i="13"/>
  <c r="R770" i="13"/>
  <c r="R771" i="13"/>
  <c r="R772" i="13"/>
  <c r="R773" i="13"/>
  <c r="R774" i="13"/>
  <c r="R775" i="13"/>
  <c r="R776" i="13"/>
  <c r="R777" i="13"/>
  <c r="R778" i="13"/>
  <c r="R779" i="13"/>
  <c r="R780" i="13"/>
  <c r="R781" i="13"/>
  <c r="R782" i="13"/>
  <c r="R783" i="13"/>
  <c r="R784" i="13"/>
  <c r="R785" i="13"/>
  <c r="R786" i="13"/>
  <c r="R787" i="13"/>
  <c r="R788" i="13"/>
  <c r="R789" i="13"/>
  <c r="R790" i="13"/>
  <c r="R791" i="13"/>
  <c r="R792" i="13"/>
  <c r="R793" i="13"/>
  <c r="R794" i="13"/>
  <c r="R795" i="13"/>
  <c r="R796" i="13"/>
  <c r="R797" i="13"/>
  <c r="R798" i="13"/>
  <c r="R799" i="13"/>
  <c r="R800" i="13"/>
  <c r="R801" i="13"/>
  <c r="R802" i="13"/>
  <c r="R803" i="13"/>
  <c r="R804" i="13"/>
  <c r="R805" i="13"/>
  <c r="R806" i="13"/>
  <c r="R807" i="13"/>
  <c r="R808" i="13"/>
  <c r="R809" i="13"/>
  <c r="R810" i="13"/>
  <c r="R811" i="13"/>
  <c r="R812" i="13"/>
  <c r="R813" i="13"/>
  <c r="R814" i="13"/>
  <c r="R815" i="13"/>
  <c r="R816" i="13"/>
  <c r="R817" i="13"/>
  <c r="R818" i="13"/>
  <c r="R819" i="13"/>
  <c r="R820" i="13"/>
  <c r="R821" i="13"/>
  <c r="R822" i="13"/>
  <c r="R823" i="13"/>
  <c r="R824" i="13"/>
  <c r="R825" i="13"/>
  <c r="R826" i="13"/>
  <c r="R827" i="13"/>
  <c r="R828" i="13"/>
  <c r="R829" i="13"/>
  <c r="R830" i="13"/>
  <c r="R831" i="13"/>
  <c r="R832" i="13"/>
  <c r="R833" i="13"/>
  <c r="R834" i="13"/>
  <c r="R835" i="13"/>
  <c r="R836" i="13"/>
  <c r="R837" i="13"/>
  <c r="R838" i="13"/>
  <c r="R839" i="13"/>
  <c r="R840" i="13"/>
  <c r="R841" i="13"/>
  <c r="R842" i="13"/>
  <c r="R843" i="13"/>
  <c r="R844" i="13"/>
  <c r="R845" i="13"/>
  <c r="R846" i="13"/>
  <c r="R847" i="13"/>
  <c r="R848" i="13"/>
  <c r="R849" i="13"/>
  <c r="R850" i="13"/>
  <c r="R851" i="13"/>
  <c r="R852" i="13"/>
  <c r="R853" i="13"/>
  <c r="R854" i="13"/>
  <c r="R855" i="13"/>
  <c r="R856" i="13"/>
  <c r="R857" i="13"/>
  <c r="R858" i="13"/>
  <c r="R859" i="13"/>
  <c r="R860" i="13"/>
  <c r="R861" i="13"/>
  <c r="R862" i="13"/>
  <c r="R863" i="13"/>
  <c r="R864" i="13"/>
  <c r="R865" i="13"/>
  <c r="R866" i="13"/>
  <c r="R867" i="13"/>
  <c r="R868" i="13"/>
  <c r="R869" i="13"/>
  <c r="R870" i="13"/>
  <c r="R871" i="13"/>
  <c r="R872" i="13"/>
  <c r="R873" i="13"/>
  <c r="R874" i="13"/>
  <c r="R875" i="13"/>
  <c r="R876" i="13"/>
  <c r="R877" i="13"/>
  <c r="R878" i="13"/>
  <c r="R879" i="13"/>
  <c r="R880" i="13"/>
  <c r="R881" i="13"/>
  <c r="R882" i="13"/>
  <c r="R883" i="13"/>
  <c r="R884" i="13"/>
  <c r="R885" i="13"/>
  <c r="R886" i="13"/>
  <c r="R887" i="13"/>
  <c r="R888" i="13"/>
  <c r="R889" i="13"/>
  <c r="R890" i="13"/>
  <c r="R891" i="13"/>
  <c r="R892" i="13"/>
  <c r="R893" i="13"/>
  <c r="R894" i="13"/>
  <c r="R895" i="13"/>
  <c r="R896" i="13"/>
  <c r="R897" i="13"/>
  <c r="R898" i="13"/>
  <c r="R899" i="13"/>
  <c r="R900" i="13"/>
  <c r="R901" i="13"/>
  <c r="R902" i="13"/>
  <c r="R903" i="13"/>
  <c r="R904" i="13"/>
  <c r="R905" i="13"/>
  <c r="R906" i="13"/>
  <c r="R907" i="13"/>
  <c r="R908" i="13"/>
  <c r="R909" i="13"/>
  <c r="R910" i="13"/>
  <c r="R911" i="13"/>
  <c r="R912" i="13"/>
  <c r="R913" i="13"/>
  <c r="R914" i="13"/>
  <c r="R915" i="13"/>
  <c r="R916" i="13"/>
  <c r="R917" i="13"/>
  <c r="R918" i="13"/>
  <c r="R919" i="13"/>
  <c r="R920" i="13"/>
  <c r="R921" i="13"/>
  <c r="R922" i="13"/>
  <c r="R923" i="13"/>
  <c r="R924" i="13"/>
  <c r="R925" i="13"/>
  <c r="R926" i="13"/>
  <c r="R927" i="13"/>
  <c r="R928" i="13"/>
  <c r="R929" i="13"/>
  <c r="R930" i="13"/>
  <c r="R931" i="13"/>
  <c r="R932" i="13"/>
  <c r="R933" i="13"/>
  <c r="R934" i="13"/>
  <c r="R935" i="13"/>
  <c r="R936" i="13"/>
  <c r="R937" i="13"/>
  <c r="R938" i="13"/>
  <c r="R939" i="13"/>
  <c r="R940" i="13"/>
  <c r="R941" i="13"/>
  <c r="R942" i="13"/>
  <c r="R943" i="13"/>
  <c r="R944" i="13"/>
  <c r="R945" i="13"/>
  <c r="R946" i="13"/>
  <c r="R947" i="13"/>
  <c r="R948" i="13"/>
  <c r="R949" i="13"/>
  <c r="R950" i="13"/>
  <c r="R951" i="13"/>
  <c r="R952" i="13"/>
  <c r="R954" i="13"/>
  <c r="R955" i="13"/>
  <c r="R956" i="13"/>
  <c r="R957" i="13"/>
  <c r="R958" i="13"/>
  <c r="R959" i="13"/>
  <c r="R960" i="13"/>
  <c r="R961" i="13"/>
  <c r="R962" i="13"/>
  <c r="R963" i="13"/>
  <c r="R964" i="13"/>
  <c r="R965" i="13"/>
  <c r="R966" i="13"/>
  <c r="R967" i="13"/>
  <c r="R968" i="13"/>
  <c r="R969" i="13"/>
  <c r="R970" i="13"/>
  <c r="R971" i="13"/>
  <c r="R972" i="13"/>
  <c r="R973" i="13"/>
  <c r="R974" i="13"/>
  <c r="R975" i="13"/>
  <c r="R976" i="13"/>
  <c r="R977" i="13"/>
  <c r="R978" i="13"/>
  <c r="R979" i="13"/>
  <c r="R980" i="13"/>
  <c r="R981" i="13"/>
  <c r="S2" i="13"/>
  <c r="S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S275" i="13"/>
  <c r="S276" i="13"/>
  <c r="S277" i="13"/>
  <c r="S278" i="13"/>
  <c r="S279" i="13"/>
  <c r="S280" i="13"/>
  <c r="S281" i="13"/>
  <c r="S282" i="13"/>
  <c r="S283" i="13"/>
  <c r="S284" i="13"/>
  <c r="S285" i="13"/>
  <c r="S286" i="13"/>
  <c r="S287" i="13"/>
  <c r="S288" i="13"/>
  <c r="S289" i="13"/>
  <c r="S290" i="13"/>
  <c r="S291" i="13"/>
  <c r="S292" i="13"/>
  <c r="S293" i="13"/>
  <c r="S294" i="13"/>
  <c r="S295" i="13"/>
  <c r="S296" i="13"/>
  <c r="S297" i="13"/>
  <c r="S298" i="13"/>
  <c r="S299" i="13"/>
  <c r="S300" i="13"/>
  <c r="S301" i="13"/>
  <c r="S302" i="13"/>
  <c r="S303" i="13"/>
  <c r="S304" i="13"/>
  <c r="S305" i="13"/>
  <c r="S306" i="13"/>
  <c r="S307" i="13"/>
  <c r="S308" i="13"/>
  <c r="S309" i="13"/>
  <c r="S310" i="13"/>
  <c r="S311" i="13"/>
  <c r="S312" i="13"/>
  <c r="S313" i="13"/>
  <c r="S314" i="13"/>
  <c r="S315" i="13"/>
  <c r="S316" i="13"/>
  <c r="S317" i="13"/>
  <c r="S318" i="13"/>
  <c r="S319" i="13"/>
  <c r="S320" i="13"/>
  <c r="S321" i="13"/>
  <c r="S322" i="13"/>
  <c r="S323" i="13"/>
  <c r="S324" i="13"/>
  <c r="S325" i="13"/>
  <c r="S326" i="13"/>
  <c r="S327" i="13"/>
  <c r="S328" i="13"/>
  <c r="S329" i="13"/>
  <c r="S330" i="13"/>
  <c r="S331" i="13"/>
  <c r="S332" i="13"/>
  <c r="S333" i="13"/>
  <c r="S334" i="13"/>
  <c r="S335" i="13"/>
  <c r="S336" i="13"/>
  <c r="S337" i="13"/>
  <c r="S338" i="13"/>
  <c r="S339" i="13"/>
  <c r="S340" i="13"/>
  <c r="S341" i="13"/>
  <c r="S342" i="13"/>
  <c r="S343" i="13"/>
  <c r="S344" i="13"/>
  <c r="S345" i="13"/>
  <c r="S346" i="13"/>
  <c r="S347" i="13"/>
  <c r="S348" i="13"/>
  <c r="S349" i="13"/>
  <c r="S350" i="13"/>
  <c r="S351" i="13"/>
  <c r="S352" i="13"/>
  <c r="S353" i="13"/>
  <c r="S354" i="13"/>
  <c r="S355" i="13"/>
  <c r="S356" i="13"/>
  <c r="S357" i="13"/>
  <c r="S358" i="13"/>
  <c r="S359" i="13"/>
  <c r="S360" i="13"/>
  <c r="S361" i="13"/>
  <c r="S362" i="13"/>
  <c r="S363" i="13"/>
  <c r="S364" i="13"/>
  <c r="S365" i="13"/>
  <c r="S366" i="13"/>
  <c r="S367" i="13"/>
  <c r="S368" i="13"/>
  <c r="S369" i="13"/>
  <c r="S370" i="13"/>
  <c r="S371" i="13"/>
  <c r="S372" i="13"/>
  <c r="S373" i="13"/>
  <c r="S374" i="13"/>
  <c r="S375" i="13"/>
  <c r="S376" i="13"/>
  <c r="S377" i="13"/>
  <c r="S378" i="13"/>
  <c r="S379" i="13"/>
  <c r="S380" i="13"/>
  <c r="S381" i="13"/>
  <c r="S382" i="13"/>
  <c r="S383" i="13"/>
  <c r="S384" i="13"/>
  <c r="S385" i="13"/>
  <c r="S386" i="13"/>
  <c r="S387" i="13"/>
  <c r="S388" i="13"/>
  <c r="S389" i="13"/>
  <c r="S390" i="13"/>
  <c r="S391" i="13"/>
  <c r="S392" i="13"/>
  <c r="S393" i="13"/>
  <c r="S394" i="13"/>
  <c r="S395" i="13"/>
  <c r="S396" i="13"/>
  <c r="S397" i="13"/>
  <c r="S398" i="13"/>
  <c r="S399" i="13"/>
  <c r="S400" i="13"/>
  <c r="S401" i="13"/>
  <c r="S402" i="13"/>
  <c r="S403" i="13"/>
  <c r="S404" i="13"/>
  <c r="S405" i="13"/>
  <c r="S406" i="13"/>
  <c r="S407" i="13"/>
  <c r="S408" i="13"/>
  <c r="S409" i="13"/>
  <c r="S410" i="13"/>
  <c r="S411" i="13"/>
  <c r="S412" i="13"/>
  <c r="S413" i="13"/>
  <c r="S414" i="13"/>
  <c r="S415" i="13"/>
  <c r="S416" i="13"/>
  <c r="S417" i="13"/>
  <c r="S418" i="13"/>
  <c r="S419" i="13"/>
  <c r="S420" i="13"/>
  <c r="S421" i="13"/>
  <c r="S422" i="13"/>
  <c r="S423" i="13"/>
  <c r="S424" i="13"/>
  <c r="S425" i="13"/>
  <c r="S426" i="13"/>
  <c r="S427" i="13"/>
  <c r="S428" i="13"/>
  <c r="S429" i="13"/>
  <c r="S430" i="13"/>
  <c r="S431" i="13"/>
  <c r="S432" i="13"/>
  <c r="S433" i="13"/>
  <c r="S434" i="13"/>
  <c r="S435" i="13"/>
  <c r="S436" i="13"/>
  <c r="S437" i="13"/>
  <c r="S438" i="13"/>
  <c r="S439" i="13"/>
  <c r="S440" i="13"/>
  <c r="S441" i="13"/>
  <c r="S442" i="13"/>
  <c r="S443" i="13"/>
  <c r="S444" i="13"/>
  <c r="S445" i="13"/>
  <c r="S446" i="13"/>
  <c r="S447" i="13"/>
  <c r="S448" i="13"/>
  <c r="S449" i="13"/>
  <c r="S450" i="13"/>
  <c r="S451" i="13"/>
  <c r="S452" i="13"/>
  <c r="S453" i="13"/>
  <c r="S454" i="13"/>
  <c r="S455" i="13"/>
  <c r="S456" i="13"/>
  <c r="S457" i="13"/>
  <c r="S458" i="13"/>
  <c r="S459" i="13"/>
  <c r="S460" i="13"/>
  <c r="S461" i="13"/>
  <c r="S462" i="13"/>
  <c r="S463" i="13"/>
  <c r="S464" i="13"/>
  <c r="S465" i="13"/>
  <c r="S466" i="13"/>
  <c r="S467" i="13"/>
  <c r="S468" i="13"/>
  <c r="S469" i="13"/>
  <c r="S470" i="13"/>
  <c r="S471" i="13"/>
  <c r="S472" i="13"/>
  <c r="S473" i="13"/>
  <c r="S474" i="13"/>
  <c r="S475" i="13"/>
  <c r="S476" i="13"/>
  <c r="S477" i="13"/>
  <c r="S478" i="13"/>
  <c r="S479" i="13"/>
  <c r="S480" i="13"/>
  <c r="S481" i="13"/>
  <c r="S482" i="13"/>
  <c r="S483" i="13"/>
  <c r="S484" i="13"/>
  <c r="S485" i="13"/>
  <c r="S486" i="13"/>
  <c r="S487" i="13"/>
  <c r="S488" i="13"/>
  <c r="S489" i="13"/>
  <c r="S490" i="13"/>
  <c r="S491" i="13"/>
  <c r="S492" i="13"/>
  <c r="S493" i="13"/>
  <c r="S494" i="13"/>
  <c r="S495" i="13"/>
  <c r="S496" i="13"/>
  <c r="S497" i="13"/>
  <c r="S498" i="13"/>
  <c r="S499" i="13"/>
  <c r="S500" i="13"/>
  <c r="S501" i="13"/>
  <c r="S502" i="13"/>
  <c r="S503" i="13"/>
  <c r="S504" i="13"/>
  <c r="S505" i="13"/>
  <c r="S506" i="13"/>
  <c r="S507" i="13"/>
  <c r="S508" i="13"/>
  <c r="S509" i="13"/>
  <c r="S510" i="13"/>
  <c r="S511" i="13"/>
  <c r="S512" i="13"/>
  <c r="S514" i="13"/>
  <c r="S515" i="13"/>
  <c r="S516" i="13"/>
  <c r="S517" i="13"/>
  <c r="S518" i="13"/>
  <c r="S519" i="13"/>
  <c r="S520" i="13"/>
  <c r="S521" i="13"/>
  <c r="S522" i="13"/>
  <c r="S523" i="13"/>
  <c r="S524" i="13"/>
  <c r="S525" i="13"/>
  <c r="S526" i="13"/>
  <c r="S527" i="13"/>
  <c r="S528" i="13"/>
  <c r="S529" i="13"/>
  <c r="S530" i="13"/>
  <c r="S531" i="13"/>
  <c r="S532" i="13"/>
  <c r="S533" i="13"/>
  <c r="S534" i="13"/>
  <c r="S535" i="13"/>
  <c r="S536" i="13"/>
  <c r="S537" i="13"/>
  <c r="S538" i="13"/>
  <c r="S539" i="13"/>
  <c r="S540" i="13"/>
  <c r="S541" i="13"/>
  <c r="S542" i="13"/>
  <c r="S543" i="13"/>
  <c r="S544" i="13"/>
  <c r="S545" i="13"/>
  <c r="S546" i="13"/>
  <c r="S547" i="13"/>
  <c r="S548" i="13"/>
  <c r="S549" i="13"/>
  <c r="S550" i="13"/>
  <c r="S551" i="13"/>
  <c r="S552" i="13"/>
  <c r="S553" i="13"/>
  <c r="S554" i="13"/>
  <c r="S555" i="13"/>
  <c r="S556" i="13"/>
  <c r="S557" i="13"/>
  <c r="S558" i="13"/>
  <c r="S559" i="13"/>
  <c r="S560" i="13"/>
  <c r="S561" i="13"/>
  <c r="S562" i="13"/>
  <c r="S563" i="13"/>
  <c r="S564" i="13"/>
  <c r="S565" i="13"/>
  <c r="S566" i="13"/>
  <c r="S567" i="13"/>
  <c r="S568" i="13"/>
  <c r="S569" i="13"/>
  <c r="S570" i="13"/>
  <c r="S571" i="13"/>
  <c r="S572" i="13"/>
  <c r="S573" i="13"/>
  <c r="S574" i="13"/>
  <c r="S575" i="13"/>
  <c r="S576" i="13"/>
  <c r="S577" i="13"/>
  <c r="S578" i="13"/>
  <c r="S579" i="13"/>
  <c r="S580" i="13"/>
  <c r="S581" i="13"/>
  <c r="S582" i="13"/>
  <c r="S583" i="13"/>
  <c r="S584" i="13"/>
  <c r="S585" i="13"/>
  <c r="S586" i="13"/>
  <c r="S587" i="13"/>
  <c r="S588" i="13"/>
  <c r="S589" i="13"/>
  <c r="S590" i="13"/>
  <c r="S591" i="13"/>
  <c r="S592" i="13"/>
  <c r="S593" i="13"/>
  <c r="S594" i="13"/>
  <c r="S595" i="13"/>
  <c r="S596" i="13"/>
  <c r="S597" i="13"/>
  <c r="S598" i="13"/>
  <c r="S599" i="13"/>
  <c r="S600" i="13"/>
  <c r="S601" i="13"/>
  <c r="S602" i="13"/>
  <c r="S603" i="13"/>
  <c r="S604" i="13"/>
  <c r="S605" i="13"/>
  <c r="S606" i="13"/>
  <c r="S607" i="13"/>
  <c r="S608" i="13"/>
  <c r="S609" i="13"/>
  <c r="S610" i="13"/>
  <c r="S611" i="13"/>
  <c r="S612" i="13"/>
  <c r="S613" i="13"/>
  <c r="S614" i="13"/>
  <c r="S615" i="13"/>
  <c r="S616" i="13"/>
  <c r="S617" i="13"/>
  <c r="S618" i="13"/>
  <c r="S619" i="13"/>
  <c r="S620" i="13"/>
  <c r="S621" i="13"/>
  <c r="S622" i="13"/>
  <c r="S623" i="13"/>
  <c r="S624" i="13"/>
  <c r="S625" i="13"/>
  <c r="S626" i="13"/>
  <c r="S627" i="13"/>
  <c r="S628" i="13"/>
  <c r="S629" i="13"/>
  <c r="S630" i="13"/>
  <c r="S631" i="13"/>
  <c r="S632" i="13"/>
  <c r="S633" i="13"/>
  <c r="S634" i="13"/>
  <c r="S635" i="13"/>
  <c r="S636" i="13"/>
  <c r="S637" i="13"/>
  <c r="S638" i="13"/>
  <c r="S639" i="13"/>
  <c r="S640" i="13"/>
  <c r="S641" i="13"/>
  <c r="S642" i="13"/>
  <c r="S643" i="13"/>
  <c r="S644" i="13"/>
  <c r="S645" i="13"/>
  <c r="S646" i="13"/>
  <c r="S647" i="13"/>
  <c r="S648" i="13"/>
  <c r="S649" i="13"/>
  <c r="S650" i="13"/>
  <c r="S651" i="13"/>
  <c r="S652" i="13"/>
  <c r="S653" i="13"/>
  <c r="S654" i="13"/>
  <c r="S655" i="13"/>
  <c r="S656" i="13"/>
  <c r="S657" i="13"/>
  <c r="S658" i="13"/>
  <c r="S659" i="13"/>
  <c r="S660" i="13"/>
  <c r="S661" i="13"/>
  <c r="S662" i="13"/>
  <c r="S663" i="13"/>
  <c r="S664" i="13"/>
  <c r="S665" i="13"/>
  <c r="S666" i="13"/>
  <c r="S667" i="13"/>
  <c r="S668" i="13"/>
  <c r="S669" i="13"/>
  <c r="S670" i="13"/>
  <c r="S671" i="13"/>
  <c r="S672" i="13"/>
  <c r="S673" i="13"/>
  <c r="S674" i="13"/>
  <c r="S675" i="13"/>
  <c r="S676" i="13"/>
  <c r="S677" i="13"/>
  <c r="S678" i="13"/>
  <c r="S679" i="13"/>
  <c r="S680" i="13"/>
  <c r="S681" i="13"/>
  <c r="S682" i="13"/>
  <c r="S683" i="13"/>
  <c r="S684" i="13"/>
  <c r="S685" i="13"/>
  <c r="S686" i="13"/>
  <c r="S687" i="13"/>
  <c r="S688" i="13"/>
  <c r="S689" i="13"/>
  <c r="S690" i="13"/>
  <c r="S691" i="13"/>
  <c r="S692" i="13"/>
  <c r="S693" i="13"/>
  <c r="S694" i="13"/>
  <c r="S695" i="13"/>
  <c r="S696" i="13"/>
  <c r="S697" i="13"/>
  <c r="S698" i="13"/>
  <c r="S699" i="13"/>
  <c r="S700" i="13"/>
  <c r="S701" i="13"/>
  <c r="S702" i="13"/>
  <c r="S703" i="13"/>
  <c r="S704" i="13"/>
  <c r="S705" i="13"/>
  <c r="S706" i="13"/>
  <c r="S707" i="13"/>
  <c r="S708" i="13"/>
  <c r="S709" i="13"/>
  <c r="S710" i="13"/>
  <c r="S711" i="13"/>
  <c r="S712" i="13"/>
  <c r="S713" i="13"/>
  <c r="S714" i="13"/>
  <c r="S715" i="13"/>
  <c r="S716" i="13"/>
  <c r="S717" i="13"/>
  <c r="S718" i="13"/>
  <c r="S719" i="13"/>
  <c r="S720" i="13"/>
  <c r="S721" i="13"/>
  <c r="S722" i="13"/>
  <c r="S723" i="13"/>
  <c r="S724" i="13"/>
  <c r="S725" i="13"/>
  <c r="S726" i="13"/>
  <c r="S727" i="13"/>
  <c r="S728" i="13"/>
  <c r="S729" i="13"/>
  <c r="S730" i="13"/>
  <c r="S731" i="13"/>
  <c r="S732" i="13"/>
  <c r="S733" i="13"/>
  <c r="S734" i="13"/>
  <c r="S735" i="13"/>
  <c r="S736" i="13"/>
  <c r="S737" i="13"/>
  <c r="S738" i="13"/>
  <c r="S739" i="13"/>
  <c r="S740" i="13"/>
  <c r="S741" i="13"/>
  <c r="S742" i="13"/>
  <c r="S743" i="13"/>
  <c r="S744" i="13"/>
  <c r="S745" i="13"/>
  <c r="S746" i="13"/>
  <c r="S747" i="13"/>
  <c r="S748" i="13"/>
  <c r="S749" i="13"/>
  <c r="S750" i="13"/>
  <c r="S751" i="13"/>
  <c r="S752" i="13"/>
  <c r="S753" i="13"/>
  <c r="S754" i="13"/>
  <c r="S755" i="13"/>
  <c r="S756" i="13"/>
  <c r="S757" i="13"/>
  <c r="S758" i="13"/>
  <c r="S759" i="13"/>
  <c r="S760" i="13"/>
  <c r="S761" i="13"/>
  <c r="S762" i="13"/>
  <c r="S763" i="13"/>
  <c r="S764" i="13"/>
  <c r="S765" i="13"/>
  <c r="S766" i="13"/>
  <c r="S767" i="13"/>
  <c r="S768" i="13"/>
  <c r="S769" i="13"/>
  <c r="S770" i="13"/>
  <c r="S771" i="13"/>
  <c r="S772" i="13"/>
  <c r="S773" i="13"/>
  <c r="S774" i="13"/>
  <c r="S775" i="13"/>
  <c r="S776" i="13"/>
  <c r="S777" i="13"/>
  <c r="S778" i="13"/>
  <c r="S779" i="13"/>
  <c r="S780" i="13"/>
  <c r="S781" i="13"/>
  <c r="S782" i="13"/>
  <c r="S783" i="13"/>
  <c r="S784" i="13"/>
  <c r="S785" i="13"/>
  <c r="S786" i="13"/>
  <c r="S787" i="13"/>
  <c r="S788" i="13"/>
  <c r="S789" i="13"/>
  <c r="S790" i="13"/>
  <c r="S791" i="13"/>
  <c r="S792" i="13"/>
  <c r="S793" i="13"/>
  <c r="S794" i="13"/>
  <c r="S795" i="13"/>
  <c r="S796" i="13"/>
  <c r="S797" i="13"/>
  <c r="S798" i="13"/>
  <c r="S799" i="13"/>
  <c r="S800" i="13"/>
  <c r="S801" i="13"/>
  <c r="S802" i="13"/>
  <c r="S803" i="13"/>
  <c r="S804" i="13"/>
  <c r="S805" i="13"/>
  <c r="S806" i="13"/>
  <c r="S807" i="13"/>
  <c r="S808" i="13"/>
  <c r="S809" i="13"/>
  <c r="S810" i="13"/>
  <c r="S811" i="13"/>
  <c r="S812" i="13"/>
  <c r="S813" i="13"/>
  <c r="S814" i="13"/>
  <c r="S815" i="13"/>
  <c r="S816" i="13"/>
  <c r="S817" i="13"/>
  <c r="S818" i="13"/>
  <c r="S819" i="13"/>
  <c r="S820" i="13"/>
  <c r="S821" i="13"/>
  <c r="S822" i="13"/>
  <c r="S823" i="13"/>
  <c r="S824" i="13"/>
  <c r="S825" i="13"/>
  <c r="S826" i="13"/>
  <c r="S827" i="13"/>
  <c r="S828" i="13"/>
  <c r="S829" i="13"/>
  <c r="S830" i="13"/>
  <c r="S831" i="13"/>
  <c r="S832" i="13"/>
  <c r="S833" i="13"/>
  <c r="S834" i="13"/>
  <c r="S835" i="13"/>
  <c r="S836" i="13"/>
  <c r="S837" i="13"/>
  <c r="S838" i="13"/>
  <c r="S839" i="13"/>
  <c r="S840" i="13"/>
  <c r="S841" i="13"/>
  <c r="S842" i="13"/>
  <c r="S843" i="13"/>
  <c r="S844" i="13"/>
  <c r="S845" i="13"/>
  <c r="S846" i="13"/>
  <c r="S847" i="13"/>
  <c r="S848" i="13"/>
  <c r="S849" i="13"/>
  <c r="S850" i="13"/>
  <c r="S851" i="13"/>
  <c r="S852" i="13"/>
  <c r="S853" i="13"/>
  <c r="S854" i="13"/>
  <c r="S855" i="13"/>
  <c r="S856" i="13"/>
  <c r="S857" i="13"/>
  <c r="S858" i="13"/>
  <c r="S859" i="13"/>
  <c r="S860" i="13"/>
  <c r="S861" i="13"/>
  <c r="S862" i="13"/>
  <c r="S863" i="13"/>
  <c r="S864" i="13"/>
  <c r="S865" i="13"/>
  <c r="S866" i="13"/>
  <c r="S867" i="13"/>
  <c r="S868" i="13"/>
  <c r="S869" i="13"/>
  <c r="S870" i="13"/>
  <c r="S871" i="13"/>
  <c r="S872" i="13"/>
  <c r="S873" i="13"/>
  <c r="S874" i="13"/>
  <c r="S875" i="13"/>
  <c r="S876" i="13"/>
  <c r="S877" i="13"/>
  <c r="S878" i="13"/>
  <c r="S879" i="13"/>
  <c r="S880" i="13"/>
  <c r="S881" i="13"/>
  <c r="S882" i="13"/>
  <c r="S883" i="13"/>
  <c r="S884" i="13"/>
  <c r="S885" i="13"/>
  <c r="S886" i="13"/>
  <c r="S887" i="13"/>
  <c r="S888" i="13"/>
  <c r="S889" i="13"/>
  <c r="S890" i="13"/>
  <c r="S891" i="13"/>
  <c r="S892" i="13"/>
  <c r="S893" i="13"/>
  <c r="S894" i="13"/>
  <c r="S895" i="13"/>
  <c r="S896" i="13"/>
  <c r="S897" i="13"/>
  <c r="S898" i="13"/>
  <c r="S899" i="13"/>
  <c r="S900" i="13"/>
  <c r="S901" i="13"/>
  <c r="S902" i="13"/>
  <c r="S903" i="13"/>
  <c r="S904" i="13"/>
  <c r="S905" i="13"/>
  <c r="S906" i="13"/>
  <c r="S907" i="13"/>
  <c r="S908" i="13"/>
  <c r="S909" i="13"/>
  <c r="S910" i="13"/>
  <c r="S911" i="13"/>
  <c r="S912" i="13"/>
  <c r="S913" i="13"/>
  <c r="S914" i="13"/>
  <c r="S915" i="13"/>
  <c r="S916" i="13"/>
  <c r="S917" i="13"/>
  <c r="S918" i="13"/>
  <c r="S919" i="13"/>
  <c r="S920" i="13"/>
  <c r="S921" i="13"/>
  <c r="S922" i="13"/>
  <c r="S923" i="13"/>
  <c r="S924" i="13"/>
  <c r="S925" i="13"/>
  <c r="S926" i="13"/>
  <c r="S927" i="13"/>
  <c r="S928" i="13"/>
  <c r="S929" i="13"/>
  <c r="S930" i="13"/>
  <c r="S931" i="13"/>
  <c r="S932" i="13"/>
  <c r="S933" i="13"/>
  <c r="S934" i="13"/>
  <c r="S935" i="13"/>
  <c r="S936" i="13"/>
  <c r="S937" i="13"/>
  <c r="S938" i="13"/>
  <c r="S939" i="13"/>
  <c r="S940" i="13"/>
  <c r="S941" i="13"/>
  <c r="S942" i="13"/>
  <c r="S943" i="13"/>
  <c r="S944" i="13"/>
  <c r="S945" i="13"/>
  <c r="S946" i="13"/>
  <c r="S947" i="13"/>
  <c r="S948" i="13"/>
  <c r="S949" i="13"/>
  <c r="S950" i="13"/>
  <c r="S951" i="13"/>
  <c r="S952" i="13"/>
  <c r="S954" i="13"/>
  <c r="S955" i="13"/>
  <c r="S956" i="13"/>
  <c r="S957" i="13"/>
  <c r="S958" i="13"/>
  <c r="S959" i="13"/>
  <c r="S960" i="13"/>
  <c r="S961" i="13"/>
  <c r="S962" i="13"/>
  <c r="S963" i="13"/>
  <c r="S964" i="13"/>
  <c r="S965" i="13"/>
  <c r="S966" i="13"/>
  <c r="S967" i="13"/>
  <c r="S968" i="13"/>
  <c r="S969" i="13"/>
  <c r="S970" i="13"/>
  <c r="S971" i="13"/>
  <c r="S972" i="13"/>
  <c r="S973" i="13"/>
  <c r="S974" i="13"/>
  <c r="S975" i="13"/>
  <c r="S976" i="13"/>
  <c r="S977" i="13"/>
  <c r="S978" i="13"/>
  <c r="S979" i="13"/>
  <c r="S980" i="13"/>
  <c r="S981" i="13"/>
  <c r="T2" i="13"/>
  <c r="T3" i="13"/>
  <c r="T4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320" i="13"/>
  <c r="T321" i="13"/>
  <c r="T322" i="13"/>
  <c r="T323" i="13"/>
  <c r="T324" i="13"/>
  <c r="T325" i="13"/>
  <c r="T326" i="13"/>
  <c r="T327" i="13"/>
  <c r="T328" i="13"/>
  <c r="T329" i="13"/>
  <c r="T330" i="13"/>
  <c r="T331" i="13"/>
  <c r="T332" i="13"/>
  <c r="T333" i="13"/>
  <c r="T334" i="13"/>
  <c r="T335" i="13"/>
  <c r="T336" i="13"/>
  <c r="T337" i="13"/>
  <c r="T338" i="13"/>
  <c r="T339" i="13"/>
  <c r="T340" i="13"/>
  <c r="T341" i="13"/>
  <c r="T342" i="13"/>
  <c r="T343" i="13"/>
  <c r="T344" i="13"/>
  <c r="T345" i="13"/>
  <c r="T346" i="13"/>
  <c r="T347" i="13"/>
  <c r="T348" i="13"/>
  <c r="T349" i="13"/>
  <c r="T350" i="13"/>
  <c r="T351" i="13"/>
  <c r="T352" i="13"/>
  <c r="T353" i="13"/>
  <c r="T354" i="13"/>
  <c r="T355" i="13"/>
  <c r="T356" i="13"/>
  <c r="T357" i="13"/>
  <c r="T358" i="13"/>
  <c r="T359" i="13"/>
  <c r="T360" i="13"/>
  <c r="T361" i="13"/>
  <c r="T362" i="13"/>
  <c r="T363" i="13"/>
  <c r="T364" i="13"/>
  <c r="T365" i="13"/>
  <c r="T366" i="13"/>
  <c r="T367" i="13"/>
  <c r="T368" i="13"/>
  <c r="T369" i="13"/>
  <c r="T370" i="13"/>
  <c r="T371" i="13"/>
  <c r="T372" i="13"/>
  <c r="T373" i="13"/>
  <c r="T374" i="13"/>
  <c r="T375" i="13"/>
  <c r="T376" i="13"/>
  <c r="T377" i="13"/>
  <c r="T378" i="13"/>
  <c r="T379" i="13"/>
  <c r="T380" i="13"/>
  <c r="T381" i="13"/>
  <c r="T382" i="13"/>
  <c r="T383" i="13"/>
  <c r="T384" i="13"/>
  <c r="T385" i="13"/>
  <c r="T386" i="13"/>
  <c r="T387" i="13"/>
  <c r="T388" i="13"/>
  <c r="T389" i="13"/>
  <c r="T390" i="13"/>
  <c r="T391" i="13"/>
  <c r="T392" i="13"/>
  <c r="T393" i="13"/>
  <c r="T394" i="13"/>
  <c r="T395" i="13"/>
  <c r="T396" i="13"/>
  <c r="T397" i="13"/>
  <c r="T398" i="13"/>
  <c r="T399" i="13"/>
  <c r="T400" i="13"/>
  <c r="T401" i="13"/>
  <c r="T402" i="13"/>
  <c r="T403" i="13"/>
  <c r="T404" i="13"/>
  <c r="T405" i="13"/>
  <c r="T406" i="13"/>
  <c r="T407" i="13"/>
  <c r="T408" i="13"/>
  <c r="T409" i="13"/>
  <c r="T410" i="13"/>
  <c r="T411" i="13"/>
  <c r="T412" i="13"/>
  <c r="T413" i="13"/>
  <c r="T414" i="13"/>
  <c r="T415" i="13"/>
  <c r="T416" i="13"/>
  <c r="T417" i="13"/>
  <c r="T418" i="13"/>
  <c r="T419" i="13"/>
  <c r="T420" i="13"/>
  <c r="T421" i="13"/>
  <c r="T422" i="13"/>
  <c r="T423" i="13"/>
  <c r="T424" i="13"/>
  <c r="T425" i="13"/>
  <c r="T426" i="13"/>
  <c r="T427" i="13"/>
  <c r="T428" i="13"/>
  <c r="T429" i="13"/>
  <c r="T430" i="13"/>
  <c r="T431" i="13"/>
  <c r="T432" i="13"/>
  <c r="T433" i="13"/>
  <c r="T434" i="13"/>
  <c r="T435" i="13"/>
  <c r="T436" i="13"/>
  <c r="T437" i="13"/>
  <c r="T438" i="13"/>
  <c r="T439" i="13"/>
  <c r="T440" i="13"/>
  <c r="T441" i="13"/>
  <c r="T442" i="13"/>
  <c r="T443" i="13"/>
  <c r="T444" i="13"/>
  <c r="T445" i="13"/>
  <c r="T446" i="13"/>
  <c r="T447" i="13"/>
  <c r="T448" i="13"/>
  <c r="T449" i="13"/>
  <c r="T450" i="13"/>
  <c r="T451" i="13"/>
  <c r="T452" i="13"/>
  <c r="T453" i="13"/>
  <c r="T454" i="13"/>
  <c r="T455" i="13"/>
  <c r="T456" i="13"/>
  <c r="T457" i="13"/>
  <c r="T458" i="13"/>
  <c r="T459" i="13"/>
  <c r="T460" i="13"/>
  <c r="T461" i="13"/>
  <c r="T462" i="13"/>
  <c r="T463" i="13"/>
  <c r="T464" i="13"/>
  <c r="T465" i="13"/>
  <c r="T466" i="13"/>
  <c r="T467" i="13"/>
  <c r="T468" i="13"/>
  <c r="T469" i="13"/>
  <c r="T470" i="13"/>
  <c r="T471" i="13"/>
  <c r="T472" i="13"/>
  <c r="T473" i="13"/>
  <c r="T474" i="13"/>
  <c r="T475" i="13"/>
  <c r="T476" i="13"/>
  <c r="T477" i="13"/>
  <c r="T478" i="13"/>
  <c r="T479" i="13"/>
  <c r="T480" i="13"/>
  <c r="T481" i="13"/>
  <c r="T482" i="13"/>
  <c r="T483" i="13"/>
  <c r="T484" i="13"/>
  <c r="T485" i="13"/>
  <c r="T486" i="13"/>
  <c r="T487" i="13"/>
  <c r="T488" i="13"/>
  <c r="T489" i="13"/>
  <c r="T490" i="13"/>
  <c r="T491" i="13"/>
  <c r="T492" i="13"/>
  <c r="T493" i="13"/>
  <c r="T494" i="13"/>
  <c r="T495" i="13"/>
  <c r="T496" i="13"/>
  <c r="T497" i="13"/>
  <c r="T498" i="13"/>
  <c r="T499" i="13"/>
  <c r="T500" i="13"/>
  <c r="T501" i="13"/>
  <c r="T502" i="13"/>
  <c r="T503" i="13"/>
  <c r="T504" i="13"/>
  <c r="T505" i="13"/>
  <c r="T506" i="13"/>
  <c r="T507" i="13"/>
  <c r="T508" i="13"/>
  <c r="T509" i="13"/>
  <c r="T510" i="13"/>
  <c r="T511" i="13"/>
  <c r="T512" i="13"/>
  <c r="T514" i="13"/>
  <c r="T515" i="13"/>
  <c r="T516" i="13"/>
  <c r="T517" i="13"/>
  <c r="T518" i="13"/>
  <c r="T519" i="13"/>
  <c r="T520" i="13"/>
  <c r="T521" i="13"/>
  <c r="T522" i="13"/>
  <c r="T523" i="13"/>
  <c r="T524" i="13"/>
  <c r="T525" i="13"/>
  <c r="T526" i="13"/>
  <c r="T527" i="13"/>
  <c r="T528" i="13"/>
  <c r="T529" i="13"/>
  <c r="T530" i="13"/>
  <c r="T531" i="13"/>
  <c r="T532" i="13"/>
  <c r="T533" i="13"/>
  <c r="T534" i="13"/>
  <c r="T535" i="13"/>
  <c r="T536" i="13"/>
  <c r="T537" i="13"/>
  <c r="T538" i="13"/>
  <c r="T539" i="13"/>
  <c r="T540" i="13"/>
  <c r="T541" i="13"/>
  <c r="T542" i="13"/>
  <c r="T543" i="13"/>
  <c r="T544" i="13"/>
  <c r="T545" i="13"/>
  <c r="T546" i="13"/>
  <c r="T547" i="13"/>
  <c r="T548" i="13"/>
  <c r="T549" i="13"/>
  <c r="T550" i="13"/>
  <c r="T551" i="13"/>
  <c r="T552" i="13"/>
  <c r="T553" i="13"/>
  <c r="T554" i="13"/>
  <c r="T555" i="13"/>
  <c r="T556" i="13"/>
  <c r="T557" i="13"/>
  <c r="T558" i="13"/>
  <c r="T559" i="13"/>
  <c r="T560" i="13"/>
  <c r="T561" i="13"/>
  <c r="T562" i="13"/>
  <c r="T563" i="13"/>
  <c r="T564" i="13"/>
  <c r="T565" i="13"/>
  <c r="T566" i="13"/>
  <c r="T567" i="13"/>
  <c r="T568" i="13"/>
  <c r="T569" i="13"/>
  <c r="T570" i="13"/>
  <c r="T571" i="13"/>
  <c r="T572" i="13"/>
  <c r="T573" i="13"/>
  <c r="T574" i="13"/>
  <c r="T575" i="13"/>
  <c r="T576" i="13"/>
  <c r="T577" i="13"/>
  <c r="T578" i="13"/>
  <c r="T579" i="13"/>
  <c r="T580" i="13"/>
  <c r="T581" i="13"/>
  <c r="T582" i="13"/>
  <c r="T583" i="13"/>
  <c r="T584" i="13"/>
  <c r="T585" i="13"/>
  <c r="T586" i="13"/>
  <c r="T587" i="13"/>
  <c r="T588" i="13"/>
  <c r="T589" i="13"/>
  <c r="T590" i="13"/>
  <c r="T591" i="13"/>
  <c r="T592" i="13"/>
  <c r="T593" i="13"/>
  <c r="T594" i="13"/>
  <c r="T595" i="13"/>
  <c r="T596" i="13"/>
  <c r="T597" i="13"/>
  <c r="T598" i="13"/>
  <c r="T599" i="13"/>
  <c r="T600" i="13"/>
  <c r="T601" i="13"/>
  <c r="T602" i="13"/>
  <c r="T603" i="13"/>
  <c r="T604" i="13"/>
  <c r="T605" i="13"/>
  <c r="T606" i="13"/>
  <c r="T607" i="13"/>
  <c r="T608" i="13"/>
  <c r="T609" i="13"/>
  <c r="T610" i="13"/>
  <c r="T611" i="13"/>
  <c r="T612" i="13"/>
  <c r="T613" i="13"/>
  <c r="T614" i="13"/>
  <c r="T615" i="13"/>
  <c r="T616" i="13"/>
  <c r="T617" i="13"/>
  <c r="T618" i="13"/>
  <c r="T619" i="13"/>
  <c r="T620" i="13"/>
  <c r="T621" i="13"/>
  <c r="T622" i="13"/>
  <c r="T623" i="13"/>
  <c r="T624" i="13"/>
  <c r="T625" i="13"/>
  <c r="T626" i="13"/>
  <c r="T627" i="13"/>
  <c r="T628" i="13"/>
  <c r="T629" i="13"/>
  <c r="T630" i="13"/>
  <c r="T631" i="13"/>
  <c r="T632" i="13"/>
  <c r="T633" i="13"/>
  <c r="T634" i="13"/>
  <c r="T635" i="13"/>
  <c r="T636" i="13"/>
  <c r="T637" i="13"/>
  <c r="T638" i="13"/>
  <c r="T639" i="13"/>
  <c r="T640" i="13"/>
  <c r="T641" i="13"/>
  <c r="T642" i="13"/>
  <c r="T643" i="13"/>
  <c r="T644" i="13"/>
  <c r="T645" i="13"/>
  <c r="T646" i="13"/>
  <c r="T647" i="13"/>
  <c r="T648" i="13"/>
  <c r="T649" i="13"/>
  <c r="T650" i="13"/>
  <c r="T651" i="13"/>
  <c r="T652" i="13"/>
  <c r="T653" i="13"/>
  <c r="T654" i="13"/>
  <c r="T655" i="13"/>
  <c r="T656" i="13"/>
  <c r="T657" i="13"/>
  <c r="T658" i="13"/>
  <c r="T659" i="13"/>
  <c r="T660" i="13"/>
  <c r="T661" i="13"/>
  <c r="T662" i="13"/>
  <c r="T663" i="13"/>
  <c r="T664" i="13"/>
  <c r="T665" i="13"/>
  <c r="T666" i="13"/>
  <c r="T667" i="13"/>
  <c r="T668" i="13"/>
  <c r="T669" i="13"/>
  <c r="T670" i="13"/>
  <c r="T671" i="13"/>
  <c r="T672" i="13"/>
  <c r="T673" i="13"/>
  <c r="T674" i="13"/>
  <c r="T675" i="13"/>
  <c r="T676" i="13"/>
  <c r="T677" i="13"/>
  <c r="T678" i="13"/>
  <c r="T679" i="13"/>
  <c r="T680" i="13"/>
  <c r="T681" i="13"/>
  <c r="T682" i="13"/>
  <c r="T683" i="13"/>
  <c r="T684" i="13"/>
  <c r="T685" i="13"/>
  <c r="T686" i="13"/>
  <c r="T687" i="13"/>
  <c r="T688" i="13"/>
  <c r="T689" i="13"/>
  <c r="T690" i="13"/>
  <c r="T691" i="13"/>
  <c r="T692" i="13"/>
  <c r="T693" i="13"/>
  <c r="T694" i="13"/>
  <c r="T695" i="13"/>
  <c r="T696" i="13"/>
  <c r="T697" i="13"/>
  <c r="T698" i="13"/>
  <c r="T699" i="13"/>
  <c r="T700" i="13"/>
  <c r="T701" i="13"/>
  <c r="T702" i="13"/>
  <c r="T703" i="13"/>
  <c r="T704" i="13"/>
  <c r="T705" i="13"/>
  <c r="T706" i="13"/>
  <c r="T707" i="13"/>
  <c r="T708" i="13"/>
  <c r="T709" i="13"/>
  <c r="T710" i="13"/>
  <c r="T711" i="13"/>
  <c r="T712" i="13"/>
  <c r="T713" i="13"/>
  <c r="T714" i="13"/>
  <c r="T715" i="13"/>
  <c r="T716" i="13"/>
  <c r="T717" i="13"/>
  <c r="T718" i="13"/>
  <c r="T719" i="13"/>
  <c r="T720" i="13"/>
  <c r="T721" i="13"/>
  <c r="T722" i="13"/>
  <c r="T723" i="13"/>
  <c r="T724" i="13"/>
  <c r="T725" i="13"/>
  <c r="T726" i="13"/>
  <c r="T727" i="13"/>
  <c r="T728" i="13"/>
  <c r="T729" i="13"/>
  <c r="T730" i="13"/>
  <c r="T731" i="13"/>
  <c r="T732" i="13"/>
  <c r="T733" i="13"/>
  <c r="T734" i="13"/>
  <c r="T735" i="13"/>
  <c r="T736" i="13"/>
  <c r="T737" i="13"/>
  <c r="T738" i="13"/>
  <c r="T739" i="13"/>
  <c r="T740" i="13"/>
  <c r="T741" i="13"/>
  <c r="T742" i="13"/>
  <c r="T743" i="13"/>
  <c r="T744" i="13"/>
  <c r="T745" i="13"/>
  <c r="T746" i="13"/>
  <c r="T747" i="13"/>
  <c r="T748" i="13"/>
  <c r="T749" i="13"/>
  <c r="T750" i="13"/>
  <c r="T751" i="13"/>
  <c r="T752" i="13"/>
  <c r="T753" i="13"/>
  <c r="T754" i="13"/>
  <c r="T755" i="13"/>
  <c r="T756" i="13"/>
  <c r="T757" i="13"/>
  <c r="T758" i="13"/>
  <c r="T759" i="13"/>
  <c r="T760" i="13"/>
  <c r="T761" i="13"/>
  <c r="T762" i="13"/>
  <c r="T763" i="13"/>
  <c r="T764" i="13"/>
  <c r="T765" i="13"/>
  <c r="T766" i="13"/>
  <c r="T767" i="13"/>
  <c r="T768" i="13"/>
  <c r="T769" i="13"/>
  <c r="T770" i="13"/>
  <c r="T771" i="13"/>
  <c r="T772" i="13"/>
  <c r="T773" i="13"/>
  <c r="T774" i="13"/>
  <c r="T775" i="13"/>
  <c r="T776" i="13"/>
  <c r="T777" i="13"/>
  <c r="T778" i="13"/>
  <c r="T779" i="13"/>
  <c r="T780" i="13"/>
  <c r="T781" i="13"/>
  <c r="T782" i="13"/>
  <c r="T783" i="13"/>
  <c r="T784" i="13"/>
  <c r="T785" i="13"/>
  <c r="T786" i="13"/>
  <c r="T787" i="13"/>
  <c r="T788" i="13"/>
  <c r="T789" i="13"/>
  <c r="T790" i="13"/>
  <c r="T791" i="13"/>
  <c r="T792" i="13"/>
  <c r="T793" i="13"/>
  <c r="T794" i="13"/>
  <c r="T795" i="13"/>
  <c r="T796" i="13"/>
  <c r="T797" i="13"/>
  <c r="T798" i="13"/>
  <c r="T799" i="13"/>
  <c r="T800" i="13"/>
  <c r="T801" i="13"/>
  <c r="T802" i="13"/>
  <c r="T803" i="13"/>
  <c r="T804" i="13"/>
  <c r="T805" i="13"/>
  <c r="T806" i="13"/>
  <c r="T807" i="13"/>
  <c r="T808" i="13"/>
  <c r="T809" i="13"/>
  <c r="T810" i="13"/>
  <c r="T811" i="13"/>
  <c r="T812" i="13"/>
  <c r="T813" i="13"/>
  <c r="T814" i="13"/>
  <c r="T815" i="13"/>
  <c r="T816" i="13"/>
  <c r="T817" i="13"/>
  <c r="T818" i="13"/>
  <c r="T819" i="13"/>
  <c r="T820" i="13"/>
  <c r="T821" i="13"/>
  <c r="T822" i="13"/>
  <c r="T823" i="13"/>
  <c r="T824" i="13"/>
  <c r="T825" i="13"/>
  <c r="T826" i="13"/>
  <c r="T827" i="13"/>
  <c r="T828" i="13"/>
  <c r="T829" i="13"/>
  <c r="T830" i="13"/>
  <c r="T831" i="13"/>
  <c r="T832" i="13"/>
  <c r="T833" i="13"/>
  <c r="T834" i="13"/>
  <c r="T835" i="13"/>
  <c r="T836" i="13"/>
  <c r="T837" i="13"/>
  <c r="T838" i="13"/>
  <c r="T839" i="13"/>
  <c r="T840" i="13"/>
  <c r="T841" i="13"/>
  <c r="T842" i="13"/>
  <c r="T843" i="13"/>
  <c r="T844" i="13"/>
  <c r="T845" i="13"/>
  <c r="T846" i="13"/>
  <c r="T847" i="13"/>
  <c r="T848" i="13"/>
  <c r="T849" i="13"/>
  <c r="T850" i="13"/>
  <c r="T851" i="13"/>
  <c r="T852" i="13"/>
  <c r="T853" i="13"/>
  <c r="T854" i="13"/>
  <c r="T855" i="13"/>
  <c r="T856" i="13"/>
  <c r="T857" i="13"/>
  <c r="T858" i="13"/>
  <c r="T859" i="13"/>
  <c r="T860" i="13"/>
  <c r="T861" i="13"/>
  <c r="T862" i="13"/>
  <c r="T863" i="13"/>
  <c r="T864" i="13"/>
  <c r="T865" i="13"/>
  <c r="T866" i="13"/>
  <c r="T867" i="13"/>
  <c r="T868" i="13"/>
  <c r="T869" i="13"/>
  <c r="T870" i="13"/>
  <c r="T871" i="13"/>
  <c r="T872" i="13"/>
  <c r="T873" i="13"/>
  <c r="T874" i="13"/>
  <c r="T875" i="13"/>
  <c r="T876" i="13"/>
  <c r="T877" i="13"/>
  <c r="T878" i="13"/>
  <c r="T879" i="13"/>
  <c r="T880" i="13"/>
  <c r="T881" i="13"/>
  <c r="T882" i="13"/>
  <c r="T883" i="13"/>
  <c r="T884" i="13"/>
  <c r="T885" i="13"/>
  <c r="T886" i="13"/>
  <c r="T887" i="13"/>
  <c r="T888" i="13"/>
  <c r="T889" i="13"/>
  <c r="T890" i="13"/>
  <c r="T891" i="13"/>
  <c r="T892" i="13"/>
  <c r="T893" i="13"/>
  <c r="T894" i="13"/>
  <c r="T895" i="13"/>
  <c r="T896" i="13"/>
  <c r="T897" i="13"/>
  <c r="T898" i="13"/>
  <c r="T899" i="13"/>
  <c r="T900" i="13"/>
  <c r="T901" i="13"/>
  <c r="T902" i="13"/>
  <c r="T903" i="13"/>
  <c r="T904" i="13"/>
  <c r="T905" i="13"/>
  <c r="T906" i="13"/>
  <c r="T907" i="13"/>
  <c r="T908" i="13"/>
  <c r="T909" i="13"/>
  <c r="T910" i="13"/>
  <c r="T911" i="13"/>
  <c r="T912" i="13"/>
  <c r="T913" i="13"/>
  <c r="T914" i="13"/>
  <c r="T915" i="13"/>
  <c r="T916" i="13"/>
  <c r="T917" i="13"/>
  <c r="T918" i="13"/>
  <c r="T919" i="13"/>
  <c r="T920" i="13"/>
  <c r="T921" i="13"/>
  <c r="T922" i="13"/>
  <c r="T923" i="13"/>
  <c r="T924" i="13"/>
  <c r="T925" i="13"/>
  <c r="T926" i="13"/>
  <c r="T927" i="13"/>
  <c r="T928" i="13"/>
  <c r="T929" i="13"/>
  <c r="T930" i="13"/>
  <c r="T931" i="13"/>
  <c r="T932" i="13"/>
  <c r="T933" i="13"/>
  <c r="T934" i="13"/>
  <c r="T935" i="13"/>
  <c r="T936" i="13"/>
  <c r="T937" i="13"/>
  <c r="T938" i="13"/>
  <c r="T939" i="13"/>
  <c r="T940" i="13"/>
  <c r="T941" i="13"/>
  <c r="T942" i="13"/>
  <c r="T943" i="13"/>
  <c r="T944" i="13"/>
  <c r="T945" i="13"/>
  <c r="T946" i="13"/>
  <c r="T947" i="13"/>
  <c r="T948" i="13"/>
  <c r="T949" i="13"/>
  <c r="T950" i="13"/>
  <c r="T951" i="13"/>
  <c r="T952" i="13"/>
  <c r="T954" i="13"/>
  <c r="T955" i="13"/>
  <c r="T956" i="13"/>
  <c r="T957" i="13"/>
  <c r="T958" i="13"/>
  <c r="T959" i="13"/>
  <c r="T960" i="13"/>
  <c r="T961" i="13"/>
  <c r="T962" i="13"/>
  <c r="T963" i="13"/>
  <c r="T964" i="13"/>
  <c r="T965" i="13"/>
  <c r="T966" i="13"/>
  <c r="T967" i="13"/>
  <c r="T968" i="13"/>
  <c r="T969" i="13"/>
  <c r="T970" i="13"/>
  <c r="T971" i="13"/>
  <c r="T972" i="13"/>
  <c r="T973" i="13"/>
  <c r="T974" i="13"/>
  <c r="T975" i="13"/>
  <c r="T976" i="13"/>
  <c r="T977" i="13"/>
  <c r="T978" i="13"/>
  <c r="T979" i="13"/>
  <c r="T980" i="13"/>
  <c r="T981" i="13"/>
  <c r="U2" i="13"/>
  <c r="U3" i="13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431" i="13"/>
  <c r="U432" i="13"/>
  <c r="U433" i="13"/>
  <c r="U434" i="13"/>
  <c r="U435" i="13"/>
  <c r="U436" i="13"/>
  <c r="U437" i="13"/>
  <c r="U438" i="13"/>
  <c r="U439" i="13"/>
  <c r="U440" i="13"/>
  <c r="U441" i="13"/>
  <c r="U442" i="13"/>
  <c r="U443" i="13"/>
  <c r="U444" i="13"/>
  <c r="U445" i="13"/>
  <c r="U446" i="13"/>
  <c r="U447" i="13"/>
  <c r="U448" i="13"/>
  <c r="U449" i="13"/>
  <c r="U450" i="13"/>
  <c r="U451" i="13"/>
  <c r="U452" i="13"/>
  <c r="U453" i="13"/>
  <c r="U454" i="13"/>
  <c r="U455" i="13"/>
  <c r="U456" i="13"/>
  <c r="U457" i="13"/>
  <c r="U458" i="13"/>
  <c r="U459" i="13"/>
  <c r="U460" i="13"/>
  <c r="U461" i="13"/>
  <c r="U462" i="13"/>
  <c r="U463" i="13"/>
  <c r="U464" i="13"/>
  <c r="U465" i="13"/>
  <c r="U466" i="13"/>
  <c r="U467" i="13"/>
  <c r="U468" i="13"/>
  <c r="U469" i="13"/>
  <c r="U470" i="13"/>
  <c r="U471" i="13"/>
  <c r="U472" i="13"/>
  <c r="U473" i="13"/>
  <c r="U474" i="13"/>
  <c r="U475" i="13"/>
  <c r="U476" i="13"/>
  <c r="U477" i="13"/>
  <c r="U478" i="13"/>
  <c r="U479" i="13"/>
  <c r="U480" i="13"/>
  <c r="U481" i="13"/>
  <c r="U482" i="13"/>
  <c r="U483" i="13"/>
  <c r="U484" i="13"/>
  <c r="U485" i="13"/>
  <c r="U486" i="13"/>
  <c r="U487" i="13"/>
  <c r="U488" i="13"/>
  <c r="U489" i="13"/>
  <c r="U490" i="13"/>
  <c r="U491" i="13"/>
  <c r="U492" i="13"/>
  <c r="U493" i="13"/>
  <c r="U494" i="13"/>
  <c r="U495" i="13"/>
  <c r="U496" i="13"/>
  <c r="U497" i="13"/>
  <c r="U498" i="13"/>
  <c r="U499" i="13"/>
  <c r="U500" i="13"/>
  <c r="U501" i="13"/>
  <c r="U502" i="13"/>
  <c r="U503" i="13"/>
  <c r="U504" i="13"/>
  <c r="U505" i="13"/>
  <c r="U506" i="13"/>
  <c r="U507" i="13"/>
  <c r="U508" i="13"/>
  <c r="U509" i="13"/>
  <c r="U510" i="13"/>
  <c r="U511" i="13"/>
  <c r="U512" i="13"/>
  <c r="U514" i="13"/>
  <c r="U515" i="13"/>
  <c r="U516" i="13"/>
  <c r="U517" i="13"/>
  <c r="U518" i="13"/>
  <c r="U519" i="13"/>
  <c r="U520" i="13"/>
  <c r="U521" i="13"/>
  <c r="U522" i="13"/>
  <c r="U523" i="13"/>
  <c r="U524" i="13"/>
  <c r="U525" i="13"/>
  <c r="U526" i="13"/>
  <c r="U527" i="13"/>
  <c r="U528" i="13"/>
  <c r="U529" i="13"/>
  <c r="U530" i="13"/>
  <c r="U531" i="13"/>
  <c r="U532" i="13"/>
  <c r="U533" i="13"/>
  <c r="U534" i="13"/>
  <c r="U535" i="13"/>
  <c r="U536" i="13"/>
  <c r="U537" i="13"/>
  <c r="U538" i="13"/>
  <c r="U539" i="13"/>
  <c r="U540" i="13"/>
  <c r="U541" i="13"/>
  <c r="U542" i="13"/>
  <c r="U543" i="13"/>
  <c r="U544" i="13"/>
  <c r="U545" i="13"/>
  <c r="U546" i="13"/>
  <c r="U547" i="13"/>
  <c r="U548" i="13"/>
  <c r="U549" i="13"/>
  <c r="U550" i="13"/>
  <c r="U551" i="13"/>
  <c r="U552" i="13"/>
  <c r="U553" i="13"/>
  <c r="U554" i="13"/>
  <c r="U555" i="13"/>
  <c r="U556" i="13"/>
  <c r="U557" i="13"/>
  <c r="U558" i="13"/>
  <c r="U559" i="13"/>
  <c r="U560" i="13"/>
  <c r="U561" i="13"/>
  <c r="U562" i="13"/>
  <c r="U563" i="13"/>
  <c r="U564" i="13"/>
  <c r="U565" i="13"/>
  <c r="U566" i="13"/>
  <c r="U567" i="13"/>
  <c r="U568" i="13"/>
  <c r="U569" i="13"/>
  <c r="U570" i="13"/>
  <c r="U571" i="13"/>
  <c r="U572" i="13"/>
  <c r="U573" i="13"/>
  <c r="U574" i="13"/>
  <c r="U575" i="13"/>
  <c r="U576" i="13"/>
  <c r="U577" i="13"/>
  <c r="U578" i="13"/>
  <c r="U579" i="13"/>
  <c r="U580" i="13"/>
  <c r="U581" i="13"/>
  <c r="U582" i="13"/>
  <c r="U583" i="13"/>
  <c r="U584" i="13"/>
  <c r="U585" i="13"/>
  <c r="U586" i="13"/>
  <c r="U587" i="13"/>
  <c r="U588" i="13"/>
  <c r="U589" i="13"/>
  <c r="U590" i="13"/>
  <c r="U591" i="13"/>
  <c r="U592" i="13"/>
  <c r="U593" i="13"/>
  <c r="U594" i="13"/>
  <c r="U595" i="13"/>
  <c r="U596" i="13"/>
  <c r="U597" i="13"/>
  <c r="U598" i="13"/>
  <c r="U599" i="13"/>
  <c r="U600" i="13"/>
  <c r="U601" i="13"/>
  <c r="U602" i="13"/>
  <c r="U603" i="13"/>
  <c r="U604" i="13"/>
  <c r="U605" i="13"/>
  <c r="U606" i="13"/>
  <c r="U607" i="13"/>
  <c r="U608" i="13"/>
  <c r="U609" i="13"/>
  <c r="U610" i="13"/>
  <c r="U611" i="13"/>
  <c r="U612" i="13"/>
  <c r="U613" i="13"/>
  <c r="U614" i="13"/>
  <c r="U615" i="13"/>
  <c r="U616" i="13"/>
  <c r="U617" i="13"/>
  <c r="U618" i="13"/>
  <c r="U619" i="13"/>
  <c r="U620" i="13"/>
  <c r="U621" i="13"/>
  <c r="U622" i="13"/>
  <c r="U623" i="13"/>
  <c r="U624" i="13"/>
  <c r="U625" i="13"/>
  <c r="U626" i="13"/>
  <c r="U627" i="13"/>
  <c r="U628" i="13"/>
  <c r="U629" i="13"/>
  <c r="U630" i="13"/>
  <c r="U631" i="13"/>
  <c r="U632" i="13"/>
  <c r="U633" i="13"/>
  <c r="U634" i="13"/>
  <c r="U635" i="13"/>
  <c r="U636" i="13"/>
  <c r="U637" i="13"/>
  <c r="U638" i="13"/>
  <c r="U639" i="13"/>
  <c r="U640" i="13"/>
  <c r="U641" i="13"/>
  <c r="U642" i="13"/>
  <c r="U643" i="13"/>
  <c r="U644" i="13"/>
  <c r="U645" i="13"/>
  <c r="U646" i="13"/>
  <c r="U647" i="13"/>
  <c r="U648" i="13"/>
  <c r="U649" i="13"/>
  <c r="U650" i="13"/>
  <c r="U651" i="13"/>
  <c r="U652" i="13"/>
  <c r="U653" i="13"/>
  <c r="U654" i="13"/>
  <c r="U655" i="13"/>
  <c r="U656" i="13"/>
  <c r="U657" i="13"/>
  <c r="U658" i="13"/>
  <c r="U659" i="13"/>
  <c r="U660" i="13"/>
  <c r="U661" i="13"/>
  <c r="U662" i="13"/>
  <c r="U663" i="13"/>
  <c r="U664" i="13"/>
  <c r="U665" i="13"/>
  <c r="U666" i="13"/>
  <c r="U667" i="13"/>
  <c r="U668" i="13"/>
  <c r="U669" i="13"/>
  <c r="U670" i="13"/>
  <c r="U671" i="13"/>
  <c r="U672" i="13"/>
  <c r="U673" i="13"/>
  <c r="U674" i="13"/>
  <c r="U675" i="13"/>
  <c r="U676" i="13"/>
  <c r="U677" i="13"/>
  <c r="U678" i="13"/>
  <c r="U679" i="13"/>
  <c r="U680" i="13"/>
  <c r="U681" i="13"/>
  <c r="U682" i="13"/>
  <c r="U683" i="13"/>
  <c r="U684" i="13"/>
  <c r="U685" i="13"/>
  <c r="U686" i="13"/>
  <c r="U687" i="13"/>
  <c r="U688" i="13"/>
  <c r="U689" i="13"/>
  <c r="U690" i="13"/>
  <c r="U691" i="13"/>
  <c r="U692" i="13"/>
  <c r="U693" i="13"/>
  <c r="U694" i="13"/>
  <c r="U695" i="13"/>
  <c r="U696" i="13"/>
  <c r="U697" i="13"/>
  <c r="U698" i="13"/>
  <c r="U699" i="13"/>
  <c r="U700" i="13"/>
  <c r="U701" i="13"/>
  <c r="U702" i="13"/>
  <c r="U703" i="13"/>
  <c r="U704" i="13"/>
  <c r="U705" i="13"/>
  <c r="U706" i="13"/>
  <c r="U707" i="13"/>
  <c r="U708" i="13"/>
  <c r="U709" i="13"/>
  <c r="U710" i="13"/>
  <c r="U711" i="13"/>
  <c r="U712" i="13"/>
  <c r="U713" i="13"/>
  <c r="U714" i="13"/>
  <c r="U715" i="13"/>
  <c r="U716" i="13"/>
  <c r="U717" i="13"/>
  <c r="U718" i="13"/>
  <c r="U719" i="13"/>
  <c r="U720" i="13"/>
  <c r="U721" i="13"/>
  <c r="U722" i="13"/>
  <c r="U723" i="13"/>
  <c r="U724" i="13"/>
  <c r="U725" i="13"/>
  <c r="U726" i="13"/>
  <c r="U727" i="13"/>
  <c r="U728" i="13"/>
  <c r="U729" i="13"/>
  <c r="U730" i="13"/>
  <c r="U731" i="13"/>
  <c r="U732" i="13"/>
  <c r="U733" i="13"/>
  <c r="U734" i="13"/>
  <c r="U735" i="13"/>
  <c r="U736" i="13"/>
  <c r="U737" i="13"/>
  <c r="U738" i="13"/>
  <c r="U739" i="13"/>
  <c r="U740" i="13"/>
  <c r="U741" i="13"/>
  <c r="U742" i="13"/>
  <c r="U743" i="13"/>
  <c r="U744" i="13"/>
  <c r="U745" i="13"/>
  <c r="U746" i="13"/>
  <c r="U747" i="13"/>
  <c r="U748" i="13"/>
  <c r="U749" i="13"/>
  <c r="U750" i="13"/>
  <c r="U751" i="13"/>
  <c r="U752" i="13"/>
  <c r="U753" i="13"/>
  <c r="U754" i="13"/>
  <c r="U755" i="13"/>
  <c r="U756" i="13"/>
  <c r="U757" i="13"/>
  <c r="U758" i="13"/>
  <c r="U759" i="13"/>
  <c r="U760" i="13"/>
  <c r="U761" i="13"/>
  <c r="U762" i="13"/>
  <c r="U763" i="13"/>
  <c r="U764" i="13"/>
  <c r="U765" i="13"/>
  <c r="U766" i="13"/>
  <c r="U767" i="13"/>
  <c r="U768" i="13"/>
  <c r="U769" i="13"/>
  <c r="U770" i="13"/>
  <c r="U771" i="13"/>
  <c r="U772" i="13"/>
  <c r="U773" i="13"/>
  <c r="U774" i="13"/>
  <c r="U775" i="13"/>
  <c r="U776" i="13"/>
  <c r="U777" i="13"/>
  <c r="U778" i="13"/>
  <c r="U779" i="13"/>
  <c r="U780" i="13"/>
  <c r="U781" i="13"/>
  <c r="U782" i="13"/>
  <c r="U783" i="13"/>
  <c r="U784" i="13"/>
  <c r="U785" i="13"/>
  <c r="U786" i="13"/>
  <c r="U787" i="13"/>
  <c r="U788" i="13"/>
  <c r="U789" i="13"/>
  <c r="U790" i="13"/>
  <c r="U791" i="13"/>
  <c r="U792" i="13"/>
  <c r="U793" i="13"/>
  <c r="U794" i="13"/>
  <c r="U795" i="13"/>
  <c r="U796" i="13"/>
  <c r="U797" i="13"/>
  <c r="U798" i="13"/>
  <c r="U799" i="13"/>
  <c r="U800" i="13"/>
  <c r="U801" i="13"/>
  <c r="U802" i="13"/>
  <c r="U803" i="13"/>
  <c r="U804" i="13"/>
  <c r="U805" i="13"/>
  <c r="U806" i="13"/>
  <c r="U807" i="13"/>
  <c r="U808" i="13"/>
  <c r="U809" i="13"/>
  <c r="U810" i="13"/>
  <c r="U811" i="13"/>
  <c r="U812" i="13"/>
  <c r="U813" i="13"/>
  <c r="U814" i="13"/>
  <c r="U815" i="13"/>
  <c r="U816" i="13"/>
  <c r="U817" i="13"/>
  <c r="U818" i="13"/>
  <c r="U819" i="13"/>
  <c r="U820" i="13"/>
  <c r="U821" i="13"/>
  <c r="U822" i="13"/>
  <c r="U823" i="13"/>
  <c r="U824" i="13"/>
  <c r="U825" i="13"/>
  <c r="U826" i="13"/>
  <c r="U827" i="13"/>
  <c r="U828" i="13"/>
  <c r="U829" i="13"/>
  <c r="U830" i="13"/>
  <c r="U831" i="13"/>
  <c r="U832" i="13"/>
  <c r="U833" i="13"/>
  <c r="U834" i="13"/>
  <c r="U835" i="13"/>
  <c r="U836" i="13"/>
  <c r="U837" i="13"/>
  <c r="U838" i="13"/>
  <c r="U839" i="13"/>
  <c r="U840" i="13"/>
  <c r="U841" i="13"/>
  <c r="U842" i="13"/>
  <c r="U843" i="13"/>
  <c r="U844" i="13"/>
  <c r="U845" i="13"/>
  <c r="U846" i="13"/>
  <c r="U847" i="13"/>
  <c r="U848" i="13"/>
  <c r="U849" i="13"/>
  <c r="U850" i="13"/>
  <c r="U851" i="13"/>
  <c r="U852" i="13"/>
  <c r="U853" i="13"/>
  <c r="U854" i="13"/>
  <c r="U855" i="13"/>
  <c r="U856" i="13"/>
  <c r="U857" i="13"/>
  <c r="U858" i="13"/>
  <c r="U859" i="13"/>
  <c r="U860" i="13"/>
  <c r="U861" i="13"/>
  <c r="U862" i="13"/>
  <c r="U863" i="13"/>
  <c r="U864" i="13"/>
  <c r="U865" i="13"/>
  <c r="U866" i="13"/>
  <c r="U867" i="13"/>
  <c r="U868" i="13"/>
  <c r="U869" i="13"/>
  <c r="U870" i="13"/>
  <c r="U871" i="13"/>
  <c r="U872" i="13"/>
  <c r="U873" i="13"/>
  <c r="U874" i="13"/>
  <c r="U875" i="13"/>
  <c r="U876" i="13"/>
  <c r="U877" i="13"/>
  <c r="U878" i="13"/>
  <c r="U879" i="13"/>
  <c r="U880" i="13"/>
  <c r="U881" i="13"/>
  <c r="U882" i="13"/>
  <c r="U883" i="13"/>
  <c r="U884" i="13"/>
  <c r="U885" i="13"/>
  <c r="U886" i="13"/>
  <c r="U887" i="13"/>
  <c r="U888" i="13"/>
  <c r="U889" i="13"/>
  <c r="U890" i="13"/>
  <c r="U891" i="13"/>
  <c r="U892" i="13"/>
  <c r="U893" i="13"/>
  <c r="U894" i="13"/>
  <c r="U895" i="13"/>
  <c r="U896" i="13"/>
  <c r="U897" i="13"/>
  <c r="U898" i="13"/>
  <c r="U899" i="13"/>
  <c r="U900" i="13"/>
  <c r="U901" i="13"/>
  <c r="U902" i="13"/>
  <c r="U903" i="13"/>
  <c r="U904" i="13"/>
  <c r="U905" i="13"/>
  <c r="U906" i="13"/>
  <c r="U907" i="13"/>
  <c r="U908" i="13"/>
  <c r="U909" i="13"/>
  <c r="U910" i="13"/>
  <c r="U911" i="13"/>
  <c r="U912" i="13"/>
  <c r="U913" i="13"/>
  <c r="U914" i="13"/>
  <c r="U915" i="13"/>
  <c r="U916" i="13"/>
  <c r="U917" i="13"/>
  <c r="U918" i="13"/>
  <c r="U919" i="13"/>
  <c r="U920" i="13"/>
  <c r="U921" i="13"/>
  <c r="U922" i="13"/>
  <c r="U923" i="13"/>
  <c r="U924" i="13"/>
  <c r="U925" i="13"/>
  <c r="U926" i="13"/>
  <c r="U927" i="13"/>
  <c r="U928" i="13"/>
  <c r="U929" i="13"/>
  <c r="U930" i="13"/>
  <c r="U931" i="13"/>
  <c r="U932" i="13"/>
  <c r="U933" i="13"/>
  <c r="U934" i="13"/>
  <c r="U935" i="13"/>
  <c r="U936" i="13"/>
  <c r="U937" i="13"/>
  <c r="U938" i="13"/>
  <c r="U939" i="13"/>
  <c r="U940" i="13"/>
  <c r="U941" i="13"/>
  <c r="U942" i="13"/>
  <c r="U943" i="13"/>
  <c r="U944" i="13"/>
  <c r="U945" i="13"/>
  <c r="U946" i="13"/>
  <c r="U947" i="13"/>
  <c r="U948" i="13"/>
  <c r="U949" i="13"/>
  <c r="U950" i="13"/>
  <c r="U951" i="13"/>
  <c r="U952" i="13"/>
  <c r="U954" i="13"/>
  <c r="U955" i="13"/>
  <c r="U956" i="13"/>
  <c r="U957" i="13"/>
  <c r="U958" i="13"/>
  <c r="U959" i="13"/>
  <c r="U960" i="13"/>
  <c r="U961" i="13"/>
  <c r="U962" i="13"/>
  <c r="U963" i="13"/>
  <c r="U964" i="13"/>
  <c r="U965" i="13"/>
  <c r="U966" i="13"/>
  <c r="U967" i="13"/>
  <c r="U968" i="13"/>
  <c r="U969" i="13"/>
  <c r="U970" i="13"/>
  <c r="U971" i="13"/>
  <c r="U972" i="13"/>
  <c r="U973" i="13"/>
  <c r="U974" i="13"/>
  <c r="U975" i="13"/>
  <c r="U976" i="13"/>
  <c r="U977" i="13"/>
  <c r="U978" i="13"/>
  <c r="U979" i="13"/>
  <c r="U980" i="13"/>
  <c r="U981" i="13"/>
  <c r="V2" i="13"/>
  <c r="V3" i="13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153" i="13"/>
  <c r="V154" i="13"/>
  <c r="V155" i="13"/>
  <c r="V156" i="13"/>
  <c r="V157" i="13"/>
  <c r="V158" i="13"/>
  <c r="V159" i="13"/>
  <c r="V160" i="13"/>
  <c r="V161" i="13"/>
  <c r="V162" i="13"/>
  <c r="V163" i="13"/>
  <c r="V164" i="13"/>
  <c r="V165" i="13"/>
  <c r="V166" i="13"/>
  <c r="V167" i="13"/>
  <c r="V168" i="13"/>
  <c r="V169" i="13"/>
  <c r="V170" i="13"/>
  <c r="V171" i="13"/>
  <c r="V172" i="13"/>
  <c r="V173" i="13"/>
  <c r="V174" i="13"/>
  <c r="V175" i="13"/>
  <c r="V176" i="13"/>
  <c r="V177" i="13"/>
  <c r="V178" i="13"/>
  <c r="V179" i="13"/>
  <c r="V180" i="13"/>
  <c r="V181" i="13"/>
  <c r="V182" i="13"/>
  <c r="V183" i="13"/>
  <c r="V184" i="13"/>
  <c r="V185" i="13"/>
  <c r="V186" i="13"/>
  <c r="V187" i="13"/>
  <c r="V188" i="13"/>
  <c r="V189" i="13"/>
  <c r="V190" i="13"/>
  <c r="V191" i="13"/>
  <c r="V192" i="13"/>
  <c r="V193" i="13"/>
  <c r="V194" i="13"/>
  <c r="V195" i="13"/>
  <c r="V196" i="13"/>
  <c r="V197" i="13"/>
  <c r="V198" i="13"/>
  <c r="V199" i="13"/>
  <c r="V200" i="13"/>
  <c r="V201" i="13"/>
  <c r="V202" i="13"/>
  <c r="V203" i="13"/>
  <c r="V204" i="13"/>
  <c r="V205" i="13"/>
  <c r="V206" i="13"/>
  <c r="V207" i="13"/>
  <c r="V208" i="13"/>
  <c r="V209" i="13"/>
  <c r="V210" i="13"/>
  <c r="V211" i="13"/>
  <c r="V212" i="13"/>
  <c r="V213" i="13"/>
  <c r="V214" i="13"/>
  <c r="V215" i="13"/>
  <c r="V216" i="13"/>
  <c r="V217" i="13"/>
  <c r="V218" i="13"/>
  <c r="V219" i="13"/>
  <c r="V220" i="13"/>
  <c r="V221" i="13"/>
  <c r="V222" i="13"/>
  <c r="V223" i="13"/>
  <c r="V224" i="13"/>
  <c r="V225" i="13"/>
  <c r="V226" i="13"/>
  <c r="V227" i="13"/>
  <c r="V228" i="13"/>
  <c r="V229" i="13"/>
  <c r="V230" i="13"/>
  <c r="V231" i="13"/>
  <c r="V232" i="13"/>
  <c r="V233" i="13"/>
  <c r="V234" i="13"/>
  <c r="V235" i="13"/>
  <c r="V236" i="13"/>
  <c r="V237" i="13"/>
  <c r="V238" i="13"/>
  <c r="V239" i="13"/>
  <c r="V240" i="13"/>
  <c r="V241" i="13"/>
  <c r="V242" i="13"/>
  <c r="V243" i="13"/>
  <c r="V244" i="13"/>
  <c r="V245" i="13"/>
  <c r="V246" i="13"/>
  <c r="V247" i="13"/>
  <c r="V248" i="13"/>
  <c r="V249" i="13"/>
  <c r="V250" i="13"/>
  <c r="V251" i="13"/>
  <c r="V252" i="13"/>
  <c r="V253" i="13"/>
  <c r="V254" i="13"/>
  <c r="V255" i="13"/>
  <c r="V256" i="13"/>
  <c r="V257" i="13"/>
  <c r="V258" i="13"/>
  <c r="V259" i="13"/>
  <c r="V260" i="13"/>
  <c r="V261" i="13"/>
  <c r="V262" i="13"/>
  <c r="V263" i="13"/>
  <c r="V264" i="13"/>
  <c r="V265" i="13"/>
  <c r="V266" i="13"/>
  <c r="V267" i="13"/>
  <c r="V268" i="13"/>
  <c r="V269" i="13"/>
  <c r="V270" i="13"/>
  <c r="V271" i="13"/>
  <c r="V272" i="13"/>
  <c r="V273" i="13"/>
  <c r="V274" i="13"/>
  <c r="V275" i="13"/>
  <c r="V276" i="13"/>
  <c r="V277" i="13"/>
  <c r="V278" i="13"/>
  <c r="V279" i="13"/>
  <c r="V280" i="13"/>
  <c r="V281" i="13"/>
  <c r="V282" i="13"/>
  <c r="V283" i="13"/>
  <c r="V284" i="13"/>
  <c r="V285" i="13"/>
  <c r="V286" i="13"/>
  <c r="V287" i="13"/>
  <c r="V288" i="13"/>
  <c r="V289" i="13"/>
  <c r="V290" i="13"/>
  <c r="V291" i="13"/>
  <c r="V292" i="13"/>
  <c r="V293" i="13"/>
  <c r="V294" i="13"/>
  <c r="V295" i="13"/>
  <c r="V296" i="13"/>
  <c r="V297" i="13"/>
  <c r="V298" i="13"/>
  <c r="V299" i="13"/>
  <c r="V300" i="13"/>
  <c r="V301" i="13"/>
  <c r="V302" i="13"/>
  <c r="V303" i="13"/>
  <c r="V304" i="13"/>
  <c r="V305" i="13"/>
  <c r="V306" i="13"/>
  <c r="V307" i="13"/>
  <c r="V308" i="13"/>
  <c r="V309" i="13"/>
  <c r="V310" i="13"/>
  <c r="V311" i="13"/>
  <c r="V312" i="13"/>
  <c r="V313" i="13"/>
  <c r="V314" i="13"/>
  <c r="V315" i="13"/>
  <c r="V316" i="13"/>
  <c r="V317" i="13"/>
  <c r="V318" i="13"/>
  <c r="V319" i="13"/>
  <c r="V320" i="13"/>
  <c r="V321" i="13"/>
  <c r="V322" i="13"/>
  <c r="V323" i="13"/>
  <c r="V324" i="13"/>
  <c r="V325" i="13"/>
  <c r="V326" i="13"/>
  <c r="V327" i="13"/>
  <c r="V328" i="13"/>
  <c r="V329" i="13"/>
  <c r="V330" i="13"/>
  <c r="V331" i="13"/>
  <c r="V332" i="13"/>
  <c r="V333" i="13"/>
  <c r="V334" i="13"/>
  <c r="V335" i="13"/>
  <c r="V336" i="13"/>
  <c r="V337" i="13"/>
  <c r="V338" i="13"/>
  <c r="V339" i="13"/>
  <c r="V340" i="13"/>
  <c r="V341" i="13"/>
  <c r="V342" i="13"/>
  <c r="V343" i="13"/>
  <c r="V344" i="13"/>
  <c r="V345" i="13"/>
  <c r="V346" i="13"/>
  <c r="V347" i="13"/>
  <c r="V348" i="13"/>
  <c r="V349" i="13"/>
  <c r="V350" i="13"/>
  <c r="V351" i="13"/>
  <c r="V352" i="13"/>
  <c r="V353" i="13"/>
  <c r="V354" i="13"/>
  <c r="V355" i="13"/>
  <c r="V356" i="13"/>
  <c r="V357" i="13"/>
  <c r="V358" i="13"/>
  <c r="V359" i="13"/>
  <c r="V360" i="13"/>
  <c r="V361" i="13"/>
  <c r="V362" i="13"/>
  <c r="V363" i="13"/>
  <c r="V364" i="13"/>
  <c r="V365" i="13"/>
  <c r="V366" i="13"/>
  <c r="V367" i="13"/>
  <c r="V368" i="13"/>
  <c r="V369" i="13"/>
  <c r="V370" i="13"/>
  <c r="V371" i="13"/>
  <c r="V372" i="13"/>
  <c r="V373" i="13"/>
  <c r="V374" i="13"/>
  <c r="V375" i="13"/>
  <c r="V376" i="13"/>
  <c r="V377" i="13"/>
  <c r="V378" i="13"/>
  <c r="V379" i="13"/>
  <c r="V380" i="13"/>
  <c r="V381" i="13"/>
  <c r="V382" i="13"/>
  <c r="V383" i="13"/>
  <c r="V384" i="13"/>
  <c r="V385" i="13"/>
  <c r="V386" i="13"/>
  <c r="V387" i="13"/>
  <c r="V388" i="13"/>
  <c r="V389" i="13"/>
  <c r="V390" i="13"/>
  <c r="V391" i="13"/>
  <c r="V392" i="13"/>
  <c r="V393" i="13"/>
  <c r="V394" i="13"/>
  <c r="V395" i="13"/>
  <c r="V396" i="13"/>
  <c r="V397" i="13"/>
  <c r="V398" i="13"/>
  <c r="V399" i="13"/>
  <c r="V400" i="13"/>
  <c r="V401" i="13"/>
  <c r="V402" i="13"/>
  <c r="V403" i="13"/>
  <c r="V404" i="13"/>
  <c r="V405" i="13"/>
  <c r="V406" i="13"/>
  <c r="V407" i="13"/>
  <c r="V408" i="13"/>
  <c r="V409" i="13"/>
  <c r="V410" i="13"/>
  <c r="V411" i="13"/>
  <c r="V412" i="13"/>
  <c r="V413" i="13"/>
  <c r="V414" i="13"/>
  <c r="V415" i="13"/>
  <c r="V416" i="13"/>
  <c r="V417" i="13"/>
  <c r="V418" i="13"/>
  <c r="V419" i="13"/>
  <c r="V420" i="13"/>
  <c r="V421" i="13"/>
  <c r="V422" i="13"/>
  <c r="V423" i="13"/>
  <c r="V424" i="13"/>
  <c r="V425" i="13"/>
  <c r="V426" i="13"/>
  <c r="V427" i="13"/>
  <c r="V428" i="13"/>
  <c r="V429" i="13"/>
  <c r="V430" i="13"/>
  <c r="V431" i="13"/>
  <c r="V432" i="13"/>
  <c r="V433" i="13"/>
  <c r="V434" i="13"/>
  <c r="V435" i="13"/>
  <c r="V436" i="13"/>
  <c r="V437" i="13"/>
  <c r="V438" i="13"/>
  <c r="V439" i="13"/>
  <c r="V440" i="13"/>
  <c r="V441" i="13"/>
  <c r="V442" i="13"/>
  <c r="V443" i="13"/>
  <c r="V444" i="13"/>
  <c r="V445" i="13"/>
  <c r="V446" i="13"/>
  <c r="V447" i="13"/>
  <c r="V448" i="13"/>
  <c r="V449" i="13"/>
  <c r="V450" i="13"/>
  <c r="V451" i="13"/>
  <c r="V452" i="13"/>
  <c r="V453" i="13"/>
  <c r="V454" i="13"/>
  <c r="V455" i="13"/>
  <c r="V456" i="13"/>
  <c r="V457" i="13"/>
  <c r="V458" i="13"/>
  <c r="V459" i="13"/>
  <c r="V460" i="13"/>
  <c r="V461" i="13"/>
  <c r="V462" i="13"/>
  <c r="V463" i="13"/>
  <c r="V464" i="13"/>
  <c r="V465" i="13"/>
  <c r="V466" i="13"/>
  <c r="V467" i="13"/>
  <c r="V468" i="13"/>
  <c r="V469" i="13"/>
  <c r="V470" i="13"/>
  <c r="V471" i="13"/>
  <c r="V472" i="13"/>
  <c r="V473" i="13"/>
  <c r="V474" i="13"/>
  <c r="V475" i="13"/>
  <c r="V476" i="13"/>
  <c r="V477" i="13"/>
  <c r="V478" i="13"/>
  <c r="V479" i="13"/>
  <c r="V480" i="13"/>
  <c r="V481" i="13"/>
  <c r="V482" i="13"/>
  <c r="V483" i="13"/>
  <c r="V484" i="13"/>
  <c r="V485" i="13"/>
  <c r="V486" i="13"/>
  <c r="V487" i="13"/>
  <c r="V488" i="13"/>
  <c r="V489" i="13"/>
  <c r="V490" i="13"/>
  <c r="V491" i="13"/>
  <c r="V492" i="13"/>
  <c r="V493" i="13"/>
  <c r="V494" i="13"/>
  <c r="V495" i="13"/>
  <c r="V496" i="13"/>
  <c r="V497" i="13"/>
  <c r="V498" i="13"/>
  <c r="V499" i="13"/>
  <c r="V500" i="13"/>
  <c r="V501" i="13"/>
  <c r="V502" i="13"/>
  <c r="V503" i="13"/>
  <c r="V504" i="13"/>
  <c r="V505" i="13"/>
  <c r="V506" i="13"/>
  <c r="V507" i="13"/>
  <c r="V508" i="13"/>
  <c r="V509" i="13"/>
  <c r="V510" i="13"/>
  <c r="V511" i="13"/>
  <c r="V512" i="13"/>
  <c r="V514" i="13"/>
  <c r="V515" i="13"/>
  <c r="V516" i="13"/>
  <c r="V517" i="13"/>
  <c r="V518" i="13"/>
  <c r="V519" i="13"/>
  <c r="V520" i="13"/>
  <c r="V521" i="13"/>
  <c r="V522" i="13"/>
  <c r="V523" i="13"/>
  <c r="V524" i="13"/>
  <c r="V525" i="13"/>
  <c r="V526" i="13"/>
  <c r="V527" i="13"/>
  <c r="V528" i="13"/>
  <c r="V529" i="13"/>
  <c r="V530" i="13"/>
  <c r="V531" i="13"/>
  <c r="V532" i="13"/>
  <c r="V533" i="13"/>
  <c r="V534" i="13"/>
  <c r="V535" i="13"/>
  <c r="V536" i="13"/>
  <c r="V537" i="13"/>
  <c r="V538" i="13"/>
  <c r="V539" i="13"/>
  <c r="V540" i="13"/>
  <c r="V541" i="13"/>
  <c r="V542" i="13"/>
  <c r="V543" i="13"/>
  <c r="V544" i="13"/>
  <c r="V545" i="13"/>
  <c r="V546" i="13"/>
  <c r="V547" i="13"/>
  <c r="V548" i="13"/>
  <c r="V549" i="13"/>
  <c r="V550" i="13"/>
  <c r="V551" i="13"/>
  <c r="V552" i="13"/>
  <c r="V553" i="13"/>
  <c r="V554" i="13"/>
  <c r="V555" i="13"/>
  <c r="V556" i="13"/>
  <c r="V557" i="13"/>
  <c r="V558" i="13"/>
  <c r="V559" i="13"/>
  <c r="V560" i="13"/>
  <c r="V561" i="13"/>
  <c r="V562" i="13"/>
  <c r="V563" i="13"/>
  <c r="V564" i="13"/>
  <c r="V565" i="13"/>
  <c r="V566" i="13"/>
  <c r="V567" i="13"/>
  <c r="V568" i="13"/>
  <c r="V569" i="13"/>
  <c r="V570" i="13"/>
  <c r="V571" i="13"/>
  <c r="V572" i="13"/>
  <c r="V573" i="13"/>
  <c r="V574" i="13"/>
  <c r="V575" i="13"/>
  <c r="V576" i="13"/>
  <c r="V577" i="13"/>
  <c r="V578" i="13"/>
  <c r="V579" i="13"/>
  <c r="V580" i="13"/>
  <c r="V581" i="13"/>
  <c r="V582" i="13"/>
  <c r="V583" i="13"/>
  <c r="V584" i="13"/>
  <c r="V585" i="13"/>
  <c r="V586" i="13"/>
  <c r="V587" i="13"/>
  <c r="V588" i="13"/>
  <c r="V589" i="13"/>
  <c r="V590" i="13"/>
  <c r="V591" i="13"/>
  <c r="V592" i="13"/>
  <c r="V593" i="13"/>
  <c r="V594" i="13"/>
  <c r="V595" i="13"/>
  <c r="V596" i="13"/>
  <c r="V597" i="13"/>
  <c r="V598" i="13"/>
  <c r="V599" i="13"/>
  <c r="V600" i="13"/>
  <c r="V601" i="13"/>
  <c r="V602" i="13"/>
  <c r="V603" i="13"/>
  <c r="V604" i="13"/>
  <c r="V605" i="13"/>
  <c r="V606" i="13"/>
  <c r="V607" i="13"/>
  <c r="V608" i="13"/>
  <c r="V609" i="13"/>
  <c r="V610" i="13"/>
  <c r="V611" i="13"/>
  <c r="V612" i="13"/>
  <c r="V613" i="13"/>
  <c r="V614" i="13"/>
  <c r="V615" i="13"/>
  <c r="V616" i="13"/>
  <c r="V617" i="13"/>
  <c r="V618" i="13"/>
  <c r="V619" i="13"/>
  <c r="V620" i="13"/>
  <c r="V621" i="13"/>
  <c r="V622" i="13"/>
  <c r="V623" i="13"/>
  <c r="V624" i="13"/>
  <c r="V625" i="13"/>
  <c r="V626" i="13"/>
  <c r="V627" i="13"/>
  <c r="V628" i="13"/>
  <c r="V629" i="13"/>
  <c r="V630" i="13"/>
  <c r="V631" i="13"/>
  <c r="V632" i="13"/>
  <c r="V633" i="13"/>
  <c r="V634" i="13"/>
  <c r="V635" i="13"/>
  <c r="V636" i="13"/>
  <c r="V637" i="13"/>
  <c r="V638" i="13"/>
  <c r="V639" i="13"/>
  <c r="V640" i="13"/>
  <c r="V641" i="13"/>
  <c r="V642" i="13"/>
  <c r="V643" i="13"/>
  <c r="V644" i="13"/>
  <c r="V645" i="13"/>
  <c r="V646" i="13"/>
  <c r="V647" i="13"/>
  <c r="V648" i="13"/>
  <c r="V649" i="13"/>
  <c r="V650" i="13"/>
  <c r="V651" i="13"/>
  <c r="V652" i="13"/>
  <c r="V653" i="13"/>
  <c r="V654" i="13"/>
  <c r="V655" i="13"/>
  <c r="V656" i="13"/>
  <c r="V657" i="13"/>
  <c r="V658" i="13"/>
  <c r="V659" i="13"/>
  <c r="V660" i="13"/>
  <c r="V661" i="13"/>
  <c r="V662" i="13"/>
  <c r="V663" i="13"/>
  <c r="V664" i="13"/>
  <c r="V665" i="13"/>
  <c r="V666" i="13"/>
  <c r="V667" i="13"/>
  <c r="V668" i="13"/>
  <c r="V669" i="13"/>
  <c r="V670" i="13"/>
  <c r="V671" i="13"/>
  <c r="V672" i="13"/>
  <c r="V673" i="13"/>
  <c r="V674" i="13"/>
  <c r="V675" i="13"/>
  <c r="V676" i="13"/>
  <c r="V677" i="13"/>
  <c r="V678" i="13"/>
  <c r="V679" i="13"/>
  <c r="V680" i="13"/>
  <c r="V681" i="13"/>
  <c r="V682" i="13"/>
  <c r="V683" i="13"/>
  <c r="V684" i="13"/>
  <c r="V685" i="13"/>
  <c r="V686" i="13"/>
  <c r="V687" i="13"/>
  <c r="V688" i="13"/>
  <c r="V689" i="13"/>
  <c r="V690" i="13"/>
  <c r="V691" i="13"/>
  <c r="V692" i="13"/>
  <c r="V693" i="13"/>
  <c r="V694" i="13"/>
  <c r="V695" i="13"/>
  <c r="V696" i="13"/>
  <c r="V697" i="13"/>
  <c r="V698" i="13"/>
  <c r="V699" i="13"/>
  <c r="V700" i="13"/>
  <c r="V701" i="13"/>
  <c r="V702" i="13"/>
  <c r="V703" i="13"/>
  <c r="V704" i="13"/>
  <c r="V705" i="13"/>
  <c r="V706" i="13"/>
  <c r="V707" i="13"/>
  <c r="V708" i="13"/>
  <c r="V709" i="13"/>
  <c r="V710" i="13"/>
  <c r="V711" i="13"/>
  <c r="V712" i="13"/>
  <c r="V713" i="13"/>
  <c r="V714" i="13"/>
  <c r="V715" i="13"/>
  <c r="V716" i="13"/>
  <c r="V717" i="13"/>
  <c r="V718" i="13"/>
  <c r="V719" i="13"/>
  <c r="V720" i="13"/>
  <c r="V721" i="13"/>
  <c r="V722" i="13"/>
  <c r="V723" i="13"/>
  <c r="V724" i="13"/>
  <c r="V725" i="13"/>
  <c r="V726" i="13"/>
  <c r="V727" i="13"/>
  <c r="V728" i="13"/>
  <c r="V729" i="13"/>
  <c r="V730" i="13"/>
  <c r="V731" i="13"/>
  <c r="V732" i="13"/>
  <c r="V733" i="13"/>
  <c r="V734" i="13"/>
  <c r="V735" i="13"/>
  <c r="V736" i="13"/>
  <c r="V737" i="13"/>
  <c r="V738" i="13"/>
  <c r="V739" i="13"/>
  <c r="V740" i="13"/>
  <c r="V741" i="13"/>
  <c r="V742" i="13"/>
  <c r="V743" i="13"/>
  <c r="V744" i="13"/>
  <c r="V745" i="13"/>
  <c r="V746" i="13"/>
  <c r="V747" i="13"/>
  <c r="V748" i="13"/>
  <c r="V749" i="13"/>
  <c r="V750" i="13"/>
  <c r="V751" i="13"/>
  <c r="V752" i="13"/>
  <c r="V753" i="13"/>
  <c r="V754" i="13"/>
  <c r="V755" i="13"/>
  <c r="V756" i="13"/>
  <c r="V757" i="13"/>
  <c r="V758" i="13"/>
  <c r="V759" i="13"/>
  <c r="V760" i="13"/>
  <c r="V761" i="13"/>
  <c r="V762" i="13"/>
  <c r="V763" i="13"/>
  <c r="V764" i="13"/>
  <c r="V765" i="13"/>
  <c r="V766" i="13"/>
  <c r="V767" i="13"/>
  <c r="V768" i="13"/>
  <c r="V769" i="13"/>
  <c r="V770" i="13"/>
  <c r="V771" i="13"/>
  <c r="V772" i="13"/>
  <c r="V773" i="13"/>
  <c r="V774" i="13"/>
  <c r="V775" i="13"/>
  <c r="V776" i="13"/>
  <c r="V777" i="13"/>
  <c r="V778" i="13"/>
  <c r="V779" i="13"/>
  <c r="V780" i="13"/>
  <c r="V781" i="13"/>
  <c r="V782" i="13"/>
  <c r="V783" i="13"/>
  <c r="V784" i="13"/>
  <c r="V785" i="13"/>
  <c r="V786" i="13"/>
  <c r="V787" i="13"/>
  <c r="V788" i="13"/>
  <c r="V789" i="13"/>
  <c r="V790" i="13"/>
  <c r="V791" i="13"/>
  <c r="V792" i="13"/>
  <c r="V793" i="13"/>
  <c r="V794" i="13"/>
  <c r="V795" i="13"/>
  <c r="V796" i="13"/>
  <c r="V797" i="13"/>
  <c r="V798" i="13"/>
  <c r="V799" i="13"/>
  <c r="V800" i="13"/>
  <c r="V801" i="13"/>
  <c r="V802" i="13"/>
  <c r="V803" i="13"/>
  <c r="V804" i="13"/>
  <c r="V805" i="13"/>
  <c r="V806" i="13"/>
  <c r="V807" i="13"/>
  <c r="V808" i="13"/>
  <c r="V809" i="13"/>
  <c r="V810" i="13"/>
  <c r="V811" i="13"/>
  <c r="V812" i="13"/>
  <c r="V813" i="13"/>
  <c r="V814" i="13"/>
  <c r="V815" i="13"/>
  <c r="V816" i="13"/>
  <c r="V817" i="13"/>
  <c r="V818" i="13"/>
  <c r="V819" i="13"/>
  <c r="V820" i="13"/>
  <c r="V821" i="13"/>
  <c r="V822" i="13"/>
  <c r="V823" i="13"/>
  <c r="V824" i="13"/>
  <c r="V825" i="13"/>
  <c r="V826" i="13"/>
  <c r="V827" i="13"/>
  <c r="V828" i="13"/>
  <c r="V829" i="13"/>
  <c r="V830" i="13"/>
  <c r="V831" i="13"/>
  <c r="V832" i="13"/>
  <c r="V833" i="13"/>
  <c r="V834" i="13"/>
  <c r="V835" i="13"/>
  <c r="V836" i="13"/>
  <c r="V837" i="13"/>
  <c r="V838" i="13"/>
  <c r="V839" i="13"/>
  <c r="V840" i="13"/>
  <c r="V841" i="13"/>
  <c r="V842" i="13"/>
  <c r="V843" i="13"/>
  <c r="V844" i="13"/>
  <c r="V845" i="13"/>
  <c r="V846" i="13"/>
  <c r="V847" i="13"/>
  <c r="V848" i="13"/>
  <c r="V849" i="13"/>
  <c r="V850" i="13"/>
  <c r="V851" i="13"/>
  <c r="V852" i="13"/>
  <c r="V853" i="13"/>
  <c r="V854" i="13"/>
  <c r="V855" i="13"/>
  <c r="V856" i="13"/>
  <c r="V857" i="13"/>
  <c r="V858" i="13"/>
  <c r="V859" i="13"/>
  <c r="V860" i="13"/>
  <c r="V861" i="13"/>
  <c r="V862" i="13"/>
  <c r="V863" i="13"/>
  <c r="V864" i="13"/>
  <c r="V865" i="13"/>
  <c r="V866" i="13"/>
  <c r="V867" i="13"/>
  <c r="V868" i="13"/>
  <c r="V869" i="13"/>
  <c r="V870" i="13"/>
  <c r="V871" i="13"/>
  <c r="V872" i="13"/>
  <c r="V873" i="13"/>
  <c r="V874" i="13"/>
  <c r="V875" i="13"/>
  <c r="V876" i="13"/>
  <c r="V877" i="13"/>
  <c r="V878" i="13"/>
  <c r="V879" i="13"/>
  <c r="V880" i="13"/>
  <c r="V881" i="13"/>
  <c r="V882" i="13"/>
  <c r="V883" i="13"/>
  <c r="V884" i="13"/>
  <c r="V885" i="13"/>
  <c r="V886" i="13"/>
  <c r="V887" i="13"/>
  <c r="V888" i="13"/>
  <c r="V889" i="13"/>
  <c r="V890" i="13"/>
  <c r="V891" i="13"/>
  <c r="V892" i="13"/>
  <c r="V893" i="13"/>
  <c r="V894" i="13"/>
  <c r="V895" i="13"/>
  <c r="V896" i="13"/>
  <c r="V897" i="13"/>
  <c r="V898" i="13"/>
  <c r="V899" i="13"/>
  <c r="V900" i="13"/>
  <c r="V901" i="13"/>
  <c r="V902" i="13"/>
  <c r="V903" i="13"/>
  <c r="V904" i="13"/>
  <c r="V905" i="13"/>
  <c r="V906" i="13"/>
  <c r="V907" i="13"/>
  <c r="V908" i="13"/>
  <c r="V909" i="13"/>
  <c r="V910" i="13"/>
  <c r="V911" i="13"/>
  <c r="V912" i="13"/>
  <c r="V913" i="13"/>
  <c r="V914" i="13"/>
  <c r="V915" i="13"/>
  <c r="V916" i="13"/>
  <c r="V917" i="13"/>
  <c r="V918" i="13"/>
  <c r="V919" i="13"/>
  <c r="V920" i="13"/>
  <c r="V921" i="13"/>
  <c r="V922" i="13"/>
  <c r="V923" i="13"/>
  <c r="V924" i="13"/>
  <c r="V925" i="13"/>
  <c r="V926" i="13"/>
  <c r="V927" i="13"/>
  <c r="V928" i="13"/>
  <c r="V929" i="13"/>
  <c r="V930" i="13"/>
  <c r="V931" i="13"/>
  <c r="V932" i="13"/>
  <c r="V933" i="13"/>
  <c r="V934" i="13"/>
  <c r="V935" i="13"/>
  <c r="V936" i="13"/>
  <c r="V937" i="13"/>
  <c r="V938" i="13"/>
  <c r="V939" i="13"/>
  <c r="V940" i="13"/>
  <c r="V941" i="13"/>
  <c r="V942" i="13"/>
  <c r="V943" i="13"/>
  <c r="V944" i="13"/>
  <c r="V945" i="13"/>
  <c r="V946" i="13"/>
  <c r="V947" i="13"/>
  <c r="V948" i="13"/>
  <c r="V949" i="13"/>
  <c r="V950" i="13"/>
  <c r="V951" i="13"/>
  <c r="V952" i="13"/>
  <c r="V954" i="13"/>
  <c r="V955" i="13"/>
  <c r="V956" i="13"/>
  <c r="V957" i="13"/>
  <c r="V958" i="13"/>
  <c r="V959" i="13"/>
  <c r="V960" i="13"/>
  <c r="V961" i="13"/>
  <c r="V962" i="13"/>
  <c r="V963" i="13"/>
  <c r="V964" i="13"/>
  <c r="V965" i="13"/>
  <c r="V966" i="13"/>
  <c r="V967" i="13"/>
  <c r="V968" i="13"/>
  <c r="V969" i="13"/>
  <c r="V970" i="13"/>
  <c r="V971" i="13"/>
  <c r="V972" i="13"/>
  <c r="V973" i="13"/>
  <c r="V974" i="13"/>
  <c r="V975" i="13"/>
  <c r="V976" i="13"/>
  <c r="V977" i="13"/>
  <c r="V978" i="13"/>
  <c r="V979" i="13"/>
  <c r="V980" i="13"/>
  <c r="V981" i="13"/>
  <c r="W2" i="13"/>
  <c r="W3" i="13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W107" i="13"/>
  <c r="W108" i="13"/>
  <c r="W109" i="13"/>
  <c r="W110" i="13"/>
  <c r="W111" i="13"/>
  <c r="W112" i="13"/>
  <c r="W113" i="13"/>
  <c r="W114" i="13"/>
  <c r="W115" i="13"/>
  <c r="W116" i="13"/>
  <c r="W117" i="13"/>
  <c r="W118" i="13"/>
  <c r="W119" i="13"/>
  <c r="W120" i="13"/>
  <c r="W121" i="13"/>
  <c r="W122" i="13"/>
  <c r="W123" i="13"/>
  <c r="W124" i="13"/>
  <c r="W125" i="13"/>
  <c r="W126" i="13"/>
  <c r="W127" i="13"/>
  <c r="W128" i="13"/>
  <c r="W129" i="13"/>
  <c r="W130" i="13"/>
  <c r="W131" i="13"/>
  <c r="W132" i="13"/>
  <c r="W133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W154" i="13"/>
  <c r="W155" i="13"/>
  <c r="W156" i="13"/>
  <c r="W157" i="13"/>
  <c r="W158" i="13"/>
  <c r="W159" i="13"/>
  <c r="W160" i="13"/>
  <c r="W161" i="13"/>
  <c r="W162" i="13"/>
  <c r="W163" i="13"/>
  <c r="W164" i="13"/>
  <c r="W165" i="13"/>
  <c r="W166" i="13"/>
  <c r="W167" i="13"/>
  <c r="W168" i="13"/>
  <c r="W169" i="13"/>
  <c r="W170" i="13"/>
  <c r="W171" i="13"/>
  <c r="W172" i="13"/>
  <c r="W173" i="13"/>
  <c r="W174" i="13"/>
  <c r="W175" i="13"/>
  <c r="W176" i="13"/>
  <c r="W177" i="13"/>
  <c r="W178" i="13"/>
  <c r="W179" i="13"/>
  <c r="W180" i="13"/>
  <c r="W181" i="13"/>
  <c r="W182" i="13"/>
  <c r="W183" i="13"/>
  <c r="W184" i="13"/>
  <c r="W185" i="13"/>
  <c r="W186" i="13"/>
  <c r="W187" i="13"/>
  <c r="W188" i="13"/>
  <c r="W189" i="13"/>
  <c r="W190" i="13"/>
  <c r="W191" i="13"/>
  <c r="W192" i="13"/>
  <c r="W193" i="13"/>
  <c r="W194" i="13"/>
  <c r="W195" i="13"/>
  <c r="W196" i="13"/>
  <c r="W197" i="13"/>
  <c r="W198" i="13"/>
  <c r="W199" i="13"/>
  <c r="W200" i="13"/>
  <c r="W201" i="13"/>
  <c r="W202" i="13"/>
  <c r="W203" i="13"/>
  <c r="W204" i="13"/>
  <c r="W205" i="13"/>
  <c r="W206" i="13"/>
  <c r="W207" i="13"/>
  <c r="W208" i="13"/>
  <c r="W209" i="13"/>
  <c r="W210" i="13"/>
  <c r="W211" i="13"/>
  <c r="W212" i="13"/>
  <c r="W213" i="13"/>
  <c r="W214" i="13"/>
  <c r="W215" i="13"/>
  <c r="W216" i="13"/>
  <c r="W217" i="13"/>
  <c r="W218" i="13"/>
  <c r="W219" i="13"/>
  <c r="W220" i="13"/>
  <c r="W221" i="13"/>
  <c r="W222" i="13"/>
  <c r="W223" i="13"/>
  <c r="W224" i="13"/>
  <c r="W225" i="13"/>
  <c r="W226" i="13"/>
  <c r="W227" i="13"/>
  <c r="W228" i="13"/>
  <c r="W229" i="13"/>
  <c r="W230" i="13"/>
  <c r="W231" i="13"/>
  <c r="W232" i="13"/>
  <c r="W233" i="13"/>
  <c r="W234" i="13"/>
  <c r="W235" i="13"/>
  <c r="W236" i="13"/>
  <c r="W237" i="13"/>
  <c r="W238" i="13"/>
  <c r="W239" i="13"/>
  <c r="W240" i="13"/>
  <c r="W241" i="13"/>
  <c r="W242" i="13"/>
  <c r="W243" i="13"/>
  <c r="W244" i="13"/>
  <c r="W245" i="13"/>
  <c r="W246" i="13"/>
  <c r="W247" i="13"/>
  <c r="W248" i="13"/>
  <c r="W249" i="13"/>
  <c r="W250" i="13"/>
  <c r="W251" i="13"/>
  <c r="W252" i="13"/>
  <c r="W253" i="13"/>
  <c r="W254" i="13"/>
  <c r="W255" i="13"/>
  <c r="W256" i="13"/>
  <c r="W257" i="13"/>
  <c r="W258" i="13"/>
  <c r="W259" i="13"/>
  <c r="W260" i="13"/>
  <c r="W261" i="13"/>
  <c r="W262" i="13"/>
  <c r="W263" i="13"/>
  <c r="W264" i="13"/>
  <c r="W265" i="13"/>
  <c r="W266" i="13"/>
  <c r="W267" i="13"/>
  <c r="W268" i="13"/>
  <c r="W269" i="13"/>
  <c r="W270" i="13"/>
  <c r="W271" i="13"/>
  <c r="W272" i="13"/>
  <c r="W273" i="13"/>
  <c r="W274" i="13"/>
  <c r="W275" i="13"/>
  <c r="W276" i="13"/>
  <c r="W277" i="13"/>
  <c r="W278" i="13"/>
  <c r="W279" i="13"/>
  <c r="W280" i="13"/>
  <c r="W281" i="13"/>
  <c r="W282" i="13"/>
  <c r="W283" i="13"/>
  <c r="W284" i="13"/>
  <c r="W285" i="13"/>
  <c r="W286" i="13"/>
  <c r="W287" i="13"/>
  <c r="W288" i="13"/>
  <c r="W289" i="13"/>
  <c r="W290" i="13"/>
  <c r="W291" i="13"/>
  <c r="W292" i="13"/>
  <c r="W293" i="13"/>
  <c r="W294" i="13"/>
  <c r="W295" i="13"/>
  <c r="W296" i="13"/>
  <c r="W297" i="13"/>
  <c r="W298" i="13"/>
  <c r="W299" i="13"/>
  <c r="W300" i="13"/>
  <c r="W301" i="13"/>
  <c r="W302" i="13"/>
  <c r="W303" i="13"/>
  <c r="W304" i="13"/>
  <c r="W305" i="13"/>
  <c r="W306" i="13"/>
  <c r="W307" i="13"/>
  <c r="W308" i="13"/>
  <c r="W309" i="13"/>
  <c r="W310" i="13"/>
  <c r="W311" i="13"/>
  <c r="W312" i="13"/>
  <c r="W313" i="13"/>
  <c r="W314" i="13"/>
  <c r="W315" i="13"/>
  <c r="W316" i="13"/>
  <c r="W317" i="13"/>
  <c r="W318" i="13"/>
  <c r="W319" i="13"/>
  <c r="W320" i="13"/>
  <c r="W321" i="13"/>
  <c r="W322" i="13"/>
  <c r="W323" i="13"/>
  <c r="W324" i="13"/>
  <c r="W325" i="13"/>
  <c r="W326" i="13"/>
  <c r="W327" i="13"/>
  <c r="W328" i="13"/>
  <c r="W329" i="13"/>
  <c r="W330" i="13"/>
  <c r="W331" i="13"/>
  <c r="W332" i="13"/>
  <c r="W333" i="13"/>
  <c r="W334" i="13"/>
  <c r="W335" i="13"/>
  <c r="W336" i="13"/>
  <c r="W337" i="13"/>
  <c r="W338" i="13"/>
  <c r="W339" i="13"/>
  <c r="W340" i="13"/>
  <c r="W341" i="13"/>
  <c r="W342" i="13"/>
  <c r="W343" i="13"/>
  <c r="W344" i="13"/>
  <c r="W345" i="13"/>
  <c r="W346" i="13"/>
  <c r="W347" i="13"/>
  <c r="W348" i="13"/>
  <c r="W349" i="13"/>
  <c r="W350" i="13"/>
  <c r="W351" i="13"/>
  <c r="W352" i="13"/>
  <c r="W353" i="13"/>
  <c r="W354" i="13"/>
  <c r="W355" i="13"/>
  <c r="W356" i="13"/>
  <c r="W357" i="13"/>
  <c r="W358" i="13"/>
  <c r="W359" i="13"/>
  <c r="W360" i="13"/>
  <c r="W361" i="13"/>
  <c r="W362" i="13"/>
  <c r="W363" i="13"/>
  <c r="W364" i="13"/>
  <c r="W365" i="13"/>
  <c r="W366" i="13"/>
  <c r="W367" i="13"/>
  <c r="W368" i="13"/>
  <c r="W369" i="13"/>
  <c r="W370" i="13"/>
  <c r="W371" i="13"/>
  <c r="W372" i="13"/>
  <c r="W373" i="13"/>
  <c r="W374" i="13"/>
  <c r="W375" i="13"/>
  <c r="W376" i="13"/>
  <c r="W377" i="13"/>
  <c r="W378" i="13"/>
  <c r="W379" i="13"/>
  <c r="W380" i="13"/>
  <c r="W381" i="13"/>
  <c r="W382" i="13"/>
  <c r="W383" i="13"/>
  <c r="W384" i="13"/>
  <c r="W385" i="13"/>
  <c r="W386" i="13"/>
  <c r="W387" i="13"/>
  <c r="W388" i="13"/>
  <c r="W389" i="13"/>
  <c r="W390" i="13"/>
  <c r="W391" i="13"/>
  <c r="W392" i="13"/>
  <c r="W393" i="13"/>
  <c r="W394" i="13"/>
  <c r="W395" i="13"/>
  <c r="W396" i="13"/>
  <c r="W397" i="13"/>
  <c r="W398" i="13"/>
  <c r="W399" i="13"/>
  <c r="W400" i="13"/>
  <c r="W401" i="13"/>
  <c r="W402" i="13"/>
  <c r="W403" i="13"/>
  <c r="W404" i="13"/>
  <c r="W405" i="13"/>
  <c r="W406" i="13"/>
  <c r="W407" i="13"/>
  <c r="W408" i="13"/>
  <c r="W409" i="13"/>
  <c r="W410" i="13"/>
  <c r="W411" i="13"/>
  <c r="W412" i="13"/>
  <c r="W413" i="13"/>
  <c r="W414" i="13"/>
  <c r="W415" i="13"/>
  <c r="W416" i="13"/>
  <c r="W417" i="13"/>
  <c r="W418" i="13"/>
  <c r="W419" i="13"/>
  <c r="W420" i="13"/>
  <c r="W421" i="13"/>
  <c r="W422" i="13"/>
  <c r="W423" i="13"/>
  <c r="W424" i="13"/>
  <c r="W425" i="13"/>
  <c r="W426" i="13"/>
  <c r="W427" i="13"/>
  <c r="W428" i="13"/>
  <c r="W429" i="13"/>
  <c r="W430" i="13"/>
  <c r="W431" i="13"/>
  <c r="W432" i="13"/>
  <c r="W433" i="13"/>
  <c r="W434" i="13"/>
  <c r="W435" i="13"/>
  <c r="W436" i="13"/>
  <c r="W437" i="13"/>
  <c r="W438" i="13"/>
  <c r="W439" i="13"/>
  <c r="W440" i="13"/>
  <c r="W441" i="13"/>
  <c r="W442" i="13"/>
  <c r="W443" i="13"/>
  <c r="W444" i="13"/>
  <c r="W445" i="13"/>
  <c r="W446" i="13"/>
  <c r="W447" i="13"/>
  <c r="W448" i="13"/>
  <c r="W449" i="13"/>
  <c r="W450" i="13"/>
  <c r="W451" i="13"/>
  <c r="W452" i="13"/>
  <c r="W453" i="13"/>
  <c r="W454" i="13"/>
  <c r="W455" i="13"/>
  <c r="W456" i="13"/>
  <c r="W457" i="13"/>
  <c r="W458" i="13"/>
  <c r="W459" i="13"/>
  <c r="W460" i="13"/>
  <c r="W461" i="13"/>
  <c r="W462" i="13"/>
  <c r="W463" i="13"/>
  <c r="W464" i="13"/>
  <c r="W465" i="13"/>
  <c r="W466" i="13"/>
  <c r="W467" i="13"/>
  <c r="W468" i="13"/>
  <c r="W469" i="13"/>
  <c r="W470" i="13"/>
  <c r="W471" i="13"/>
  <c r="W472" i="13"/>
  <c r="W473" i="13"/>
  <c r="W474" i="13"/>
  <c r="W475" i="13"/>
  <c r="W476" i="13"/>
  <c r="W477" i="13"/>
  <c r="W478" i="13"/>
  <c r="W479" i="13"/>
  <c r="W480" i="13"/>
  <c r="W481" i="13"/>
  <c r="W482" i="13"/>
  <c r="W483" i="13"/>
  <c r="W484" i="13"/>
  <c r="W485" i="13"/>
  <c r="W486" i="13"/>
  <c r="W487" i="13"/>
  <c r="W488" i="13"/>
  <c r="W489" i="13"/>
  <c r="W490" i="13"/>
  <c r="W491" i="13"/>
  <c r="W492" i="13"/>
  <c r="W493" i="13"/>
  <c r="W494" i="13"/>
  <c r="W495" i="13"/>
  <c r="W496" i="13"/>
  <c r="W497" i="13"/>
  <c r="W498" i="13"/>
  <c r="W499" i="13"/>
  <c r="W500" i="13"/>
  <c r="W501" i="13"/>
  <c r="W502" i="13"/>
  <c r="W503" i="13"/>
  <c r="W504" i="13"/>
  <c r="W505" i="13"/>
  <c r="W506" i="13"/>
  <c r="W507" i="13"/>
  <c r="W508" i="13"/>
  <c r="W509" i="13"/>
  <c r="W510" i="13"/>
  <c r="W511" i="13"/>
  <c r="W512" i="13"/>
  <c r="W514" i="13"/>
  <c r="W515" i="13"/>
  <c r="W516" i="13"/>
  <c r="W517" i="13"/>
  <c r="W518" i="13"/>
  <c r="W519" i="13"/>
  <c r="W520" i="13"/>
  <c r="W521" i="13"/>
  <c r="W522" i="13"/>
  <c r="W523" i="13"/>
  <c r="W524" i="13"/>
  <c r="W525" i="13"/>
  <c r="W526" i="13"/>
  <c r="W527" i="13"/>
  <c r="W528" i="13"/>
  <c r="W529" i="13"/>
  <c r="W530" i="13"/>
  <c r="W531" i="13"/>
  <c r="W532" i="13"/>
  <c r="W533" i="13"/>
  <c r="W534" i="13"/>
  <c r="W535" i="13"/>
  <c r="W536" i="13"/>
  <c r="W537" i="13"/>
  <c r="W538" i="13"/>
  <c r="W539" i="13"/>
  <c r="W540" i="13"/>
  <c r="W541" i="13"/>
  <c r="W542" i="13"/>
  <c r="W543" i="13"/>
  <c r="W544" i="13"/>
  <c r="W545" i="13"/>
  <c r="W546" i="13"/>
  <c r="W547" i="13"/>
  <c r="W548" i="13"/>
  <c r="W549" i="13"/>
  <c r="W550" i="13"/>
  <c r="W551" i="13"/>
  <c r="W552" i="13"/>
  <c r="W553" i="13"/>
  <c r="W554" i="13"/>
  <c r="W555" i="13"/>
  <c r="W556" i="13"/>
  <c r="W557" i="13"/>
  <c r="W558" i="13"/>
  <c r="W559" i="13"/>
  <c r="W560" i="13"/>
  <c r="W561" i="13"/>
  <c r="W562" i="13"/>
  <c r="W563" i="13"/>
  <c r="W564" i="13"/>
  <c r="W565" i="13"/>
  <c r="W566" i="13"/>
  <c r="W567" i="13"/>
  <c r="W568" i="13"/>
  <c r="W569" i="13"/>
  <c r="W570" i="13"/>
  <c r="W571" i="13"/>
  <c r="W572" i="13"/>
  <c r="W573" i="13"/>
  <c r="W574" i="13"/>
  <c r="W575" i="13"/>
  <c r="W576" i="13"/>
  <c r="W577" i="13"/>
  <c r="W578" i="13"/>
  <c r="W579" i="13"/>
  <c r="W580" i="13"/>
  <c r="W581" i="13"/>
  <c r="W582" i="13"/>
  <c r="W583" i="13"/>
  <c r="W584" i="13"/>
  <c r="W585" i="13"/>
  <c r="W586" i="13"/>
  <c r="W587" i="13"/>
  <c r="W588" i="13"/>
  <c r="W589" i="13"/>
  <c r="W590" i="13"/>
  <c r="W591" i="13"/>
  <c r="W592" i="13"/>
  <c r="W593" i="13"/>
  <c r="W594" i="13"/>
  <c r="W595" i="13"/>
  <c r="W596" i="13"/>
  <c r="W597" i="13"/>
  <c r="W598" i="13"/>
  <c r="W599" i="13"/>
  <c r="W600" i="13"/>
  <c r="W601" i="13"/>
  <c r="W602" i="13"/>
  <c r="W603" i="13"/>
  <c r="W604" i="13"/>
  <c r="W605" i="13"/>
  <c r="W606" i="13"/>
  <c r="W607" i="13"/>
  <c r="W608" i="13"/>
  <c r="W609" i="13"/>
  <c r="W610" i="13"/>
  <c r="W611" i="13"/>
  <c r="W612" i="13"/>
  <c r="W613" i="13"/>
  <c r="W614" i="13"/>
  <c r="W615" i="13"/>
  <c r="W616" i="13"/>
  <c r="W617" i="13"/>
  <c r="W618" i="13"/>
  <c r="W619" i="13"/>
  <c r="W620" i="13"/>
  <c r="W621" i="13"/>
  <c r="W622" i="13"/>
  <c r="W623" i="13"/>
  <c r="W624" i="13"/>
  <c r="W625" i="13"/>
  <c r="W626" i="13"/>
  <c r="W627" i="13"/>
  <c r="W628" i="13"/>
  <c r="W629" i="13"/>
  <c r="W630" i="13"/>
  <c r="W631" i="13"/>
  <c r="W632" i="13"/>
  <c r="W633" i="13"/>
  <c r="W634" i="13"/>
  <c r="W635" i="13"/>
  <c r="W636" i="13"/>
  <c r="W637" i="13"/>
  <c r="W638" i="13"/>
  <c r="W639" i="13"/>
  <c r="W640" i="13"/>
  <c r="W641" i="13"/>
  <c r="W642" i="13"/>
  <c r="W643" i="13"/>
  <c r="W644" i="13"/>
  <c r="W645" i="13"/>
  <c r="W646" i="13"/>
  <c r="W647" i="13"/>
  <c r="W648" i="13"/>
  <c r="W649" i="13"/>
  <c r="W650" i="13"/>
  <c r="W651" i="13"/>
  <c r="W652" i="13"/>
  <c r="W653" i="13"/>
  <c r="W654" i="13"/>
  <c r="W655" i="13"/>
  <c r="W656" i="13"/>
  <c r="W657" i="13"/>
  <c r="W658" i="13"/>
  <c r="W659" i="13"/>
  <c r="W660" i="13"/>
  <c r="W661" i="13"/>
  <c r="W662" i="13"/>
  <c r="W663" i="13"/>
  <c r="W664" i="13"/>
  <c r="W665" i="13"/>
  <c r="W666" i="13"/>
  <c r="W667" i="13"/>
  <c r="W668" i="13"/>
  <c r="W669" i="13"/>
  <c r="W670" i="13"/>
  <c r="W671" i="13"/>
  <c r="W672" i="13"/>
  <c r="W673" i="13"/>
  <c r="W674" i="13"/>
  <c r="W675" i="13"/>
  <c r="W676" i="13"/>
  <c r="W677" i="13"/>
  <c r="W678" i="13"/>
  <c r="W679" i="13"/>
  <c r="W680" i="13"/>
  <c r="W681" i="13"/>
  <c r="W682" i="13"/>
  <c r="W683" i="13"/>
  <c r="W684" i="13"/>
  <c r="W685" i="13"/>
  <c r="W686" i="13"/>
  <c r="W687" i="13"/>
  <c r="W688" i="13"/>
  <c r="W689" i="13"/>
  <c r="W690" i="13"/>
  <c r="W691" i="13"/>
  <c r="W692" i="13"/>
  <c r="W693" i="13"/>
  <c r="W694" i="13"/>
  <c r="W695" i="13"/>
  <c r="W696" i="13"/>
  <c r="W697" i="13"/>
  <c r="W698" i="13"/>
  <c r="W699" i="13"/>
  <c r="W700" i="13"/>
  <c r="W701" i="13"/>
  <c r="W702" i="13"/>
  <c r="W703" i="13"/>
  <c r="W704" i="13"/>
  <c r="W705" i="13"/>
  <c r="W706" i="13"/>
  <c r="W707" i="13"/>
  <c r="W708" i="13"/>
  <c r="W709" i="13"/>
  <c r="W710" i="13"/>
  <c r="W711" i="13"/>
  <c r="W712" i="13"/>
  <c r="W713" i="13"/>
  <c r="W714" i="13"/>
  <c r="W715" i="13"/>
  <c r="W716" i="13"/>
  <c r="W717" i="13"/>
  <c r="W718" i="13"/>
  <c r="W719" i="13"/>
  <c r="W720" i="13"/>
  <c r="W721" i="13"/>
  <c r="W722" i="13"/>
  <c r="W723" i="13"/>
  <c r="W724" i="13"/>
  <c r="W725" i="13"/>
  <c r="W726" i="13"/>
  <c r="W727" i="13"/>
  <c r="W728" i="13"/>
  <c r="W729" i="13"/>
  <c r="W730" i="13"/>
  <c r="W731" i="13"/>
  <c r="W732" i="13"/>
  <c r="W733" i="13"/>
  <c r="W734" i="13"/>
  <c r="W735" i="13"/>
  <c r="W736" i="13"/>
  <c r="W737" i="13"/>
  <c r="W738" i="13"/>
  <c r="W739" i="13"/>
  <c r="W740" i="13"/>
  <c r="W741" i="13"/>
  <c r="W742" i="13"/>
  <c r="W743" i="13"/>
  <c r="W744" i="13"/>
  <c r="W745" i="13"/>
  <c r="W746" i="13"/>
  <c r="W747" i="13"/>
  <c r="W748" i="13"/>
  <c r="W749" i="13"/>
  <c r="W750" i="13"/>
  <c r="W751" i="13"/>
  <c r="W752" i="13"/>
  <c r="W753" i="13"/>
  <c r="W754" i="13"/>
  <c r="W755" i="13"/>
  <c r="W756" i="13"/>
  <c r="W757" i="13"/>
  <c r="W758" i="13"/>
  <c r="W759" i="13"/>
  <c r="W760" i="13"/>
  <c r="W761" i="13"/>
  <c r="W762" i="13"/>
  <c r="W763" i="13"/>
  <c r="W764" i="13"/>
  <c r="W765" i="13"/>
  <c r="W766" i="13"/>
  <c r="W767" i="13"/>
  <c r="W768" i="13"/>
  <c r="W769" i="13"/>
  <c r="W770" i="13"/>
  <c r="W771" i="13"/>
  <c r="W772" i="13"/>
  <c r="W773" i="13"/>
  <c r="W774" i="13"/>
  <c r="W775" i="13"/>
  <c r="W776" i="13"/>
  <c r="W777" i="13"/>
  <c r="W778" i="13"/>
  <c r="W779" i="13"/>
  <c r="W780" i="13"/>
  <c r="W781" i="13"/>
  <c r="W782" i="13"/>
  <c r="W783" i="13"/>
  <c r="W784" i="13"/>
  <c r="W785" i="13"/>
  <c r="W786" i="13"/>
  <c r="W787" i="13"/>
  <c r="W788" i="13"/>
  <c r="W789" i="13"/>
  <c r="W790" i="13"/>
  <c r="W791" i="13"/>
  <c r="W792" i="13"/>
  <c r="W793" i="13"/>
  <c r="W794" i="13"/>
  <c r="W795" i="13"/>
  <c r="W796" i="13"/>
  <c r="W797" i="13"/>
  <c r="W798" i="13"/>
  <c r="W799" i="13"/>
  <c r="W800" i="13"/>
  <c r="W801" i="13"/>
  <c r="W802" i="13"/>
  <c r="W803" i="13"/>
  <c r="W804" i="13"/>
  <c r="W805" i="13"/>
  <c r="W806" i="13"/>
  <c r="W807" i="13"/>
  <c r="W808" i="13"/>
  <c r="W809" i="13"/>
  <c r="W810" i="13"/>
  <c r="W811" i="13"/>
  <c r="W812" i="13"/>
  <c r="W813" i="13"/>
  <c r="W814" i="13"/>
  <c r="W815" i="13"/>
  <c r="W816" i="13"/>
  <c r="W817" i="13"/>
  <c r="W818" i="13"/>
  <c r="W819" i="13"/>
  <c r="W820" i="13"/>
  <c r="W821" i="13"/>
  <c r="W822" i="13"/>
  <c r="W823" i="13"/>
  <c r="W824" i="13"/>
  <c r="W825" i="13"/>
  <c r="W826" i="13"/>
  <c r="W827" i="13"/>
  <c r="W828" i="13"/>
  <c r="W829" i="13"/>
  <c r="W830" i="13"/>
  <c r="W831" i="13"/>
  <c r="W832" i="13"/>
  <c r="W833" i="13"/>
  <c r="W834" i="13"/>
  <c r="W835" i="13"/>
  <c r="W836" i="13"/>
  <c r="W837" i="13"/>
  <c r="W838" i="13"/>
  <c r="W839" i="13"/>
  <c r="W840" i="13"/>
  <c r="W841" i="13"/>
  <c r="W842" i="13"/>
  <c r="W843" i="13"/>
  <c r="W844" i="13"/>
  <c r="W845" i="13"/>
  <c r="W846" i="13"/>
  <c r="W847" i="13"/>
  <c r="W848" i="13"/>
  <c r="W849" i="13"/>
  <c r="W850" i="13"/>
  <c r="W851" i="13"/>
  <c r="W852" i="13"/>
  <c r="W853" i="13"/>
  <c r="W854" i="13"/>
  <c r="W855" i="13"/>
  <c r="W856" i="13"/>
  <c r="W857" i="13"/>
  <c r="W858" i="13"/>
  <c r="W859" i="13"/>
  <c r="W860" i="13"/>
  <c r="W861" i="13"/>
  <c r="W862" i="13"/>
  <c r="W863" i="13"/>
  <c r="W864" i="13"/>
  <c r="W865" i="13"/>
  <c r="W866" i="13"/>
  <c r="W867" i="13"/>
  <c r="W868" i="13"/>
  <c r="W869" i="13"/>
  <c r="W870" i="13"/>
  <c r="W871" i="13"/>
  <c r="W872" i="13"/>
  <c r="W873" i="13"/>
  <c r="W874" i="13"/>
  <c r="W875" i="13"/>
  <c r="W876" i="13"/>
  <c r="W877" i="13"/>
  <c r="W878" i="13"/>
  <c r="W879" i="13"/>
  <c r="W880" i="13"/>
  <c r="W881" i="13"/>
  <c r="W882" i="13"/>
  <c r="W883" i="13"/>
  <c r="W884" i="13"/>
  <c r="W885" i="13"/>
  <c r="W886" i="13"/>
  <c r="W887" i="13"/>
  <c r="W888" i="13"/>
  <c r="W889" i="13"/>
  <c r="W890" i="13"/>
  <c r="W891" i="13"/>
  <c r="W892" i="13"/>
  <c r="W893" i="13"/>
  <c r="W894" i="13"/>
  <c r="W895" i="13"/>
  <c r="W896" i="13"/>
  <c r="W897" i="13"/>
  <c r="W898" i="13"/>
  <c r="W899" i="13"/>
  <c r="W900" i="13"/>
  <c r="W901" i="13"/>
  <c r="W902" i="13"/>
  <c r="W903" i="13"/>
  <c r="W904" i="13"/>
  <c r="W905" i="13"/>
  <c r="W906" i="13"/>
  <c r="W907" i="13"/>
  <c r="W908" i="13"/>
  <c r="W909" i="13"/>
  <c r="W910" i="13"/>
  <c r="W911" i="13"/>
  <c r="W912" i="13"/>
  <c r="W913" i="13"/>
  <c r="W914" i="13"/>
  <c r="W915" i="13"/>
  <c r="W916" i="13"/>
  <c r="W917" i="13"/>
  <c r="W918" i="13"/>
  <c r="W919" i="13"/>
  <c r="W920" i="13"/>
  <c r="W921" i="13"/>
  <c r="W922" i="13"/>
  <c r="W923" i="13"/>
  <c r="W924" i="13"/>
  <c r="W925" i="13"/>
  <c r="W926" i="13"/>
  <c r="W927" i="13"/>
  <c r="W928" i="13"/>
  <c r="W929" i="13"/>
  <c r="W930" i="13"/>
  <c r="W931" i="13"/>
  <c r="W932" i="13"/>
  <c r="W933" i="13"/>
  <c r="W934" i="13"/>
  <c r="W935" i="13"/>
  <c r="W936" i="13"/>
  <c r="W937" i="13"/>
  <c r="W938" i="13"/>
  <c r="W939" i="13"/>
  <c r="W940" i="13"/>
  <c r="W941" i="13"/>
  <c r="W942" i="13"/>
  <c r="W943" i="13"/>
  <c r="W944" i="13"/>
  <c r="W945" i="13"/>
  <c r="W946" i="13"/>
  <c r="W947" i="13"/>
  <c r="W948" i="13"/>
  <c r="W949" i="13"/>
  <c r="W950" i="13"/>
  <c r="W951" i="13"/>
  <c r="W952" i="13"/>
  <c r="W954" i="13"/>
  <c r="W955" i="13"/>
  <c r="W956" i="13"/>
  <c r="W957" i="13"/>
  <c r="W958" i="13"/>
  <c r="W959" i="13"/>
  <c r="W960" i="13"/>
  <c r="W961" i="13"/>
  <c r="W962" i="13"/>
  <c r="W963" i="13"/>
  <c r="W964" i="13"/>
  <c r="W965" i="13"/>
  <c r="W966" i="13"/>
  <c r="W967" i="13"/>
  <c r="W968" i="13"/>
  <c r="W969" i="13"/>
  <c r="W970" i="13"/>
  <c r="W971" i="13"/>
  <c r="W972" i="13"/>
  <c r="W973" i="13"/>
  <c r="W974" i="13"/>
  <c r="W975" i="13"/>
  <c r="W976" i="13"/>
  <c r="W977" i="13"/>
  <c r="W978" i="13"/>
  <c r="W979" i="13"/>
  <c r="W980" i="13"/>
  <c r="W981" i="13"/>
  <c r="B851" i="12"/>
  <c r="I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B64" i="12"/>
  <c r="C64" i="12" s="1"/>
  <c r="B257" i="12"/>
  <c r="C257" i="12" s="1"/>
  <c r="B511" i="12"/>
  <c r="C511" i="12" s="1"/>
  <c r="B707" i="12"/>
  <c r="C707" i="12" s="1"/>
  <c r="B852" i="12"/>
  <c r="D852" i="12" s="1"/>
  <c r="G946" i="13" s="1"/>
  <c r="B853" i="12"/>
  <c r="D853" i="12" s="1"/>
  <c r="B919" i="12"/>
  <c r="C919" i="12" s="1"/>
  <c r="B3" i="12"/>
  <c r="D3" i="12" s="1"/>
  <c r="G756" i="13" s="1"/>
  <c r="B3" i="11"/>
  <c r="B258" i="12" s="1"/>
  <c r="B4" i="11"/>
  <c r="B65" i="12" s="1"/>
  <c r="D65" i="12" s="1"/>
  <c r="G61" i="13" s="1"/>
  <c r="B5" i="11"/>
  <c r="B259" i="12" s="1"/>
  <c r="B6" i="11"/>
  <c r="B709" i="12" s="1"/>
  <c r="B7" i="11"/>
  <c r="B710" i="12" s="1"/>
  <c r="B8" i="11"/>
  <c r="B66" i="12" s="1"/>
  <c r="B9" i="11"/>
  <c r="B260" i="12" s="1"/>
  <c r="B10" i="11"/>
  <c r="B67" i="12" s="1"/>
  <c r="B11" i="11"/>
  <c r="B711" i="12" s="1"/>
  <c r="B12" i="11"/>
  <c r="B512" i="12" s="1"/>
  <c r="B13" i="11"/>
  <c r="B14" i="11"/>
  <c r="B920" i="12" s="1"/>
  <c r="B15" i="11"/>
  <c r="B68" i="12" s="1"/>
  <c r="B16" i="11"/>
  <c r="B17" i="11"/>
  <c r="B513" i="12" s="1"/>
  <c r="B18" i="11"/>
  <c r="B69" i="12" s="1"/>
  <c r="B19" i="11"/>
  <c r="B921" i="12" s="1"/>
  <c r="B20" i="11"/>
  <c r="B922" i="12" s="1"/>
  <c r="D922" i="12" s="1"/>
  <c r="G270" i="13" s="1"/>
  <c r="B21" i="11"/>
  <c r="B261" i="12" s="1"/>
  <c r="B22" i="11"/>
  <c r="B70" i="12" s="1"/>
  <c r="B23" i="11"/>
  <c r="B262" i="12" s="1"/>
  <c r="B24" i="11"/>
  <c r="B71" i="12" s="1"/>
  <c r="B25" i="11"/>
  <c r="B72" i="12" s="1"/>
  <c r="B26" i="11"/>
  <c r="B712" i="12" s="1"/>
  <c r="B27" i="11"/>
  <c r="B73" i="12" s="1"/>
  <c r="B28" i="11"/>
  <c r="B4" i="12" s="1"/>
  <c r="B29" i="11"/>
  <c r="B5" i="12" s="1"/>
  <c r="D5" i="12" s="1"/>
  <c r="G666" i="13" s="1"/>
  <c r="B30" i="11"/>
  <c r="B514" i="12" s="1"/>
  <c r="B31" i="11"/>
  <c r="B263" i="12" s="1"/>
  <c r="B32" i="11"/>
  <c r="B74" i="12" s="1"/>
  <c r="B33" i="11"/>
  <c r="B264" i="12" s="1"/>
  <c r="B34" i="11"/>
  <c r="B265" i="12" s="1"/>
  <c r="B35" i="11"/>
  <c r="B515" i="12" s="1"/>
  <c r="B36" i="11"/>
  <c r="B75" i="12" s="1"/>
  <c r="B37" i="11"/>
  <c r="B76" i="12" s="1"/>
  <c r="B38" i="11"/>
  <c r="B77" i="12" s="1"/>
  <c r="D77" i="12" s="1"/>
  <c r="G17" i="13" s="1"/>
  <c r="B39" i="11"/>
  <c r="B78" i="12" s="1"/>
  <c r="B40" i="11"/>
  <c r="B516" i="12" s="1"/>
  <c r="B41" i="11"/>
  <c r="B713" i="12" s="1"/>
  <c r="D713" i="12" s="1"/>
  <c r="G920" i="13" s="1"/>
  <c r="B42" i="11"/>
  <c r="B714" i="12" s="1"/>
  <c r="B43" i="11"/>
  <c r="B653" i="12" s="1"/>
  <c r="D653" i="12" s="1"/>
  <c r="G504" i="13" s="1"/>
  <c r="B44" i="11"/>
  <c r="B854" i="12" s="1"/>
  <c r="D854" i="12" s="1"/>
  <c r="G925" i="13" s="1"/>
  <c r="B45" i="11"/>
  <c r="B517" i="12" s="1"/>
  <c r="B46" i="11"/>
  <c r="B715" i="12" s="1"/>
  <c r="B47" i="11"/>
  <c r="B79" i="12" s="1"/>
  <c r="B48" i="11"/>
  <c r="B80" i="12" s="1"/>
  <c r="B49" i="11"/>
  <c r="B266" i="12" s="1"/>
  <c r="B50" i="11"/>
  <c r="B267" i="12" s="1"/>
  <c r="B51" i="11"/>
  <c r="B268" i="12" s="1"/>
  <c r="B52" i="11"/>
  <c r="B81" i="12" s="1"/>
  <c r="B53" i="11"/>
  <c r="B82" i="12" s="1"/>
  <c r="B54" i="11"/>
  <c r="B83" i="12" s="1"/>
  <c r="B55" i="11"/>
  <c r="B855" i="12" s="1"/>
  <c r="D855" i="12" s="1"/>
  <c r="G947" i="13" s="1"/>
  <c r="B56" i="11"/>
  <c r="B270" i="12" s="1"/>
  <c r="B57" i="11"/>
  <c r="B271" i="12" s="1"/>
  <c r="B58" i="11"/>
  <c r="B518" i="12" s="1"/>
  <c r="B59" i="11"/>
  <c r="B716" i="12" s="1"/>
  <c r="B60" i="11"/>
  <c r="B717" i="12" s="1"/>
  <c r="B61" i="11"/>
  <c r="B718" i="12" s="1"/>
  <c r="B62" i="11"/>
  <c r="B519" i="12" s="1"/>
  <c r="B63" i="11"/>
  <c r="B520" i="12" s="1"/>
  <c r="B64" i="11"/>
  <c r="B84" i="12" s="1"/>
  <c r="B65" i="11"/>
  <c r="B719" i="12" s="1"/>
  <c r="B66" i="11"/>
  <c r="B923" i="12" s="1"/>
  <c r="D923" i="12" s="1"/>
  <c r="G271" i="13" s="1"/>
  <c r="B67" i="11"/>
  <c r="B272" i="12" s="1"/>
  <c r="B68" i="11"/>
  <c r="B720" i="12" s="1"/>
  <c r="B69" i="11"/>
  <c r="B85" i="12" s="1"/>
  <c r="B70" i="11"/>
  <c r="B654" i="12" s="1"/>
  <c r="B71" i="11"/>
  <c r="B924" i="12" s="1"/>
  <c r="D924" i="12" s="1"/>
  <c r="G272" i="13" s="1"/>
  <c r="B72" i="11"/>
  <c r="B273" i="12" s="1"/>
  <c r="B73" i="11"/>
  <c r="B655" i="12" s="1"/>
  <c r="B74" i="11"/>
  <c r="B86" i="12" s="1"/>
  <c r="B75" i="11"/>
  <c r="B87" i="12" s="1"/>
  <c r="B76" i="11"/>
  <c r="B521" i="12" s="1"/>
  <c r="D521" i="12" s="1"/>
  <c r="G738" i="13" s="1"/>
  <c r="B77" i="11"/>
  <c r="B522" i="12" s="1"/>
  <c r="B78" i="11"/>
  <c r="B274" i="12" s="1"/>
  <c r="B79" i="11"/>
  <c r="B6" i="12" s="1"/>
  <c r="B80" i="11"/>
  <c r="B88" i="12" s="1"/>
  <c r="B81" i="11"/>
  <c r="B925" i="12" s="1"/>
  <c r="D925" i="12" s="1"/>
  <c r="G273" i="13" s="1"/>
  <c r="B82" i="11"/>
  <c r="B89" i="12" s="1"/>
  <c r="D89" i="12" s="1"/>
  <c r="G2" i="13" s="1"/>
  <c r="B83" i="11"/>
  <c r="B721" i="12" s="1"/>
  <c r="B84" i="11"/>
  <c r="B275" i="12" s="1"/>
  <c r="B85" i="11"/>
  <c r="B276" i="12" s="1"/>
  <c r="B86" i="11"/>
  <c r="B7" i="12" s="1"/>
  <c r="B87" i="11"/>
  <c r="B277" i="12" s="1"/>
  <c r="B88" i="11"/>
  <c r="B278" i="12" s="1"/>
  <c r="B89" i="11"/>
  <c r="B279" i="12" s="1"/>
  <c r="B90" i="11"/>
  <c r="B523" i="12" s="1"/>
  <c r="B91" i="11"/>
  <c r="B90" i="12" s="1"/>
  <c r="B92" i="11"/>
  <c r="B926" i="12" s="1"/>
  <c r="D926" i="12" s="1"/>
  <c r="G461" i="13" s="1"/>
  <c r="B93" i="11"/>
  <c r="B280" i="12" s="1"/>
  <c r="B94" i="11"/>
  <c r="B524" i="12" s="1"/>
  <c r="B95" i="11"/>
  <c r="B525" i="12" s="1"/>
  <c r="B96" i="11"/>
  <c r="B91" i="12" s="1"/>
  <c r="B97" i="11"/>
  <c r="B526" i="12" s="1"/>
  <c r="B98" i="11"/>
  <c r="B92" i="12" s="1"/>
  <c r="B99" i="11"/>
  <c r="B722" i="12" s="1"/>
  <c r="B100" i="11"/>
  <c r="B8" i="12" s="1"/>
  <c r="B101" i="11"/>
  <c r="B281" i="12" s="1"/>
  <c r="D281" i="12" s="1"/>
  <c r="G474" i="13" s="1"/>
  <c r="B102" i="11"/>
  <c r="B656" i="12" s="1"/>
  <c r="B103" i="11"/>
  <c r="B282" i="12" s="1"/>
  <c r="B104" i="11"/>
  <c r="B723" i="12" s="1"/>
  <c r="B105" i="11"/>
  <c r="B283" i="12" s="1"/>
  <c r="B106" i="11"/>
  <c r="B284" i="12" s="1"/>
  <c r="B107" i="11"/>
  <c r="B93" i="12" s="1"/>
  <c r="B108" i="11"/>
  <c r="B285" i="12" s="1"/>
  <c r="B109" i="11"/>
  <c r="B286" i="12" s="1"/>
  <c r="B110" i="11"/>
  <c r="B94" i="12" s="1"/>
  <c r="B111" i="11"/>
  <c r="B95" i="12" s="1"/>
  <c r="B112" i="11"/>
  <c r="B9" i="12" s="1"/>
  <c r="B113" i="11"/>
  <c r="B10" i="12" s="1"/>
  <c r="B114" i="11"/>
  <c r="B527" i="12" s="1"/>
  <c r="B115" i="11"/>
  <c r="B528" i="12" s="1"/>
  <c r="B116" i="11"/>
  <c r="B96" i="12" s="1"/>
  <c r="B117" i="11"/>
  <c r="B529" i="12" s="1"/>
  <c r="B118" i="11"/>
  <c r="B927" i="12" s="1"/>
  <c r="D927" i="12" s="1"/>
  <c r="G274" i="13" s="1"/>
  <c r="B119" i="11"/>
  <c r="B287" i="12" s="1"/>
  <c r="B120" i="11"/>
  <c r="B288" i="12" s="1"/>
  <c r="B121" i="11"/>
  <c r="B724" i="12" s="1"/>
  <c r="B122" i="11"/>
  <c r="B725" i="12" s="1"/>
  <c r="D725" i="12" s="1"/>
  <c r="G959" i="13" s="1"/>
  <c r="B123" i="11"/>
  <c r="B97" i="12" s="1"/>
  <c r="B124" i="11"/>
  <c r="B530" i="12" s="1"/>
  <c r="B125" i="11"/>
  <c r="B726" i="12" s="1"/>
  <c r="B126" i="11"/>
  <c r="B531" i="12" s="1"/>
  <c r="B127" i="11"/>
  <c r="B11" i="12" s="1"/>
  <c r="B128" i="11"/>
  <c r="B98" i="12" s="1"/>
  <c r="B129" i="11"/>
  <c r="B727" i="12" s="1"/>
  <c r="B130" i="11"/>
  <c r="B532" i="12" s="1"/>
  <c r="B131" i="11"/>
  <c r="B289" i="12" s="1"/>
  <c r="B132" i="11"/>
  <c r="B657" i="12" s="1"/>
  <c r="B133" i="11"/>
  <c r="B658" i="12" s="1"/>
  <c r="B134" i="11"/>
  <c r="B290" i="12" s="1"/>
  <c r="B135" i="11"/>
  <c r="B12" i="12" s="1"/>
  <c r="B136" i="11"/>
  <c r="B291" i="12" s="1"/>
  <c r="C291" i="12" s="1"/>
  <c r="B137" i="11"/>
  <c r="B533" i="12" s="1"/>
  <c r="D533" i="12" s="1"/>
  <c r="G661" i="13" s="1"/>
  <c r="B138" i="11"/>
  <c r="B728" i="12" s="1"/>
  <c r="B139" i="11"/>
  <c r="B534" i="12" s="1"/>
  <c r="B140" i="11"/>
  <c r="B535" i="12" s="1"/>
  <c r="B141" i="11"/>
  <c r="B659" i="12" s="1"/>
  <c r="B142" i="11"/>
  <c r="B856" i="12" s="1"/>
  <c r="D856" i="12" s="1"/>
  <c r="G849" i="13" s="1"/>
  <c r="B143" i="11"/>
  <c r="B13" i="12" s="1"/>
  <c r="B144" i="11"/>
  <c r="B292" i="12" s="1"/>
  <c r="B145" i="11"/>
  <c r="B928" i="12" s="1"/>
  <c r="D928" i="12" s="1"/>
  <c r="G198" i="13" s="1"/>
  <c r="B146" i="11"/>
  <c r="B857" i="12" s="1"/>
  <c r="B147" i="11"/>
  <c r="B858" i="12" s="1"/>
  <c r="B148" i="11"/>
  <c r="B729" i="12" s="1"/>
  <c r="B149" i="11"/>
  <c r="B660" i="12" s="1"/>
  <c r="B150" i="11"/>
  <c r="B536" i="12" s="1"/>
  <c r="B151" i="11"/>
  <c r="B730" i="12" s="1"/>
  <c r="B152" i="11"/>
  <c r="B859" i="12" s="1"/>
  <c r="B153" i="11"/>
  <c r="B860" i="12" s="1"/>
  <c r="B154" i="11"/>
  <c r="B661" i="12" s="1"/>
  <c r="B155" i="11"/>
  <c r="B929" i="12" s="1"/>
  <c r="B156" i="11"/>
  <c r="B99" i="12" s="1"/>
  <c r="B157" i="11"/>
  <c r="B731" i="12" s="1"/>
  <c r="B158" i="11"/>
  <c r="B930" i="12" s="1"/>
  <c r="B159" i="11"/>
  <c r="B100" i="12" s="1"/>
  <c r="B160" i="11"/>
  <c r="B293" i="12" s="1"/>
  <c r="D293" i="12" s="1"/>
  <c r="G413" i="13" s="1"/>
  <c r="B161" i="11"/>
  <c r="B294" i="12" s="1"/>
  <c r="B162" i="11"/>
  <c r="B101" i="12" s="1"/>
  <c r="D101" i="12" s="1"/>
  <c r="G166" i="13" s="1"/>
  <c r="B163" i="11"/>
  <c r="B295" i="12" s="1"/>
  <c r="B164" i="11"/>
  <c r="B861" i="12" s="1"/>
  <c r="B165" i="11"/>
  <c r="B102" i="12" s="1"/>
  <c r="B166" i="11"/>
  <c r="B14" i="12" s="1"/>
  <c r="B167" i="11"/>
  <c r="B15" i="12" s="1"/>
  <c r="B168" i="11"/>
  <c r="B296" i="12" s="1"/>
  <c r="B169" i="11"/>
  <c r="B537" i="12" s="1"/>
  <c r="B170" i="11"/>
  <c r="B732" i="12" s="1"/>
  <c r="B171" i="11"/>
  <c r="B103" i="12" s="1"/>
  <c r="B172" i="11"/>
  <c r="B104" i="12" s="1"/>
  <c r="B173" i="11"/>
  <c r="B105" i="12" s="1"/>
  <c r="B174" i="11"/>
  <c r="B297" i="12" s="1"/>
  <c r="B175" i="11"/>
  <c r="B106" i="12" s="1"/>
  <c r="B176" i="11"/>
  <c r="B733" i="12" s="1"/>
  <c r="B177" i="11"/>
  <c r="B862" i="12" s="1"/>
  <c r="D862" i="12" s="1"/>
  <c r="G954" i="13" s="1"/>
  <c r="B178" i="11"/>
  <c r="B662" i="12" s="1"/>
  <c r="B179" i="11"/>
  <c r="B298" i="12" s="1"/>
  <c r="B180" i="11"/>
  <c r="B663" i="12" s="1"/>
  <c r="B181" i="11"/>
  <c r="B107" i="12" s="1"/>
  <c r="B182" i="11"/>
  <c r="B734" i="12" s="1"/>
  <c r="B183" i="11"/>
  <c r="B299" i="12" s="1"/>
  <c r="B184" i="11"/>
  <c r="B863" i="12" s="1"/>
  <c r="D863" i="12" s="1"/>
  <c r="G949" i="13" s="1"/>
  <c r="B185" i="11"/>
  <c r="B931" i="12" s="1"/>
  <c r="B186" i="11"/>
  <c r="B735" i="12" s="1"/>
  <c r="B187" i="11"/>
  <c r="B864" i="12" s="1"/>
  <c r="D864" i="12" s="1"/>
  <c r="G923" i="13" s="1"/>
  <c r="B188" i="11"/>
  <c r="B108" i="12" s="1"/>
  <c r="B189" i="11"/>
  <c r="B300" i="12" s="1"/>
  <c r="B190" i="11"/>
  <c r="B538" i="12" s="1"/>
  <c r="B191" i="11"/>
  <c r="B736" i="12" s="1"/>
  <c r="B192" i="11"/>
  <c r="B737" i="12" s="1"/>
  <c r="D737" i="12" s="1"/>
  <c r="G264" i="13" s="1"/>
  <c r="B193" i="11"/>
  <c r="B738" i="12" s="1"/>
  <c r="B194" i="11"/>
  <c r="B109" i="12" s="1"/>
  <c r="B195" i="11"/>
  <c r="B110" i="12" s="1"/>
  <c r="B196" i="11"/>
  <c r="B111" i="12" s="1"/>
  <c r="B197" i="11"/>
  <c r="B112" i="12" s="1"/>
  <c r="B198" i="11"/>
  <c r="B113" i="12" s="1"/>
  <c r="D113" i="12" s="1"/>
  <c r="G16" i="13" s="1"/>
  <c r="B199" i="11"/>
  <c r="B739" i="12" s="1"/>
  <c r="B200" i="11"/>
  <c r="B539" i="12" s="1"/>
  <c r="B201" i="11"/>
  <c r="B301" i="12" s="1"/>
  <c r="B202" i="11"/>
  <c r="B302" i="12" s="1"/>
  <c r="B203" i="11"/>
  <c r="B16" i="12" s="1"/>
  <c r="B204" i="11"/>
  <c r="B740" i="12" s="1"/>
  <c r="B205" i="11"/>
  <c r="B303" i="12" s="1"/>
  <c r="B206" i="11"/>
  <c r="B304" i="12" s="1"/>
  <c r="B207" i="11"/>
  <c r="B17" i="12" s="1"/>
  <c r="D17" i="12" s="1"/>
  <c r="G629" i="13" s="1"/>
  <c r="B208" i="11"/>
  <c r="B114" i="12" s="1"/>
  <c r="B209" i="11"/>
  <c r="B741" i="12" s="1"/>
  <c r="B210" i="11"/>
  <c r="B115" i="12" s="1"/>
  <c r="B211" i="11"/>
  <c r="B932" i="12" s="1"/>
  <c r="B212" i="11"/>
  <c r="B116" i="12" s="1"/>
  <c r="B213" i="11"/>
  <c r="B18" i="12" s="1"/>
  <c r="B214" i="11"/>
  <c r="B305" i="12" s="1"/>
  <c r="D305" i="12" s="1"/>
  <c r="G318" i="13" s="1"/>
  <c r="B215" i="11"/>
  <c r="B742" i="12" s="1"/>
  <c r="B216" i="11"/>
  <c r="B117" i="12" s="1"/>
  <c r="B217" i="11"/>
  <c r="B118" i="12" s="1"/>
  <c r="B218" i="11"/>
  <c r="B865" i="12" s="1"/>
  <c r="D865" i="12" s="1"/>
  <c r="G850" i="13" s="1"/>
  <c r="B219" i="11"/>
  <c r="B540" i="12" s="1"/>
  <c r="B220" i="11"/>
  <c r="B306" i="12" s="1"/>
  <c r="B221" i="11"/>
  <c r="B664" i="12" s="1"/>
  <c r="B222" i="11"/>
  <c r="B743" i="12" s="1"/>
  <c r="B223" i="11"/>
  <c r="B307" i="12" s="1"/>
  <c r="B224" i="11"/>
  <c r="B119" i="12" s="1"/>
  <c r="B225" i="11"/>
  <c r="B541" i="12" s="1"/>
  <c r="B226" i="11"/>
  <c r="B542" i="12" s="1"/>
  <c r="B227" i="11"/>
  <c r="B543" i="12" s="1"/>
  <c r="B228" i="11"/>
  <c r="B308" i="12" s="1"/>
  <c r="B229" i="11"/>
  <c r="B544" i="12" s="1"/>
  <c r="B230" i="11"/>
  <c r="B744" i="12" s="1"/>
  <c r="B231" i="11"/>
  <c r="B120" i="12" s="1"/>
  <c r="B232" i="11"/>
  <c r="B309" i="12" s="1"/>
  <c r="B233" i="11"/>
  <c r="B121" i="12" s="1"/>
  <c r="B234" i="11"/>
  <c r="B745" i="12" s="1"/>
  <c r="B235" i="11"/>
  <c r="B310" i="12" s="1"/>
  <c r="B236" i="11"/>
  <c r="B122" i="12" s="1"/>
  <c r="B237" i="11"/>
  <c r="B123" i="12" s="1"/>
  <c r="B238" i="11"/>
  <c r="B545" i="12" s="1"/>
  <c r="D545" i="12" s="1"/>
  <c r="G688" i="13" s="1"/>
  <c r="B239" i="11"/>
  <c r="B124" i="12" s="1"/>
  <c r="B240" i="11"/>
  <c r="B125" i="12" s="1"/>
  <c r="D125" i="12" s="1"/>
  <c r="G184" i="13" s="1"/>
  <c r="B241" i="11"/>
  <c r="B311" i="12" s="1"/>
  <c r="B242" i="11"/>
  <c r="B546" i="12" s="1"/>
  <c r="B243" i="11"/>
  <c r="B547" i="12" s="1"/>
  <c r="B244" i="11"/>
  <c r="B126" i="12" s="1"/>
  <c r="B245" i="11"/>
  <c r="B127" i="12" s="1"/>
  <c r="B246" i="11"/>
  <c r="B19" i="12" s="1"/>
  <c r="B247" i="11"/>
  <c r="B747" i="12" s="1"/>
  <c r="B248" i="11"/>
  <c r="B128" i="12" s="1"/>
  <c r="B249" i="11"/>
  <c r="B129" i="12" s="1"/>
  <c r="B250" i="11"/>
  <c r="B20" i="12" s="1"/>
  <c r="B251" i="11"/>
  <c r="B548" i="12" s="1"/>
  <c r="B252" i="11"/>
  <c r="B130" i="12" s="1"/>
  <c r="B253" i="11"/>
  <c r="B312" i="12" s="1"/>
  <c r="B254" i="11"/>
  <c r="B549" i="12" s="1"/>
  <c r="B255" i="11"/>
  <c r="B313" i="12" s="1"/>
  <c r="B256" i="11"/>
  <c r="B131" i="12" s="1"/>
  <c r="B257" i="11"/>
  <c r="B314" i="12" s="1"/>
  <c r="B258" i="11"/>
  <c r="B933" i="12" s="1"/>
  <c r="B259" i="11"/>
  <c r="B934" i="12" s="1"/>
  <c r="D934" i="12" s="1"/>
  <c r="G279" i="13" s="1"/>
  <c r="B260" i="11"/>
  <c r="B550" i="12" s="1"/>
  <c r="B261" i="11"/>
  <c r="B935" i="12" s="1"/>
  <c r="D935" i="12" s="1"/>
  <c r="G280" i="13" s="1"/>
  <c r="B262" i="11"/>
  <c r="B315" i="12" s="1"/>
  <c r="B263" i="11"/>
  <c r="B316" i="12" s="1"/>
  <c r="B264" i="11"/>
  <c r="B317" i="12" s="1"/>
  <c r="D317" i="12" s="1"/>
  <c r="G371" i="13" s="1"/>
  <c r="B265" i="11"/>
  <c r="B318" i="12" s="1"/>
  <c r="B266" i="11"/>
  <c r="B21" i="12" s="1"/>
  <c r="B267" i="11"/>
  <c r="B319" i="12" s="1"/>
  <c r="B268" i="11"/>
  <c r="B665" i="12" s="1"/>
  <c r="D665" i="12" s="1"/>
  <c r="G514" i="13" s="1"/>
  <c r="B269" i="11"/>
  <c r="B320" i="12" s="1"/>
  <c r="B270" i="11"/>
  <c r="B866" i="12" s="1"/>
  <c r="D866" i="12" s="1"/>
  <c r="G831" i="13" s="1"/>
  <c r="B271" i="11"/>
  <c r="B321" i="12" s="1"/>
  <c r="B272" i="11"/>
  <c r="B748" i="12" s="1"/>
  <c r="B273" i="11"/>
  <c r="B749" i="12" s="1"/>
  <c r="D749" i="12" s="1"/>
  <c r="G802" i="13" s="1"/>
  <c r="B274" i="11"/>
  <c r="B551" i="12" s="1"/>
  <c r="B275" i="11"/>
  <c r="B322" i="12" s="1"/>
  <c r="B276" i="11"/>
  <c r="B323" i="12" s="1"/>
  <c r="B277" i="11"/>
  <c r="B132" i="12" s="1"/>
  <c r="B278" i="11"/>
  <c r="B324" i="12" s="1"/>
  <c r="B279" i="11"/>
  <c r="B936" i="12" s="1"/>
  <c r="D936" i="12" s="1"/>
  <c r="G259" i="13" s="1"/>
  <c r="B280" i="11"/>
  <c r="B750" i="12" s="1"/>
  <c r="B281" i="11"/>
  <c r="B325" i="12" s="1"/>
  <c r="B282" i="11"/>
  <c r="B133" i="12" s="1"/>
  <c r="B283" i="11"/>
  <c r="B134" i="12" s="1"/>
  <c r="B284" i="11"/>
  <c r="B326" i="12" s="1"/>
  <c r="B285" i="11"/>
  <c r="B751" i="12" s="1"/>
  <c r="B286" i="11"/>
  <c r="B667" i="12" s="1"/>
  <c r="B287" i="11"/>
  <c r="B327" i="12" s="1"/>
  <c r="B288" i="11"/>
  <c r="B552" i="12" s="1"/>
  <c r="B289" i="11"/>
  <c r="B328" i="12" s="1"/>
  <c r="B290" i="11"/>
  <c r="B329" i="12" s="1"/>
  <c r="D329" i="12" s="1"/>
  <c r="G408" i="13" s="1"/>
  <c r="B291" i="11"/>
  <c r="B330" i="12" s="1"/>
  <c r="B292" i="11"/>
  <c r="B135" i="12" s="1"/>
  <c r="B293" i="11"/>
  <c r="B937" i="12" s="1"/>
  <c r="D937" i="12" s="1"/>
  <c r="G281" i="13" s="1"/>
  <c r="B294" i="11"/>
  <c r="B136" i="12" s="1"/>
  <c r="B295" i="11"/>
  <c r="B137" i="12" s="1"/>
  <c r="D137" i="12" s="1"/>
  <c r="G56" i="13" s="1"/>
  <c r="B296" i="11"/>
  <c r="B668" i="12" s="1"/>
  <c r="B297" i="11"/>
  <c r="B331" i="12" s="1"/>
  <c r="B298" i="11"/>
  <c r="B332" i="12" s="1"/>
  <c r="B299" i="11"/>
  <c r="B138" i="12" s="1"/>
  <c r="B300" i="11"/>
  <c r="B139" i="12" s="1"/>
  <c r="B301" i="11"/>
  <c r="B867" i="12" s="1"/>
  <c r="D867" i="12" s="1"/>
  <c r="G857" i="13" s="1"/>
  <c r="B302" i="11"/>
  <c r="B868" i="12" s="1"/>
  <c r="D868" i="12" s="1"/>
  <c r="G832" i="13" s="1"/>
  <c r="B303" i="11"/>
  <c r="B938" i="12" s="1"/>
  <c r="D938" i="12" s="1"/>
  <c r="G199" i="13" s="1"/>
  <c r="B304" i="11"/>
  <c r="B553" i="12" s="1"/>
  <c r="B305" i="11"/>
  <c r="B333" i="12" s="1"/>
  <c r="B306" i="11"/>
  <c r="B669" i="12" s="1"/>
  <c r="B307" i="11"/>
  <c r="B140" i="12" s="1"/>
  <c r="B308" i="11"/>
  <c r="B869" i="12" s="1"/>
  <c r="B309" i="11"/>
  <c r="B22" i="12" s="1"/>
  <c r="B310" i="11"/>
  <c r="B554" i="12" s="1"/>
  <c r="B311" i="11"/>
  <c r="B334" i="12" s="1"/>
  <c r="B312" i="11"/>
  <c r="B555" i="12" s="1"/>
  <c r="B313" i="11"/>
  <c r="B939" i="12" s="1"/>
  <c r="D939" i="12" s="1"/>
  <c r="G304" i="13" s="1"/>
  <c r="B314" i="11"/>
  <c r="B335" i="12" s="1"/>
  <c r="B315" i="11"/>
  <c r="B23" i="12" s="1"/>
  <c r="B316" i="11"/>
  <c r="B556" i="12" s="1"/>
  <c r="B317" i="11"/>
  <c r="B336" i="12" s="1"/>
  <c r="B318" i="11"/>
  <c r="B337" i="12" s="1"/>
  <c r="B319" i="11"/>
  <c r="B338" i="12" s="1"/>
  <c r="B320" i="11"/>
  <c r="B752" i="12" s="1"/>
  <c r="B321" i="11"/>
  <c r="B753" i="12" s="1"/>
  <c r="B322" i="11"/>
  <c r="B940" i="12" s="1"/>
  <c r="D940" i="12" s="1"/>
  <c r="G200" i="13" s="1"/>
  <c r="B323" i="11"/>
  <c r="B670" i="12" s="1"/>
  <c r="B324" i="11"/>
  <c r="B941" i="12" s="1"/>
  <c r="B325" i="11"/>
  <c r="B557" i="12" s="1"/>
  <c r="D557" i="12" s="1"/>
  <c r="G600" i="13" s="1"/>
  <c r="B326" i="11"/>
  <c r="B558" i="12" s="1"/>
  <c r="B327" i="11"/>
  <c r="B754" i="12" s="1"/>
  <c r="B328" i="11"/>
  <c r="B755" i="12" s="1"/>
  <c r="B329" i="11"/>
  <c r="B559" i="12" s="1"/>
  <c r="B330" i="11"/>
  <c r="B942" i="12" s="1"/>
  <c r="B331" i="11"/>
  <c r="B943" i="12" s="1"/>
  <c r="B332" i="11"/>
  <c r="B560" i="12" s="1"/>
  <c r="B333" i="11"/>
  <c r="B339" i="12" s="1"/>
  <c r="B334" i="11"/>
  <c r="B340" i="12" s="1"/>
  <c r="B335" i="11"/>
  <c r="B141" i="12" s="1"/>
  <c r="B336" i="11"/>
  <c r="B944" i="12" s="1"/>
  <c r="B337" i="11"/>
  <c r="B342" i="12" s="1"/>
  <c r="B338" i="11"/>
  <c r="B24" i="12" s="1"/>
  <c r="B339" i="11"/>
  <c r="B343" i="12" s="1"/>
  <c r="B340" i="11"/>
  <c r="B344" i="12" s="1"/>
  <c r="B341" i="11"/>
  <c r="B142" i="12" s="1"/>
  <c r="B342" i="11"/>
  <c r="B945" i="12" s="1"/>
  <c r="B343" i="11"/>
  <c r="B946" i="12" s="1"/>
  <c r="D946" i="12" s="1"/>
  <c r="G460" i="13" s="1"/>
  <c r="B344" i="11"/>
  <c r="B143" i="12" s="1"/>
  <c r="B345" i="11"/>
  <c r="B561" i="12" s="1"/>
  <c r="B346" i="11"/>
  <c r="B870" i="12" s="1"/>
  <c r="B347" i="11"/>
  <c r="B144" i="12" s="1"/>
  <c r="B348" i="11"/>
  <c r="B757" i="12" s="1"/>
  <c r="B349" i="11"/>
  <c r="B562" i="12" s="1"/>
  <c r="B350" i="11"/>
  <c r="B563" i="12" s="1"/>
  <c r="B351" i="11"/>
  <c r="B758" i="12" s="1"/>
  <c r="B352" i="11"/>
  <c r="B871" i="12" s="1"/>
  <c r="B353" i="11"/>
  <c r="B947" i="12" s="1"/>
  <c r="D947" i="12" s="1"/>
  <c r="G285" i="13" s="1"/>
  <c r="B354" i="11"/>
  <c r="B345" i="12" s="1"/>
  <c r="B355" i="11"/>
  <c r="B145" i="12" s="1"/>
  <c r="B356" i="11"/>
  <c r="B346" i="12" s="1"/>
  <c r="B357" i="11"/>
  <c r="B564" i="12" s="1"/>
  <c r="B358" i="11"/>
  <c r="B146" i="12" s="1"/>
  <c r="C146" i="12" s="1"/>
  <c r="B359" i="11"/>
  <c r="B147" i="12" s="1"/>
  <c r="B360" i="11"/>
  <c r="B347" i="12" s="1"/>
  <c r="B361" i="11"/>
  <c r="B671" i="12" s="1"/>
  <c r="B362" i="11"/>
  <c r="B348" i="12" s="1"/>
  <c r="B363" i="11"/>
  <c r="B349" i="12" s="1"/>
  <c r="B364" i="11"/>
  <c r="B948" i="12" s="1"/>
  <c r="D948" i="12" s="1"/>
  <c r="G286" i="13" s="1"/>
  <c r="B365" i="11"/>
  <c r="B759" i="12" s="1"/>
  <c r="B366" i="11"/>
  <c r="B565" i="12" s="1"/>
  <c r="B367" i="11"/>
  <c r="B148" i="12" s="1"/>
  <c r="B368" i="11"/>
  <c r="B350" i="12" s="1"/>
  <c r="B369" i="11"/>
  <c r="B351" i="12" s="1"/>
  <c r="B370" i="11"/>
  <c r="B149" i="12" s="1"/>
  <c r="D149" i="12" s="1"/>
  <c r="G144" i="13" s="1"/>
  <c r="B371" i="11"/>
  <c r="B352" i="12" s="1"/>
  <c r="B372" i="11"/>
  <c r="B566" i="12" s="1"/>
  <c r="B373" i="11"/>
  <c r="B353" i="12" s="1"/>
  <c r="D353" i="12" s="1"/>
  <c r="G329" i="13" s="1"/>
  <c r="B374" i="11"/>
  <c r="B150" i="12" s="1"/>
  <c r="B375" i="11"/>
  <c r="B151" i="12" s="1"/>
  <c r="B376" i="11"/>
  <c r="B152" i="12" s="1"/>
  <c r="B377" i="11"/>
  <c r="B760" i="12" s="1"/>
  <c r="B378" i="11"/>
  <c r="B672" i="12" s="1"/>
  <c r="B379" i="11"/>
  <c r="B153" i="12" s="1"/>
  <c r="B380" i="11"/>
  <c r="B354" i="12" s="1"/>
  <c r="B381" i="11"/>
  <c r="B355" i="12" s="1"/>
  <c r="B382" i="11"/>
  <c r="B949" i="12" s="1"/>
  <c r="D949" i="12" s="1"/>
  <c r="G305" i="13" s="1"/>
  <c r="B383" i="11"/>
  <c r="B154" i="12" s="1"/>
  <c r="B384" i="11"/>
  <c r="B567" i="12" s="1"/>
  <c r="B385" i="11"/>
  <c r="B673" i="12" s="1"/>
  <c r="B386" i="11"/>
  <c r="B356" i="12" s="1"/>
  <c r="B387" i="11"/>
  <c r="B950" i="12" s="1"/>
  <c r="D950" i="12" s="1"/>
  <c r="G295" i="13" s="1"/>
  <c r="B388" i="11"/>
  <c r="B357" i="12" s="1"/>
  <c r="B389" i="11"/>
  <c r="B674" i="12" s="1"/>
  <c r="B390" i="11"/>
  <c r="B155" i="12" s="1"/>
  <c r="B391" i="11"/>
  <c r="B872" i="12" s="1"/>
  <c r="B392" i="11"/>
  <c r="B358" i="12" s="1"/>
  <c r="B393" i="11"/>
  <c r="B156" i="12" s="1"/>
  <c r="B394" i="11"/>
  <c r="B568" i="12" s="1"/>
  <c r="B395" i="11"/>
  <c r="B157" i="12" s="1"/>
  <c r="B396" i="11"/>
  <c r="B951" i="12" s="1"/>
  <c r="D951" i="12" s="1"/>
  <c r="G287" i="13" s="1"/>
  <c r="B397" i="11"/>
  <c r="B873" i="12" s="1"/>
  <c r="B398" i="11"/>
  <c r="B359" i="12" s="1"/>
  <c r="B399" i="11"/>
  <c r="B675" i="12" s="1"/>
  <c r="B400" i="11"/>
  <c r="B676" i="12" s="1"/>
  <c r="B401" i="11"/>
  <c r="B677" i="12" s="1"/>
  <c r="D677" i="12" s="1"/>
  <c r="G456" i="13" s="1"/>
  <c r="B402" i="11"/>
  <c r="B360" i="12" s="1"/>
  <c r="B403" i="11"/>
  <c r="B569" i="12" s="1"/>
  <c r="D569" i="12" s="1"/>
  <c r="G239" i="13" s="1"/>
  <c r="B404" i="11"/>
  <c r="B361" i="12" s="1"/>
  <c r="B405" i="11"/>
  <c r="B362" i="12" s="1"/>
  <c r="B406" i="11"/>
  <c r="B363" i="12" s="1"/>
  <c r="B407" i="11"/>
  <c r="B570" i="12" s="1"/>
  <c r="B408" i="11"/>
  <c r="B571" i="12" s="1"/>
  <c r="B409" i="11"/>
  <c r="B572" i="12" s="1"/>
  <c r="B410" i="11"/>
  <c r="B158" i="12" s="1"/>
  <c r="B411" i="11"/>
  <c r="B25" i="12" s="1"/>
  <c r="B412" i="11"/>
  <c r="B678" i="12" s="1"/>
  <c r="B413" i="11"/>
  <c r="B573" i="12" s="1"/>
  <c r="B414" i="11"/>
  <c r="B574" i="12" s="1"/>
  <c r="B415" i="11"/>
  <c r="B364" i="12" s="1"/>
  <c r="B416" i="11"/>
  <c r="B575" i="12" s="1"/>
  <c r="B417" i="11"/>
  <c r="B365" i="12" s="1"/>
  <c r="D365" i="12" s="1"/>
  <c r="G438" i="13" s="1"/>
  <c r="B418" i="11"/>
  <c r="B576" i="12" s="1"/>
  <c r="B419" i="11"/>
  <c r="B366" i="12" s="1"/>
  <c r="B420" i="11"/>
  <c r="B159" i="12" s="1"/>
  <c r="B421" i="11"/>
  <c r="B367" i="12" s="1"/>
  <c r="B422" i="11"/>
  <c r="B761" i="12" s="1"/>
  <c r="D761" i="12" s="1"/>
  <c r="G844" i="13" s="1"/>
  <c r="B423" i="11"/>
  <c r="B762" i="12" s="1"/>
  <c r="B424" i="11"/>
  <c r="B577" i="12" s="1"/>
  <c r="B425" i="11"/>
  <c r="B160" i="12" s="1"/>
  <c r="B426" i="11"/>
  <c r="B578" i="12" s="1"/>
  <c r="B427" i="11"/>
  <c r="B161" i="12" s="1"/>
  <c r="D161" i="12" s="1"/>
  <c r="G31" i="13" s="1"/>
  <c r="B428" i="11"/>
  <c r="B579" i="12" s="1"/>
  <c r="B429" i="11"/>
  <c r="B162" i="12" s="1"/>
  <c r="B430" i="11"/>
  <c r="B368" i="12" s="1"/>
  <c r="B431" i="11"/>
  <c r="B580" i="12" s="1"/>
  <c r="C580" i="12" s="1"/>
  <c r="B432" i="11"/>
  <c r="B952" i="12" s="1"/>
  <c r="D952" i="12" s="1"/>
  <c r="G177" i="13" s="1"/>
  <c r="B433" i="11"/>
  <c r="B26" i="12" s="1"/>
  <c r="B434" i="11"/>
  <c r="B953" i="12" s="1"/>
  <c r="B435" i="11"/>
  <c r="B679" i="12" s="1"/>
  <c r="B436" i="11"/>
  <c r="B581" i="12" s="1"/>
  <c r="D581" i="12" s="1"/>
  <c r="G746" i="13" s="1"/>
  <c r="B437" i="11"/>
  <c r="B763" i="12" s="1"/>
  <c r="B438" i="11"/>
  <c r="B582" i="12" s="1"/>
  <c r="B439" i="11"/>
  <c r="B369" i="12" s="1"/>
  <c r="B440" i="11"/>
  <c r="B764" i="12" s="1"/>
  <c r="B441" i="11"/>
  <c r="B583" i="12" s="1"/>
  <c r="B442" i="11"/>
  <c r="B370" i="12" s="1"/>
  <c r="B443" i="11"/>
  <c r="B954" i="12" s="1"/>
  <c r="B444" i="11"/>
  <c r="B680" i="12" s="1"/>
  <c r="B445" i="11"/>
  <c r="B27" i="12" s="1"/>
  <c r="B446" i="11"/>
  <c r="B371" i="12" s="1"/>
  <c r="B447" i="11"/>
  <c r="B372" i="12" s="1"/>
  <c r="B448" i="11"/>
  <c r="B373" i="12" s="1"/>
  <c r="B449" i="11"/>
  <c r="B681" i="12" s="1"/>
  <c r="B450" i="11"/>
  <c r="B374" i="12" s="1"/>
  <c r="B451" i="11"/>
  <c r="B955" i="12" s="1"/>
  <c r="B452" i="11"/>
  <c r="B163" i="12" s="1"/>
  <c r="B453" i="11"/>
  <c r="B375" i="12" s="1"/>
  <c r="B454" i="11"/>
  <c r="B874" i="12" s="1"/>
  <c r="D874" i="12" s="1"/>
  <c r="G819" i="13" s="1"/>
  <c r="B455" i="11"/>
  <c r="B875" i="12" s="1"/>
  <c r="D875" i="12" s="1"/>
  <c r="G834" i="13" s="1"/>
  <c r="B456" i="11"/>
  <c r="B376" i="12" s="1"/>
  <c r="B457" i="11"/>
  <c r="B28" i="12" s="1"/>
  <c r="B458" i="11"/>
  <c r="B377" i="12" s="1"/>
  <c r="D377" i="12" s="1"/>
  <c r="G525" i="13" s="1"/>
  <c r="B459" i="11"/>
  <c r="B378" i="12" s="1"/>
  <c r="B460" i="11"/>
  <c r="B584" i="12" s="1"/>
  <c r="B461" i="11"/>
  <c r="B379" i="12" s="1"/>
  <c r="B462" i="11"/>
  <c r="B164" i="12" s="1"/>
  <c r="B463" i="11"/>
  <c r="B380" i="12" s="1"/>
  <c r="B464" i="11"/>
  <c r="B585" i="12" s="1"/>
  <c r="B465" i="11"/>
  <c r="B165" i="12" s="1"/>
  <c r="B466" i="11"/>
  <c r="B381" i="12" s="1"/>
  <c r="B467" i="11"/>
  <c r="B382" i="12" s="1"/>
  <c r="B468" i="11"/>
  <c r="B956" i="12" s="1"/>
  <c r="B469" i="11"/>
  <c r="B166" i="12" s="1"/>
  <c r="B470" i="11"/>
  <c r="B682" i="12" s="1"/>
  <c r="B471" i="11"/>
  <c r="B383" i="12" s="1"/>
  <c r="B472" i="11"/>
  <c r="B167" i="12" s="1"/>
  <c r="B473" i="11"/>
  <c r="B765" i="12" s="1"/>
  <c r="B474" i="11"/>
  <c r="B29" i="12" s="1"/>
  <c r="D29" i="12" s="1"/>
  <c r="B475" i="11"/>
  <c r="B384" i="12" s="1"/>
  <c r="B476" i="11"/>
  <c r="B385" i="12" s="1"/>
  <c r="B477" i="11"/>
  <c r="B386" i="12" s="1"/>
  <c r="B478" i="11"/>
  <c r="B30" i="12" s="1"/>
  <c r="B479" i="11"/>
  <c r="B586" i="12" s="1"/>
  <c r="B480" i="11"/>
  <c r="B957" i="12" s="1"/>
  <c r="B481" i="11"/>
  <c r="B587" i="12" s="1"/>
  <c r="B482" i="11"/>
  <c r="B683" i="12" s="1"/>
  <c r="C683" i="12" s="1"/>
  <c r="B483" i="11"/>
  <c r="B169" i="12" s="1"/>
  <c r="B484" i="11"/>
  <c r="B588" i="12" s="1"/>
  <c r="B485" i="11"/>
  <c r="B766" i="12" s="1"/>
  <c r="B486" i="11"/>
  <c r="B170" i="12" s="1"/>
  <c r="B487" i="11"/>
  <c r="B31" i="12" s="1"/>
  <c r="B488" i="11"/>
  <c r="B171" i="12" s="1"/>
  <c r="B489" i="11"/>
  <c r="B589" i="12" s="1"/>
  <c r="B490" i="11"/>
  <c r="B590" i="12" s="1"/>
  <c r="B491" i="11"/>
  <c r="B591" i="12" s="1"/>
  <c r="B492" i="11"/>
  <c r="B767" i="12" s="1"/>
  <c r="B493" i="11"/>
  <c r="B592" i="12" s="1"/>
  <c r="B494" i="11"/>
  <c r="B768" i="12" s="1"/>
  <c r="B495" i="11"/>
  <c r="B593" i="12" s="1"/>
  <c r="D593" i="12" s="1"/>
  <c r="G645" i="13" s="1"/>
  <c r="B496" i="11"/>
  <c r="B172" i="12" s="1"/>
  <c r="B497" i="11"/>
  <c r="B32" i="12" s="1"/>
  <c r="B498" i="11"/>
  <c r="B173" i="12" s="1"/>
  <c r="D173" i="12" s="1"/>
  <c r="G128" i="13" s="1"/>
  <c r="B499" i="11"/>
  <c r="B174" i="12" s="1"/>
  <c r="B500" i="11"/>
  <c r="B594" i="12" s="1"/>
  <c r="B501" i="11"/>
  <c r="B595" i="12" s="1"/>
  <c r="B502" i="11"/>
  <c r="B175" i="12" s="1"/>
  <c r="B503" i="11"/>
  <c r="B176" i="12" s="1"/>
  <c r="B504" i="11"/>
  <c r="B387" i="12" s="1"/>
  <c r="B505" i="11"/>
  <c r="B388" i="12" s="1"/>
  <c r="B506" i="11"/>
  <c r="B389" i="12" s="1"/>
  <c r="D389" i="12" s="1"/>
  <c r="G148" i="13" s="1"/>
  <c r="B507" i="11"/>
  <c r="B596" i="12" s="1"/>
  <c r="B508" i="11"/>
  <c r="B390" i="12" s="1"/>
  <c r="B509" i="11"/>
  <c r="B958" i="12" s="1"/>
  <c r="D958" i="12" s="1"/>
  <c r="G202" i="13" s="1"/>
  <c r="B510" i="11"/>
  <c r="B597" i="12" s="1"/>
  <c r="B511" i="11"/>
  <c r="B391" i="12" s="1"/>
  <c r="B512" i="11"/>
  <c r="B33" i="12" s="1"/>
  <c r="B513" i="11"/>
  <c r="B959" i="12" s="1"/>
  <c r="D959" i="12" s="1"/>
  <c r="G203" i="13" s="1"/>
  <c r="B514" i="11"/>
  <c r="B392" i="12" s="1"/>
  <c r="B515" i="11"/>
  <c r="B598" i="12" s="1"/>
  <c r="B516" i="11"/>
  <c r="B876" i="12" s="1"/>
  <c r="D876" i="12" s="1"/>
  <c r="G851" i="13" s="1"/>
  <c r="B517" i="11"/>
  <c r="B393" i="12" s="1"/>
  <c r="B518" i="11"/>
  <c r="B599" i="12" s="1"/>
  <c r="B519" i="11"/>
  <c r="B769" i="12" s="1"/>
  <c r="B520" i="11"/>
  <c r="B684" i="12" s="1"/>
  <c r="B521" i="11"/>
  <c r="B177" i="12" s="1"/>
  <c r="B522" i="11"/>
  <c r="B178" i="12" s="1"/>
  <c r="B523" i="11"/>
  <c r="B960" i="12" s="1"/>
  <c r="D960" i="12" s="1"/>
  <c r="G292" i="13" s="1"/>
  <c r="B524" i="11"/>
  <c r="B179" i="12" s="1"/>
  <c r="B525" i="11"/>
  <c r="B961" i="12" s="1"/>
  <c r="D961" i="12" s="1"/>
  <c r="G293" i="13" s="1"/>
  <c r="B526" i="11"/>
  <c r="B34" i="12" s="1"/>
  <c r="B527" i="11"/>
  <c r="B877" i="12" s="1"/>
  <c r="D877" i="12" s="1"/>
  <c r="G858" i="13" s="1"/>
  <c r="B528" i="11"/>
  <c r="B180" i="12" s="1"/>
  <c r="B529" i="11"/>
  <c r="B770" i="12" s="1"/>
  <c r="B530" i="11"/>
  <c r="B181" i="12" s="1"/>
  <c r="B531" i="11"/>
  <c r="B35" i="12" s="1"/>
  <c r="B532" i="11"/>
  <c r="B600" i="12" s="1"/>
  <c r="B533" i="11"/>
  <c r="B772" i="12" s="1"/>
  <c r="B534" i="11"/>
  <c r="B182" i="12" s="1"/>
  <c r="B535" i="11"/>
  <c r="B394" i="12" s="1"/>
  <c r="B536" i="11"/>
  <c r="B36" i="12" s="1"/>
  <c r="B537" i="11"/>
  <c r="B183" i="12" s="1"/>
  <c r="B538" i="11"/>
  <c r="B395" i="12" s="1"/>
  <c r="B539" i="11"/>
  <c r="B878" i="12" s="1"/>
  <c r="D878" i="12" s="1"/>
  <c r="G820" i="13" s="1"/>
  <c r="B540" i="11"/>
  <c r="B773" i="12" s="1"/>
  <c r="D773" i="12" s="1"/>
  <c r="G787" i="13" s="1"/>
  <c r="B541" i="11"/>
  <c r="B601" i="12" s="1"/>
  <c r="B542" i="11"/>
  <c r="B602" i="12" s="1"/>
  <c r="B543" i="11"/>
  <c r="B184" i="12" s="1"/>
  <c r="B544" i="11"/>
  <c r="B37" i="12" s="1"/>
  <c r="B545" i="11"/>
  <c r="B774" i="12" s="1"/>
  <c r="B546" i="11"/>
  <c r="B775" i="12" s="1"/>
  <c r="B547" i="11"/>
  <c r="B879" i="12" s="1"/>
  <c r="D879" i="12" s="1"/>
  <c r="G821" i="13" s="1"/>
  <c r="B548" i="11"/>
  <c r="B396" i="12" s="1"/>
  <c r="B549" i="11"/>
  <c r="B397" i="12" s="1"/>
  <c r="B550" i="11"/>
  <c r="B776" i="12" s="1"/>
  <c r="B551" i="11"/>
  <c r="B185" i="12" s="1"/>
  <c r="D185" i="12" s="1"/>
  <c r="G187" i="13" s="1"/>
  <c r="B552" i="11"/>
  <c r="B398" i="12" s="1"/>
  <c r="B553" i="11"/>
  <c r="B399" i="12" s="1"/>
  <c r="B554" i="11"/>
  <c r="B400" i="12" s="1"/>
  <c r="B555" i="11"/>
  <c r="B604" i="12" s="1"/>
  <c r="B556" i="11"/>
  <c r="B186" i="12" s="1"/>
  <c r="B557" i="11"/>
  <c r="B777" i="12" s="1"/>
  <c r="B558" i="11"/>
  <c r="B38" i="12" s="1"/>
  <c r="B559" i="11"/>
  <c r="B962" i="12" s="1"/>
  <c r="B560" i="11"/>
  <c r="B605" i="12" s="1"/>
  <c r="D605" i="12" s="1"/>
  <c r="G717" i="13" s="1"/>
  <c r="B561" i="11"/>
  <c r="B187" i="12" s="1"/>
  <c r="B562" i="11"/>
  <c r="B778" i="12" s="1"/>
  <c r="B563" i="11"/>
  <c r="B401" i="12" s="1"/>
  <c r="D401" i="12" s="1"/>
  <c r="G338" i="13" s="1"/>
  <c r="B564" i="11"/>
  <c r="B402" i="12" s="1"/>
  <c r="B565" i="11"/>
  <c r="B685" i="12" s="1"/>
  <c r="B566" i="11"/>
  <c r="B188" i="12" s="1"/>
  <c r="B567" i="11"/>
  <c r="B880" i="12" s="1"/>
  <c r="D880" i="12" s="1"/>
  <c r="G950" i="13" s="1"/>
  <c r="B568" i="11"/>
  <c r="B606" i="12" s="1"/>
  <c r="B569" i="11"/>
  <c r="B189" i="12" s="1"/>
  <c r="B570" i="11"/>
  <c r="B403" i="12" s="1"/>
  <c r="B571" i="11"/>
  <c r="B404" i="12" s="1"/>
  <c r="B572" i="11"/>
  <c r="B405" i="12" s="1"/>
  <c r="B573" i="11"/>
  <c r="B190" i="12" s="1"/>
  <c r="B574" i="11"/>
  <c r="B39" i="12" s="1"/>
  <c r="B575" i="11"/>
  <c r="B40" i="12" s="1"/>
  <c r="B576" i="11"/>
  <c r="B191" i="12" s="1"/>
  <c r="B577" i="11"/>
  <c r="B578" i="11"/>
  <c r="B407" i="12" s="1"/>
  <c r="B579" i="11"/>
  <c r="B780" i="12" s="1"/>
  <c r="D780" i="12" s="1"/>
  <c r="G908" i="13" s="1"/>
  <c r="B580" i="11"/>
  <c r="B881" i="12" s="1"/>
  <c r="B581" i="11"/>
  <c r="B781" i="12" s="1"/>
  <c r="D781" i="12" s="1"/>
  <c r="G890" i="13" s="1"/>
  <c r="B582" i="11"/>
  <c r="B192" i="12" s="1"/>
  <c r="B583" i="11"/>
  <c r="B408" i="12" s="1"/>
  <c r="B584" i="11"/>
  <c r="B409" i="12" s="1"/>
  <c r="B585" i="11"/>
  <c r="B782" i="12" s="1"/>
  <c r="D782" i="12" s="1"/>
  <c r="G785" i="13" s="1"/>
  <c r="B586" i="11"/>
  <c r="B410" i="12" s="1"/>
  <c r="B587" i="11"/>
  <c r="B687" i="12" s="1"/>
  <c r="B588" i="11"/>
  <c r="B783" i="12" s="1"/>
  <c r="D783" i="12" s="1"/>
  <c r="G891" i="13" s="1"/>
  <c r="B589" i="11"/>
  <c r="B609" i="12" s="1"/>
  <c r="B590" i="11"/>
  <c r="B193" i="12" s="1"/>
  <c r="B591" i="11"/>
  <c r="B411" i="12" s="1"/>
  <c r="B592" i="11"/>
  <c r="B610" i="12" s="1"/>
  <c r="B593" i="11"/>
  <c r="B963" i="12" s="1"/>
  <c r="D963" i="12" s="1"/>
  <c r="G205" i="13" s="1"/>
  <c r="B594" i="11"/>
  <c r="B412" i="12" s="1"/>
  <c r="B595" i="11"/>
  <c r="B413" i="12" s="1"/>
  <c r="D413" i="12" s="1"/>
  <c r="G384" i="13" s="1"/>
  <c r="B596" i="11"/>
  <c r="B964" i="12" s="1"/>
  <c r="D964" i="12" s="1"/>
  <c r="G206" i="13" s="1"/>
  <c r="B597" i="11"/>
  <c r="B414" i="12" s="1"/>
  <c r="B598" i="11"/>
  <c r="B611" i="12" s="1"/>
  <c r="B599" i="11"/>
  <c r="B612" i="12" s="1"/>
  <c r="B600" i="11"/>
  <c r="B613" i="12" s="1"/>
  <c r="B601" i="11"/>
  <c r="B415" i="12" s="1"/>
  <c r="B602" i="11"/>
  <c r="B688" i="12" s="1"/>
  <c r="B603" i="11"/>
  <c r="B416" i="12" s="1"/>
  <c r="B604" i="11"/>
  <c r="B41" i="12" s="1"/>
  <c r="D41" i="12" s="1"/>
  <c r="G414" i="13" s="1"/>
  <c r="B605" i="11"/>
  <c r="B784" i="12" s="1"/>
  <c r="D784" i="12" s="1"/>
  <c r="G909" i="13" s="1"/>
  <c r="B606" i="11"/>
  <c r="B417" i="12" s="1"/>
  <c r="B607" i="11"/>
  <c r="B614" i="12" s="1"/>
  <c r="B608" i="11"/>
  <c r="B965" i="12" s="1"/>
  <c r="B609" i="11"/>
  <c r="B418" i="12" s="1"/>
  <c r="B610" i="11"/>
  <c r="B882" i="12" s="1"/>
  <c r="B611" i="11"/>
  <c r="B612" i="11"/>
  <c r="B420" i="12" s="1"/>
  <c r="B613" i="11"/>
  <c r="B421" i="12" s="1"/>
  <c r="B614" i="11"/>
  <c r="B966" i="12" s="1"/>
  <c r="B615" i="11"/>
  <c r="B195" i="12" s="1"/>
  <c r="B616" i="11"/>
  <c r="B617" i="11"/>
  <c r="B618" i="11"/>
  <c r="B619" i="11"/>
  <c r="B422" i="12" s="1"/>
  <c r="B620" i="11"/>
  <c r="B423" i="12" s="1"/>
  <c r="B621" i="11"/>
  <c r="B622" i="11"/>
  <c r="B424" i="12" s="1"/>
  <c r="B623" i="11"/>
  <c r="B624" i="11"/>
  <c r="B42" i="12" s="1"/>
  <c r="B625" i="11"/>
  <c r="B885" i="12" s="1"/>
  <c r="B626" i="11"/>
  <c r="B425" i="12" s="1"/>
  <c r="D425" i="12" s="1"/>
  <c r="G559" i="13" s="1"/>
  <c r="B627" i="11"/>
  <c r="B628" i="11"/>
  <c r="B629" i="11"/>
  <c r="B630" i="11"/>
  <c r="B631" i="11"/>
  <c r="B690" i="12" s="1"/>
  <c r="B632" i="11"/>
  <c r="B199" i="12" s="1"/>
  <c r="B633" i="11"/>
  <c r="B634" i="11"/>
  <c r="B635" i="11"/>
  <c r="B636" i="11"/>
  <c r="B200" i="12" s="1"/>
  <c r="B637" i="11"/>
  <c r="B427" i="12" s="1"/>
  <c r="B638" i="11"/>
  <c r="B428" i="12" s="1"/>
  <c r="B639" i="11"/>
  <c r="B429" i="12" s="1"/>
  <c r="B640" i="11"/>
  <c r="B641" i="11"/>
  <c r="B642" i="11"/>
  <c r="B643" i="11"/>
  <c r="B789" i="12" s="1"/>
  <c r="B644" i="11"/>
  <c r="B790" i="12" s="1"/>
  <c r="D790" i="12" s="1"/>
  <c r="G868" i="13" s="1"/>
  <c r="B645" i="11"/>
  <c r="B646" i="11"/>
  <c r="B647" i="11"/>
  <c r="B648" i="11"/>
  <c r="B432" i="12" s="1"/>
  <c r="B649" i="11"/>
  <c r="B433" i="12" s="1"/>
  <c r="B650" i="11"/>
  <c r="B791" i="12" s="1"/>
  <c r="D791" i="12" s="1"/>
  <c r="G937" i="13" s="1"/>
  <c r="B651" i="11"/>
  <c r="B434" i="12" s="1"/>
  <c r="B652" i="11"/>
  <c r="B653" i="11"/>
  <c r="B654" i="11"/>
  <c r="B655" i="11"/>
  <c r="B793" i="12" s="1"/>
  <c r="D793" i="12" s="1"/>
  <c r="G865" i="13" s="1"/>
  <c r="B656" i="11"/>
  <c r="B657" i="11"/>
  <c r="B658" i="11"/>
  <c r="B659" i="11"/>
  <c r="B660" i="11"/>
  <c r="B617" i="12" s="1"/>
  <c r="D617" i="12" s="1"/>
  <c r="B661" i="11"/>
  <c r="B205" i="12" s="1"/>
  <c r="B662" i="11"/>
  <c r="B44" i="12" s="1"/>
  <c r="B663" i="11"/>
  <c r="B438" i="12" s="1"/>
  <c r="B664" i="11"/>
  <c r="B665" i="11"/>
  <c r="B666" i="11"/>
  <c r="B667" i="11"/>
  <c r="B207" i="12" s="1"/>
  <c r="B668" i="11"/>
  <c r="B797" i="12" s="1"/>
  <c r="B669" i="11"/>
  <c r="B670" i="11"/>
  <c r="B671" i="11"/>
  <c r="B672" i="11"/>
  <c r="B439" i="12" s="1"/>
  <c r="B673" i="11"/>
  <c r="B618" i="12" s="1"/>
  <c r="B674" i="11"/>
  <c r="B800" i="12" s="1"/>
  <c r="B675" i="11"/>
  <c r="B619" i="12" s="1"/>
  <c r="B676" i="11"/>
  <c r="B677" i="11"/>
  <c r="B678" i="11"/>
  <c r="B679" i="11"/>
  <c r="B693" i="12" s="1"/>
  <c r="B680" i="11"/>
  <c r="B210" i="12" s="1"/>
  <c r="B681" i="11"/>
  <c r="B682" i="11"/>
  <c r="B683" i="11"/>
  <c r="B684" i="11"/>
  <c r="B443" i="12" s="1"/>
  <c r="B685" i="11"/>
  <c r="B891" i="12" s="1"/>
  <c r="D891" i="12" s="1"/>
  <c r="G926" i="13" s="1"/>
  <c r="B686" i="11"/>
  <c r="B801" i="12" s="1"/>
  <c r="B687" i="11"/>
  <c r="B802" i="12" s="1"/>
  <c r="D802" i="12" s="1"/>
  <c r="G970" i="13" s="1"/>
  <c r="B688" i="11"/>
  <c r="B689" i="11"/>
  <c r="B690" i="11"/>
  <c r="B691" i="11"/>
  <c r="B445" i="12" s="1"/>
  <c r="B692" i="11"/>
  <c r="B620" i="12" s="1"/>
  <c r="B693" i="11"/>
  <c r="B694" i="11"/>
  <c r="B695" i="11"/>
  <c r="B696" i="11"/>
  <c r="B213" i="12" s="1"/>
  <c r="B697" i="11"/>
  <c r="B47" i="12" s="1"/>
  <c r="B698" i="11"/>
  <c r="B621" i="12" s="1"/>
  <c r="B699" i="11"/>
  <c r="B447" i="12" s="1"/>
  <c r="B700" i="11"/>
  <c r="B701" i="11"/>
  <c r="B702" i="11"/>
  <c r="B703" i="11"/>
  <c r="B893" i="12" s="1"/>
  <c r="B704" i="11"/>
  <c r="B705" i="11"/>
  <c r="B49" i="12" s="1"/>
  <c r="B706" i="11"/>
  <c r="B707" i="11"/>
  <c r="B708" i="11"/>
  <c r="B694" i="12" s="1"/>
  <c r="B709" i="11"/>
  <c r="B895" i="12" s="1"/>
  <c r="B710" i="11"/>
  <c r="B896" i="12" s="1"/>
  <c r="B711" i="11"/>
  <c r="B448" i="12" s="1"/>
  <c r="B712" i="11"/>
  <c r="B713" i="11"/>
  <c r="B714" i="11"/>
  <c r="B715" i="11"/>
  <c r="B805" i="12" s="1"/>
  <c r="D805" i="12" s="1"/>
  <c r="G967" i="13" s="1"/>
  <c r="B716" i="11"/>
  <c r="B717" i="11"/>
  <c r="B215" i="12" s="1"/>
  <c r="B718" i="11"/>
  <c r="B719" i="11"/>
  <c r="B720" i="11"/>
  <c r="B625" i="12" s="1"/>
  <c r="B721" i="11"/>
  <c r="B216" i="12" s="1"/>
  <c r="B722" i="11"/>
  <c r="B451" i="12" s="1"/>
  <c r="B723" i="11"/>
  <c r="B626" i="12" s="1"/>
  <c r="B724" i="11"/>
  <c r="B725" i="11"/>
  <c r="B726" i="11"/>
  <c r="B727" i="11"/>
  <c r="B452" i="12" s="1"/>
  <c r="B728" i="11"/>
  <c r="B898" i="12" s="1"/>
  <c r="D898" i="12" s="1"/>
  <c r="G826" i="13" s="1"/>
  <c r="B729" i="11"/>
  <c r="B730" i="11"/>
  <c r="B731" i="11"/>
  <c r="B732" i="11"/>
  <c r="B453" i="12" s="1"/>
  <c r="B733" i="11"/>
  <c r="B218" i="12" s="1"/>
  <c r="B734" i="11"/>
  <c r="B809" i="12" s="1"/>
  <c r="B735" i="11"/>
  <c r="B967" i="12" s="1"/>
  <c r="B736" i="11"/>
  <c r="B737" i="11"/>
  <c r="B738" i="11"/>
  <c r="B739" i="11"/>
  <c r="B810" i="12" s="1"/>
  <c r="B740" i="11"/>
  <c r="B811" i="12" s="1"/>
  <c r="B741" i="11"/>
  <c r="B629" i="12" s="1"/>
  <c r="D629" i="12" s="1"/>
  <c r="G657" i="13" s="1"/>
  <c r="B742" i="11"/>
  <c r="B743" i="11"/>
  <c r="B744" i="11"/>
  <c r="B455" i="12" s="1"/>
  <c r="B745" i="11"/>
  <c r="B813" i="12" s="1"/>
  <c r="B746" i="11"/>
  <c r="B899" i="12" s="1"/>
  <c r="D899" i="12" s="1"/>
  <c r="B747" i="11"/>
  <c r="B456" i="12" s="1"/>
  <c r="B748" i="11"/>
  <c r="B749" i="11"/>
  <c r="B750" i="11"/>
  <c r="B751" i="11"/>
  <c r="B457" i="12" s="1"/>
  <c r="B752" i="11"/>
  <c r="B221" i="12" s="1"/>
  <c r="D221" i="12" s="1"/>
  <c r="G37" i="13" s="1"/>
  <c r="B753" i="11"/>
  <c r="B968" i="12" s="1"/>
  <c r="B754" i="11"/>
  <c r="B755" i="11"/>
  <c r="B756" i="11"/>
  <c r="B223" i="12" s="1"/>
  <c r="B757" i="11"/>
  <c r="B224" i="12" s="1"/>
  <c r="B758" i="11"/>
  <c r="B459" i="12" s="1"/>
  <c r="B759" i="11"/>
  <c r="B460" i="12" s="1"/>
  <c r="B760" i="11"/>
  <c r="B761" i="11"/>
  <c r="B762" i="11"/>
  <c r="B763" i="11"/>
  <c r="B901" i="12" s="1"/>
  <c r="D901" i="12" s="1"/>
  <c r="G948" i="13" s="1"/>
  <c r="B764" i="11"/>
  <c r="B52" i="12" s="1"/>
  <c r="B765" i="11"/>
  <c r="B902" i="12" s="1"/>
  <c r="D902" i="12" s="1"/>
  <c r="G836" i="13" s="1"/>
  <c r="B766" i="11"/>
  <c r="B767" i="11"/>
  <c r="B768" i="11"/>
  <c r="B463" i="12" s="1"/>
  <c r="B769" i="11"/>
  <c r="B464" i="12" s="1"/>
  <c r="B770" i="11"/>
  <c r="B816" i="12" s="1"/>
  <c r="D816" i="12" s="1"/>
  <c r="G794" i="13" s="1"/>
  <c r="B771" i="11"/>
  <c r="B817" i="12" s="1"/>
  <c r="D817" i="12" s="1"/>
  <c r="G866" i="13" s="1"/>
  <c r="B772" i="11"/>
  <c r="B773" i="11"/>
  <c r="B774" i="11"/>
  <c r="B775" i="11"/>
  <c r="B820" i="12" s="1"/>
  <c r="D820" i="12" s="1"/>
  <c r="G916" i="13" s="1"/>
  <c r="B776" i="11"/>
  <c r="B227" i="12" s="1"/>
  <c r="B777" i="11"/>
  <c r="B228" i="12" s="1"/>
  <c r="B778" i="11"/>
  <c r="B779" i="11"/>
  <c r="B697" i="12" s="1"/>
  <c r="B780" i="11"/>
  <c r="B632" i="12" s="1"/>
  <c r="B781" i="11"/>
  <c r="B229" i="12" s="1"/>
  <c r="B782" i="11"/>
  <c r="B821" i="12" s="1"/>
  <c r="B783" i="11"/>
  <c r="B633" i="12" s="1"/>
  <c r="B784" i="11"/>
  <c r="B785" i="11"/>
  <c r="B786" i="11"/>
  <c r="B787" i="11"/>
  <c r="B466" i="12" s="1"/>
  <c r="B788" i="11"/>
  <c r="B634" i="12" s="1"/>
  <c r="B789" i="11"/>
  <c r="B903" i="12" s="1"/>
  <c r="D903" i="12" s="1"/>
  <c r="G837" i="13" s="1"/>
  <c r="B790" i="11"/>
  <c r="B791" i="11"/>
  <c r="B792" i="11"/>
  <c r="B905" i="12" s="1"/>
  <c r="B793" i="11"/>
  <c r="B906" i="12" s="1"/>
  <c r="B794" i="11"/>
  <c r="B467" i="12" s="1"/>
  <c r="B795" i="11"/>
  <c r="B468" i="12" s="1"/>
  <c r="B796" i="11"/>
  <c r="B797" i="11"/>
  <c r="B798" i="11"/>
  <c r="B799" i="11"/>
  <c r="B232" i="12" s="1"/>
  <c r="B800" i="11"/>
  <c r="B635" i="12" s="1"/>
  <c r="B801" i="11"/>
  <c r="B823" i="12" s="1"/>
  <c r="B802" i="11"/>
  <c r="B803" i="11"/>
  <c r="B804" i="11"/>
  <c r="B699" i="12" s="1"/>
  <c r="B805" i="11"/>
  <c r="B970" i="12" s="1"/>
  <c r="D970" i="12" s="1"/>
  <c r="G298" i="13" s="1"/>
  <c r="B806" i="11"/>
  <c r="B234" i="12" s="1"/>
  <c r="B807" i="11"/>
  <c r="B470" i="12" s="1"/>
  <c r="B808" i="11"/>
  <c r="B825" i="12" s="1"/>
  <c r="B809" i="11"/>
  <c r="B810" i="11"/>
  <c r="B811" i="11"/>
  <c r="B55" i="12" s="1"/>
  <c r="B812" i="11"/>
  <c r="B638" i="12" s="1"/>
  <c r="B813" i="11"/>
  <c r="B235" i="12" s="1"/>
  <c r="B814" i="11"/>
  <c r="B815" i="11"/>
  <c r="B816" i="11"/>
  <c r="B971" i="12" s="1"/>
  <c r="D971" i="12" s="1"/>
  <c r="G179" i="13" s="1"/>
  <c r="B817" i="11"/>
  <c r="B56" i="12" s="1"/>
  <c r="B818" i="11"/>
  <c r="B826" i="12" s="1"/>
  <c r="D826" i="12" s="1"/>
  <c r="G268" i="13" s="1"/>
  <c r="B819" i="11"/>
  <c r="B820" i="11"/>
  <c r="B473" i="12" s="1"/>
  <c r="D473" i="12" s="1"/>
  <c r="G362" i="13" s="1"/>
  <c r="B821" i="11"/>
  <c r="B822" i="11"/>
  <c r="B823" i="11"/>
  <c r="B824" i="11"/>
  <c r="B828" i="12" s="1"/>
  <c r="D828" i="12" s="1"/>
  <c r="G977" i="13" s="1"/>
  <c r="B825" i="11"/>
  <c r="B237" i="12" s="1"/>
  <c r="B826" i="11"/>
  <c r="B827" i="11"/>
  <c r="B828" i="11"/>
  <c r="B908" i="12" s="1"/>
  <c r="B829" i="11"/>
  <c r="B829" i="12" s="1"/>
  <c r="D829" i="12" s="1"/>
  <c r="G917" i="13" s="1"/>
  <c r="B830" i="11"/>
  <c r="B474" i="12" s="1"/>
  <c r="B831" i="11"/>
  <c r="B832" i="11"/>
  <c r="B830" i="12" s="1"/>
  <c r="D830" i="12" s="1"/>
  <c r="G796" i="13" s="1"/>
  <c r="B833" i="11"/>
  <c r="B834" i="11"/>
  <c r="B835" i="11"/>
  <c r="B240" i="12" s="1"/>
  <c r="B836" i="11"/>
  <c r="B476" i="12" s="1"/>
  <c r="B837" i="11"/>
  <c r="B477" i="12" s="1"/>
  <c r="B838" i="11"/>
  <c r="B839" i="11"/>
  <c r="B840" i="11"/>
  <c r="B640" i="12" s="1"/>
  <c r="B841" i="11"/>
  <c r="B57" i="12" s="1"/>
  <c r="B842" i="11"/>
  <c r="B641" i="12" s="1"/>
  <c r="D641" i="12" s="1"/>
  <c r="G725" i="13" s="1"/>
  <c r="B843" i="11"/>
  <c r="B844" i="11"/>
  <c r="B845" i="11"/>
  <c r="B846" i="11"/>
  <c r="B847" i="11"/>
  <c r="B973" i="12" s="1"/>
  <c r="D973" i="12" s="1"/>
  <c r="G299" i="13" s="1"/>
  <c r="B848" i="11"/>
  <c r="B849" i="11"/>
  <c r="B241" i="12" s="1"/>
  <c r="B850" i="11"/>
  <c r="B482" i="12" s="1"/>
  <c r="B851" i="11"/>
  <c r="B852" i="11"/>
  <c r="B974" i="12" s="1"/>
  <c r="B853" i="11"/>
  <c r="B642" i="12" s="1"/>
  <c r="B854" i="11"/>
  <c r="B484" i="12" s="1"/>
  <c r="B855" i="11"/>
  <c r="B856" i="11"/>
  <c r="B857" i="11"/>
  <c r="B858" i="11"/>
  <c r="B859" i="11"/>
  <c r="B242" i="12" s="1"/>
  <c r="B860" i="11"/>
  <c r="B861" i="11"/>
  <c r="B862" i="11"/>
  <c r="B836" i="12" s="1"/>
  <c r="B863" i="11"/>
  <c r="B864" i="11"/>
  <c r="B246" i="12" s="1"/>
  <c r="B865" i="11"/>
  <c r="B487" i="12" s="1"/>
  <c r="B866" i="11"/>
  <c r="B488" i="12" s="1"/>
  <c r="B867" i="11"/>
  <c r="B868" i="11"/>
  <c r="B869" i="11"/>
  <c r="B701" i="12" s="1"/>
  <c r="D701" i="12" s="1"/>
  <c r="B870" i="11"/>
  <c r="B871" i="11"/>
  <c r="B490" i="12" s="1"/>
  <c r="B872" i="11"/>
  <c r="B873" i="11"/>
  <c r="B247" i="12" s="1"/>
  <c r="B874" i="11"/>
  <c r="B875" i="11"/>
  <c r="B876" i="11"/>
  <c r="B910" i="12" s="1"/>
  <c r="D910" i="12" s="1"/>
  <c r="G828" i="13" s="1"/>
  <c r="B877" i="11"/>
  <c r="B878" i="11"/>
  <c r="B58" i="12" s="1"/>
  <c r="B879" i="11"/>
  <c r="B880" i="11"/>
  <c r="B881" i="11"/>
  <c r="B882" i="11"/>
  <c r="B883" i="11"/>
  <c r="B839" i="12" s="1"/>
  <c r="D839" i="12" s="1"/>
  <c r="G919" i="13" s="1"/>
  <c r="B884" i="11"/>
  <c r="B885" i="11"/>
  <c r="B978" i="12" s="1"/>
  <c r="B886" i="11"/>
  <c r="B887" i="11"/>
  <c r="B888" i="11"/>
  <c r="B495" i="12" s="1"/>
  <c r="B889" i="11"/>
  <c r="B252" i="12" s="1"/>
  <c r="B890" i="11"/>
  <c r="B647" i="12" s="1"/>
  <c r="B891" i="11"/>
  <c r="B892" i="11"/>
  <c r="B253" i="12" s="1"/>
  <c r="B893" i="11"/>
  <c r="B894" i="11"/>
  <c r="B895" i="11"/>
  <c r="B841" i="12" s="1"/>
  <c r="D841" i="12" s="1"/>
  <c r="G975" i="13" s="1"/>
  <c r="B896" i="11"/>
  <c r="B897" i="11"/>
  <c r="B59" i="12" s="1"/>
  <c r="B898" i="11"/>
  <c r="B899" i="11"/>
  <c r="B900" i="11"/>
  <c r="B499" i="12" s="1"/>
  <c r="B901" i="11"/>
  <c r="B914" i="12" s="1"/>
  <c r="D914" i="12" s="1"/>
  <c r="G957" i="13" s="1"/>
  <c r="B902" i="11"/>
  <c r="B843" i="12" s="1"/>
  <c r="D843" i="12" s="1"/>
  <c r="G803" i="13" s="1"/>
  <c r="B903" i="11"/>
  <c r="B904" i="11"/>
  <c r="B703" i="12" s="1"/>
  <c r="B905" i="11"/>
  <c r="B906" i="11"/>
  <c r="B907" i="11"/>
  <c r="B908" i="11"/>
  <c r="B648" i="12" s="1"/>
  <c r="B909" i="11"/>
  <c r="B844" i="12" s="1"/>
  <c r="D844" i="12" s="1"/>
  <c r="G804" i="13" s="1"/>
  <c r="B910" i="11"/>
  <c r="B911" i="11"/>
  <c r="B912" i="11"/>
  <c r="B704" i="12" s="1"/>
  <c r="B913" i="11"/>
  <c r="B845" i="12" s="1"/>
  <c r="B914" i="11"/>
  <c r="B502" i="12" s="1"/>
  <c r="B915" i="11"/>
  <c r="B916" i="11"/>
  <c r="B503" i="12" s="1"/>
  <c r="B917" i="11"/>
  <c r="B918" i="11"/>
  <c r="B919" i="11"/>
  <c r="B504" i="12" s="1"/>
  <c r="B920" i="11"/>
  <c r="B921" i="11"/>
  <c r="B917" i="12" s="1"/>
  <c r="B922" i="11"/>
  <c r="B923" i="11"/>
  <c r="B924" i="11"/>
  <c r="B61" i="12" s="1"/>
  <c r="B925" i="11"/>
  <c r="B918" i="12" s="1"/>
  <c r="B926" i="11"/>
  <c r="B847" i="12" s="1"/>
  <c r="B927" i="11"/>
  <c r="B928" i="11"/>
  <c r="B929" i="11"/>
  <c r="B506" i="12" s="1"/>
  <c r="B930" i="11"/>
  <c r="B931" i="11"/>
  <c r="B62" i="12" s="1"/>
  <c r="B932" i="11"/>
  <c r="B933" i="11"/>
  <c r="B507" i="12" s="1"/>
  <c r="B934" i="11"/>
  <c r="B935" i="11"/>
  <c r="B936" i="11"/>
  <c r="B509" i="12" s="1"/>
  <c r="D509" i="12" s="1"/>
  <c r="G562" i="13" s="1"/>
  <c r="B937" i="11"/>
  <c r="B850" i="12" s="1"/>
  <c r="D850" i="12" s="1"/>
  <c r="G805" i="13" s="1"/>
  <c r="B938" i="11"/>
  <c r="B256" i="12" s="1"/>
  <c r="B939" i="11"/>
  <c r="B940" i="11"/>
  <c r="B982" i="12" s="1"/>
  <c r="D982" i="12" s="1"/>
  <c r="G303" i="13" s="1"/>
  <c r="B941" i="11"/>
  <c r="B510" i="12" s="1"/>
  <c r="B942" i="11"/>
  <c r="B943" i="11"/>
  <c r="B983" i="12" s="1"/>
  <c r="D983" i="12" s="1"/>
  <c r="B2" i="11"/>
  <c r="B708" i="12" s="1"/>
  <c r="H840" i="9"/>
  <c r="D984" i="9"/>
  <c r="H677" i="9" s="1"/>
  <c r="D985" i="9"/>
  <c r="D986" i="9"/>
  <c r="D987" i="9"/>
  <c r="H679" i="9" s="1"/>
  <c r="D988" i="9"/>
  <c r="H680" i="9" s="1"/>
  <c r="D989" i="9"/>
  <c r="D990" i="9"/>
  <c r="H681" i="9" s="1"/>
  <c r="D991" i="9"/>
  <c r="D992" i="9"/>
  <c r="D993" i="9"/>
  <c r="H682" i="9" s="1"/>
  <c r="D994" i="9"/>
  <c r="H683" i="9" s="1"/>
  <c r="D995" i="9"/>
  <c r="H684" i="9" s="1"/>
  <c r="D996" i="9"/>
  <c r="H685" i="9" s="1"/>
  <c r="D997" i="9"/>
  <c r="H686" i="9" s="1"/>
  <c r="D998" i="9"/>
  <c r="D999" i="9"/>
  <c r="D1000" i="9"/>
  <c r="D1001" i="9"/>
  <c r="H689" i="9" s="1"/>
  <c r="D1002" i="9"/>
  <c r="D1003" i="9"/>
  <c r="H690" i="9" s="1"/>
  <c r="D1004" i="9"/>
  <c r="D1005" i="9"/>
  <c r="H691" i="9" s="1"/>
  <c r="D1006" i="9"/>
  <c r="H692" i="9" s="1"/>
  <c r="D1007" i="9"/>
  <c r="D1008" i="9"/>
  <c r="H694" i="9" s="1"/>
  <c r="D1009" i="9"/>
  <c r="H693" i="9" s="1"/>
  <c r="D1010" i="9"/>
  <c r="D1011" i="9"/>
  <c r="H695" i="9" s="1"/>
  <c r="D1012" i="9"/>
  <c r="D1013" i="9"/>
  <c r="H696" i="9" s="1"/>
  <c r="D1014" i="9"/>
  <c r="D1015" i="9"/>
  <c r="H697" i="9" s="1"/>
  <c r="D1016" i="9"/>
  <c r="D1017" i="9"/>
  <c r="H698" i="9" s="1"/>
  <c r="D1018" i="9"/>
  <c r="D1019" i="9"/>
  <c r="H699" i="9" s="1"/>
  <c r="D1020" i="9"/>
  <c r="H700" i="9" s="1"/>
  <c r="D1021" i="9"/>
  <c r="H701" i="9" s="1"/>
  <c r="D1022" i="9"/>
  <c r="D1023" i="9"/>
  <c r="H705" i="9" s="1"/>
  <c r="D1024" i="9"/>
  <c r="H702" i="9" s="1"/>
  <c r="D1025" i="9"/>
  <c r="H703" i="9" s="1"/>
  <c r="D1026" i="9"/>
  <c r="H704" i="9" s="1"/>
  <c r="D1027" i="9"/>
  <c r="D1028" i="9"/>
  <c r="D1029" i="9"/>
  <c r="H706" i="9" s="1"/>
  <c r="D1030" i="9"/>
  <c r="H707" i="9" s="1"/>
  <c r="D1031" i="9"/>
  <c r="H708" i="9" s="1"/>
  <c r="D1032" i="9"/>
  <c r="H709" i="9" s="1"/>
  <c r="D1033" i="9"/>
  <c r="D1034" i="9"/>
  <c r="D1035" i="9"/>
  <c r="H710" i="9" s="1"/>
  <c r="D1036" i="9"/>
  <c r="D1037" i="9"/>
  <c r="H711" i="9" s="1"/>
  <c r="D1038" i="9"/>
  <c r="H712" i="9" s="1"/>
  <c r="D1039" i="9"/>
  <c r="H713" i="9" s="1"/>
  <c r="D1040" i="9"/>
  <c r="D1041" i="9"/>
  <c r="D1042" i="9"/>
  <c r="H714" i="9" s="1"/>
  <c r="D1043" i="9"/>
  <c r="H715" i="9" s="1"/>
  <c r="D1044" i="9"/>
  <c r="H716" i="9" s="1"/>
  <c r="D1045" i="9"/>
  <c r="H717" i="9" s="1"/>
  <c r="D1046" i="9"/>
  <c r="D1047" i="9"/>
  <c r="H718" i="9" s="1"/>
  <c r="D1048" i="9"/>
  <c r="H719" i="9" s="1"/>
  <c r="D1049" i="9"/>
  <c r="D1050" i="9"/>
  <c r="D1051" i="9"/>
  <c r="H720" i="9" s="1"/>
  <c r="D1052" i="9"/>
  <c r="H721" i="9" s="1"/>
  <c r="D1053" i="9"/>
  <c r="D1054" i="9"/>
  <c r="H722" i="9" s="1"/>
  <c r="D1055" i="9"/>
  <c r="H723" i="9" s="1"/>
  <c r="D1056" i="9"/>
  <c r="D1057" i="9"/>
  <c r="H724" i="9" s="1"/>
  <c r="D1058" i="9"/>
  <c r="D1059" i="9"/>
  <c r="H725" i="9" s="1"/>
  <c r="D1060" i="9"/>
  <c r="H726" i="9" s="1"/>
  <c r="D1061" i="9"/>
  <c r="H727" i="9" s="1"/>
  <c r="D1062" i="9"/>
  <c r="D1063" i="9"/>
  <c r="H728" i="9" s="1"/>
  <c r="D1064" i="9"/>
  <c r="H729" i="9" s="1"/>
  <c r="D1065" i="9"/>
  <c r="D1066" i="9"/>
  <c r="H730" i="9" s="1"/>
  <c r="D1067" i="9"/>
  <c r="D1068" i="9"/>
  <c r="H731" i="9" s="1"/>
  <c r="D1069" i="9"/>
  <c r="H792" i="9" s="1"/>
  <c r="D1070" i="9"/>
  <c r="H732" i="9" s="1"/>
  <c r="D1071" i="9"/>
  <c r="H733" i="9" s="1"/>
  <c r="D1072" i="9"/>
  <c r="H734" i="9" s="1"/>
  <c r="D1073" i="9"/>
  <c r="D1074" i="9"/>
  <c r="H736" i="9" s="1"/>
  <c r="D1075" i="9"/>
  <c r="H737" i="9" s="1"/>
  <c r="D1076" i="9"/>
  <c r="D1077" i="9"/>
  <c r="H738" i="9" s="1"/>
  <c r="D1078" i="9"/>
  <c r="H739" i="9" s="1"/>
  <c r="D1079" i="9"/>
  <c r="H740" i="9" s="1"/>
  <c r="D1080" i="9"/>
  <c r="H741" i="9" s="1"/>
  <c r="D1081" i="9"/>
  <c r="H742" i="9" s="1"/>
  <c r="D1082" i="9"/>
  <c r="H743" i="9" s="1"/>
  <c r="D1083" i="9"/>
  <c r="D1084" i="9"/>
  <c r="H745" i="9" s="1"/>
  <c r="D1085" i="9"/>
  <c r="D1086" i="9"/>
  <c r="H746" i="9" s="1"/>
  <c r="D1087" i="9"/>
  <c r="D1088" i="9"/>
  <c r="H747" i="9" s="1"/>
  <c r="D1089" i="9"/>
  <c r="H748" i="9" s="1"/>
  <c r="D1090" i="9"/>
  <c r="H749" i="9" s="1"/>
  <c r="D1091" i="9"/>
  <c r="H750" i="9" s="1"/>
  <c r="D1092" i="9"/>
  <c r="D1093" i="9"/>
  <c r="D1094" i="9"/>
  <c r="H751" i="9" s="1"/>
  <c r="D1095" i="9"/>
  <c r="H752" i="9" s="1"/>
  <c r="D1096" i="9"/>
  <c r="H753" i="9" s="1"/>
  <c r="D1097" i="9"/>
  <c r="H754" i="9" s="1"/>
  <c r="D1098" i="9"/>
  <c r="H755" i="9" s="1"/>
  <c r="D1099" i="9"/>
  <c r="D1100" i="9"/>
  <c r="D1101" i="9"/>
  <c r="H756" i="9" s="1"/>
  <c r="D1102" i="9"/>
  <c r="H757" i="9" s="1"/>
  <c r="D1103" i="9"/>
  <c r="H758" i="9" s="1"/>
  <c r="D1104" i="9"/>
  <c r="H759" i="9" s="1"/>
  <c r="D1105" i="9"/>
  <c r="D1106" i="9"/>
  <c r="D1107" i="9"/>
  <c r="H760" i="9" s="1"/>
  <c r="D1108" i="9"/>
  <c r="H761" i="9" s="1"/>
  <c r="D1109" i="9"/>
  <c r="D1110" i="9"/>
  <c r="H762" i="9" s="1"/>
  <c r="D1111" i="9"/>
  <c r="H763" i="9" s="1"/>
  <c r="D1112" i="9"/>
  <c r="H765" i="9" s="1"/>
  <c r="D1113" i="9"/>
  <c r="H764" i="9" s="1"/>
  <c r="D1114" i="9"/>
  <c r="D1115" i="9"/>
  <c r="H766" i="9" s="1"/>
  <c r="D1116" i="9"/>
  <c r="H767" i="9" s="1"/>
  <c r="D1117" i="9"/>
  <c r="D1118" i="9"/>
  <c r="H768" i="9" s="1"/>
  <c r="D1119" i="9"/>
  <c r="H769" i="9" s="1"/>
  <c r="D1120" i="9"/>
  <c r="H770" i="9" s="1"/>
  <c r="D1121" i="9"/>
  <c r="H771" i="9" s="1"/>
  <c r="D1122" i="9"/>
  <c r="D1123" i="9"/>
  <c r="H772" i="9" s="1"/>
  <c r="D1124" i="9"/>
  <c r="D1125" i="9"/>
  <c r="H773" i="9" s="1"/>
  <c r="D1126" i="9"/>
  <c r="H774" i="9" s="1"/>
  <c r="D1127" i="9"/>
  <c r="H775" i="9" s="1"/>
  <c r="D1128" i="9"/>
  <c r="H776" i="9" s="1"/>
  <c r="D1129" i="9"/>
  <c r="H777" i="9" s="1"/>
  <c r="D1130" i="9"/>
  <c r="H778" i="9" s="1"/>
  <c r="D1131" i="9"/>
  <c r="H779" i="9" s="1"/>
  <c r="D1132" i="9"/>
  <c r="H780" i="9" s="1"/>
  <c r="D1133" i="9"/>
  <c r="H781" i="9" s="1"/>
  <c r="D1134" i="9"/>
  <c r="H782" i="9" s="1"/>
  <c r="D1135" i="9"/>
  <c r="H783" i="9" s="1"/>
  <c r="D1136" i="9"/>
  <c r="D1137" i="9"/>
  <c r="D1138" i="9"/>
  <c r="D1139" i="9"/>
  <c r="H785" i="9" s="1"/>
  <c r="D1140" i="9"/>
  <c r="H786" i="9" s="1"/>
  <c r="D1141" i="9"/>
  <c r="D1142" i="9"/>
  <c r="H787" i="9" s="1"/>
  <c r="D1143" i="9"/>
  <c r="D1144" i="9"/>
  <c r="H788" i="9" s="1"/>
  <c r="D1145" i="9"/>
  <c r="D1146" i="9"/>
  <c r="H789" i="9" s="1"/>
  <c r="D1147" i="9"/>
  <c r="H791" i="9" s="1"/>
  <c r="D1148" i="9"/>
  <c r="H790" i="9" s="1"/>
  <c r="D1149" i="9"/>
  <c r="D1150" i="9"/>
  <c r="D1151" i="9"/>
  <c r="D1152" i="9"/>
  <c r="H793" i="9" s="1"/>
  <c r="D1153" i="9"/>
  <c r="H794" i="9" s="1"/>
  <c r="D1154" i="9"/>
  <c r="D1155" i="9"/>
  <c r="H795" i="9" s="1"/>
  <c r="D1156" i="9"/>
  <c r="H796" i="9" s="1"/>
  <c r="D1157" i="9"/>
  <c r="H797" i="9" s="1"/>
  <c r="D1158" i="9"/>
  <c r="H798" i="9" s="1"/>
  <c r="D1159" i="9"/>
  <c r="D1160" i="9"/>
  <c r="D1161" i="9"/>
  <c r="H800" i="9" s="1"/>
  <c r="D1162" i="9"/>
  <c r="H801" i="9" s="1"/>
  <c r="D1163" i="9"/>
  <c r="D1164" i="9"/>
  <c r="H802" i="9" s="1"/>
  <c r="D1165" i="9"/>
  <c r="H803" i="9" s="1"/>
  <c r="D1166" i="9"/>
  <c r="D1167" i="9"/>
  <c r="H805" i="9" s="1"/>
  <c r="D1168" i="9"/>
  <c r="H806" i="9" s="1"/>
  <c r="D1169" i="9"/>
  <c r="H807" i="9" s="1"/>
  <c r="D1170" i="9"/>
  <c r="D1171" i="9"/>
  <c r="H808" i="9" s="1"/>
  <c r="D1172" i="9"/>
  <c r="H809" i="9" s="1"/>
  <c r="D1173" i="9"/>
  <c r="H810" i="9" s="1"/>
  <c r="D1174" i="9"/>
  <c r="D1175" i="9"/>
  <c r="H811" i="9" s="1"/>
  <c r="D1176" i="9"/>
  <c r="D1177" i="9"/>
  <c r="H812" i="9" s="1"/>
  <c r="D1178" i="9"/>
  <c r="H813" i="9" s="1"/>
  <c r="D1179" i="9"/>
  <c r="H815" i="9" s="1"/>
  <c r="D1180" i="9"/>
  <c r="H814" i="9" s="1"/>
  <c r="D1181" i="9"/>
  <c r="D1182" i="9"/>
  <c r="H820" i="9" s="1"/>
  <c r="D1183" i="9"/>
  <c r="H816" i="9" s="1"/>
  <c r="D1184" i="9"/>
  <c r="H817" i="9" s="1"/>
  <c r="D1185" i="9"/>
  <c r="H818" i="9" s="1"/>
  <c r="D1186" i="9"/>
  <c r="H819" i="9" s="1"/>
  <c r="D1187" i="9"/>
  <c r="D1188" i="9"/>
  <c r="D1189" i="9"/>
  <c r="H821" i="9" s="1"/>
  <c r="D1190" i="9"/>
  <c r="D1191" i="9"/>
  <c r="H823" i="9" s="1"/>
  <c r="D1192" i="9"/>
  <c r="D1193" i="9"/>
  <c r="H824" i="9" s="1"/>
  <c r="D1194" i="9"/>
  <c r="H825" i="9" s="1"/>
  <c r="D1195" i="9"/>
  <c r="H827" i="9" s="1"/>
  <c r="D1196" i="9"/>
  <c r="H826" i="9" s="1"/>
  <c r="D1197" i="9"/>
  <c r="D1198" i="9"/>
  <c r="D1199" i="9"/>
  <c r="H828" i="9" s="1"/>
  <c r="D1200" i="9"/>
  <c r="H829" i="9" s="1"/>
  <c r="D1201" i="9"/>
  <c r="H832" i="9" s="1"/>
  <c r="D1202" i="9"/>
  <c r="H830" i="9" s="1"/>
  <c r="D1203" i="9"/>
  <c r="H831" i="9" s="1"/>
  <c r="D1204" i="9"/>
  <c r="D1205" i="9"/>
  <c r="H833" i="9" s="1"/>
  <c r="D1206" i="9"/>
  <c r="D1207" i="9"/>
  <c r="D1208" i="9"/>
  <c r="H835" i="9" s="1"/>
  <c r="D1209" i="9"/>
  <c r="H836" i="9" s="1"/>
  <c r="D1210" i="9"/>
  <c r="H837" i="9" s="1"/>
  <c r="D1211" i="9"/>
  <c r="D1212" i="9"/>
  <c r="D1213" i="9"/>
  <c r="H839" i="9" s="1"/>
  <c r="D1214" i="9"/>
  <c r="D1215" i="9"/>
  <c r="H982" i="9" s="1"/>
  <c r="D1216" i="9"/>
  <c r="H841" i="9" s="1"/>
  <c r="D1217" i="9"/>
  <c r="H842" i="9" s="1"/>
  <c r="D1218" i="9"/>
  <c r="H843" i="9" s="1"/>
  <c r="D1219" i="9"/>
  <c r="H844" i="9" s="1"/>
  <c r="D1220" i="9"/>
  <c r="H845" i="9" s="1"/>
  <c r="D1221" i="9"/>
  <c r="H846" i="9" s="1"/>
  <c r="D1222" i="9"/>
  <c r="D1223" i="9"/>
  <c r="D1224" i="9"/>
  <c r="H847" i="9" s="1"/>
  <c r="D1225" i="9"/>
  <c r="H848" i="9" s="1"/>
  <c r="D1226" i="9"/>
  <c r="D1227" i="9"/>
  <c r="H850" i="9" s="1"/>
  <c r="D1228" i="9"/>
  <c r="D1229" i="9"/>
  <c r="D1230" i="9"/>
  <c r="H852" i="9" s="1"/>
  <c r="D1231" i="9"/>
  <c r="H855" i="9" s="1"/>
  <c r="D1232" i="9"/>
  <c r="H853" i="9" s="1"/>
  <c r="D1233" i="9"/>
  <c r="H854" i="9" s="1"/>
  <c r="D1234" i="9"/>
  <c r="D1235" i="9"/>
  <c r="H856" i="9" s="1"/>
  <c r="D1236" i="9"/>
  <c r="D1237" i="9"/>
  <c r="H857" i="9" s="1"/>
  <c r="D1238" i="9"/>
  <c r="D1239" i="9"/>
  <c r="H858" i="9" s="1"/>
  <c r="D1240" i="9"/>
  <c r="H859" i="9" s="1"/>
  <c r="D1241" i="9"/>
  <c r="D1242" i="9"/>
  <c r="H860" i="9" s="1"/>
  <c r="D1243" i="9"/>
  <c r="D1244" i="9"/>
  <c r="H861" i="9" s="1"/>
  <c r="D1245" i="9"/>
  <c r="D1246" i="9"/>
  <c r="H862" i="9" s="1"/>
  <c r="D1247" i="9"/>
  <c r="D1248" i="9"/>
  <c r="D1249" i="9"/>
  <c r="H863" i="9" s="1"/>
  <c r="D1250" i="9"/>
  <c r="H864" i="9" s="1"/>
  <c r="D1251" i="9"/>
  <c r="D1252" i="9"/>
  <c r="D1253" i="9"/>
  <c r="D1254" i="9"/>
  <c r="H866" i="9" s="1"/>
  <c r="D1255" i="9"/>
  <c r="H867" i="9" s="1"/>
  <c r="D1256" i="9"/>
  <c r="D1257" i="9"/>
  <c r="H868" i="9" s="1"/>
  <c r="D1258" i="9"/>
  <c r="H869" i="9" s="1"/>
  <c r="D1259" i="9"/>
  <c r="D1260" i="9"/>
  <c r="H870" i="9" s="1"/>
  <c r="D1261" i="9"/>
  <c r="D1262" i="9"/>
  <c r="H871" i="9" s="1"/>
  <c r="D1263" i="9"/>
  <c r="H872" i="9" s="1"/>
  <c r="D1264" i="9"/>
  <c r="D1265" i="9"/>
  <c r="H873" i="9" s="1"/>
  <c r="D1266" i="9"/>
  <c r="D1267" i="9"/>
  <c r="H874" i="9" s="1"/>
  <c r="D1268" i="9"/>
  <c r="D1269" i="9"/>
  <c r="D1270" i="9"/>
  <c r="H875" i="9" s="1"/>
  <c r="D1271" i="9"/>
  <c r="D1272" i="9"/>
  <c r="H876" i="9" s="1"/>
  <c r="D1273" i="9"/>
  <c r="H877" i="9" s="1"/>
  <c r="D1274" i="9"/>
  <c r="H878" i="9" s="1"/>
  <c r="D1275" i="9"/>
  <c r="H879" i="9" s="1"/>
  <c r="D1276" i="9"/>
  <c r="H880" i="9" s="1"/>
  <c r="D1277" i="9"/>
  <c r="H881" i="9" s="1"/>
  <c r="D1278" i="9"/>
  <c r="H882" i="9" s="1"/>
  <c r="D1279" i="9"/>
  <c r="H883" i="9" s="1"/>
  <c r="D1280" i="9"/>
  <c r="D1281" i="9"/>
  <c r="H885" i="9" s="1"/>
  <c r="D1282" i="9"/>
  <c r="H886" i="9" s="1"/>
  <c r="D1283" i="9"/>
  <c r="D1284" i="9"/>
  <c r="H887" i="9" s="1"/>
  <c r="D1285" i="9"/>
  <c r="D1286" i="9"/>
  <c r="H888" i="9" s="1"/>
  <c r="D1287" i="9"/>
  <c r="H889" i="9" s="1"/>
  <c r="D1288" i="9"/>
  <c r="H891" i="9" s="1"/>
  <c r="D1289" i="9"/>
  <c r="H890" i="9" s="1"/>
  <c r="D1290" i="9"/>
  <c r="D1291" i="9"/>
  <c r="D1292" i="9"/>
  <c r="D1293" i="9"/>
  <c r="D1294" i="9"/>
  <c r="H893" i="9" s="1"/>
  <c r="D1295" i="9"/>
  <c r="D1296" i="9"/>
  <c r="H894" i="9" s="1"/>
  <c r="D1297" i="9"/>
  <c r="H895" i="9" s="1"/>
  <c r="D1298" i="9"/>
  <c r="H896" i="9" s="1"/>
  <c r="D1299" i="9"/>
  <c r="H897" i="9" s="1"/>
  <c r="D1300" i="9"/>
  <c r="D1301" i="9"/>
  <c r="H898" i="9" s="1"/>
  <c r="D1302" i="9"/>
  <c r="H899" i="9" s="1"/>
  <c r="D1303" i="9"/>
  <c r="H902" i="9" s="1"/>
  <c r="D1304" i="9"/>
  <c r="H900" i="9" s="1"/>
  <c r="D1305" i="9"/>
  <c r="H901" i="9" s="1"/>
  <c r="D1306" i="9"/>
  <c r="D1307" i="9"/>
  <c r="H903" i="9" s="1"/>
  <c r="D1308" i="9"/>
  <c r="D1309" i="9"/>
  <c r="H904" i="9" s="1"/>
  <c r="D1310" i="9"/>
  <c r="D1311" i="9"/>
  <c r="H905" i="9" s="1"/>
  <c r="D1312" i="9"/>
  <c r="D1313" i="9"/>
  <c r="H911" i="9" s="1"/>
  <c r="D1314" i="9"/>
  <c r="H907" i="9" s="1"/>
  <c r="D1315" i="9"/>
  <c r="H908" i="9" s="1"/>
  <c r="D1316" i="9"/>
  <c r="H909" i="9" s="1"/>
  <c r="D1317" i="9"/>
  <c r="H910" i="9" s="1"/>
  <c r="D1318" i="9"/>
  <c r="D1319" i="9"/>
  <c r="D1320" i="9"/>
  <c r="H912" i="9" s="1"/>
  <c r="D1321" i="9"/>
  <c r="H913" i="9" s="1"/>
  <c r="D1322" i="9"/>
  <c r="D1323" i="9"/>
  <c r="H914" i="9" s="1"/>
  <c r="D1324" i="9"/>
  <c r="H915" i="9" s="1"/>
  <c r="D1325" i="9"/>
  <c r="D1326" i="9"/>
  <c r="H916" i="9" s="1"/>
  <c r="D1327" i="9"/>
  <c r="H917" i="9" s="1"/>
  <c r="D1328" i="9"/>
  <c r="D1329" i="9"/>
  <c r="H918" i="9" s="1"/>
  <c r="D1330" i="9"/>
  <c r="H919" i="9" s="1"/>
  <c r="D1331" i="9"/>
  <c r="D1332" i="9"/>
  <c r="D1333" i="9"/>
  <c r="H920" i="9" s="1"/>
  <c r="D1334" i="9"/>
  <c r="D1335" i="9"/>
  <c r="D1336" i="9"/>
  <c r="D1337" i="9"/>
  <c r="H923" i="9" s="1"/>
  <c r="D1338" i="9"/>
  <c r="H924" i="9" s="1"/>
  <c r="D1339" i="9"/>
  <c r="D1340" i="9"/>
  <c r="H925" i="9" s="1"/>
  <c r="D1341" i="9"/>
  <c r="D1342" i="9"/>
  <c r="H926" i="9" s="1"/>
  <c r="D1343" i="9"/>
  <c r="H927" i="9" s="1"/>
  <c r="D1344" i="9"/>
  <c r="D1345" i="9"/>
  <c r="H928" i="9" s="1"/>
  <c r="D1346" i="9"/>
  <c r="D1347" i="9"/>
  <c r="H929" i="9" s="1"/>
  <c r="D1348" i="9"/>
  <c r="H930" i="9" s="1"/>
  <c r="D1349" i="9"/>
  <c r="H931" i="9" s="1"/>
  <c r="D1350" i="9"/>
  <c r="H932" i="9" s="1"/>
  <c r="D1351" i="9"/>
  <c r="H933" i="9" s="1"/>
  <c r="D1352" i="9"/>
  <c r="H934" i="9" s="1"/>
  <c r="D1353" i="9"/>
  <c r="D1354" i="9"/>
  <c r="H935" i="9" s="1"/>
  <c r="D1355" i="9"/>
  <c r="H936" i="9" s="1"/>
  <c r="D1356" i="9"/>
  <c r="H937" i="9" s="1"/>
  <c r="D1357" i="9"/>
  <c r="D1358" i="9"/>
  <c r="H938" i="9" s="1"/>
  <c r="D1359" i="9"/>
  <c r="D1360" i="9"/>
  <c r="H939" i="9" s="1"/>
  <c r="D1361" i="9"/>
  <c r="H940" i="9" s="1"/>
  <c r="D1362" i="9"/>
  <c r="H941" i="9" s="1"/>
  <c r="D1363" i="9"/>
  <c r="H942" i="9" s="1"/>
  <c r="D1364" i="9"/>
  <c r="D1365" i="9"/>
  <c r="H944" i="9" s="1"/>
  <c r="D1366" i="9"/>
  <c r="D1367" i="9"/>
  <c r="D1368" i="9"/>
  <c r="H945" i="9" s="1"/>
  <c r="D1369" i="9"/>
  <c r="H946" i="9" s="1"/>
  <c r="D1370" i="9"/>
  <c r="D1371" i="9"/>
  <c r="H947" i="9" s="1"/>
  <c r="D1372" i="9"/>
  <c r="D1373" i="9"/>
  <c r="H948" i="9" s="1"/>
  <c r="D1374" i="9"/>
  <c r="H949" i="9" s="1"/>
  <c r="D1375" i="9"/>
  <c r="H950" i="9" s="1"/>
  <c r="D1376" i="9"/>
  <c r="D1377" i="9"/>
  <c r="H951" i="9" s="1"/>
  <c r="D1378" i="9"/>
  <c r="H952" i="9" s="1"/>
  <c r="D1379" i="9"/>
  <c r="H953" i="9" s="1"/>
  <c r="D1380" i="9"/>
  <c r="D1381" i="9"/>
  <c r="H954" i="9" s="1"/>
  <c r="D1382" i="9"/>
  <c r="H955" i="9" s="1"/>
  <c r="D1383" i="9"/>
  <c r="D1384" i="9"/>
  <c r="H956" i="9" s="1"/>
  <c r="D1385" i="9"/>
  <c r="D1386" i="9"/>
  <c r="H957" i="9" s="1"/>
  <c r="D1387" i="9"/>
  <c r="D1388" i="9"/>
  <c r="H958" i="9" s="1"/>
  <c r="D1389" i="9"/>
  <c r="D1390" i="9"/>
  <c r="H959" i="9" s="1"/>
  <c r="D1391" i="9"/>
  <c r="H960" i="9" s="1"/>
  <c r="D1392" i="9"/>
  <c r="D1393" i="9"/>
  <c r="H961" i="9" s="1"/>
  <c r="D1394" i="9"/>
  <c r="H962" i="9" s="1"/>
  <c r="D1395" i="9"/>
  <c r="H963" i="9" s="1"/>
  <c r="D1396" i="9"/>
  <c r="H964" i="9" s="1"/>
  <c r="D1397" i="9"/>
  <c r="H965" i="9" s="1"/>
  <c r="D1398" i="9"/>
  <c r="H966" i="9" s="1"/>
  <c r="D1399" i="9"/>
  <c r="H967" i="9" s="1"/>
  <c r="D1400" i="9"/>
  <c r="H971" i="9" s="1"/>
  <c r="D1401" i="9"/>
  <c r="H968" i="9" s="1"/>
  <c r="D1402" i="9"/>
  <c r="H969" i="9" s="1"/>
  <c r="D1403" i="9"/>
  <c r="H970" i="9" s="1"/>
  <c r="D1404" i="9"/>
  <c r="D1405" i="9"/>
  <c r="H972" i="9" s="1"/>
  <c r="D1406" i="9"/>
  <c r="D1407" i="9"/>
  <c r="H973" i="9" s="1"/>
  <c r="D1408" i="9"/>
  <c r="D1409" i="9"/>
  <c r="H974" i="9" s="1"/>
  <c r="D1410" i="9"/>
  <c r="H975" i="9" s="1"/>
  <c r="D1411" i="9"/>
  <c r="H976" i="9" s="1"/>
  <c r="D1412" i="9"/>
  <c r="D1413" i="9"/>
  <c r="H977" i="9" s="1"/>
  <c r="D1414" i="9"/>
  <c r="H978" i="9" s="1"/>
  <c r="D1415" i="9"/>
  <c r="D1416" i="9"/>
  <c r="H979" i="9" s="1"/>
  <c r="D1417" i="9"/>
  <c r="H980" i="9" s="1"/>
  <c r="D1418" i="9"/>
  <c r="D1419" i="9"/>
  <c r="H981" i="9" s="1"/>
  <c r="D1420" i="9"/>
  <c r="D1421" i="9"/>
  <c r="D1422" i="9"/>
  <c r="D1423" i="9"/>
  <c r="H983" i="9" s="1"/>
  <c r="D1424" i="9"/>
  <c r="H984" i="9" s="1"/>
  <c r="D1425" i="9"/>
  <c r="H986" i="9" s="1"/>
  <c r="D1426" i="9"/>
  <c r="H985" i="9" s="1"/>
  <c r="D1427" i="9"/>
  <c r="D1428" i="9"/>
  <c r="D1429" i="9"/>
  <c r="H987" i="9" s="1"/>
  <c r="D1430" i="9"/>
  <c r="D1431" i="9"/>
  <c r="H988" i="9" s="1"/>
  <c r="D1432" i="9"/>
  <c r="H989" i="9" s="1"/>
  <c r="D4" i="9"/>
  <c r="H3" i="9" s="1"/>
  <c r="D5" i="9"/>
  <c r="D6" i="9"/>
  <c r="H4" i="9" s="1"/>
  <c r="D7" i="9"/>
  <c r="H5" i="9" s="1"/>
  <c r="D8" i="9"/>
  <c r="D9" i="9"/>
  <c r="H6" i="9" s="1"/>
  <c r="D10" i="9"/>
  <c r="D11" i="9"/>
  <c r="H7" i="9" s="1"/>
  <c r="D12" i="9"/>
  <c r="H8" i="9" s="1"/>
  <c r="D13" i="9"/>
  <c r="D14" i="9"/>
  <c r="H9" i="9" s="1"/>
  <c r="D15" i="9"/>
  <c r="H10" i="9" s="1"/>
  <c r="D16" i="9"/>
  <c r="D17" i="9"/>
  <c r="H11" i="9" s="1"/>
  <c r="D18" i="9"/>
  <c r="D19" i="9"/>
  <c r="H12" i="9" s="1"/>
  <c r="D20" i="9"/>
  <c r="D21" i="9"/>
  <c r="H13" i="9" s="1"/>
  <c r="D22" i="9"/>
  <c r="H14" i="9" s="1"/>
  <c r="D23" i="9"/>
  <c r="H15" i="9" s="1"/>
  <c r="D24" i="9"/>
  <c r="D25" i="9"/>
  <c r="H16" i="9" s="1"/>
  <c r="D26" i="9"/>
  <c r="D27" i="9"/>
  <c r="D28" i="9"/>
  <c r="H17" i="9" s="1"/>
  <c r="D29" i="9"/>
  <c r="H18" i="9" s="1"/>
  <c r="D30" i="9"/>
  <c r="H19" i="9" s="1"/>
  <c r="D31" i="9"/>
  <c r="H20" i="9" s="1"/>
  <c r="D32" i="9"/>
  <c r="D33" i="9"/>
  <c r="H21" i="9" s="1"/>
  <c r="D34" i="9"/>
  <c r="D35" i="9"/>
  <c r="H22" i="9" s="1"/>
  <c r="D36" i="9"/>
  <c r="D37" i="9"/>
  <c r="H23" i="9" s="1"/>
  <c r="D38" i="9"/>
  <c r="H24" i="9" s="1"/>
  <c r="D39" i="9"/>
  <c r="D40" i="9"/>
  <c r="H26" i="9" s="1"/>
  <c r="D41" i="9"/>
  <c r="H25" i="9" s="1"/>
  <c r="D42" i="9"/>
  <c r="D43" i="9"/>
  <c r="D44" i="9"/>
  <c r="H27" i="9" s="1"/>
  <c r="D45" i="9"/>
  <c r="H28" i="9" s="1"/>
  <c r="D46" i="9"/>
  <c r="D47" i="9"/>
  <c r="D48" i="9"/>
  <c r="H29" i="9" s="1"/>
  <c r="D49" i="9"/>
  <c r="H30" i="9" s="1"/>
  <c r="D50" i="9"/>
  <c r="H31" i="9" s="1"/>
  <c r="D51" i="9"/>
  <c r="D52" i="9"/>
  <c r="H32" i="9" s="1"/>
  <c r="D53" i="9"/>
  <c r="D54" i="9"/>
  <c r="H33" i="9" s="1"/>
  <c r="D55" i="9"/>
  <c r="H34" i="9" s="1"/>
  <c r="D56" i="9"/>
  <c r="D57" i="9"/>
  <c r="H35" i="9" s="1"/>
  <c r="D58" i="9"/>
  <c r="H36" i="9" s="1"/>
  <c r="D59" i="9"/>
  <c r="D60" i="9"/>
  <c r="H37" i="9" s="1"/>
  <c r="D61" i="9"/>
  <c r="D62" i="9"/>
  <c r="H38" i="9" s="1"/>
  <c r="D63" i="9"/>
  <c r="D64" i="9"/>
  <c r="H39" i="9" s="1"/>
  <c r="D65" i="9"/>
  <c r="H40" i="9" s="1"/>
  <c r="D66" i="9"/>
  <c r="H58" i="9" s="1"/>
  <c r="D67" i="9"/>
  <c r="H42" i="9" s="1"/>
  <c r="D68" i="9"/>
  <c r="H43" i="9" s="1"/>
  <c r="D69" i="9"/>
  <c r="D70" i="9"/>
  <c r="H44" i="9" s="1"/>
  <c r="D71" i="9"/>
  <c r="H45" i="9" s="1"/>
  <c r="D72" i="9"/>
  <c r="D73" i="9"/>
  <c r="H46" i="9" s="1"/>
  <c r="D74" i="9"/>
  <c r="D75" i="9"/>
  <c r="H47" i="9" s="1"/>
  <c r="D76" i="9"/>
  <c r="D77" i="9"/>
  <c r="H48" i="9" s="1"/>
  <c r="D78" i="9"/>
  <c r="D79" i="9"/>
  <c r="H49" i="9" s="1"/>
  <c r="D80" i="9"/>
  <c r="H50" i="9" s="1"/>
  <c r="D81" i="9"/>
  <c r="H51" i="9" s="1"/>
  <c r="D82" i="9"/>
  <c r="D83" i="9"/>
  <c r="H52" i="9" s="1"/>
  <c r="D84" i="9"/>
  <c r="D85" i="9"/>
  <c r="H53" i="9" s="1"/>
  <c r="D86" i="9"/>
  <c r="D87" i="9"/>
  <c r="H54" i="9" s="1"/>
  <c r="D88" i="9"/>
  <c r="H55" i="9" s="1"/>
  <c r="D89" i="9"/>
  <c r="D90" i="9"/>
  <c r="H108" i="9" s="1"/>
  <c r="D91" i="9"/>
  <c r="H363" i="9" s="1"/>
  <c r="D92" i="9"/>
  <c r="D93" i="9"/>
  <c r="D94" i="9"/>
  <c r="H526" i="9" s="1"/>
  <c r="D95" i="9"/>
  <c r="H60" i="9" s="1"/>
  <c r="D96" i="9"/>
  <c r="D97" i="9"/>
  <c r="H61" i="9" s="1"/>
  <c r="D98" i="9"/>
  <c r="D99" i="9"/>
  <c r="H62" i="9" s="1"/>
  <c r="D100" i="9"/>
  <c r="D101" i="9"/>
  <c r="H63" i="9" s="1"/>
  <c r="D102" i="9"/>
  <c r="H64" i="9" s="1"/>
  <c r="D103" i="9"/>
  <c r="H65" i="9" s="1"/>
  <c r="D104" i="9"/>
  <c r="D105" i="9"/>
  <c r="H66" i="9" s="1"/>
  <c r="D106" i="9"/>
  <c r="H67" i="9" s="1"/>
  <c r="D107" i="9"/>
  <c r="H68" i="9" s="1"/>
  <c r="D108" i="9"/>
  <c r="D109" i="9"/>
  <c r="H69" i="9" s="1"/>
  <c r="D110" i="9"/>
  <c r="D111" i="9"/>
  <c r="H70" i="9" s="1"/>
  <c r="D112" i="9"/>
  <c r="H71" i="9" s="1"/>
  <c r="D113" i="9"/>
  <c r="H72" i="9" s="1"/>
  <c r="D114" i="9"/>
  <c r="D115" i="9"/>
  <c r="H73" i="9" s="1"/>
  <c r="D116" i="9"/>
  <c r="H74" i="9" s="1"/>
  <c r="D117" i="9"/>
  <c r="D118" i="9"/>
  <c r="H75" i="9" s="1"/>
  <c r="D119" i="9"/>
  <c r="H76" i="9" s="1"/>
  <c r="D120" i="9"/>
  <c r="D121" i="9"/>
  <c r="H77" i="9" s="1"/>
  <c r="D122" i="9"/>
  <c r="D123" i="9"/>
  <c r="H78" i="9" s="1"/>
  <c r="D124" i="9"/>
  <c r="D125" i="9"/>
  <c r="H79" i="9" s="1"/>
  <c r="D126" i="9"/>
  <c r="D127" i="9"/>
  <c r="H80" i="9" s="1"/>
  <c r="D128" i="9"/>
  <c r="D129" i="9"/>
  <c r="H81" i="9" s="1"/>
  <c r="D130" i="9"/>
  <c r="D131" i="9"/>
  <c r="H82" i="9" s="1"/>
  <c r="D132" i="9"/>
  <c r="D133" i="9"/>
  <c r="H83" i="9" s="1"/>
  <c r="D134" i="9"/>
  <c r="H84" i="9" s="1"/>
  <c r="D135" i="9"/>
  <c r="H85" i="9" s="1"/>
  <c r="D136" i="9"/>
  <c r="D137" i="9"/>
  <c r="H86" i="9" s="1"/>
  <c r="D138" i="9"/>
  <c r="H87" i="9" s="1"/>
  <c r="D139" i="9"/>
  <c r="H88" i="9" s="1"/>
  <c r="D140" i="9"/>
  <c r="H313" i="9" s="1"/>
  <c r="D141" i="9"/>
  <c r="D142" i="9"/>
  <c r="H90" i="9" s="1"/>
  <c r="D143" i="9"/>
  <c r="H91" i="9" s="1"/>
  <c r="D144" i="9"/>
  <c r="D145" i="9"/>
  <c r="H92" i="9" s="1"/>
  <c r="D146" i="9"/>
  <c r="D147" i="9"/>
  <c r="H93" i="9" s="1"/>
  <c r="D148" i="9"/>
  <c r="H94" i="9" s="1"/>
  <c r="D149" i="9"/>
  <c r="H95" i="9" s="1"/>
  <c r="D150" i="9"/>
  <c r="H96" i="9" s="1"/>
  <c r="D151" i="9"/>
  <c r="D152" i="9"/>
  <c r="H97" i="9" s="1"/>
  <c r="D153" i="9"/>
  <c r="H98" i="9" s="1"/>
  <c r="D154" i="9"/>
  <c r="D155" i="9"/>
  <c r="H99" i="9" s="1"/>
  <c r="D156" i="9"/>
  <c r="H100" i="9" s="1"/>
  <c r="D157" i="9"/>
  <c r="D158" i="9"/>
  <c r="H101" i="9" s="1"/>
  <c r="D159" i="9"/>
  <c r="D160" i="9"/>
  <c r="H102" i="9" s="1"/>
  <c r="D161" i="9"/>
  <c r="D162" i="9"/>
  <c r="H103" i="9" s="1"/>
  <c r="D163" i="9"/>
  <c r="H104" i="9" s="1"/>
  <c r="D164" i="9"/>
  <c r="D165" i="9"/>
  <c r="D166" i="9"/>
  <c r="H415" i="9" s="1"/>
  <c r="D167" i="9"/>
  <c r="H106" i="9" s="1"/>
  <c r="D168" i="9"/>
  <c r="H107" i="9" s="1"/>
  <c r="D169" i="9"/>
  <c r="D170" i="9"/>
  <c r="D171" i="9"/>
  <c r="H922" i="9" s="1"/>
  <c r="D172" i="9"/>
  <c r="D173" i="9"/>
  <c r="H111" i="9" s="1"/>
  <c r="D174" i="9"/>
  <c r="H112" i="9" s="1"/>
  <c r="D175" i="9"/>
  <c r="H113" i="9" s="1"/>
  <c r="D176" i="9"/>
  <c r="H114" i="9" s="1"/>
  <c r="D177" i="9"/>
  <c r="D178" i="9"/>
  <c r="H116" i="9" s="1"/>
  <c r="D179" i="9"/>
  <c r="H115" i="9" s="1"/>
  <c r="D180" i="9"/>
  <c r="D181" i="9"/>
  <c r="H117" i="9" s="1"/>
  <c r="D182" i="9"/>
  <c r="H118" i="9" s="1"/>
  <c r="D183" i="9"/>
  <c r="H119" i="9" s="1"/>
  <c r="D184" i="9"/>
  <c r="D185" i="9"/>
  <c r="H120" i="9" s="1"/>
  <c r="D186" i="9"/>
  <c r="H191" i="9" s="1"/>
  <c r="D187" i="9"/>
  <c r="H291" i="9" s="1"/>
  <c r="D188" i="9"/>
  <c r="H122" i="9" s="1"/>
  <c r="D189" i="9"/>
  <c r="H123" i="9" s="1"/>
  <c r="D190" i="9"/>
  <c r="H124" i="9" s="1"/>
  <c r="D191" i="9"/>
  <c r="D192" i="9"/>
  <c r="D193" i="9"/>
  <c r="H125" i="9" s="1"/>
  <c r="D194" i="9"/>
  <c r="D195" i="9"/>
  <c r="H126" i="9" s="1"/>
  <c r="D196" i="9"/>
  <c r="D197" i="9"/>
  <c r="H127" i="9" s="1"/>
  <c r="D198" i="9"/>
  <c r="D199" i="9"/>
  <c r="H128" i="9" s="1"/>
  <c r="D200" i="9"/>
  <c r="H129" i="9" s="1"/>
  <c r="D201" i="9"/>
  <c r="H130" i="9" s="1"/>
  <c r="D202" i="9"/>
  <c r="D203" i="9"/>
  <c r="H131" i="9" s="1"/>
  <c r="D204" i="9"/>
  <c r="D205" i="9"/>
  <c r="D206" i="9"/>
  <c r="H132" i="9" s="1"/>
  <c r="D207" i="9"/>
  <c r="H133" i="9" s="1"/>
  <c r="D208" i="9"/>
  <c r="H134" i="9" s="1"/>
  <c r="D209" i="9"/>
  <c r="H135" i="9" s="1"/>
  <c r="D210" i="9"/>
  <c r="H136" i="9" s="1"/>
  <c r="D211" i="9"/>
  <c r="D212" i="9"/>
  <c r="H137" i="9" s="1"/>
  <c r="D213" i="9"/>
  <c r="D214" i="9"/>
  <c r="H138" i="9" s="1"/>
  <c r="D215" i="9"/>
  <c r="H139" i="9" s="1"/>
  <c r="D216" i="9"/>
  <c r="H140" i="9" s="1"/>
  <c r="D217" i="9"/>
  <c r="D218" i="9"/>
  <c r="H141" i="9" s="1"/>
  <c r="D219" i="9"/>
  <c r="H142" i="9" s="1"/>
  <c r="D220" i="9"/>
  <c r="H143" i="9" s="1"/>
  <c r="D221" i="9"/>
  <c r="D222" i="9"/>
  <c r="H144" i="9" s="1"/>
  <c r="D223" i="9"/>
  <c r="H145" i="9" s="1"/>
  <c r="D224" i="9"/>
  <c r="D225" i="9"/>
  <c r="H146" i="9" s="1"/>
  <c r="D226" i="9"/>
  <c r="D227" i="9"/>
  <c r="H147" i="9" s="1"/>
  <c r="D228" i="9"/>
  <c r="H148" i="9" s="1"/>
  <c r="D229" i="9"/>
  <c r="D230" i="9"/>
  <c r="H149" i="9" s="1"/>
  <c r="D231" i="9"/>
  <c r="H150" i="9" s="1"/>
  <c r="D232" i="9"/>
  <c r="H153" i="9" s="1"/>
  <c r="D233" i="9"/>
  <c r="H151" i="9" s="1"/>
  <c r="D234" i="9"/>
  <c r="H152" i="9" s="1"/>
  <c r="D235" i="9"/>
  <c r="D236" i="9"/>
  <c r="H154" i="9" s="1"/>
  <c r="D237" i="9"/>
  <c r="H155" i="9" s="1"/>
  <c r="D238" i="9"/>
  <c r="D239" i="9"/>
  <c r="H156" i="9" s="1"/>
  <c r="D240" i="9"/>
  <c r="H157" i="9" s="1"/>
  <c r="D241" i="9"/>
  <c r="D242" i="9"/>
  <c r="D243" i="9"/>
  <c r="H158" i="9" s="1"/>
  <c r="D244" i="9"/>
  <c r="D245" i="9"/>
  <c r="H159" i="9" s="1"/>
  <c r="D246" i="9"/>
  <c r="H160" i="9" s="1"/>
  <c r="D247" i="9"/>
  <c r="D248" i="9"/>
  <c r="D249" i="9"/>
  <c r="H161" i="9" s="1"/>
  <c r="D250" i="9"/>
  <c r="H162" i="9" s="1"/>
  <c r="D251" i="9"/>
  <c r="D252" i="9"/>
  <c r="D253" i="9"/>
  <c r="H163" i="9" s="1"/>
  <c r="D254" i="9"/>
  <c r="D255" i="9"/>
  <c r="H164" i="9" s="1"/>
  <c r="D256" i="9"/>
  <c r="H165" i="9" s="1"/>
  <c r="D257" i="9"/>
  <c r="H166" i="9" s="1"/>
  <c r="D258" i="9"/>
  <c r="H167" i="9" s="1"/>
  <c r="D259" i="9"/>
  <c r="H168" i="9" s="1"/>
  <c r="D260" i="9"/>
  <c r="H169" i="9" s="1"/>
  <c r="D261" i="9"/>
  <c r="H170" i="9" s="1"/>
  <c r="D262" i="9"/>
  <c r="H171" i="9" s="1"/>
  <c r="D263" i="9"/>
  <c r="D264" i="9"/>
  <c r="H172" i="9" s="1"/>
  <c r="D265" i="9"/>
  <c r="H173" i="9" s="1"/>
  <c r="D266" i="9"/>
  <c r="H174" i="9" s="1"/>
  <c r="D267" i="9"/>
  <c r="H687" i="9" s="1"/>
  <c r="D268" i="9"/>
  <c r="H176" i="9" s="1"/>
  <c r="D269" i="9"/>
  <c r="H177" i="9" s="1"/>
  <c r="D270" i="9"/>
  <c r="H178" i="9" s="1"/>
  <c r="D271" i="9"/>
  <c r="D272" i="9"/>
  <c r="H179" i="9" s="1"/>
  <c r="D273" i="9"/>
  <c r="H180" i="9" s="1"/>
  <c r="D274" i="9"/>
  <c r="D275" i="9"/>
  <c r="H181" i="9" s="1"/>
  <c r="D276" i="9"/>
  <c r="H182" i="9" s="1"/>
  <c r="D277" i="9"/>
  <c r="D278" i="9"/>
  <c r="H183" i="9" s="1"/>
  <c r="D279" i="9"/>
  <c r="H184" i="9" s="1"/>
  <c r="D280" i="9"/>
  <c r="D281" i="9"/>
  <c r="H185" i="9" s="1"/>
  <c r="D282" i="9"/>
  <c r="H186" i="9" s="1"/>
  <c r="D283" i="9"/>
  <c r="H822" i="9" s="1"/>
  <c r="D284" i="9"/>
  <c r="D285" i="9"/>
  <c r="H188" i="9" s="1"/>
  <c r="D286" i="9"/>
  <c r="D287" i="9"/>
  <c r="H189" i="9" s="1"/>
  <c r="D288" i="9"/>
  <c r="D289" i="9"/>
  <c r="H190" i="9" s="1"/>
  <c r="D290" i="9"/>
  <c r="D291" i="9"/>
  <c r="H192" i="9" s="1"/>
  <c r="D292" i="9"/>
  <c r="D293" i="9"/>
  <c r="H193" i="9" s="1"/>
  <c r="D294" i="9"/>
  <c r="H194" i="9" s="1"/>
  <c r="D295" i="9"/>
  <c r="H195" i="9" s="1"/>
  <c r="D296" i="9"/>
  <c r="H196" i="9" s="1"/>
  <c r="D297" i="9"/>
  <c r="H198" i="9" s="1"/>
  <c r="D298" i="9"/>
  <c r="H664" i="9" s="1"/>
  <c r="D299" i="9"/>
  <c r="D300" i="9"/>
  <c r="D301" i="9"/>
  <c r="H199" i="9" s="1"/>
  <c r="D302" i="9"/>
  <c r="H200" i="9" s="1"/>
  <c r="D303" i="9"/>
  <c r="D304" i="9"/>
  <c r="H201" i="9" s="1"/>
  <c r="D305" i="9"/>
  <c r="H204" i="9" s="1"/>
  <c r="D306" i="9"/>
  <c r="H202" i="9" s="1"/>
  <c r="D307" i="9"/>
  <c r="H203" i="9" s="1"/>
  <c r="D308" i="9"/>
  <c r="D309" i="9"/>
  <c r="H205" i="9" s="1"/>
  <c r="D310" i="9"/>
  <c r="H206" i="9" s="1"/>
  <c r="D311" i="9"/>
  <c r="H467" i="9" s="1"/>
  <c r="D312" i="9"/>
  <c r="H211" i="9" s="1"/>
  <c r="D313" i="9"/>
  <c r="H208" i="9" s="1"/>
  <c r="D314" i="9"/>
  <c r="H209" i="9" s="1"/>
  <c r="D315" i="9"/>
  <c r="H210" i="9" s="1"/>
  <c r="D316" i="9"/>
  <c r="D317" i="9"/>
  <c r="H212" i="9" s="1"/>
  <c r="D318" i="9"/>
  <c r="D319" i="9"/>
  <c r="D320" i="9"/>
  <c r="D321" i="9"/>
  <c r="H214" i="9" s="1"/>
  <c r="D322" i="9"/>
  <c r="D323" i="9"/>
  <c r="H215" i="9" s="1"/>
  <c r="D324" i="9"/>
  <c r="D325" i="9"/>
  <c r="H216" i="9" s="1"/>
  <c r="D326" i="9"/>
  <c r="H217" i="9" s="1"/>
  <c r="D327" i="9"/>
  <c r="H218" i="9" s="1"/>
  <c r="D328" i="9"/>
  <c r="D329" i="9"/>
  <c r="H219" i="9" s="1"/>
  <c r="D330" i="9"/>
  <c r="D331" i="9"/>
  <c r="H223" i="9" s="1"/>
  <c r="D332" i="9"/>
  <c r="H220" i="9" s="1"/>
  <c r="D333" i="9"/>
  <c r="H221" i="9" s="1"/>
  <c r="D334" i="9"/>
  <c r="H222" i="9" s="1"/>
  <c r="D335" i="9"/>
  <c r="D336" i="9"/>
  <c r="H224" i="9" s="1"/>
  <c r="D337" i="9"/>
  <c r="D338" i="9"/>
  <c r="H225" i="9" s="1"/>
  <c r="D339" i="9"/>
  <c r="D340" i="9"/>
  <c r="D341" i="9"/>
  <c r="H226" i="9" s="1"/>
  <c r="D342" i="9"/>
  <c r="H227" i="9" s="1"/>
  <c r="D343" i="9"/>
  <c r="D344" i="9"/>
  <c r="H228" i="9" s="1"/>
  <c r="D345" i="9"/>
  <c r="H229" i="9" s="1"/>
  <c r="D346" i="9"/>
  <c r="H230" i="9" s="1"/>
  <c r="D347" i="9"/>
  <c r="H744" i="9" s="1"/>
  <c r="D348" i="9"/>
  <c r="H231" i="9" s="1"/>
  <c r="D349" i="9"/>
  <c r="D350" i="9"/>
  <c r="H233" i="9" s="1"/>
  <c r="D351" i="9"/>
  <c r="D352" i="9"/>
  <c r="H234" i="9" s="1"/>
  <c r="D353" i="9"/>
  <c r="H235" i="9" s="1"/>
  <c r="D354" i="9"/>
  <c r="D355" i="9"/>
  <c r="D356" i="9"/>
  <c r="H236" i="9" s="1"/>
  <c r="D357" i="9"/>
  <c r="H237" i="9" s="1"/>
  <c r="D358" i="9"/>
  <c r="D359" i="9"/>
  <c r="H238" i="9" s="1"/>
  <c r="D360" i="9"/>
  <c r="H239" i="9" s="1"/>
  <c r="D361" i="9"/>
  <c r="D362" i="9"/>
  <c r="H243" i="9" s="1"/>
  <c r="D363" i="9"/>
  <c r="H240" i="9" s="1"/>
  <c r="D364" i="9"/>
  <c r="H241" i="9" s="1"/>
  <c r="D365" i="9"/>
  <c r="H242" i="9" s="1"/>
  <c r="D366" i="9"/>
  <c r="D367" i="9"/>
  <c r="H244" i="9" s="1"/>
  <c r="D368" i="9"/>
  <c r="D369" i="9"/>
  <c r="H250" i="9" s="1"/>
  <c r="D370" i="9"/>
  <c r="H245" i="9" s="1"/>
  <c r="D371" i="9"/>
  <c r="H246" i="9" s="1"/>
  <c r="D372" i="9"/>
  <c r="H247" i="9" s="1"/>
  <c r="D373" i="9"/>
  <c r="D374" i="9"/>
  <c r="H249" i="9" s="1"/>
  <c r="D375" i="9"/>
  <c r="D376" i="9"/>
  <c r="D377" i="9"/>
  <c r="H251" i="9" s="1"/>
  <c r="D378" i="9"/>
  <c r="D379" i="9"/>
  <c r="H252" i="9" s="1"/>
  <c r="D380" i="9"/>
  <c r="H253" i="9" s="1"/>
  <c r="D381" i="9"/>
  <c r="H254" i="9" s="1"/>
  <c r="D382" i="9"/>
  <c r="H255" i="9" s="1"/>
  <c r="D383" i="9"/>
  <c r="H256" i="9" s="1"/>
  <c r="D384" i="9"/>
  <c r="H257" i="9" s="1"/>
  <c r="D385" i="9"/>
  <c r="D386" i="9"/>
  <c r="D387" i="9"/>
  <c r="H258" i="9" s="1"/>
  <c r="D388" i="9"/>
  <c r="D389" i="9"/>
  <c r="H259" i="9" s="1"/>
  <c r="D390" i="9"/>
  <c r="H260" i="9" s="1"/>
  <c r="D391" i="9"/>
  <c r="H261" i="9" s="1"/>
  <c r="D392" i="9"/>
  <c r="D393" i="9"/>
  <c r="D394" i="9"/>
  <c r="H262" i="9" s="1"/>
  <c r="D395" i="9"/>
  <c r="H263" i="9" s="1"/>
  <c r="D396" i="9"/>
  <c r="H264" i="9" s="1"/>
  <c r="D397" i="9"/>
  <c r="D398" i="9"/>
  <c r="H265" i="9" s="1"/>
  <c r="D399" i="9"/>
  <c r="D400" i="9"/>
  <c r="H266" i="9" s="1"/>
  <c r="D401" i="9"/>
  <c r="D402" i="9"/>
  <c r="H267" i="9" s="1"/>
  <c r="D403" i="9"/>
  <c r="D404" i="9"/>
  <c r="H268" i="9" s="1"/>
  <c r="D405" i="9"/>
  <c r="H269" i="9" s="1"/>
  <c r="D406" i="9"/>
  <c r="H270" i="9" s="1"/>
  <c r="D407" i="9"/>
  <c r="D408" i="9"/>
  <c r="H271" i="9" s="1"/>
  <c r="D409" i="9"/>
  <c r="H272" i="9" s="1"/>
  <c r="D410" i="9"/>
  <c r="H273" i="9" s="1"/>
  <c r="D411" i="9"/>
  <c r="H274" i="9" s="1"/>
  <c r="D412" i="9"/>
  <c r="D413" i="9"/>
  <c r="H275" i="9" s="1"/>
  <c r="D414" i="9"/>
  <c r="H276" i="9" s="1"/>
  <c r="D415" i="9"/>
  <c r="H277" i="9" s="1"/>
  <c r="D416" i="9"/>
  <c r="H278" i="9" s="1"/>
  <c r="D417" i="9"/>
  <c r="D418" i="9"/>
  <c r="H279" i="9" s="1"/>
  <c r="D419" i="9"/>
  <c r="D420" i="9"/>
  <c r="H280" i="9" s="1"/>
  <c r="D421" i="9"/>
  <c r="H281" i="9" s="1"/>
  <c r="D422" i="9"/>
  <c r="D423" i="9"/>
  <c r="H282" i="9" s="1"/>
  <c r="D424" i="9"/>
  <c r="H283" i="9" s="1"/>
  <c r="D425" i="9"/>
  <c r="H284" i="9" s="1"/>
  <c r="D426" i="9"/>
  <c r="D427" i="9"/>
  <c r="H285" i="9" s="1"/>
  <c r="D428" i="9"/>
  <c r="D429" i="9"/>
  <c r="H834" i="9" s="1"/>
  <c r="D430" i="9"/>
  <c r="H286" i="9" s="1"/>
  <c r="D431" i="9"/>
  <c r="H287" i="9" s="1"/>
  <c r="D432" i="9"/>
  <c r="D433" i="9"/>
  <c r="H288" i="9" s="1"/>
  <c r="D434" i="9"/>
  <c r="D435" i="9"/>
  <c r="H289" i="9" s="1"/>
  <c r="D436" i="9"/>
  <c r="H290" i="9" s="1"/>
  <c r="D437" i="9"/>
  <c r="D438" i="9"/>
  <c r="H292" i="9" s="1"/>
  <c r="D439" i="9"/>
  <c r="H293" i="9" s="1"/>
  <c r="D440" i="9"/>
  <c r="H294" i="9" s="1"/>
  <c r="D441" i="9"/>
  <c r="D442" i="9"/>
  <c r="H295" i="9" s="1"/>
  <c r="D443" i="9"/>
  <c r="D444" i="9"/>
  <c r="H296" i="9" s="1"/>
  <c r="D445" i="9"/>
  <c r="H297" i="9" s="1"/>
  <c r="D446" i="9"/>
  <c r="D447" i="9"/>
  <c r="H473" i="9" s="1"/>
  <c r="D448" i="9"/>
  <c r="H298" i="9" s="1"/>
  <c r="D449" i="9"/>
  <c r="H299" i="9" s="1"/>
  <c r="D450" i="9"/>
  <c r="D451" i="9"/>
  <c r="H300" i="9" s="1"/>
  <c r="D452" i="9"/>
  <c r="D453" i="9"/>
  <c r="D454" i="9"/>
  <c r="H301" i="9" s="1"/>
  <c r="D455" i="9"/>
  <c r="H302" i="9" s="1"/>
  <c r="D456" i="9"/>
  <c r="D457" i="9"/>
  <c r="H303" i="9" s="1"/>
  <c r="D458" i="9"/>
  <c r="H304" i="9" s="1"/>
  <c r="D459" i="9"/>
  <c r="H305" i="9" s="1"/>
  <c r="D460" i="9"/>
  <c r="D461" i="9"/>
  <c r="H306" i="9" s="1"/>
  <c r="D462" i="9"/>
  <c r="D463" i="9"/>
  <c r="H307" i="9" s="1"/>
  <c r="D464" i="9"/>
  <c r="D465" i="9"/>
  <c r="H308" i="9" s="1"/>
  <c r="D466" i="9"/>
  <c r="H309" i="9" s="1"/>
  <c r="D467" i="9"/>
  <c r="D468" i="9"/>
  <c r="D469" i="9"/>
  <c r="H310" i="9" s="1"/>
  <c r="D470" i="9"/>
  <c r="H311" i="9" s="1"/>
  <c r="D471" i="9"/>
  <c r="H312" i="9" s="1"/>
  <c r="D472" i="9"/>
  <c r="D473" i="9"/>
  <c r="D474" i="9"/>
  <c r="H314" i="9" s="1"/>
  <c r="D475" i="9"/>
  <c r="H315" i="9" s="1"/>
  <c r="D476" i="9"/>
  <c r="D477" i="9"/>
  <c r="H316" i="9" s="1"/>
  <c r="D478" i="9"/>
  <c r="D479" i="9"/>
  <c r="H317" i="9" s="1"/>
  <c r="D480" i="9"/>
  <c r="H318" i="9" s="1"/>
  <c r="D481" i="9"/>
  <c r="D482" i="9"/>
  <c r="H319" i="9" s="1"/>
  <c r="D483" i="9"/>
  <c r="H321" i="9" s="1"/>
  <c r="D484" i="9"/>
  <c r="H320" i="9" s="1"/>
  <c r="D485" i="9"/>
  <c r="D486" i="9"/>
  <c r="H322" i="9" s="1"/>
  <c r="D487" i="9"/>
  <c r="D488" i="9"/>
  <c r="D489" i="9"/>
  <c r="H323" i="9" s="1"/>
  <c r="D490" i="9"/>
  <c r="H324" i="9" s="1"/>
  <c r="D491" i="9"/>
  <c r="H325" i="9" s="1"/>
  <c r="D492" i="9"/>
  <c r="H326" i="9" s="1"/>
  <c r="D493" i="9"/>
  <c r="D494" i="9"/>
  <c r="H327" i="9" s="1"/>
  <c r="D495" i="9"/>
  <c r="D496" i="9"/>
  <c r="H328" i="9" s="1"/>
  <c r="D497" i="9"/>
  <c r="H329" i="9" s="1"/>
  <c r="D498" i="9"/>
  <c r="H330" i="9" s="1"/>
  <c r="D499" i="9"/>
  <c r="D500" i="9"/>
  <c r="H570" i="9" s="1"/>
  <c r="D501" i="9"/>
  <c r="H331" i="9" s="1"/>
  <c r="D502" i="9"/>
  <c r="H332" i="9" s="1"/>
  <c r="D503" i="9"/>
  <c r="H333" i="9" s="1"/>
  <c r="D504" i="9"/>
  <c r="H335" i="9" s="1"/>
  <c r="D505" i="9"/>
  <c r="H334" i="9" s="1"/>
  <c r="D506" i="9"/>
  <c r="D507" i="9"/>
  <c r="H336" i="9" s="1"/>
  <c r="D508" i="9"/>
  <c r="D509" i="9"/>
  <c r="D510" i="9"/>
  <c r="H337" i="9" s="1"/>
  <c r="D511" i="9"/>
  <c r="H339" i="9" s="1"/>
  <c r="D512" i="9"/>
  <c r="H338" i="9" s="1"/>
  <c r="D513" i="9"/>
  <c r="D514" i="9"/>
  <c r="H340" i="9" s="1"/>
  <c r="D515" i="9"/>
  <c r="H341" i="9" s="1"/>
  <c r="D516" i="9"/>
  <c r="D517" i="9"/>
  <c r="H342" i="9" s="1"/>
  <c r="D518" i="9"/>
  <c r="D519" i="9"/>
  <c r="H343" i="9" s="1"/>
  <c r="D520" i="9"/>
  <c r="D521" i="9"/>
  <c r="H344" i="9" s="1"/>
  <c r="D522" i="9"/>
  <c r="D523" i="9"/>
  <c r="H345" i="9" s="1"/>
  <c r="D524" i="9"/>
  <c r="D525" i="9"/>
  <c r="H346" i="9" s="1"/>
  <c r="D526" i="9"/>
  <c r="H347" i="9" s="1"/>
  <c r="D527" i="9"/>
  <c r="D528" i="9"/>
  <c r="H348" i="9" s="1"/>
  <c r="D529" i="9"/>
  <c r="H349" i="9" s="1"/>
  <c r="D530" i="9"/>
  <c r="H350" i="9" s="1"/>
  <c r="D531" i="9"/>
  <c r="D532" i="9"/>
  <c r="H351" i="9" s="1"/>
  <c r="D533" i="9"/>
  <c r="H352" i="9" s="1"/>
  <c r="D534" i="9"/>
  <c r="H353" i="9" s="1"/>
  <c r="D535" i="9"/>
  <c r="H354" i="9" s="1"/>
  <c r="D536" i="9"/>
  <c r="H355" i="9" s="1"/>
  <c r="D537" i="9"/>
  <c r="D538" i="9"/>
  <c r="H356" i="9" s="1"/>
  <c r="D539" i="9"/>
  <c r="H357" i="9" s="1"/>
  <c r="D540" i="9"/>
  <c r="H358" i="9" s="1"/>
  <c r="D541" i="9"/>
  <c r="H359" i="9" s="1"/>
  <c r="D542" i="9"/>
  <c r="D543" i="9"/>
  <c r="D544" i="9"/>
  <c r="H360" i="9" s="1"/>
  <c r="D545" i="9"/>
  <c r="D546" i="9"/>
  <c r="H361" i="9" s="1"/>
  <c r="D547" i="9"/>
  <c r="D548" i="9"/>
  <c r="H362" i="9" s="1"/>
  <c r="D549" i="9"/>
  <c r="D550" i="9"/>
  <c r="H365" i="9" s="1"/>
  <c r="D551" i="9"/>
  <c r="H364" i="9" s="1"/>
  <c r="D552" i="9"/>
  <c r="D553" i="9"/>
  <c r="D554" i="9"/>
  <c r="H366" i="9" s="1"/>
  <c r="D555" i="9"/>
  <c r="H367" i="9" s="1"/>
  <c r="D556" i="9"/>
  <c r="H368" i="9" s="1"/>
  <c r="D557" i="9"/>
  <c r="H369" i="9" s="1"/>
  <c r="D558" i="9"/>
  <c r="H370" i="9" s="1"/>
  <c r="D559" i="9"/>
  <c r="H371" i="9" s="1"/>
  <c r="D560" i="9"/>
  <c r="D561" i="9"/>
  <c r="H372" i="9" s="1"/>
  <c r="D562" i="9"/>
  <c r="H373" i="9" s="1"/>
  <c r="D563" i="9"/>
  <c r="H838" i="9" s="1"/>
  <c r="D564" i="9"/>
  <c r="H374" i="9" s="1"/>
  <c r="D565" i="9"/>
  <c r="D566" i="9"/>
  <c r="H376" i="9" s="1"/>
  <c r="D567" i="9"/>
  <c r="H377" i="9" s="1"/>
  <c r="D568" i="9"/>
  <c r="H378" i="9" s="1"/>
  <c r="D569" i="9"/>
  <c r="H379" i="9" s="1"/>
  <c r="D570" i="9"/>
  <c r="D571" i="9"/>
  <c r="H380" i="9" s="1"/>
  <c r="D572" i="9"/>
  <c r="D573" i="9"/>
  <c r="H381" i="9" s="1"/>
  <c r="D574" i="9"/>
  <c r="H382" i="9" s="1"/>
  <c r="D575" i="9"/>
  <c r="H383" i="9" s="1"/>
  <c r="D576" i="9"/>
  <c r="D577" i="9"/>
  <c r="H384" i="9" s="1"/>
  <c r="D578" i="9"/>
  <c r="H385" i="9" s="1"/>
  <c r="D579" i="9"/>
  <c r="H386" i="9" s="1"/>
  <c r="D580" i="9"/>
  <c r="H387" i="9" s="1"/>
  <c r="D581" i="9"/>
  <c r="H388" i="9" s="1"/>
  <c r="D582" i="9"/>
  <c r="H389" i="9" s="1"/>
  <c r="D583" i="9"/>
  <c r="H390" i="9" s="1"/>
  <c r="D584" i="9"/>
  <c r="H391" i="9" s="1"/>
  <c r="D585" i="9"/>
  <c r="H395" i="9" s="1"/>
  <c r="D586" i="9"/>
  <c r="H392" i="9" s="1"/>
  <c r="D587" i="9"/>
  <c r="H393" i="9" s="1"/>
  <c r="D588" i="9"/>
  <c r="H394" i="9" s="1"/>
  <c r="D589" i="9"/>
  <c r="D590" i="9"/>
  <c r="H396" i="9" s="1"/>
  <c r="D591" i="9"/>
  <c r="D592" i="9"/>
  <c r="H397" i="9" s="1"/>
  <c r="D593" i="9"/>
  <c r="H398" i="9" s="1"/>
  <c r="D594" i="9"/>
  <c r="H399" i="9" s="1"/>
  <c r="D595" i="9"/>
  <c r="D596" i="9"/>
  <c r="H401" i="9" s="1"/>
  <c r="D597" i="9"/>
  <c r="H402" i="9" s="1"/>
  <c r="D598" i="9"/>
  <c r="D599" i="9"/>
  <c r="H404" i="9" s="1"/>
  <c r="D600" i="9"/>
  <c r="H403" i="9" s="1"/>
  <c r="D601" i="9"/>
  <c r="D602" i="9"/>
  <c r="H405" i="9" s="1"/>
  <c r="D603" i="9"/>
  <c r="D604" i="9"/>
  <c r="H406" i="9" s="1"/>
  <c r="D605" i="9"/>
  <c r="H407" i="9" s="1"/>
  <c r="D606" i="9"/>
  <c r="H408" i="9" s="1"/>
  <c r="D607" i="9"/>
  <c r="H409" i="9" s="1"/>
  <c r="D608" i="9"/>
  <c r="H410" i="9" s="1"/>
  <c r="D609" i="9"/>
  <c r="H411" i="9" s="1"/>
  <c r="D610" i="9"/>
  <c r="H414" i="9" s="1"/>
  <c r="D611" i="9"/>
  <c r="H412" i="9" s="1"/>
  <c r="D612" i="9"/>
  <c r="H413" i="9" s="1"/>
  <c r="D613" i="9"/>
  <c r="D614" i="9"/>
  <c r="D615" i="9"/>
  <c r="D616" i="9"/>
  <c r="H416" i="9" s="1"/>
  <c r="D617" i="9"/>
  <c r="D618" i="9"/>
  <c r="H892" i="9" s="1"/>
  <c r="D619" i="9"/>
  <c r="H418" i="9" s="1"/>
  <c r="D620" i="9"/>
  <c r="H419" i="9" s="1"/>
  <c r="D621" i="9"/>
  <c r="H420" i="9" s="1"/>
  <c r="D622" i="9"/>
  <c r="H421" i="9" s="1"/>
  <c r="D623" i="9"/>
  <c r="H423" i="9" s="1"/>
  <c r="D624" i="9"/>
  <c r="H422" i="9" s="1"/>
  <c r="D625" i="9"/>
  <c r="D626" i="9"/>
  <c r="H424" i="9" s="1"/>
  <c r="D627" i="9"/>
  <c r="D628" i="9"/>
  <c r="H427" i="9" s="1"/>
  <c r="D629" i="9"/>
  <c r="D630" i="9"/>
  <c r="H426" i="9" s="1"/>
  <c r="D631" i="9"/>
  <c r="D632" i="9"/>
  <c r="D633" i="9"/>
  <c r="H428" i="9" s="1"/>
  <c r="D634" i="9"/>
  <c r="H429" i="9" s="1"/>
  <c r="D635" i="9"/>
  <c r="H430" i="9" s="1"/>
  <c r="D636" i="9"/>
  <c r="D637" i="9"/>
  <c r="D638" i="9"/>
  <c r="H431" i="9" s="1"/>
  <c r="D639" i="9"/>
  <c r="D640" i="9"/>
  <c r="H432" i="9" s="1"/>
  <c r="D641" i="9"/>
  <c r="H433" i="9" s="1"/>
  <c r="D642" i="9"/>
  <c r="H434" i="9" s="1"/>
  <c r="D643" i="9"/>
  <c r="H435" i="9" s="1"/>
  <c r="D644" i="9"/>
  <c r="H436" i="9" s="1"/>
  <c r="D645" i="9"/>
  <c r="D646" i="9"/>
  <c r="D647" i="9"/>
  <c r="H437" i="9" s="1"/>
  <c r="D648" i="9"/>
  <c r="H438" i="9" s="1"/>
  <c r="D649" i="9"/>
  <c r="H439" i="9" s="1"/>
  <c r="D650" i="9"/>
  <c r="D651" i="9"/>
  <c r="H440" i="9" s="1"/>
  <c r="D652" i="9"/>
  <c r="H441" i="9" s="1"/>
  <c r="D653" i="9"/>
  <c r="D654" i="9"/>
  <c r="H442" i="9" s="1"/>
  <c r="D655" i="9"/>
  <c r="D656" i="9"/>
  <c r="H443" i="9" s="1"/>
  <c r="D657" i="9"/>
  <c r="H444" i="9" s="1"/>
  <c r="D658" i="9"/>
  <c r="H445" i="9" s="1"/>
  <c r="D659" i="9"/>
  <c r="H446" i="9" s="1"/>
  <c r="D660" i="9"/>
  <c r="H447" i="9" s="1"/>
  <c r="D661" i="9"/>
  <c r="H448" i="9" s="1"/>
  <c r="D662" i="9"/>
  <c r="D663" i="9"/>
  <c r="D664" i="9"/>
  <c r="H449" i="9" s="1"/>
  <c r="D665" i="9"/>
  <c r="D666" i="9"/>
  <c r="H450" i="9" s="1"/>
  <c r="D667" i="9"/>
  <c r="H451" i="9" s="1"/>
  <c r="D668" i="9"/>
  <c r="D669" i="9"/>
  <c r="D670" i="9"/>
  <c r="H452" i="9" s="1"/>
  <c r="D671" i="9"/>
  <c r="H453" i="9" s="1"/>
  <c r="D672" i="9"/>
  <c r="D673" i="9"/>
  <c r="H456" i="9" s="1"/>
  <c r="D674" i="9"/>
  <c r="H454" i="9" s="1"/>
  <c r="D675" i="9"/>
  <c r="H455" i="9" s="1"/>
  <c r="D676" i="9"/>
  <c r="D677" i="9"/>
  <c r="D678" i="9"/>
  <c r="H457" i="9" s="1"/>
  <c r="D679" i="9"/>
  <c r="H458" i="9" s="1"/>
  <c r="D680" i="9"/>
  <c r="H459" i="9" s="1"/>
  <c r="D681" i="9"/>
  <c r="H460" i="9" s="1"/>
  <c r="D682" i="9"/>
  <c r="D683" i="9"/>
  <c r="H461" i="9" s="1"/>
  <c r="D684" i="9"/>
  <c r="H462" i="9" s="1"/>
  <c r="D685" i="9"/>
  <c r="D686" i="9"/>
  <c r="H463" i="9" s="1"/>
  <c r="D687" i="9"/>
  <c r="H464" i="9" s="1"/>
  <c r="D688" i="9"/>
  <c r="H465" i="9" s="1"/>
  <c r="D689" i="9"/>
  <c r="D690" i="9"/>
  <c r="H466" i="9" s="1"/>
  <c r="D691" i="9"/>
  <c r="D692" i="9"/>
  <c r="D693" i="9"/>
  <c r="H468" i="9" s="1"/>
  <c r="D694" i="9"/>
  <c r="D695" i="9"/>
  <c r="H469" i="9" s="1"/>
  <c r="D696" i="9"/>
  <c r="D697" i="9"/>
  <c r="H470" i="9" s="1"/>
  <c r="D698" i="9"/>
  <c r="H471" i="9" s="1"/>
  <c r="D699" i="9"/>
  <c r="H472" i="9" s="1"/>
  <c r="D700" i="9"/>
  <c r="D701" i="9"/>
  <c r="D702" i="9"/>
  <c r="H474" i="9" s="1"/>
  <c r="D703" i="9"/>
  <c r="H478" i="9" s="1"/>
  <c r="D704" i="9"/>
  <c r="H475" i="9" s="1"/>
  <c r="D705" i="9"/>
  <c r="H476" i="9" s="1"/>
  <c r="D706" i="9"/>
  <c r="H477" i="9" s="1"/>
  <c r="D707" i="9"/>
  <c r="D708" i="9"/>
  <c r="H479" i="9" s="1"/>
  <c r="D709" i="9"/>
  <c r="D710" i="9"/>
  <c r="D711" i="9"/>
  <c r="H480" i="9" s="1"/>
  <c r="D712" i="9"/>
  <c r="H484" i="9" s="1"/>
  <c r="D713" i="9"/>
  <c r="H481" i="9" s="1"/>
  <c r="D714" i="9"/>
  <c r="H482" i="9" s="1"/>
  <c r="D715" i="9"/>
  <c r="H483" i="9" s="1"/>
  <c r="D716" i="9"/>
  <c r="D717" i="9"/>
  <c r="H490" i="9" s="1"/>
  <c r="D718" i="9"/>
  <c r="H485" i="9" s="1"/>
  <c r="D719" i="9"/>
  <c r="H486" i="9" s="1"/>
  <c r="D720" i="9"/>
  <c r="H487" i="9" s="1"/>
  <c r="D721" i="9"/>
  <c r="H488" i="9" s="1"/>
  <c r="D722" i="9"/>
  <c r="H489" i="9" s="1"/>
  <c r="D723" i="9"/>
  <c r="D724" i="9"/>
  <c r="D725" i="9"/>
  <c r="H491" i="9" s="1"/>
  <c r="D726" i="9"/>
  <c r="H492" i="9" s="1"/>
  <c r="D727" i="9"/>
  <c r="H493" i="9" s="1"/>
  <c r="D728" i="9"/>
  <c r="H494" i="9" s="1"/>
  <c r="D729" i="9"/>
  <c r="H495" i="9" s="1"/>
  <c r="D730" i="9"/>
  <c r="D731" i="9"/>
  <c r="H496" i="9" s="1"/>
  <c r="D732" i="9"/>
  <c r="H497" i="9" s="1"/>
  <c r="D733" i="9"/>
  <c r="H498" i="9" s="1"/>
  <c r="D734" i="9"/>
  <c r="H499" i="9" s="1"/>
  <c r="D735" i="9"/>
  <c r="H500" i="9" s="1"/>
  <c r="D736" i="9"/>
  <c r="D737" i="9"/>
  <c r="H501" i="9" s="1"/>
  <c r="D738" i="9"/>
  <c r="H502" i="9" s="1"/>
  <c r="D739" i="9"/>
  <c r="D740" i="9"/>
  <c r="H503" i="9" s="1"/>
  <c r="D741" i="9"/>
  <c r="D742" i="9"/>
  <c r="H504" i="9" s="1"/>
  <c r="D743" i="9"/>
  <c r="H505" i="9" s="1"/>
  <c r="D744" i="9"/>
  <c r="H506" i="9" s="1"/>
  <c r="D745" i="9"/>
  <c r="D746" i="9"/>
  <c r="H507" i="9" s="1"/>
  <c r="D747" i="9"/>
  <c r="H508" i="9" s="1"/>
  <c r="D748" i="9"/>
  <c r="H509" i="9" s="1"/>
  <c r="D749" i="9"/>
  <c r="D750" i="9"/>
  <c r="D751" i="9"/>
  <c r="H510" i="9" s="1"/>
  <c r="D752" i="9"/>
  <c r="D753" i="9"/>
  <c r="H511" i="9" s="1"/>
  <c r="D754" i="9"/>
  <c r="H512" i="9" s="1"/>
  <c r="D755" i="9"/>
  <c r="H513" i="9" s="1"/>
  <c r="D756" i="9"/>
  <c r="D757" i="9"/>
  <c r="H514" i="9" s="1"/>
  <c r="D758" i="9"/>
  <c r="H515" i="9" s="1"/>
  <c r="D759" i="9"/>
  <c r="D760" i="9"/>
  <c r="H516" i="9" s="1"/>
  <c r="D761" i="9"/>
  <c r="H517" i="9" s="1"/>
  <c r="D762" i="9"/>
  <c r="D763" i="9"/>
  <c r="H518" i="9" s="1"/>
  <c r="D764" i="9"/>
  <c r="H519" i="9" s="1"/>
  <c r="D765" i="9"/>
  <c r="H520" i="9" s="1"/>
  <c r="D766" i="9"/>
  <c r="H521" i="9" s="1"/>
  <c r="D767" i="9"/>
  <c r="D768" i="9"/>
  <c r="H522" i="9" s="1"/>
  <c r="D769" i="9"/>
  <c r="H523" i="9" s="1"/>
  <c r="D770" i="9"/>
  <c r="H524" i="9" s="1"/>
  <c r="D771" i="9"/>
  <c r="H525" i="9" s="1"/>
  <c r="D772" i="9"/>
  <c r="D773" i="9"/>
  <c r="H527" i="9" s="1"/>
  <c r="D774" i="9"/>
  <c r="D775" i="9"/>
  <c r="H528" i="9" s="1"/>
  <c r="D776" i="9"/>
  <c r="H529" i="9" s="1"/>
  <c r="D777" i="9"/>
  <c r="D778" i="9"/>
  <c r="H530" i="9" s="1"/>
  <c r="D779" i="9"/>
  <c r="H531" i="9" s="1"/>
  <c r="D780" i="9"/>
  <c r="D781" i="9"/>
  <c r="H532" i="9" s="1"/>
  <c r="D782" i="9"/>
  <c r="H533" i="9" s="1"/>
  <c r="D783" i="9"/>
  <c r="D784" i="9"/>
  <c r="D785" i="9"/>
  <c r="H534" i="9" s="1"/>
  <c r="D786" i="9"/>
  <c r="H535" i="9" s="1"/>
  <c r="D787" i="9"/>
  <c r="D788" i="9"/>
  <c r="H536" i="9" s="1"/>
  <c r="D789" i="9"/>
  <c r="H537" i="9" s="1"/>
  <c r="D790" i="9"/>
  <c r="D791" i="9"/>
  <c r="H538" i="9" s="1"/>
  <c r="D792" i="9"/>
  <c r="H541" i="9" s="1"/>
  <c r="D793" i="9"/>
  <c r="H539" i="9" s="1"/>
  <c r="D794" i="9"/>
  <c r="H540" i="9" s="1"/>
  <c r="D795" i="9"/>
  <c r="D796" i="9"/>
  <c r="H542" i="9" s="1"/>
  <c r="D797" i="9"/>
  <c r="H543" i="9" s="1"/>
  <c r="D798" i="9"/>
  <c r="H544" i="9" s="1"/>
  <c r="D799" i="9"/>
  <c r="H545" i="9" s="1"/>
  <c r="D800" i="9"/>
  <c r="D801" i="9"/>
  <c r="H546" i="9" s="1"/>
  <c r="D802" i="9"/>
  <c r="H567" i="9" s="1"/>
  <c r="D803" i="9"/>
  <c r="D804" i="9"/>
  <c r="H548" i="9" s="1"/>
  <c r="D805" i="9"/>
  <c r="H550" i="9" s="1"/>
  <c r="D806" i="9"/>
  <c r="H549" i="9" s="1"/>
  <c r="D807" i="9"/>
  <c r="D808" i="9"/>
  <c r="D809" i="9"/>
  <c r="H551" i="9" s="1"/>
  <c r="D810" i="9"/>
  <c r="D811" i="9"/>
  <c r="H552" i="9" s="1"/>
  <c r="D812" i="9"/>
  <c r="H553" i="9" s="1"/>
  <c r="D813" i="9"/>
  <c r="H554" i="9" s="1"/>
  <c r="D814" i="9"/>
  <c r="D815" i="9"/>
  <c r="H555" i="9" s="1"/>
  <c r="D816" i="9"/>
  <c r="H556" i="9" s="1"/>
  <c r="D817" i="9"/>
  <c r="H557" i="9" s="1"/>
  <c r="D818" i="9"/>
  <c r="H558" i="9" s="1"/>
  <c r="D819" i="9"/>
  <c r="H559" i="9" s="1"/>
  <c r="D820" i="9"/>
  <c r="D821" i="9"/>
  <c r="H560" i="9" s="1"/>
  <c r="D822" i="9"/>
  <c r="H561" i="9" s="1"/>
  <c r="D823" i="9"/>
  <c r="H562" i="9" s="1"/>
  <c r="D824" i="9"/>
  <c r="D825" i="9"/>
  <c r="H563" i="9" s="1"/>
  <c r="D826" i="9"/>
  <c r="H564" i="9" s="1"/>
  <c r="D827" i="9"/>
  <c r="D828" i="9"/>
  <c r="H565" i="9" s="1"/>
  <c r="D829" i="9"/>
  <c r="H566" i="9" s="1"/>
  <c r="D830" i="9"/>
  <c r="H568" i="9" s="1"/>
  <c r="D831" i="9"/>
  <c r="D832" i="9"/>
  <c r="D833" i="9"/>
  <c r="D834" i="9"/>
  <c r="H569" i="9" s="1"/>
  <c r="D835" i="9"/>
  <c r="D836" i="9"/>
  <c r="H571" i="9" s="1"/>
  <c r="D837" i="9"/>
  <c r="H572" i="9" s="1"/>
  <c r="D838" i="9"/>
  <c r="D839" i="9"/>
  <c r="H573" i="9" s="1"/>
  <c r="D840" i="9"/>
  <c r="H576" i="9" s="1"/>
  <c r="D841" i="9"/>
  <c r="H574" i="9" s="1"/>
  <c r="D842" i="9"/>
  <c r="H575" i="9" s="1"/>
  <c r="D843" i="9"/>
  <c r="D844" i="9"/>
  <c r="H577" i="9" s="1"/>
  <c r="D845" i="9"/>
  <c r="D846" i="9"/>
  <c r="H578" i="9" s="1"/>
  <c r="D847" i="9"/>
  <c r="H579" i="9" s="1"/>
  <c r="D848" i="9"/>
  <c r="D849" i="9"/>
  <c r="D850" i="9"/>
  <c r="H580" i="9" s="1"/>
  <c r="D851" i="9"/>
  <c r="H581" i="9" s="1"/>
  <c r="D852" i="9"/>
  <c r="H582" i="9" s="1"/>
  <c r="D853" i="9"/>
  <c r="H583" i="9" s="1"/>
  <c r="D854" i="9"/>
  <c r="H584" i="9" s="1"/>
  <c r="D855" i="9"/>
  <c r="H585" i="9" s="1"/>
  <c r="D856" i="9"/>
  <c r="H586" i="9" s="1"/>
  <c r="D857" i="9"/>
  <c r="H587" i="9" s="1"/>
  <c r="D858" i="9"/>
  <c r="H588" i="9" s="1"/>
  <c r="D859" i="9"/>
  <c r="H589" i="9" s="1"/>
  <c r="D860" i="9"/>
  <c r="H590" i="9" s="1"/>
  <c r="D861" i="9"/>
  <c r="H591" i="9" s="1"/>
  <c r="D862" i="9"/>
  <c r="D863" i="9"/>
  <c r="H592" i="9" s="1"/>
  <c r="D864" i="9"/>
  <c r="H593" i="9" s="1"/>
  <c r="D865" i="9"/>
  <c r="H594" i="9" s="1"/>
  <c r="D866" i="9"/>
  <c r="H595" i="9" s="1"/>
  <c r="D867" i="9"/>
  <c r="H596" i="9" s="1"/>
  <c r="D868" i="9"/>
  <c r="H597" i="9" s="1"/>
  <c r="D869" i="9"/>
  <c r="H598" i="9" s="1"/>
  <c r="D870" i="9"/>
  <c r="D871" i="9"/>
  <c r="H599" i="9" s="1"/>
  <c r="D872" i="9"/>
  <c r="H600" i="9" s="1"/>
  <c r="D873" i="9"/>
  <c r="D874" i="9"/>
  <c r="H601" i="9" s="1"/>
  <c r="D875" i="9"/>
  <c r="H602" i="9" s="1"/>
  <c r="D876" i="9"/>
  <c r="D877" i="9"/>
  <c r="H603" i="9" s="1"/>
  <c r="D878" i="9"/>
  <c r="H604" i="9" s="1"/>
  <c r="D879" i="9"/>
  <c r="D880" i="9"/>
  <c r="H606" i="9" s="1"/>
  <c r="D881" i="9"/>
  <c r="D882" i="9"/>
  <c r="H608" i="9" s="1"/>
  <c r="D883" i="9"/>
  <c r="H610" i="9" s="1"/>
  <c r="D884" i="9"/>
  <c r="H609" i="9" s="1"/>
  <c r="D885" i="9"/>
  <c r="D886" i="9"/>
  <c r="D887" i="9"/>
  <c r="H611" i="9" s="1"/>
  <c r="D888" i="9"/>
  <c r="H612" i="9" s="1"/>
  <c r="D889" i="9"/>
  <c r="H613" i="9" s="1"/>
  <c r="D890" i="9"/>
  <c r="H614" i="9" s="1"/>
  <c r="D891" i="9"/>
  <c r="H615" i="9" s="1"/>
  <c r="D892" i="9"/>
  <c r="H616" i="9" s="1"/>
  <c r="D893" i="9"/>
  <c r="H618" i="9" s="1"/>
  <c r="D894" i="9"/>
  <c r="H617" i="9" s="1"/>
  <c r="D895" i="9"/>
  <c r="D896" i="9"/>
  <c r="H619" i="9" s="1"/>
  <c r="D897" i="9"/>
  <c r="D898" i="9"/>
  <c r="D899" i="9"/>
  <c r="D900" i="9"/>
  <c r="D901" i="9"/>
  <c r="D902" i="9"/>
  <c r="H622" i="9" s="1"/>
  <c r="D903" i="9"/>
  <c r="D904" i="9"/>
  <c r="H623" i="9" s="1"/>
  <c r="D905" i="9"/>
  <c r="D906" i="9"/>
  <c r="H624" i="9" s="1"/>
  <c r="D907" i="9"/>
  <c r="D908" i="9"/>
  <c r="H625" i="9" s="1"/>
  <c r="D909" i="9"/>
  <c r="H626" i="9" s="1"/>
  <c r="D910" i="9"/>
  <c r="H627" i="9" s="1"/>
  <c r="D911" i="9"/>
  <c r="D912" i="9"/>
  <c r="H628" i="9" s="1"/>
  <c r="D913" i="9"/>
  <c r="D914" i="9"/>
  <c r="H629" i="9" s="1"/>
  <c r="D915" i="9"/>
  <c r="H630" i="9" s="1"/>
  <c r="D916" i="9"/>
  <c r="D917" i="9"/>
  <c r="H631" i="9" s="1"/>
  <c r="D918" i="9"/>
  <c r="H632" i="9" s="1"/>
  <c r="D919" i="9"/>
  <c r="H633" i="9" s="1"/>
  <c r="D920" i="9"/>
  <c r="D921" i="9"/>
  <c r="H634" i="9" s="1"/>
  <c r="D922" i="9"/>
  <c r="H635" i="9" s="1"/>
  <c r="D923" i="9"/>
  <c r="H636" i="9" s="1"/>
  <c r="D924" i="9"/>
  <c r="D925" i="9"/>
  <c r="D926" i="9"/>
  <c r="H637" i="9" s="1"/>
  <c r="D927" i="9"/>
  <c r="D928" i="9"/>
  <c r="H638" i="9" s="1"/>
  <c r="D929" i="9"/>
  <c r="D930" i="9"/>
  <c r="H639" i="9" s="1"/>
  <c r="D931" i="9"/>
  <c r="D932" i="9"/>
  <c r="H640" i="9" s="1"/>
  <c r="D933" i="9"/>
  <c r="D934" i="9"/>
  <c r="H641" i="9" s="1"/>
  <c r="D935" i="9"/>
  <c r="H642" i="9" s="1"/>
  <c r="D936" i="9"/>
  <c r="D937" i="9"/>
  <c r="H643" i="9" s="1"/>
  <c r="D938" i="9"/>
  <c r="D939" i="9"/>
  <c r="H644" i="9" s="1"/>
  <c r="D940" i="9"/>
  <c r="H645" i="9" s="1"/>
  <c r="D941" i="9"/>
  <c r="H646" i="9" s="1"/>
  <c r="D942" i="9"/>
  <c r="H647" i="9" s="1"/>
  <c r="D943" i="9"/>
  <c r="H648" i="9" s="1"/>
  <c r="D944" i="9"/>
  <c r="D945" i="9"/>
  <c r="H649" i="9" s="1"/>
  <c r="D946" i="9"/>
  <c r="H650" i="9" s="1"/>
  <c r="D947" i="9"/>
  <c r="H651" i="9" s="1"/>
  <c r="D948" i="9"/>
  <c r="H652" i="9" s="1"/>
  <c r="D949" i="9"/>
  <c r="H653" i="9" s="1"/>
  <c r="D950" i="9"/>
  <c r="D951" i="9"/>
  <c r="D952" i="9"/>
  <c r="H656" i="9" s="1"/>
  <c r="D953" i="9"/>
  <c r="H655" i="9" s="1"/>
  <c r="D954" i="9"/>
  <c r="D955" i="9"/>
  <c r="H688" i="9" s="1"/>
  <c r="D956" i="9"/>
  <c r="H658" i="9" s="1"/>
  <c r="D957" i="9"/>
  <c r="D958" i="9"/>
  <c r="H659" i="9" s="1"/>
  <c r="D959" i="9"/>
  <c r="D960" i="9"/>
  <c r="H660" i="9" s="1"/>
  <c r="D961" i="9"/>
  <c r="H661" i="9" s="1"/>
  <c r="D962" i="9"/>
  <c r="H662" i="9" s="1"/>
  <c r="D963" i="9"/>
  <c r="D964" i="9"/>
  <c r="D965" i="9"/>
  <c r="H663" i="9" s="1"/>
  <c r="D966" i="9"/>
  <c r="D967" i="9"/>
  <c r="H665" i="9" s="1"/>
  <c r="D968" i="9"/>
  <c r="D969" i="9"/>
  <c r="H666" i="9" s="1"/>
  <c r="D970" i="9"/>
  <c r="D971" i="9"/>
  <c r="H667" i="9" s="1"/>
  <c r="D972" i="9"/>
  <c r="D973" i="9"/>
  <c r="H668" i="9" s="1"/>
  <c r="D974" i="9"/>
  <c r="H669" i="9" s="1"/>
  <c r="D975" i="9"/>
  <c r="D976" i="9"/>
  <c r="H670" i="9" s="1"/>
  <c r="D977" i="9"/>
  <c r="D978" i="9"/>
  <c r="H671" i="9" s="1"/>
  <c r="D979" i="9"/>
  <c r="H672" i="9" s="1"/>
  <c r="D980" i="9"/>
  <c r="H673" i="9" s="1"/>
  <c r="D981" i="9"/>
  <c r="H674" i="9" s="1"/>
  <c r="D982" i="9"/>
  <c r="H675" i="9" s="1"/>
  <c r="D983" i="9"/>
  <c r="H676" i="9" s="1"/>
  <c r="D3" i="9"/>
  <c r="N6" i="7"/>
  <c r="N8" i="7"/>
  <c r="N9" i="7"/>
  <c r="N11" i="7"/>
  <c r="N12" i="7"/>
  <c r="N14" i="7"/>
  <c r="N16" i="7"/>
  <c r="N17" i="7"/>
  <c r="N19" i="7"/>
  <c r="N21" i="7"/>
  <c r="N22" i="7"/>
  <c r="N24" i="7"/>
  <c r="N26" i="7"/>
  <c r="N28" i="7"/>
  <c r="N29" i="7"/>
  <c r="N30" i="7"/>
  <c r="N31" i="7"/>
  <c r="N33" i="7"/>
  <c r="N35" i="7"/>
  <c r="N37" i="7"/>
  <c r="N39" i="7"/>
  <c r="N41" i="7"/>
  <c r="N42" i="7"/>
  <c r="N44" i="7"/>
  <c r="N46" i="7"/>
  <c r="N48" i="7"/>
  <c r="N49" i="7"/>
  <c r="N50" i="7"/>
  <c r="N52" i="7"/>
  <c r="N54" i="7"/>
  <c r="N55" i="7"/>
  <c r="N57" i="7"/>
  <c r="N58" i="7"/>
  <c r="N60" i="7"/>
  <c r="N62" i="7"/>
  <c r="N64" i="7"/>
  <c r="N65" i="7"/>
  <c r="N66" i="7"/>
  <c r="N67" i="7"/>
  <c r="N68" i="7"/>
  <c r="N70" i="7"/>
  <c r="N72" i="7"/>
  <c r="N73" i="7"/>
  <c r="N75" i="7"/>
  <c r="N77" i="7"/>
  <c r="N79" i="7"/>
  <c r="N80" i="7"/>
  <c r="N82" i="7"/>
  <c r="N83" i="7"/>
  <c r="N85" i="7"/>
  <c r="N87" i="7"/>
  <c r="N88" i="7"/>
  <c r="N90" i="7"/>
  <c r="N91" i="7"/>
  <c r="N92" i="7"/>
  <c r="N94" i="7"/>
  <c r="N95" i="7"/>
  <c r="N97" i="7"/>
  <c r="N99" i="7"/>
  <c r="N101" i="7"/>
  <c r="N102" i="7"/>
  <c r="N105" i="7"/>
  <c r="N106" i="7"/>
  <c r="N108" i="7"/>
  <c r="N110" i="7"/>
  <c r="N111" i="7"/>
  <c r="N112" i="7"/>
  <c r="N113" i="7"/>
  <c r="N115" i="7"/>
  <c r="N116" i="7"/>
  <c r="N118" i="7"/>
  <c r="N119" i="7"/>
  <c r="N121" i="7"/>
  <c r="N123" i="7"/>
  <c r="N125" i="7"/>
  <c r="N127" i="7"/>
  <c r="N129" i="7"/>
  <c r="N131" i="7"/>
  <c r="N133" i="7"/>
  <c r="N134" i="7"/>
  <c r="N135" i="7"/>
  <c r="N137" i="7"/>
  <c r="N138" i="7"/>
  <c r="N139" i="7"/>
  <c r="N142" i="7"/>
  <c r="N144" i="7"/>
  <c r="N145" i="7"/>
  <c r="N147" i="7"/>
  <c r="N148" i="7"/>
  <c r="N149" i="7"/>
  <c r="N151" i="7"/>
  <c r="N152" i="7"/>
  <c r="N154" i="7"/>
  <c r="N155" i="7"/>
  <c r="N156" i="7"/>
  <c r="N158" i="7"/>
  <c r="N160" i="7"/>
  <c r="N162" i="7"/>
  <c r="N164" i="7"/>
  <c r="N166" i="7"/>
  <c r="N167" i="7"/>
  <c r="N168" i="7"/>
  <c r="N169" i="7"/>
  <c r="N170" i="7"/>
  <c r="N171" i="7"/>
  <c r="N173" i="7"/>
  <c r="N174" i="7"/>
  <c r="N175" i="7"/>
  <c r="N179" i="7"/>
  <c r="N180" i="7"/>
  <c r="N181" i="7"/>
  <c r="N182" i="7"/>
  <c r="N183" i="7"/>
  <c r="N185" i="7"/>
  <c r="N186" i="7"/>
  <c r="N188" i="7"/>
  <c r="N189" i="7"/>
  <c r="N191" i="7"/>
  <c r="N193" i="7"/>
  <c r="N195" i="7"/>
  <c r="N197" i="7"/>
  <c r="N199" i="7"/>
  <c r="N200" i="7"/>
  <c r="N202" i="7"/>
  <c r="N204" i="7"/>
  <c r="N206" i="7"/>
  <c r="N207" i="7"/>
  <c r="N208" i="7"/>
  <c r="N209" i="7"/>
  <c r="N210" i="7"/>
  <c r="N212" i="7"/>
  <c r="N214" i="7"/>
  <c r="N215" i="7"/>
  <c r="N216" i="7"/>
  <c r="N218" i="7"/>
  <c r="N219" i="7"/>
  <c r="N220" i="7"/>
  <c r="N222" i="7"/>
  <c r="N223" i="7"/>
  <c r="N225" i="7"/>
  <c r="N227" i="7"/>
  <c r="N228" i="7"/>
  <c r="N230" i="7"/>
  <c r="N231" i="7"/>
  <c r="N233" i="7"/>
  <c r="N234" i="7"/>
  <c r="N235" i="7"/>
  <c r="N236" i="7"/>
  <c r="N237" i="7"/>
  <c r="N239" i="7"/>
  <c r="N241" i="7"/>
  <c r="N243" i="7"/>
  <c r="N245" i="7"/>
  <c r="N247" i="7"/>
  <c r="N249" i="7"/>
  <c r="N251" i="7"/>
  <c r="N253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2" i="7"/>
  <c r="N273" i="7"/>
  <c r="N275" i="7"/>
  <c r="N276" i="7"/>
  <c r="N278" i="7"/>
  <c r="N279" i="7"/>
  <c r="N281" i="7"/>
  <c r="N282" i="7"/>
  <c r="N283" i="7"/>
  <c r="N285" i="7"/>
  <c r="N287" i="7"/>
  <c r="N289" i="7"/>
  <c r="N290" i="7"/>
  <c r="N291" i="7"/>
  <c r="N293" i="7"/>
  <c r="N294" i="7"/>
  <c r="N295" i="7"/>
  <c r="N296" i="7"/>
  <c r="N298" i="7"/>
  <c r="N299" i="7"/>
  <c r="N301" i="7"/>
  <c r="N302" i="7"/>
  <c r="N304" i="7"/>
  <c r="N306" i="7"/>
  <c r="N307" i="7"/>
  <c r="N308" i="7"/>
  <c r="N309" i="7"/>
  <c r="N310" i="7"/>
  <c r="N311" i="7"/>
  <c r="N313" i="7"/>
  <c r="N314" i="7"/>
  <c r="N315" i="7"/>
  <c r="N316" i="7"/>
  <c r="N318" i="7"/>
  <c r="N320" i="7"/>
  <c r="N322" i="7"/>
  <c r="N323" i="7"/>
  <c r="N325" i="7"/>
  <c r="N326" i="7"/>
  <c r="N328" i="7"/>
  <c r="N330" i="7"/>
  <c r="N332" i="7"/>
  <c r="N333" i="7"/>
  <c r="N334" i="7"/>
  <c r="N335" i="7"/>
  <c r="N337" i="7"/>
  <c r="N339" i="7"/>
  <c r="N341" i="7"/>
  <c r="N342" i="7"/>
  <c r="N344" i="7"/>
  <c r="N345" i="7"/>
  <c r="N346" i="7"/>
  <c r="N348" i="7"/>
  <c r="N349" i="7"/>
  <c r="N350" i="7"/>
  <c r="N352" i="7"/>
  <c r="N354" i="7"/>
  <c r="N356" i="7"/>
  <c r="N357" i="7"/>
  <c r="N359" i="7"/>
  <c r="N361" i="7"/>
  <c r="N363" i="7"/>
  <c r="N364" i="7"/>
  <c r="N365" i="7"/>
  <c r="N366" i="7"/>
  <c r="N368" i="7"/>
  <c r="N370" i="7"/>
  <c r="N371" i="7"/>
  <c r="N372" i="7"/>
  <c r="N373" i="7"/>
  <c r="N374" i="7"/>
  <c r="N375" i="7"/>
  <c r="N377" i="7"/>
  <c r="N379" i="7"/>
  <c r="N380" i="7"/>
  <c r="N381" i="7"/>
  <c r="N382" i="7"/>
  <c r="N383" i="7"/>
  <c r="N385" i="7"/>
  <c r="N387" i="7"/>
  <c r="N389" i="7"/>
  <c r="N390" i="7"/>
  <c r="N392" i="7"/>
  <c r="N394" i="7"/>
  <c r="N395" i="7"/>
  <c r="N397" i="7"/>
  <c r="N399" i="7"/>
  <c r="N400" i="7"/>
  <c r="N402" i="7"/>
  <c r="N404" i="7"/>
  <c r="N405" i="7"/>
  <c r="N406" i="7"/>
  <c r="N408" i="7"/>
  <c r="N409" i="7"/>
  <c r="N410" i="7"/>
  <c r="N411" i="7"/>
  <c r="N413" i="7"/>
  <c r="N414" i="7"/>
  <c r="N415" i="7"/>
  <c r="N416" i="7"/>
  <c r="N418" i="7"/>
  <c r="N420" i="7"/>
  <c r="N422" i="7"/>
  <c r="N423" i="7"/>
  <c r="N424" i="7"/>
  <c r="N426" i="7"/>
  <c r="N428" i="7"/>
  <c r="N430" i="7"/>
  <c r="N431" i="7"/>
  <c r="N433" i="7"/>
  <c r="N434" i="7"/>
  <c r="N435" i="7"/>
  <c r="N436" i="7"/>
  <c r="N437" i="7"/>
  <c r="N438" i="7"/>
  <c r="N439" i="7"/>
  <c r="N440" i="7"/>
  <c r="N442" i="7"/>
  <c r="N444" i="7"/>
  <c r="N446" i="7"/>
  <c r="N448" i="7"/>
  <c r="N450" i="7"/>
  <c r="N452" i="7"/>
  <c r="N454" i="7"/>
  <c r="N455" i="7"/>
  <c r="N457" i="7"/>
  <c r="N458" i="7"/>
  <c r="N459" i="7"/>
  <c r="N461" i="7"/>
  <c r="N463" i="7"/>
  <c r="N465" i="7"/>
  <c r="N467" i="7"/>
  <c r="N469" i="7"/>
  <c r="N470" i="7"/>
  <c r="N471" i="7"/>
  <c r="N472" i="7"/>
  <c r="N473" i="7"/>
  <c r="N474" i="7"/>
  <c r="N476" i="7"/>
  <c r="N477" i="7"/>
  <c r="N479" i="7"/>
  <c r="N480" i="7"/>
  <c r="N482" i="7"/>
  <c r="N484" i="7"/>
  <c r="N485" i="7"/>
  <c r="N487" i="7"/>
  <c r="N489" i="7"/>
  <c r="N490" i="7"/>
  <c r="N491" i="7"/>
  <c r="N492" i="7"/>
  <c r="N494" i="7"/>
  <c r="N496" i="7"/>
  <c r="N497" i="7"/>
  <c r="N499" i="7"/>
  <c r="N501" i="7"/>
  <c r="N502" i="7"/>
  <c r="N503" i="7"/>
  <c r="N505" i="7"/>
  <c r="N506" i="7"/>
  <c r="N508" i="7"/>
  <c r="N510" i="7"/>
  <c r="N512" i="7"/>
  <c r="N513" i="7"/>
  <c r="N514" i="7"/>
  <c r="N516" i="7"/>
  <c r="N518" i="7"/>
  <c r="N519" i="7"/>
  <c r="N521" i="7"/>
  <c r="N523" i="7"/>
  <c r="N525" i="7"/>
  <c r="N526" i="7"/>
  <c r="N528" i="7"/>
  <c r="N529" i="7"/>
  <c r="N530" i="7"/>
  <c r="N532" i="7"/>
  <c r="N533" i="7"/>
  <c r="N534" i="7"/>
  <c r="N535" i="7"/>
  <c r="N536" i="7"/>
  <c r="N538" i="7"/>
  <c r="N539" i="7"/>
  <c r="N540" i="7"/>
  <c r="N542" i="7"/>
  <c r="N544" i="7"/>
  <c r="N546" i="7"/>
  <c r="N548" i="7"/>
  <c r="N549" i="7"/>
  <c r="N551" i="7"/>
  <c r="N552" i="7"/>
  <c r="N554" i="7"/>
  <c r="N555" i="7"/>
  <c r="N556" i="7"/>
  <c r="N557" i="7"/>
  <c r="N558" i="7"/>
  <c r="N560" i="7"/>
  <c r="N561" i="7"/>
  <c r="N562" i="7"/>
  <c r="N564" i="7"/>
  <c r="N565" i="7"/>
  <c r="N566" i="7"/>
  <c r="N567" i="7"/>
  <c r="N568" i="7"/>
  <c r="N570" i="7"/>
  <c r="N571" i="7"/>
  <c r="N573" i="7"/>
  <c r="N574" i="7"/>
  <c r="N575" i="7"/>
  <c r="N577" i="7"/>
  <c r="N578" i="7"/>
  <c r="N579" i="7"/>
  <c r="N580" i="7"/>
  <c r="N581" i="7"/>
  <c r="N582" i="7"/>
  <c r="N583" i="7"/>
  <c r="N584" i="7"/>
  <c r="N586" i="7"/>
  <c r="N587" i="7"/>
  <c r="N588" i="7"/>
  <c r="N589" i="7"/>
  <c r="N590" i="7"/>
  <c r="N592" i="7"/>
  <c r="N593" i="7"/>
  <c r="N594" i="7"/>
  <c r="N595" i="7"/>
  <c r="N596" i="7"/>
  <c r="N598" i="7"/>
  <c r="N600" i="7"/>
  <c r="N601" i="7"/>
  <c r="N602" i="7"/>
  <c r="N604" i="7"/>
  <c r="N605" i="7"/>
  <c r="N606" i="7"/>
  <c r="N607" i="7"/>
  <c r="N608" i="7"/>
  <c r="N609" i="7"/>
  <c r="N611" i="7"/>
  <c r="N612" i="7"/>
  <c r="N613" i="7"/>
  <c r="N615" i="7"/>
  <c r="N616" i="7"/>
  <c r="N617" i="7"/>
  <c r="N619" i="7"/>
  <c r="N620" i="7"/>
  <c r="N621" i="7"/>
  <c r="N622" i="7"/>
  <c r="N624" i="7"/>
  <c r="N625" i="7"/>
  <c r="N627" i="7"/>
  <c r="N629" i="7"/>
  <c r="N630" i="7"/>
  <c r="N631" i="7"/>
  <c r="N633" i="7"/>
  <c r="N634" i="7"/>
  <c r="N636" i="7"/>
  <c r="N638" i="7"/>
  <c r="N640" i="7"/>
  <c r="N641" i="7"/>
  <c r="N642" i="7"/>
  <c r="N643" i="7"/>
  <c r="N645" i="7"/>
  <c r="N647" i="7"/>
  <c r="N648" i="7"/>
  <c r="N649" i="7"/>
  <c r="N651" i="7"/>
  <c r="N652" i="7"/>
  <c r="N654" i="7"/>
  <c r="N656" i="7"/>
  <c r="N657" i="7"/>
  <c r="N658" i="7"/>
  <c r="N659" i="7"/>
  <c r="N660" i="7"/>
  <c r="N662" i="7"/>
  <c r="N664" i="7"/>
  <c r="N666" i="7"/>
  <c r="N668" i="7"/>
  <c r="N670" i="7"/>
  <c r="N672" i="7"/>
  <c r="N674" i="7"/>
  <c r="N675" i="7"/>
  <c r="N676" i="7"/>
  <c r="N678" i="7"/>
  <c r="N679" i="7"/>
  <c r="N680" i="7"/>
  <c r="N681" i="7"/>
  <c r="N683" i="7"/>
  <c r="N684" i="7"/>
  <c r="N686" i="7"/>
  <c r="N687" i="7"/>
  <c r="N688" i="7"/>
  <c r="N690" i="7"/>
  <c r="N692" i="7"/>
  <c r="N693" i="7"/>
  <c r="N695" i="7"/>
  <c r="N697" i="7"/>
  <c r="N698" i="7"/>
  <c r="N699" i="7"/>
  <c r="N701" i="7"/>
  <c r="N702" i="7"/>
  <c r="N704" i="7"/>
  <c r="N705" i="7"/>
  <c r="N706" i="7"/>
  <c r="N707" i="7"/>
  <c r="N709" i="7"/>
  <c r="N711" i="7"/>
  <c r="N713" i="7"/>
  <c r="N714" i="7"/>
  <c r="N715" i="7"/>
  <c r="N716" i="7"/>
  <c r="N718" i="7"/>
  <c r="N719" i="7"/>
  <c r="N720" i="7"/>
  <c r="N721" i="7"/>
  <c r="N722" i="7"/>
  <c r="N723" i="7"/>
  <c r="N725" i="7"/>
  <c r="N726" i="7"/>
  <c r="N727" i="7"/>
  <c r="N728" i="7"/>
  <c r="N729" i="7"/>
  <c r="N731" i="7"/>
  <c r="N732" i="7"/>
  <c r="N733" i="7"/>
  <c r="N734" i="7"/>
  <c r="N735" i="7"/>
  <c r="N737" i="7"/>
  <c r="N738" i="7"/>
  <c r="N740" i="7"/>
  <c r="N742" i="7"/>
  <c r="N743" i="7"/>
  <c r="N744" i="7"/>
  <c r="N746" i="7"/>
  <c r="N747" i="7"/>
  <c r="N749" i="7"/>
  <c r="N751" i="7"/>
  <c r="N753" i="7"/>
  <c r="N754" i="7"/>
  <c r="N755" i="7"/>
  <c r="N757" i="7"/>
  <c r="N758" i="7"/>
  <c r="N760" i="7"/>
  <c r="N762" i="7"/>
  <c r="N763" i="7"/>
  <c r="N764" i="7"/>
  <c r="N765" i="7"/>
  <c r="N766" i="7"/>
  <c r="N768" i="7"/>
  <c r="N769" i="7"/>
  <c r="N770" i="7"/>
  <c r="N771" i="7"/>
  <c r="N772" i="7"/>
  <c r="N773" i="7"/>
  <c r="N775" i="7"/>
  <c r="N776" i="7"/>
  <c r="N778" i="7"/>
  <c r="N780" i="7"/>
  <c r="N781" i="7"/>
  <c r="N783" i="7"/>
  <c r="N785" i="7"/>
  <c r="N786" i="7"/>
  <c r="N788" i="7"/>
  <c r="N789" i="7"/>
  <c r="N791" i="7"/>
  <c r="N793" i="7"/>
  <c r="N794" i="7"/>
  <c r="N795" i="7"/>
  <c r="N796" i="7"/>
  <c r="N797" i="7"/>
  <c r="N798" i="7"/>
  <c r="N799" i="7"/>
  <c r="N801" i="7"/>
  <c r="N802" i="7"/>
  <c r="N804" i="7"/>
  <c r="N806" i="7"/>
  <c r="N807" i="7"/>
  <c r="N809" i="7"/>
  <c r="N811" i="7"/>
  <c r="N812" i="7"/>
  <c r="N813" i="7"/>
  <c r="N815" i="7"/>
  <c r="N816" i="7"/>
  <c r="N817" i="7"/>
  <c r="N818" i="7"/>
  <c r="N819" i="7"/>
  <c r="N821" i="7"/>
  <c r="N822" i="7"/>
  <c r="N823" i="7"/>
  <c r="N825" i="7"/>
  <c r="N826" i="7"/>
  <c r="N827" i="7"/>
  <c r="N828" i="7"/>
  <c r="N829" i="7"/>
  <c r="N831" i="7"/>
  <c r="N832" i="7"/>
  <c r="N833" i="7"/>
  <c r="N834" i="7"/>
  <c r="N835" i="7"/>
  <c r="N836" i="7"/>
  <c r="N838" i="7"/>
  <c r="N839" i="7"/>
  <c r="N841" i="7"/>
  <c r="N842" i="7"/>
  <c r="N843" i="7"/>
  <c r="N844" i="7"/>
  <c r="N846" i="7"/>
  <c r="N848" i="7"/>
  <c r="N850" i="7"/>
  <c r="N851" i="7"/>
  <c r="N852" i="7"/>
  <c r="N853" i="7"/>
  <c r="N854" i="7"/>
  <c r="N855" i="7"/>
  <c r="N856" i="7"/>
  <c r="N857" i="7"/>
  <c r="N858" i="7"/>
  <c r="N859" i="7"/>
  <c r="N861" i="7"/>
  <c r="N863" i="7"/>
  <c r="N864" i="7"/>
  <c r="N865" i="7"/>
  <c r="N866" i="7"/>
  <c r="N867" i="7"/>
  <c r="N868" i="7"/>
  <c r="N869" i="7"/>
  <c r="N871" i="7"/>
  <c r="N873" i="7"/>
  <c r="N874" i="7"/>
  <c r="N875" i="7"/>
  <c r="N877" i="7"/>
  <c r="N878" i="7"/>
  <c r="N879" i="7"/>
  <c r="N880" i="7"/>
  <c r="N881" i="7"/>
  <c r="N882" i="7"/>
  <c r="N884" i="7"/>
  <c r="N885" i="7"/>
  <c r="N887" i="7"/>
  <c r="N888" i="7"/>
  <c r="N889" i="7"/>
  <c r="N890" i="7"/>
  <c r="N891" i="7"/>
  <c r="N892" i="7"/>
  <c r="N894" i="7"/>
  <c r="N895" i="7"/>
  <c r="N896" i="7"/>
  <c r="N897" i="7"/>
  <c r="N898" i="7"/>
  <c r="N899" i="7"/>
  <c r="N900" i="7"/>
  <c r="N902" i="7"/>
  <c r="N904" i="7"/>
  <c r="N906" i="7"/>
  <c r="N908" i="7"/>
  <c r="N909" i="7"/>
  <c r="N910" i="7"/>
  <c r="N912" i="7"/>
  <c r="N913" i="7"/>
  <c r="N914" i="7"/>
  <c r="N915" i="7"/>
  <c r="N917" i="7"/>
  <c r="N918" i="7"/>
  <c r="N919" i="7"/>
  <c r="N921" i="7"/>
  <c r="N922" i="7"/>
  <c r="N924" i="7"/>
  <c r="N926" i="7"/>
  <c r="N928" i="7"/>
  <c r="N930" i="7"/>
  <c r="N932" i="7"/>
  <c r="N934" i="7"/>
  <c r="N935" i="7"/>
  <c r="N936" i="7"/>
  <c r="N937" i="7"/>
  <c r="N939" i="7"/>
  <c r="N940" i="7"/>
  <c r="N941" i="7"/>
  <c r="N942" i="7"/>
  <c r="N943" i="7"/>
  <c r="N945" i="7"/>
  <c r="N946" i="7"/>
  <c r="N947" i="7"/>
  <c r="N948" i="7"/>
  <c r="N949" i="7"/>
  <c r="N950" i="7"/>
  <c r="N951" i="7"/>
  <c r="N953" i="7"/>
  <c r="N954" i="7"/>
  <c r="N955" i="7"/>
  <c r="N957" i="7"/>
  <c r="N959" i="7"/>
  <c r="N960" i="7"/>
  <c r="N961" i="7"/>
  <c r="N963" i="7"/>
  <c r="N965" i="7"/>
  <c r="N966" i="7"/>
  <c r="N967" i="7"/>
  <c r="N969" i="7"/>
  <c r="N971" i="7"/>
  <c r="N973" i="7"/>
  <c r="N974" i="7"/>
  <c r="N976" i="7"/>
  <c r="N978" i="7"/>
  <c r="N979" i="7"/>
  <c r="N980" i="7"/>
  <c r="N981" i="7"/>
  <c r="N982" i="7"/>
  <c r="N983" i="7"/>
  <c r="N984" i="7"/>
  <c r="N985" i="7"/>
  <c r="N987" i="7"/>
  <c r="N989" i="7"/>
  <c r="N991" i="7"/>
  <c r="N993" i="7"/>
  <c r="N994" i="7"/>
  <c r="N995" i="7"/>
  <c r="N996" i="7"/>
  <c r="N997" i="7"/>
  <c r="N998" i="7"/>
  <c r="N999" i="7"/>
  <c r="N1001" i="7"/>
  <c r="N1003" i="7"/>
  <c r="N1005" i="7"/>
  <c r="N1007" i="7"/>
  <c r="N1009" i="7"/>
  <c r="N1010" i="7"/>
  <c r="N1011" i="7"/>
  <c r="N1013" i="7"/>
  <c r="N1015" i="7"/>
  <c r="N1017" i="7"/>
  <c r="N1019" i="7"/>
  <c r="N1020" i="7"/>
  <c r="N1022" i="7"/>
  <c r="N1024" i="7"/>
  <c r="N1025" i="7"/>
  <c r="N1026" i="7"/>
  <c r="N1027" i="7"/>
  <c r="N1029" i="7"/>
  <c r="N1030" i="7"/>
  <c r="N1031" i="7"/>
  <c r="N1033" i="7"/>
  <c r="N1035" i="7"/>
  <c r="N1037" i="7"/>
  <c r="N1038" i="7"/>
  <c r="N1039" i="7"/>
  <c r="N1040" i="7"/>
  <c r="N1042" i="7"/>
  <c r="N1043" i="7"/>
  <c r="N1044" i="7"/>
  <c r="N1046" i="7"/>
  <c r="N1047" i="7"/>
  <c r="N1049" i="7"/>
  <c r="N1051" i="7"/>
  <c r="N1053" i="7"/>
  <c r="N1054" i="7"/>
  <c r="N1055" i="7"/>
  <c r="N1057" i="7"/>
  <c r="N1059" i="7"/>
  <c r="N1060" i="7"/>
  <c r="N1062" i="7"/>
  <c r="N1063" i="7"/>
  <c r="N1065" i="7"/>
  <c r="N1066" i="7"/>
  <c r="N1067" i="7"/>
  <c r="N1068" i="7"/>
  <c r="N1070" i="7"/>
  <c r="N1071" i="7"/>
  <c r="N1072" i="7"/>
  <c r="N1073" i="7"/>
  <c r="N1074" i="7"/>
  <c r="N1075" i="7"/>
  <c r="N1077" i="7"/>
  <c r="N1078" i="7"/>
  <c r="N1079" i="7"/>
  <c r="N1080" i="7"/>
  <c r="N1081" i="7"/>
  <c r="N1082" i="7"/>
  <c r="N1083" i="7"/>
  <c r="N1085" i="7"/>
  <c r="N1087" i="7"/>
  <c r="N1088" i="7"/>
  <c r="N1089" i="7"/>
  <c r="N1090" i="7"/>
  <c r="N1092" i="7"/>
  <c r="N1094" i="7"/>
  <c r="N1095" i="7"/>
  <c r="N1096" i="7"/>
  <c r="N1097" i="7"/>
  <c r="N1099" i="7"/>
  <c r="N1101" i="7"/>
  <c r="N1102" i="7"/>
  <c r="N1103" i="7"/>
  <c r="N1105" i="7"/>
  <c r="N1107" i="7"/>
  <c r="N1108" i="7"/>
  <c r="N1110" i="7"/>
  <c r="N1111" i="7"/>
  <c r="N1113" i="7"/>
  <c r="N1114" i="7"/>
  <c r="N1115" i="7"/>
  <c r="N1116" i="7"/>
  <c r="N1118" i="7"/>
  <c r="N1119" i="7"/>
  <c r="N1120" i="7"/>
  <c r="N1122" i="7"/>
  <c r="N1123" i="7"/>
  <c r="N1125" i="7"/>
  <c r="N1126" i="7"/>
  <c r="N1127" i="7"/>
  <c r="N1128" i="7"/>
  <c r="N1129" i="7"/>
  <c r="N1130" i="7"/>
  <c r="N1131" i="7"/>
  <c r="N1132" i="7"/>
  <c r="N1133" i="7"/>
  <c r="N1134" i="7"/>
  <c r="N1135" i="7"/>
  <c r="N1137" i="7"/>
  <c r="N1139" i="7"/>
  <c r="N1140" i="7"/>
  <c r="N1142" i="7"/>
  <c r="N1144" i="7"/>
  <c r="N1146" i="7"/>
  <c r="N1148" i="7"/>
  <c r="N1149" i="7"/>
  <c r="N1151" i="7"/>
  <c r="N1152" i="7"/>
  <c r="N1153" i="7"/>
  <c r="N1155" i="7"/>
  <c r="N1156" i="7"/>
  <c r="N1157" i="7"/>
  <c r="N1158" i="7"/>
  <c r="N1159" i="7"/>
  <c r="N1161" i="7"/>
  <c r="N1162" i="7"/>
  <c r="N1164" i="7"/>
  <c r="N1165" i="7"/>
  <c r="N1166" i="7"/>
  <c r="N1167" i="7"/>
  <c r="N1168" i="7"/>
  <c r="N1169" i="7"/>
  <c r="N1171" i="7"/>
  <c r="N1172" i="7"/>
  <c r="N1173" i="7"/>
  <c r="N1175" i="7"/>
  <c r="N1177" i="7"/>
  <c r="N1178" i="7"/>
  <c r="N1180" i="7"/>
  <c r="N1181" i="7"/>
  <c r="N1183" i="7"/>
  <c r="N1184" i="7"/>
  <c r="N1185" i="7"/>
  <c r="N1186" i="7"/>
  <c r="N1187" i="7"/>
  <c r="N1189" i="7"/>
  <c r="N1190" i="7"/>
  <c r="N1191" i="7"/>
  <c r="N1193" i="7"/>
  <c r="N1194" i="7"/>
  <c r="N1196" i="7"/>
  <c r="N1197" i="7"/>
  <c r="N1199" i="7"/>
  <c r="N1200" i="7"/>
  <c r="N1202" i="7"/>
  <c r="N1203" i="7"/>
  <c r="N1204" i="7"/>
  <c r="N1205" i="7"/>
  <c r="N1207" i="7"/>
  <c r="N1208" i="7"/>
  <c r="N1209" i="7"/>
  <c r="N1210" i="7"/>
  <c r="N1211" i="7"/>
  <c r="N1212" i="7"/>
  <c r="N1213" i="7"/>
  <c r="N1214" i="7"/>
  <c r="N1216" i="7"/>
  <c r="N1217" i="7"/>
  <c r="N1218" i="7"/>
  <c r="N1219" i="7"/>
  <c r="N1220" i="7"/>
  <c r="N1222" i="7"/>
  <c r="N1224" i="7"/>
  <c r="N1225" i="7"/>
  <c r="N1226" i="7"/>
  <c r="N1227" i="7"/>
  <c r="N1228" i="7"/>
  <c r="N1230" i="7"/>
  <c r="N1232" i="7"/>
  <c r="N1233" i="7"/>
  <c r="N1234" i="7"/>
  <c r="N1236" i="7"/>
  <c r="N1237" i="7"/>
  <c r="N1239" i="7"/>
  <c r="N1241" i="7"/>
  <c r="N1243" i="7"/>
  <c r="N1245" i="7"/>
  <c r="N1247" i="7"/>
  <c r="N1249" i="7"/>
  <c r="N1251" i="7"/>
  <c r="N1253" i="7"/>
  <c r="N1254" i="7"/>
  <c r="N1256" i="7"/>
  <c r="N1257" i="7"/>
  <c r="N1258" i="7"/>
  <c r="N1260" i="7"/>
  <c r="N1262" i="7"/>
  <c r="N1264" i="7"/>
  <c r="N1266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4" i="7"/>
  <c r="N1286" i="7"/>
  <c r="N1287" i="7"/>
  <c r="N1289" i="7"/>
  <c r="N1290" i="7"/>
  <c r="N1291" i="7"/>
  <c r="N1292" i="7"/>
  <c r="N1294" i="7"/>
  <c r="N1296" i="7"/>
  <c r="N1297" i="7"/>
  <c r="N1298" i="7"/>
  <c r="N1299" i="7"/>
  <c r="N1301" i="7"/>
  <c r="N1302" i="7"/>
  <c r="N1304" i="7"/>
  <c r="N1305" i="7"/>
  <c r="N1306" i="7"/>
  <c r="N1308" i="7"/>
  <c r="N1309" i="7"/>
  <c r="N1310" i="7"/>
  <c r="N1311" i="7"/>
  <c r="N1312" i="7"/>
  <c r="N1314" i="7"/>
  <c r="N1315" i="7"/>
  <c r="N1316" i="7"/>
  <c r="N1317" i="7"/>
  <c r="N1318" i="7"/>
  <c r="N1320" i="7"/>
  <c r="N1321" i="7"/>
  <c r="N1323" i="7"/>
  <c r="N1324" i="7"/>
  <c r="N1326" i="7"/>
  <c r="N1327" i="7"/>
  <c r="N1329" i="7"/>
  <c r="N1331" i="7"/>
  <c r="N1333" i="7"/>
  <c r="N1335" i="7"/>
  <c r="N1336" i="7"/>
  <c r="N1337" i="7"/>
  <c r="N1339" i="7"/>
  <c r="N1340" i="7"/>
  <c r="N1342" i="7"/>
  <c r="N1343" i="7"/>
  <c r="N1345" i="7"/>
  <c r="N1347" i="7"/>
  <c r="N1348" i="7"/>
  <c r="N1349" i="7"/>
  <c r="N1350" i="7"/>
  <c r="N1351" i="7"/>
  <c r="N1352" i="7"/>
  <c r="N1354" i="7"/>
  <c r="N1355" i="7"/>
  <c r="N1356" i="7"/>
  <c r="N1358" i="7"/>
  <c r="N1360" i="7"/>
  <c r="N1361" i="7"/>
  <c r="N1362" i="7"/>
  <c r="N1363" i="7"/>
  <c r="N1364" i="7"/>
  <c r="N1366" i="7"/>
  <c r="N1368" i="7"/>
  <c r="N1369" i="7"/>
  <c r="N1371" i="7"/>
  <c r="N1373" i="7"/>
  <c r="N1374" i="7"/>
  <c r="N1375" i="7"/>
  <c r="N1377" i="7"/>
  <c r="N1378" i="7"/>
  <c r="N1379" i="7"/>
  <c r="N1381" i="7"/>
  <c r="N1382" i="7"/>
  <c r="N1384" i="7"/>
  <c r="N1386" i="7"/>
  <c r="N1388" i="7"/>
  <c r="N1390" i="7"/>
  <c r="N1391" i="7"/>
  <c r="N1393" i="7"/>
  <c r="N1394" i="7"/>
  <c r="N1395" i="7"/>
  <c r="N1396" i="7"/>
  <c r="N1397" i="7"/>
  <c r="N1398" i="7"/>
  <c r="N1399" i="7"/>
  <c r="N1401" i="7"/>
  <c r="N1402" i="7"/>
  <c r="N1403" i="7"/>
  <c r="N1404" i="7"/>
  <c r="N1405" i="7"/>
  <c r="N1407" i="7"/>
  <c r="N1409" i="7"/>
  <c r="N1410" i="7"/>
  <c r="N1411" i="7"/>
  <c r="N1413" i="7"/>
  <c r="N1414" i="7"/>
  <c r="N1416" i="7"/>
  <c r="N1417" i="7"/>
  <c r="N1419" i="7"/>
  <c r="N1421" i="7"/>
  <c r="N1423" i="7"/>
  <c r="N1424" i="7"/>
  <c r="N1426" i="7"/>
  <c r="N1427" i="7"/>
  <c r="N1429" i="7"/>
  <c r="N1431" i="7"/>
  <c r="N1432" i="7"/>
  <c r="N4" i="7"/>
  <c r="N5" i="7"/>
  <c r="N7" i="7"/>
  <c r="N10" i="7"/>
  <c r="N13" i="7"/>
  <c r="N15" i="7"/>
  <c r="N18" i="7"/>
  <c r="N20" i="7"/>
  <c r="N23" i="7"/>
  <c r="N25" i="7"/>
  <c r="N27" i="7"/>
  <c r="N32" i="7"/>
  <c r="N34" i="7"/>
  <c r="N36" i="7"/>
  <c r="N38" i="7"/>
  <c r="N40" i="7"/>
  <c r="N43" i="7"/>
  <c r="N45" i="7"/>
  <c r="N47" i="7"/>
  <c r="N51" i="7"/>
  <c r="N53" i="7"/>
  <c r="N56" i="7"/>
  <c r="N59" i="7"/>
  <c r="N61" i="7"/>
  <c r="N63" i="7"/>
  <c r="N69" i="7"/>
  <c r="N71" i="7"/>
  <c r="N74" i="7"/>
  <c r="N76" i="7"/>
  <c r="N78" i="7"/>
  <c r="N81" i="7"/>
  <c r="N84" i="7"/>
  <c r="N86" i="7"/>
  <c r="N89" i="7"/>
  <c r="N93" i="7"/>
  <c r="N96" i="7"/>
  <c r="N98" i="7"/>
  <c r="N100" i="7"/>
  <c r="N103" i="7"/>
  <c r="N104" i="7"/>
  <c r="N107" i="7"/>
  <c r="N109" i="7"/>
  <c r="N114" i="7"/>
  <c r="N117" i="7"/>
  <c r="N120" i="7"/>
  <c r="N122" i="7"/>
  <c r="N124" i="7"/>
  <c r="N126" i="7"/>
  <c r="N128" i="7"/>
  <c r="N130" i="7"/>
  <c r="N132" i="7"/>
  <c r="N136" i="7"/>
  <c r="N140" i="7"/>
  <c r="N141" i="7"/>
  <c r="N143" i="7"/>
  <c r="N146" i="7"/>
  <c r="N150" i="7"/>
  <c r="N153" i="7"/>
  <c r="N157" i="7"/>
  <c r="N159" i="7"/>
  <c r="N161" i="7"/>
  <c r="N163" i="7"/>
  <c r="N165" i="7"/>
  <c r="N172" i="7"/>
  <c r="N176" i="7"/>
  <c r="N177" i="7"/>
  <c r="N178" i="7"/>
  <c r="N184" i="7"/>
  <c r="N187" i="7"/>
  <c r="N190" i="7"/>
  <c r="N192" i="7"/>
  <c r="N194" i="7"/>
  <c r="N196" i="7"/>
  <c r="N198" i="7"/>
  <c r="N201" i="7"/>
  <c r="N203" i="7"/>
  <c r="N205" i="7"/>
  <c r="N211" i="7"/>
  <c r="N213" i="7"/>
  <c r="N217" i="7"/>
  <c r="N221" i="7"/>
  <c r="N224" i="7"/>
  <c r="N226" i="7"/>
  <c r="N229" i="7"/>
  <c r="N232" i="7"/>
  <c r="N238" i="7"/>
  <c r="N240" i="7"/>
  <c r="N242" i="7"/>
  <c r="N244" i="7"/>
  <c r="N246" i="7"/>
  <c r="N248" i="7"/>
  <c r="N250" i="7"/>
  <c r="N252" i="7"/>
  <c r="N254" i="7"/>
  <c r="N271" i="7"/>
  <c r="N274" i="7"/>
  <c r="N277" i="7"/>
  <c r="N280" i="7"/>
  <c r="N284" i="7"/>
  <c r="N286" i="7"/>
  <c r="N288" i="7"/>
  <c r="N292" i="7"/>
  <c r="N297" i="7"/>
  <c r="N300" i="7"/>
  <c r="N303" i="7"/>
  <c r="N305" i="7"/>
  <c r="N312" i="7"/>
  <c r="N317" i="7"/>
  <c r="N319" i="7"/>
  <c r="N321" i="7"/>
  <c r="N324" i="7"/>
  <c r="N327" i="7"/>
  <c r="N329" i="7"/>
  <c r="N331" i="7"/>
  <c r="N336" i="7"/>
  <c r="N338" i="7"/>
  <c r="N340" i="7"/>
  <c r="N343" i="7"/>
  <c r="N347" i="7"/>
  <c r="N351" i="7"/>
  <c r="N353" i="7"/>
  <c r="N355" i="7"/>
  <c r="N358" i="7"/>
  <c r="N360" i="7"/>
  <c r="N362" i="7"/>
  <c r="N367" i="7"/>
  <c r="N369" i="7"/>
  <c r="N376" i="7"/>
  <c r="N378" i="7"/>
  <c r="N384" i="7"/>
  <c r="N386" i="7"/>
  <c r="N388" i="7"/>
  <c r="N391" i="7"/>
  <c r="N393" i="7"/>
  <c r="N396" i="7"/>
  <c r="N398" i="7"/>
  <c r="N401" i="7"/>
  <c r="N403" i="7"/>
  <c r="N407" i="7"/>
  <c r="N412" i="7"/>
  <c r="N417" i="7"/>
  <c r="N419" i="7"/>
  <c r="N421" i="7"/>
  <c r="N425" i="7"/>
  <c r="N427" i="7"/>
  <c r="N429" i="7"/>
  <c r="N432" i="7"/>
  <c r="N441" i="7"/>
  <c r="N443" i="7"/>
  <c r="N445" i="7"/>
  <c r="N447" i="7"/>
  <c r="N449" i="7"/>
  <c r="N451" i="7"/>
  <c r="N453" i="7"/>
  <c r="N456" i="7"/>
  <c r="N460" i="7"/>
  <c r="N462" i="7"/>
  <c r="N464" i="7"/>
  <c r="N466" i="7"/>
  <c r="N468" i="7"/>
  <c r="N475" i="7"/>
  <c r="N478" i="7"/>
  <c r="N481" i="7"/>
  <c r="N483" i="7"/>
  <c r="N486" i="7"/>
  <c r="N488" i="7"/>
  <c r="N493" i="7"/>
  <c r="N495" i="7"/>
  <c r="N498" i="7"/>
  <c r="N500" i="7"/>
  <c r="N504" i="7"/>
  <c r="N507" i="7"/>
  <c r="N509" i="7"/>
  <c r="N511" i="7"/>
  <c r="N515" i="7"/>
  <c r="N517" i="7"/>
  <c r="N520" i="7"/>
  <c r="N522" i="7"/>
  <c r="N524" i="7"/>
  <c r="N527" i="7"/>
  <c r="N531" i="7"/>
  <c r="N537" i="7"/>
  <c r="N541" i="7"/>
  <c r="N543" i="7"/>
  <c r="N545" i="7"/>
  <c r="N547" i="7"/>
  <c r="N550" i="7"/>
  <c r="N553" i="7"/>
  <c r="N559" i="7"/>
  <c r="N563" i="7"/>
  <c r="N569" i="7"/>
  <c r="N572" i="7"/>
  <c r="N576" i="7"/>
  <c r="N585" i="7"/>
  <c r="N591" i="7"/>
  <c r="N597" i="7"/>
  <c r="N599" i="7"/>
  <c r="N603" i="7"/>
  <c r="N610" i="7"/>
  <c r="N614" i="7"/>
  <c r="N618" i="7"/>
  <c r="N623" i="7"/>
  <c r="N626" i="7"/>
  <c r="N628" i="7"/>
  <c r="N632" i="7"/>
  <c r="N635" i="7"/>
  <c r="N637" i="7"/>
  <c r="N639" i="7"/>
  <c r="N644" i="7"/>
  <c r="N646" i="7"/>
  <c r="N650" i="7"/>
  <c r="N653" i="7"/>
  <c r="N655" i="7"/>
  <c r="N661" i="7"/>
  <c r="N663" i="7"/>
  <c r="N665" i="7"/>
  <c r="N667" i="7"/>
  <c r="N669" i="7"/>
  <c r="N671" i="7"/>
  <c r="N673" i="7"/>
  <c r="N677" i="7"/>
  <c r="N682" i="7"/>
  <c r="N685" i="7"/>
  <c r="N689" i="7"/>
  <c r="N691" i="7"/>
  <c r="N694" i="7"/>
  <c r="N696" i="7"/>
  <c r="N700" i="7"/>
  <c r="N703" i="7"/>
  <c r="N708" i="7"/>
  <c r="N710" i="7"/>
  <c r="N712" i="7"/>
  <c r="N717" i="7"/>
  <c r="N724" i="7"/>
  <c r="N730" i="7"/>
  <c r="N736" i="7"/>
  <c r="N739" i="7"/>
  <c r="N741" i="7"/>
  <c r="N745" i="7"/>
  <c r="N748" i="7"/>
  <c r="N750" i="7"/>
  <c r="N752" i="7"/>
  <c r="N756" i="7"/>
  <c r="N759" i="7"/>
  <c r="N761" i="7"/>
  <c r="N767" i="7"/>
  <c r="N774" i="7"/>
  <c r="N777" i="7"/>
  <c r="N779" i="7"/>
  <c r="N782" i="7"/>
  <c r="N784" i="7"/>
  <c r="N787" i="7"/>
  <c r="N790" i="7"/>
  <c r="N792" i="7"/>
  <c r="N800" i="7"/>
  <c r="N803" i="7"/>
  <c r="N805" i="7"/>
  <c r="N808" i="7"/>
  <c r="N810" i="7"/>
  <c r="N814" i="7"/>
  <c r="N820" i="7"/>
  <c r="N824" i="7"/>
  <c r="N830" i="7"/>
  <c r="N837" i="7"/>
  <c r="N840" i="7"/>
  <c r="N845" i="7"/>
  <c r="N847" i="7"/>
  <c r="N849" i="7"/>
  <c r="N860" i="7"/>
  <c r="N862" i="7"/>
  <c r="N870" i="7"/>
  <c r="N872" i="7"/>
  <c r="N876" i="7"/>
  <c r="N883" i="7"/>
  <c r="N886" i="7"/>
  <c r="N893" i="7"/>
  <c r="N901" i="7"/>
  <c r="N903" i="7"/>
  <c r="N905" i="7"/>
  <c r="N907" i="7"/>
  <c r="N911" i="7"/>
  <c r="N916" i="7"/>
  <c r="N920" i="7"/>
  <c r="N923" i="7"/>
  <c r="N925" i="7"/>
  <c r="N927" i="7"/>
  <c r="N929" i="7"/>
  <c r="N931" i="7"/>
  <c r="N933" i="7"/>
  <c r="N938" i="7"/>
  <c r="N944" i="7"/>
  <c r="N952" i="7"/>
  <c r="N956" i="7"/>
  <c r="N958" i="7"/>
  <c r="N962" i="7"/>
  <c r="N964" i="7"/>
  <c r="N968" i="7"/>
  <c r="N970" i="7"/>
  <c r="N972" i="7"/>
  <c r="N975" i="7"/>
  <c r="N977" i="7"/>
  <c r="N986" i="7"/>
  <c r="N988" i="7"/>
  <c r="N990" i="7"/>
  <c r="N992" i="7"/>
  <c r="N1000" i="7"/>
  <c r="N1002" i="7"/>
  <c r="N1004" i="7"/>
  <c r="N1006" i="7"/>
  <c r="N1008" i="7"/>
  <c r="N1012" i="7"/>
  <c r="N1014" i="7"/>
  <c r="N1016" i="7"/>
  <c r="N1018" i="7"/>
  <c r="N1021" i="7"/>
  <c r="N1023" i="7"/>
  <c r="N1028" i="7"/>
  <c r="N1032" i="7"/>
  <c r="N1034" i="7"/>
  <c r="N1036" i="7"/>
  <c r="N1041" i="7"/>
  <c r="N1045" i="7"/>
  <c r="N1048" i="7"/>
  <c r="N1050" i="7"/>
  <c r="N1052" i="7"/>
  <c r="N1056" i="7"/>
  <c r="N1058" i="7"/>
  <c r="N1061" i="7"/>
  <c r="N1064" i="7"/>
  <c r="N1069" i="7"/>
  <c r="N1076" i="7"/>
  <c r="N1084" i="7"/>
  <c r="N1086" i="7"/>
  <c r="N1091" i="7"/>
  <c r="N1093" i="7"/>
  <c r="N1098" i="7"/>
  <c r="N1100" i="7"/>
  <c r="N1104" i="7"/>
  <c r="N1106" i="7"/>
  <c r="N1109" i="7"/>
  <c r="N1112" i="7"/>
  <c r="N1117" i="7"/>
  <c r="N1121" i="7"/>
  <c r="N1124" i="7"/>
  <c r="N1136" i="7"/>
  <c r="N1138" i="7"/>
  <c r="N1141" i="7"/>
  <c r="N1143" i="7"/>
  <c r="N1145" i="7"/>
  <c r="N1147" i="7"/>
  <c r="N1150" i="7"/>
  <c r="N1154" i="7"/>
  <c r="N1160" i="7"/>
  <c r="N1163" i="7"/>
  <c r="N1170" i="7"/>
  <c r="N1174" i="7"/>
  <c r="N1176" i="7"/>
  <c r="N1179" i="7"/>
  <c r="N1182" i="7"/>
  <c r="N1188" i="7"/>
  <c r="N1192" i="7"/>
  <c r="N1195" i="7"/>
  <c r="N1198" i="7"/>
  <c r="N1201" i="7"/>
  <c r="N1206" i="7"/>
  <c r="N1215" i="7"/>
  <c r="N1221" i="7"/>
  <c r="N1223" i="7"/>
  <c r="N1229" i="7"/>
  <c r="N1231" i="7"/>
  <c r="N1235" i="7"/>
  <c r="N1238" i="7"/>
  <c r="N1240" i="7"/>
  <c r="N1242" i="7"/>
  <c r="N1244" i="7"/>
  <c r="N1246" i="7"/>
  <c r="N1248" i="7"/>
  <c r="N1250" i="7"/>
  <c r="N1252" i="7"/>
  <c r="N1255" i="7"/>
  <c r="N1259" i="7"/>
  <c r="N1261" i="7"/>
  <c r="N1263" i="7"/>
  <c r="N1265" i="7"/>
  <c r="N1267" i="7"/>
  <c r="N1283" i="7"/>
  <c r="N1285" i="7"/>
  <c r="N1288" i="7"/>
  <c r="N1293" i="7"/>
  <c r="N1295" i="7"/>
  <c r="N1300" i="7"/>
  <c r="N1303" i="7"/>
  <c r="N1307" i="7"/>
  <c r="N1313" i="7"/>
  <c r="N1319" i="7"/>
  <c r="N1322" i="7"/>
  <c r="N1325" i="7"/>
  <c r="N1328" i="7"/>
  <c r="N1330" i="7"/>
  <c r="N1332" i="7"/>
  <c r="N1334" i="7"/>
  <c r="N1338" i="7"/>
  <c r="N1341" i="7"/>
  <c r="N1344" i="7"/>
  <c r="N1346" i="7"/>
  <c r="N1353" i="7"/>
  <c r="N1357" i="7"/>
  <c r="N1359" i="7"/>
  <c r="N1365" i="7"/>
  <c r="N1367" i="7"/>
  <c r="N1370" i="7"/>
  <c r="N1372" i="7"/>
  <c r="N1376" i="7"/>
  <c r="N1380" i="7"/>
  <c r="N1383" i="7"/>
  <c r="N1385" i="7"/>
  <c r="N1387" i="7"/>
  <c r="N1389" i="7"/>
  <c r="N1392" i="7"/>
  <c r="N1400" i="7"/>
  <c r="N1406" i="7"/>
  <c r="N1408" i="7"/>
  <c r="N1412" i="7"/>
  <c r="N1415" i="7"/>
  <c r="N1418" i="7"/>
  <c r="N1420" i="7"/>
  <c r="N1422" i="7"/>
  <c r="N1425" i="7"/>
  <c r="N1428" i="7"/>
  <c r="N1430" i="7"/>
  <c r="N3" i="7"/>
  <c r="I1217" i="7"/>
  <c r="I1218" i="7"/>
  <c r="I1219" i="7"/>
  <c r="I1220" i="7"/>
  <c r="I1216" i="7"/>
  <c r="H541" i="7"/>
  <c r="I526" i="7"/>
  <c r="I525" i="7"/>
  <c r="H4" i="7"/>
  <c r="H5" i="7"/>
  <c r="H6" i="7"/>
  <c r="H7" i="7"/>
  <c r="H8" i="7"/>
  <c r="I9" i="7" s="1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I27" i="7" s="1"/>
  <c r="H27" i="7"/>
  <c r="H28" i="7"/>
  <c r="H29" i="7"/>
  <c r="H30" i="7"/>
  <c r="H31" i="7"/>
  <c r="H32" i="7"/>
  <c r="H33" i="7"/>
  <c r="H34" i="7"/>
  <c r="H35" i="7"/>
  <c r="H36" i="7"/>
  <c r="H37" i="7"/>
  <c r="H38" i="7"/>
  <c r="I39" i="7" s="1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I75" i="7" s="1"/>
  <c r="H75" i="7"/>
  <c r="H76" i="7"/>
  <c r="H77" i="7"/>
  <c r="H78" i="7"/>
  <c r="H79" i="7"/>
  <c r="H80" i="7"/>
  <c r="H81" i="7"/>
  <c r="H82" i="7"/>
  <c r="H83" i="7"/>
  <c r="H84" i="7"/>
  <c r="H85" i="7"/>
  <c r="H86" i="7"/>
  <c r="I87" i="7" s="1"/>
  <c r="H87" i="7"/>
  <c r="H88" i="7"/>
  <c r="H89" i="7"/>
  <c r="H90" i="7"/>
  <c r="H91" i="7"/>
  <c r="H92" i="7"/>
  <c r="H93" i="7"/>
  <c r="H94" i="7"/>
  <c r="H95" i="7"/>
  <c r="H96" i="7"/>
  <c r="H97" i="7"/>
  <c r="H98" i="7"/>
  <c r="I99" i="7" s="1"/>
  <c r="H99" i="7"/>
  <c r="H100" i="7"/>
  <c r="H101" i="7"/>
  <c r="H102" i="7"/>
  <c r="H103" i="7"/>
  <c r="H104" i="7"/>
  <c r="H105" i="7"/>
  <c r="H106" i="7"/>
  <c r="H107" i="7"/>
  <c r="H108" i="7"/>
  <c r="H109" i="7"/>
  <c r="H110" i="7"/>
  <c r="I113" i="7" s="1"/>
  <c r="H111" i="7"/>
  <c r="H112" i="7"/>
  <c r="H113" i="7"/>
  <c r="H114" i="7"/>
  <c r="H115" i="7"/>
  <c r="H116" i="7"/>
  <c r="H117" i="7"/>
  <c r="H118" i="7"/>
  <c r="H119" i="7"/>
  <c r="H120" i="7"/>
  <c r="H121" i="7"/>
  <c r="H122" i="7"/>
  <c r="I123" i="7" s="1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I147" i="7" s="1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I299" i="7" s="1"/>
  <c r="H300" i="7"/>
  <c r="H301" i="7"/>
  <c r="H302" i="7"/>
  <c r="H303" i="7"/>
  <c r="H304" i="7"/>
  <c r="H305" i="7"/>
  <c r="H306" i="7"/>
  <c r="H307" i="7"/>
  <c r="H309" i="7"/>
  <c r="H310" i="7"/>
  <c r="H312" i="7"/>
  <c r="H313" i="7"/>
  <c r="H314" i="7"/>
  <c r="H315" i="7"/>
  <c r="H317" i="7"/>
  <c r="H318" i="7"/>
  <c r="H319" i="7"/>
  <c r="H320" i="7"/>
  <c r="I321" i="7" s="1"/>
  <c r="H321" i="7"/>
  <c r="H322" i="7"/>
  <c r="H323" i="7"/>
  <c r="I324" i="7" s="1"/>
  <c r="H324" i="7"/>
  <c r="H325" i="7"/>
  <c r="H326" i="7"/>
  <c r="I327" i="7" s="1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I343" i="7" s="1"/>
  <c r="H343" i="7"/>
  <c r="H344" i="7"/>
  <c r="H345" i="7"/>
  <c r="H346" i="7"/>
  <c r="I347" i="7" s="1"/>
  <c r="H347" i="7"/>
  <c r="H348" i="7"/>
  <c r="H349" i="7"/>
  <c r="H350" i="7"/>
  <c r="I351" i="7" s="1"/>
  <c r="H351" i="7"/>
  <c r="H352" i="7"/>
  <c r="I353" i="7" s="1"/>
  <c r="H353" i="7"/>
  <c r="H354" i="7"/>
  <c r="H355" i="7"/>
  <c r="H356" i="7"/>
  <c r="H357" i="7"/>
  <c r="I358" i="7" s="1"/>
  <c r="H358" i="7"/>
  <c r="H359" i="7"/>
  <c r="I360" i="7" s="1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I378" i="7" s="1"/>
  <c r="H378" i="7"/>
  <c r="H379" i="7"/>
  <c r="H380" i="7"/>
  <c r="H381" i="7"/>
  <c r="H382" i="7"/>
  <c r="H383" i="7"/>
  <c r="I384" i="7" s="1"/>
  <c r="H384" i="7"/>
  <c r="H385" i="7"/>
  <c r="H386" i="7"/>
  <c r="H387" i="7"/>
  <c r="I388" i="7" s="1"/>
  <c r="H388" i="7"/>
  <c r="H389" i="7"/>
  <c r="I390" i="7" s="1"/>
  <c r="H390" i="7"/>
  <c r="I391" i="7" s="1"/>
  <c r="H391" i="7"/>
  <c r="H392" i="7"/>
  <c r="H393" i="7"/>
  <c r="H394" i="7"/>
  <c r="H395" i="7"/>
  <c r="I396" i="7" s="1"/>
  <c r="H396" i="7"/>
  <c r="H397" i="7"/>
  <c r="H398" i="7"/>
  <c r="H399" i="7"/>
  <c r="H400" i="7"/>
  <c r="I401" i="7" s="1"/>
  <c r="H401" i="7"/>
  <c r="H402" i="7"/>
  <c r="I403" i="7" s="1"/>
  <c r="H403" i="7"/>
  <c r="H404" i="7"/>
  <c r="H405" i="7"/>
  <c r="H406" i="7"/>
  <c r="I407" i="7" s="1"/>
  <c r="H407" i="7"/>
  <c r="H408" i="7"/>
  <c r="H409" i="7"/>
  <c r="H410" i="7"/>
  <c r="H411" i="7"/>
  <c r="I412" i="7" s="1"/>
  <c r="H412" i="7"/>
  <c r="H413" i="7"/>
  <c r="H414" i="7"/>
  <c r="H415" i="7"/>
  <c r="H416" i="7"/>
  <c r="I417" i="7" s="1"/>
  <c r="H417" i="7"/>
  <c r="H418" i="7"/>
  <c r="I419" i="7" s="1"/>
  <c r="H419" i="7"/>
  <c r="H420" i="7"/>
  <c r="I421" i="7" s="1"/>
  <c r="H421" i="7"/>
  <c r="H422" i="7"/>
  <c r="H423" i="7"/>
  <c r="H424" i="7"/>
  <c r="I425" i="7" s="1"/>
  <c r="H425" i="7"/>
  <c r="H426" i="7"/>
  <c r="H427" i="7"/>
  <c r="H428" i="7"/>
  <c r="H429" i="7"/>
  <c r="H430" i="7"/>
  <c r="H431" i="7"/>
  <c r="I432" i="7" s="1"/>
  <c r="H432" i="7"/>
  <c r="H433" i="7"/>
  <c r="I434" i="7" s="1"/>
  <c r="H434" i="7"/>
  <c r="H435" i="7"/>
  <c r="H436" i="7"/>
  <c r="H437" i="7"/>
  <c r="H438" i="7"/>
  <c r="H439" i="7"/>
  <c r="H440" i="7"/>
  <c r="I441" i="7" s="1"/>
  <c r="H441" i="7"/>
  <c r="H442" i="7"/>
  <c r="I443" i="7" s="1"/>
  <c r="H443" i="7"/>
  <c r="H444" i="7"/>
  <c r="I445" i="7" s="1"/>
  <c r="H445" i="7"/>
  <c r="H446" i="7"/>
  <c r="H447" i="7"/>
  <c r="H448" i="7"/>
  <c r="I449" i="7" s="1"/>
  <c r="H449" i="7"/>
  <c r="H450" i="7"/>
  <c r="H451" i="7"/>
  <c r="H452" i="7"/>
  <c r="H453" i="7"/>
  <c r="H454" i="7"/>
  <c r="H455" i="7"/>
  <c r="I456" i="7" s="1"/>
  <c r="H456" i="7"/>
  <c r="H457" i="7"/>
  <c r="H458" i="7"/>
  <c r="H459" i="7"/>
  <c r="I460" i="7" s="1"/>
  <c r="H460" i="7"/>
  <c r="H461" i="7"/>
  <c r="I462" i="7" s="1"/>
  <c r="H462" i="7"/>
  <c r="H463" i="7"/>
  <c r="I464" i="7" s="1"/>
  <c r="H464" i="7"/>
  <c r="H465" i="7"/>
  <c r="I466" i="7" s="1"/>
  <c r="H466" i="7"/>
  <c r="H467" i="7"/>
  <c r="H468" i="7"/>
  <c r="H469" i="7"/>
  <c r="H470" i="7"/>
  <c r="H471" i="7"/>
  <c r="I472" i="7" s="1"/>
  <c r="H472" i="7"/>
  <c r="H473" i="7"/>
  <c r="H474" i="7"/>
  <c r="I475" i="7" s="1"/>
  <c r="H475" i="7"/>
  <c r="H476" i="7"/>
  <c r="H477" i="7"/>
  <c r="I478" i="7" s="1"/>
  <c r="H478" i="7"/>
  <c r="H479" i="7"/>
  <c r="H480" i="7"/>
  <c r="I481" i="7" s="1"/>
  <c r="H481" i="7"/>
  <c r="H482" i="7"/>
  <c r="I483" i="7" s="1"/>
  <c r="H483" i="7"/>
  <c r="H484" i="7"/>
  <c r="H485" i="7"/>
  <c r="H486" i="7"/>
  <c r="H487" i="7"/>
  <c r="H488" i="7"/>
  <c r="H489" i="7"/>
  <c r="H490" i="7"/>
  <c r="H491" i="7"/>
  <c r="H492" i="7"/>
  <c r="I493" i="7" s="1"/>
  <c r="H493" i="7"/>
  <c r="H494" i="7"/>
  <c r="I495" i="7" s="1"/>
  <c r="H495" i="7"/>
  <c r="H496" i="7"/>
  <c r="H497" i="7"/>
  <c r="I498" i="7" s="1"/>
  <c r="H498" i="7"/>
  <c r="H499" i="7"/>
  <c r="H500" i="7"/>
  <c r="H501" i="7"/>
  <c r="H502" i="7"/>
  <c r="H503" i="7"/>
  <c r="I504" i="7" s="1"/>
  <c r="H504" i="7"/>
  <c r="H505" i="7"/>
  <c r="H506" i="7"/>
  <c r="H507" i="7"/>
  <c r="H508" i="7"/>
  <c r="H509" i="7"/>
  <c r="H510" i="7"/>
  <c r="I511" i="7" s="1"/>
  <c r="H511" i="7"/>
  <c r="H512" i="7"/>
  <c r="H513" i="7"/>
  <c r="H514" i="7"/>
  <c r="I515" i="7" s="1"/>
  <c r="H515" i="7"/>
  <c r="H516" i="7"/>
  <c r="H517" i="7"/>
  <c r="H518" i="7"/>
  <c r="H519" i="7"/>
  <c r="I520" i="7" s="1"/>
  <c r="H520" i="7"/>
  <c r="H521" i="7"/>
  <c r="I522" i="7" s="1"/>
  <c r="H522" i="7"/>
  <c r="H523" i="7"/>
  <c r="I524" i="7" s="1"/>
  <c r="H525" i="7"/>
  <c r="H526" i="7"/>
  <c r="I527" i="7" s="1"/>
  <c r="H527" i="7"/>
  <c r="H528" i="7"/>
  <c r="H529" i="7"/>
  <c r="H530" i="7"/>
  <c r="I531" i="7" s="1"/>
  <c r="H531" i="7"/>
  <c r="H532" i="7"/>
  <c r="H533" i="7"/>
  <c r="H534" i="7"/>
  <c r="H535" i="7"/>
  <c r="H536" i="7"/>
  <c r="I537" i="7" s="1"/>
  <c r="H537" i="7"/>
  <c r="H538" i="7"/>
  <c r="H539" i="7"/>
  <c r="H540" i="7"/>
  <c r="I541" i="7" s="1"/>
  <c r="H542" i="7"/>
  <c r="H543" i="7"/>
  <c r="H544" i="7"/>
  <c r="I545" i="7" s="1"/>
  <c r="H545" i="7"/>
  <c r="H546" i="7"/>
  <c r="I547" i="7" s="1"/>
  <c r="H547" i="7"/>
  <c r="H548" i="7"/>
  <c r="H549" i="7"/>
  <c r="I550" i="7" s="1"/>
  <c r="H550" i="7"/>
  <c r="H551" i="7"/>
  <c r="H552" i="7"/>
  <c r="H553" i="7"/>
  <c r="H554" i="7"/>
  <c r="H555" i="7"/>
  <c r="H556" i="7"/>
  <c r="H557" i="7"/>
  <c r="H558" i="7"/>
  <c r="I559" i="7" s="1"/>
  <c r="H559" i="7"/>
  <c r="H560" i="7"/>
  <c r="H561" i="7"/>
  <c r="H562" i="7"/>
  <c r="I563" i="7" s="1"/>
  <c r="H563" i="7"/>
  <c r="H564" i="7"/>
  <c r="H565" i="7"/>
  <c r="H566" i="7"/>
  <c r="H567" i="7"/>
  <c r="H568" i="7"/>
  <c r="I569" i="7" s="1"/>
  <c r="H569" i="7"/>
  <c r="H570" i="7"/>
  <c r="H571" i="7"/>
  <c r="I572" i="7" s="1"/>
  <c r="H572" i="7"/>
  <c r="H573" i="7"/>
  <c r="H574" i="7"/>
  <c r="H575" i="7"/>
  <c r="I576" i="7" s="1"/>
  <c r="H576" i="7"/>
  <c r="H577" i="7"/>
  <c r="H578" i="7"/>
  <c r="H579" i="7"/>
  <c r="H580" i="7"/>
  <c r="H581" i="7"/>
  <c r="H582" i="7"/>
  <c r="H583" i="7"/>
  <c r="H584" i="7"/>
  <c r="I585" i="7" s="1"/>
  <c r="H585" i="7"/>
  <c r="H586" i="7"/>
  <c r="H587" i="7"/>
  <c r="H588" i="7"/>
  <c r="H589" i="7"/>
  <c r="H590" i="7"/>
  <c r="I591" i="7" s="1"/>
  <c r="H591" i="7"/>
  <c r="H592" i="7"/>
  <c r="H593" i="7"/>
  <c r="H594" i="7"/>
  <c r="H595" i="7"/>
  <c r="H596" i="7"/>
  <c r="I597" i="7" s="1"/>
  <c r="H597" i="7"/>
  <c r="H598" i="7"/>
  <c r="H599" i="7"/>
  <c r="H600" i="7"/>
  <c r="H601" i="7"/>
  <c r="H602" i="7"/>
  <c r="I603" i="7" s="1"/>
  <c r="H603" i="7"/>
  <c r="H604" i="7"/>
  <c r="H605" i="7"/>
  <c r="H606" i="7"/>
  <c r="H607" i="7"/>
  <c r="H608" i="7"/>
  <c r="H609" i="7"/>
  <c r="I610" i="7" s="1"/>
  <c r="H610" i="7"/>
  <c r="H611" i="7"/>
  <c r="H612" i="7"/>
  <c r="H613" i="7"/>
  <c r="I614" i="7" s="1"/>
  <c r="H614" i="7"/>
  <c r="H615" i="7"/>
  <c r="H616" i="7"/>
  <c r="H617" i="7"/>
  <c r="I618" i="7" s="1"/>
  <c r="H618" i="7"/>
  <c r="H619" i="7"/>
  <c r="H620" i="7"/>
  <c r="H621" i="7"/>
  <c r="H622" i="7"/>
  <c r="I623" i="7" s="1"/>
  <c r="H623" i="7"/>
  <c r="H624" i="7"/>
  <c r="H625" i="7"/>
  <c r="H626" i="7"/>
  <c r="H627" i="7"/>
  <c r="H628" i="7"/>
  <c r="H629" i="7"/>
  <c r="H630" i="7"/>
  <c r="H631" i="7"/>
  <c r="H632" i="7"/>
  <c r="H633" i="7"/>
  <c r="H634" i="7"/>
  <c r="I635" i="7" s="1"/>
  <c r="H635" i="7"/>
  <c r="H636" i="7"/>
  <c r="H637" i="7"/>
  <c r="H638" i="7"/>
  <c r="I639" i="7" s="1"/>
  <c r="H639" i="7"/>
  <c r="H640" i="7"/>
  <c r="H641" i="7"/>
  <c r="H642" i="7"/>
  <c r="H643" i="7"/>
  <c r="I644" i="7" s="1"/>
  <c r="H644" i="7"/>
  <c r="H645" i="7"/>
  <c r="H646" i="7"/>
  <c r="H647" i="7"/>
  <c r="H648" i="7"/>
  <c r="H649" i="7"/>
  <c r="I650" i="7" s="1"/>
  <c r="H650" i="7"/>
  <c r="H651" i="7"/>
  <c r="H652" i="7"/>
  <c r="I653" i="7" s="1"/>
  <c r="H653" i="7"/>
  <c r="H654" i="7"/>
  <c r="I655" i="7" s="1"/>
  <c r="H655" i="7"/>
  <c r="H656" i="7"/>
  <c r="H657" i="7"/>
  <c r="H658" i="7"/>
  <c r="H659" i="7"/>
  <c r="H660" i="7"/>
  <c r="I661" i="7" s="1"/>
  <c r="H661" i="7"/>
  <c r="H662" i="7"/>
  <c r="H663" i="7"/>
  <c r="H664" i="7"/>
  <c r="I665" i="7" s="1"/>
  <c r="H665" i="7"/>
  <c r="H666" i="7"/>
  <c r="I667" i="7" s="1"/>
  <c r="H667" i="7"/>
  <c r="H668" i="7"/>
  <c r="H669" i="7"/>
  <c r="H670" i="7"/>
  <c r="I671" i="7" s="1"/>
  <c r="H671" i="7"/>
  <c r="H672" i="7"/>
  <c r="H673" i="7"/>
  <c r="H674" i="7"/>
  <c r="H675" i="7"/>
  <c r="H676" i="7"/>
  <c r="H677" i="7"/>
  <c r="H678" i="7"/>
  <c r="H679" i="7"/>
  <c r="H680" i="7"/>
  <c r="H681" i="7"/>
  <c r="I682" i="7" s="1"/>
  <c r="H682" i="7"/>
  <c r="H683" i="7"/>
  <c r="H684" i="7"/>
  <c r="I685" i="7" s="1"/>
  <c r="H685" i="7"/>
  <c r="H686" i="7"/>
  <c r="H687" i="7"/>
  <c r="H688" i="7"/>
  <c r="I689" i="7" s="1"/>
  <c r="H689" i="7"/>
  <c r="H690" i="7"/>
  <c r="I691" i="7" s="1"/>
  <c r="H691" i="7"/>
  <c r="H692" i="7"/>
  <c r="H693" i="7"/>
  <c r="I694" i="7" s="1"/>
  <c r="H694" i="7"/>
  <c r="H695" i="7"/>
  <c r="I696" i="7" s="1"/>
  <c r="H696" i="7"/>
  <c r="I697" i="7" s="1"/>
  <c r="H697" i="7"/>
  <c r="H698" i="7"/>
  <c r="H699" i="7"/>
  <c r="I700" i="7" s="1"/>
  <c r="H700" i="7"/>
  <c r="H701" i="7"/>
  <c r="H702" i="7"/>
  <c r="I703" i="7" s="1"/>
  <c r="H703" i="7"/>
  <c r="H704" i="7"/>
  <c r="H705" i="7"/>
  <c r="H706" i="7"/>
  <c r="H707" i="7"/>
  <c r="H708" i="7"/>
  <c r="H709" i="7"/>
  <c r="H710" i="7"/>
  <c r="H711" i="7"/>
  <c r="I712" i="7" s="1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I730" i="7" s="1"/>
  <c r="H730" i="7"/>
  <c r="H731" i="7"/>
  <c r="H732" i="7"/>
  <c r="H733" i="7"/>
  <c r="H734" i="7"/>
  <c r="H735" i="7"/>
  <c r="I736" i="7" s="1"/>
  <c r="H736" i="7"/>
  <c r="I738" i="7" s="1"/>
  <c r="H737" i="7"/>
  <c r="H738" i="7"/>
  <c r="I739" i="7" s="1"/>
  <c r="H739" i="7"/>
  <c r="H740" i="7"/>
  <c r="I741" i="7" s="1"/>
  <c r="H741" i="7"/>
  <c r="H742" i="7"/>
  <c r="H743" i="7"/>
  <c r="H744" i="7"/>
  <c r="I745" i="7" s="1"/>
  <c r="H745" i="7"/>
  <c r="H746" i="7"/>
  <c r="H747" i="7"/>
  <c r="I748" i="7" s="1"/>
  <c r="H748" i="7"/>
  <c r="H749" i="7"/>
  <c r="H750" i="7"/>
  <c r="H751" i="7"/>
  <c r="I752" i="7" s="1"/>
  <c r="H752" i="7"/>
  <c r="H753" i="7"/>
  <c r="H754" i="7"/>
  <c r="H755" i="7"/>
  <c r="I756" i="7" s="1"/>
  <c r="H756" i="7"/>
  <c r="H757" i="7"/>
  <c r="I758" i="7" s="1"/>
  <c r="H758" i="7"/>
  <c r="I759" i="7" s="1"/>
  <c r="H759" i="7"/>
  <c r="H760" i="7"/>
  <c r="I761" i="7" s="1"/>
  <c r="H761" i="7"/>
  <c r="H762" i="7"/>
  <c r="H763" i="7"/>
  <c r="H764" i="7"/>
  <c r="H765" i="7"/>
  <c r="H766" i="7"/>
  <c r="I767" i="7" s="1"/>
  <c r="H767" i="7"/>
  <c r="H768" i="7"/>
  <c r="H769" i="7"/>
  <c r="H770" i="7"/>
  <c r="H771" i="7"/>
  <c r="H772" i="7"/>
  <c r="H773" i="7"/>
  <c r="I774" i="7" s="1"/>
  <c r="H774" i="7"/>
  <c r="H775" i="7"/>
  <c r="H776" i="7"/>
  <c r="I777" i="7" s="1"/>
  <c r="H777" i="7"/>
  <c r="H778" i="7"/>
  <c r="I779" i="7" s="1"/>
  <c r="H779" i="7"/>
  <c r="H780" i="7"/>
  <c r="H781" i="7"/>
  <c r="I782" i="7" s="1"/>
  <c r="H782" i="7"/>
  <c r="H783" i="7"/>
  <c r="H784" i="7"/>
  <c r="H785" i="7"/>
  <c r="H786" i="7"/>
  <c r="I787" i="7" s="1"/>
  <c r="H787" i="7"/>
  <c r="H788" i="7"/>
  <c r="H789" i="7"/>
  <c r="I790" i="7" s="1"/>
  <c r="H790" i="7"/>
  <c r="H791" i="7"/>
  <c r="I792" i="7" s="1"/>
  <c r="H792" i="7"/>
  <c r="H793" i="7"/>
  <c r="H794" i="7"/>
  <c r="H795" i="7"/>
  <c r="H796" i="7"/>
  <c r="H797" i="7"/>
  <c r="H798" i="7"/>
  <c r="H799" i="7"/>
  <c r="I800" i="7" s="1"/>
  <c r="H800" i="7"/>
  <c r="H801" i="7"/>
  <c r="H802" i="7"/>
  <c r="I803" i="7" s="1"/>
  <c r="H803" i="7"/>
  <c r="H804" i="7"/>
  <c r="I805" i="7" s="1"/>
  <c r="H805" i="7"/>
  <c r="H806" i="7"/>
  <c r="H807" i="7"/>
  <c r="H808" i="7"/>
  <c r="H809" i="7"/>
  <c r="I810" i="7" s="1"/>
  <c r="H810" i="7"/>
  <c r="H811" i="7"/>
  <c r="H812" i="7"/>
  <c r="H813" i="7"/>
  <c r="I814" i="7" s="1"/>
  <c r="H814" i="7"/>
  <c r="H815" i="7"/>
  <c r="H816" i="7"/>
  <c r="H817" i="7"/>
  <c r="H818" i="7"/>
  <c r="H819" i="7"/>
  <c r="I820" i="7" s="1"/>
  <c r="H820" i="7"/>
  <c r="H821" i="7"/>
  <c r="H822" i="7"/>
  <c r="H823" i="7"/>
  <c r="I824" i="7" s="1"/>
  <c r="H824" i="7"/>
  <c r="H825" i="7"/>
  <c r="H826" i="7"/>
  <c r="I827" i="7" s="1"/>
  <c r="H827" i="7"/>
  <c r="H828" i="7"/>
  <c r="H829" i="7"/>
  <c r="I830" i="7" s="1"/>
  <c r="H830" i="7"/>
  <c r="H831" i="7"/>
  <c r="H832" i="7"/>
  <c r="H833" i="7"/>
  <c r="H834" i="7"/>
  <c r="H835" i="7"/>
  <c r="H836" i="7"/>
  <c r="I837" i="7" s="1"/>
  <c r="H837" i="7"/>
  <c r="H838" i="7"/>
  <c r="H839" i="7"/>
  <c r="I840" i="7" s="1"/>
  <c r="H840" i="7"/>
  <c r="I842" i="7" s="1"/>
  <c r="H841" i="7"/>
  <c r="H842" i="7"/>
  <c r="H843" i="7"/>
  <c r="H844" i="7"/>
  <c r="I845" i="7" s="1"/>
  <c r="H845" i="7"/>
  <c r="H846" i="7"/>
  <c r="I847" i="7" s="1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I862" i="7" s="1"/>
  <c r="H862" i="7"/>
  <c r="H863" i="7"/>
  <c r="H864" i="7"/>
  <c r="H865" i="7"/>
  <c r="H866" i="7"/>
  <c r="H867" i="7"/>
  <c r="H868" i="7"/>
  <c r="H869" i="7"/>
  <c r="I870" i="7" s="1"/>
  <c r="H870" i="7"/>
  <c r="H871" i="7"/>
  <c r="I872" i="7" s="1"/>
  <c r="H872" i="7"/>
  <c r="H873" i="7"/>
  <c r="H874" i="7"/>
  <c r="H875" i="7"/>
  <c r="I876" i="7" s="1"/>
  <c r="H876" i="7"/>
  <c r="H877" i="7"/>
  <c r="H878" i="7"/>
  <c r="H879" i="7"/>
  <c r="H880" i="7"/>
  <c r="H881" i="7"/>
  <c r="H882" i="7"/>
  <c r="I883" i="7" s="1"/>
  <c r="H883" i="7"/>
  <c r="H884" i="7"/>
  <c r="H885" i="7"/>
  <c r="H886" i="7"/>
  <c r="H887" i="7"/>
  <c r="H888" i="7"/>
  <c r="H889" i="7"/>
  <c r="H890" i="7"/>
  <c r="H891" i="7"/>
  <c r="H892" i="7"/>
  <c r="I893" i="7" s="1"/>
  <c r="H893" i="7"/>
  <c r="H894" i="7"/>
  <c r="H895" i="7"/>
  <c r="H896" i="7"/>
  <c r="I897" i="7" s="1"/>
  <c r="H897" i="7"/>
  <c r="H898" i="7"/>
  <c r="H899" i="7"/>
  <c r="H900" i="7"/>
  <c r="H901" i="7"/>
  <c r="I902" i="7" s="1"/>
  <c r="H902" i="7"/>
  <c r="I903" i="7" s="1"/>
  <c r="H903" i="7"/>
  <c r="H904" i="7"/>
  <c r="I905" i="7" s="1"/>
  <c r="H905" i="7"/>
  <c r="H906" i="7"/>
  <c r="I907" i="7" s="1"/>
  <c r="H907" i="7"/>
  <c r="H908" i="7"/>
  <c r="H909" i="7"/>
  <c r="H910" i="7"/>
  <c r="I911" i="7" s="1"/>
  <c r="H911" i="7"/>
  <c r="H912" i="7"/>
  <c r="I913" i="7" s="1"/>
  <c r="H913" i="7"/>
  <c r="H914" i="7"/>
  <c r="H915" i="7"/>
  <c r="I916" i="7" s="1"/>
  <c r="H916" i="7"/>
  <c r="H917" i="7"/>
  <c r="H918" i="7"/>
  <c r="H919" i="7"/>
  <c r="I920" i="7" s="1"/>
  <c r="H920" i="7"/>
  <c r="H921" i="7"/>
  <c r="H922" i="7"/>
  <c r="I923" i="7" s="1"/>
  <c r="H923" i="7"/>
  <c r="H924" i="7"/>
  <c r="H925" i="7"/>
  <c r="H926" i="7"/>
  <c r="I927" i="7" s="1"/>
  <c r="H927" i="7"/>
  <c r="H928" i="7"/>
  <c r="I929" i="7" s="1"/>
  <c r="H929" i="7"/>
  <c r="H930" i="7"/>
  <c r="I931" i="7" s="1"/>
  <c r="H931" i="7"/>
  <c r="H932" i="7"/>
  <c r="I933" i="7" s="1"/>
  <c r="H933" i="7"/>
  <c r="H934" i="7"/>
  <c r="H935" i="7"/>
  <c r="I936" i="7" s="1"/>
  <c r="H936" i="7"/>
  <c r="H937" i="7"/>
  <c r="I938" i="7" s="1"/>
  <c r="H938" i="7"/>
  <c r="H939" i="7"/>
  <c r="H940" i="7"/>
  <c r="H941" i="7"/>
  <c r="H942" i="7"/>
  <c r="H943" i="7"/>
  <c r="I944" i="7" s="1"/>
  <c r="H944" i="7"/>
  <c r="H945" i="7"/>
  <c r="H946" i="7"/>
  <c r="H947" i="7"/>
  <c r="H948" i="7"/>
  <c r="H949" i="7"/>
  <c r="I950" i="7" s="1"/>
  <c r="H950" i="7"/>
  <c r="H951" i="7"/>
  <c r="H952" i="7"/>
  <c r="H953" i="7"/>
  <c r="H954" i="7"/>
  <c r="H955" i="7"/>
  <c r="I956" i="7" s="1"/>
  <c r="H956" i="7"/>
  <c r="H957" i="7"/>
  <c r="H958" i="7"/>
  <c r="H959" i="7"/>
  <c r="H960" i="7"/>
  <c r="H961" i="7"/>
  <c r="I962" i="7" s="1"/>
  <c r="H962" i="7"/>
  <c r="H963" i="7"/>
  <c r="H964" i="7"/>
  <c r="H965" i="7"/>
  <c r="H966" i="7"/>
  <c r="H967" i="7"/>
  <c r="I968" i="7" s="1"/>
  <c r="H968" i="7"/>
  <c r="H969" i="7"/>
  <c r="I970" i="7" s="1"/>
  <c r="H970" i="7"/>
  <c r="H971" i="7"/>
  <c r="I972" i="7" s="1"/>
  <c r="H972" i="7"/>
  <c r="H973" i="7"/>
  <c r="H974" i="7"/>
  <c r="I975" i="7" s="1"/>
  <c r="H975" i="7"/>
  <c r="I976" i="7" s="1"/>
  <c r="H976" i="7"/>
  <c r="I977" i="7" s="1"/>
  <c r="H977" i="7"/>
  <c r="H978" i="7"/>
  <c r="H979" i="7"/>
  <c r="H980" i="7"/>
  <c r="H981" i="7"/>
  <c r="H982" i="7"/>
  <c r="H983" i="7"/>
  <c r="H984" i="7"/>
  <c r="H985" i="7"/>
  <c r="I986" i="7" s="1"/>
  <c r="H986" i="7"/>
  <c r="H987" i="7"/>
  <c r="I988" i="7" s="1"/>
  <c r="H988" i="7"/>
  <c r="H989" i="7"/>
  <c r="H990" i="7"/>
  <c r="H991" i="7"/>
  <c r="H992" i="7"/>
  <c r="H993" i="7"/>
  <c r="H994" i="7"/>
  <c r="H995" i="7"/>
  <c r="H996" i="7"/>
  <c r="H997" i="7"/>
  <c r="H998" i="7"/>
  <c r="H999" i="7"/>
  <c r="I1000" i="7" s="1"/>
  <c r="H1000" i="7"/>
  <c r="H1001" i="7"/>
  <c r="I1002" i="7" s="1"/>
  <c r="H1002" i="7"/>
  <c r="H1003" i="7"/>
  <c r="I1004" i="7" s="1"/>
  <c r="H1004" i="7"/>
  <c r="H1005" i="7"/>
  <c r="I1006" i="7" s="1"/>
  <c r="H1006" i="7"/>
  <c r="H1007" i="7"/>
  <c r="H1008" i="7"/>
  <c r="H1009" i="7"/>
  <c r="H1010" i="7"/>
  <c r="H1011" i="7"/>
  <c r="I1012" i="7" s="1"/>
  <c r="H1012" i="7"/>
  <c r="H1013" i="7"/>
  <c r="I1014" i="7" s="1"/>
  <c r="H1014" i="7"/>
  <c r="H1015" i="7"/>
  <c r="I1016" i="7" s="1"/>
  <c r="H1016" i="7"/>
  <c r="H1017" i="7"/>
  <c r="I1018" i="7" s="1"/>
  <c r="H1018" i="7"/>
  <c r="H1019" i="7"/>
  <c r="H1020" i="7"/>
  <c r="I1021" i="7" s="1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I1036" i="7" s="1"/>
  <c r="H1036" i="7"/>
  <c r="H1037" i="7"/>
  <c r="I1038" i="7" s="1"/>
  <c r="H1038" i="7"/>
  <c r="I1039" i="7" s="1"/>
  <c r="H1039" i="7"/>
  <c r="H1040" i="7"/>
  <c r="H1041" i="7"/>
  <c r="H1042" i="7"/>
  <c r="H1043" i="7"/>
  <c r="H1044" i="7"/>
  <c r="I1045" i="7" s="1"/>
  <c r="H1045" i="7"/>
  <c r="H1046" i="7"/>
  <c r="H1047" i="7"/>
  <c r="I1048" i="7" s="1"/>
  <c r="H1048" i="7"/>
  <c r="H1049" i="7"/>
  <c r="I1050" i="7" s="1"/>
  <c r="H1050" i="7"/>
  <c r="H1051" i="7"/>
  <c r="I1052" i="7" s="1"/>
  <c r="H1052" i="7"/>
  <c r="H1053" i="7"/>
  <c r="H1054" i="7"/>
  <c r="H1055" i="7"/>
  <c r="I1056" i="7" s="1"/>
  <c r="H1056" i="7"/>
  <c r="H1057" i="7"/>
  <c r="I1058" i="7" s="1"/>
  <c r="H1058" i="7"/>
  <c r="H1059" i="7"/>
  <c r="H1060" i="7"/>
  <c r="I1061" i="7" s="1"/>
  <c r="H1061" i="7"/>
  <c r="I1062" i="7" s="1"/>
  <c r="H1062" i="7"/>
  <c r="H1063" i="7"/>
  <c r="I1064" i="7" s="1"/>
  <c r="H1064" i="7"/>
  <c r="H1065" i="7"/>
  <c r="H1066" i="7"/>
  <c r="I1067" i="7" s="1"/>
  <c r="H1067" i="7"/>
  <c r="H1068" i="7"/>
  <c r="I1069" i="7" s="1"/>
  <c r="H1069" i="7"/>
  <c r="H1070" i="7"/>
  <c r="H1071" i="7"/>
  <c r="H1072" i="7"/>
  <c r="H1073" i="7"/>
  <c r="H1074" i="7"/>
  <c r="H1075" i="7"/>
  <c r="I1076" i="7" s="1"/>
  <c r="H1076" i="7"/>
  <c r="H1077" i="7"/>
  <c r="H1078" i="7"/>
  <c r="H1079" i="7"/>
  <c r="H1080" i="7"/>
  <c r="H1081" i="7"/>
  <c r="H1082" i="7"/>
  <c r="H1083" i="7"/>
  <c r="H1084" i="7"/>
  <c r="H1085" i="7"/>
  <c r="I1086" i="7" s="1"/>
  <c r="H1086" i="7"/>
  <c r="H1087" i="7"/>
  <c r="H1088" i="7"/>
  <c r="H1089" i="7"/>
  <c r="H1090" i="7"/>
  <c r="I1091" i="7" s="1"/>
  <c r="H1091" i="7"/>
  <c r="H1092" i="7"/>
  <c r="H1093" i="7"/>
  <c r="H1094" i="7"/>
  <c r="H1095" i="7"/>
  <c r="H1096" i="7"/>
  <c r="H1097" i="7"/>
  <c r="I1098" i="7" s="1"/>
  <c r="H1098" i="7"/>
  <c r="H1099" i="7"/>
  <c r="H1100" i="7"/>
  <c r="H1101" i="7"/>
  <c r="H1102" i="7"/>
  <c r="H1103" i="7"/>
  <c r="I1104" i="7" s="1"/>
  <c r="H1104" i="7"/>
  <c r="H1105" i="7"/>
  <c r="H1106" i="7"/>
  <c r="H1107" i="7"/>
  <c r="H1108" i="7"/>
  <c r="I1109" i="7" s="1"/>
  <c r="H1109" i="7"/>
  <c r="I1111" i="7" s="1"/>
  <c r="H1110" i="7"/>
  <c r="H1111" i="7"/>
  <c r="I1112" i="7" s="1"/>
  <c r="H1112" i="7"/>
  <c r="H1113" i="7"/>
  <c r="H1114" i="7"/>
  <c r="H1115" i="7"/>
  <c r="H1116" i="7"/>
  <c r="I1117" i="7" s="1"/>
  <c r="H1117" i="7"/>
  <c r="H1118" i="7"/>
  <c r="H1119" i="7"/>
  <c r="H1120" i="7"/>
  <c r="I1121" i="7" s="1"/>
  <c r="H1121" i="7"/>
  <c r="I1122" i="7" s="1"/>
  <c r="H1122" i="7"/>
  <c r="H1123" i="7"/>
  <c r="I1124" i="7" s="1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I1136" i="7" s="1"/>
  <c r="H1136" i="7"/>
  <c r="H1137" i="7"/>
  <c r="H1138" i="7"/>
  <c r="H1139" i="7"/>
  <c r="H1140" i="7"/>
  <c r="I1141" i="7" s="1"/>
  <c r="H1141" i="7"/>
  <c r="H1142" i="7"/>
  <c r="I1143" i="7" s="1"/>
  <c r="H1143" i="7"/>
  <c r="H1144" i="7"/>
  <c r="I1145" i="7" s="1"/>
  <c r="H1145" i="7"/>
  <c r="I1146" i="7" s="1"/>
  <c r="H1146" i="7"/>
  <c r="I1147" i="7" s="1"/>
  <c r="H1147" i="7"/>
  <c r="H1148" i="7"/>
  <c r="H1149" i="7"/>
  <c r="H1150" i="7"/>
  <c r="H1151" i="7"/>
  <c r="H1152" i="7"/>
  <c r="H1153" i="7"/>
  <c r="I1154" i="7" s="1"/>
  <c r="H1154" i="7"/>
  <c r="H1155" i="7"/>
  <c r="H1156" i="7"/>
  <c r="H1157" i="7"/>
  <c r="H1158" i="7"/>
  <c r="H1159" i="7"/>
  <c r="I1160" i="7" s="1"/>
  <c r="H1160" i="7"/>
  <c r="H1161" i="7"/>
  <c r="H1162" i="7"/>
  <c r="I1163" i="7" s="1"/>
  <c r="H1163" i="7"/>
  <c r="H1164" i="7"/>
  <c r="H1165" i="7"/>
  <c r="H1166" i="7"/>
  <c r="H1167" i="7"/>
  <c r="H1168" i="7"/>
  <c r="H1169" i="7"/>
  <c r="I1170" i="7" s="1"/>
  <c r="H1170" i="7"/>
  <c r="H1171" i="7"/>
  <c r="H1172" i="7"/>
  <c r="H1173" i="7"/>
  <c r="I1174" i="7" s="1"/>
  <c r="H1174" i="7"/>
  <c r="H1175" i="7"/>
  <c r="I1176" i="7" s="1"/>
  <c r="H1176" i="7"/>
  <c r="H1177" i="7"/>
  <c r="H1178" i="7"/>
  <c r="I1179" i="7" s="1"/>
  <c r="H1179" i="7"/>
  <c r="H1180" i="7"/>
  <c r="H1181" i="7"/>
  <c r="I1182" i="7" s="1"/>
  <c r="H1182" i="7"/>
  <c r="H1183" i="7"/>
  <c r="H1184" i="7"/>
  <c r="H1185" i="7"/>
  <c r="H1186" i="7"/>
  <c r="H1187" i="7"/>
  <c r="H1188" i="7"/>
  <c r="H1189" i="7"/>
  <c r="H1190" i="7"/>
  <c r="H1191" i="7"/>
  <c r="I1192" i="7" s="1"/>
  <c r="H1192" i="7"/>
  <c r="H1193" i="7"/>
  <c r="H1194" i="7"/>
  <c r="I1195" i="7" s="1"/>
  <c r="H1195" i="7"/>
  <c r="H1196" i="7"/>
  <c r="H1197" i="7"/>
  <c r="H1198" i="7"/>
  <c r="H1199" i="7"/>
  <c r="H1200" i="7"/>
  <c r="I1201" i="7" s="1"/>
  <c r="H1201" i="7"/>
  <c r="H1202" i="7"/>
  <c r="H1203" i="7"/>
  <c r="H1204" i="7"/>
  <c r="H1205" i="7"/>
  <c r="I1206" i="7" s="1"/>
  <c r="H1206" i="7"/>
  <c r="H1207" i="7"/>
  <c r="H1208" i="7"/>
  <c r="H1209" i="7"/>
  <c r="H1210" i="7"/>
  <c r="I1211" i="7" s="1"/>
  <c r="H1211" i="7"/>
  <c r="H1212" i="7"/>
  <c r="H1213" i="7"/>
  <c r="H1214" i="7"/>
  <c r="H1216" i="7"/>
  <c r="H1217" i="7"/>
  <c r="H1218" i="7"/>
  <c r="H1219" i="7"/>
  <c r="H1220" i="7"/>
  <c r="I1221" i="7" s="1"/>
  <c r="H1221" i="7"/>
  <c r="H1222" i="7"/>
  <c r="H1223" i="7"/>
  <c r="H1224" i="7"/>
  <c r="H1225" i="7"/>
  <c r="H1226" i="7"/>
  <c r="H1227" i="7"/>
  <c r="H1228" i="7"/>
  <c r="I1229" i="7" s="1"/>
  <c r="H1229" i="7"/>
  <c r="I1230" i="7" s="1"/>
  <c r="H1230" i="7"/>
  <c r="I1231" i="7" s="1"/>
  <c r="H1231" i="7"/>
  <c r="H1232" i="7"/>
  <c r="H1233" i="7"/>
  <c r="H1234" i="7"/>
  <c r="H1235" i="7"/>
  <c r="H1236" i="7"/>
  <c r="H1237" i="7"/>
  <c r="I1238" i="7" s="1"/>
  <c r="H1238" i="7"/>
  <c r="H1239" i="7"/>
  <c r="I1240" i="7" s="1"/>
  <c r="H1240" i="7"/>
  <c r="H1241" i="7"/>
  <c r="I1242" i="7" s="1"/>
  <c r="H1242" i="7"/>
  <c r="H1243" i="7"/>
  <c r="H1244" i="7"/>
  <c r="H1245" i="7"/>
  <c r="H1246" i="7"/>
  <c r="H1247" i="7"/>
  <c r="H1248" i="7"/>
  <c r="H1249" i="7"/>
  <c r="I1250" i="7" s="1"/>
  <c r="H1250" i="7"/>
  <c r="H1251" i="7"/>
  <c r="H1252" i="7"/>
  <c r="H1253" i="7"/>
  <c r="I1254" i="7" s="1"/>
  <c r="H1254" i="7"/>
  <c r="I1255" i="7" s="1"/>
  <c r="H1255" i="7"/>
  <c r="H1256" i="7"/>
  <c r="H1257" i="7"/>
  <c r="H1258" i="7"/>
  <c r="I1259" i="7" s="1"/>
  <c r="H1259" i="7"/>
  <c r="H1260" i="7"/>
  <c r="I1261" i="7" s="1"/>
  <c r="H1261" i="7"/>
  <c r="H1262" i="7"/>
  <c r="I1263" i="7" s="1"/>
  <c r="H1263" i="7"/>
  <c r="H1264" i="7"/>
  <c r="H1265" i="7"/>
  <c r="I1266" i="7" s="1"/>
  <c r="H1266" i="7"/>
  <c r="H1267" i="7"/>
  <c r="H1268" i="7"/>
  <c r="H1269" i="7"/>
  <c r="H1270" i="7"/>
  <c r="I1271" i="7" s="1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I1283" i="7" s="1"/>
  <c r="H1283" i="7"/>
  <c r="H1284" i="7"/>
  <c r="I1285" i="7" s="1"/>
  <c r="H1285" i="7"/>
  <c r="H1286" i="7"/>
  <c r="H1287" i="7"/>
  <c r="I1288" i="7" s="1"/>
  <c r="H1288" i="7"/>
  <c r="H1289" i="7"/>
  <c r="H1290" i="7"/>
  <c r="H1291" i="7"/>
  <c r="H1292" i="7"/>
  <c r="H1293" i="7"/>
  <c r="H1294" i="7"/>
  <c r="I1295" i="7" s="1"/>
  <c r="H1295" i="7"/>
  <c r="H1296" i="7"/>
  <c r="H1297" i="7"/>
  <c r="H1298" i="7"/>
  <c r="H1299" i="7"/>
  <c r="I1300" i="7" s="1"/>
  <c r="H1300" i="7"/>
  <c r="H1301" i="7"/>
  <c r="H1302" i="7"/>
  <c r="I1303" i="7" s="1"/>
  <c r="H1303" i="7"/>
  <c r="H1304" i="7"/>
  <c r="H1305" i="7"/>
  <c r="H1306" i="7"/>
  <c r="H1307" i="7"/>
  <c r="H1308" i="7"/>
  <c r="H1309" i="7"/>
  <c r="I1310" i="7" s="1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I1322" i="7" s="1"/>
  <c r="H1322" i="7"/>
  <c r="H1323" i="7"/>
  <c r="H1324" i="7"/>
  <c r="I1325" i="7" s="1"/>
  <c r="H1325" i="7"/>
  <c r="I1327" i="7" s="1"/>
  <c r="H1326" i="7"/>
  <c r="H1327" i="7"/>
  <c r="I1328" i="7" s="1"/>
  <c r="H1328" i="7"/>
  <c r="H1329" i="7"/>
  <c r="I1330" i="7" s="1"/>
  <c r="H1330" i="7"/>
  <c r="H1331" i="7"/>
  <c r="H1332" i="7"/>
  <c r="H1333" i="7"/>
  <c r="I1334" i="7" s="1"/>
  <c r="H1334" i="7"/>
  <c r="H1335" i="7"/>
  <c r="H1336" i="7"/>
  <c r="H1337" i="7"/>
  <c r="I1338" i="7" s="1"/>
  <c r="H1338" i="7"/>
  <c r="H1339" i="7"/>
  <c r="H1340" i="7"/>
  <c r="I1341" i="7" s="1"/>
  <c r="H1341" i="7"/>
  <c r="H1342" i="7"/>
  <c r="H1343" i="7"/>
  <c r="I1344" i="7" s="1"/>
  <c r="H1344" i="7"/>
  <c r="H1345" i="7"/>
  <c r="I1346" i="7" s="1"/>
  <c r="H1346" i="7"/>
  <c r="H1347" i="7"/>
  <c r="H1348" i="7"/>
  <c r="H1349" i="7"/>
  <c r="H1350" i="7"/>
  <c r="H1351" i="7"/>
  <c r="H1352" i="7"/>
  <c r="I1353" i="7" s="1"/>
  <c r="H1353" i="7"/>
  <c r="H1354" i="7"/>
  <c r="H1355" i="7"/>
  <c r="H1356" i="7"/>
  <c r="I1357" i="7" s="1"/>
  <c r="H1357" i="7"/>
  <c r="H1358" i="7"/>
  <c r="I1359" i="7" s="1"/>
  <c r="H1359" i="7"/>
  <c r="H1360" i="7"/>
  <c r="H1361" i="7"/>
  <c r="H1362" i="7"/>
  <c r="H1363" i="7"/>
  <c r="H1364" i="7"/>
  <c r="I1365" i="7" s="1"/>
  <c r="H1365" i="7"/>
  <c r="H1366" i="7"/>
  <c r="H1367" i="7"/>
  <c r="H1368" i="7"/>
  <c r="H1369" i="7"/>
  <c r="I1370" i="7" s="1"/>
  <c r="H1370" i="7"/>
  <c r="H1371" i="7"/>
  <c r="I1372" i="7" s="1"/>
  <c r="H1372" i="7"/>
  <c r="H1373" i="7"/>
  <c r="H1374" i="7"/>
  <c r="H1375" i="7"/>
  <c r="I1376" i="7" s="1"/>
  <c r="H1376" i="7"/>
  <c r="H1377" i="7"/>
  <c r="H1378" i="7"/>
  <c r="H1379" i="7"/>
  <c r="I1380" i="7" s="1"/>
  <c r="H1380" i="7"/>
  <c r="H1381" i="7"/>
  <c r="H1382" i="7"/>
  <c r="I1383" i="7" s="1"/>
  <c r="H1383" i="7"/>
  <c r="H1384" i="7"/>
  <c r="I1385" i="7" s="1"/>
  <c r="H1385" i="7"/>
  <c r="I1386" i="7" s="1"/>
  <c r="H1386" i="7"/>
  <c r="I1387" i="7" s="1"/>
  <c r="H1387" i="7"/>
  <c r="H1388" i="7"/>
  <c r="I1389" i="7" s="1"/>
  <c r="H1389" i="7"/>
  <c r="H1390" i="7"/>
  <c r="H1391" i="7"/>
  <c r="I1392" i="7" s="1"/>
  <c r="H1392" i="7"/>
  <c r="H1393" i="7"/>
  <c r="H1394" i="7"/>
  <c r="H1395" i="7"/>
  <c r="H1396" i="7"/>
  <c r="H1397" i="7"/>
  <c r="H1398" i="7"/>
  <c r="H1399" i="7"/>
  <c r="I1400" i="7" s="1"/>
  <c r="H1400" i="7"/>
  <c r="H1401" i="7"/>
  <c r="H1402" i="7"/>
  <c r="H1403" i="7"/>
  <c r="H1404" i="7"/>
  <c r="H1405" i="7"/>
  <c r="I1406" i="7" s="1"/>
  <c r="H1406" i="7"/>
  <c r="H1407" i="7"/>
  <c r="I1408" i="7" s="1"/>
  <c r="H1408" i="7"/>
  <c r="H1409" i="7"/>
  <c r="H1410" i="7"/>
  <c r="H1411" i="7"/>
  <c r="I1412" i="7" s="1"/>
  <c r="H1412" i="7"/>
  <c r="H1413" i="7"/>
  <c r="H1414" i="7"/>
  <c r="I1415" i="7" s="1"/>
  <c r="H1415" i="7"/>
  <c r="H1416" i="7"/>
  <c r="H1417" i="7"/>
  <c r="I1418" i="7" s="1"/>
  <c r="H1418" i="7"/>
  <c r="H1419" i="7"/>
  <c r="I1420" i="7" s="1"/>
  <c r="H1420" i="7"/>
  <c r="H1421" i="7"/>
  <c r="I1422" i="7" s="1"/>
  <c r="H1422" i="7"/>
  <c r="H1423" i="7"/>
  <c r="H1424" i="7"/>
  <c r="I1425" i="7" s="1"/>
  <c r="H1425" i="7"/>
  <c r="H1426" i="7"/>
  <c r="H1427" i="7"/>
  <c r="H1428" i="7"/>
  <c r="H1429" i="7"/>
  <c r="I1430" i="7" s="1"/>
  <c r="H1430" i="7"/>
  <c r="H1431" i="7"/>
  <c r="I1432" i="7" s="1"/>
  <c r="H1432" i="7"/>
  <c r="H3" i="7"/>
  <c r="I4" i="7" s="1"/>
  <c r="C424" i="7"/>
  <c r="C388" i="7"/>
  <c r="C333" i="7"/>
  <c r="C304" i="7"/>
  <c r="C248" i="7"/>
  <c r="C134" i="7"/>
  <c r="C41" i="7"/>
  <c r="C2" i="7"/>
  <c r="J4" i="6"/>
  <c r="K4" i="6" s="1"/>
  <c r="M4" i="6" s="1"/>
  <c r="J5" i="6"/>
  <c r="K5" i="6" s="1"/>
  <c r="M5" i="6" s="1"/>
  <c r="J6" i="6"/>
  <c r="K6" i="6" s="1"/>
  <c r="M6" i="6" s="1"/>
  <c r="J7" i="6"/>
  <c r="K7" i="6" s="1"/>
  <c r="M7" i="6" s="1"/>
  <c r="J8" i="6"/>
  <c r="K8" i="6" s="1"/>
  <c r="M8" i="6" s="1"/>
  <c r="J9" i="6"/>
  <c r="K9" i="6" s="1"/>
  <c r="M9" i="6" s="1"/>
  <c r="J10" i="6"/>
  <c r="K10" i="6" s="1"/>
  <c r="M10" i="6" s="1"/>
  <c r="J11" i="6"/>
  <c r="K11" i="6" s="1"/>
  <c r="M11" i="6" s="1"/>
  <c r="J12" i="6"/>
  <c r="K12" i="6" s="1"/>
  <c r="M12" i="6" s="1"/>
  <c r="J13" i="6"/>
  <c r="K13" i="6" s="1"/>
  <c r="M13" i="6" s="1"/>
  <c r="J14" i="6"/>
  <c r="K14" i="6" s="1"/>
  <c r="M14" i="6" s="1"/>
  <c r="J15" i="6"/>
  <c r="K15" i="6" s="1"/>
  <c r="M15" i="6" s="1"/>
  <c r="J16" i="6"/>
  <c r="K16" i="6" s="1"/>
  <c r="M16" i="6" s="1"/>
  <c r="J17" i="6"/>
  <c r="K17" i="6" s="1"/>
  <c r="M17" i="6" s="1"/>
  <c r="J18" i="6"/>
  <c r="K18" i="6" s="1"/>
  <c r="M18" i="6" s="1"/>
  <c r="J19" i="6"/>
  <c r="K19" i="6" s="1"/>
  <c r="M19" i="6" s="1"/>
  <c r="J20" i="6"/>
  <c r="K20" i="6" s="1"/>
  <c r="M20" i="6" s="1"/>
  <c r="J21" i="6"/>
  <c r="K21" i="6" s="1"/>
  <c r="M21" i="6" s="1"/>
  <c r="J22" i="6"/>
  <c r="K22" i="6" s="1"/>
  <c r="M22" i="6" s="1"/>
  <c r="J23" i="6"/>
  <c r="K23" i="6" s="1"/>
  <c r="M23" i="6" s="1"/>
  <c r="J24" i="6"/>
  <c r="K24" i="6" s="1"/>
  <c r="M24" i="6" s="1"/>
  <c r="J25" i="6"/>
  <c r="K25" i="6" s="1"/>
  <c r="M25" i="6" s="1"/>
  <c r="J26" i="6"/>
  <c r="K26" i="6" s="1"/>
  <c r="M26" i="6" s="1"/>
  <c r="J27" i="6"/>
  <c r="K27" i="6" s="1"/>
  <c r="M27" i="6" s="1"/>
  <c r="J28" i="6"/>
  <c r="K28" i="6" s="1"/>
  <c r="M28" i="6" s="1"/>
  <c r="J29" i="6"/>
  <c r="K29" i="6" s="1"/>
  <c r="M29" i="6" s="1"/>
  <c r="J30" i="6"/>
  <c r="K30" i="6" s="1"/>
  <c r="M30" i="6" s="1"/>
  <c r="J31" i="6"/>
  <c r="K31" i="6" s="1"/>
  <c r="M31" i="6" s="1"/>
  <c r="J32" i="6"/>
  <c r="K32" i="6" s="1"/>
  <c r="M32" i="6" s="1"/>
  <c r="J33" i="6"/>
  <c r="K33" i="6" s="1"/>
  <c r="M33" i="6" s="1"/>
  <c r="J34" i="6"/>
  <c r="K34" i="6" s="1"/>
  <c r="M34" i="6" s="1"/>
  <c r="J35" i="6"/>
  <c r="K35" i="6" s="1"/>
  <c r="M35" i="6" s="1"/>
  <c r="J36" i="6"/>
  <c r="K36" i="6" s="1"/>
  <c r="M36" i="6" s="1"/>
  <c r="J37" i="6"/>
  <c r="K37" i="6" s="1"/>
  <c r="M37" i="6" s="1"/>
  <c r="J38" i="6"/>
  <c r="K38" i="6" s="1"/>
  <c r="M38" i="6" s="1"/>
  <c r="J39" i="6"/>
  <c r="K39" i="6" s="1"/>
  <c r="M39" i="6" s="1"/>
  <c r="J40" i="6"/>
  <c r="K40" i="6" s="1"/>
  <c r="M40" i="6" s="1"/>
  <c r="J41" i="6"/>
  <c r="K41" i="6" s="1"/>
  <c r="M41" i="6" s="1"/>
  <c r="J42" i="6"/>
  <c r="K42" i="6" s="1"/>
  <c r="M42" i="6" s="1"/>
  <c r="J43" i="6"/>
  <c r="K43" i="6" s="1"/>
  <c r="M43" i="6" s="1"/>
  <c r="J44" i="6"/>
  <c r="K44" i="6" s="1"/>
  <c r="M44" i="6" s="1"/>
  <c r="J45" i="6"/>
  <c r="K45" i="6" s="1"/>
  <c r="M45" i="6" s="1"/>
  <c r="J46" i="6"/>
  <c r="K46" i="6" s="1"/>
  <c r="M46" i="6" s="1"/>
  <c r="J47" i="6"/>
  <c r="K47" i="6" s="1"/>
  <c r="M47" i="6" s="1"/>
  <c r="J48" i="6"/>
  <c r="K48" i="6" s="1"/>
  <c r="M48" i="6" s="1"/>
  <c r="J49" i="6"/>
  <c r="K49" i="6" s="1"/>
  <c r="M49" i="6" s="1"/>
  <c r="J50" i="6"/>
  <c r="K50" i="6" s="1"/>
  <c r="M50" i="6" s="1"/>
  <c r="J51" i="6"/>
  <c r="K51" i="6" s="1"/>
  <c r="M51" i="6" s="1"/>
  <c r="J52" i="6"/>
  <c r="K52" i="6" s="1"/>
  <c r="M52" i="6" s="1"/>
  <c r="J53" i="6"/>
  <c r="K53" i="6" s="1"/>
  <c r="M53" i="6" s="1"/>
  <c r="J54" i="6"/>
  <c r="K54" i="6" s="1"/>
  <c r="M54" i="6" s="1"/>
  <c r="J55" i="6"/>
  <c r="K55" i="6" s="1"/>
  <c r="M55" i="6" s="1"/>
  <c r="J56" i="6"/>
  <c r="K56" i="6" s="1"/>
  <c r="M56" i="6" s="1"/>
  <c r="J57" i="6"/>
  <c r="K57" i="6" s="1"/>
  <c r="M57" i="6" s="1"/>
  <c r="J58" i="6"/>
  <c r="K58" i="6" s="1"/>
  <c r="M58" i="6" s="1"/>
  <c r="J59" i="6"/>
  <c r="K59" i="6" s="1"/>
  <c r="M59" i="6" s="1"/>
  <c r="J60" i="6"/>
  <c r="K60" i="6" s="1"/>
  <c r="M60" i="6" s="1"/>
  <c r="J61" i="6"/>
  <c r="K61" i="6" s="1"/>
  <c r="M61" i="6" s="1"/>
  <c r="J62" i="6"/>
  <c r="K62" i="6" s="1"/>
  <c r="M62" i="6" s="1"/>
  <c r="J63" i="6"/>
  <c r="K63" i="6" s="1"/>
  <c r="M63" i="6" s="1"/>
  <c r="J64" i="6"/>
  <c r="K64" i="6" s="1"/>
  <c r="M64" i="6" s="1"/>
  <c r="J65" i="6"/>
  <c r="K65" i="6" s="1"/>
  <c r="M65" i="6" s="1"/>
  <c r="J66" i="6"/>
  <c r="K66" i="6" s="1"/>
  <c r="M66" i="6" s="1"/>
  <c r="J67" i="6"/>
  <c r="K67" i="6" s="1"/>
  <c r="M67" i="6" s="1"/>
  <c r="J68" i="6"/>
  <c r="K68" i="6" s="1"/>
  <c r="M68" i="6" s="1"/>
  <c r="J69" i="6"/>
  <c r="K69" i="6" s="1"/>
  <c r="M69" i="6" s="1"/>
  <c r="J70" i="6"/>
  <c r="K70" i="6" s="1"/>
  <c r="M70" i="6" s="1"/>
  <c r="J71" i="6"/>
  <c r="K71" i="6" s="1"/>
  <c r="M71" i="6" s="1"/>
  <c r="J72" i="6"/>
  <c r="K72" i="6" s="1"/>
  <c r="M72" i="6" s="1"/>
  <c r="J73" i="6"/>
  <c r="K73" i="6" s="1"/>
  <c r="M73" i="6" s="1"/>
  <c r="J74" i="6"/>
  <c r="K74" i="6" s="1"/>
  <c r="M74" i="6" s="1"/>
  <c r="J75" i="6"/>
  <c r="K75" i="6" s="1"/>
  <c r="M75" i="6" s="1"/>
  <c r="J76" i="6"/>
  <c r="K76" i="6" s="1"/>
  <c r="M76" i="6" s="1"/>
  <c r="J77" i="6"/>
  <c r="K77" i="6" s="1"/>
  <c r="M77" i="6" s="1"/>
  <c r="J78" i="6"/>
  <c r="K78" i="6" s="1"/>
  <c r="M78" i="6" s="1"/>
  <c r="J79" i="6"/>
  <c r="K79" i="6" s="1"/>
  <c r="M79" i="6" s="1"/>
  <c r="J80" i="6"/>
  <c r="K80" i="6" s="1"/>
  <c r="M80" i="6" s="1"/>
  <c r="J81" i="6"/>
  <c r="K81" i="6" s="1"/>
  <c r="M81" i="6" s="1"/>
  <c r="J82" i="6"/>
  <c r="K82" i="6" s="1"/>
  <c r="M82" i="6" s="1"/>
  <c r="J83" i="6"/>
  <c r="K83" i="6" s="1"/>
  <c r="M83" i="6" s="1"/>
  <c r="J84" i="6"/>
  <c r="K84" i="6" s="1"/>
  <c r="M84" i="6" s="1"/>
  <c r="J85" i="6"/>
  <c r="K85" i="6" s="1"/>
  <c r="M85" i="6" s="1"/>
  <c r="J86" i="6"/>
  <c r="K86" i="6" s="1"/>
  <c r="M86" i="6" s="1"/>
  <c r="J87" i="6"/>
  <c r="K87" i="6" s="1"/>
  <c r="M87" i="6" s="1"/>
  <c r="J88" i="6"/>
  <c r="K88" i="6" s="1"/>
  <c r="M88" i="6" s="1"/>
  <c r="J89" i="6"/>
  <c r="K89" i="6" s="1"/>
  <c r="M89" i="6" s="1"/>
  <c r="J90" i="6"/>
  <c r="K90" i="6" s="1"/>
  <c r="M90" i="6" s="1"/>
  <c r="J91" i="6"/>
  <c r="K91" i="6" s="1"/>
  <c r="M91" i="6" s="1"/>
  <c r="J92" i="6"/>
  <c r="K92" i="6" s="1"/>
  <c r="M92" i="6" s="1"/>
  <c r="J93" i="6"/>
  <c r="K93" i="6" s="1"/>
  <c r="M93" i="6" s="1"/>
  <c r="J94" i="6"/>
  <c r="K94" i="6" s="1"/>
  <c r="M94" i="6" s="1"/>
  <c r="J95" i="6"/>
  <c r="K95" i="6" s="1"/>
  <c r="M95" i="6" s="1"/>
  <c r="J96" i="6"/>
  <c r="K96" i="6" s="1"/>
  <c r="M96" i="6" s="1"/>
  <c r="J97" i="6"/>
  <c r="K97" i="6" s="1"/>
  <c r="M97" i="6" s="1"/>
  <c r="J98" i="6"/>
  <c r="K98" i="6" s="1"/>
  <c r="M98" i="6" s="1"/>
  <c r="J99" i="6"/>
  <c r="K99" i="6" s="1"/>
  <c r="M99" i="6" s="1"/>
  <c r="J100" i="6"/>
  <c r="K100" i="6" s="1"/>
  <c r="M100" i="6" s="1"/>
  <c r="J101" i="6"/>
  <c r="K101" i="6" s="1"/>
  <c r="M101" i="6" s="1"/>
  <c r="J102" i="6"/>
  <c r="K102" i="6" s="1"/>
  <c r="M102" i="6" s="1"/>
  <c r="J103" i="6"/>
  <c r="K103" i="6" s="1"/>
  <c r="M103" i="6" s="1"/>
  <c r="J104" i="6"/>
  <c r="K104" i="6" s="1"/>
  <c r="M104" i="6" s="1"/>
  <c r="J105" i="6"/>
  <c r="K105" i="6" s="1"/>
  <c r="M105" i="6" s="1"/>
  <c r="J106" i="6"/>
  <c r="K106" i="6" s="1"/>
  <c r="M106" i="6" s="1"/>
  <c r="J107" i="6"/>
  <c r="K107" i="6" s="1"/>
  <c r="M107" i="6" s="1"/>
  <c r="J108" i="6"/>
  <c r="K108" i="6" s="1"/>
  <c r="M108" i="6" s="1"/>
  <c r="J109" i="6"/>
  <c r="K109" i="6" s="1"/>
  <c r="M109" i="6" s="1"/>
  <c r="J110" i="6"/>
  <c r="K110" i="6" s="1"/>
  <c r="M110" i="6" s="1"/>
  <c r="J111" i="6"/>
  <c r="K111" i="6" s="1"/>
  <c r="M111" i="6" s="1"/>
  <c r="J112" i="6"/>
  <c r="K112" i="6" s="1"/>
  <c r="M112" i="6" s="1"/>
  <c r="J113" i="6"/>
  <c r="K113" i="6" s="1"/>
  <c r="M113" i="6" s="1"/>
  <c r="J114" i="6"/>
  <c r="K114" i="6" s="1"/>
  <c r="M114" i="6" s="1"/>
  <c r="J115" i="6"/>
  <c r="K115" i="6" s="1"/>
  <c r="M115" i="6" s="1"/>
  <c r="J116" i="6"/>
  <c r="K116" i="6" s="1"/>
  <c r="M116" i="6" s="1"/>
  <c r="J117" i="6"/>
  <c r="K117" i="6" s="1"/>
  <c r="M117" i="6" s="1"/>
  <c r="J118" i="6"/>
  <c r="K118" i="6" s="1"/>
  <c r="M118" i="6" s="1"/>
  <c r="J119" i="6"/>
  <c r="K119" i="6" s="1"/>
  <c r="M119" i="6" s="1"/>
  <c r="J120" i="6"/>
  <c r="K120" i="6" s="1"/>
  <c r="M120" i="6" s="1"/>
  <c r="J121" i="6"/>
  <c r="K121" i="6" s="1"/>
  <c r="M121" i="6" s="1"/>
  <c r="J122" i="6"/>
  <c r="K122" i="6" s="1"/>
  <c r="M122" i="6" s="1"/>
  <c r="J123" i="6"/>
  <c r="K123" i="6" s="1"/>
  <c r="M123" i="6" s="1"/>
  <c r="J124" i="6"/>
  <c r="K124" i="6" s="1"/>
  <c r="M124" i="6" s="1"/>
  <c r="J125" i="6"/>
  <c r="K125" i="6" s="1"/>
  <c r="M125" i="6" s="1"/>
  <c r="J126" i="6"/>
  <c r="K126" i="6" s="1"/>
  <c r="M126" i="6" s="1"/>
  <c r="J127" i="6"/>
  <c r="K127" i="6" s="1"/>
  <c r="M127" i="6" s="1"/>
  <c r="J128" i="6"/>
  <c r="K128" i="6" s="1"/>
  <c r="M128" i="6" s="1"/>
  <c r="J129" i="6"/>
  <c r="K129" i="6" s="1"/>
  <c r="M129" i="6" s="1"/>
  <c r="J130" i="6"/>
  <c r="K130" i="6" s="1"/>
  <c r="M130" i="6" s="1"/>
  <c r="J131" i="6"/>
  <c r="K131" i="6" s="1"/>
  <c r="M131" i="6" s="1"/>
  <c r="J132" i="6"/>
  <c r="K132" i="6" s="1"/>
  <c r="M132" i="6" s="1"/>
  <c r="J133" i="6"/>
  <c r="K133" i="6" s="1"/>
  <c r="M133" i="6" s="1"/>
  <c r="J134" i="6"/>
  <c r="K134" i="6" s="1"/>
  <c r="M134" i="6" s="1"/>
  <c r="J135" i="6"/>
  <c r="K135" i="6" s="1"/>
  <c r="M135" i="6" s="1"/>
  <c r="J136" i="6"/>
  <c r="K136" i="6" s="1"/>
  <c r="M136" i="6" s="1"/>
  <c r="J137" i="6"/>
  <c r="K137" i="6" s="1"/>
  <c r="M137" i="6" s="1"/>
  <c r="J138" i="6"/>
  <c r="K138" i="6" s="1"/>
  <c r="M138" i="6" s="1"/>
  <c r="J139" i="6"/>
  <c r="K139" i="6" s="1"/>
  <c r="M139" i="6" s="1"/>
  <c r="J140" i="6"/>
  <c r="K140" i="6" s="1"/>
  <c r="M140" i="6" s="1"/>
  <c r="J141" i="6"/>
  <c r="K141" i="6" s="1"/>
  <c r="M141" i="6" s="1"/>
  <c r="J142" i="6"/>
  <c r="K142" i="6" s="1"/>
  <c r="M142" i="6" s="1"/>
  <c r="J143" i="6"/>
  <c r="K143" i="6" s="1"/>
  <c r="M143" i="6" s="1"/>
  <c r="J144" i="6"/>
  <c r="K144" i="6" s="1"/>
  <c r="M144" i="6" s="1"/>
  <c r="J145" i="6"/>
  <c r="K145" i="6" s="1"/>
  <c r="M145" i="6" s="1"/>
  <c r="J146" i="6"/>
  <c r="K146" i="6" s="1"/>
  <c r="M146" i="6" s="1"/>
  <c r="J147" i="6"/>
  <c r="K147" i="6" s="1"/>
  <c r="M147" i="6" s="1"/>
  <c r="J148" i="6"/>
  <c r="K148" i="6" s="1"/>
  <c r="M148" i="6" s="1"/>
  <c r="J149" i="6"/>
  <c r="K149" i="6" s="1"/>
  <c r="M149" i="6" s="1"/>
  <c r="J150" i="6"/>
  <c r="K150" i="6" s="1"/>
  <c r="M150" i="6" s="1"/>
  <c r="J151" i="6"/>
  <c r="K151" i="6" s="1"/>
  <c r="M151" i="6" s="1"/>
  <c r="J152" i="6"/>
  <c r="K152" i="6" s="1"/>
  <c r="M152" i="6" s="1"/>
  <c r="J153" i="6"/>
  <c r="K153" i="6" s="1"/>
  <c r="M153" i="6" s="1"/>
  <c r="J154" i="6"/>
  <c r="K154" i="6" s="1"/>
  <c r="M154" i="6" s="1"/>
  <c r="J155" i="6"/>
  <c r="K155" i="6" s="1"/>
  <c r="M155" i="6" s="1"/>
  <c r="J156" i="6"/>
  <c r="K156" i="6" s="1"/>
  <c r="M156" i="6" s="1"/>
  <c r="J157" i="6"/>
  <c r="K157" i="6" s="1"/>
  <c r="M157" i="6" s="1"/>
  <c r="J158" i="6"/>
  <c r="K158" i="6" s="1"/>
  <c r="M158" i="6" s="1"/>
  <c r="J159" i="6"/>
  <c r="K159" i="6" s="1"/>
  <c r="M159" i="6" s="1"/>
  <c r="J160" i="6"/>
  <c r="K160" i="6" s="1"/>
  <c r="M160" i="6" s="1"/>
  <c r="J161" i="6"/>
  <c r="K161" i="6" s="1"/>
  <c r="M161" i="6" s="1"/>
  <c r="J162" i="6"/>
  <c r="K162" i="6" s="1"/>
  <c r="M162" i="6" s="1"/>
  <c r="J163" i="6"/>
  <c r="K163" i="6" s="1"/>
  <c r="M163" i="6" s="1"/>
  <c r="J164" i="6"/>
  <c r="K164" i="6" s="1"/>
  <c r="M164" i="6" s="1"/>
  <c r="J165" i="6"/>
  <c r="K165" i="6" s="1"/>
  <c r="M165" i="6" s="1"/>
  <c r="J166" i="6"/>
  <c r="K166" i="6" s="1"/>
  <c r="M166" i="6" s="1"/>
  <c r="J167" i="6"/>
  <c r="K167" i="6" s="1"/>
  <c r="M167" i="6" s="1"/>
  <c r="J168" i="6"/>
  <c r="K168" i="6" s="1"/>
  <c r="M168" i="6" s="1"/>
  <c r="J169" i="6"/>
  <c r="K169" i="6" s="1"/>
  <c r="M169" i="6" s="1"/>
  <c r="J170" i="6"/>
  <c r="K170" i="6" s="1"/>
  <c r="M170" i="6" s="1"/>
  <c r="J171" i="6"/>
  <c r="K171" i="6" s="1"/>
  <c r="M171" i="6" s="1"/>
  <c r="J172" i="6"/>
  <c r="K172" i="6" s="1"/>
  <c r="M172" i="6" s="1"/>
  <c r="J173" i="6"/>
  <c r="K173" i="6" s="1"/>
  <c r="M173" i="6" s="1"/>
  <c r="J174" i="6"/>
  <c r="K174" i="6" s="1"/>
  <c r="M174" i="6" s="1"/>
  <c r="J175" i="6"/>
  <c r="K175" i="6" s="1"/>
  <c r="M175" i="6" s="1"/>
  <c r="J176" i="6"/>
  <c r="K176" i="6" s="1"/>
  <c r="M176" i="6" s="1"/>
  <c r="J177" i="6"/>
  <c r="K177" i="6" s="1"/>
  <c r="M177" i="6" s="1"/>
  <c r="J178" i="6"/>
  <c r="K178" i="6" s="1"/>
  <c r="M178" i="6" s="1"/>
  <c r="J179" i="6"/>
  <c r="K179" i="6" s="1"/>
  <c r="M179" i="6" s="1"/>
  <c r="J180" i="6"/>
  <c r="K180" i="6" s="1"/>
  <c r="M180" i="6" s="1"/>
  <c r="J181" i="6"/>
  <c r="K181" i="6" s="1"/>
  <c r="M181" i="6" s="1"/>
  <c r="J182" i="6"/>
  <c r="K182" i="6" s="1"/>
  <c r="M182" i="6" s="1"/>
  <c r="J183" i="6"/>
  <c r="K183" i="6" s="1"/>
  <c r="M183" i="6" s="1"/>
  <c r="J184" i="6"/>
  <c r="K184" i="6" s="1"/>
  <c r="M184" i="6" s="1"/>
  <c r="J185" i="6"/>
  <c r="K185" i="6" s="1"/>
  <c r="M185" i="6" s="1"/>
  <c r="J186" i="6"/>
  <c r="K186" i="6" s="1"/>
  <c r="M186" i="6" s="1"/>
  <c r="J187" i="6"/>
  <c r="K187" i="6" s="1"/>
  <c r="M187" i="6" s="1"/>
  <c r="J188" i="6"/>
  <c r="K188" i="6" s="1"/>
  <c r="M188" i="6" s="1"/>
  <c r="J189" i="6"/>
  <c r="K189" i="6" s="1"/>
  <c r="M189" i="6" s="1"/>
  <c r="J190" i="6"/>
  <c r="K190" i="6" s="1"/>
  <c r="M190" i="6" s="1"/>
  <c r="J191" i="6"/>
  <c r="K191" i="6" s="1"/>
  <c r="M191" i="6" s="1"/>
  <c r="J192" i="6"/>
  <c r="K192" i="6" s="1"/>
  <c r="M192" i="6" s="1"/>
  <c r="J193" i="6"/>
  <c r="K193" i="6" s="1"/>
  <c r="M193" i="6" s="1"/>
  <c r="J194" i="6"/>
  <c r="K194" i="6" s="1"/>
  <c r="M194" i="6" s="1"/>
  <c r="J195" i="6"/>
  <c r="K195" i="6" s="1"/>
  <c r="M195" i="6" s="1"/>
  <c r="J196" i="6"/>
  <c r="K196" i="6" s="1"/>
  <c r="M196" i="6" s="1"/>
  <c r="J197" i="6"/>
  <c r="K197" i="6" s="1"/>
  <c r="M197" i="6" s="1"/>
  <c r="J198" i="6"/>
  <c r="K198" i="6" s="1"/>
  <c r="M198" i="6" s="1"/>
  <c r="J199" i="6"/>
  <c r="K199" i="6" s="1"/>
  <c r="M199" i="6" s="1"/>
  <c r="J200" i="6"/>
  <c r="K200" i="6" s="1"/>
  <c r="M200" i="6" s="1"/>
  <c r="J201" i="6"/>
  <c r="K201" i="6" s="1"/>
  <c r="M201" i="6" s="1"/>
  <c r="J202" i="6"/>
  <c r="K202" i="6" s="1"/>
  <c r="M202" i="6" s="1"/>
  <c r="J203" i="6"/>
  <c r="K203" i="6" s="1"/>
  <c r="M203" i="6" s="1"/>
  <c r="J204" i="6"/>
  <c r="K204" i="6" s="1"/>
  <c r="M204" i="6" s="1"/>
  <c r="J205" i="6"/>
  <c r="K205" i="6" s="1"/>
  <c r="M205" i="6" s="1"/>
  <c r="J206" i="6"/>
  <c r="K206" i="6" s="1"/>
  <c r="M206" i="6" s="1"/>
  <c r="J207" i="6"/>
  <c r="K207" i="6" s="1"/>
  <c r="M207" i="6" s="1"/>
  <c r="J208" i="6"/>
  <c r="K208" i="6" s="1"/>
  <c r="M208" i="6" s="1"/>
  <c r="J209" i="6"/>
  <c r="K209" i="6" s="1"/>
  <c r="M209" i="6" s="1"/>
  <c r="J210" i="6"/>
  <c r="K210" i="6" s="1"/>
  <c r="M210" i="6" s="1"/>
  <c r="J211" i="6"/>
  <c r="K211" i="6" s="1"/>
  <c r="M211" i="6" s="1"/>
  <c r="J212" i="6"/>
  <c r="K212" i="6" s="1"/>
  <c r="M212" i="6" s="1"/>
  <c r="J213" i="6"/>
  <c r="K213" i="6" s="1"/>
  <c r="M213" i="6" s="1"/>
  <c r="J214" i="6"/>
  <c r="K214" i="6" s="1"/>
  <c r="M214" i="6" s="1"/>
  <c r="J215" i="6"/>
  <c r="K215" i="6" s="1"/>
  <c r="M215" i="6" s="1"/>
  <c r="J216" i="6"/>
  <c r="K216" i="6" s="1"/>
  <c r="M216" i="6" s="1"/>
  <c r="J217" i="6"/>
  <c r="K217" i="6" s="1"/>
  <c r="M217" i="6" s="1"/>
  <c r="J218" i="6"/>
  <c r="K218" i="6" s="1"/>
  <c r="M218" i="6" s="1"/>
  <c r="J219" i="6"/>
  <c r="K219" i="6" s="1"/>
  <c r="M219" i="6" s="1"/>
  <c r="J220" i="6"/>
  <c r="K220" i="6" s="1"/>
  <c r="M220" i="6" s="1"/>
  <c r="J221" i="6"/>
  <c r="K221" i="6" s="1"/>
  <c r="M221" i="6" s="1"/>
  <c r="J222" i="6"/>
  <c r="K222" i="6" s="1"/>
  <c r="M222" i="6" s="1"/>
  <c r="J223" i="6"/>
  <c r="K223" i="6" s="1"/>
  <c r="M223" i="6" s="1"/>
  <c r="J224" i="6"/>
  <c r="K224" i="6" s="1"/>
  <c r="M224" i="6" s="1"/>
  <c r="J225" i="6"/>
  <c r="K225" i="6" s="1"/>
  <c r="M225" i="6" s="1"/>
  <c r="J226" i="6"/>
  <c r="K226" i="6" s="1"/>
  <c r="M226" i="6" s="1"/>
  <c r="J227" i="6"/>
  <c r="K227" i="6" s="1"/>
  <c r="M227" i="6" s="1"/>
  <c r="J228" i="6"/>
  <c r="K228" i="6" s="1"/>
  <c r="M228" i="6" s="1"/>
  <c r="J229" i="6"/>
  <c r="K229" i="6" s="1"/>
  <c r="M229" i="6" s="1"/>
  <c r="J230" i="6"/>
  <c r="K230" i="6" s="1"/>
  <c r="M230" i="6" s="1"/>
  <c r="J231" i="6"/>
  <c r="K231" i="6" s="1"/>
  <c r="M231" i="6" s="1"/>
  <c r="J232" i="6"/>
  <c r="K232" i="6" s="1"/>
  <c r="M232" i="6" s="1"/>
  <c r="J233" i="6"/>
  <c r="K233" i="6" s="1"/>
  <c r="M233" i="6" s="1"/>
  <c r="J234" i="6"/>
  <c r="K234" i="6" s="1"/>
  <c r="M234" i="6" s="1"/>
  <c r="J235" i="6"/>
  <c r="K235" i="6" s="1"/>
  <c r="M235" i="6" s="1"/>
  <c r="J236" i="6"/>
  <c r="K236" i="6" s="1"/>
  <c r="M236" i="6" s="1"/>
  <c r="J237" i="6"/>
  <c r="K237" i="6" s="1"/>
  <c r="M237" i="6" s="1"/>
  <c r="J238" i="6"/>
  <c r="K238" i="6" s="1"/>
  <c r="M238" i="6" s="1"/>
  <c r="J239" i="6"/>
  <c r="K239" i="6" s="1"/>
  <c r="M239" i="6" s="1"/>
  <c r="J240" i="6"/>
  <c r="K240" i="6" s="1"/>
  <c r="M240" i="6" s="1"/>
  <c r="J241" i="6"/>
  <c r="K241" i="6" s="1"/>
  <c r="M241" i="6" s="1"/>
  <c r="J242" i="6"/>
  <c r="K242" i="6" s="1"/>
  <c r="M242" i="6" s="1"/>
  <c r="J243" i="6"/>
  <c r="K243" i="6" s="1"/>
  <c r="M243" i="6" s="1"/>
  <c r="J244" i="6"/>
  <c r="K244" i="6" s="1"/>
  <c r="M244" i="6" s="1"/>
  <c r="J245" i="6"/>
  <c r="K245" i="6" s="1"/>
  <c r="M245" i="6" s="1"/>
  <c r="J246" i="6"/>
  <c r="K246" i="6" s="1"/>
  <c r="M246" i="6" s="1"/>
  <c r="J247" i="6"/>
  <c r="K247" i="6" s="1"/>
  <c r="M247" i="6" s="1"/>
  <c r="J248" i="6"/>
  <c r="K248" i="6" s="1"/>
  <c r="M248" i="6" s="1"/>
  <c r="J249" i="6"/>
  <c r="K249" i="6" s="1"/>
  <c r="M249" i="6" s="1"/>
  <c r="J250" i="6"/>
  <c r="K250" i="6" s="1"/>
  <c r="M250" i="6" s="1"/>
  <c r="J251" i="6"/>
  <c r="K251" i="6" s="1"/>
  <c r="M251" i="6" s="1"/>
  <c r="J252" i="6"/>
  <c r="K252" i="6" s="1"/>
  <c r="M252" i="6" s="1"/>
  <c r="J253" i="6"/>
  <c r="K253" i="6" s="1"/>
  <c r="M253" i="6" s="1"/>
  <c r="J254" i="6"/>
  <c r="K254" i="6" s="1"/>
  <c r="M254" i="6" s="1"/>
  <c r="J255" i="6"/>
  <c r="K255" i="6" s="1"/>
  <c r="M255" i="6" s="1"/>
  <c r="J256" i="6"/>
  <c r="K256" i="6" s="1"/>
  <c r="M256" i="6" s="1"/>
  <c r="J257" i="6"/>
  <c r="K257" i="6" s="1"/>
  <c r="M257" i="6" s="1"/>
  <c r="J258" i="6"/>
  <c r="K258" i="6" s="1"/>
  <c r="M258" i="6" s="1"/>
  <c r="J259" i="6"/>
  <c r="K259" i="6" s="1"/>
  <c r="M259" i="6" s="1"/>
  <c r="J260" i="6"/>
  <c r="K260" i="6" s="1"/>
  <c r="M260" i="6" s="1"/>
  <c r="J261" i="6"/>
  <c r="K261" i="6" s="1"/>
  <c r="M261" i="6" s="1"/>
  <c r="J262" i="6"/>
  <c r="K262" i="6" s="1"/>
  <c r="M262" i="6" s="1"/>
  <c r="J263" i="6"/>
  <c r="K263" i="6" s="1"/>
  <c r="M263" i="6" s="1"/>
  <c r="J264" i="6"/>
  <c r="K264" i="6" s="1"/>
  <c r="M264" i="6" s="1"/>
  <c r="J265" i="6"/>
  <c r="K265" i="6" s="1"/>
  <c r="M265" i="6" s="1"/>
  <c r="J266" i="6"/>
  <c r="K266" i="6" s="1"/>
  <c r="M266" i="6" s="1"/>
  <c r="J267" i="6"/>
  <c r="K267" i="6" s="1"/>
  <c r="M267" i="6" s="1"/>
  <c r="J268" i="6"/>
  <c r="K268" i="6" s="1"/>
  <c r="M268" i="6" s="1"/>
  <c r="J269" i="6"/>
  <c r="K269" i="6" s="1"/>
  <c r="M269" i="6" s="1"/>
  <c r="J270" i="6"/>
  <c r="K270" i="6" s="1"/>
  <c r="M270" i="6" s="1"/>
  <c r="J271" i="6"/>
  <c r="K271" i="6" s="1"/>
  <c r="M271" i="6" s="1"/>
  <c r="J272" i="6"/>
  <c r="K272" i="6" s="1"/>
  <c r="M272" i="6" s="1"/>
  <c r="J273" i="6"/>
  <c r="K273" i="6" s="1"/>
  <c r="M273" i="6" s="1"/>
  <c r="J274" i="6"/>
  <c r="K274" i="6" s="1"/>
  <c r="M274" i="6" s="1"/>
  <c r="J275" i="6"/>
  <c r="K275" i="6" s="1"/>
  <c r="M275" i="6" s="1"/>
  <c r="J276" i="6"/>
  <c r="K276" i="6" s="1"/>
  <c r="M276" i="6" s="1"/>
  <c r="J277" i="6"/>
  <c r="K277" i="6" s="1"/>
  <c r="M277" i="6" s="1"/>
  <c r="J278" i="6"/>
  <c r="K278" i="6" s="1"/>
  <c r="M278" i="6" s="1"/>
  <c r="J279" i="6"/>
  <c r="K279" i="6" s="1"/>
  <c r="M279" i="6" s="1"/>
  <c r="J280" i="6"/>
  <c r="K280" i="6" s="1"/>
  <c r="M280" i="6" s="1"/>
  <c r="J281" i="6"/>
  <c r="K281" i="6" s="1"/>
  <c r="M281" i="6" s="1"/>
  <c r="J282" i="6"/>
  <c r="K282" i="6" s="1"/>
  <c r="M282" i="6" s="1"/>
  <c r="J283" i="6"/>
  <c r="K283" i="6" s="1"/>
  <c r="M283" i="6" s="1"/>
  <c r="J284" i="6"/>
  <c r="K284" i="6" s="1"/>
  <c r="M284" i="6" s="1"/>
  <c r="J285" i="6"/>
  <c r="K285" i="6" s="1"/>
  <c r="M285" i="6" s="1"/>
  <c r="J286" i="6"/>
  <c r="K286" i="6" s="1"/>
  <c r="M286" i="6" s="1"/>
  <c r="J287" i="6"/>
  <c r="K287" i="6" s="1"/>
  <c r="M287" i="6" s="1"/>
  <c r="J288" i="6"/>
  <c r="K288" i="6" s="1"/>
  <c r="M288" i="6" s="1"/>
  <c r="J289" i="6"/>
  <c r="K289" i="6" s="1"/>
  <c r="M289" i="6" s="1"/>
  <c r="J290" i="6"/>
  <c r="K290" i="6" s="1"/>
  <c r="M290" i="6" s="1"/>
  <c r="J291" i="6"/>
  <c r="K291" i="6" s="1"/>
  <c r="M291" i="6" s="1"/>
  <c r="J292" i="6"/>
  <c r="K292" i="6" s="1"/>
  <c r="M292" i="6" s="1"/>
  <c r="J293" i="6"/>
  <c r="K293" i="6" s="1"/>
  <c r="M293" i="6" s="1"/>
  <c r="J294" i="6"/>
  <c r="K294" i="6" s="1"/>
  <c r="M294" i="6" s="1"/>
  <c r="J295" i="6"/>
  <c r="K295" i="6" s="1"/>
  <c r="M295" i="6" s="1"/>
  <c r="J296" i="6"/>
  <c r="K296" i="6" s="1"/>
  <c r="M296" i="6" s="1"/>
  <c r="J297" i="6"/>
  <c r="K297" i="6" s="1"/>
  <c r="M297" i="6" s="1"/>
  <c r="J298" i="6"/>
  <c r="K298" i="6" s="1"/>
  <c r="M298" i="6" s="1"/>
  <c r="J299" i="6"/>
  <c r="K299" i="6" s="1"/>
  <c r="M299" i="6" s="1"/>
  <c r="J300" i="6"/>
  <c r="K300" i="6" s="1"/>
  <c r="M300" i="6" s="1"/>
  <c r="J301" i="6"/>
  <c r="K301" i="6" s="1"/>
  <c r="M301" i="6" s="1"/>
  <c r="J302" i="6"/>
  <c r="K302" i="6" s="1"/>
  <c r="M302" i="6" s="1"/>
  <c r="J303" i="6"/>
  <c r="K303" i="6" s="1"/>
  <c r="M303" i="6" s="1"/>
  <c r="J304" i="6"/>
  <c r="K304" i="6" s="1"/>
  <c r="M304" i="6" s="1"/>
  <c r="J305" i="6"/>
  <c r="K305" i="6" s="1"/>
  <c r="M305" i="6" s="1"/>
  <c r="J306" i="6"/>
  <c r="K306" i="6" s="1"/>
  <c r="M306" i="6" s="1"/>
  <c r="J307" i="6"/>
  <c r="K307" i="6" s="1"/>
  <c r="M307" i="6" s="1"/>
  <c r="J308" i="6"/>
  <c r="K308" i="6" s="1"/>
  <c r="M308" i="6" s="1"/>
  <c r="J309" i="6"/>
  <c r="K309" i="6" s="1"/>
  <c r="M309" i="6" s="1"/>
  <c r="J310" i="6"/>
  <c r="K310" i="6" s="1"/>
  <c r="M310" i="6" s="1"/>
  <c r="J311" i="6"/>
  <c r="K311" i="6" s="1"/>
  <c r="M311" i="6" s="1"/>
  <c r="J312" i="6"/>
  <c r="K312" i="6" s="1"/>
  <c r="M312" i="6" s="1"/>
  <c r="J313" i="6"/>
  <c r="K313" i="6" s="1"/>
  <c r="M313" i="6" s="1"/>
  <c r="J314" i="6"/>
  <c r="K314" i="6" s="1"/>
  <c r="M314" i="6" s="1"/>
  <c r="J315" i="6"/>
  <c r="K315" i="6" s="1"/>
  <c r="M315" i="6" s="1"/>
  <c r="J316" i="6"/>
  <c r="K316" i="6" s="1"/>
  <c r="M316" i="6" s="1"/>
  <c r="J317" i="6"/>
  <c r="K317" i="6" s="1"/>
  <c r="M317" i="6" s="1"/>
  <c r="J318" i="6"/>
  <c r="K318" i="6" s="1"/>
  <c r="M318" i="6" s="1"/>
  <c r="J319" i="6"/>
  <c r="K319" i="6" s="1"/>
  <c r="M319" i="6" s="1"/>
  <c r="J320" i="6"/>
  <c r="K320" i="6" s="1"/>
  <c r="M320" i="6" s="1"/>
  <c r="J321" i="6"/>
  <c r="K321" i="6" s="1"/>
  <c r="M321" i="6" s="1"/>
  <c r="J322" i="6"/>
  <c r="K322" i="6" s="1"/>
  <c r="M322" i="6" s="1"/>
  <c r="J323" i="6"/>
  <c r="K323" i="6" s="1"/>
  <c r="M323" i="6" s="1"/>
  <c r="J324" i="6"/>
  <c r="K324" i="6" s="1"/>
  <c r="M324" i="6" s="1"/>
  <c r="J325" i="6"/>
  <c r="K325" i="6" s="1"/>
  <c r="M325" i="6" s="1"/>
  <c r="J326" i="6"/>
  <c r="K326" i="6" s="1"/>
  <c r="M326" i="6" s="1"/>
  <c r="J327" i="6"/>
  <c r="K327" i="6" s="1"/>
  <c r="M327" i="6" s="1"/>
  <c r="J328" i="6"/>
  <c r="K328" i="6" s="1"/>
  <c r="M328" i="6" s="1"/>
  <c r="J329" i="6"/>
  <c r="K329" i="6" s="1"/>
  <c r="M329" i="6" s="1"/>
  <c r="J330" i="6"/>
  <c r="K330" i="6" s="1"/>
  <c r="M330" i="6" s="1"/>
  <c r="J331" i="6"/>
  <c r="K331" i="6" s="1"/>
  <c r="M331" i="6" s="1"/>
  <c r="J332" i="6"/>
  <c r="K332" i="6" s="1"/>
  <c r="M332" i="6" s="1"/>
  <c r="J333" i="6"/>
  <c r="K333" i="6" s="1"/>
  <c r="M333" i="6" s="1"/>
  <c r="J334" i="6"/>
  <c r="K334" i="6" s="1"/>
  <c r="M334" i="6" s="1"/>
  <c r="J335" i="6"/>
  <c r="K335" i="6" s="1"/>
  <c r="M335" i="6" s="1"/>
  <c r="J336" i="6"/>
  <c r="K336" i="6" s="1"/>
  <c r="M336" i="6" s="1"/>
  <c r="J337" i="6"/>
  <c r="K337" i="6" s="1"/>
  <c r="M337" i="6" s="1"/>
  <c r="J338" i="6"/>
  <c r="K338" i="6" s="1"/>
  <c r="M338" i="6" s="1"/>
  <c r="J339" i="6"/>
  <c r="K339" i="6" s="1"/>
  <c r="M339" i="6" s="1"/>
  <c r="J340" i="6"/>
  <c r="K340" i="6" s="1"/>
  <c r="M340" i="6" s="1"/>
  <c r="J341" i="6"/>
  <c r="K341" i="6" s="1"/>
  <c r="M341" i="6" s="1"/>
  <c r="J342" i="6"/>
  <c r="K342" i="6" s="1"/>
  <c r="M342" i="6" s="1"/>
  <c r="J343" i="6"/>
  <c r="K343" i="6" s="1"/>
  <c r="M343" i="6" s="1"/>
  <c r="J344" i="6"/>
  <c r="K344" i="6" s="1"/>
  <c r="M344" i="6" s="1"/>
  <c r="J345" i="6"/>
  <c r="K345" i="6" s="1"/>
  <c r="M345" i="6" s="1"/>
  <c r="J346" i="6"/>
  <c r="K346" i="6" s="1"/>
  <c r="M346" i="6" s="1"/>
  <c r="J347" i="6"/>
  <c r="K347" i="6" s="1"/>
  <c r="M347" i="6" s="1"/>
  <c r="J348" i="6"/>
  <c r="K348" i="6" s="1"/>
  <c r="M348" i="6" s="1"/>
  <c r="J349" i="6"/>
  <c r="K349" i="6" s="1"/>
  <c r="M349" i="6" s="1"/>
  <c r="J350" i="6"/>
  <c r="K350" i="6" s="1"/>
  <c r="M350" i="6" s="1"/>
  <c r="J351" i="6"/>
  <c r="K351" i="6" s="1"/>
  <c r="M351" i="6" s="1"/>
  <c r="J352" i="6"/>
  <c r="K352" i="6" s="1"/>
  <c r="M352" i="6" s="1"/>
  <c r="J353" i="6"/>
  <c r="K353" i="6" s="1"/>
  <c r="M353" i="6" s="1"/>
  <c r="J354" i="6"/>
  <c r="K354" i="6" s="1"/>
  <c r="M354" i="6" s="1"/>
  <c r="J355" i="6"/>
  <c r="K355" i="6" s="1"/>
  <c r="M355" i="6" s="1"/>
  <c r="J356" i="6"/>
  <c r="K356" i="6" s="1"/>
  <c r="M356" i="6" s="1"/>
  <c r="J357" i="6"/>
  <c r="K357" i="6" s="1"/>
  <c r="M357" i="6" s="1"/>
  <c r="J358" i="6"/>
  <c r="K358" i="6" s="1"/>
  <c r="M358" i="6" s="1"/>
  <c r="J359" i="6"/>
  <c r="K359" i="6" s="1"/>
  <c r="M359" i="6" s="1"/>
  <c r="J360" i="6"/>
  <c r="K360" i="6" s="1"/>
  <c r="M360" i="6" s="1"/>
  <c r="J361" i="6"/>
  <c r="K361" i="6" s="1"/>
  <c r="M361" i="6" s="1"/>
  <c r="J362" i="6"/>
  <c r="K362" i="6" s="1"/>
  <c r="M362" i="6" s="1"/>
  <c r="J363" i="6"/>
  <c r="K363" i="6" s="1"/>
  <c r="M363" i="6" s="1"/>
  <c r="J364" i="6"/>
  <c r="K364" i="6" s="1"/>
  <c r="M364" i="6" s="1"/>
  <c r="J365" i="6"/>
  <c r="K365" i="6" s="1"/>
  <c r="M365" i="6" s="1"/>
  <c r="J366" i="6"/>
  <c r="K366" i="6" s="1"/>
  <c r="M366" i="6" s="1"/>
  <c r="J367" i="6"/>
  <c r="K367" i="6" s="1"/>
  <c r="M367" i="6" s="1"/>
  <c r="J368" i="6"/>
  <c r="K368" i="6" s="1"/>
  <c r="M368" i="6" s="1"/>
  <c r="J369" i="6"/>
  <c r="K369" i="6" s="1"/>
  <c r="M369" i="6" s="1"/>
  <c r="J370" i="6"/>
  <c r="K370" i="6" s="1"/>
  <c r="M370" i="6" s="1"/>
  <c r="J371" i="6"/>
  <c r="K371" i="6" s="1"/>
  <c r="M371" i="6" s="1"/>
  <c r="J372" i="6"/>
  <c r="K372" i="6" s="1"/>
  <c r="M372" i="6" s="1"/>
  <c r="J373" i="6"/>
  <c r="K373" i="6" s="1"/>
  <c r="M373" i="6" s="1"/>
  <c r="J374" i="6"/>
  <c r="K374" i="6" s="1"/>
  <c r="M374" i="6" s="1"/>
  <c r="J375" i="6"/>
  <c r="K375" i="6" s="1"/>
  <c r="M375" i="6" s="1"/>
  <c r="J376" i="6"/>
  <c r="K376" i="6" s="1"/>
  <c r="M376" i="6" s="1"/>
  <c r="J377" i="6"/>
  <c r="K377" i="6" s="1"/>
  <c r="M377" i="6" s="1"/>
  <c r="J378" i="6"/>
  <c r="K378" i="6" s="1"/>
  <c r="M378" i="6" s="1"/>
  <c r="J379" i="6"/>
  <c r="K379" i="6" s="1"/>
  <c r="M379" i="6" s="1"/>
  <c r="J380" i="6"/>
  <c r="K380" i="6" s="1"/>
  <c r="M380" i="6" s="1"/>
  <c r="J381" i="6"/>
  <c r="K381" i="6" s="1"/>
  <c r="M381" i="6" s="1"/>
  <c r="J382" i="6"/>
  <c r="K382" i="6" s="1"/>
  <c r="M382" i="6" s="1"/>
  <c r="J383" i="6"/>
  <c r="K383" i="6" s="1"/>
  <c r="M383" i="6" s="1"/>
  <c r="J384" i="6"/>
  <c r="K384" i="6" s="1"/>
  <c r="M384" i="6" s="1"/>
  <c r="J385" i="6"/>
  <c r="K385" i="6" s="1"/>
  <c r="M385" i="6" s="1"/>
  <c r="J386" i="6"/>
  <c r="K386" i="6" s="1"/>
  <c r="M386" i="6" s="1"/>
  <c r="J387" i="6"/>
  <c r="K387" i="6" s="1"/>
  <c r="M387" i="6" s="1"/>
  <c r="J388" i="6"/>
  <c r="K388" i="6" s="1"/>
  <c r="M388" i="6" s="1"/>
  <c r="J389" i="6"/>
  <c r="K389" i="6" s="1"/>
  <c r="M389" i="6" s="1"/>
  <c r="J390" i="6"/>
  <c r="K390" i="6" s="1"/>
  <c r="M390" i="6" s="1"/>
  <c r="J391" i="6"/>
  <c r="K391" i="6" s="1"/>
  <c r="M391" i="6" s="1"/>
  <c r="J392" i="6"/>
  <c r="K392" i="6" s="1"/>
  <c r="M392" i="6" s="1"/>
  <c r="J393" i="6"/>
  <c r="K393" i="6" s="1"/>
  <c r="M393" i="6" s="1"/>
  <c r="J394" i="6"/>
  <c r="K394" i="6" s="1"/>
  <c r="M394" i="6" s="1"/>
  <c r="J395" i="6"/>
  <c r="K395" i="6" s="1"/>
  <c r="M395" i="6" s="1"/>
  <c r="J396" i="6"/>
  <c r="K396" i="6" s="1"/>
  <c r="M396" i="6" s="1"/>
  <c r="J397" i="6"/>
  <c r="K397" i="6" s="1"/>
  <c r="M397" i="6" s="1"/>
  <c r="J398" i="6"/>
  <c r="K398" i="6" s="1"/>
  <c r="M398" i="6" s="1"/>
  <c r="J399" i="6"/>
  <c r="K399" i="6" s="1"/>
  <c r="M399" i="6" s="1"/>
  <c r="J400" i="6"/>
  <c r="K400" i="6" s="1"/>
  <c r="M400" i="6" s="1"/>
  <c r="J401" i="6"/>
  <c r="K401" i="6" s="1"/>
  <c r="M401" i="6" s="1"/>
  <c r="J402" i="6"/>
  <c r="K402" i="6" s="1"/>
  <c r="M402" i="6" s="1"/>
  <c r="J403" i="6"/>
  <c r="K403" i="6" s="1"/>
  <c r="M403" i="6" s="1"/>
  <c r="J404" i="6"/>
  <c r="K404" i="6" s="1"/>
  <c r="M404" i="6" s="1"/>
  <c r="J405" i="6"/>
  <c r="K405" i="6" s="1"/>
  <c r="M405" i="6" s="1"/>
  <c r="J406" i="6"/>
  <c r="K406" i="6" s="1"/>
  <c r="M406" i="6" s="1"/>
  <c r="J407" i="6"/>
  <c r="K407" i="6" s="1"/>
  <c r="M407" i="6" s="1"/>
  <c r="J408" i="6"/>
  <c r="K408" i="6" s="1"/>
  <c r="M408" i="6" s="1"/>
  <c r="J409" i="6"/>
  <c r="K409" i="6" s="1"/>
  <c r="M409" i="6" s="1"/>
  <c r="J410" i="6"/>
  <c r="K410" i="6" s="1"/>
  <c r="M410" i="6" s="1"/>
  <c r="J411" i="6"/>
  <c r="K411" i="6" s="1"/>
  <c r="M411" i="6" s="1"/>
  <c r="J412" i="6"/>
  <c r="K412" i="6" s="1"/>
  <c r="M412" i="6" s="1"/>
  <c r="J413" i="6"/>
  <c r="K413" i="6" s="1"/>
  <c r="M413" i="6" s="1"/>
  <c r="J414" i="6"/>
  <c r="K414" i="6" s="1"/>
  <c r="M414" i="6" s="1"/>
  <c r="J415" i="6"/>
  <c r="K415" i="6" s="1"/>
  <c r="M415" i="6" s="1"/>
  <c r="J416" i="6"/>
  <c r="K416" i="6" s="1"/>
  <c r="M416" i="6" s="1"/>
  <c r="J417" i="6"/>
  <c r="K417" i="6" s="1"/>
  <c r="M417" i="6" s="1"/>
  <c r="J418" i="6"/>
  <c r="K418" i="6" s="1"/>
  <c r="M418" i="6" s="1"/>
  <c r="J419" i="6"/>
  <c r="K419" i="6" s="1"/>
  <c r="M419" i="6" s="1"/>
  <c r="J420" i="6"/>
  <c r="K420" i="6" s="1"/>
  <c r="M420" i="6" s="1"/>
  <c r="J421" i="6"/>
  <c r="K421" i="6" s="1"/>
  <c r="M421" i="6" s="1"/>
  <c r="J422" i="6"/>
  <c r="K422" i="6" s="1"/>
  <c r="M422" i="6" s="1"/>
  <c r="J423" i="6"/>
  <c r="K423" i="6" s="1"/>
  <c r="M423" i="6" s="1"/>
  <c r="J424" i="6"/>
  <c r="K424" i="6" s="1"/>
  <c r="M424" i="6" s="1"/>
  <c r="J425" i="6"/>
  <c r="K425" i="6" s="1"/>
  <c r="M425" i="6" s="1"/>
  <c r="J426" i="6"/>
  <c r="K426" i="6" s="1"/>
  <c r="M426" i="6" s="1"/>
  <c r="J427" i="6"/>
  <c r="K427" i="6" s="1"/>
  <c r="M427" i="6" s="1"/>
  <c r="J428" i="6"/>
  <c r="K428" i="6" s="1"/>
  <c r="M428" i="6" s="1"/>
  <c r="J429" i="6"/>
  <c r="K429" i="6" s="1"/>
  <c r="M429" i="6" s="1"/>
  <c r="J430" i="6"/>
  <c r="K430" i="6" s="1"/>
  <c r="M430" i="6" s="1"/>
  <c r="J431" i="6"/>
  <c r="K431" i="6" s="1"/>
  <c r="M431" i="6" s="1"/>
  <c r="J432" i="6"/>
  <c r="K432" i="6" s="1"/>
  <c r="M432" i="6" s="1"/>
  <c r="J433" i="6"/>
  <c r="K433" i="6" s="1"/>
  <c r="M433" i="6" s="1"/>
  <c r="J434" i="6"/>
  <c r="K434" i="6" s="1"/>
  <c r="M434" i="6" s="1"/>
  <c r="J435" i="6"/>
  <c r="K435" i="6" s="1"/>
  <c r="M435" i="6" s="1"/>
  <c r="J436" i="6"/>
  <c r="K436" i="6" s="1"/>
  <c r="M436" i="6" s="1"/>
  <c r="J437" i="6"/>
  <c r="K437" i="6" s="1"/>
  <c r="M437" i="6" s="1"/>
  <c r="J438" i="6"/>
  <c r="K438" i="6" s="1"/>
  <c r="M438" i="6" s="1"/>
  <c r="J439" i="6"/>
  <c r="K439" i="6" s="1"/>
  <c r="M439" i="6" s="1"/>
  <c r="J440" i="6"/>
  <c r="K440" i="6" s="1"/>
  <c r="M440" i="6" s="1"/>
  <c r="J441" i="6"/>
  <c r="K441" i="6" s="1"/>
  <c r="M441" i="6" s="1"/>
  <c r="J442" i="6"/>
  <c r="K442" i="6" s="1"/>
  <c r="M442" i="6" s="1"/>
  <c r="J443" i="6"/>
  <c r="K443" i="6" s="1"/>
  <c r="M443" i="6" s="1"/>
  <c r="J444" i="6"/>
  <c r="K444" i="6" s="1"/>
  <c r="M444" i="6" s="1"/>
  <c r="J445" i="6"/>
  <c r="K445" i="6" s="1"/>
  <c r="M445" i="6" s="1"/>
  <c r="J446" i="6"/>
  <c r="K446" i="6" s="1"/>
  <c r="M446" i="6" s="1"/>
  <c r="J447" i="6"/>
  <c r="K447" i="6" s="1"/>
  <c r="M447" i="6" s="1"/>
  <c r="J448" i="6"/>
  <c r="K448" i="6" s="1"/>
  <c r="M448" i="6" s="1"/>
  <c r="J449" i="6"/>
  <c r="K449" i="6" s="1"/>
  <c r="M449" i="6" s="1"/>
  <c r="J450" i="6"/>
  <c r="K450" i="6" s="1"/>
  <c r="M450" i="6" s="1"/>
  <c r="J451" i="6"/>
  <c r="K451" i="6" s="1"/>
  <c r="M451" i="6" s="1"/>
  <c r="J452" i="6"/>
  <c r="K452" i="6" s="1"/>
  <c r="M452" i="6" s="1"/>
  <c r="J3" i="6"/>
  <c r="K3" i="6" s="1"/>
  <c r="M3" i="6" s="1"/>
  <c r="G41" i="6"/>
  <c r="H41" i="6" s="1"/>
  <c r="G134" i="6"/>
  <c r="H134" i="6" s="1"/>
  <c r="G248" i="6"/>
  <c r="H248" i="6" s="1"/>
  <c r="G304" i="6"/>
  <c r="H304" i="6" s="1"/>
  <c r="G333" i="6"/>
  <c r="H333" i="6" s="1"/>
  <c r="G388" i="6"/>
  <c r="H388" i="6" s="1"/>
  <c r="G424" i="6"/>
  <c r="H424" i="6" s="1"/>
  <c r="F41" i="6"/>
  <c r="F134" i="6"/>
  <c r="F248" i="6"/>
  <c r="F304" i="6"/>
  <c r="F333" i="6"/>
  <c r="F388" i="6"/>
  <c r="F424" i="6"/>
  <c r="D3" i="6"/>
  <c r="E3" i="6" s="1"/>
  <c r="D4" i="6"/>
  <c r="E4" i="6" s="1"/>
  <c r="D5" i="6"/>
  <c r="E5" i="6" s="1"/>
  <c r="D6" i="6"/>
  <c r="E6" i="6" s="1"/>
  <c r="D7" i="6"/>
  <c r="E7" i="6" s="1"/>
  <c r="D8" i="6"/>
  <c r="E8" i="6" s="1"/>
  <c r="D9" i="6"/>
  <c r="E9" i="6" s="1"/>
  <c r="D10" i="6"/>
  <c r="E10" i="6" s="1"/>
  <c r="D11" i="6"/>
  <c r="E11" i="6" s="1"/>
  <c r="D12" i="6"/>
  <c r="E12" i="6" s="1"/>
  <c r="D13" i="6"/>
  <c r="E13" i="6" s="1"/>
  <c r="D14" i="6"/>
  <c r="E14" i="6" s="1"/>
  <c r="G14" i="6" s="1"/>
  <c r="H14" i="6" s="1"/>
  <c r="D15" i="6"/>
  <c r="E15" i="6" s="1"/>
  <c r="G15" i="6" s="1"/>
  <c r="H15" i="6" s="1"/>
  <c r="D16" i="6"/>
  <c r="E16" i="6" s="1"/>
  <c r="D17" i="6"/>
  <c r="E17" i="6" s="1"/>
  <c r="D18" i="6"/>
  <c r="E18" i="6" s="1"/>
  <c r="D19" i="6"/>
  <c r="E19" i="6" s="1"/>
  <c r="D20" i="6"/>
  <c r="E20" i="6" s="1"/>
  <c r="D21" i="6"/>
  <c r="E21" i="6" s="1"/>
  <c r="D22" i="6"/>
  <c r="E22" i="6" s="1"/>
  <c r="D23" i="6"/>
  <c r="E23" i="6" s="1"/>
  <c r="D24" i="6"/>
  <c r="E24" i="6" s="1"/>
  <c r="D25" i="6"/>
  <c r="E25" i="6" s="1"/>
  <c r="D26" i="6"/>
  <c r="E26" i="6" s="1"/>
  <c r="D27" i="6"/>
  <c r="E27" i="6" s="1"/>
  <c r="D28" i="6"/>
  <c r="E28" i="6" s="1"/>
  <c r="D29" i="6"/>
  <c r="E29" i="6" s="1"/>
  <c r="D30" i="6"/>
  <c r="E30" i="6" s="1"/>
  <c r="D31" i="6"/>
  <c r="E31" i="6" s="1"/>
  <c r="D32" i="6"/>
  <c r="E32" i="6" s="1"/>
  <c r="D33" i="6"/>
  <c r="E33" i="6" s="1"/>
  <c r="D34" i="6"/>
  <c r="E34" i="6" s="1"/>
  <c r="G34" i="6" s="1"/>
  <c r="H34" i="6" s="1"/>
  <c r="D35" i="6"/>
  <c r="E35" i="6" s="1"/>
  <c r="G35" i="6" s="1"/>
  <c r="H35" i="6" s="1"/>
  <c r="D36" i="6"/>
  <c r="E36" i="6" s="1"/>
  <c r="D37" i="6"/>
  <c r="E37" i="6" s="1"/>
  <c r="D38" i="6"/>
  <c r="E38" i="6" s="1"/>
  <c r="D39" i="6"/>
  <c r="E39" i="6" s="1"/>
  <c r="D40" i="6"/>
  <c r="E40" i="6" s="1"/>
  <c r="D41" i="6"/>
  <c r="D42" i="6"/>
  <c r="E42" i="6" s="1"/>
  <c r="D43" i="6"/>
  <c r="E43" i="6" s="1"/>
  <c r="D44" i="6"/>
  <c r="E44" i="6" s="1"/>
  <c r="D45" i="6"/>
  <c r="E45" i="6" s="1"/>
  <c r="D46" i="6"/>
  <c r="E46" i="6" s="1"/>
  <c r="D47" i="6"/>
  <c r="E47" i="6" s="1"/>
  <c r="D48" i="6"/>
  <c r="E48" i="6" s="1"/>
  <c r="D49" i="6"/>
  <c r="E49" i="6" s="1"/>
  <c r="G49" i="6" s="1"/>
  <c r="H49" i="6" s="1"/>
  <c r="D50" i="6"/>
  <c r="E50" i="6" s="1"/>
  <c r="D51" i="6"/>
  <c r="E51" i="6" s="1"/>
  <c r="D52" i="6"/>
  <c r="E52" i="6" s="1"/>
  <c r="D53" i="6"/>
  <c r="E53" i="6" s="1"/>
  <c r="D54" i="6"/>
  <c r="E54" i="6" s="1"/>
  <c r="D55" i="6"/>
  <c r="E55" i="6" s="1"/>
  <c r="D56" i="6"/>
  <c r="E56" i="6" s="1"/>
  <c r="D57" i="6"/>
  <c r="E57" i="6" s="1"/>
  <c r="D58" i="6"/>
  <c r="E58" i="6" s="1"/>
  <c r="D59" i="6"/>
  <c r="E59" i="6" s="1"/>
  <c r="D60" i="6"/>
  <c r="E60" i="6" s="1"/>
  <c r="D61" i="6"/>
  <c r="E61" i="6" s="1"/>
  <c r="D62" i="6"/>
  <c r="E62" i="6" s="1"/>
  <c r="D63" i="6"/>
  <c r="E63" i="6" s="1"/>
  <c r="D64" i="6"/>
  <c r="E64" i="6" s="1"/>
  <c r="D65" i="6"/>
  <c r="E65" i="6" s="1"/>
  <c r="D66" i="6"/>
  <c r="E66" i="6" s="1"/>
  <c r="D67" i="6"/>
  <c r="E67" i="6" s="1"/>
  <c r="D68" i="6"/>
  <c r="E68" i="6" s="1"/>
  <c r="D69" i="6"/>
  <c r="E69" i="6" s="1"/>
  <c r="D70" i="6"/>
  <c r="E70" i="6" s="1"/>
  <c r="D71" i="6"/>
  <c r="E71" i="6" s="1"/>
  <c r="D72" i="6"/>
  <c r="E72" i="6" s="1"/>
  <c r="D73" i="6"/>
  <c r="E73" i="6" s="1"/>
  <c r="D74" i="6"/>
  <c r="E74" i="6" s="1"/>
  <c r="D75" i="6"/>
  <c r="E75" i="6" s="1"/>
  <c r="D76" i="6"/>
  <c r="E76" i="6" s="1"/>
  <c r="D77" i="6"/>
  <c r="E77" i="6" s="1"/>
  <c r="D78" i="6"/>
  <c r="E78" i="6" s="1"/>
  <c r="D79" i="6"/>
  <c r="E79" i="6" s="1"/>
  <c r="D80" i="6"/>
  <c r="E80" i="6" s="1"/>
  <c r="D81" i="6"/>
  <c r="E81" i="6" s="1"/>
  <c r="D82" i="6"/>
  <c r="E82" i="6" s="1"/>
  <c r="D83" i="6"/>
  <c r="E83" i="6" s="1"/>
  <c r="D84" i="6"/>
  <c r="E84" i="6" s="1"/>
  <c r="D85" i="6"/>
  <c r="E85" i="6" s="1"/>
  <c r="G85" i="6" s="1"/>
  <c r="H85" i="6" s="1"/>
  <c r="D86" i="6"/>
  <c r="E86" i="6" s="1"/>
  <c r="D87" i="6"/>
  <c r="E87" i="6" s="1"/>
  <c r="D88" i="6"/>
  <c r="E88" i="6" s="1"/>
  <c r="D89" i="6"/>
  <c r="E89" i="6" s="1"/>
  <c r="D90" i="6"/>
  <c r="E90" i="6" s="1"/>
  <c r="D91" i="6"/>
  <c r="E91" i="6" s="1"/>
  <c r="D92" i="6"/>
  <c r="E92" i="6" s="1"/>
  <c r="F92" i="6" s="1"/>
  <c r="D93" i="6"/>
  <c r="E93" i="6" s="1"/>
  <c r="D94" i="6"/>
  <c r="E94" i="6" s="1"/>
  <c r="D95" i="6"/>
  <c r="E95" i="6" s="1"/>
  <c r="D96" i="6"/>
  <c r="E96" i="6" s="1"/>
  <c r="D97" i="6"/>
  <c r="E97" i="6" s="1"/>
  <c r="D98" i="6"/>
  <c r="E98" i="6" s="1"/>
  <c r="D99" i="6"/>
  <c r="E99" i="6" s="1"/>
  <c r="D100" i="6"/>
  <c r="E100" i="6" s="1"/>
  <c r="D101" i="6"/>
  <c r="E101" i="6" s="1"/>
  <c r="D102" i="6"/>
  <c r="E102" i="6" s="1"/>
  <c r="D103" i="6"/>
  <c r="E103" i="6" s="1"/>
  <c r="D104" i="6"/>
  <c r="E104" i="6" s="1"/>
  <c r="F104" i="6" s="1"/>
  <c r="D105" i="6"/>
  <c r="E105" i="6" s="1"/>
  <c r="G105" i="6" s="1"/>
  <c r="H105" i="6" s="1"/>
  <c r="D106" i="6"/>
  <c r="E106" i="6" s="1"/>
  <c r="G106" i="6" s="1"/>
  <c r="H106" i="6" s="1"/>
  <c r="D107" i="6"/>
  <c r="E107" i="6" s="1"/>
  <c r="D108" i="6"/>
  <c r="E108" i="6" s="1"/>
  <c r="D109" i="6"/>
  <c r="E109" i="6" s="1"/>
  <c r="D110" i="6"/>
  <c r="E110" i="6" s="1"/>
  <c r="D111" i="6"/>
  <c r="E111" i="6" s="1"/>
  <c r="D112" i="6"/>
  <c r="E112" i="6" s="1"/>
  <c r="D113" i="6"/>
  <c r="E113" i="6" s="1"/>
  <c r="D114" i="6"/>
  <c r="E114" i="6" s="1"/>
  <c r="D115" i="6"/>
  <c r="E115" i="6" s="1"/>
  <c r="D116" i="6"/>
  <c r="E116" i="6" s="1"/>
  <c r="D117" i="6"/>
  <c r="E117" i="6" s="1"/>
  <c r="D118" i="6"/>
  <c r="E118" i="6" s="1"/>
  <c r="D119" i="6"/>
  <c r="E119" i="6" s="1"/>
  <c r="D120" i="6"/>
  <c r="E120" i="6" s="1"/>
  <c r="D121" i="6"/>
  <c r="E121" i="6" s="1"/>
  <c r="G121" i="6" s="1"/>
  <c r="H121" i="6" s="1"/>
  <c r="D122" i="6"/>
  <c r="E122" i="6" s="1"/>
  <c r="D123" i="6"/>
  <c r="E123" i="6" s="1"/>
  <c r="D124" i="6"/>
  <c r="E124" i="6" s="1"/>
  <c r="D125" i="6"/>
  <c r="E125" i="6" s="1"/>
  <c r="D126" i="6"/>
  <c r="E126" i="6" s="1"/>
  <c r="D127" i="6"/>
  <c r="E127" i="6" s="1"/>
  <c r="D128" i="6"/>
  <c r="E128" i="6" s="1"/>
  <c r="D129" i="6"/>
  <c r="E129" i="6" s="1"/>
  <c r="D130" i="6"/>
  <c r="E130" i="6" s="1"/>
  <c r="D131" i="6"/>
  <c r="E131" i="6" s="1"/>
  <c r="D132" i="6"/>
  <c r="E132" i="6" s="1"/>
  <c r="D133" i="6"/>
  <c r="E133" i="6" s="1"/>
  <c r="D134" i="6"/>
  <c r="D135" i="6"/>
  <c r="E135" i="6" s="1"/>
  <c r="G135" i="6" s="1"/>
  <c r="H135" i="6" s="1"/>
  <c r="D136" i="6"/>
  <c r="E136" i="6" s="1"/>
  <c r="G136" i="6" s="1"/>
  <c r="H136" i="6" s="1"/>
  <c r="D137" i="6"/>
  <c r="E137" i="6" s="1"/>
  <c r="D138" i="6"/>
  <c r="E138" i="6" s="1"/>
  <c r="G138" i="6" s="1"/>
  <c r="H138" i="6" s="1"/>
  <c r="D139" i="6"/>
  <c r="E139" i="6" s="1"/>
  <c r="D140" i="6"/>
  <c r="E140" i="6" s="1"/>
  <c r="D141" i="6"/>
  <c r="E141" i="6" s="1"/>
  <c r="D142" i="6"/>
  <c r="E142" i="6" s="1"/>
  <c r="D143" i="6"/>
  <c r="E143" i="6" s="1"/>
  <c r="D144" i="6"/>
  <c r="E144" i="6" s="1"/>
  <c r="D145" i="6"/>
  <c r="E145" i="6" s="1"/>
  <c r="D146" i="6"/>
  <c r="E146" i="6" s="1"/>
  <c r="G146" i="6" s="1"/>
  <c r="H146" i="6" s="1"/>
  <c r="D147" i="6"/>
  <c r="E147" i="6" s="1"/>
  <c r="G147" i="6" s="1"/>
  <c r="H147" i="6" s="1"/>
  <c r="D148" i="6"/>
  <c r="E148" i="6" s="1"/>
  <c r="G148" i="6" s="1"/>
  <c r="H148" i="6" s="1"/>
  <c r="D149" i="6"/>
  <c r="E149" i="6" s="1"/>
  <c r="D150" i="6"/>
  <c r="E150" i="6" s="1"/>
  <c r="G150" i="6" s="1"/>
  <c r="H150" i="6" s="1"/>
  <c r="D151" i="6"/>
  <c r="E151" i="6" s="1"/>
  <c r="D152" i="6"/>
  <c r="E152" i="6" s="1"/>
  <c r="D153" i="6"/>
  <c r="E153" i="6" s="1"/>
  <c r="D154" i="6"/>
  <c r="E154" i="6" s="1"/>
  <c r="D155" i="6"/>
  <c r="E155" i="6" s="1"/>
  <c r="D156" i="6"/>
  <c r="E156" i="6" s="1"/>
  <c r="D157" i="6"/>
  <c r="E157" i="6" s="1"/>
  <c r="D158" i="6"/>
  <c r="E158" i="6" s="1"/>
  <c r="G158" i="6" s="1"/>
  <c r="H158" i="6" s="1"/>
  <c r="D159" i="6"/>
  <c r="E159" i="6" s="1"/>
  <c r="G159" i="6" s="1"/>
  <c r="H159" i="6" s="1"/>
  <c r="D160" i="6"/>
  <c r="E160" i="6" s="1"/>
  <c r="G160" i="6" s="1"/>
  <c r="H160" i="6" s="1"/>
  <c r="D161" i="6"/>
  <c r="E161" i="6" s="1"/>
  <c r="D162" i="6"/>
  <c r="E162" i="6" s="1"/>
  <c r="G162" i="6" s="1"/>
  <c r="H162" i="6" s="1"/>
  <c r="D163" i="6"/>
  <c r="E163" i="6" s="1"/>
  <c r="D164" i="6"/>
  <c r="E164" i="6" s="1"/>
  <c r="D165" i="6"/>
  <c r="E165" i="6" s="1"/>
  <c r="D166" i="6"/>
  <c r="E166" i="6" s="1"/>
  <c r="D167" i="6"/>
  <c r="E167" i="6" s="1"/>
  <c r="D168" i="6"/>
  <c r="E168" i="6" s="1"/>
  <c r="D169" i="6"/>
  <c r="E169" i="6" s="1"/>
  <c r="D170" i="6"/>
  <c r="E170" i="6" s="1"/>
  <c r="G170" i="6" s="1"/>
  <c r="H170" i="6" s="1"/>
  <c r="D171" i="6"/>
  <c r="E171" i="6" s="1"/>
  <c r="G171" i="6" s="1"/>
  <c r="H171" i="6" s="1"/>
  <c r="D172" i="6"/>
  <c r="E172" i="6" s="1"/>
  <c r="G172" i="6" s="1"/>
  <c r="H172" i="6" s="1"/>
  <c r="D173" i="6"/>
  <c r="E173" i="6" s="1"/>
  <c r="D174" i="6"/>
  <c r="E174" i="6" s="1"/>
  <c r="D175" i="6"/>
  <c r="E175" i="6" s="1"/>
  <c r="D176" i="6"/>
  <c r="E176" i="6" s="1"/>
  <c r="D177" i="6"/>
  <c r="E177" i="6" s="1"/>
  <c r="D178" i="6"/>
  <c r="E178" i="6" s="1"/>
  <c r="D179" i="6"/>
  <c r="E179" i="6" s="1"/>
  <c r="D180" i="6"/>
  <c r="E180" i="6" s="1"/>
  <c r="D181" i="6"/>
  <c r="E181" i="6" s="1"/>
  <c r="D182" i="6"/>
  <c r="E182" i="6" s="1"/>
  <c r="G182" i="6" s="1"/>
  <c r="H182" i="6" s="1"/>
  <c r="D183" i="6"/>
  <c r="E183" i="6" s="1"/>
  <c r="G183" i="6" s="1"/>
  <c r="H183" i="6" s="1"/>
  <c r="D184" i="6"/>
  <c r="E184" i="6" s="1"/>
  <c r="G184" i="6" s="1"/>
  <c r="H184" i="6" s="1"/>
  <c r="D185" i="6"/>
  <c r="E185" i="6" s="1"/>
  <c r="D186" i="6"/>
  <c r="E186" i="6" s="1"/>
  <c r="D187" i="6"/>
  <c r="E187" i="6" s="1"/>
  <c r="D188" i="6"/>
  <c r="E188" i="6" s="1"/>
  <c r="D189" i="6"/>
  <c r="E189" i="6" s="1"/>
  <c r="D190" i="6"/>
  <c r="E190" i="6" s="1"/>
  <c r="D191" i="6"/>
  <c r="E191" i="6" s="1"/>
  <c r="D192" i="6"/>
  <c r="E192" i="6" s="1"/>
  <c r="D193" i="6"/>
  <c r="E193" i="6" s="1"/>
  <c r="D194" i="6"/>
  <c r="E194" i="6" s="1"/>
  <c r="G194" i="6" s="1"/>
  <c r="H194" i="6" s="1"/>
  <c r="D195" i="6"/>
  <c r="E195" i="6" s="1"/>
  <c r="G195" i="6" s="1"/>
  <c r="H195" i="6" s="1"/>
  <c r="D196" i="6"/>
  <c r="E196" i="6" s="1"/>
  <c r="D197" i="6"/>
  <c r="E197" i="6" s="1"/>
  <c r="D198" i="6"/>
  <c r="E198" i="6" s="1"/>
  <c r="D199" i="6"/>
  <c r="E199" i="6" s="1"/>
  <c r="D200" i="6"/>
  <c r="E200" i="6" s="1"/>
  <c r="F200" i="6" s="1"/>
  <c r="D201" i="6"/>
  <c r="E201" i="6" s="1"/>
  <c r="D202" i="6"/>
  <c r="E202" i="6" s="1"/>
  <c r="D203" i="6"/>
  <c r="E203" i="6" s="1"/>
  <c r="D204" i="6"/>
  <c r="E204" i="6" s="1"/>
  <c r="D205" i="6"/>
  <c r="E205" i="6" s="1"/>
  <c r="D206" i="6"/>
  <c r="E206" i="6" s="1"/>
  <c r="G206" i="6" s="1"/>
  <c r="H206" i="6" s="1"/>
  <c r="D207" i="6"/>
  <c r="E207" i="6" s="1"/>
  <c r="G207" i="6" s="1"/>
  <c r="H207" i="6" s="1"/>
  <c r="D208" i="6"/>
  <c r="E208" i="6" s="1"/>
  <c r="D209" i="6"/>
  <c r="E209" i="6" s="1"/>
  <c r="D210" i="6"/>
  <c r="E210" i="6" s="1"/>
  <c r="D211" i="6"/>
  <c r="E211" i="6" s="1"/>
  <c r="D212" i="6"/>
  <c r="E212" i="6" s="1"/>
  <c r="D213" i="6"/>
  <c r="E213" i="6" s="1"/>
  <c r="D214" i="6"/>
  <c r="E214" i="6" s="1"/>
  <c r="D215" i="6"/>
  <c r="E215" i="6" s="1"/>
  <c r="D216" i="6"/>
  <c r="E216" i="6" s="1"/>
  <c r="D217" i="6"/>
  <c r="E217" i="6" s="1"/>
  <c r="D218" i="6"/>
  <c r="E218" i="6" s="1"/>
  <c r="G218" i="6" s="1"/>
  <c r="H218" i="6" s="1"/>
  <c r="D219" i="6"/>
  <c r="E219" i="6" s="1"/>
  <c r="G219" i="6" s="1"/>
  <c r="H219" i="6" s="1"/>
  <c r="D220" i="6"/>
  <c r="E220" i="6" s="1"/>
  <c r="D221" i="6"/>
  <c r="E221" i="6" s="1"/>
  <c r="D222" i="6"/>
  <c r="E222" i="6" s="1"/>
  <c r="D223" i="6"/>
  <c r="E223" i="6" s="1"/>
  <c r="D224" i="6"/>
  <c r="E224" i="6" s="1"/>
  <c r="D225" i="6"/>
  <c r="E225" i="6" s="1"/>
  <c r="D226" i="6"/>
  <c r="E226" i="6" s="1"/>
  <c r="D227" i="6"/>
  <c r="E227" i="6" s="1"/>
  <c r="D228" i="6"/>
  <c r="E228" i="6" s="1"/>
  <c r="D229" i="6"/>
  <c r="E229" i="6" s="1"/>
  <c r="D230" i="6"/>
  <c r="E230" i="6" s="1"/>
  <c r="G230" i="6" s="1"/>
  <c r="H230" i="6" s="1"/>
  <c r="D231" i="6"/>
  <c r="E231" i="6" s="1"/>
  <c r="G231" i="6" s="1"/>
  <c r="H231" i="6" s="1"/>
  <c r="D232" i="6"/>
  <c r="E232" i="6" s="1"/>
  <c r="D233" i="6"/>
  <c r="E233" i="6" s="1"/>
  <c r="D234" i="6"/>
  <c r="E234" i="6" s="1"/>
  <c r="D235" i="6"/>
  <c r="E235" i="6" s="1"/>
  <c r="D236" i="6"/>
  <c r="E236" i="6" s="1"/>
  <c r="D237" i="6"/>
  <c r="E237" i="6" s="1"/>
  <c r="D238" i="6"/>
  <c r="E238" i="6" s="1"/>
  <c r="D239" i="6"/>
  <c r="E239" i="6" s="1"/>
  <c r="D240" i="6"/>
  <c r="E240" i="6" s="1"/>
  <c r="D241" i="6"/>
  <c r="E241" i="6" s="1"/>
  <c r="D242" i="6"/>
  <c r="E242" i="6" s="1"/>
  <c r="G242" i="6" s="1"/>
  <c r="H242" i="6" s="1"/>
  <c r="D243" i="6"/>
  <c r="E243" i="6" s="1"/>
  <c r="G243" i="6" s="1"/>
  <c r="H243" i="6" s="1"/>
  <c r="D244" i="6"/>
  <c r="E244" i="6" s="1"/>
  <c r="D245" i="6"/>
  <c r="E245" i="6" s="1"/>
  <c r="D246" i="6"/>
  <c r="E246" i="6" s="1"/>
  <c r="D247" i="6"/>
  <c r="E247" i="6" s="1"/>
  <c r="D248" i="6"/>
  <c r="D249" i="6"/>
  <c r="E249" i="6" s="1"/>
  <c r="D250" i="6"/>
  <c r="E250" i="6" s="1"/>
  <c r="D251" i="6"/>
  <c r="E251" i="6" s="1"/>
  <c r="D252" i="6"/>
  <c r="E252" i="6" s="1"/>
  <c r="D253" i="6"/>
  <c r="E253" i="6" s="1"/>
  <c r="D254" i="6"/>
  <c r="E254" i="6" s="1"/>
  <c r="G254" i="6" s="1"/>
  <c r="H254" i="6" s="1"/>
  <c r="D255" i="6"/>
  <c r="E255" i="6" s="1"/>
  <c r="G255" i="6" s="1"/>
  <c r="H255" i="6" s="1"/>
  <c r="D256" i="6"/>
  <c r="E256" i="6" s="1"/>
  <c r="D257" i="6"/>
  <c r="E257" i="6" s="1"/>
  <c r="D258" i="6"/>
  <c r="E258" i="6" s="1"/>
  <c r="D259" i="6"/>
  <c r="E259" i="6" s="1"/>
  <c r="D260" i="6"/>
  <c r="E260" i="6" s="1"/>
  <c r="D261" i="6"/>
  <c r="E261" i="6" s="1"/>
  <c r="D262" i="6"/>
  <c r="E262" i="6" s="1"/>
  <c r="D263" i="6"/>
  <c r="E263" i="6" s="1"/>
  <c r="D264" i="6"/>
  <c r="E264" i="6" s="1"/>
  <c r="D265" i="6"/>
  <c r="E265" i="6" s="1"/>
  <c r="D266" i="6"/>
  <c r="E266" i="6" s="1"/>
  <c r="G266" i="6" s="1"/>
  <c r="H266" i="6" s="1"/>
  <c r="D267" i="6"/>
  <c r="E267" i="6" s="1"/>
  <c r="G267" i="6" s="1"/>
  <c r="H267" i="6" s="1"/>
  <c r="D268" i="6"/>
  <c r="E268" i="6" s="1"/>
  <c r="D269" i="6"/>
  <c r="E269" i="6" s="1"/>
  <c r="D270" i="6"/>
  <c r="E270" i="6" s="1"/>
  <c r="D271" i="6"/>
  <c r="E271" i="6" s="1"/>
  <c r="D272" i="6"/>
  <c r="E272" i="6" s="1"/>
  <c r="F272" i="6" s="1"/>
  <c r="D273" i="6"/>
  <c r="E273" i="6" s="1"/>
  <c r="D274" i="6"/>
  <c r="E274" i="6" s="1"/>
  <c r="D275" i="6"/>
  <c r="E275" i="6" s="1"/>
  <c r="D276" i="6"/>
  <c r="E276" i="6" s="1"/>
  <c r="D277" i="6"/>
  <c r="E277" i="6" s="1"/>
  <c r="D278" i="6"/>
  <c r="E278" i="6" s="1"/>
  <c r="G278" i="6" s="1"/>
  <c r="H278" i="6" s="1"/>
  <c r="D279" i="6"/>
  <c r="E279" i="6" s="1"/>
  <c r="G279" i="6" s="1"/>
  <c r="H279" i="6" s="1"/>
  <c r="D280" i="6"/>
  <c r="E280" i="6" s="1"/>
  <c r="D281" i="6"/>
  <c r="E281" i="6" s="1"/>
  <c r="D282" i="6"/>
  <c r="E282" i="6" s="1"/>
  <c r="D283" i="6"/>
  <c r="E283" i="6" s="1"/>
  <c r="D284" i="6"/>
  <c r="E284" i="6" s="1"/>
  <c r="D285" i="6"/>
  <c r="E285" i="6" s="1"/>
  <c r="D286" i="6"/>
  <c r="E286" i="6" s="1"/>
  <c r="D287" i="6"/>
  <c r="E287" i="6" s="1"/>
  <c r="D288" i="6"/>
  <c r="E288" i="6" s="1"/>
  <c r="D289" i="6"/>
  <c r="E289" i="6" s="1"/>
  <c r="D290" i="6"/>
  <c r="E290" i="6" s="1"/>
  <c r="G290" i="6" s="1"/>
  <c r="H290" i="6" s="1"/>
  <c r="D291" i="6"/>
  <c r="E291" i="6" s="1"/>
  <c r="G291" i="6" s="1"/>
  <c r="H291" i="6" s="1"/>
  <c r="D292" i="6"/>
  <c r="E292" i="6" s="1"/>
  <c r="D293" i="6"/>
  <c r="E293" i="6" s="1"/>
  <c r="D294" i="6"/>
  <c r="E294" i="6" s="1"/>
  <c r="D295" i="6"/>
  <c r="E295" i="6" s="1"/>
  <c r="D296" i="6"/>
  <c r="E296" i="6" s="1"/>
  <c r="D297" i="6"/>
  <c r="E297" i="6" s="1"/>
  <c r="D298" i="6"/>
  <c r="E298" i="6" s="1"/>
  <c r="D299" i="6"/>
  <c r="E299" i="6" s="1"/>
  <c r="D300" i="6"/>
  <c r="E300" i="6" s="1"/>
  <c r="D301" i="6"/>
  <c r="E301" i="6" s="1"/>
  <c r="D302" i="6"/>
  <c r="E302" i="6" s="1"/>
  <c r="G302" i="6" s="1"/>
  <c r="H302" i="6" s="1"/>
  <c r="D303" i="6"/>
  <c r="E303" i="6" s="1"/>
  <c r="G303" i="6" s="1"/>
  <c r="H303" i="6" s="1"/>
  <c r="D304" i="6"/>
  <c r="D305" i="6"/>
  <c r="E305" i="6" s="1"/>
  <c r="D306" i="6"/>
  <c r="E306" i="6" s="1"/>
  <c r="D307" i="6"/>
  <c r="E307" i="6" s="1"/>
  <c r="D308" i="6"/>
  <c r="E308" i="6" s="1"/>
  <c r="D309" i="6"/>
  <c r="E309" i="6" s="1"/>
  <c r="D310" i="6"/>
  <c r="E310" i="6" s="1"/>
  <c r="D311" i="6"/>
  <c r="E311" i="6" s="1"/>
  <c r="D312" i="6"/>
  <c r="E312" i="6" s="1"/>
  <c r="D313" i="6"/>
  <c r="E313" i="6" s="1"/>
  <c r="D314" i="6"/>
  <c r="E314" i="6" s="1"/>
  <c r="G314" i="6" s="1"/>
  <c r="H314" i="6" s="1"/>
  <c r="D315" i="6"/>
  <c r="E315" i="6" s="1"/>
  <c r="G315" i="6" s="1"/>
  <c r="H315" i="6" s="1"/>
  <c r="D316" i="6"/>
  <c r="E316" i="6" s="1"/>
  <c r="D317" i="6"/>
  <c r="E317" i="6" s="1"/>
  <c r="D318" i="6"/>
  <c r="E318" i="6" s="1"/>
  <c r="D319" i="6"/>
  <c r="E319" i="6" s="1"/>
  <c r="D320" i="6"/>
  <c r="E320" i="6" s="1"/>
  <c r="D321" i="6"/>
  <c r="E321" i="6" s="1"/>
  <c r="D322" i="6"/>
  <c r="E322" i="6" s="1"/>
  <c r="D323" i="6"/>
  <c r="E323" i="6" s="1"/>
  <c r="D324" i="6"/>
  <c r="E324" i="6" s="1"/>
  <c r="D325" i="6"/>
  <c r="E325" i="6" s="1"/>
  <c r="D326" i="6"/>
  <c r="E326" i="6" s="1"/>
  <c r="G326" i="6" s="1"/>
  <c r="H326" i="6" s="1"/>
  <c r="D327" i="6"/>
  <c r="E327" i="6" s="1"/>
  <c r="F327" i="6" s="1"/>
  <c r="D328" i="6"/>
  <c r="E328" i="6" s="1"/>
  <c r="D329" i="6"/>
  <c r="E329" i="6" s="1"/>
  <c r="D330" i="6"/>
  <c r="E330" i="6" s="1"/>
  <c r="F330" i="6" s="1"/>
  <c r="D331" i="6"/>
  <c r="E331" i="6" s="1"/>
  <c r="D332" i="6"/>
  <c r="E332" i="6" s="1"/>
  <c r="D333" i="6"/>
  <c r="D334" i="6"/>
  <c r="E334" i="6" s="1"/>
  <c r="D335" i="6"/>
  <c r="E335" i="6" s="1"/>
  <c r="D336" i="6"/>
  <c r="E336" i="6" s="1"/>
  <c r="D337" i="6"/>
  <c r="E337" i="6" s="1"/>
  <c r="D338" i="6"/>
  <c r="E338" i="6" s="1"/>
  <c r="G338" i="6" s="1"/>
  <c r="H338" i="6" s="1"/>
  <c r="D339" i="6"/>
  <c r="E339" i="6" s="1"/>
  <c r="G339" i="6" s="1"/>
  <c r="H339" i="6" s="1"/>
  <c r="D340" i="6"/>
  <c r="E340" i="6" s="1"/>
  <c r="D341" i="6"/>
  <c r="E341" i="6" s="1"/>
  <c r="D342" i="6"/>
  <c r="E342" i="6" s="1"/>
  <c r="D343" i="6"/>
  <c r="E343" i="6" s="1"/>
  <c r="D344" i="6"/>
  <c r="E344" i="6" s="1"/>
  <c r="D345" i="6"/>
  <c r="E345" i="6" s="1"/>
  <c r="D346" i="6"/>
  <c r="E346" i="6" s="1"/>
  <c r="D347" i="6"/>
  <c r="E347" i="6" s="1"/>
  <c r="D348" i="6"/>
  <c r="E348" i="6" s="1"/>
  <c r="D349" i="6"/>
  <c r="E349" i="6" s="1"/>
  <c r="D350" i="6"/>
  <c r="E350" i="6" s="1"/>
  <c r="G350" i="6" s="1"/>
  <c r="H350" i="6" s="1"/>
  <c r="D351" i="6"/>
  <c r="E351" i="6" s="1"/>
  <c r="G351" i="6" s="1"/>
  <c r="H351" i="6" s="1"/>
  <c r="D352" i="6"/>
  <c r="E352" i="6" s="1"/>
  <c r="D353" i="6"/>
  <c r="E353" i="6" s="1"/>
  <c r="D354" i="6"/>
  <c r="E354" i="6" s="1"/>
  <c r="F354" i="6" s="1"/>
  <c r="D355" i="6"/>
  <c r="E355" i="6" s="1"/>
  <c r="D356" i="6"/>
  <c r="E356" i="6" s="1"/>
  <c r="D357" i="6"/>
  <c r="E357" i="6" s="1"/>
  <c r="D358" i="6"/>
  <c r="E358" i="6" s="1"/>
  <c r="D359" i="6"/>
  <c r="E359" i="6" s="1"/>
  <c r="D360" i="6"/>
  <c r="E360" i="6" s="1"/>
  <c r="D361" i="6"/>
  <c r="E361" i="6" s="1"/>
  <c r="D362" i="6"/>
  <c r="E362" i="6" s="1"/>
  <c r="G362" i="6" s="1"/>
  <c r="H362" i="6" s="1"/>
  <c r="D363" i="6"/>
  <c r="E363" i="6" s="1"/>
  <c r="G363" i="6" s="1"/>
  <c r="H363" i="6" s="1"/>
  <c r="D364" i="6"/>
  <c r="E364" i="6" s="1"/>
  <c r="D365" i="6"/>
  <c r="E365" i="6" s="1"/>
  <c r="D366" i="6"/>
  <c r="E366" i="6" s="1"/>
  <c r="D367" i="6"/>
  <c r="E367" i="6" s="1"/>
  <c r="D368" i="6"/>
  <c r="E368" i="6" s="1"/>
  <c r="D369" i="6"/>
  <c r="E369" i="6" s="1"/>
  <c r="D370" i="6"/>
  <c r="E370" i="6" s="1"/>
  <c r="D371" i="6"/>
  <c r="E371" i="6" s="1"/>
  <c r="D372" i="6"/>
  <c r="E372" i="6" s="1"/>
  <c r="D373" i="6"/>
  <c r="E373" i="6" s="1"/>
  <c r="D374" i="6"/>
  <c r="E374" i="6" s="1"/>
  <c r="G374" i="6" s="1"/>
  <c r="H374" i="6" s="1"/>
  <c r="D375" i="6"/>
  <c r="E375" i="6" s="1"/>
  <c r="F375" i="6" s="1"/>
  <c r="D376" i="6"/>
  <c r="E376" i="6" s="1"/>
  <c r="D377" i="6"/>
  <c r="E377" i="6" s="1"/>
  <c r="D378" i="6"/>
  <c r="E378" i="6" s="1"/>
  <c r="F378" i="6" s="1"/>
  <c r="D379" i="6"/>
  <c r="E379" i="6" s="1"/>
  <c r="D380" i="6"/>
  <c r="E380" i="6" s="1"/>
  <c r="D381" i="6"/>
  <c r="E381" i="6" s="1"/>
  <c r="D382" i="6"/>
  <c r="E382" i="6" s="1"/>
  <c r="D383" i="6"/>
  <c r="E383" i="6" s="1"/>
  <c r="D384" i="6"/>
  <c r="E384" i="6" s="1"/>
  <c r="D385" i="6"/>
  <c r="E385" i="6" s="1"/>
  <c r="D386" i="6"/>
  <c r="E386" i="6" s="1"/>
  <c r="G386" i="6" s="1"/>
  <c r="H386" i="6" s="1"/>
  <c r="D387" i="6"/>
  <c r="E387" i="6" s="1"/>
  <c r="G387" i="6" s="1"/>
  <c r="H387" i="6" s="1"/>
  <c r="D388" i="6"/>
  <c r="D389" i="6"/>
  <c r="E389" i="6" s="1"/>
  <c r="D390" i="6"/>
  <c r="E390" i="6" s="1"/>
  <c r="D391" i="6"/>
  <c r="E391" i="6" s="1"/>
  <c r="D392" i="6"/>
  <c r="E392" i="6" s="1"/>
  <c r="D393" i="6"/>
  <c r="E393" i="6" s="1"/>
  <c r="D394" i="6"/>
  <c r="E394" i="6" s="1"/>
  <c r="D395" i="6"/>
  <c r="E395" i="6" s="1"/>
  <c r="D396" i="6"/>
  <c r="E396" i="6" s="1"/>
  <c r="D397" i="6"/>
  <c r="E397" i="6" s="1"/>
  <c r="D398" i="6"/>
  <c r="E398" i="6" s="1"/>
  <c r="F398" i="6" s="1"/>
  <c r="D399" i="6"/>
  <c r="E399" i="6" s="1"/>
  <c r="F399" i="6" s="1"/>
  <c r="D400" i="6"/>
  <c r="E400" i="6" s="1"/>
  <c r="D401" i="6"/>
  <c r="E401" i="6" s="1"/>
  <c r="D402" i="6"/>
  <c r="E402" i="6" s="1"/>
  <c r="D403" i="6"/>
  <c r="E403" i="6" s="1"/>
  <c r="D404" i="6"/>
  <c r="E404" i="6" s="1"/>
  <c r="D405" i="6"/>
  <c r="E405" i="6" s="1"/>
  <c r="D406" i="6"/>
  <c r="E406" i="6" s="1"/>
  <c r="D407" i="6"/>
  <c r="E407" i="6" s="1"/>
  <c r="D408" i="6"/>
  <c r="E408" i="6" s="1"/>
  <c r="D409" i="6"/>
  <c r="E409" i="6" s="1"/>
  <c r="D410" i="6"/>
  <c r="E410" i="6" s="1"/>
  <c r="G410" i="6" s="1"/>
  <c r="H410" i="6" s="1"/>
  <c r="D411" i="6"/>
  <c r="E411" i="6" s="1"/>
  <c r="G411" i="6" s="1"/>
  <c r="H411" i="6" s="1"/>
  <c r="D412" i="6"/>
  <c r="E412" i="6" s="1"/>
  <c r="D413" i="6"/>
  <c r="E413" i="6" s="1"/>
  <c r="D414" i="6"/>
  <c r="E414" i="6" s="1"/>
  <c r="D415" i="6"/>
  <c r="E415" i="6" s="1"/>
  <c r="D416" i="6"/>
  <c r="E416" i="6" s="1"/>
  <c r="D417" i="6"/>
  <c r="E417" i="6" s="1"/>
  <c r="D418" i="6"/>
  <c r="E418" i="6" s="1"/>
  <c r="D419" i="6"/>
  <c r="E419" i="6" s="1"/>
  <c r="D420" i="6"/>
  <c r="E420" i="6" s="1"/>
  <c r="D421" i="6"/>
  <c r="E421" i="6" s="1"/>
  <c r="D422" i="6"/>
  <c r="E422" i="6" s="1"/>
  <c r="G422" i="6" s="1"/>
  <c r="H422" i="6" s="1"/>
  <c r="D423" i="6"/>
  <c r="E423" i="6" s="1"/>
  <c r="F423" i="6" s="1"/>
  <c r="D424" i="6"/>
  <c r="D425" i="6"/>
  <c r="E425" i="6" s="1"/>
  <c r="D426" i="6"/>
  <c r="E426" i="6" s="1"/>
  <c r="D427" i="6"/>
  <c r="E427" i="6" s="1"/>
  <c r="D428" i="6"/>
  <c r="E428" i="6" s="1"/>
  <c r="D429" i="6"/>
  <c r="E429" i="6" s="1"/>
  <c r="D430" i="6"/>
  <c r="E430" i="6" s="1"/>
  <c r="D431" i="6"/>
  <c r="E431" i="6" s="1"/>
  <c r="D432" i="6"/>
  <c r="E432" i="6" s="1"/>
  <c r="D433" i="6"/>
  <c r="E433" i="6" s="1"/>
  <c r="D434" i="6"/>
  <c r="E434" i="6" s="1"/>
  <c r="G434" i="6" s="1"/>
  <c r="H434" i="6" s="1"/>
  <c r="D435" i="6"/>
  <c r="E435" i="6" s="1"/>
  <c r="G435" i="6" s="1"/>
  <c r="H435" i="6" s="1"/>
  <c r="D436" i="6"/>
  <c r="E436" i="6" s="1"/>
  <c r="D437" i="6"/>
  <c r="E437" i="6" s="1"/>
  <c r="D438" i="6"/>
  <c r="E438" i="6" s="1"/>
  <c r="D439" i="6"/>
  <c r="E439" i="6" s="1"/>
  <c r="D440" i="6"/>
  <c r="E440" i="6" s="1"/>
  <c r="D441" i="6"/>
  <c r="E441" i="6" s="1"/>
  <c r="F441" i="6" s="1"/>
  <c r="D442" i="6"/>
  <c r="E442" i="6" s="1"/>
  <c r="D443" i="6"/>
  <c r="E443" i="6" s="1"/>
  <c r="D444" i="6"/>
  <c r="E444" i="6" s="1"/>
  <c r="D445" i="6"/>
  <c r="E445" i="6" s="1"/>
  <c r="D446" i="6"/>
  <c r="E446" i="6" s="1"/>
  <c r="G446" i="6" s="1"/>
  <c r="H446" i="6" s="1"/>
  <c r="D447" i="6"/>
  <c r="E447" i="6" s="1"/>
  <c r="G447" i="6" s="1"/>
  <c r="H447" i="6" s="1"/>
  <c r="D448" i="6"/>
  <c r="E448" i="6" s="1"/>
  <c r="D449" i="6"/>
  <c r="E449" i="6" s="1"/>
  <c r="D450" i="6"/>
  <c r="E450" i="6" s="1"/>
  <c r="D451" i="6"/>
  <c r="E451" i="6" s="1"/>
  <c r="D452" i="6"/>
  <c r="E452" i="6" s="1"/>
  <c r="D2" i="6"/>
  <c r="H902" i="15" l="1"/>
  <c r="H746" i="15"/>
  <c r="H686" i="15"/>
  <c r="H626" i="15"/>
  <c r="H530" i="15"/>
  <c r="H374" i="15"/>
  <c r="H326" i="15"/>
  <c r="H314" i="15"/>
  <c r="H302" i="15"/>
  <c r="H290" i="15"/>
  <c r="H266" i="15"/>
  <c r="H242" i="15"/>
  <c r="H698" i="15"/>
  <c r="H878" i="15"/>
  <c r="H818" i="15"/>
  <c r="H542" i="15"/>
  <c r="H842" i="15"/>
  <c r="H734" i="15"/>
  <c r="H566" i="15"/>
  <c r="H466" i="15"/>
  <c r="H370" i="15"/>
  <c r="H358" i="15"/>
  <c r="H334" i="15"/>
  <c r="H274" i="15"/>
  <c r="H262" i="15"/>
  <c r="H974" i="15"/>
  <c r="H830" i="15"/>
  <c r="H782" i="15"/>
  <c r="H674" i="15"/>
  <c r="H614" i="15"/>
  <c r="H926" i="15"/>
  <c r="H758" i="15"/>
  <c r="H958" i="15"/>
  <c r="H862" i="15"/>
  <c r="H814" i="15"/>
  <c r="H742" i="15"/>
  <c r="H682" i="15"/>
  <c r="H646" i="15"/>
  <c r="H514" i="15"/>
  <c r="H933" i="15"/>
  <c r="H861" i="15"/>
  <c r="H633" i="15"/>
  <c r="H525" i="15"/>
  <c r="H489" i="15"/>
  <c r="H381" i="15"/>
  <c r="H345" i="15"/>
  <c r="H285" i="15"/>
  <c r="H980" i="15"/>
  <c r="H968" i="15"/>
  <c r="H908" i="15"/>
  <c r="H896" i="15"/>
  <c r="H884" i="15"/>
  <c r="H860" i="15"/>
  <c r="H848" i="15"/>
  <c r="H824" i="15"/>
  <c r="H800" i="15"/>
  <c r="H788" i="15"/>
  <c r="H764" i="15"/>
  <c r="H656" i="15"/>
  <c r="H632" i="15"/>
  <c r="H572" i="15"/>
  <c r="H560" i="15"/>
  <c r="H536" i="15"/>
  <c r="H524" i="15"/>
  <c r="H392" i="15"/>
  <c r="H344" i="15"/>
  <c r="H236" i="15"/>
  <c r="H670" i="15"/>
  <c r="H538" i="15"/>
  <c r="H693" i="15"/>
  <c r="H585" i="15"/>
  <c r="H513" i="15"/>
  <c r="H477" i="15"/>
  <c r="H273" i="15"/>
  <c r="H946" i="15"/>
  <c r="H826" i="15"/>
  <c r="H754" i="15"/>
  <c r="H730" i="15"/>
  <c r="H634" i="15"/>
  <c r="H526" i="15"/>
  <c r="H981" i="15"/>
  <c r="H873" i="15"/>
  <c r="H825" i="15"/>
  <c r="H777" i="15"/>
  <c r="H729" i="15"/>
  <c r="H657" i="15"/>
  <c r="H621" i="15"/>
  <c r="H537" i="15"/>
  <c r="H501" i="15"/>
  <c r="H297" i="15"/>
  <c r="H838" i="15"/>
  <c r="H706" i="15"/>
  <c r="H658" i="15"/>
  <c r="H610" i="15"/>
  <c r="H897" i="15"/>
  <c r="H500" i="15"/>
  <c r="H224" i="15"/>
  <c r="H416" i="15"/>
  <c r="H975" i="15"/>
  <c r="H927" i="15"/>
  <c r="H903" i="15"/>
  <c r="H819" i="15"/>
  <c r="H747" i="15"/>
  <c r="H723" i="15"/>
  <c r="H687" i="15"/>
  <c r="H651" i="15"/>
  <c r="H639" i="15"/>
  <c r="H555" i="15"/>
  <c r="H543" i="15"/>
  <c r="H447" i="15"/>
  <c r="H423" i="15"/>
  <c r="H399" i="15"/>
  <c r="H207" i="15"/>
  <c r="H183" i="15"/>
  <c r="H942" i="15"/>
  <c r="H918" i="15"/>
  <c r="H882" i="15"/>
  <c r="H948" i="15"/>
  <c r="H924" i="15"/>
  <c r="H900" i="15"/>
  <c r="H876" i="15"/>
  <c r="H864" i="15"/>
  <c r="H804" i="15"/>
  <c r="H792" i="15"/>
  <c r="H756" i="15"/>
  <c r="H744" i="15"/>
  <c r="H720" i="15"/>
  <c r="H708" i="15"/>
  <c r="H684" i="15"/>
  <c r="H660" i="15"/>
  <c r="H648" i="15"/>
  <c r="H624" i="15"/>
  <c r="H492" i="15"/>
  <c r="H432" i="15"/>
  <c r="H408" i="15"/>
  <c r="H396" i="15"/>
  <c r="H372" i="15"/>
  <c r="H336" i="15"/>
  <c r="H324" i="15"/>
  <c r="H312" i="15"/>
  <c r="H300" i="15"/>
  <c r="H728" i="15"/>
  <c r="H906" i="15"/>
  <c r="H894" i="15"/>
  <c r="H858" i="15"/>
  <c r="H846" i="15"/>
  <c r="H822" i="15"/>
  <c r="H798" i="15"/>
  <c r="H750" i="15"/>
  <c r="H726" i="15"/>
  <c r="H690" i="15"/>
  <c r="H678" i="15"/>
  <c r="H666" i="15"/>
  <c r="H654" i="15"/>
  <c r="H594" i="15"/>
  <c r="H522" i="15"/>
  <c r="H953" i="15"/>
  <c r="H941" i="15"/>
  <c r="H929" i="15"/>
  <c r="H905" i="15"/>
  <c r="H893" i="15"/>
  <c r="H833" i="15"/>
  <c r="H821" i="15"/>
  <c r="H949" i="15"/>
  <c r="H937" i="15"/>
  <c r="H889" i="15"/>
  <c r="H865" i="15"/>
  <c r="H829" i="15"/>
  <c r="H781" i="15"/>
  <c r="H769" i="15"/>
  <c r="H745" i="15"/>
  <c r="H955" i="15"/>
  <c r="H883" i="15"/>
  <c r="H799" i="15"/>
  <c r="H787" i="15"/>
  <c r="H751" i="15"/>
  <c r="H727" i="15"/>
  <c r="H655" i="15"/>
  <c r="H607" i="15"/>
  <c r="H571" i="15"/>
  <c r="H559" i="15"/>
  <c r="H523" i="15"/>
  <c r="H511" i="15"/>
  <c r="H475" i="15"/>
  <c r="H367" i="15"/>
  <c r="H343" i="15"/>
  <c r="H331" i="15"/>
  <c r="H319" i="15"/>
  <c r="H295" i="15"/>
  <c r="H283" i="15"/>
  <c r="H271" i="15"/>
  <c r="H259" i="15"/>
  <c r="H247" i="15"/>
  <c r="H235" i="15"/>
  <c r="H223" i="15"/>
  <c r="H486" i="15"/>
  <c r="H462" i="15"/>
  <c r="H450" i="15"/>
  <c r="H402" i="15"/>
  <c r="H390" i="15"/>
  <c r="H306" i="15"/>
  <c r="H270" i="15"/>
  <c r="H222" i="15"/>
  <c r="H749" i="15"/>
  <c r="H677" i="15"/>
  <c r="H665" i="15"/>
  <c r="H653" i="15"/>
  <c r="H641" i="15"/>
  <c r="H617" i="15"/>
  <c r="H593" i="15"/>
  <c r="H581" i="15"/>
  <c r="H557" i="15"/>
  <c r="H545" i="15"/>
  <c r="H509" i="15"/>
  <c r="H497" i="15"/>
  <c r="H485" i="15"/>
  <c r="H473" i="15"/>
  <c r="H449" i="15"/>
  <c r="H389" i="15"/>
  <c r="H377" i="15"/>
  <c r="H317" i="15"/>
  <c r="H245" i="15"/>
  <c r="H964" i="15"/>
  <c r="H940" i="15"/>
  <c r="H928" i="15"/>
  <c r="H904" i="15"/>
  <c r="H844" i="15"/>
  <c r="H820" i="15"/>
  <c r="H772" i="15"/>
  <c r="H628" i="15"/>
  <c r="H616" i="15"/>
  <c r="H568" i="15"/>
  <c r="H544" i="15"/>
  <c r="H484" i="15"/>
  <c r="H448" i="15"/>
  <c r="H436" i="15"/>
  <c r="H364" i="15"/>
  <c r="H352" i="15"/>
  <c r="H328" i="15"/>
  <c r="H316" i="15"/>
  <c r="H304" i="15"/>
  <c r="H292" i="15"/>
  <c r="H256" i="15"/>
  <c r="H244" i="15"/>
  <c r="H184" i="15"/>
  <c r="H673" i="15"/>
  <c r="H661" i="15"/>
  <c r="H649" i="15"/>
  <c r="H637" i="15"/>
  <c r="H625" i="15"/>
  <c r="H613" i="15"/>
  <c r="H589" i="15"/>
  <c r="H565" i="15"/>
  <c r="H541" i="15"/>
  <c r="H493" i="15"/>
  <c r="H421" i="15"/>
  <c r="H397" i="15"/>
  <c r="H301" i="15"/>
  <c r="H205" i="15"/>
  <c r="H959" i="15"/>
  <c r="H923" i="15"/>
  <c r="H887" i="15"/>
  <c r="H875" i="15"/>
  <c r="H851" i="15"/>
  <c r="H827" i="15"/>
  <c r="H755" i="15"/>
  <c r="H743" i="15"/>
  <c r="H731" i="15"/>
  <c r="H695" i="15"/>
  <c r="H671" i="15"/>
  <c r="H623" i="15"/>
  <c r="H539" i="15"/>
  <c r="H479" i="15"/>
  <c r="H455" i="15"/>
  <c r="H443" i="15"/>
  <c r="H431" i="15"/>
  <c r="H383" i="15"/>
  <c r="H335" i="15"/>
  <c r="H323" i="15"/>
  <c r="H299" i="15"/>
  <c r="H287" i="15"/>
  <c r="H275" i="15"/>
  <c r="H227" i="15"/>
  <c r="B972" i="12"/>
  <c r="D972" i="12" s="1"/>
  <c r="G277" i="13" s="1"/>
  <c r="B849" i="12"/>
  <c r="D849" i="12" s="1"/>
  <c r="G269" i="13" s="1"/>
  <c r="B505" i="12"/>
  <c r="B501" i="12"/>
  <c r="B498" i="12"/>
  <c r="B493" i="12"/>
  <c r="B245" i="12"/>
  <c r="D245" i="12" s="1"/>
  <c r="G169" i="13" s="1"/>
  <c r="B483" i="12"/>
  <c r="B479" i="12"/>
  <c r="B639" i="12"/>
  <c r="B472" i="12"/>
  <c r="B233" i="12"/>
  <c r="D233" i="12" s="1"/>
  <c r="G813" i="13" s="1"/>
  <c r="B698" i="12"/>
  <c r="B462" i="12"/>
  <c r="D462" i="12" s="1"/>
  <c r="G389" i="13" s="1"/>
  <c r="B222" i="12"/>
  <c r="B219" i="12"/>
  <c r="B808" i="12"/>
  <c r="D808" i="12" s="1"/>
  <c r="G939" i="13" s="1"/>
  <c r="B450" i="12"/>
  <c r="B623" i="12"/>
  <c r="B446" i="12"/>
  <c r="B442" i="12"/>
  <c r="B799" i="12"/>
  <c r="B435" i="12"/>
  <c r="C435" i="12" s="1"/>
  <c r="B431" i="12"/>
  <c r="B615" i="12"/>
  <c r="B197" i="12"/>
  <c r="D197" i="12" s="1"/>
  <c r="G807" i="13" s="1"/>
  <c r="B652" i="12"/>
  <c r="C652" i="12" s="1"/>
  <c r="B508" i="12"/>
  <c r="B650" i="12"/>
  <c r="B649" i="12"/>
  <c r="B979" i="12"/>
  <c r="B646" i="12"/>
  <c r="B492" i="12"/>
  <c r="B244" i="12"/>
  <c r="B834" i="12"/>
  <c r="B478" i="12"/>
  <c r="B238" i="12"/>
  <c r="B471" i="12"/>
  <c r="C471" i="12" s="1"/>
  <c r="B824" i="12"/>
  <c r="B904" i="12"/>
  <c r="D904" i="12" s="1"/>
  <c r="G838" i="13" s="1"/>
  <c r="B53" i="12"/>
  <c r="D53" i="12" s="1"/>
  <c r="G670" i="13" s="1"/>
  <c r="B631" i="12"/>
  <c r="B458" i="12"/>
  <c r="B812" i="12"/>
  <c r="B807" i="12"/>
  <c r="D807" i="12" s="1"/>
  <c r="G913" i="13" s="1"/>
  <c r="B449" i="12"/>
  <c r="D449" i="12" s="1"/>
  <c r="G351" i="13" s="1"/>
  <c r="B894" i="12"/>
  <c r="B46" i="12"/>
  <c r="B441" i="12"/>
  <c r="B208" i="12"/>
  <c r="C208" i="12" s="1"/>
  <c r="B616" i="12"/>
  <c r="B886" i="12"/>
  <c r="D886" i="12" s="1"/>
  <c r="G823" i="13" s="1"/>
  <c r="B884" i="12"/>
  <c r="B806" i="12"/>
  <c r="D806" i="12" s="1"/>
  <c r="G879" i="13" s="1"/>
  <c r="B892" i="12"/>
  <c r="D892" i="12" s="1"/>
  <c r="G824" i="13" s="1"/>
  <c r="B45" i="12"/>
  <c r="B798" i="12"/>
  <c r="B692" i="12"/>
  <c r="B691" i="12"/>
  <c r="B788" i="12"/>
  <c r="B848" i="12"/>
  <c r="B916" i="12"/>
  <c r="D916" i="12" s="1"/>
  <c r="G928" i="13" s="1"/>
  <c r="B915" i="12"/>
  <c r="D915" i="12" s="1"/>
  <c r="G981" i="13" s="1"/>
  <c r="B842" i="12"/>
  <c r="D842" i="12" s="1"/>
  <c r="G801" i="13" s="1"/>
  <c r="B840" i="12"/>
  <c r="D840" i="12" s="1"/>
  <c r="G800" i="13" s="1"/>
  <c r="B491" i="12"/>
  <c r="B243" i="12"/>
  <c r="B833" i="12"/>
  <c r="B706" i="12"/>
  <c r="B981" i="12"/>
  <c r="B705" i="12"/>
  <c r="B254" i="12"/>
  <c r="B497" i="12"/>
  <c r="D497" i="12" s="1"/>
  <c r="G477" i="13" s="1"/>
  <c r="B977" i="12"/>
  <c r="D977" i="12" s="1"/>
  <c r="G301" i="13" s="1"/>
  <c r="B975" i="12"/>
  <c r="D975" i="12" s="1"/>
  <c r="G210" i="13" s="1"/>
  <c r="B643" i="12"/>
  <c r="B832" i="12"/>
  <c r="D832" i="12" s="1"/>
  <c r="G798" i="13" s="1"/>
  <c r="B475" i="12"/>
  <c r="B827" i="12"/>
  <c r="D827" i="12" s="1"/>
  <c r="G943" i="13" s="1"/>
  <c r="B637" i="12"/>
  <c r="B969" i="12"/>
  <c r="B465" i="12"/>
  <c r="B819" i="12"/>
  <c r="D819" i="12" s="1"/>
  <c r="G893" i="13" s="1"/>
  <c r="C851" i="12"/>
  <c r="B815" i="12"/>
  <c r="D815" i="12" s="1"/>
  <c r="G942" i="13" s="1"/>
  <c r="B51" i="12"/>
  <c r="C51" i="12" s="1"/>
  <c r="B804" i="12"/>
  <c r="D804" i="12" s="1"/>
  <c r="G793" i="13" s="1"/>
  <c r="B803" i="12"/>
  <c r="D803" i="12" s="1"/>
  <c r="G878" i="13" s="1"/>
  <c r="B212" i="12"/>
  <c r="B440" i="12"/>
  <c r="B206" i="12"/>
  <c r="B204" i="12"/>
  <c r="B202" i="12"/>
  <c r="B787" i="12"/>
  <c r="B786" i="12"/>
  <c r="B912" i="12"/>
  <c r="D912" i="12" s="1"/>
  <c r="G839" i="13" s="1"/>
  <c r="B651" i="12"/>
  <c r="B846" i="12"/>
  <c r="C846" i="12" s="1"/>
  <c r="B500" i="12"/>
  <c r="B913" i="12"/>
  <c r="D913" i="12" s="1"/>
  <c r="G829" i="13" s="1"/>
  <c r="B251" i="12"/>
  <c r="B835" i="12"/>
  <c r="B481" i="12"/>
  <c r="B239" i="12"/>
  <c r="B907" i="12"/>
  <c r="B636" i="12"/>
  <c r="B469" i="12"/>
  <c r="B230" i="12"/>
  <c r="B226" i="12"/>
  <c r="C226" i="12" s="1"/>
  <c r="B225" i="12"/>
  <c r="B814" i="12"/>
  <c r="D814" i="12" s="1"/>
  <c r="G941" i="13" s="1"/>
  <c r="B628" i="12"/>
  <c r="B897" i="12"/>
  <c r="B624" i="12"/>
  <c r="B622" i="12"/>
  <c r="B211" i="12"/>
  <c r="B209" i="12"/>
  <c r="D209" i="12" s="1"/>
  <c r="G127" i="13" s="1"/>
  <c r="B796" i="12"/>
  <c r="D796" i="12" s="1"/>
  <c r="G969" i="13" s="1"/>
  <c r="B792" i="12"/>
  <c r="D792" i="12" s="1"/>
  <c r="G911" i="13" s="1"/>
  <c r="B201" i="12"/>
  <c r="B198" i="12"/>
  <c r="C198" i="12" s="1"/>
  <c r="B785" i="12"/>
  <c r="B900" i="12"/>
  <c r="C900" i="12" s="1"/>
  <c r="B48" i="12"/>
  <c r="B250" i="12"/>
  <c r="B837" i="12"/>
  <c r="B486" i="12"/>
  <c r="B700" i="12"/>
  <c r="B231" i="12"/>
  <c r="B54" i="12"/>
  <c r="B818" i="12"/>
  <c r="D818" i="12" s="1"/>
  <c r="G267" i="13" s="1"/>
  <c r="B461" i="12"/>
  <c r="D461" i="12" s="1"/>
  <c r="G357" i="13" s="1"/>
  <c r="B220" i="12"/>
  <c r="C220" i="12" s="1"/>
  <c r="B454" i="12"/>
  <c r="B627" i="12"/>
  <c r="B695" i="12"/>
  <c r="B214" i="12"/>
  <c r="B444" i="12"/>
  <c r="B890" i="12"/>
  <c r="D890" i="12" s="1"/>
  <c r="G840" i="13" s="1"/>
  <c r="B889" i="12"/>
  <c r="D889" i="12" s="1"/>
  <c r="G896" i="13" s="1"/>
  <c r="B887" i="12"/>
  <c r="D887" i="12" s="1"/>
  <c r="G853" i="13" s="1"/>
  <c r="B430" i="12"/>
  <c r="B426" i="12"/>
  <c r="B196" i="12"/>
  <c r="B888" i="12"/>
  <c r="D888" i="12" s="1"/>
  <c r="G956" i="13" s="1"/>
  <c r="B63" i="12"/>
  <c r="B980" i="12"/>
  <c r="B255" i="12"/>
  <c r="B60" i="12"/>
  <c r="B496" i="12"/>
  <c r="B249" i="12"/>
  <c r="B489" i="12"/>
  <c r="B485" i="12"/>
  <c r="D485" i="12" s="1"/>
  <c r="G502" i="13" s="1"/>
  <c r="B480" i="12"/>
  <c r="B909" i="12"/>
  <c r="B236" i="12"/>
  <c r="B689" i="12"/>
  <c r="C689" i="12" s="1"/>
  <c r="B696" i="12"/>
  <c r="B822" i="12"/>
  <c r="B630" i="12"/>
  <c r="B248" i="12"/>
  <c r="B645" i="12"/>
  <c r="B838" i="12"/>
  <c r="D838" i="12" s="1"/>
  <c r="B406" i="12"/>
  <c r="B779" i="12"/>
  <c r="D779" i="12" s="1"/>
  <c r="B911" i="12"/>
  <c r="D911" i="12" s="1"/>
  <c r="B644" i="12"/>
  <c r="B168" i="12"/>
  <c r="B771" i="12"/>
  <c r="D771" i="12" s="1"/>
  <c r="B756" i="12"/>
  <c r="B194" i="12"/>
  <c r="B419" i="12"/>
  <c r="B608" i="12"/>
  <c r="B341" i="12"/>
  <c r="D341" i="12" s="1"/>
  <c r="B607" i="12"/>
  <c r="B43" i="12"/>
  <c r="B203" i="12"/>
  <c r="B883" i="12"/>
  <c r="B831" i="12"/>
  <c r="D831" i="12" s="1"/>
  <c r="B702" i="12"/>
  <c r="B494" i="12"/>
  <c r="C494" i="12" s="1"/>
  <c r="B437" i="12"/>
  <c r="D437" i="12" s="1"/>
  <c r="H884" i="9"/>
  <c r="B686" i="12"/>
  <c r="B603" i="12"/>
  <c r="B436" i="12"/>
  <c r="B217" i="12"/>
  <c r="B50" i="12"/>
  <c r="G226" i="13"/>
  <c r="G621" i="13"/>
  <c r="B976" i="12"/>
  <c r="D976" i="12" s="1"/>
  <c r="B795" i="12"/>
  <c r="D795" i="12" s="1"/>
  <c r="B794" i="12"/>
  <c r="D794" i="12" s="1"/>
  <c r="B746" i="12"/>
  <c r="B666" i="12"/>
  <c r="C666" i="12" s="1"/>
  <c r="B269" i="12"/>
  <c r="D269" i="12" s="1"/>
  <c r="C41" i="12"/>
  <c r="D908" i="12"/>
  <c r="G927" i="13" s="1"/>
  <c r="C908" i="12"/>
  <c r="D966" i="12"/>
  <c r="G178" i="13" s="1"/>
  <c r="C966" i="12"/>
  <c r="D906" i="12"/>
  <c r="G898" i="13" s="1"/>
  <c r="C906" i="12"/>
  <c r="D822" i="12"/>
  <c r="C822" i="12"/>
  <c r="D762" i="12"/>
  <c r="G263" i="13" s="1"/>
  <c r="C762" i="12"/>
  <c r="D618" i="12"/>
  <c r="G647" i="13" s="1"/>
  <c r="C618" i="12"/>
  <c r="D869" i="12"/>
  <c r="G833" i="13" s="1"/>
  <c r="C869" i="12"/>
  <c r="D974" i="12"/>
  <c r="G209" i="13" s="1"/>
  <c r="C974" i="12"/>
  <c r="D962" i="12"/>
  <c r="G294" i="13" s="1"/>
  <c r="C962" i="12"/>
  <c r="D824" i="12"/>
  <c r="G795" i="13" s="1"/>
  <c r="C824" i="12"/>
  <c r="D894" i="12"/>
  <c r="G818" i="13" s="1"/>
  <c r="C894" i="12"/>
  <c r="D896" i="12"/>
  <c r="G978" i="13" s="1"/>
  <c r="C896" i="12"/>
  <c r="D918" i="12"/>
  <c r="G854" i="13" s="1"/>
  <c r="C918" i="12"/>
  <c r="D678" i="12"/>
  <c r="G553" i="13" s="1"/>
  <c r="C678" i="12"/>
  <c r="D872" i="12"/>
  <c r="G924" i="13" s="1"/>
  <c r="C872" i="12"/>
  <c r="D882" i="12"/>
  <c r="G822" i="13" s="1"/>
  <c r="C882" i="12"/>
  <c r="D654" i="12"/>
  <c r="G611" i="13" s="1"/>
  <c r="C654" i="12"/>
  <c r="D981" i="12"/>
  <c r="G204" i="13" s="1"/>
  <c r="C981" i="12"/>
  <c r="D969" i="12"/>
  <c r="G297" i="13" s="1"/>
  <c r="C969" i="12"/>
  <c r="D957" i="12"/>
  <c r="G290" i="13" s="1"/>
  <c r="C957" i="12"/>
  <c r="D945" i="12"/>
  <c r="G176" i="13" s="1"/>
  <c r="C945" i="12"/>
  <c r="D933" i="12"/>
  <c r="G258" i="13" s="1"/>
  <c r="C933" i="12"/>
  <c r="D921" i="12"/>
  <c r="G256" i="13" s="1"/>
  <c r="C921" i="12"/>
  <c r="D909" i="12"/>
  <c r="G955" i="13" s="1"/>
  <c r="C909" i="12"/>
  <c r="D897" i="12"/>
  <c r="G825" i="13" s="1"/>
  <c r="C897" i="12"/>
  <c r="D885" i="12"/>
  <c r="G835" i="13" s="1"/>
  <c r="C885" i="12"/>
  <c r="C873" i="12"/>
  <c r="D873" i="12"/>
  <c r="G899" i="13" s="1"/>
  <c r="D861" i="12"/>
  <c r="G830" i="13" s="1"/>
  <c r="C861" i="12"/>
  <c r="D837" i="12"/>
  <c r="G799" i="13" s="1"/>
  <c r="C837" i="12"/>
  <c r="D825" i="12"/>
  <c r="G265" i="13" s="1"/>
  <c r="C825" i="12"/>
  <c r="D813" i="12"/>
  <c r="G892" i="13" s="1"/>
  <c r="C813" i="12"/>
  <c r="D801" i="12"/>
  <c r="G848" i="13" s="1"/>
  <c r="C801" i="12"/>
  <c r="D789" i="12"/>
  <c r="G864" i="13" s="1"/>
  <c r="C789" i="12"/>
  <c r="D777" i="12"/>
  <c r="G875" i="13" s="1"/>
  <c r="C777" i="12"/>
  <c r="D765" i="12"/>
  <c r="G915" i="13" s="1"/>
  <c r="C765" i="12"/>
  <c r="D753" i="12"/>
  <c r="G964" i="13" s="1"/>
  <c r="C753" i="12"/>
  <c r="D741" i="12"/>
  <c r="G922" i="13" s="1"/>
  <c r="C741" i="12"/>
  <c r="D729" i="12"/>
  <c r="G962" i="13" s="1"/>
  <c r="C729" i="12"/>
  <c r="D717" i="12"/>
  <c r="G859" i="13" s="1"/>
  <c r="C717" i="12"/>
  <c r="D705" i="12"/>
  <c r="C705" i="12"/>
  <c r="D693" i="12"/>
  <c r="C693" i="12"/>
  <c r="D681" i="12"/>
  <c r="G596" i="13" s="1"/>
  <c r="C681" i="12"/>
  <c r="D669" i="12"/>
  <c r="G509" i="13" s="1"/>
  <c r="C669" i="12"/>
  <c r="D657" i="12"/>
  <c r="G505" i="13" s="1"/>
  <c r="C657" i="12"/>
  <c r="D645" i="12"/>
  <c r="C645" i="12"/>
  <c r="D633" i="12"/>
  <c r="G724" i="13" s="1"/>
  <c r="C633" i="12"/>
  <c r="D621" i="12"/>
  <c r="G723" i="13" s="1"/>
  <c r="C621" i="12"/>
  <c r="D609" i="12"/>
  <c r="G609" i="13" s="1"/>
  <c r="C609" i="12"/>
  <c r="D597" i="12"/>
  <c r="G192" i="13" s="1"/>
  <c r="C597" i="12"/>
  <c r="D585" i="12"/>
  <c r="G695" i="13" s="1"/>
  <c r="C585" i="12"/>
  <c r="D573" i="12"/>
  <c r="G671" i="13" s="1"/>
  <c r="C573" i="12"/>
  <c r="D561" i="12"/>
  <c r="G732" i="13" s="1"/>
  <c r="C561" i="12"/>
  <c r="D549" i="12"/>
  <c r="G768" i="13" s="1"/>
  <c r="C549" i="12"/>
  <c r="D537" i="12"/>
  <c r="G681" i="13" s="1"/>
  <c r="C537" i="12"/>
  <c r="D525" i="12"/>
  <c r="G683" i="13" s="1"/>
  <c r="C525" i="12"/>
  <c r="D513" i="12"/>
  <c r="G709" i="13" s="1"/>
  <c r="C513" i="12"/>
  <c r="D501" i="12"/>
  <c r="G367" i="13" s="1"/>
  <c r="C501" i="12"/>
  <c r="D489" i="12"/>
  <c r="G327" i="13" s="1"/>
  <c r="C489" i="12"/>
  <c r="D477" i="12"/>
  <c r="G412" i="13" s="1"/>
  <c r="C477" i="12"/>
  <c r="D465" i="12"/>
  <c r="G359" i="13" s="1"/>
  <c r="C465" i="12"/>
  <c r="D453" i="12"/>
  <c r="G354" i="13" s="1"/>
  <c r="C453" i="12"/>
  <c r="D441" i="12"/>
  <c r="G470" i="13" s="1"/>
  <c r="C441" i="12"/>
  <c r="D429" i="12"/>
  <c r="G344" i="13" s="1"/>
  <c r="C429" i="12"/>
  <c r="D417" i="12"/>
  <c r="G563" i="13" s="1"/>
  <c r="C417" i="12"/>
  <c r="D405" i="12"/>
  <c r="C405" i="12"/>
  <c r="D393" i="12"/>
  <c r="G336" i="13" s="1"/>
  <c r="C393" i="12"/>
  <c r="D381" i="12"/>
  <c r="G581" i="13" s="1"/>
  <c r="C381" i="12"/>
  <c r="D369" i="12"/>
  <c r="G102" i="13" s="1"/>
  <c r="C369" i="12"/>
  <c r="D357" i="12"/>
  <c r="G331" i="13" s="1"/>
  <c r="C357" i="12"/>
  <c r="D345" i="12"/>
  <c r="G493" i="13" s="1"/>
  <c r="C345" i="12"/>
  <c r="D333" i="12"/>
  <c r="G313" i="13" s="1"/>
  <c r="C333" i="12"/>
  <c r="D321" i="12"/>
  <c r="G576" i="13" s="1"/>
  <c r="C321" i="12"/>
  <c r="D309" i="12"/>
  <c r="G173" i="13" s="1"/>
  <c r="C309" i="12"/>
  <c r="D297" i="12"/>
  <c r="G114" i="13" s="1"/>
  <c r="C297" i="12"/>
  <c r="D285" i="12"/>
  <c r="G161" i="13" s="1"/>
  <c r="C285" i="12"/>
  <c r="D273" i="12"/>
  <c r="G491" i="13" s="1"/>
  <c r="C273" i="12"/>
  <c r="D261" i="12"/>
  <c r="G308" i="13" s="1"/>
  <c r="C261" i="12"/>
  <c r="D980" i="12"/>
  <c r="G302" i="13" s="1"/>
  <c r="C980" i="12"/>
  <c r="D968" i="12"/>
  <c r="G296" i="13" s="1"/>
  <c r="C968" i="12"/>
  <c r="D956" i="12"/>
  <c r="G201" i="13" s="1"/>
  <c r="C956" i="12"/>
  <c r="D944" i="12"/>
  <c r="G175" i="13" s="1"/>
  <c r="C944" i="12"/>
  <c r="D920" i="12"/>
  <c r="G291" i="13" s="1"/>
  <c r="C920" i="12"/>
  <c r="D884" i="12"/>
  <c r="G852" i="13" s="1"/>
  <c r="C884" i="12"/>
  <c r="D800" i="12"/>
  <c r="G782" i="13" s="1"/>
  <c r="C800" i="12"/>
  <c r="D788" i="12"/>
  <c r="G876" i="13" s="1"/>
  <c r="C788" i="12"/>
  <c r="D776" i="12"/>
  <c r="G936" i="13" s="1"/>
  <c r="C776" i="12"/>
  <c r="C764" i="12"/>
  <c r="D764" i="12"/>
  <c r="G965" i="13" s="1"/>
  <c r="C752" i="12"/>
  <c r="D752" i="12"/>
  <c r="G784" i="13" s="1"/>
  <c r="D740" i="12"/>
  <c r="G932" i="13" s="1"/>
  <c r="C740" i="12"/>
  <c r="C728" i="12"/>
  <c r="D728" i="12"/>
  <c r="G778" i="13" s="1"/>
  <c r="C716" i="12"/>
  <c r="D716" i="12"/>
  <c r="G777" i="13" s="1"/>
  <c r="D704" i="12"/>
  <c r="G572" i="13" s="1"/>
  <c r="C704" i="12"/>
  <c r="D692" i="12"/>
  <c r="G550" i="13" s="1"/>
  <c r="C692" i="12"/>
  <c r="D680" i="12"/>
  <c r="G515" i="13" s="1"/>
  <c r="C680" i="12"/>
  <c r="D668" i="12"/>
  <c r="G508" i="13" s="1"/>
  <c r="C668" i="12"/>
  <c r="D656" i="12"/>
  <c r="G546" i="13" s="1"/>
  <c r="C656" i="12"/>
  <c r="D644" i="12"/>
  <c r="C644" i="12"/>
  <c r="D632" i="12"/>
  <c r="G700" i="13" s="1"/>
  <c r="C632" i="12"/>
  <c r="D620" i="12"/>
  <c r="G721" i="13" s="1"/>
  <c r="C620" i="12"/>
  <c r="D608" i="12"/>
  <c r="C608" i="12"/>
  <c r="D596" i="12"/>
  <c r="G213" i="13" s="1"/>
  <c r="C596" i="12"/>
  <c r="D584" i="12"/>
  <c r="G677" i="13" s="1"/>
  <c r="C584" i="12"/>
  <c r="D572" i="12"/>
  <c r="G693" i="13" s="1"/>
  <c r="C572" i="12"/>
  <c r="D560" i="12"/>
  <c r="G714" i="13" s="1"/>
  <c r="C560" i="12"/>
  <c r="D548" i="12"/>
  <c r="C548" i="12"/>
  <c r="D536" i="12"/>
  <c r="G652" i="13" s="1"/>
  <c r="C536" i="12"/>
  <c r="D524" i="12"/>
  <c r="G684" i="13" s="1"/>
  <c r="C524" i="12"/>
  <c r="D512" i="12"/>
  <c r="G636" i="13" s="1"/>
  <c r="C512" i="12"/>
  <c r="D500" i="12"/>
  <c r="G366" i="13" s="1"/>
  <c r="C500" i="12"/>
  <c r="D488" i="12"/>
  <c r="G521" i="13" s="1"/>
  <c r="C488" i="12"/>
  <c r="D476" i="12"/>
  <c r="G565" i="13" s="1"/>
  <c r="C476" i="12"/>
  <c r="D464" i="12"/>
  <c r="G355" i="13" s="1"/>
  <c r="C464" i="12"/>
  <c r="D452" i="12"/>
  <c r="G353" i="13" s="1"/>
  <c r="C452" i="12"/>
  <c r="D440" i="12"/>
  <c r="G153" i="13" s="1"/>
  <c r="C440" i="12"/>
  <c r="D428" i="12"/>
  <c r="G343" i="13" s="1"/>
  <c r="C428" i="12"/>
  <c r="D416" i="12"/>
  <c r="G498" i="13" s="1"/>
  <c r="C416" i="12"/>
  <c r="D404" i="12"/>
  <c r="G497" i="13" s="1"/>
  <c r="C404" i="12"/>
  <c r="D392" i="12"/>
  <c r="G472" i="13" s="1"/>
  <c r="C392" i="12"/>
  <c r="D380" i="12"/>
  <c r="G434" i="13" s="1"/>
  <c r="C380" i="12"/>
  <c r="D368" i="12"/>
  <c r="G335" i="13" s="1"/>
  <c r="C368" i="12"/>
  <c r="D356" i="12"/>
  <c r="G330" i="13" s="1"/>
  <c r="C356" i="12"/>
  <c r="D344" i="12"/>
  <c r="G387" i="13" s="1"/>
  <c r="C344" i="12"/>
  <c r="D332" i="12"/>
  <c r="G325" i="13" s="1"/>
  <c r="C332" i="12"/>
  <c r="D320" i="12"/>
  <c r="G321" i="13" s="1"/>
  <c r="C320" i="12"/>
  <c r="D308" i="12"/>
  <c r="G103" i="13" s="1"/>
  <c r="C308" i="12"/>
  <c r="D296" i="12"/>
  <c r="G489" i="13" s="1"/>
  <c r="C296" i="12"/>
  <c r="D284" i="12"/>
  <c r="G574" i="13" s="1"/>
  <c r="C284" i="12"/>
  <c r="D272" i="12"/>
  <c r="G471" i="13" s="1"/>
  <c r="C272" i="12"/>
  <c r="D260" i="12"/>
  <c r="G573" i="13" s="1"/>
  <c r="C260" i="12"/>
  <c r="D248" i="12"/>
  <c r="C248" i="12"/>
  <c r="D236" i="12"/>
  <c r="G228" i="13" s="1"/>
  <c r="C236" i="12"/>
  <c r="D224" i="12"/>
  <c r="G190" i="13" s="1"/>
  <c r="C224" i="12"/>
  <c r="D212" i="12"/>
  <c r="G186" i="13" s="1"/>
  <c r="C212" i="12"/>
  <c r="D200" i="12"/>
  <c r="G29" i="13" s="1"/>
  <c r="C200" i="12"/>
  <c r="D848" i="12"/>
  <c r="G945" i="13" s="1"/>
  <c r="C848" i="12"/>
  <c r="D979" i="12"/>
  <c r="G444" i="13" s="1"/>
  <c r="C979" i="12"/>
  <c r="D967" i="12"/>
  <c r="G208" i="13" s="1"/>
  <c r="C967" i="12"/>
  <c r="D955" i="12"/>
  <c r="G459" i="13" s="1"/>
  <c r="C955" i="12"/>
  <c r="D943" i="12"/>
  <c r="G284" i="13" s="1"/>
  <c r="C943" i="12"/>
  <c r="D931" i="12"/>
  <c r="G278" i="13" s="1"/>
  <c r="C931" i="12"/>
  <c r="D907" i="12"/>
  <c r="G827" i="13" s="1"/>
  <c r="C907" i="12"/>
  <c r="D895" i="12"/>
  <c r="G952" i="13" s="1"/>
  <c r="C895" i="12"/>
  <c r="D883" i="12"/>
  <c r="C883" i="12"/>
  <c r="D871" i="12"/>
  <c r="G979" i="13" s="1"/>
  <c r="C871" i="12"/>
  <c r="D859" i="12"/>
  <c r="G816" i="13" s="1"/>
  <c r="C859" i="12"/>
  <c r="D847" i="12"/>
  <c r="G976" i="13" s="1"/>
  <c r="C847" i="12"/>
  <c r="C835" i="12"/>
  <c r="D835" i="12"/>
  <c r="G867" i="13" s="1"/>
  <c r="D823" i="12"/>
  <c r="G880" i="13" s="1"/>
  <c r="C823" i="12"/>
  <c r="D811" i="12"/>
  <c r="G940" i="13" s="1"/>
  <c r="C811" i="12"/>
  <c r="D799" i="12"/>
  <c r="G863" i="13" s="1"/>
  <c r="C799" i="12"/>
  <c r="D787" i="12"/>
  <c r="G791" i="13" s="1"/>
  <c r="C787" i="12"/>
  <c r="D775" i="12"/>
  <c r="G788" i="13" s="1"/>
  <c r="C775" i="12"/>
  <c r="C763" i="12"/>
  <c r="D763" i="12"/>
  <c r="G845" i="13" s="1"/>
  <c r="C751" i="12"/>
  <c r="D751" i="12"/>
  <c r="G963" i="13" s="1"/>
  <c r="C739" i="12"/>
  <c r="D739" i="12"/>
  <c r="G886" i="13" s="1"/>
  <c r="C727" i="12"/>
  <c r="D727" i="12"/>
  <c r="G944" i="13" s="1"/>
  <c r="C715" i="12"/>
  <c r="D715" i="12"/>
  <c r="G842" i="13" s="1"/>
  <c r="C703" i="12"/>
  <c r="D703" i="12"/>
  <c r="D691" i="12"/>
  <c r="G570" i="13" s="1"/>
  <c r="C691" i="12"/>
  <c r="D679" i="12"/>
  <c r="G567" i="13" s="1"/>
  <c r="C679" i="12"/>
  <c r="D667" i="12"/>
  <c r="G554" i="13" s="1"/>
  <c r="C667" i="12"/>
  <c r="D655" i="12"/>
  <c r="G458" i="13" s="1"/>
  <c r="C655" i="12"/>
  <c r="D643" i="12"/>
  <c r="G701" i="13" s="1"/>
  <c r="C643" i="12"/>
  <c r="D631" i="12"/>
  <c r="G743" i="13" s="1"/>
  <c r="C631" i="12"/>
  <c r="D619" i="12"/>
  <c r="G771" i="13" s="1"/>
  <c r="C619" i="12"/>
  <c r="D607" i="12"/>
  <c r="C607" i="12"/>
  <c r="D595" i="12"/>
  <c r="G708" i="13" s="1"/>
  <c r="C595" i="12"/>
  <c r="D583" i="12"/>
  <c r="G672" i="13" s="1"/>
  <c r="C583" i="12"/>
  <c r="D571" i="12"/>
  <c r="G655" i="13" s="1"/>
  <c r="C571" i="12"/>
  <c r="D559" i="12"/>
  <c r="G649" i="13" s="1"/>
  <c r="C559" i="12"/>
  <c r="D547" i="12"/>
  <c r="G640" i="13" s="1"/>
  <c r="C547" i="12"/>
  <c r="D535" i="12"/>
  <c r="G767" i="13" s="1"/>
  <c r="C535" i="12"/>
  <c r="D523" i="12"/>
  <c r="G776" i="13" s="1"/>
  <c r="C523" i="12"/>
  <c r="D499" i="12"/>
  <c r="G589" i="13" s="1"/>
  <c r="C499" i="12"/>
  <c r="D487" i="12"/>
  <c r="G105" i="13" s="1"/>
  <c r="C487" i="12"/>
  <c r="D475" i="12"/>
  <c r="G360" i="13" s="1"/>
  <c r="C475" i="12"/>
  <c r="D463" i="12"/>
  <c r="G111" i="13" s="1"/>
  <c r="C463" i="12"/>
  <c r="D451" i="12"/>
  <c r="G352" i="13" s="1"/>
  <c r="C451" i="12"/>
  <c r="D439" i="12"/>
  <c r="G390" i="13" s="1"/>
  <c r="C439" i="12"/>
  <c r="D427" i="12"/>
  <c r="G564" i="13" s="1"/>
  <c r="C427" i="12"/>
  <c r="D415" i="12"/>
  <c r="G440" i="13" s="1"/>
  <c r="C415" i="12"/>
  <c r="D403" i="12"/>
  <c r="G526" i="13" s="1"/>
  <c r="C403" i="12"/>
  <c r="D391" i="12"/>
  <c r="G485" i="13" s="1"/>
  <c r="C391" i="12"/>
  <c r="D860" i="12"/>
  <c r="G534" i="13" s="1"/>
  <c r="C860" i="12"/>
  <c r="D942" i="12"/>
  <c r="G283" i="13" s="1"/>
  <c r="C942" i="12"/>
  <c r="D858" i="12"/>
  <c r="G815" i="13" s="1"/>
  <c r="C858" i="12"/>
  <c r="D798" i="12"/>
  <c r="G877" i="13" s="1"/>
  <c r="C798" i="12"/>
  <c r="D738" i="12"/>
  <c r="G961" i="13" s="1"/>
  <c r="C738" i="12"/>
  <c r="C702" i="12"/>
  <c r="D702" i="12"/>
  <c r="G115" i="13" s="1"/>
  <c r="D690" i="12"/>
  <c r="C690" i="12"/>
  <c r="D594" i="12"/>
  <c r="G707" i="13" s="1"/>
  <c r="C594" i="12"/>
  <c r="D582" i="12"/>
  <c r="G741" i="13" s="1"/>
  <c r="C582" i="12"/>
  <c r="D570" i="12"/>
  <c r="G603" i="13" s="1"/>
  <c r="C570" i="12"/>
  <c r="D558" i="12"/>
  <c r="G705" i="13" s="1"/>
  <c r="C558" i="12"/>
  <c r="D546" i="12"/>
  <c r="G648" i="13" s="1"/>
  <c r="C546" i="12"/>
  <c r="D534" i="12"/>
  <c r="G711" i="13" s="1"/>
  <c r="C534" i="12"/>
  <c r="D522" i="12"/>
  <c r="G736" i="13" s="1"/>
  <c r="C522" i="12"/>
  <c r="D510" i="12"/>
  <c r="G370" i="13" s="1"/>
  <c r="C510" i="12"/>
  <c r="D498" i="12"/>
  <c r="G530" i="13" s="1"/>
  <c r="C498" i="12"/>
  <c r="D486" i="12"/>
  <c r="G488" i="13" s="1"/>
  <c r="C486" i="12"/>
  <c r="D474" i="12"/>
  <c r="G386" i="13" s="1"/>
  <c r="C474" i="12"/>
  <c r="D450" i="12"/>
  <c r="G441" i="13" s="1"/>
  <c r="C450" i="12"/>
  <c r="D438" i="12"/>
  <c r="G469" i="13" s="1"/>
  <c r="C438" i="12"/>
  <c r="D932" i="12"/>
  <c r="G257" i="13" s="1"/>
  <c r="C932" i="12"/>
  <c r="D978" i="12"/>
  <c r="G260" i="13" s="1"/>
  <c r="C978" i="12"/>
  <c r="D846" i="12"/>
  <c r="G261" i="13" s="1"/>
  <c r="D774" i="12"/>
  <c r="G881" i="13" s="1"/>
  <c r="C774" i="12"/>
  <c r="D726" i="12"/>
  <c r="G921" i="13" s="1"/>
  <c r="C726" i="12"/>
  <c r="D630" i="12"/>
  <c r="C630" i="12"/>
  <c r="D965" i="12"/>
  <c r="G207" i="13" s="1"/>
  <c r="C965" i="12"/>
  <c r="D953" i="12"/>
  <c r="G288" i="13" s="1"/>
  <c r="C953" i="12"/>
  <c r="D941" i="12"/>
  <c r="G282" i="13" s="1"/>
  <c r="C941" i="12"/>
  <c r="D929" i="12"/>
  <c r="G275" i="13" s="1"/>
  <c r="C929" i="12"/>
  <c r="D917" i="12"/>
  <c r="G535" i="13" s="1"/>
  <c r="C917" i="12"/>
  <c r="D905" i="12"/>
  <c r="G897" i="13" s="1"/>
  <c r="C905" i="12"/>
  <c r="D881" i="12"/>
  <c r="G533" i="13" s="1"/>
  <c r="C881" i="12"/>
  <c r="D845" i="12"/>
  <c r="G790" i="13" s="1"/>
  <c r="C845" i="12"/>
  <c r="D833" i="12"/>
  <c r="G895" i="13" s="1"/>
  <c r="C833" i="12"/>
  <c r="D821" i="12"/>
  <c r="G972" i="13" s="1"/>
  <c r="C821" i="12"/>
  <c r="D809" i="12"/>
  <c r="G869" i="13" s="1"/>
  <c r="C809" i="12"/>
  <c r="D797" i="12"/>
  <c r="G792" i="13" s="1"/>
  <c r="C797" i="12"/>
  <c r="D785" i="12"/>
  <c r="G935" i="13" s="1"/>
  <c r="C785" i="12"/>
  <c r="C812" i="12"/>
  <c r="D812" i="12"/>
  <c r="G914" i="13" s="1"/>
  <c r="D930" i="12"/>
  <c r="G276" i="13" s="1"/>
  <c r="C930" i="12"/>
  <c r="D834" i="12"/>
  <c r="G918" i="13" s="1"/>
  <c r="C834" i="12"/>
  <c r="D786" i="12"/>
  <c r="G910" i="13" s="1"/>
  <c r="C786" i="12"/>
  <c r="D714" i="12"/>
  <c r="G901" i="13" s="1"/>
  <c r="C714" i="12"/>
  <c r="D606" i="12"/>
  <c r="G737" i="13" s="1"/>
  <c r="C606" i="12"/>
  <c r="D893" i="12"/>
  <c r="G951" i="13" s="1"/>
  <c r="C893" i="12"/>
  <c r="D836" i="12"/>
  <c r="G973" i="13" s="1"/>
  <c r="C836" i="12"/>
  <c r="D954" i="12"/>
  <c r="G289" i="13" s="1"/>
  <c r="C954" i="12"/>
  <c r="D870" i="12"/>
  <c r="G817" i="13" s="1"/>
  <c r="C870" i="12"/>
  <c r="D810" i="12"/>
  <c r="G971" i="13" s="1"/>
  <c r="C810" i="12"/>
  <c r="D750" i="12"/>
  <c r="G905" i="13" s="1"/>
  <c r="C750" i="12"/>
  <c r="D642" i="12"/>
  <c r="G773" i="13" s="1"/>
  <c r="C642" i="12"/>
  <c r="D857" i="12"/>
  <c r="G855" i="13" s="1"/>
  <c r="C857" i="12"/>
  <c r="D188" i="12"/>
  <c r="C188" i="12"/>
  <c r="D176" i="12"/>
  <c r="G157" i="13" s="1"/>
  <c r="C176" i="12"/>
  <c r="D164" i="12"/>
  <c r="G64" i="13" s="1"/>
  <c r="C164" i="12"/>
  <c r="D152" i="12"/>
  <c r="G244" i="13" s="1"/>
  <c r="C152" i="12"/>
  <c r="D140" i="12"/>
  <c r="G91" i="13" s="1"/>
  <c r="C140" i="12"/>
  <c r="D128" i="12"/>
  <c r="G222" i="13" s="1"/>
  <c r="C128" i="12"/>
  <c r="D116" i="12"/>
  <c r="G51" i="13" s="1"/>
  <c r="C116" i="12"/>
  <c r="D104" i="12"/>
  <c r="G812" i="13" s="1"/>
  <c r="C104" i="12"/>
  <c r="D92" i="12"/>
  <c r="G47" i="13" s="1"/>
  <c r="C92" i="12"/>
  <c r="D80" i="12"/>
  <c r="G193" i="13" s="1"/>
  <c r="C80" i="12"/>
  <c r="D68" i="12"/>
  <c r="G39" i="13" s="1"/>
  <c r="C68" i="12"/>
  <c r="D56" i="12"/>
  <c r="G753" i="13" s="1"/>
  <c r="C56" i="12"/>
  <c r="D44" i="12"/>
  <c r="C44" i="12"/>
  <c r="D32" i="12"/>
  <c r="G750" i="13" s="1"/>
  <c r="C32" i="12"/>
  <c r="D20" i="12"/>
  <c r="G635" i="13" s="1"/>
  <c r="C20" i="12"/>
  <c r="D8" i="12"/>
  <c r="G613" i="13" s="1"/>
  <c r="C8" i="12"/>
  <c r="C761" i="12"/>
  <c r="C617" i="12"/>
  <c r="C473" i="12"/>
  <c r="C329" i="12"/>
  <c r="C185" i="12"/>
  <c r="D379" i="12"/>
  <c r="G426" i="13" s="1"/>
  <c r="C379" i="12"/>
  <c r="D367" i="12"/>
  <c r="G334" i="13" s="1"/>
  <c r="C367" i="12"/>
  <c r="D355" i="12"/>
  <c r="G394" i="13" s="1"/>
  <c r="C355" i="12"/>
  <c r="D343" i="12"/>
  <c r="G326" i="13" s="1"/>
  <c r="C343" i="12"/>
  <c r="D331" i="12"/>
  <c r="G307" i="13" s="1"/>
  <c r="C331" i="12"/>
  <c r="D319" i="12"/>
  <c r="G154" i="13" s="1"/>
  <c r="C319" i="12"/>
  <c r="D307" i="12"/>
  <c r="G317" i="13" s="1"/>
  <c r="C307" i="12"/>
  <c r="D295" i="12"/>
  <c r="G110" i="13" s="1"/>
  <c r="C295" i="12"/>
  <c r="D283" i="12"/>
  <c r="G380" i="13" s="1"/>
  <c r="C283" i="12"/>
  <c r="D271" i="12"/>
  <c r="G365" i="13" s="1"/>
  <c r="C271" i="12"/>
  <c r="D259" i="12"/>
  <c r="G557" i="13" s="1"/>
  <c r="C259" i="12"/>
  <c r="D247" i="12"/>
  <c r="G77" i="13" s="1"/>
  <c r="C247" i="12"/>
  <c r="D235" i="12"/>
  <c r="G249" i="13" s="1"/>
  <c r="C235" i="12"/>
  <c r="D223" i="12"/>
  <c r="G252" i="13" s="1"/>
  <c r="C223" i="12"/>
  <c r="D211" i="12"/>
  <c r="G809" i="13" s="1"/>
  <c r="C211" i="12"/>
  <c r="D199" i="12"/>
  <c r="G137" i="13" s="1"/>
  <c r="C199" i="12"/>
  <c r="D187" i="12"/>
  <c r="G26" i="13" s="1"/>
  <c r="C187" i="12"/>
  <c r="D175" i="12"/>
  <c r="G83" i="13" s="1"/>
  <c r="C175" i="12"/>
  <c r="D163" i="12"/>
  <c r="G168" i="13" s="1"/>
  <c r="C163" i="12"/>
  <c r="D151" i="12"/>
  <c r="G60" i="13" s="1"/>
  <c r="C151" i="12"/>
  <c r="D139" i="12"/>
  <c r="G57" i="13" s="1"/>
  <c r="C139" i="12"/>
  <c r="D127" i="12"/>
  <c r="G221" i="13" s="1"/>
  <c r="C127" i="12"/>
  <c r="D115" i="12"/>
  <c r="G6" i="13" s="1"/>
  <c r="C115" i="12"/>
  <c r="D103" i="12"/>
  <c r="G9" i="13" s="1"/>
  <c r="C103" i="12"/>
  <c r="D91" i="12"/>
  <c r="G48" i="13" s="1"/>
  <c r="C91" i="12"/>
  <c r="D79" i="12"/>
  <c r="G45" i="13" s="1"/>
  <c r="C79" i="12"/>
  <c r="D67" i="12"/>
  <c r="G20" i="13" s="1"/>
  <c r="C67" i="12"/>
  <c r="D55" i="12"/>
  <c r="G417" i="13" s="1"/>
  <c r="C55" i="12"/>
  <c r="D43" i="12"/>
  <c r="C43" i="12"/>
  <c r="D31" i="12"/>
  <c r="G630" i="13" s="1"/>
  <c r="C31" i="12"/>
  <c r="D19" i="12"/>
  <c r="G748" i="13" s="1"/>
  <c r="C19" i="12"/>
  <c r="D7" i="12"/>
  <c r="G415" i="13" s="1"/>
  <c r="C7" i="12"/>
  <c r="C976" i="12"/>
  <c r="C964" i="12"/>
  <c r="C952" i="12"/>
  <c r="C940" i="12"/>
  <c r="C928" i="12"/>
  <c r="C904" i="12"/>
  <c r="C892" i="12"/>
  <c r="C880" i="12"/>
  <c r="C868" i="12"/>
  <c r="C856" i="12"/>
  <c r="C844" i="12"/>
  <c r="C832" i="12"/>
  <c r="C820" i="12"/>
  <c r="C808" i="12"/>
  <c r="C796" i="12"/>
  <c r="C784" i="12"/>
  <c r="C749" i="12"/>
  <c r="C605" i="12"/>
  <c r="C461" i="12"/>
  <c r="C317" i="12"/>
  <c r="C173" i="12"/>
  <c r="C29" i="12"/>
  <c r="D426" i="12"/>
  <c r="G594" i="13" s="1"/>
  <c r="C426" i="12"/>
  <c r="D414" i="12"/>
  <c r="G342" i="13" s="1"/>
  <c r="C414" i="12"/>
  <c r="D402" i="12"/>
  <c r="G427" i="13" s="1"/>
  <c r="C402" i="12"/>
  <c r="D390" i="12"/>
  <c r="G443" i="13" s="1"/>
  <c r="C390" i="12"/>
  <c r="D378" i="12"/>
  <c r="G580" i="13" s="1"/>
  <c r="C378" i="12"/>
  <c r="D366" i="12"/>
  <c r="G155" i="13" s="1"/>
  <c r="C366" i="12"/>
  <c r="D354" i="12"/>
  <c r="G393" i="13" s="1"/>
  <c r="C354" i="12"/>
  <c r="D342" i="12"/>
  <c r="G424" i="13" s="1"/>
  <c r="C342" i="12"/>
  <c r="D330" i="12"/>
  <c r="G404" i="13" s="1"/>
  <c r="C330" i="12"/>
  <c r="D318" i="12"/>
  <c r="G378" i="13" s="1"/>
  <c r="C318" i="12"/>
  <c r="D306" i="12"/>
  <c r="G132" i="13" s="1"/>
  <c r="C306" i="12"/>
  <c r="D294" i="12"/>
  <c r="G421" i="13" s="1"/>
  <c r="C294" i="12"/>
  <c r="D282" i="12"/>
  <c r="G422" i="13" s="1"/>
  <c r="C282" i="12"/>
  <c r="D270" i="12"/>
  <c r="G402" i="13" s="1"/>
  <c r="C270" i="12"/>
  <c r="D258" i="12"/>
  <c r="G306" i="13" s="1"/>
  <c r="C258" i="12"/>
  <c r="D246" i="12"/>
  <c r="G234" i="13" s="1"/>
  <c r="C246" i="12"/>
  <c r="D234" i="12"/>
  <c r="G250" i="13" s="1"/>
  <c r="C234" i="12"/>
  <c r="D222" i="12"/>
  <c r="G188" i="13" s="1"/>
  <c r="C222" i="12"/>
  <c r="D210" i="12"/>
  <c r="G70" i="13" s="1"/>
  <c r="C210" i="12"/>
  <c r="D186" i="12"/>
  <c r="G158" i="13" s="1"/>
  <c r="C186" i="12"/>
  <c r="D174" i="12"/>
  <c r="G237" i="13" s="1"/>
  <c r="C174" i="12"/>
  <c r="D162" i="12"/>
  <c r="G4" i="13" s="1"/>
  <c r="C162" i="12"/>
  <c r="D150" i="12"/>
  <c r="G59" i="13" s="1"/>
  <c r="C150" i="12"/>
  <c r="D138" i="12"/>
  <c r="G40" i="13" s="1"/>
  <c r="C138" i="12"/>
  <c r="D126" i="12"/>
  <c r="G191" i="13" s="1"/>
  <c r="C126" i="12"/>
  <c r="D114" i="12"/>
  <c r="G231" i="13" s="1"/>
  <c r="C114" i="12"/>
  <c r="D102" i="12"/>
  <c r="G106" i="13" s="1"/>
  <c r="C102" i="12"/>
  <c r="D90" i="12"/>
  <c r="G7" i="13" s="1"/>
  <c r="C90" i="12"/>
  <c r="D78" i="12"/>
  <c r="G44" i="13" s="1"/>
  <c r="C78" i="12"/>
  <c r="D66" i="12"/>
  <c r="G42" i="13" s="1"/>
  <c r="C66" i="12"/>
  <c r="D54" i="12"/>
  <c r="G625" i="13" s="1"/>
  <c r="C54" i="12"/>
  <c r="D42" i="12"/>
  <c r="G669" i="13" s="1"/>
  <c r="C42" i="12"/>
  <c r="D30" i="12"/>
  <c r="G761" i="13" s="1"/>
  <c r="C30" i="12"/>
  <c r="D18" i="12"/>
  <c r="G622" i="13" s="1"/>
  <c r="C18" i="12"/>
  <c r="D6" i="12"/>
  <c r="G759" i="13" s="1"/>
  <c r="C6" i="12"/>
  <c r="C975" i="12"/>
  <c r="C963" i="12"/>
  <c r="C951" i="12"/>
  <c r="C939" i="12"/>
  <c r="C927" i="12"/>
  <c r="C915" i="12"/>
  <c r="C903" i="12"/>
  <c r="C891" i="12"/>
  <c r="C879" i="12"/>
  <c r="C867" i="12"/>
  <c r="C855" i="12"/>
  <c r="C843" i="12"/>
  <c r="C831" i="12"/>
  <c r="C819" i="12"/>
  <c r="C807" i="12"/>
  <c r="C795" i="12"/>
  <c r="C783" i="12"/>
  <c r="C737" i="12"/>
  <c r="C593" i="12"/>
  <c r="C449" i="12"/>
  <c r="C305" i="12"/>
  <c r="C161" i="12"/>
  <c r="C17" i="12"/>
  <c r="C950" i="12"/>
  <c r="C938" i="12"/>
  <c r="C926" i="12"/>
  <c r="C914" i="12"/>
  <c r="C902" i="12"/>
  <c r="C890" i="12"/>
  <c r="C878" i="12"/>
  <c r="C866" i="12"/>
  <c r="C854" i="12"/>
  <c r="C842" i="12"/>
  <c r="C830" i="12"/>
  <c r="C818" i="12"/>
  <c r="C806" i="12"/>
  <c r="C782" i="12"/>
  <c r="C725" i="12"/>
  <c r="C581" i="12"/>
  <c r="C437" i="12"/>
  <c r="C293" i="12"/>
  <c r="C149" i="12"/>
  <c r="C5" i="12"/>
  <c r="D772" i="12"/>
  <c r="G870" i="13" s="1"/>
  <c r="C772" i="12"/>
  <c r="D760" i="12"/>
  <c r="G907" i="13" s="1"/>
  <c r="C760" i="12"/>
  <c r="D748" i="12"/>
  <c r="G783" i="13" s="1"/>
  <c r="C748" i="12"/>
  <c r="D736" i="12"/>
  <c r="G780" i="13" s="1"/>
  <c r="C736" i="12"/>
  <c r="D724" i="12"/>
  <c r="G966" i="13" s="1"/>
  <c r="C724" i="12"/>
  <c r="D712" i="12"/>
  <c r="G883" i="13" s="1"/>
  <c r="C712" i="12"/>
  <c r="D700" i="12"/>
  <c r="C700" i="12"/>
  <c r="D688" i="12"/>
  <c r="G512" i="13" s="1"/>
  <c r="C688" i="12"/>
  <c r="D676" i="12"/>
  <c r="G449" i="13" s="1"/>
  <c r="C676" i="12"/>
  <c r="D664" i="12"/>
  <c r="G507" i="13" s="1"/>
  <c r="C664" i="12"/>
  <c r="D640" i="12"/>
  <c r="G662" i="13" s="1"/>
  <c r="C640" i="12"/>
  <c r="D628" i="12"/>
  <c r="G644" i="13" s="1"/>
  <c r="C628" i="12"/>
  <c r="D616" i="12"/>
  <c r="G680" i="13" s="1"/>
  <c r="C616" i="12"/>
  <c r="D604" i="12"/>
  <c r="G254" i="13" s="1"/>
  <c r="C604" i="12"/>
  <c r="D592" i="12"/>
  <c r="G698" i="13" s="1"/>
  <c r="C592" i="12"/>
  <c r="D568" i="12"/>
  <c r="G692" i="13" s="1"/>
  <c r="C568" i="12"/>
  <c r="D556" i="12"/>
  <c r="C556" i="12"/>
  <c r="D544" i="12"/>
  <c r="G687" i="13" s="1"/>
  <c r="C544" i="12"/>
  <c r="D532" i="12"/>
  <c r="G194" i="13" s="1"/>
  <c r="C532" i="12"/>
  <c r="D520" i="12"/>
  <c r="G646" i="13" s="1"/>
  <c r="C520" i="12"/>
  <c r="D508" i="12"/>
  <c r="G369" i="13" s="1"/>
  <c r="C508" i="12"/>
  <c r="D496" i="12"/>
  <c r="G163" i="13" s="1"/>
  <c r="C496" i="12"/>
  <c r="D484" i="12"/>
  <c r="G528" i="13" s="1"/>
  <c r="C484" i="12"/>
  <c r="D472" i="12"/>
  <c r="G361" i="13" s="1"/>
  <c r="C472" i="12"/>
  <c r="D460" i="12"/>
  <c r="G356" i="13" s="1"/>
  <c r="C460" i="12"/>
  <c r="D448" i="12"/>
  <c r="G164" i="13" s="1"/>
  <c r="C448" i="12"/>
  <c r="D436" i="12"/>
  <c r="C436" i="12"/>
  <c r="D424" i="12"/>
  <c r="G586" i="13" s="1"/>
  <c r="C424" i="12"/>
  <c r="D412" i="12"/>
  <c r="G467" i="13" s="1"/>
  <c r="C412" i="12"/>
  <c r="D400" i="12"/>
  <c r="G487" i="13" s="1"/>
  <c r="C400" i="12"/>
  <c r="D388" i="12"/>
  <c r="G496" i="13" s="1"/>
  <c r="C388" i="12"/>
  <c r="D376" i="12"/>
  <c r="G395" i="13" s="1"/>
  <c r="C376" i="12"/>
  <c r="D364" i="12"/>
  <c r="G484" i="13" s="1"/>
  <c r="C364" i="12"/>
  <c r="D352" i="12"/>
  <c r="G376" i="13" s="1"/>
  <c r="C352" i="12"/>
  <c r="D340" i="12"/>
  <c r="G436" i="13" s="1"/>
  <c r="C340" i="12"/>
  <c r="D328" i="12"/>
  <c r="G324" i="13" s="1"/>
  <c r="C328" i="12"/>
  <c r="D316" i="12"/>
  <c r="G383" i="13" s="1"/>
  <c r="C316" i="12"/>
  <c r="D304" i="12"/>
  <c r="G463" i="13" s="1"/>
  <c r="C304" i="12"/>
  <c r="D292" i="12"/>
  <c r="G595" i="13" s="1"/>
  <c r="C292" i="12"/>
  <c r="D280" i="12"/>
  <c r="G373" i="13" s="1"/>
  <c r="C280" i="12"/>
  <c r="D268" i="12"/>
  <c r="G312" i="13" s="1"/>
  <c r="C268" i="12"/>
  <c r="D256" i="12"/>
  <c r="G235" i="13" s="1"/>
  <c r="C256" i="12"/>
  <c r="D244" i="12"/>
  <c r="G233" i="13" s="1"/>
  <c r="C244" i="12"/>
  <c r="D232" i="12"/>
  <c r="G85" i="13" s="1"/>
  <c r="C232" i="12"/>
  <c r="D220" i="12"/>
  <c r="G138" i="13" s="1"/>
  <c r="D208" i="12"/>
  <c r="G232" i="13" s="1"/>
  <c r="D196" i="12"/>
  <c r="G230" i="13" s="1"/>
  <c r="C196" i="12"/>
  <c r="D184" i="12"/>
  <c r="G227" i="13" s="1"/>
  <c r="C184" i="12"/>
  <c r="D172" i="12"/>
  <c r="G65" i="13" s="1"/>
  <c r="C172" i="12"/>
  <c r="D160" i="12"/>
  <c r="G63" i="13" s="1"/>
  <c r="C160" i="12"/>
  <c r="D148" i="12"/>
  <c r="G123" i="13" s="1"/>
  <c r="C148" i="12"/>
  <c r="D136" i="12"/>
  <c r="G167" i="13" s="1"/>
  <c r="C136" i="12"/>
  <c r="D124" i="12"/>
  <c r="G170" i="13" s="1"/>
  <c r="C124" i="12"/>
  <c r="D112" i="12"/>
  <c r="G229" i="13" s="1"/>
  <c r="C112" i="12"/>
  <c r="D100" i="12"/>
  <c r="G241" i="13" s="1"/>
  <c r="C100" i="12"/>
  <c r="D88" i="12"/>
  <c r="G13" i="13" s="1"/>
  <c r="C88" i="12"/>
  <c r="D76" i="12"/>
  <c r="G43" i="13" s="1"/>
  <c r="C76" i="12"/>
  <c r="D52" i="12"/>
  <c r="G416" i="13" s="1"/>
  <c r="C52" i="12"/>
  <c r="D40" i="12"/>
  <c r="G751" i="13" s="1"/>
  <c r="C40" i="12"/>
  <c r="D28" i="12"/>
  <c r="G749" i="13" s="1"/>
  <c r="C28" i="12"/>
  <c r="D16" i="12"/>
  <c r="G627" i="13" s="1"/>
  <c r="C16" i="12"/>
  <c r="D4" i="12"/>
  <c r="C4" i="12"/>
  <c r="C973" i="12"/>
  <c r="C961" i="12"/>
  <c r="C949" i="12"/>
  <c r="C937" i="12"/>
  <c r="C925" i="12"/>
  <c r="C913" i="12"/>
  <c r="C901" i="12"/>
  <c r="C889" i="12"/>
  <c r="C877" i="12"/>
  <c r="C865" i="12"/>
  <c r="C853" i="12"/>
  <c r="C841" i="12"/>
  <c r="C829" i="12"/>
  <c r="C817" i="12"/>
  <c r="C805" i="12"/>
  <c r="C793" i="12"/>
  <c r="C781" i="12"/>
  <c r="C713" i="12"/>
  <c r="C569" i="12"/>
  <c r="C425" i="12"/>
  <c r="C281" i="12"/>
  <c r="C137" i="12"/>
  <c r="D759" i="12"/>
  <c r="G906" i="13" s="1"/>
  <c r="C759" i="12"/>
  <c r="D747" i="12"/>
  <c r="G912" i="13" s="1"/>
  <c r="C747" i="12"/>
  <c r="D735" i="12"/>
  <c r="G843" i="13" s="1"/>
  <c r="C735" i="12"/>
  <c r="D723" i="12"/>
  <c r="G884" i="13" s="1"/>
  <c r="C723" i="12"/>
  <c r="D711" i="12"/>
  <c r="G841" i="13" s="1"/>
  <c r="C711" i="12"/>
  <c r="D699" i="12"/>
  <c r="G453" i="13" s="1"/>
  <c r="C699" i="12"/>
  <c r="D687" i="12"/>
  <c r="G556" i="13" s="1"/>
  <c r="C687" i="12"/>
  <c r="D675" i="12"/>
  <c r="G448" i="13" s="1"/>
  <c r="C675" i="12"/>
  <c r="D663" i="12"/>
  <c r="G506" i="13" s="1"/>
  <c r="C663" i="12"/>
  <c r="D651" i="12"/>
  <c r="G733" i="13" s="1"/>
  <c r="C651" i="12"/>
  <c r="D639" i="12"/>
  <c r="G703" i="13" s="1"/>
  <c r="C639" i="12"/>
  <c r="D627" i="12"/>
  <c r="G656" i="13" s="1"/>
  <c r="C627" i="12"/>
  <c r="D615" i="12"/>
  <c r="G742" i="13" s="1"/>
  <c r="C615" i="12"/>
  <c r="D603" i="12"/>
  <c r="C603" i="12"/>
  <c r="D591" i="12"/>
  <c r="G212" i="13" s="1"/>
  <c r="C591" i="12"/>
  <c r="D579" i="12"/>
  <c r="G676" i="13" s="1"/>
  <c r="C579" i="12"/>
  <c r="D567" i="12"/>
  <c r="G729" i="13" s="1"/>
  <c r="C567" i="12"/>
  <c r="D555" i="12"/>
  <c r="G195" i="13" s="1"/>
  <c r="C555" i="12"/>
  <c r="D543" i="12"/>
  <c r="G598" i="13" s="1"/>
  <c r="C543" i="12"/>
  <c r="D531" i="12"/>
  <c r="G734" i="13" s="1"/>
  <c r="C531" i="12"/>
  <c r="D519" i="12"/>
  <c r="G607" i="13" s="1"/>
  <c r="C519" i="12"/>
  <c r="D507" i="12"/>
  <c r="G590" i="13" s="1"/>
  <c r="C507" i="12"/>
  <c r="D495" i="12"/>
  <c r="G593" i="13" s="1"/>
  <c r="C495" i="12"/>
  <c r="D483" i="12"/>
  <c r="G364" i="13" s="1"/>
  <c r="C483" i="12"/>
  <c r="D471" i="12"/>
  <c r="G483" i="13" s="1"/>
  <c r="D459" i="12"/>
  <c r="G501" i="13" s="1"/>
  <c r="C459" i="12"/>
  <c r="D447" i="12"/>
  <c r="G147" i="13" s="1"/>
  <c r="C447" i="12"/>
  <c r="C423" i="12"/>
  <c r="D423" i="12"/>
  <c r="G410" i="13" s="1"/>
  <c r="D411" i="12"/>
  <c r="G540" i="13" s="1"/>
  <c r="C411" i="12"/>
  <c r="D399" i="12"/>
  <c r="G490" i="13" s="1"/>
  <c r="C399" i="12"/>
  <c r="D387" i="12"/>
  <c r="G466" i="13" s="1"/>
  <c r="C387" i="12"/>
  <c r="D375" i="12"/>
  <c r="G381" i="13" s="1"/>
  <c r="C375" i="12"/>
  <c r="D363" i="12"/>
  <c r="G333" i="13" s="1"/>
  <c r="C363" i="12"/>
  <c r="D351" i="12"/>
  <c r="G464" i="13" s="1"/>
  <c r="C351" i="12"/>
  <c r="D339" i="12"/>
  <c r="G149" i="13" s="1"/>
  <c r="C339" i="12"/>
  <c r="D327" i="12"/>
  <c r="G323" i="13" s="1"/>
  <c r="C327" i="12"/>
  <c r="D315" i="12"/>
  <c r="G320" i="13" s="1"/>
  <c r="C315" i="12"/>
  <c r="D303" i="12"/>
  <c r="G480" i="13" s="1"/>
  <c r="C303" i="12"/>
  <c r="C279" i="12"/>
  <c r="D279" i="12"/>
  <c r="G99" i="13" s="1"/>
  <c r="D267" i="12"/>
  <c r="G310" i="13" s="1"/>
  <c r="C267" i="12"/>
  <c r="D255" i="12"/>
  <c r="G141" i="13" s="1"/>
  <c r="C255" i="12"/>
  <c r="D243" i="12"/>
  <c r="G76" i="13" s="1"/>
  <c r="C243" i="12"/>
  <c r="D231" i="12"/>
  <c r="G14" i="13" s="1"/>
  <c r="C231" i="12"/>
  <c r="D219" i="12"/>
  <c r="G189" i="13" s="1"/>
  <c r="C219" i="12"/>
  <c r="D207" i="12"/>
  <c r="G810" i="13" s="1"/>
  <c r="C207" i="12"/>
  <c r="D195" i="12"/>
  <c r="G11" i="13" s="1"/>
  <c r="C195" i="12"/>
  <c r="D183" i="12"/>
  <c r="G130" i="13" s="1"/>
  <c r="C183" i="12"/>
  <c r="D171" i="12"/>
  <c r="G25" i="13" s="1"/>
  <c r="C171" i="12"/>
  <c r="D159" i="12"/>
  <c r="G225" i="13" s="1"/>
  <c r="C159" i="12"/>
  <c r="D147" i="12"/>
  <c r="G236" i="13" s="1"/>
  <c r="C147" i="12"/>
  <c r="D135" i="12"/>
  <c r="G84" i="13" s="1"/>
  <c r="C135" i="12"/>
  <c r="D123" i="12"/>
  <c r="G78" i="13" s="1"/>
  <c r="C123" i="12"/>
  <c r="D111" i="12"/>
  <c r="G180" i="13" s="1"/>
  <c r="C111" i="12"/>
  <c r="D99" i="12"/>
  <c r="G8" i="13" s="1"/>
  <c r="C99" i="12"/>
  <c r="D87" i="12"/>
  <c r="G118" i="13" s="1"/>
  <c r="C87" i="12"/>
  <c r="D75" i="12"/>
  <c r="G88" i="13" s="1"/>
  <c r="C75" i="12"/>
  <c r="D63" i="12"/>
  <c r="G766" i="13" s="1"/>
  <c r="C63" i="12"/>
  <c r="D51" i="12"/>
  <c r="G399" i="13" s="1"/>
  <c r="D39" i="12"/>
  <c r="G763" i="13" s="1"/>
  <c r="C39" i="12"/>
  <c r="D27" i="12"/>
  <c r="G633" i="13" s="1"/>
  <c r="C27" i="12"/>
  <c r="D15" i="12"/>
  <c r="G620" i="13" s="1"/>
  <c r="C15" i="12"/>
  <c r="C3" i="12"/>
  <c r="C972" i="12"/>
  <c r="C960" i="12"/>
  <c r="C948" i="12"/>
  <c r="C936" i="12"/>
  <c r="C924" i="12"/>
  <c r="C912" i="12"/>
  <c r="C876" i="12"/>
  <c r="C864" i="12"/>
  <c r="C852" i="12"/>
  <c r="C840" i="12"/>
  <c r="C828" i="12"/>
  <c r="C816" i="12"/>
  <c r="C804" i="12"/>
  <c r="C792" i="12"/>
  <c r="C780" i="12"/>
  <c r="C701" i="12"/>
  <c r="C557" i="12"/>
  <c r="C413" i="12"/>
  <c r="C269" i="12"/>
  <c r="C125" i="12"/>
  <c r="D770" i="12"/>
  <c r="G862" i="13" s="1"/>
  <c r="C770" i="12"/>
  <c r="D758" i="12"/>
  <c r="G933" i="13" s="1"/>
  <c r="C758" i="12"/>
  <c r="D746" i="12"/>
  <c r="C746" i="12"/>
  <c r="D734" i="12"/>
  <c r="G779" i="13" s="1"/>
  <c r="C734" i="12"/>
  <c r="D722" i="12"/>
  <c r="G902" i="13" s="1"/>
  <c r="C722" i="12"/>
  <c r="D698" i="12"/>
  <c r="G454" i="13" s="1"/>
  <c r="C698" i="12"/>
  <c r="D674" i="12"/>
  <c r="G445" i="13" s="1"/>
  <c r="C674" i="12"/>
  <c r="D662" i="12"/>
  <c r="G446" i="13" s="1"/>
  <c r="C662" i="12"/>
  <c r="D650" i="12"/>
  <c r="G728" i="13" s="1"/>
  <c r="C650" i="12"/>
  <c r="D638" i="12"/>
  <c r="G255" i="13" s="1"/>
  <c r="C638" i="12"/>
  <c r="D614" i="12"/>
  <c r="G606" i="13" s="1"/>
  <c r="C614" i="12"/>
  <c r="D602" i="12"/>
  <c r="G699" i="13" s="1"/>
  <c r="C602" i="12"/>
  <c r="D590" i="12"/>
  <c r="G697" i="13" s="1"/>
  <c r="C590" i="12"/>
  <c r="D578" i="12"/>
  <c r="G744" i="13" s="1"/>
  <c r="C578" i="12"/>
  <c r="D566" i="12"/>
  <c r="G730" i="13" s="1"/>
  <c r="C566" i="12"/>
  <c r="D554" i="12"/>
  <c r="G659" i="13" s="1"/>
  <c r="C554" i="12"/>
  <c r="D542" i="12"/>
  <c r="G686" i="13" s="1"/>
  <c r="C542" i="12"/>
  <c r="D530" i="12"/>
  <c r="G660" i="13" s="1"/>
  <c r="C530" i="12"/>
  <c r="D518" i="12"/>
  <c r="G601" i="13" s="1"/>
  <c r="C518" i="12"/>
  <c r="D506" i="12"/>
  <c r="G372" i="13" s="1"/>
  <c r="C506" i="12"/>
  <c r="D494" i="12"/>
  <c r="D482" i="12"/>
  <c r="C482" i="12"/>
  <c r="D470" i="12"/>
  <c r="G382" i="13" s="1"/>
  <c r="C470" i="12"/>
  <c r="D458" i="12"/>
  <c r="G101" i="13" s="1"/>
  <c r="C458" i="12"/>
  <c r="D446" i="12"/>
  <c r="G159" i="13" s="1"/>
  <c r="C446" i="12"/>
  <c r="D434" i="12"/>
  <c r="G350" i="13" s="1"/>
  <c r="C434" i="12"/>
  <c r="D422" i="12"/>
  <c r="G527" i="13" s="1"/>
  <c r="C422" i="12"/>
  <c r="D410" i="12"/>
  <c r="G584" i="13" s="1"/>
  <c r="C410" i="12"/>
  <c r="D398" i="12"/>
  <c r="G486" i="13" s="1"/>
  <c r="C398" i="12"/>
  <c r="D386" i="12"/>
  <c r="G582" i="13" s="1"/>
  <c r="C386" i="12"/>
  <c r="D374" i="12"/>
  <c r="G558" i="13" s="1"/>
  <c r="C374" i="12"/>
  <c r="D362" i="12"/>
  <c r="G375" i="13" s="1"/>
  <c r="C362" i="12"/>
  <c r="D350" i="12"/>
  <c r="G482" i="13" s="1"/>
  <c r="C350" i="12"/>
  <c r="D338" i="12"/>
  <c r="G591" i="13" s="1"/>
  <c r="C338" i="12"/>
  <c r="D326" i="12"/>
  <c r="G322" i="13" s="1"/>
  <c r="C326" i="12"/>
  <c r="D314" i="12"/>
  <c r="G523" i="13" s="1"/>
  <c r="C314" i="12"/>
  <c r="D302" i="12"/>
  <c r="G406" i="13" s="1"/>
  <c r="C302" i="12"/>
  <c r="D290" i="12"/>
  <c r="G100" i="13" s="1"/>
  <c r="C290" i="12"/>
  <c r="D278" i="12"/>
  <c r="G520" i="13" s="1"/>
  <c r="C278" i="12"/>
  <c r="D266" i="12"/>
  <c r="G529" i="13" s="1"/>
  <c r="C266" i="12"/>
  <c r="D254" i="12"/>
  <c r="G160" i="13" s="1"/>
  <c r="C254" i="12"/>
  <c r="D242" i="12"/>
  <c r="G46" i="13" s="1"/>
  <c r="C242" i="12"/>
  <c r="D230" i="12"/>
  <c r="C230" i="12"/>
  <c r="D218" i="12"/>
  <c r="G251" i="13" s="1"/>
  <c r="C218" i="12"/>
  <c r="D206" i="12"/>
  <c r="G136" i="13" s="1"/>
  <c r="C206" i="12"/>
  <c r="D194" i="12"/>
  <c r="C194" i="12"/>
  <c r="D182" i="12"/>
  <c r="G90" i="13" s="1"/>
  <c r="C182" i="12"/>
  <c r="D170" i="12"/>
  <c r="G182" i="13" s="1"/>
  <c r="C170" i="12"/>
  <c r="D158" i="12"/>
  <c r="G125" i="13" s="1"/>
  <c r="C158" i="12"/>
  <c r="C134" i="12"/>
  <c r="D134" i="12"/>
  <c r="G89" i="13" s="1"/>
  <c r="C122" i="12"/>
  <c r="D122" i="12"/>
  <c r="G156" i="13" s="1"/>
  <c r="D110" i="12"/>
  <c r="G23" i="13" s="1"/>
  <c r="C110" i="12"/>
  <c r="D98" i="12"/>
  <c r="G183" i="13" s="1"/>
  <c r="C98" i="12"/>
  <c r="D86" i="12"/>
  <c r="G38" i="13" s="1"/>
  <c r="C86" i="12"/>
  <c r="D74" i="12"/>
  <c r="G243" i="13" s="1"/>
  <c r="C74" i="12"/>
  <c r="D62" i="12"/>
  <c r="G632" i="13" s="1"/>
  <c r="C62" i="12"/>
  <c r="D50" i="12"/>
  <c r="C50" i="12"/>
  <c r="D38" i="12"/>
  <c r="G762" i="13" s="1"/>
  <c r="C38" i="12"/>
  <c r="D26" i="12"/>
  <c r="G614" i="13" s="1"/>
  <c r="C26" i="12"/>
  <c r="D14" i="12"/>
  <c r="G634" i="13" s="1"/>
  <c r="C14" i="12"/>
  <c r="C983" i="12"/>
  <c r="C971" i="12"/>
  <c r="C959" i="12"/>
  <c r="C947" i="12"/>
  <c r="C935" i="12"/>
  <c r="C923" i="12"/>
  <c r="C911" i="12"/>
  <c r="C899" i="12"/>
  <c r="C887" i="12"/>
  <c r="C875" i="12"/>
  <c r="C863" i="12"/>
  <c r="C839" i="12"/>
  <c r="C827" i="12"/>
  <c r="C815" i="12"/>
  <c r="C803" i="12"/>
  <c r="C791" i="12"/>
  <c r="C779" i="12"/>
  <c r="C545" i="12"/>
  <c r="C401" i="12"/>
  <c r="C113" i="12"/>
  <c r="D683" i="12"/>
  <c r="G549" i="13" s="1"/>
  <c r="D626" i="12"/>
  <c r="G663" i="13" s="1"/>
  <c r="C626" i="12"/>
  <c r="D769" i="12"/>
  <c r="G846" i="13" s="1"/>
  <c r="C769" i="12"/>
  <c r="D757" i="12"/>
  <c r="G861" i="13" s="1"/>
  <c r="C757" i="12"/>
  <c r="D745" i="12"/>
  <c r="G262" i="13" s="1"/>
  <c r="C745" i="12"/>
  <c r="C733" i="12"/>
  <c r="D733" i="12"/>
  <c r="G882" i="13" s="1"/>
  <c r="D721" i="12"/>
  <c r="G931" i="13" s="1"/>
  <c r="C721" i="12"/>
  <c r="D709" i="12"/>
  <c r="G871" i="13" s="1"/>
  <c r="C709" i="12"/>
  <c r="D697" i="12"/>
  <c r="C697" i="12"/>
  <c r="D685" i="12"/>
  <c r="G511" i="13" s="1"/>
  <c r="C685" i="12"/>
  <c r="D673" i="12"/>
  <c r="G457" i="13" s="1"/>
  <c r="C673" i="12"/>
  <c r="D661" i="12"/>
  <c r="G547" i="13" s="1"/>
  <c r="C661" i="12"/>
  <c r="D649" i="12"/>
  <c r="G727" i="13" s="1"/>
  <c r="C649" i="12"/>
  <c r="D637" i="12"/>
  <c r="G214" i="13" s="1"/>
  <c r="C637" i="12"/>
  <c r="D625" i="12"/>
  <c r="G722" i="13" s="1"/>
  <c r="C625" i="12"/>
  <c r="D613" i="12"/>
  <c r="G735" i="13" s="1"/>
  <c r="C613" i="12"/>
  <c r="D601" i="12"/>
  <c r="G731" i="13" s="1"/>
  <c r="C601" i="12"/>
  <c r="D589" i="12"/>
  <c r="G715" i="13" s="1"/>
  <c r="C589" i="12"/>
  <c r="D577" i="12"/>
  <c r="G665" i="13" s="1"/>
  <c r="C577" i="12"/>
  <c r="D565" i="12"/>
  <c r="G679" i="13" s="1"/>
  <c r="C565" i="12"/>
  <c r="D553" i="12"/>
  <c r="G691" i="13" s="1"/>
  <c r="C553" i="12"/>
  <c r="D541" i="12"/>
  <c r="G639" i="13" s="1"/>
  <c r="C541" i="12"/>
  <c r="D529" i="12"/>
  <c r="G682" i="13" s="1"/>
  <c r="C529" i="12"/>
  <c r="D517" i="12"/>
  <c r="G745" i="13" s="1"/>
  <c r="C517" i="12"/>
  <c r="D505" i="12"/>
  <c r="G174" i="13" s="1"/>
  <c r="C505" i="12"/>
  <c r="D493" i="12"/>
  <c r="G377" i="13" s="1"/>
  <c r="C493" i="12"/>
  <c r="D481" i="12"/>
  <c r="G363" i="13" s="1"/>
  <c r="C481" i="12"/>
  <c r="D469" i="12"/>
  <c r="G165" i="13" s="1"/>
  <c r="C469" i="12"/>
  <c r="D457" i="12"/>
  <c r="G319" i="13" s="1"/>
  <c r="C457" i="12"/>
  <c r="D445" i="12"/>
  <c r="G392" i="13" s="1"/>
  <c r="C445" i="12"/>
  <c r="D433" i="12"/>
  <c r="G346" i="13" s="1"/>
  <c r="C433" i="12"/>
  <c r="D421" i="12"/>
  <c r="G585" i="13" s="1"/>
  <c r="C421" i="12"/>
  <c r="D409" i="12"/>
  <c r="C409" i="12"/>
  <c r="D397" i="12"/>
  <c r="G405" i="13" s="1"/>
  <c r="C397" i="12"/>
  <c r="D385" i="12"/>
  <c r="G473" i="13" s="1"/>
  <c r="C385" i="12"/>
  <c r="D373" i="12"/>
  <c r="G495" i="13" s="1"/>
  <c r="C373" i="12"/>
  <c r="D361" i="12"/>
  <c r="G374" i="13" s="1"/>
  <c r="C361" i="12"/>
  <c r="D349" i="12"/>
  <c r="G578" i="13" s="1"/>
  <c r="C349" i="12"/>
  <c r="D337" i="12"/>
  <c r="G409" i="13" s="1"/>
  <c r="C337" i="12"/>
  <c r="D325" i="12"/>
  <c r="G423" i="13" s="1"/>
  <c r="C325" i="12"/>
  <c r="D313" i="12"/>
  <c r="G151" i="13" s="1"/>
  <c r="C313" i="12"/>
  <c r="D301" i="12"/>
  <c r="G96" i="13" s="1"/>
  <c r="C301" i="12"/>
  <c r="D289" i="12"/>
  <c r="G462" i="13" s="1"/>
  <c r="C289" i="12"/>
  <c r="D277" i="12"/>
  <c r="G109" i="13" s="1"/>
  <c r="C277" i="12"/>
  <c r="D265" i="12"/>
  <c r="G532" i="13" s="1"/>
  <c r="C265" i="12"/>
  <c r="D253" i="12"/>
  <c r="G15" i="13" s="1"/>
  <c r="C253" i="12"/>
  <c r="D241" i="12"/>
  <c r="C241" i="12"/>
  <c r="D229" i="12"/>
  <c r="G32" i="13" s="1"/>
  <c r="C229" i="12"/>
  <c r="D217" i="12"/>
  <c r="C217" i="12"/>
  <c r="D205" i="12"/>
  <c r="G69" i="13" s="1"/>
  <c r="C205" i="12"/>
  <c r="D193" i="12"/>
  <c r="G133" i="13" s="1"/>
  <c r="C193" i="12"/>
  <c r="D181" i="12"/>
  <c r="C181" i="12"/>
  <c r="D169" i="12"/>
  <c r="G245" i="13" s="1"/>
  <c r="C169" i="12"/>
  <c r="D157" i="12"/>
  <c r="G62" i="13" s="1"/>
  <c r="C157" i="12"/>
  <c r="D145" i="12"/>
  <c r="G122" i="13" s="1"/>
  <c r="C145" i="12"/>
  <c r="D133" i="12"/>
  <c r="C133" i="12"/>
  <c r="D121" i="12"/>
  <c r="G79" i="13" s="1"/>
  <c r="C121" i="12"/>
  <c r="D109" i="12"/>
  <c r="G121" i="13" s="1"/>
  <c r="C109" i="12"/>
  <c r="D97" i="12"/>
  <c r="G22" i="13" s="1"/>
  <c r="C97" i="12"/>
  <c r="D85" i="12"/>
  <c r="G120" i="13" s="1"/>
  <c r="C85" i="12"/>
  <c r="D73" i="12"/>
  <c r="G116" i="13" s="1"/>
  <c r="C73" i="12"/>
  <c r="D61" i="12"/>
  <c r="G626" i="13" s="1"/>
  <c r="C61" i="12"/>
  <c r="D49" i="12"/>
  <c r="G419" i="13" s="1"/>
  <c r="C49" i="12"/>
  <c r="D37" i="12"/>
  <c r="C37" i="12"/>
  <c r="D25" i="12"/>
  <c r="G667" i="13" s="1"/>
  <c r="C25" i="12"/>
  <c r="D13" i="12"/>
  <c r="G628" i="13" s="1"/>
  <c r="C13" i="12"/>
  <c r="C982" i="12"/>
  <c r="C970" i="12"/>
  <c r="C958" i="12"/>
  <c r="C946" i="12"/>
  <c r="C934" i="12"/>
  <c r="C922" i="12"/>
  <c r="C910" i="12"/>
  <c r="C898" i="12"/>
  <c r="C886" i="12"/>
  <c r="C874" i="12"/>
  <c r="C862" i="12"/>
  <c r="C850" i="12"/>
  <c r="C838" i="12"/>
  <c r="C826" i="12"/>
  <c r="C814" i="12"/>
  <c r="C802" i="12"/>
  <c r="C790" i="12"/>
  <c r="C677" i="12"/>
  <c r="C533" i="12"/>
  <c r="C389" i="12"/>
  <c r="C245" i="12"/>
  <c r="C101" i="12"/>
  <c r="D580" i="12"/>
  <c r="G643" i="13" s="1"/>
  <c r="D710" i="12"/>
  <c r="G872" i="13" s="1"/>
  <c r="C710" i="12"/>
  <c r="D768" i="12"/>
  <c r="G786" i="13" s="1"/>
  <c r="C768" i="12"/>
  <c r="D756" i="12"/>
  <c r="C756" i="12"/>
  <c r="D744" i="12"/>
  <c r="G903" i="13" s="1"/>
  <c r="C744" i="12"/>
  <c r="D732" i="12"/>
  <c r="G960" i="13" s="1"/>
  <c r="C732" i="12"/>
  <c r="D720" i="12"/>
  <c r="G929" i="13" s="1"/>
  <c r="C720" i="12"/>
  <c r="D708" i="12"/>
  <c r="G900" i="13" s="1"/>
  <c r="C708" i="12"/>
  <c r="D696" i="12"/>
  <c r="G551" i="13" s="1"/>
  <c r="C696" i="12"/>
  <c r="D684" i="12"/>
  <c r="G450" i="13" s="1"/>
  <c r="C684" i="12"/>
  <c r="D672" i="12"/>
  <c r="G597" i="13" s="1"/>
  <c r="C672" i="12"/>
  <c r="D660" i="12"/>
  <c r="G519" i="13" s="1"/>
  <c r="C660" i="12"/>
  <c r="D648" i="12"/>
  <c r="G704" i="13" s="1"/>
  <c r="C648" i="12"/>
  <c r="D636" i="12"/>
  <c r="G772" i="13" s="1"/>
  <c r="C636" i="12"/>
  <c r="D624" i="12"/>
  <c r="G610" i="13" s="1"/>
  <c r="C624" i="12"/>
  <c r="D612" i="12"/>
  <c r="G719" i="13" s="1"/>
  <c r="C612" i="12"/>
  <c r="D600" i="12"/>
  <c r="G739" i="13" s="1"/>
  <c r="C600" i="12"/>
  <c r="D588" i="12"/>
  <c r="G664" i="13" s="1"/>
  <c r="C588" i="12"/>
  <c r="D576" i="12"/>
  <c r="G641" i="13" s="1"/>
  <c r="C576" i="12"/>
  <c r="D564" i="12"/>
  <c r="G651" i="13" s="1"/>
  <c r="C564" i="12"/>
  <c r="D552" i="12"/>
  <c r="G690" i="13" s="1"/>
  <c r="C552" i="12"/>
  <c r="D540" i="12"/>
  <c r="G602" i="13" s="1"/>
  <c r="C540" i="12"/>
  <c r="D528" i="12"/>
  <c r="G674" i="13" s="1"/>
  <c r="C528" i="12"/>
  <c r="D516" i="12"/>
  <c r="G638" i="13" s="1"/>
  <c r="C516" i="12"/>
  <c r="D504" i="12"/>
  <c r="G442" i="13" s="1"/>
  <c r="C504" i="12"/>
  <c r="D492" i="12"/>
  <c r="G358" i="13" s="1"/>
  <c r="C492" i="12"/>
  <c r="D480" i="12"/>
  <c r="G162" i="13" s="1"/>
  <c r="C480" i="12"/>
  <c r="D468" i="12"/>
  <c r="G587" i="13" s="1"/>
  <c r="C468" i="12"/>
  <c r="D456" i="12"/>
  <c r="G560" i="13" s="1"/>
  <c r="C456" i="12"/>
  <c r="D444" i="12"/>
  <c r="G561" i="13" s="1"/>
  <c r="C444" i="12"/>
  <c r="D432" i="12"/>
  <c r="G345" i="13" s="1"/>
  <c r="C432" i="12"/>
  <c r="D420" i="12"/>
  <c r="G545" i="13" s="1"/>
  <c r="C420" i="12"/>
  <c r="D408" i="12"/>
  <c r="G340" i="13" s="1"/>
  <c r="C408" i="12"/>
  <c r="D396" i="12"/>
  <c r="G337" i="13" s="1"/>
  <c r="C396" i="12"/>
  <c r="D384" i="12"/>
  <c r="G439" i="13" s="1"/>
  <c r="C384" i="12"/>
  <c r="D372" i="12"/>
  <c r="G478" i="13" s="1"/>
  <c r="C372" i="12"/>
  <c r="D360" i="12"/>
  <c r="G579" i="13" s="1"/>
  <c r="C360" i="12"/>
  <c r="D348" i="12"/>
  <c r="G388" i="13" s="1"/>
  <c r="C348" i="12"/>
  <c r="D336" i="12"/>
  <c r="G433" i="13" s="1"/>
  <c r="C336" i="12"/>
  <c r="D324" i="12"/>
  <c r="G435" i="13" s="1"/>
  <c r="C324" i="12"/>
  <c r="D312" i="12"/>
  <c r="G108" i="13" s="1"/>
  <c r="C312" i="12"/>
  <c r="D300" i="12"/>
  <c r="G539" i="13" s="1"/>
  <c r="C300" i="12"/>
  <c r="D288" i="12"/>
  <c r="G349" i="13" s="1"/>
  <c r="C288" i="12"/>
  <c r="D276" i="12"/>
  <c r="G314" i="13" s="1"/>
  <c r="C276" i="12"/>
  <c r="D264" i="12"/>
  <c r="G479" i="13" s="1"/>
  <c r="C264" i="12"/>
  <c r="D252" i="12"/>
  <c r="G95" i="13" s="1"/>
  <c r="C252" i="12"/>
  <c r="D240" i="12"/>
  <c r="G75" i="13" s="1"/>
  <c r="C240" i="12"/>
  <c r="D228" i="12"/>
  <c r="G139" i="13" s="1"/>
  <c r="C228" i="12"/>
  <c r="D216" i="12"/>
  <c r="G92" i="13" s="1"/>
  <c r="C216" i="12"/>
  <c r="D204" i="12"/>
  <c r="G68" i="13" s="1"/>
  <c r="C204" i="12"/>
  <c r="D192" i="12"/>
  <c r="G80" i="13" s="1"/>
  <c r="C192" i="12"/>
  <c r="D180" i="12"/>
  <c r="G10" i="13" s="1"/>
  <c r="C180" i="12"/>
  <c r="D168" i="12"/>
  <c r="C168" i="12"/>
  <c r="D156" i="12"/>
  <c r="G124" i="13" s="1"/>
  <c r="C156" i="12"/>
  <c r="D144" i="12"/>
  <c r="G58" i="13" s="1"/>
  <c r="C144" i="12"/>
  <c r="D132" i="12"/>
  <c r="G53" i="13" s="1"/>
  <c r="C132" i="12"/>
  <c r="D120" i="12"/>
  <c r="G52" i="13" s="1"/>
  <c r="C120" i="12"/>
  <c r="D108" i="12"/>
  <c r="G50" i="13" s="1"/>
  <c r="C108" i="12"/>
  <c r="D96" i="12"/>
  <c r="G218" i="13" s="1"/>
  <c r="C96" i="12"/>
  <c r="D84" i="12"/>
  <c r="G87" i="13" s="1"/>
  <c r="C84" i="12"/>
  <c r="D72" i="12"/>
  <c r="G219" i="13" s="1"/>
  <c r="C72" i="12"/>
  <c r="D60" i="12"/>
  <c r="G396" i="13" s="1"/>
  <c r="C60" i="12"/>
  <c r="D48" i="12"/>
  <c r="G420" i="13" s="1"/>
  <c r="C48" i="12"/>
  <c r="D36" i="12"/>
  <c r="G398" i="13" s="1"/>
  <c r="C36" i="12"/>
  <c r="D24" i="12"/>
  <c r="G623" i="13" s="1"/>
  <c r="C24" i="12"/>
  <c r="D12" i="12"/>
  <c r="G760" i="13" s="1"/>
  <c r="C12" i="12"/>
  <c r="C665" i="12"/>
  <c r="C521" i="12"/>
  <c r="C377" i="12"/>
  <c r="C233" i="12"/>
  <c r="C89" i="12"/>
  <c r="D435" i="12"/>
  <c r="G347" i="13" s="1"/>
  <c r="D686" i="12"/>
  <c r="C686" i="12"/>
  <c r="D767" i="12"/>
  <c r="G889" i="13" s="1"/>
  <c r="C767" i="12"/>
  <c r="D755" i="12"/>
  <c r="G930" i="13" s="1"/>
  <c r="C755" i="12"/>
  <c r="D743" i="12"/>
  <c r="G887" i="13" s="1"/>
  <c r="C743" i="12"/>
  <c r="D731" i="12"/>
  <c r="G873" i="13" s="1"/>
  <c r="C731" i="12"/>
  <c r="D719" i="12"/>
  <c r="G958" i="13" s="1"/>
  <c r="C719" i="12"/>
  <c r="D695" i="12"/>
  <c r="G451" i="13" s="1"/>
  <c r="C695" i="12"/>
  <c r="C671" i="12"/>
  <c r="D671" i="12"/>
  <c r="G447" i="13" s="1"/>
  <c r="C659" i="12"/>
  <c r="D659" i="12"/>
  <c r="G113" i="13" s="1"/>
  <c r="D647" i="12"/>
  <c r="G608" i="13" s="1"/>
  <c r="C647" i="12"/>
  <c r="D635" i="12"/>
  <c r="G702" i="13" s="1"/>
  <c r="C635" i="12"/>
  <c r="D623" i="12"/>
  <c r="G706" i="13" s="1"/>
  <c r="C623" i="12"/>
  <c r="D611" i="12"/>
  <c r="G770" i="13" s="1"/>
  <c r="C611" i="12"/>
  <c r="D599" i="12"/>
  <c r="G712" i="13" s="1"/>
  <c r="C599" i="12"/>
  <c r="D587" i="12"/>
  <c r="G694" i="13" s="1"/>
  <c r="C587" i="12"/>
  <c r="D575" i="12"/>
  <c r="G654" i="13" s="1"/>
  <c r="C575" i="12"/>
  <c r="D563" i="12"/>
  <c r="G642" i="13" s="1"/>
  <c r="C563" i="12"/>
  <c r="D551" i="12"/>
  <c r="G211" i="13" s="1"/>
  <c r="C551" i="12"/>
  <c r="D539" i="12"/>
  <c r="G675" i="13" s="1"/>
  <c r="C539" i="12"/>
  <c r="D527" i="12"/>
  <c r="G650" i="13" s="1"/>
  <c r="C527" i="12"/>
  <c r="D515" i="12"/>
  <c r="G253" i="13" s="1"/>
  <c r="C515" i="12"/>
  <c r="D503" i="12"/>
  <c r="G431" i="13" s="1"/>
  <c r="C503" i="12"/>
  <c r="D491" i="12"/>
  <c r="C491" i="12"/>
  <c r="D479" i="12"/>
  <c r="G152" i="13" s="1"/>
  <c r="C479" i="12"/>
  <c r="D467" i="12"/>
  <c r="G588" i="13" s="1"/>
  <c r="C467" i="12"/>
  <c r="D455" i="12"/>
  <c r="G428" i="13" s="1"/>
  <c r="C455" i="12"/>
  <c r="D443" i="12"/>
  <c r="G385" i="13" s="1"/>
  <c r="C443" i="12"/>
  <c r="D431" i="12"/>
  <c r="G391" i="13" s="1"/>
  <c r="C431" i="12"/>
  <c r="D419" i="12"/>
  <c r="C419" i="12"/>
  <c r="D407" i="12"/>
  <c r="G575" i="13" s="1"/>
  <c r="C407" i="12"/>
  <c r="D395" i="12"/>
  <c r="G592" i="13" s="1"/>
  <c r="C395" i="12"/>
  <c r="D383" i="12"/>
  <c r="G432" i="13" s="1"/>
  <c r="C383" i="12"/>
  <c r="D371" i="12"/>
  <c r="G524" i="13" s="1"/>
  <c r="C371" i="12"/>
  <c r="D359" i="12"/>
  <c r="G437" i="13" s="1"/>
  <c r="C359" i="12"/>
  <c r="D347" i="12"/>
  <c r="G328" i="13" s="1"/>
  <c r="C347" i="12"/>
  <c r="D335" i="12"/>
  <c r="G425" i="13" s="1"/>
  <c r="C335" i="12"/>
  <c r="D323" i="12"/>
  <c r="G407" i="13" s="1"/>
  <c r="C323" i="12"/>
  <c r="D311" i="12"/>
  <c r="G566" i="13" s="1"/>
  <c r="C311" i="12"/>
  <c r="D299" i="12"/>
  <c r="G316" i="13" s="1"/>
  <c r="C299" i="12"/>
  <c r="D287" i="12"/>
  <c r="G315" i="13" s="1"/>
  <c r="C287" i="12"/>
  <c r="D275" i="12"/>
  <c r="G311" i="13" s="1"/>
  <c r="C275" i="12"/>
  <c r="D263" i="12"/>
  <c r="G309" i="13" s="1"/>
  <c r="C263" i="12"/>
  <c r="D251" i="12"/>
  <c r="G811" i="13" s="1"/>
  <c r="C251" i="12"/>
  <c r="D239" i="12"/>
  <c r="G140" i="13" s="1"/>
  <c r="C239" i="12"/>
  <c r="D227" i="12"/>
  <c r="G72" i="13" s="1"/>
  <c r="C227" i="12"/>
  <c r="D215" i="12"/>
  <c r="G71" i="13" s="1"/>
  <c r="C215" i="12"/>
  <c r="D203" i="12"/>
  <c r="C203" i="12"/>
  <c r="D191" i="12"/>
  <c r="G247" i="13" s="1"/>
  <c r="C191" i="12"/>
  <c r="D179" i="12"/>
  <c r="G66" i="13" s="1"/>
  <c r="C179" i="12"/>
  <c r="D167" i="12"/>
  <c r="G126" i="13" s="1"/>
  <c r="C167" i="12"/>
  <c r="D155" i="12"/>
  <c r="G12" i="13" s="1"/>
  <c r="C155" i="12"/>
  <c r="D143" i="12"/>
  <c r="G24" i="13" s="1"/>
  <c r="C143" i="12"/>
  <c r="D131" i="12"/>
  <c r="G223" i="13" s="1"/>
  <c r="C131" i="12"/>
  <c r="D119" i="12"/>
  <c r="G220" i="13" s="1"/>
  <c r="C119" i="12"/>
  <c r="D107" i="12"/>
  <c r="G49" i="13" s="1"/>
  <c r="C107" i="12"/>
  <c r="D95" i="12"/>
  <c r="G143" i="13" s="1"/>
  <c r="C95" i="12"/>
  <c r="D83" i="12"/>
  <c r="G216" i="13" s="1"/>
  <c r="C83" i="12"/>
  <c r="D71" i="12"/>
  <c r="G41" i="13" s="1"/>
  <c r="C71" i="12"/>
  <c r="D59" i="12"/>
  <c r="G617" i="13" s="1"/>
  <c r="C59" i="12"/>
  <c r="D47" i="12"/>
  <c r="G616" i="13" s="1"/>
  <c r="C47" i="12"/>
  <c r="D35" i="12"/>
  <c r="G397" i="13" s="1"/>
  <c r="C35" i="12"/>
  <c r="D23" i="12"/>
  <c r="G618" i="13" s="1"/>
  <c r="C23" i="12"/>
  <c r="D11" i="12"/>
  <c r="G615" i="13" s="1"/>
  <c r="C11" i="12"/>
  <c r="C653" i="12"/>
  <c r="C509" i="12"/>
  <c r="C365" i="12"/>
  <c r="C221" i="12"/>
  <c r="C77" i="12"/>
  <c r="D291" i="12"/>
  <c r="G403" i="13" s="1"/>
  <c r="D778" i="12"/>
  <c r="G847" i="13" s="1"/>
  <c r="C778" i="12"/>
  <c r="D766" i="12"/>
  <c r="G874" i="13" s="1"/>
  <c r="C766" i="12"/>
  <c r="D754" i="12"/>
  <c r="G888" i="13" s="1"/>
  <c r="C754" i="12"/>
  <c r="D742" i="12"/>
  <c r="G781" i="13" s="1"/>
  <c r="C742" i="12"/>
  <c r="D730" i="12"/>
  <c r="G885" i="13" s="1"/>
  <c r="C730" i="12"/>
  <c r="D718" i="12"/>
  <c r="G806" i="13" s="1"/>
  <c r="C718" i="12"/>
  <c r="D706" i="12"/>
  <c r="C706" i="12"/>
  <c r="D694" i="12"/>
  <c r="G452" i="13" s="1"/>
  <c r="C694" i="12"/>
  <c r="D682" i="12"/>
  <c r="G510" i="13" s="1"/>
  <c r="C682" i="12"/>
  <c r="D670" i="12"/>
  <c r="G516" i="13" s="1"/>
  <c r="C670" i="12"/>
  <c r="D658" i="12"/>
  <c r="G518" i="13" s="1"/>
  <c r="C658" i="12"/>
  <c r="C646" i="12"/>
  <c r="D646" i="12"/>
  <c r="G775" i="13" s="1"/>
  <c r="D634" i="12"/>
  <c r="G673" i="13" s="1"/>
  <c r="C634" i="12"/>
  <c r="D622" i="12"/>
  <c r="G774" i="13" s="1"/>
  <c r="C622" i="12"/>
  <c r="D610" i="12"/>
  <c r="G605" i="13" s="1"/>
  <c r="C610" i="12"/>
  <c r="D598" i="12"/>
  <c r="G716" i="13" s="1"/>
  <c r="C598" i="12"/>
  <c r="D586" i="12"/>
  <c r="G696" i="13" s="1"/>
  <c r="C586" i="12"/>
  <c r="D574" i="12"/>
  <c r="G653" i="13" s="1"/>
  <c r="C574" i="12"/>
  <c r="D562" i="12"/>
  <c r="G678" i="13" s="1"/>
  <c r="C562" i="12"/>
  <c r="D550" i="12"/>
  <c r="G599" i="13" s="1"/>
  <c r="C550" i="12"/>
  <c r="D538" i="12"/>
  <c r="G685" i="13" s="1"/>
  <c r="C538" i="12"/>
  <c r="D526" i="12"/>
  <c r="G710" i="13" s="1"/>
  <c r="C526" i="12"/>
  <c r="D514" i="12"/>
  <c r="G637" i="13" s="1"/>
  <c r="C514" i="12"/>
  <c r="D502" i="12"/>
  <c r="G430" i="13" s="1"/>
  <c r="C502" i="12"/>
  <c r="D490" i="12"/>
  <c r="G503" i="13" s="1"/>
  <c r="C490" i="12"/>
  <c r="D478" i="12"/>
  <c r="G531" i="13" s="1"/>
  <c r="C478" i="12"/>
  <c r="D466" i="12"/>
  <c r="G411" i="13" s="1"/>
  <c r="C466" i="12"/>
  <c r="D454" i="12"/>
  <c r="G543" i="13" s="1"/>
  <c r="C454" i="12"/>
  <c r="D442" i="12"/>
  <c r="G542" i="13" s="1"/>
  <c r="C442" i="12"/>
  <c r="D430" i="12"/>
  <c r="G541" i="13" s="1"/>
  <c r="C430" i="12"/>
  <c r="D418" i="12"/>
  <c r="G499" i="13" s="1"/>
  <c r="C418" i="12"/>
  <c r="D406" i="12"/>
  <c r="C406" i="12"/>
  <c r="D394" i="12"/>
  <c r="G475" i="13" s="1"/>
  <c r="C394" i="12"/>
  <c r="D382" i="12"/>
  <c r="G465" i="13" s="1"/>
  <c r="C382" i="12"/>
  <c r="D370" i="12"/>
  <c r="G112" i="13" s="1"/>
  <c r="C370" i="12"/>
  <c r="D358" i="12"/>
  <c r="G332" i="13" s="1"/>
  <c r="C358" i="12"/>
  <c r="D346" i="12"/>
  <c r="G494" i="13" s="1"/>
  <c r="C346" i="12"/>
  <c r="D334" i="12"/>
  <c r="G150" i="13" s="1"/>
  <c r="C334" i="12"/>
  <c r="D322" i="12"/>
  <c r="G492" i="13" s="1"/>
  <c r="C322" i="12"/>
  <c r="D310" i="12"/>
  <c r="C310" i="12"/>
  <c r="D298" i="12"/>
  <c r="G368" i="13" s="1"/>
  <c r="C298" i="12"/>
  <c r="D286" i="12"/>
  <c r="G481" i="13" s="1"/>
  <c r="C286" i="12"/>
  <c r="D274" i="12"/>
  <c r="G379" i="13" s="1"/>
  <c r="C274" i="12"/>
  <c r="D262" i="12"/>
  <c r="G537" i="13" s="1"/>
  <c r="C262" i="12"/>
  <c r="D250" i="12"/>
  <c r="G55" i="13" s="1"/>
  <c r="C250" i="12"/>
  <c r="D238" i="12"/>
  <c r="G27" i="13" s="1"/>
  <c r="C238" i="12"/>
  <c r="D226" i="12"/>
  <c r="G73" i="13" s="1"/>
  <c r="D214" i="12"/>
  <c r="G248" i="13" s="1"/>
  <c r="C214" i="12"/>
  <c r="D202" i="12"/>
  <c r="G135" i="13" s="1"/>
  <c r="C202" i="12"/>
  <c r="D190" i="12"/>
  <c r="G808" i="13" s="1"/>
  <c r="C190" i="12"/>
  <c r="D178" i="12"/>
  <c r="G86" i="13" s="1"/>
  <c r="C178" i="12"/>
  <c r="D166" i="12"/>
  <c r="G18" i="13" s="1"/>
  <c r="C166" i="12"/>
  <c r="D154" i="12"/>
  <c r="G238" i="13" s="1"/>
  <c r="C154" i="12"/>
  <c r="D142" i="12"/>
  <c r="G242" i="13" s="1"/>
  <c r="C142" i="12"/>
  <c r="D130" i="12"/>
  <c r="G131" i="13" s="1"/>
  <c r="C130" i="12"/>
  <c r="D118" i="12"/>
  <c r="G171" i="13" s="1"/>
  <c r="C118" i="12"/>
  <c r="D106" i="12"/>
  <c r="G146" i="13" s="1"/>
  <c r="C106" i="12"/>
  <c r="D94" i="12"/>
  <c r="G119" i="13" s="1"/>
  <c r="C94" i="12"/>
  <c r="D82" i="12"/>
  <c r="G215" i="13" s="1"/>
  <c r="C82" i="12"/>
  <c r="D70" i="12"/>
  <c r="G240" i="13" s="1"/>
  <c r="C70" i="12"/>
  <c r="D58" i="12"/>
  <c r="G418" i="13" s="1"/>
  <c r="C58" i="12"/>
  <c r="D46" i="12"/>
  <c r="G764" i="13" s="1"/>
  <c r="C46" i="12"/>
  <c r="D34" i="12"/>
  <c r="G631" i="13" s="1"/>
  <c r="C34" i="12"/>
  <c r="D22" i="12"/>
  <c r="G757" i="13" s="1"/>
  <c r="C22" i="12"/>
  <c r="D10" i="12"/>
  <c r="G747" i="13" s="1"/>
  <c r="C10" i="12"/>
  <c r="C641" i="12"/>
  <c r="C497" i="12"/>
  <c r="C353" i="12"/>
  <c r="C209" i="12"/>
  <c r="C65" i="12"/>
  <c r="D146" i="12"/>
  <c r="G93" i="13" s="1"/>
  <c r="D249" i="12"/>
  <c r="G82" i="13" s="1"/>
  <c r="C249" i="12"/>
  <c r="D237" i="12"/>
  <c r="G19" i="13" s="1"/>
  <c r="C237" i="12"/>
  <c r="D225" i="12"/>
  <c r="G107" i="13" s="1"/>
  <c r="C225" i="12"/>
  <c r="D213" i="12"/>
  <c r="G172" i="13" s="1"/>
  <c r="C213" i="12"/>
  <c r="D201" i="12"/>
  <c r="G134" i="13" s="1"/>
  <c r="C201" i="12"/>
  <c r="D189" i="12"/>
  <c r="G246" i="13" s="1"/>
  <c r="C189" i="12"/>
  <c r="D177" i="12"/>
  <c r="G129" i="13" s="1"/>
  <c r="C177" i="12"/>
  <c r="D165" i="12"/>
  <c r="G181" i="13" s="1"/>
  <c r="C165" i="12"/>
  <c r="D153" i="12"/>
  <c r="G94" i="13" s="1"/>
  <c r="C153" i="12"/>
  <c r="D141" i="12"/>
  <c r="C141" i="12"/>
  <c r="D129" i="12"/>
  <c r="G145" i="13" s="1"/>
  <c r="C129" i="12"/>
  <c r="D117" i="12"/>
  <c r="G35" i="13" s="1"/>
  <c r="C117" i="12"/>
  <c r="D105" i="12"/>
  <c r="G117" i="13" s="1"/>
  <c r="C105" i="12"/>
  <c r="D93" i="12"/>
  <c r="G217" i="13" s="1"/>
  <c r="C93" i="12"/>
  <c r="D81" i="12"/>
  <c r="C81" i="12"/>
  <c r="D69" i="12"/>
  <c r="G81" i="13" s="1"/>
  <c r="C69" i="12"/>
  <c r="D57" i="12"/>
  <c r="G668" i="13" s="1"/>
  <c r="C57" i="12"/>
  <c r="D45" i="12"/>
  <c r="G401" i="13" s="1"/>
  <c r="C45" i="12"/>
  <c r="D33" i="12"/>
  <c r="G758" i="13" s="1"/>
  <c r="C33" i="12"/>
  <c r="D21" i="12"/>
  <c r="G400" i="13" s="1"/>
  <c r="C21" i="12"/>
  <c r="D9" i="12"/>
  <c r="G619" i="13" s="1"/>
  <c r="C9" i="12"/>
  <c r="C773" i="12"/>
  <c r="C629" i="12"/>
  <c r="C485" i="12"/>
  <c r="C341" i="12"/>
  <c r="C197" i="12"/>
  <c r="C53" i="12"/>
  <c r="H921" i="9"/>
  <c r="H849" i="9"/>
  <c r="H657" i="9"/>
  <c r="H621" i="9"/>
  <c r="H417" i="9"/>
  <c r="H213" i="9"/>
  <c r="H105" i="9"/>
  <c r="H57" i="9"/>
  <c r="H620" i="9"/>
  <c r="H248" i="9"/>
  <c r="H56" i="9"/>
  <c r="H943" i="9"/>
  <c r="H799" i="9"/>
  <c r="H607" i="9"/>
  <c r="H547" i="9"/>
  <c r="H187" i="9"/>
  <c r="H175" i="9"/>
  <c r="H906" i="9"/>
  <c r="H678" i="9"/>
  <c r="H654" i="9"/>
  <c r="H605" i="9"/>
  <c r="H425" i="9"/>
  <c r="H197" i="9"/>
  <c r="H89" i="9"/>
  <c r="H41" i="9"/>
  <c r="H784" i="9"/>
  <c r="H400" i="9"/>
  <c r="H232" i="9"/>
  <c r="H735" i="9"/>
  <c r="H375" i="9"/>
  <c r="H207" i="9"/>
  <c r="H110" i="9"/>
  <c r="H865" i="9"/>
  <c r="H121" i="9"/>
  <c r="H109" i="9"/>
  <c r="H804" i="9"/>
  <c r="H851" i="9"/>
  <c r="H59" i="9"/>
  <c r="I298" i="7"/>
  <c r="I1414" i="7"/>
  <c r="I1244" i="7"/>
  <c r="I1003" i="7"/>
  <c r="I1367" i="7"/>
  <c r="I1331" i="7"/>
  <c r="I1319" i="7"/>
  <c r="I1307" i="7"/>
  <c r="I1247" i="7"/>
  <c r="I1235" i="7"/>
  <c r="I1223" i="7"/>
  <c r="I1198" i="7"/>
  <c r="I1150" i="7"/>
  <c r="I1138" i="7"/>
  <c r="I1066" i="7"/>
  <c r="I1043" i="7"/>
  <c r="I958" i="7"/>
  <c r="I935" i="7"/>
  <c r="I898" i="7"/>
  <c r="I886" i="7"/>
  <c r="I875" i="7"/>
  <c r="I851" i="7"/>
  <c r="I838" i="7"/>
  <c r="I778" i="7"/>
  <c r="I744" i="7"/>
  <c r="I718" i="7"/>
  <c r="I670" i="7"/>
  <c r="I646" i="7"/>
  <c r="I598" i="7"/>
  <c r="I590" i="7"/>
  <c r="I1343" i="7"/>
  <c r="I1078" i="7"/>
  <c r="I1065" i="7"/>
  <c r="I1041" i="7"/>
  <c r="I1017" i="7"/>
  <c r="I1005" i="7"/>
  <c r="I999" i="7"/>
  <c r="I969" i="7"/>
  <c r="I957" i="7"/>
  <c r="I922" i="7"/>
  <c r="I873" i="7"/>
  <c r="I849" i="7"/>
  <c r="I825" i="7"/>
  <c r="I802" i="7"/>
  <c r="I754" i="7"/>
  <c r="I717" i="7"/>
  <c r="I693" i="7"/>
  <c r="I669" i="7"/>
  <c r="I645" i="7"/>
  <c r="I634" i="7"/>
  <c r="I574" i="7"/>
  <c r="I1366" i="7"/>
  <c r="I1197" i="7"/>
  <c r="I1149" i="7"/>
  <c r="I1100" i="7"/>
  <c r="I1040" i="7"/>
  <c r="I1028" i="7"/>
  <c r="I992" i="7"/>
  <c r="I932" i="7"/>
  <c r="I908" i="7"/>
  <c r="I896" i="7"/>
  <c r="I885" i="7"/>
  <c r="I848" i="7"/>
  <c r="I789" i="7"/>
  <c r="I740" i="7"/>
  <c r="I704" i="7"/>
  <c r="I692" i="7"/>
  <c r="I668" i="7"/>
  <c r="I656" i="7"/>
  <c r="I632" i="7"/>
  <c r="I561" i="7"/>
  <c r="I549" i="7"/>
  <c r="I510" i="7"/>
  <c r="I486" i="7"/>
  <c r="I474" i="7"/>
  <c r="I450" i="7"/>
  <c r="I426" i="7"/>
  <c r="I402" i="7"/>
  <c r="I354" i="7"/>
  <c r="I330" i="7"/>
  <c r="I318" i="7"/>
  <c r="I309" i="7"/>
  <c r="I223" i="7"/>
  <c r="I162" i="7"/>
  <c r="I92" i="7"/>
  <c r="I54" i="7"/>
  <c r="I6" i="7"/>
  <c r="I955" i="7"/>
  <c r="I871" i="7"/>
  <c r="I776" i="7"/>
  <c r="I751" i="7"/>
  <c r="I620" i="7"/>
  <c r="I571" i="7"/>
  <c r="I521" i="7"/>
  <c r="I509" i="7"/>
  <c r="I473" i="7"/>
  <c r="I461" i="7"/>
  <c r="I1388" i="7"/>
  <c r="I1267" i="7"/>
  <c r="I990" i="7"/>
  <c r="I982" i="7"/>
  <c r="I930" i="7"/>
  <c r="I906" i="7"/>
  <c r="I846" i="7"/>
  <c r="I750" i="7"/>
  <c r="I702" i="7"/>
  <c r="I690" i="7"/>
  <c r="I681" i="7"/>
  <c r="I666" i="7"/>
  <c r="I654" i="7"/>
  <c r="I570" i="7"/>
  <c r="I546" i="7"/>
  <c r="I508" i="7"/>
  <c r="I496" i="7"/>
  <c r="I485" i="7"/>
  <c r="I448" i="7"/>
  <c r="I1270" i="7"/>
  <c r="I1133" i="7"/>
  <c r="I1293" i="7"/>
  <c r="I1292" i="7"/>
  <c r="I1194" i="7"/>
  <c r="I1085" i="7"/>
  <c r="I1049" i="7"/>
  <c r="I1037" i="7"/>
  <c r="I1013" i="7"/>
  <c r="I1001" i="7"/>
  <c r="I989" i="7"/>
  <c r="I967" i="7"/>
  <c r="I953" i="7"/>
  <c r="I833" i="7"/>
  <c r="I823" i="7"/>
  <c r="I809" i="7"/>
  <c r="I786" i="7"/>
  <c r="I749" i="7"/>
  <c r="I727" i="7"/>
  <c r="I701" i="7"/>
  <c r="I677" i="7"/>
  <c r="I631" i="7"/>
  <c r="I534" i="7"/>
  <c r="I519" i="7"/>
  <c r="I507" i="7"/>
  <c r="I447" i="7"/>
  <c r="I399" i="7"/>
  <c r="I387" i="7"/>
  <c r="I363" i="7"/>
  <c r="I339" i="7"/>
  <c r="I243" i="7"/>
  <c r="I195" i="7"/>
  <c r="I1390" i="7"/>
  <c r="I1246" i="7"/>
  <c r="I1421" i="7"/>
  <c r="I1241" i="7"/>
  <c r="I1181" i="7"/>
  <c r="I1144" i="7"/>
  <c r="I1084" i="7"/>
  <c r="I964" i="7"/>
  <c r="I952" i="7"/>
  <c r="I928" i="7"/>
  <c r="I904" i="7"/>
  <c r="I808" i="7"/>
  <c r="I784" i="7"/>
  <c r="I760" i="7"/>
  <c r="I724" i="7"/>
  <c r="I664" i="7"/>
  <c r="I628" i="7"/>
  <c r="I607" i="7"/>
  <c r="I595" i="7"/>
  <c r="I544" i="7"/>
  <c r="I518" i="7"/>
  <c r="I494" i="7"/>
  <c r="I482" i="7"/>
  <c r="I446" i="7"/>
  <c r="I1222" i="7"/>
  <c r="I1051" i="7"/>
  <c r="I1291" i="7"/>
  <c r="I1313" i="7"/>
  <c r="I1265" i="7"/>
  <c r="I1384" i="7"/>
  <c r="I1264" i="7"/>
  <c r="I1252" i="7"/>
  <c r="I1215" i="7"/>
  <c r="I1108" i="7"/>
  <c r="I1060" i="7"/>
  <c r="I1047" i="7"/>
  <c r="I1035" i="7"/>
  <c r="I1023" i="7"/>
  <c r="I987" i="7"/>
  <c r="I963" i="7"/>
  <c r="I951" i="7"/>
  <c r="I832" i="7"/>
  <c r="I783" i="7"/>
  <c r="I711" i="7"/>
  <c r="I663" i="7"/>
  <c r="I652" i="7"/>
  <c r="I627" i="7"/>
  <c r="I543" i="7"/>
  <c r="I517" i="7"/>
  <c r="I505" i="7"/>
  <c r="I1329" i="7"/>
  <c r="I1268" i="7"/>
  <c r="I991" i="7"/>
  <c r="I1290" i="7"/>
  <c r="I1431" i="7"/>
  <c r="I1419" i="7"/>
  <c r="I1407" i="7"/>
  <c r="I1371" i="7"/>
  <c r="I1337" i="7"/>
  <c r="I1324" i="7"/>
  <c r="I1312" i="7"/>
  <c r="I1251" i="7"/>
  <c r="I1239" i="7"/>
  <c r="I1142" i="7"/>
  <c r="I1120" i="7"/>
  <c r="I1106" i="7"/>
  <c r="I1046" i="7"/>
  <c r="I1034" i="7"/>
  <c r="I1022" i="7"/>
  <c r="I926" i="7"/>
  <c r="I915" i="7"/>
  <c r="I807" i="7"/>
  <c r="I747" i="7"/>
  <c r="I710" i="7"/>
  <c r="I686" i="7"/>
  <c r="I662" i="7"/>
  <c r="I638" i="7"/>
  <c r="I626" i="7"/>
  <c r="I1427" i="7"/>
  <c r="I1137" i="7"/>
  <c r="I1245" i="7"/>
  <c r="I1123" i="7"/>
  <c r="I1424" i="7"/>
  <c r="I1339" i="7"/>
  <c r="I1243" i="7"/>
  <c r="I1302" i="7"/>
  <c r="I1253" i="7"/>
  <c r="I1358" i="7"/>
  <c r="I1287" i="7"/>
  <c r="I1262" i="7"/>
  <c r="I1178" i="7"/>
  <c r="I1105" i="7"/>
  <c r="I1093" i="7"/>
  <c r="I1057" i="7"/>
  <c r="I1033" i="7"/>
  <c r="I974" i="7"/>
  <c r="I937" i="7"/>
  <c r="I925" i="7"/>
  <c r="I901" i="7"/>
  <c r="I880" i="7"/>
  <c r="I795" i="7"/>
  <c r="I781" i="7"/>
  <c r="I757" i="7"/>
  <c r="I709" i="7"/>
  <c r="I673" i="7"/>
  <c r="I637" i="7"/>
  <c r="I581" i="7"/>
  <c r="I553" i="7"/>
  <c r="I1063" i="7"/>
  <c r="I1429" i="7"/>
  <c r="I1382" i="7"/>
  <c r="I1345" i="7"/>
  <c r="I1333" i="7"/>
  <c r="I1309" i="7"/>
  <c r="I1249" i="7"/>
  <c r="I1237" i="7"/>
  <c r="I1188" i="7"/>
  <c r="I1164" i="7"/>
  <c r="I1092" i="7"/>
  <c r="I1068" i="7"/>
  <c r="I1032" i="7"/>
  <c r="I1008" i="7"/>
  <c r="I924" i="7"/>
  <c r="I912" i="7"/>
  <c r="I900" i="7"/>
  <c r="I829" i="7"/>
  <c r="I804" i="7"/>
  <c r="I780" i="7"/>
  <c r="I708" i="7"/>
  <c r="I672" i="7"/>
  <c r="I636" i="7"/>
  <c r="I567" i="7"/>
  <c r="I1294" i="7"/>
  <c r="I1162" i="7"/>
  <c r="I1269" i="7"/>
  <c r="I1340" i="7"/>
  <c r="I1099" i="7"/>
  <c r="I1015" i="7"/>
  <c r="I1428" i="7"/>
  <c r="I1417" i="7"/>
  <c r="I1369" i="7"/>
  <c r="I1332" i="7"/>
  <c r="I1321" i="7"/>
  <c r="I1308" i="7"/>
  <c r="I1296" i="7"/>
  <c r="I1284" i="7"/>
  <c r="I1282" i="7"/>
  <c r="I1260" i="7"/>
  <c r="I1248" i="7"/>
  <c r="I1236" i="7"/>
  <c r="I1200" i="7"/>
  <c r="I1175" i="7"/>
  <c r="I1152" i="7"/>
  <c r="I1140" i="7"/>
  <c r="I1020" i="7"/>
  <c r="I1007" i="7"/>
  <c r="I971" i="7"/>
  <c r="I899" i="7"/>
  <c r="I890" i="7"/>
  <c r="I864" i="7"/>
  <c r="I839" i="7"/>
  <c r="I819" i="7"/>
  <c r="I791" i="7"/>
  <c r="I695" i="7"/>
  <c r="I683" i="7"/>
  <c r="I648" i="7"/>
  <c r="I611" i="7"/>
  <c r="I599" i="7"/>
  <c r="I552" i="7"/>
  <c r="I540" i="7"/>
  <c r="I501" i="7"/>
  <c r="I491" i="7"/>
  <c r="I477" i="7"/>
  <c r="I465" i="7"/>
  <c r="I453" i="7"/>
  <c r="I429" i="7"/>
  <c r="I393" i="7"/>
  <c r="I523" i="7"/>
  <c r="I499" i="7"/>
  <c r="I487" i="7"/>
  <c r="I463" i="7"/>
  <c r="I451" i="7"/>
  <c r="I427" i="7"/>
  <c r="I382" i="7"/>
  <c r="I367" i="7"/>
  <c r="I355" i="7"/>
  <c r="I331" i="7"/>
  <c r="I319" i="7"/>
  <c r="I247" i="7"/>
  <c r="I199" i="7"/>
  <c r="I151" i="7"/>
  <c r="I127" i="7"/>
  <c r="I115" i="7"/>
  <c r="I43" i="7"/>
  <c r="I19" i="7"/>
  <c r="I416" i="7"/>
  <c r="I389" i="7"/>
  <c r="I377" i="7"/>
  <c r="I342" i="7"/>
  <c r="I329" i="7"/>
  <c r="I296" i="7"/>
  <c r="I282" i="7"/>
  <c r="I245" i="7"/>
  <c r="I197" i="7"/>
  <c r="I185" i="7"/>
  <c r="I174" i="7"/>
  <c r="I125" i="7"/>
  <c r="I101" i="7"/>
  <c r="I77" i="7"/>
  <c r="I42" i="7"/>
  <c r="I17" i="7"/>
  <c r="I400" i="7"/>
  <c r="I376" i="7"/>
  <c r="I352" i="7"/>
  <c r="I340" i="7"/>
  <c r="I328" i="7"/>
  <c r="I304" i="7"/>
  <c r="I160" i="7"/>
  <c r="I52" i="7"/>
  <c r="I40" i="7"/>
  <c r="I29" i="7"/>
  <c r="I16" i="7"/>
  <c r="I424" i="7"/>
  <c r="I398" i="7"/>
  <c r="I386" i="7"/>
  <c r="I362" i="7"/>
  <c r="I338" i="7"/>
  <c r="I279" i="7"/>
  <c r="I230" i="7"/>
  <c r="I219" i="7"/>
  <c r="I158" i="7"/>
  <c r="I110" i="7"/>
  <c r="I62" i="7"/>
  <c r="I26" i="7"/>
  <c r="I14" i="7"/>
  <c r="I470" i="7"/>
  <c r="I458" i="7"/>
  <c r="I433" i="7"/>
  <c r="I397" i="7"/>
  <c r="I385" i="7"/>
  <c r="I361" i="7"/>
  <c r="I337" i="7"/>
  <c r="I326" i="7"/>
  <c r="I313" i="7"/>
  <c r="I302" i="7"/>
  <c r="I291" i="7"/>
  <c r="I253" i="7"/>
  <c r="I241" i="7"/>
  <c r="I193" i="7"/>
  <c r="I145" i="7"/>
  <c r="I135" i="7"/>
  <c r="I121" i="7"/>
  <c r="I109" i="7"/>
  <c r="I97" i="7"/>
  <c r="I85" i="7"/>
  <c r="I73" i="7"/>
  <c r="I37" i="7"/>
  <c r="I25" i="7"/>
  <c r="I516" i="7"/>
  <c r="I468" i="7"/>
  <c r="I444" i="7"/>
  <c r="I420" i="7"/>
  <c r="I349" i="7"/>
  <c r="I336" i="7"/>
  <c r="I266" i="7"/>
  <c r="I204" i="7"/>
  <c r="I144" i="7"/>
  <c r="I108" i="7"/>
  <c r="I72" i="7"/>
  <c r="I60" i="7"/>
  <c r="I48" i="7"/>
  <c r="I24" i="7"/>
  <c r="I542" i="7"/>
  <c r="I479" i="7"/>
  <c r="I467" i="7"/>
  <c r="I359" i="7"/>
  <c r="I323" i="7"/>
  <c r="I287" i="7"/>
  <c r="I276" i="7"/>
  <c r="I251" i="7"/>
  <c r="I239" i="7"/>
  <c r="I227" i="7"/>
  <c r="I191" i="7"/>
  <c r="I181" i="7"/>
  <c r="I155" i="7"/>
  <c r="I131" i="7"/>
  <c r="I83" i="7"/>
  <c r="I47" i="7"/>
  <c r="I35" i="7"/>
  <c r="I12" i="7"/>
  <c r="I455" i="7"/>
  <c r="I442" i="7"/>
  <c r="I430" i="7"/>
  <c r="I418" i="7"/>
  <c r="I394" i="7"/>
  <c r="I322" i="7"/>
  <c r="I216" i="7"/>
  <c r="I202" i="7"/>
  <c r="I154" i="7"/>
  <c r="I142" i="7"/>
  <c r="I118" i="7"/>
  <c r="I95" i="7"/>
  <c r="I82" i="7"/>
  <c r="I70" i="7"/>
  <c r="I46" i="7"/>
  <c r="I369" i="7"/>
  <c r="I285" i="7"/>
  <c r="I249" i="7"/>
  <c r="I225" i="7"/>
  <c r="I177" i="7"/>
  <c r="I165" i="7"/>
  <c r="I141" i="7"/>
  <c r="I129" i="7"/>
  <c r="I105" i="7"/>
  <c r="I58" i="7"/>
  <c r="I33" i="7"/>
  <c r="I22" i="7"/>
  <c r="I512" i="7"/>
  <c r="I500" i="7"/>
  <c r="I488" i="7"/>
  <c r="I476" i="7"/>
  <c r="I452" i="7"/>
  <c r="I428" i="7"/>
  <c r="I404" i="7"/>
  <c r="I392" i="7"/>
  <c r="I368" i="7"/>
  <c r="I357" i="7"/>
  <c r="I345" i="7"/>
  <c r="I320" i="7"/>
  <c r="I272" i="7"/>
  <c r="I212" i="7"/>
  <c r="I188" i="7"/>
  <c r="I164" i="7"/>
  <c r="I152" i="7"/>
  <c r="I44" i="7"/>
  <c r="I8" i="7"/>
  <c r="I57" i="7"/>
  <c r="I383" i="7"/>
  <c r="I423" i="7"/>
  <c r="I50" i="7"/>
  <c r="I119" i="7"/>
  <c r="I222" i="7"/>
  <c r="I179" i="7"/>
  <c r="I228" i="7"/>
  <c r="I269" i="7"/>
  <c r="I306" i="7"/>
  <c r="I346" i="7"/>
  <c r="I1349" i="7"/>
  <c r="I1347" i="7"/>
  <c r="I1348" i="7"/>
  <c r="I1351" i="7"/>
  <c r="I1352" i="7"/>
  <c r="I1190" i="7"/>
  <c r="I1189" i="7"/>
  <c r="I1009" i="7"/>
  <c r="I1010" i="7"/>
  <c r="I1356" i="7"/>
  <c r="I1355" i="7"/>
  <c r="I1354" i="7"/>
  <c r="I1305" i="7"/>
  <c r="I1304" i="7"/>
  <c r="I1256" i="7"/>
  <c r="I1258" i="7"/>
  <c r="I1257" i="7"/>
  <c r="I1233" i="7"/>
  <c r="I1232" i="7"/>
  <c r="I1210" i="7"/>
  <c r="I1207" i="7"/>
  <c r="I1209" i="7"/>
  <c r="I1184" i="7"/>
  <c r="I1183" i="7"/>
  <c r="I1185" i="7"/>
  <c r="I1186" i="7"/>
  <c r="I1171" i="7"/>
  <c r="I1172" i="7"/>
  <c r="I1173" i="7"/>
  <c r="I1087" i="7"/>
  <c r="I1088" i="7"/>
  <c r="I1089" i="7"/>
  <c r="I1090" i="7"/>
  <c r="I813" i="7"/>
  <c r="I812" i="7"/>
  <c r="I811" i="7"/>
  <c r="I236" i="7"/>
  <c r="I233" i="7"/>
  <c r="I140" i="7"/>
  <c r="I138" i="7"/>
  <c r="I1342" i="7"/>
  <c r="I1326" i="7"/>
  <c r="I1196" i="7"/>
  <c r="I1110" i="7"/>
  <c r="I551" i="7"/>
  <c r="I484" i="7"/>
  <c r="I281" i="7"/>
  <c r="I49" i="7"/>
  <c r="I116" i="7"/>
  <c r="I175" i="7"/>
  <c r="I264" i="7"/>
  <c r="I294" i="7"/>
  <c r="I344" i="7"/>
  <c r="I379" i="7"/>
  <c r="I422" i="7"/>
  <c r="I535" i="7"/>
  <c r="I596" i="7"/>
  <c r="I622" i="7"/>
  <c r="I728" i="7"/>
  <c r="I793" i="7"/>
  <c r="I954" i="7"/>
  <c r="I1234" i="7"/>
  <c r="I65" i="7"/>
  <c r="I66" i="7"/>
  <c r="I1368" i="7"/>
  <c r="I1301" i="7"/>
  <c r="I884" i="7"/>
  <c r="I788" i="7"/>
  <c r="I489" i="7"/>
  <c r="I533" i="7"/>
  <c r="I573" i="7"/>
  <c r="I594" i="7"/>
  <c r="I621" i="7"/>
  <c r="I684" i="7"/>
  <c r="I799" i="7"/>
  <c r="I856" i="7"/>
  <c r="I726" i="7"/>
  <c r="I729" i="7"/>
  <c r="I715" i="7"/>
  <c r="I713" i="7"/>
  <c r="I435" i="7"/>
  <c r="I436" i="7"/>
  <c r="I257" i="7"/>
  <c r="I261" i="7"/>
  <c r="I256" i="7"/>
  <c r="I1416" i="7"/>
  <c r="I1323" i="7"/>
  <c r="I1193" i="7"/>
  <c r="I1161" i="7"/>
  <c r="I1139" i="7"/>
  <c r="I1107" i="7"/>
  <c r="I785" i="7"/>
  <c r="I737" i="7"/>
  <c r="I633" i="7"/>
  <c r="I548" i="7"/>
  <c r="I278" i="7"/>
  <c r="I55" i="7"/>
  <c r="I134" i="7"/>
  <c r="I182" i="7"/>
  <c r="I231" i="7"/>
  <c r="I268" i="7"/>
  <c r="I311" i="7"/>
  <c r="I348" i="7"/>
  <c r="I381" i="7"/>
  <c r="I431" i="7"/>
  <c r="I492" i="7"/>
  <c r="I538" i="7"/>
  <c r="I575" i="7"/>
  <c r="I593" i="7"/>
  <c r="I629" i="7"/>
  <c r="I688" i="7"/>
  <c r="I798" i="7"/>
  <c r="I855" i="7"/>
  <c r="I1410" i="7"/>
  <c r="I1411" i="7"/>
  <c r="I1374" i="7"/>
  <c r="I1373" i="7"/>
  <c r="I1025" i="7"/>
  <c r="I1024" i="7"/>
  <c r="I1027" i="7"/>
  <c r="I643" i="7"/>
  <c r="I642" i="7"/>
  <c r="I640" i="7"/>
  <c r="I220" i="7"/>
  <c r="I218" i="7"/>
  <c r="I208" i="7"/>
  <c r="I206" i="7"/>
  <c r="I356" i="7"/>
  <c r="I301" i="7"/>
  <c r="I214" i="7"/>
  <c r="I11" i="7"/>
  <c r="I139" i="7"/>
  <c r="I267" i="7"/>
  <c r="I310" i="7"/>
  <c r="I350" i="7"/>
  <c r="I380" i="7"/>
  <c r="I440" i="7"/>
  <c r="I490" i="7"/>
  <c r="I539" i="7"/>
  <c r="I604" i="7"/>
  <c r="I630" i="7"/>
  <c r="I687" i="7"/>
  <c r="I742" i="7"/>
  <c r="I796" i="7"/>
  <c r="I1306" i="7"/>
  <c r="I762" i="7"/>
  <c r="I766" i="7"/>
  <c r="I763" i="7"/>
  <c r="I764" i="7"/>
  <c r="I617" i="7"/>
  <c r="I616" i="7"/>
  <c r="I1413" i="7"/>
  <c r="I1320" i="7"/>
  <c r="I874" i="7"/>
  <c r="I806" i="7"/>
  <c r="I275" i="7"/>
  <c r="I67" i="7"/>
  <c r="I148" i="7"/>
  <c r="I186" i="7"/>
  <c r="I237" i="7"/>
  <c r="I308" i="7"/>
  <c r="I395" i="7"/>
  <c r="I439" i="7"/>
  <c r="I497" i="7"/>
  <c r="I583" i="7"/>
  <c r="I609" i="7"/>
  <c r="I746" i="7"/>
  <c r="I1011" i="7"/>
  <c r="I1187" i="7"/>
  <c r="I919" i="7"/>
  <c r="I918" i="7"/>
  <c r="I917" i="7"/>
  <c r="I1202" i="7"/>
  <c r="I1205" i="7"/>
  <c r="I1203" i="7"/>
  <c r="I1204" i="7"/>
  <c r="I1118" i="7"/>
  <c r="I1119" i="7"/>
  <c r="I1094" i="7"/>
  <c r="I1097" i="7"/>
  <c r="I1095" i="7"/>
  <c r="I1071" i="7"/>
  <c r="I1075" i="7"/>
  <c r="I1072" i="7"/>
  <c r="I1073" i="7"/>
  <c r="I1074" i="7"/>
  <c r="I674" i="7"/>
  <c r="I676" i="7"/>
  <c r="I555" i="7"/>
  <c r="I554" i="7"/>
  <c r="I408" i="7"/>
  <c r="I410" i="7"/>
  <c r="I270" i="7"/>
  <c r="I265" i="7"/>
  <c r="I651" i="7"/>
  <c r="I454" i="7"/>
  <c r="I325" i="7"/>
  <c r="I137" i="7"/>
  <c r="I28" i="7"/>
  <c r="I68" i="7"/>
  <c r="I149" i="7"/>
  <c r="I189" i="7"/>
  <c r="I235" i="7"/>
  <c r="I273" i="7"/>
  <c r="I307" i="7"/>
  <c r="I406" i="7"/>
  <c r="I438" i="7"/>
  <c r="I558" i="7"/>
  <c r="I608" i="7"/>
  <c r="I641" i="7"/>
  <c r="I743" i="7"/>
  <c r="I815" i="7"/>
  <c r="I1026" i="7"/>
  <c r="I1191" i="7"/>
  <c r="I1350" i="7"/>
  <c r="I879" i="7"/>
  <c r="I882" i="7"/>
  <c r="I881" i="7"/>
  <c r="I877" i="7"/>
  <c r="I844" i="7"/>
  <c r="I841" i="7"/>
  <c r="I843" i="7"/>
  <c r="I794" i="7"/>
  <c r="I797" i="7"/>
  <c r="I699" i="7"/>
  <c r="I698" i="7"/>
  <c r="I578" i="7"/>
  <c r="I582" i="7"/>
  <c r="I577" i="7"/>
  <c r="I584" i="7"/>
  <c r="I529" i="7"/>
  <c r="I530" i="7"/>
  <c r="I180" i="7"/>
  <c r="I183" i="7"/>
  <c r="I1426" i="7"/>
  <c r="I1180" i="7"/>
  <c r="I1148" i="7"/>
  <c r="I921" i="7"/>
  <c r="I831" i="7"/>
  <c r="I94" i="7"/>
  <c r="I88" i="7"/>
  <c r="I156" i="7"/>
  <c r="I200" i="7"/>
  <c r="I234" i="7"/>
  <c r="I316" i="7"/>
  <c r="I366" i="7"/>
  <c r="I405" i="7"/>
  <c r="I437" i="7"/>
  <c r="I506" i="7"/>
  <c r="I557" i="7"/>
  <c r="I580" i="7"/>
  <c r="I606" i="7"/>
  <c r="I647" i="7"/>
  <c r="I716" i="7"/>
  <c r="I753" i="7"/>
  <c r="I878" i="7"/>
  <c r="I1208" i="7"/>
  <c r="I1375" i="7"/>
  <c r="I1398" i="7"/>
  <c r="I1399" i="7"/>
  <c r="I1397" i="7"/>
  <c r="I1394" i="7"/>
  <c r="I1395" i="7"/>
  <c r="I1396" i="7"/>
  <c r="I1393" i="7"/>
  <c r="I1212" i="7"/>
  <c r="I1213" i="7"/>
  <c r="I1214" i="7"/>
  <c r="I1167" i="7"/>
  <c r="I1165" i="7"/>
  <c r="I1166" i="7"/>
  <c r="I1168" i="7"/>
  <c r="I1169" i="7"/>
  <c r="I771" i="7"/>
  <c r="I768" i="7"/>
  <c r="I769" i="7"/>
  <c r="I773" i="7"/>
  <c r="I625" i="7"/>
  <c r="I624" i="7"/>
  <c r="I602" i="7"/>
  <c r="I601" i="7"/>
  <c r="I600" i="7"/>
  <c r="I566" i="7"/>
  <c r="I565" i="7"/>
  <c r="I373" i="7"/>
  <c r="I370" i="7"/>
  <c r="I375" i="7"/>
  <c r="I167" i="7"/>
  <c r="I171" i="7"/>
  <c r="I1381" i="7"/>
  <c r="I1311" i="7"/>
  <c r="I934" i="7"/>
  <c r="I289" i="7"/>
  <c r="I133" i="7"/>
  <c r="I91" i="7"/>
  <c r="I166" i="7"/>
  <c r="I210" i="7"/>
  <c r="I255" i="7"/>
  <c r="I315" i="7"/>
  <c r="I365" i="7"/>
  <c r="I411" i="7"/>
  <c r="I457" i="7"/>
  <c r="I514" i="7"/>
  <c r="I556" i="7"/>
  <c r="I579" i="7"/>
  <c r="I605" i="7"/>
  <c r="I649" i="7"/>
  <c r="I714" i="7"/>
  <c r="I755" i="7"/>
  <c r="I821" i="7"/>
  <c r="I1070" i="7"/>
  <c r="I1391" i="7"/>
  <c r="I1299" i="7"/>
  <c r="I1297" i="7"/>
  <c r="I1298" i="7"/>
  <c r="I1274" i="7"/>
  <c r="I1278" i="7"/>
  <c r="I1281" i="7"/>
  <c r="I1273" i="7"/>
  <c r="I1275" i="7"/>
  <c r="I1276" i="7"/>
  <c r="I1277" i="7"/>
  <c r="I1279" i="7"/>
  <c r="I1280" i="7"/>
  <c r="I1272" i="7"/>
  <c r="I1225" i="7"/>
  <c r="I1228" i="7"/>
  <c r="I1226" i="7"/>
  <c r="I1227" i="7"/>
  <c r="I1224" i="7"/>
  <c r="I1151" i="7"/>
  <c r="I1153" i="7"/>
  <c r="I960" i="7"/>
  <c r="I961" i="7"/>
  <c r="I959" i="7"/>
  <c r="I892" i="7"/>
  <c r="I891" i="7"/>
  <c r="I888" i="7"/>
  <c r="I889" i="7"/>
  <c r="I887" i="7"/>
  <c r="I866" i="7"/>
  <c r="I863" i="7"/>
  <c r="I865" i="7"/>
  <c r="I868" i="7"/>
  <c r="I869" i="7"/>
  <c r="I867" i="7"/>
  <c r="I817" i="7"/>
  <c r="I816" i="7"/>
  <c r="I818" i="7"/>
  <c r="I733" i="7"/>
  <c r="I732" i="7"/>
  <c r="I735" i="7"/>
  <c r="I731" i="7"/>
  <c r="I734" i="7"/>
  <c r="I503" i="7"/>
  <c r="I502" i="7"/>
  <c r="I1423" i="7"/>
  <c r="I1289" i="7"/>
  <c r="I1177" i="7"/>
  <c r="I914" i="7"/>
  <c r="I828" i="7"/>
  <c r="I801" i="7"/>
  <c r="I341" i="7"/>
  <c r="I90" i="7"/>
  <c r="I21" i="7"/>
  <c r="I170" i="7"/>
  <c r="I209" i="7"/>
  <c r="I262" i="7"/>
  <c r="I283" i="7"/>
  <c r="I314" i="7"/>
  <c r="I364" i="7"/>
  <c r="I409" i="7"/>
  <c r="I459" i="7"/>
  <c r="I513" i="7"/>
  <c r="I560" i="7"/>
  <c r="I613" i="7"/>
  <c r="I822" i="7"/>
  <c r="I1083" i="7"/>
  <c r="I1409" i="7"/>
  <c r="I894" i="7"/>
  <c r="I895" i="7"/>
  <c r="I680" i="7"/>
  <c r="I679" i="7"/>
  <c r="I966" i="7"/>
  <c r="I965" i="7"/>
  <c r="I1042" i="7"/>
  <c r="I1044" i="7"/>
  <c r="I858" i="7"/>
  <c r="I850" i="7"/>
  <c r="I853" i="7"/>
  <c r="I857" i="7"/>
  <c r="I852" i="7"/>
  <c r="I854" i="7"/>
  <c r="I859" i="7"/>
  <c r="I860" i="7"/>
  <c r="I861" i="7"/>
  <c r="I722" i="7"/>
  <c r="I721" i="7"/>
  <c r="I723" i="7"/>
  <c r="I587" i="7"/>
  <c r="I586" i="7"/>
  <c r="I332" i="7"/>
  <c r="I335" i="7"/>
  <c r="I111" i="7"/>
  <c r="I64" i="7"/>
  <c r="I41" i="7"/>
  <c r="I102" i="7"/>
  <c r="I169" i="7"/>
  <c r="I207" i="7"/>
  <c r="I260" i="7"/>
  <c r="I290" i="7"/>
  <c r="I374" i="7"/>
  <c r="I413" i="7"/>
  <c r="I469" i="7"/>
  <c r="I562" i="7"/>
  <c r="I589" i="7"/>
  <c r="I612" i="7"/>
  <c r="I720" i="7"/>
  <c r="I765" i="7"/>
  <c r="I826" i="7"/>
  <c r="I984" i="7"/>
  <c r="I979" i="7"/>
  <c r="I983" i="7"/>
  <c r="I980" i="7"/>
  <c r="I981" i="7"/>
  <c r="I985" i="7"/>
  <c r="I978" i="7"/>
  <c r="I834" i="7"/>
  <c r="I835" i="7"/>
  <c r="I940" i="7"/>
  <c r="I943" i="7"/>
  <c r="I942" i="7"/>
  <c r="I939" i="7"/>
  <c r="I1336" i="7"/>
  <c r="I1335" i="7"/>
  <c r="I1128" i="7"/>
  <c r="I1132" i="7"/>
  <c r="I1135" i="7"/>
  <c r="I1127" i="7"/>
  <c r="I1126" i="7"/>
  <c r="I1129" i="7"/>
  <c r="I1130" i="7"/>
  <c r="I1131" i="7"/>
  <c r="I1134" i="7"/>
  <c r="I1125" i="7"/>
  <c r="I1114" i="7"/>
  <c r="I1116" i="7"/>
  <c r="I1113" i="7"/>
  <c r="I1115" i="7"/>
  <c r="I1103" i="7"/>
  <c r="I1102" i="7"/>
  <c r="I1101" i="7"/>
  <c r="I1080" i="7"/>
  <c r="I1077" i="7"/>
  <c r="I1081" i="7"/>
  <c r="I1082" i="7"/>
  <c r="I1079" i="7"/>
  <c r="I1054" i="7"/>
  <c r="I1055" i="7"/>
  <c r="I1053" i="7"/>
  <c r="I1031" i="7"/>
  <c r="I1029" i="7"/>
  <c r="I1030" i="7"/>
  <c r="I994" i="7"/>
  <c r="I998" i="7"/>
  <c r="I995" i="7"/>
  <c r="I996" i="7"/>
  <c r="I997" i="7"/>
  <c r="I993" i="7"/>
  <c r="I947" i="7"/>
  <c r="I946" i="7"/>
  <c r="I949" i="7"/>
  <c r="I945" i="7"/>
  <c r="I948" i="7"/>
  <c r="I80" i="7"/>
  <c r="I79" i="7"/>
  <c r="I1286" i="7"/>
  <c r="I1199" i="7"/>
  <c r="I528" i="7"/>
  <c r="I31" i="7"/>
  <c r="I106" i="7"/>
  <c r="I168" i="7"/>
  <c r="I215" i="7"/>
  <c r="I259" i="7"/>
  <c r="I293" i="7"/>
  <c r="I334" i="7"/>
  <c r="I372" i="7"/>
  <c r="I415" i="7"/>
  <c r="I471" i="7"/>
  <c r="I532" i="7"/>
  <c r="I564" i="7"/>
  <c r="I588" i="7"/>
  <c r="I615" i="7"/>
  <c r="I675" i="7"/>
  <c r="I719" i="7"/>
  <c r="I772" i="7"/>
  <c r="I1096" i="7"/>
  <c r="I1315" i="7"/>
  <c r="I1314" i="7"/>
  <c r="I1316" i="7"/>
  <c r="I1317" i="7"/>
  <c r="I1318" i="7"/>
  <c r="I1361" i="7"/>
  <c r="I1363" i="7"/>
  <c r="I1362" i="7"/>
  <c r="I1364" i="7"/>
  <c r="I1360" i="7"/>
  <c r="I1156" i="7"/>
  <c r="I1155" i="7"/>
  <c r="I1157" i="7"/>
  <c r="I1158" i="7"/>
  <c r="I1159" i="7"/>
  <c r="I1403" i="7"/>
  <c r="I1401" i="7"/>
  <c r="I1404" i="7"/>
  <c r="I1405" i="7"/>
  <c r="I1402" i="7"/>
  <c r="I1378" i="7"/>
  <c r="I1379" i="7"/>
  <c r="I1377" i="7"/>
  <c r="I910" i="7"/>
  <c r="I909" i="7"/>
  <c r="I705" i="7"/>
  <c r="I706" i="7"/>
  <c r="I707" i="7"/>
  <c r="I660" i="7"/>
  <c r="I658" i="7"/>
  <c r="I659" i="7"/>
  <c r="I657" i="7"/>
  <c r="I1059" i="7"/>
  <c r="I1019" i="7"/>
  <c r="I973" i="7"/>
  <c r="I775" i="7"/>
  <c r="I30" i="7"/>
  <c r="I112" i="7"/>
  <c r="I173" i="7"/>
  <c r="I258" i="7"/>
  <c r="I295" i="7"/>
  <c r="I333" i="7"/>
  <c r="I371" i="7"/>
  <c r="I414" i="7"/>
  <c r="I480" i="7"/>
  <c r="I536" i="7"/>
  <c r="I568" i="7"/>
  <c r="I592" i="7"/>
  <c r="I619" i="7"/>
  <c r="I678" i="7"/>
  <c r="I725" i="7"/>
  <c r="I770" i="7"/>
  <c r="I836" i="7"/>
  <c r="I941" i="7"/>
  <c r="G70" i="6"/>
  <c r="H70" i="6" s="1"/>
  <c r="F70" i="6"/>
  <c r="G69" i="6"/>
  <c r="H69" i="6" s="1"/>
  <c r="F69" i="6"/>
  <c r="F231" i="6"/>
  <c r="F230" i="6"/>
  <c r="F159" i="6"/>
  <c r="F302" i="6"/>
  <c r="F158" i="6"/>
  <c r="F362" i="6"/>
  <c r="G240" i="6"/>
  <c r="H240" i="6" s="1"/>
  <c r="F240" i="6"/>
  <c r="G372" i="6"/>
  <c r="H372" i="6" s="1"/>
  <c r="F372" i="6"/>
  <c r="G276" i="6"/>
  <c r="H276" i="6" s="1"/>
  <c r="F276" i="6"/>
  <c r="G252" i="6"/>
  <c r="H252" i="6" s="1"/>
  <c r="F252" i="6"/>
  <c r="G122" i="6"/>
  <c r="H122" i="6" s="1"/>
  <c r="F122" i="6"/>
  <c r="G74" i="6"/>
  <c r="H74" i="6" s="1"/>
  <c r="F74" i="6"/>
  <c r="G110" i="6"/>
  <c r="H110" i="6" s="1"/>
  <c r="F110" i="6"/>
  <c r="G86" i="6"/>
  <c r="H86" i="6" s="1"/>
  <c r="F86" i="6"/>
  <c r="G50" i="6"/>
  <c r="H50" i="6" s="1"/>
  <c r="F50" i="6"/>
  <c r="G384" i="6"/>
  <c r="H384" i="6" s="1"/>
  <c r="F384" i="6"/>
  <c r="G324" i="6"/>
  <c r="H324" i="6" s="1"/>
  <c r="F324" i="6"/>
  <c r="G264" i="6"/>
  <c r="H264" i="6" s="1"/>
  <c r="F264" i="6"/>
  <c r="G192" i="6"/>
  <c r="H192" i="6" s="1"/>
  <c r="F192" i="6"/>
  <c r="G144" i="6"/>
  <c r="H144" i="6" s="1"/>
  <c r="F144" i="6"/>
  <c r="G360" i="6"/>
  <c r="H360" i="6" s="1"/>
  <c r="F360" i="6"/>
  <c r="G228" i="6"/>
  <c r="H228" i="6" s="1"/>
  <c r="F228" i="6"/>
  <c r="G180" i="6"/>
  <c r="H180" i="6" s="1"/>
  <c r="F180" i="6"/>
  <c r="G348" i="6"/>
  <c r="H348" i="6" s="1"/>
  <c r="F348" i="6"/>
  <c r="G336" i="6"/>
  <c r="H336" i="6" s="1"/>
  <c r="F336" i="6"/>
  <c r="G312" i="6"/>
  <c r="H312" i="6" s="1"/>
  <c r="F312" i="6"/>
  <c r="G216" i="6"/>
  <c r="H216" i="6" s="1"/>
  <c r="F216" i="6"/>
  <c r="G168" i="6"/>
  <c r="H168" i="6" s="1"/>
  <c r="F168" i="6"/>
  <c r="G300" i="6"/>
  <c r="H300" i="6" s="1"/>
  <c r="F300" i="6"/>
  <c r="G204" i="6"/>
  <c r="H204" i="6" s="1"/>
  <c r="F204" i="6"/>
  <c r="G156" i="6"/>
  <c r="H156" i="6" s="1"/>
  <c r="F156" i="6"/>
  <c r="G38" i="6"/>
  <c r="H38" i="6" s="1"/>
  <c r="F38" i="6"/>
  <c r="G26" i="6"/>
  <c r="H26" i="6" s="1"/>
  <c r="F26" i="6"/>
  <c r="G3" i="6"/>
  <c r="H3" i="6" s="1"/>
  <c r="F3" i="6"/>
  <c r="F5" i="6"/>
  <c r="G5" i="6"/>
  <c r="H5" i="6" s="1"/>
  <c r="F100" i="6"/>
  <c r="G100" i="6"/>
  <c r="H100" i="6" s="1"/>
  <c r="F64" i="6"/>
  <c r="G64" i="6"/>
  <c r="H64" i="6" s="1"/>
  <c r="G234" i="6"/>
  <c r="H234" i="6" s="1"/>
  <c r="F234" i="6"/>
  <c r="G198" i="6"/>
  <c r="H198" i="6" s="1"/>
  <c r="F198" i="6"/>
  <c r="G289" i="6"/>
  <c r="H289" i="6" s="1"/>
  <c r="F289" i="6"/>
  <c r="F402" i="6"/>
  <c r="G402" i="6"/>
  <c r="H402" i="6" s="1"/>
  <c r="F363" i="6"/>
  <c r="F303" i="6"/>
  <c r="F242" i="6"/>
  <c r="F170" i="6"/>
  <c r="F85" i="6"/>
  <c r="G327" i="6"/>
  <c r="H327" i="6" s="1"/>
  <c r="G409" i="6"/>
  <c r="H409" i="6" s="1"/>
  <c r="F409" i="6"/>
  <c r="G361" i="6"/>
  <c r="H361" i="6" s="1"/>
  <c r="F361" i="6"/>
  <c r="G193" i="6"/>
  <c r="H193" i="6" s="1"/>
  <c r="F193" i="6"/>
  <c r="G97" i="6"/>
  <c r="H97" i="6" s="1"/>
  <c r="F97" i="6"/>
  <c r="G98" i="6"/>
  <c r="H98" i="6" s="1"/>
  <c r="F98" i="6"/>
  <c r="G62" i="6"/>
  <c r="H62" i="6" s="1"/>
  <c r="F62" i="6"/>
  <c r="G383" i="6"/>
  <c r="H383" i="6" s="1"/>
  <c r="F383" i="6"/>
  <c r="G423" i="6"/>
  <c r="H423" i="6" s="1"/>
  <c r="G420" i="6"/>
  <c r="H420" i="6" s="1"/>
  <c r="F420" i="6"/>
  <c r="G396" i="6"/>
  <c r="H396" i="6" s="1"/>
  <c r="F396" i="6"/>
  <c r="G108" i="6"/>
  <c r="H108" i="6" s="1"/>
  <c r="F108" i="6"/>
  <c r="G72" i="6"/>
  <c r="H72" i="6" s="1"/>
  <c r="F72" i="6"/>
  <c r="G48" i="6"/>
  <c r="H48" i="6" s="1"/>
  <c r="F48" i="6"/>
  <c r="G130" i="6"/>
  <c r="H130" i="6" s="1"/>
  <c r="F130" i="6"/>
  <c r="G58" i="6"/>
  <c r="H58" i="6" s="1"/>
  <c r="F58" i="6"/>
  <c r="G277" i="6"/>
  <c r="H277" i="6" s="1"/>
  <c r="F277" i="6"/>
  <c r="F390" i="6"/>
  <c r="G390" i="6"/>
  <c r="H390" i="6" s="1"/>
  <c r="F422" i="6"/>
  <c r="F351" i="6"/>
  <c r="F291" i="6"/>
  <c r="G272" i="6"/>
  <c r="H272" i="6" s="1"/>
  <c r="G443" i="6"/>
  <c r="H443" i="6" s="1"/>
  <c r="F443" i="6"/>
  <c r="G431" i="6"/>
  <c r="H431" i="6" s="1"/>
  <c r="F431" i="6"/>
  <c r="G419" i="6"/>
  <c r="H419" i="6" s="1"/>
  <c r="F419" i="6"/>
  <c r="G407" i="6"/>
  <c r="H407" i="6" s="1"/>
  <c r="F407" i="6"/>
  <c r="G395" i="6"/>
  <c r="H395" i="6" s="1"/>
  <c r="F395" i="6"/>
  <c r="G323" i="6"/>
  <c r="H323" i="6" s="1"/>
  <c r="F323" i="6"/>
  <c r="G311" i="6"/>
  <c r="H311" i="6" s="1"/>
  <c r="F311" i="6"/>
  <c r="G299" i="6"/>
  <c r="H299" i="6" s="1"/>
  <c r="F299" i="6"/>
  <c r="G287" i="6"/>
  <c r="H287" i="6" s="1"/>
  <c r="F287" i="6"/>
  <c r="G275" i="6"/>
  <c r="H275" i="6" s="1"/>
  <c r="F275" i="6"/>
  <c r="G263" i="6"/>
  <c r="H263" i="6" s="1"/>
  <c r="F263" i="6"/>
  <c r="G251" i="6"/>
  <c r="H251" i="6" s="1"/>
  <c r="F251" i="6"/>
  <c r="G131" i="6"/>
  <c r="H131" i="6" s="1"/>
  <c r="F131" i="6"/>
  <c r="G119" i="6"/>
  <c r="H119" i="6" s="1"/>
  <c r="F119" i="6"/>
  <c r="G107" i="6"/>
  <c r="H107" i="6" s="1"/>
  <c r="F107" i="6"/>
  <c r="G95" i="6"/>
  <c r="H95" i="6" s="1"/>
  <c r="F95" i="6"/>
  <c r="G83" i="6"/>
  <c r="H83" i="6" s="1"/>
  <c r="F83" i="6"/>
  <c r="G71" i="6"/>
  <c r="H71" i="6" s="1"/>
  <c r="F71" i="6"/>
  <c r="G59" i="6"/>
  <c r="H59" i="6" s="1"/>
  <c r="F59" i="6"/>
  <c r="G47" i="6"/>
  <c r="H47" i="6" s="1"/>
  <c r="F47" i="6"/>
  <c r="G129" i="6"/>
  <c r="H129" i="6" s="1"/>
  <c r="F129" i="6"/>
  <c r="G93" i="6"/>
  <c r="H93" i="6" s="1"/>
  <c r="F93" i="6"/>
  <c r="G57" i="6"/>
  <c r="H57" i="6" s="1"/>
  <c r="F57" i="6"/>
  <c r="G227" i="6"/>
  <c r="H227" i="6" s="1"/>
  <c r="F227" i="6"/>
  <c r="G191" i="6"/>
  <c r="H191" i="6" s="1"/>
  <c r="F191" i="6"/>
  <c r="G155" i="6"/>
  <c r="H155" i="6" s="1"/>
  <c r="F155" i="6"/>
  <c r="G371" i="6"/>
  <c r="H371" i="6" s="1"/>
  <c r="F371" i="6"/>
  <c r="G425" i="6"/>
  <c r="H425" i="6" s="1"/>
  <c r="F425" i="6"/>
  <c r="F411" i="6"/>
  <c r="F350" i="6"/>
  <c r="F290" i="6"/>
  <c r="F219" i="6"/>
  <c r="F147" i="6"/>
  <c r="G399" i="6"/>
  <c r="H399" i="6" s="1"/>
  <c r="G433" i="6"/>
  <c r="H433" i="6" s="1"/>
  <c r="F433" i="6"/>
  <c r="G229" i="6"/>
  <c r="H229" i="6" s="1"/>
  <c r="F229" i="6"/>
  <c r="G232" i="6"/>
  <c r="H232" i="6" s="1"/>
  <c r="F232" i="6"/>
  <c r="G288" i="6"/>
  <c r="H288" i="6" s="1"/>
  <c r="F288" i="6"/>
  <c r="G444" i="6"/>
  <c r="H444" i="6" s="1"/>
  <c r="F444" i="6"/>
  <c r="G408" i="6"/>
  <c r="H408" i="6" s="1"/>
  <c r="F408" i="6"/>
  <c r="G120" i="6"/>
  <c r="H120" i="6" s="1"/>
  <c r="F120" i="6"/>
  <c r="G84" i="6"/>
  <c r="H84" i="6" s="1"/>
  <c r="F84" i="6"/>
  <c r="G36" i="6"/>
  <c r="H36" i="6" s="1"/>
  <c r="F36" i="6"/>
  <c r="G12" i="6"/>
  <c r="H12" i="6" s="1"/>
  <c r="F12" i="6"/>
  <c r="G94" i="6"/>
  <c r="H94" i="6" s="1"/>
  <c r="F94" i="6"/>
  <c r="G418" i="6"/>
  <c r="H418" i="6" s="1"/>
  <c r="F418" i="6"/>
  <c r="G406" i="6"/>
  <c r="H406" i="6" s="1"/>
  <c r="F406" i="6"/>
  <c r="G394" i="6"/>
  <c r="H394" i="6" s="1"/>
  <c r="F394" i="6"/>
  <c r="G382" i="6"/>
  <c r="H382" i="6" s="1"/>
  <c r="F382" i="6"/>
  <c r="G370" i="6"/>
  <c r="H370" i="6" s="1"/>
  <c r="F370" i="6"/>
  <c r="G358" i="6"/>
  <c r="H358" i="6" s="1"/>
  <c r="F358" i="6"/>
  <c r="G346" i="6"/>
  <c r="H346" i="6" s="1"/>
  <c r="F346" i="6"/>
  <c r="G334" i="6"/>
  <c r="H334" i="6" s="1"/>
  <c r="F334" i="6"/>
  <c r="G322" i="6"/>
  <c r="H322" i="6" s="1"/>
  <c r="F322" i="6"/>
  <c r="G310" i="6"/>
  <c r="H310" i="6" s="1"/>
  <c r="F310" i="6"/>
  <c r="G298" i="6"/>
  <c r="H298" i="6" s="1"/>
  <c r="F298" i="6"/>
  <c r="G286" i="6"/>
  <c r="H286" i="6" s="1"/>
  <c r="F286" i="6"/>
  <c r="G274" i="6"/>
  <c r="H274" i="6" s="1"/>
  <c r="F274" i="6"/>
  <c r="G262" i="6"/>
  <c r="H262" i="6" s="1"/>
  <c r="F262" i="6"/>
  <c r="G250" i="6"/>
  <c r="H250" i="6" s="1"/>
  <c r="F250" i="6"/>
  <c r="G238" i="6"/>
  <c r="H238" i="6" s="1"/>
  <c r="F238" i="6"/>
  <c r="G226" i="6"/>
  <c r="H226" i="6" s="1"/>
  <c r="F226" i="6"/>
  <c r="G214" i="6"/>
  <c r="H214" i="6" s="1"/>
  <c r="F214" i="6"/>
  <c r="G202" i="6"/>
  <c r="H202" i="6" s="1"/>
  <c r="F202" i="6"/>
  <c r="G190" i="6"/>
  <c r="H190" i="6" s="1"/>
  <c r="F190" i="6"/>
  <c r="G178" i="6"/>
  <c r="H178" i="6" s="1"/>
  <c r="F178" i="6"/>
  <c r="G166" i="6"/>
  <c r="H166" i="6" s="1"/>
  <c r="F166" i="6"/>
  <c r="G154" i="6"/>
  <c r="H154" i="6" s="1"/>
  <c r="F154" i="6"/>
  <c r="G142" i="6"/>
  <c r="H142" i="6" s="1"/>
  <c r="F142" i="6"/>
  <c r="F29" i="6"/>
  <c r="G29" i="6"/>
  <c r="H29" i="6" s="1"/>
  <c r="G124" i="6"/>
  <c r="H124" i="6" s="1"/>
  <c r="F124" i="6"/>
  <c r="F88" i="6"/>
  <c r="G88" i="6"/>
  <c r="H88" i="6" s="1"/>
  <c r="F52" i="6"/>
  <c r="G52" i="6"/>
  <c r="H52" i="6" s="1"/>
  <c r="G222" i="6"/>
  <c r="H222" i="6" s="1"/>
  <c r="F222" i="6"/>
  <c r="G186" i="6"/>
  <c r="H186" i="6" s="1"/>
  <c r="F186" i="6"/>
  <c r="G265" i="6"/>
  <c r="H265" i="6" s="1"/>
  <c r="F265" i="6"/>
  <c r="G442" i="6"/>
  <c r="H442" i="6" s="1"/>
  <c r="F442" i="6"/>
  <c r="F410" i="6"/>
  <c r="F339" i="6"/>
  <c r="F279" i="6"/>
  <c r="F218" i="6"/>
  <c r="F146" i="6"/>
  <c r="F49" i="6"/>
  <c r="G398" i="6"/>
  <c r="H398" i="6" s="1"/>
  <c r="G200" i="6"/>
  <c r="H200" i="6" s="1"/>
  <c r="G421" i="6"/>
  <c r="H421" i="6" s="1"/>
  <c r="F421" i="6"/>
  <c r="G217" i="6"/>
  <c r="H217" i="6" s="1"/>
  <c r="F217" i="6"/>
  <c r="G169" i="6"/>
  <c r="H169" i="6" s="1"/>
  <c r="F169" i="6"/>
  <c r="G73" i="6"/>
  <c r="H73" i="6" s="1"/>
  <c r="F73" i="6"/>
  <c r="G25" i="6"/>
  <c r="H25" i="6" s="1"/>
  <c r="F25" i="6"/>
  <c r="G196" i="6"/>
  <c r="H196" i="6" s="1"/>
  <c r="F196" i="6"/>
  <c r="G401" i="6"/>
  <c r="H401" i="6" s="1"/>
  <c r="F401" i="6"/>
  <c r="G432" i="6"/>
  <c r="H432" i="6" s="1"/>
  <c r="F432" i="6"/>
  <c r="G132" i="6"/>
  <c r="H132" i="6" s="1"/>
  <c r="F132" i="6"/>
  <c r="G96" i="6"/>
  <c r="H96" i="6" s="1"/>
  <c r="F96" i="6"/>
  <c r="G60" i="6"/>
  <c r="H60" i="6" s="1"/>
  <c r="F60" i="6"/>
  <c r="G24" i="6"/>
  <c r="H24" i="6" s="1"/>
  <c r="F24" i="6"/>
  <c r="F417" i="6"/>
  <c r="G417" i="6"/>
  <c r="H417" i="6" s="1"/>
  <c r="G405" i="6"/>
  <c r="H405" i="6" s="1"/>
  <c r="F405" i="6"/>
  <c r="F393" i="6"/>
  <c r="G393" i="6"/>
  <c r="H393" i="6" s="1"/>
  <c r="G381" i="6"/>
  <c r="H381" i="6" s="1"/>
  <c r="F381" i="6"/>
  <c r="F369" i="6"/>
  <c r="G369" i="6"/>
  <c r="H369" i="6" s="1"/>
  <c r="G357" i="6"/>
  <c r="H357" i="6" s="1"/>
  <c r="F357" i="6"/>
  <c r="F345" i="6"/>
  <c r="G345" i="6"/>
  <c r="H345" i="6" s="1"/>
  <c r="G321" i="6"/>
  <c r="H321" i="6" s="1"/>
  <c r="F321" i="6"/>
  <c r="G309" i="6"/>
  <c r="H309" i="6" s="1"/>
  <c r="F309" i="6"/>
  <c r="G297" i="6"/>
  <c r="H297" i="6" s="1"/>
  <c r="F297" i="6"/>
  <c r="G285" i="6"/>
  <c r="H285" i="6" s="1"/>
  <c r="F285" i="6"/>
  <c r="G273" i="6"/>
  <c r="H273" i="6" s="1"/>
  <c r="F273" i="6"/>
  <c r="G261" i="6"/>
  <c r="H261" i="6" s="1"/>
  <c r="F261" i="6"/>
  <c r="G249" i="6"/>
  <c r="H249" i="6" s="1"/>
  <c r="F249" i="6"/>
  <c r="G237" i="6"/>
  <c r="H237" i="6" s="1"/>
  <c r="F237" i="6"/>
  <c r="G225" i="6"/>
  <c r="H225" i="6" s="1"/>
  <c r="F225" i="6"/>
  <c r="G213" i="6"/>
  <c r="H213" i="6" s="1"/>
  <c r="F213" i="6"/>
  <c r="G201" i="6"/>
  <c r="H201" i="6" s="1"/>
  <c r="F201" i="6"/>
  <c r="G189" i="6"/>
  <c r="H189" i="6" s="1"/>
  <c r="F189" i="6"/>
  <c r="G177" i="6"/>
  <c r="H177" i="6" s="1"/>
  <c r="F177" i="6"/>
  <c r="G165" i="6"/>
  <c r="H165" i="6" s="1"/>
  <c r="F165" i="6"/>
  <c r="G153" i="6"/>
  <c r="H153" i="6" s="1"/>
  <c r="F153" i="6"/>
  <c r="G141" i="6"/>
  <c r="H141" i="6" s="1"/>
  <c r="F141" i="6"/>
  <c r="G33" i="6"/>
  <c r="H33" i="6" s="1"/>
  <c r="F33" i="6"/>
  <c r="G21" i="6"/>
  <c r="H21" i="6" s="1"/>
  <c r="F21" i="6"/>
  <c r="G9" i="6"/>
  <c r="H9" i="6" s="1"/>
  <c r="F9" i="6"/>
  <c r="G27" i="6"/>
  <c r="H27" i="6" s="1"/>
  <c r="F27" i="6"/>
  <c r="G220" i="6"/>
  <c r="H220" i="6" s="1"/>
  <c r="F220" i="6"/>
  <c r="G359" i="6"/>
  <c r="H359" i="6" s="1"/>
  <c r="F359" i="6"/>
  <c r="F338" i="6"/>
  <c r="F278" i="6"/>
  <c r="F207" i="6"/>
  <c r="F135" i="6"/>
  <c r="F80" i="6"/>
  <c r="G80" i="6"/>
  <c r="H80" i="6" s="1"/>
  <c r="G68" i="6"/>
  <c r="H68" i="6" s="1"/>
  <c r="F68" i="6"/>
  <c r="F56" i="6"/>
  <c r="G56" i="6"/>
  <c r="H56" i="6" s="1"/>
  <c r="F44" i="6"/>
  <c r="G44" i="6"/>
  <c r="H44" i="6" s="1"/>
  <c r="G32" i="6"/>
  <c r="H32" i="6" s="1"/>
  <c r="F32" i="6"/>
  <c r="G20" i="6"/>
  <c r="H20" i="6" s="1"/>
  <c r="F20" i="6"/>
  <c r="G8" i="6"/>
  <c r="H8" i="6" s="1"/>
  <c r="F8" i="6"/>
  <c r="G23" i="6"/>
  <c r="H23" i="6" s="1"/>
  <c r="F23" i="6"/>
  <c r="G118" i="6"/>
  <c r="H118" i="6" s="1"/>
  <c r="F118" i="6"/>
  <c r="G82" i="6"/>
  <c r="H82" i="6" s="1"/>
  <c r="F82" i="6"/>
  <c r="G46" i="6"/>
  <c r="H46" i="6" s="1"/>
  <c r="F46" i="6"/>
  <c r="G253" i="6"/>
  <c r="H253" i="6" s="1"/>
  <c r="F253" i="6"/>
  <c r="G430" i="6"/>
  <c r="H430" i="6" s="1"/>
  <c r="F430" i="6"/>
  <c r="F267" i="6"/>
  <c r="F206" i="6"/>
  <c r="F35" i="6"/>
  <c r="G378" i="6"/>
  <c r="H378" i="6" s="1"/>
  <c r="G104" i="6"/>
  <c r="H104" i="6" s="1"/>
  <c r="G133" i="6"/>
  <c r="H133" i="6" s="1"/>
  <c r="F133" i="6"/>
  <c r="G61" i="6"/>
  <c r="H61" i="6" s="1"/>
  <c r="F61" i="6"/>
  <c r="G13" i="6"/>
  <c r="H13" i="6" s="1"/>
  <c r="F13" i="6"/>
  <c r="F440" i="6"/>
  <c r="G440" i="6"/>
  <c r="H440" i="6" s="1"/>
  <c r="G404" i="6"/>
  <c r="H404" i="6" s="1"/>
  <c r="F404" i="6"/>
  <c r="G356" i="6"/>
  <c r="H356" i="6" s="1"/>
  <c r="F356" i="6"/>
  <c r="F320" i="6"/>
  <c r="G320" i="6"/>
  <c r="H320" i="6" s="1"/>
  <c r="F308" i="6"/>
  <c r="G308" i="6"/>
  <c r="H308" i="6" s="1"/>
  <c r="G212" i="6"/>
  <c r="H212" i="6" s="1"/>
  <c r="F212" i="6"/>
  <c r="G128" i="6"/>
  <c r="H128" i="6" s="1"/>
  <c r="F128" i="6"/>
  <c r="F439" i="6"/>
  <c r="G439" i="6"/>
  <c r="H439" i="6" s="1"/>
  <c r="G403" i="6"/>
  <c r="H403" i="6" s="1"/>
  <c r="F403" i="6"/>
  <c r="F391" i="6"/>
  <c r="G391" i="6"/>
  <c r="H391" i="6" s="1"/>
  <c r="F331" i="6"/>
  <c r="G331" i="6"/>
  <c r="H331" i="6" s="1"/>
  <c r="F283" i="6"/>
  <c r="G283" i="6"/>
  <c r="H283" i="6" s="1"/>
  <c r="F271" i="6"/>
  <c r="G271" i="6"/>
  <c r="H271" i="6" s="1"/>
  <c r="F259" i="6"/>
  <c r="G259" i="6"/>
  <c r="H259" i="6" s="1"/>
  <c r="F211" i="6"/>
  <c r="G211" i="6"/>
  <c r="H211" i="6" s="1"/>
  <c r="F199" i="6"/>
  <c r="G199" i="6"/>
  <c r="H199" i="6" s="1"/>
  <c r="F187" i="6"/>
  <c r="G187" i="6"/>
  <c r="H187" i="6" s="1"/>
  <c r="F175" i="6"/>
  <c r="G175" i="6"/>
  <c r="H175" i="6" s="1"/>
  <c r="G163" i="6"/>
  <c r="H163" i="6" s="1"/>
  <c r="F163" i="6"/>
  <c r="G151" i="6"/>
  <c r="H151" i="6" s="1"/>
  <c r="F151" i="6"/>
  <c r="G139" i="6"/>
  <c r="H139" i="6" s="1"/>
  <c r="F139" i="6"/>
  <c r="G127" i="6"/>
  <c r="H127" i="6" s="1"/>
  <c r="F127" i="6"/>
  <c r="F115" i="6"/>
  <c r="G115" i="6"/>
  <c r="H115" i="6" s="1"/>
  <c r="F103" i="6"/>
  <c r="G103" i="6"/>
  <c r="H103" i="6" s="1"/>
  <c r="F91" i="6"/>
  <c r="G91" i="6"/>
  <c r="H91" i="6" s="1"/>
  <c r="F79" i="6"/>
  <c r="G79" i="6"/>
  <c r="H79" i="6" s="1"/>
  <c r="F67" i="6"/>
  <c r="G67" i="6"/>
  <c r="H67" i="6" s="1"/>
  <c r="F55" i="6"/>
  <c r="G55" i="6"/>
  <c r="H55" i="6" s="1"/>
  <c r="F43" i="6"/>
  <c r="G43" i="6"/>
  <c r="H43" i="6" s="1"/>
  <c r="F31" i="6"/>
  <c r="G31" i="6"/>
  <c r="H31" i="6" s="1"/>
  <c r="F19" i="6"/>
  <c r="G19" i="6"/>
  <c r="H19" i="6" s="1"/>
  <c r="F7" i="6"/>
  <c r="G7" i="6"/>
  <c r="H7" i="6" s="1"/>
  <c r="G22" i="6"/>
  <c r="H22" i="6" s="1"/>
  <c r="F22" i="6"/>
  <c r="G117" i="6"/>
  <c r="H117" i="6" s="1"/>
  <c r="F117" i="6"/>
  <c r="G81" i="6"/>
  <c r="H81" i="6" s="1"/>
  <c r="F81" i="6"/>
  <c r="G45" i="6"/>
  <c r="H45" i="6" s="1"/>
  <c r="F45" i="6"/>
  <c r="G215" i="6"/>
  <c r="H215" i="6" s="1"/>
  <c r="F215" i="6"/>
  <c r="G179" i="6"/>
  <c r="H179" i="6" s="1"/>
  <c r="F179" i="6"/>
  <c r="G143" i="6"/>
  <c r="H143" i="6" s="1"/>
  <c r="F143" i="6"/>
  <c r="G347" i="6"/>
  <c r="H347" i="6" s="1"/>
  <c r="F347" i="6"/>
  <c r="G429" i="6"/>
  <c r="H429" i="6" s="1"/>
  <c r="F429" i="6"/>
  <c r="F266" i="6"/>
  <c r="F195" i="6"/>
  <c r="F34" i="6"/>
  <c r="G375" i="6"/>
  <c r="H375" i="6" s="1"/>
  <c r="G92" i="6"/>
  <c r="H92" i="6" s="1"/>
  <c r="G373" i="6"/>
  <c r="H373" i="6" s="1"/>
  <c r="F373" i="6"/>
  <c r="G349" i="6"/>
  <c r="H349" i="6" s="1"/>
  <c r="F349" i="6"/>
  <c r="G337" i="6"/>
  <c r="H337" i="6" s="1"/>
  <c r="F337" i="6"/>
  <c r="G37" i="6"/>
  <c r="H37" i="6" s="1"/>
  <c r="F37" i="6"/>
  <c r="F42" i="6"/>
  <c r="G42" i="6"/>
  <c r="H42" i="6" s="1"/>
  <c r="F416" i="6"/>
  <c r="G416" i="6"/>
  <c r="H416" i="6" s="1"/>
  <c r="F392" i="6"/>
  <c r="G392" i="6"/>
  <c r="H392" i="6" s="1"/>
  <c r="G332" i="6"/>
  <c r="H332" i="6" s="1"/>
  <c r="F332" i="6"/>
  <c r="G284" i="6"/>
  <c r="H284" i="6" s="1"/>
  <c r="F284" i="6"/>
  <c r="F260" i="6"/>
  <c r="G260" i="6"/>
  <c r="H260" i="6" s="1"/>
  <c r="F164" i="6"/>
  <c r="G164" i="6"/>
  <c r="H164" i="6" s="1"/>
  <c r="G152" i="6"/>
  <c r="H152" i="6" s="1"/>
  <c r="F152" i="6"/>
  <c r="G140" i="6"/>
  <c r="H140" i="6" s="1"/>
  <c r="F140" i="6"/>
  <c r="G451" i="6"/>
  <c r="H451" i="6" s="1"/>
  <c r="F451" i="6"/>
  <c r="G427" i="6"/>
  <c r="H427" i="6" s="1"/>
  <c r="F427" i="6"/>
  <c r="F367" i="6"/>
  <c r="G367" i="6"/>
  <c r="H367" i="6" s="1"/>
  <c r="G295" i="6"/>
  <c r="H295" i="6" s="1"/>
  <c r="F295" i="6"/>
  <c r="G223" i="6"/>
  <c r="H223" i="6" s="1"/>
  <c r="F223" i="6"/>
  <c r="G450" i="6"/>
  <c r="H450" i="6" s="1"/>
  <c r="F450" i="6"/>
  <c r="F438" i="6"/>
  <c r="G438" i="6"/>
  <c r="H438" i="6" s="1"/>
  <c r="G426" i="6"/>
  <c r="H426" i="6" s="1"/>
  <c r="F426" i="6"/>
  <c r="F366" i="6"/>
  <c r="G366" i="6"/>
  <c r="H366" i="6" s="1"/>
  <c r="F342" i="6"/>
  <c r="G342" i="6"/>
  <c r="H342" i="6" s="1"/>
  <c r="F318" i="6"/>
  <c r="G318" i="6"/>
  <c r="H318" i="6" s="1"/>
  <c r="G306" i="6"/>
  <c r="H306" i="6" s="1"/>
  <c r="F306" i="6"/>
  <c r="G294" i="6"/>
  <c r="H294" i="6" s="1"/>
  <c r="F294" i="6"/>
  <c r="G282" i="6"/>
  <c r="H282" i="6" s="1"/>
  <c r="F282" i="6"/>
  <c r="G270" i="6"/>
  <c r="H270" i="6" s="1"/>
  <c r="F270" i="6"/>
  <c r="G258" i="6"/>
  <c r="H258" i="6" s="1"/>
  <c r="F258" i="6"/>
  <c r="G126" i="6"/>
  <c r="H126" i="6" s="1"/>
  <c r="F126" i="6"/>
  <c r="F114" i="6"/>
  <c r="G114" i="6"/>
  <c r="H114" i="6" s="1"/>
  <c r="F102" i="6"/>
  <c r="G102" i="6"/>
  <c r="H102" i="6" s="1"/>
  <c r="F90" i="6"/>
  <c r="G90" i="6"/>
  <c r="H90" i="6" s="1"/>
  <c r="F78" i="6"/>
  <c r="G78" i="6"/>
  <c r="H78" i="6" s="1"/>
  <c r="F66" i="6"/>
  <c r="G66" i="6"/>
  <c r="H66" i="6" s="1"/>
  <c r="F54" i="6"/>
  <c r="G54" i="6"/>
  <c r="H54" i="6" s="1"/>
  <c r="F30" i="6"/>
  <c r="G30" i="6"/>
  <c r="H30" i="6" s="1"/>
  <c r="F18" i="6"/>
  <c r="G18" i="6"/>
  <c r="H18" i="6" s="1"/>
  <c r="F6" i="6"/>
  <c r="G6" i="6"/>
  <c r="H6" i="6" s="1"/>
  <c r="F17" i="6"/>
  <c r="G17" i="6"/>
  <c r="H17" i="6" s="1"/>
  <c r="F112" i="6"/>
  <c r="G112" i="6"/>
  <c r="H112" i="6" s="1"/>
  <c r="F76" i="6"/>
  <c r="G76" i="6"/>
  <c r="H76" i="6" s="1"/>
  <c r="G246" i="6"/>
  <c r="H246" i="6" s="1"/>
  <c r="F246" i="6"/>
  <c r="G210" i="6"/>
  <c r="H210" i="6" s="1"/>
  <c r="F210" i="6"/>
  <c r="G174" i="6"/>
  <c r="H174" i="6" s="1"/>
  <c r="F174" i="6"/>
  <c r="G325" i="6"/>
  <c r="H325" i="6" s="1"/>
  <c r="F325" i="6"/>
  <c r="F447" i="6"/>
  <c r="F387" i="6"/>
  <c r="F326" i="6"/>
  <c r="F255" i="6"/>
  <c r="F194" i="6"/>
  <c r="F121" i="6"/>
  <c r="F15" i="6"/>
  <c r="G354" i="6"/>
  <c r="H354" i="6" s="1"/>
  <c r="G445" i="6"/>
  <c r="H445" i="6" s="1"/>
  <c r="F445" i="6"/>
  <c r="G397" i="6"/>
  <c r="H397" i="6" s="1"/>
  <c r="F397" i="6"/>
  <c r="G205" i="6"/>
  <c r="H205" i="6" s="1"/>
  <c r="F205" i="6"/>
  <c r="G109" i="6"/>
  <c r="H109" i="6" s="1"/>
  <c r="F109" i="6"/>
  <c r="G39" i="6"/>
  <c r="H39" i="6" s="1"/>
  <c r="F39" i="6"/>
  <c r="G380" i="6"/>
  <c r="H380" i="6" s="1"/>
  <c r="F380" i="6"/>
  <c r="G296" i="6"/>
  <c r="H296" i="6" s="1"/>
  <c r="F296" i="6"/>
  <c r="G224" i="6"/>
  <c r="H224" i="6" s="1"/>
  <c r="F224" i="6"/>
  <c r="F176" i="6"/>
  <c r="G176" i="6"/>
  <c r="H176" i="6" s="1"/>
  <c r="F379" i="6"/>
  <c r="G379" i="6"/>
  <c r="H379" i="6" s="1"/>
  <c r="F343" i="6"/>
  <c r="G343" i="6"/>
  <c r="H343" i="6" s="1"/>
  <c r="F247" i="6"/>
  <c r="G247" i="6"/>
  <c r="H247" i="6" s="1"/>
  <c r="G449" i="6"/>
  <c r="H449" i="6" s="1"/>
  <c r="F449" i="6"/>
  <c r="G437" i="6"/>
  <c r="H437" i="6" s="1"/>
  <c r="F437" i="6"/>
  <c r="G389" i="6"/>
  <c r="H389" i="6" s="1"/>
  <c r="F389" i="6"/>
  <c r="G365" i="6"/>
  <c r="H365" i="6" s="1"/>
  <c r="F365" i="6"/>
  <c r="G341" i="6"/>
  <c r="H341" i="6" s="1"/>
  <c r="F341" i="6"/>
  <c r="G317" i="6"/>
  <c r="H317" i="6" s="1"/>
  <c r="F317" i="6"/>
  <c r="G305" i="6"/>
  <c r="H305" i="6" s="1"/>
  <c r="F305" i="6"/>
  <c r="G281" i="6"/>
  <c r="H281" i="6" s="1"/>
  <c r="F281" i="6"/>
  <c r="G245" i="6"/>
  <c r="H245" i="6" s="1"/>
  <c r="F245" i="6"/>
  <c r="G221" i="6"/>
  <c r="H221" i="6" s="1"/>
  <c r="F221" i="6"/>
  <c r="G197" i="6"/>
  <c r="H197" i="6" s="1"/>
  <c r="F197" i="6"/>
  <c r="G173" i="6"/>
  <c r="H173" i="6" s="1"/>
  <c r="F173" i="6"/>
  <c r="G161" i="6"/>
  <c r="H161" i="6" s="1"/>
  <c r="F161" i="6"/>
  <c r="G149" i="6"/>
  <c r="H149" i="6" s="1"/>
  <c r="F149" i="6"/>
  <c r="G137" i="6"/>
  <c r="H137" i="6" s="1"/>
  <c r="F137" i="6"/>
  <c r="F125" i="6"/>
  <c r="G125" i="6"/>
  <c r="H125" i="6" s="1"/>
  <c r="F113" i="6"/>
  <c r="G113" i="6"/>
  <c r="H113" i="6" s="1"/>
  <c r="F101" i="6"/>
  <c r="G101" i="6"/>
  <c r="H101" i="6" s="1"/>
  <c r="F89" i="6"/>
  <c r="G89" i="6"/>
  <c r="H89" i="6" s="1"/>
  <c r="F77" i="6"/>
  <c r="G77" i="6"/>
  <c r="H77" i="6" s="1"/>
  <c r="F65" i="6"/>
  <c r="G65" i="6"/>
  <c r="H65" i="6" s="1"/>
  <c r="F53" i="6"/>
  <c r="G53" i="6"/>
  <c r="H53" i="6" s="1"/>
  <c r="G244" i="6"/>
  <c r="H244" i="6" s="1"/>
  <c r="F244" i="6"/>
  <c r="G208" i="6"/>
  <c r="H208" i="6" s="1"/>
  <c r="F208" i="6"/>
  <c r="G335" i="6"/>
  <c r="H335" i="6" s="1"/>
  <c r="F335" i="6"/>
  <c r="F446" i="6"/>
  <c r="F386" i="6"/>
  <c r="F315" i="6"/>
  <c r="F254" i="6"/>
  <c r="F183" i="6"/>
  <c r="F106" i="6"/>
  <c r="F14" i="6"/>
  <c r="G241" i="6"/>
  <c r="H241" i="6" s="1"/>
  <c r="F241" i="6"/>
  <c r="G181" i="6"/>
  <c r="H181" i="6" s="1"/>
  <c r="F181" i="6"/>
  <c r="G157" i="6"/>
  <c r="H157" i="6" s="1"/>
  <c r="F157" i="6"/>
  <c r="G145" i="6"/>
  <c r="H145" i="6" s="1"/>
  <c r="F145" i="6"/>
  <c r="G452" i="6"/>
  <c r="H452" i="6" s="1"/>
  <c r="F452" i="6"/>
  <c r="G428" i="6"/>
  <c r="H428" i="6" s="1"/>
  <c r="F428" i="6"/>
  <c r="F368" i="6"/>
  <c r="G368" i="6"/>
  <c r="H368" i="6" s="1"/>
  <c r="F344" i="6"/>
  <c r="G344" i="6"/>
  <c r="H344" i="6" s="1"/>
  <c r="F236" i="6"/>
  <c r="G236" i="6"/>
  <c r="H236" i="6" s="1"/>
  <c r="F188" i="6"/>
  <c r="G188" i="6"/>
  <c r="H188" i="6" s="1"/>
  <c r="F116" i="6"/>
  <c r="G116" i="6"/>
  <c r="H116" i="6" s="1"/>
  <c r="F415" i="6"/>
  <c r="G415" i="6"/>
  <c r="H415" i="6" s="1"/>
  <c r="F355" i="6"/>
  <c r="G355" i="6"/>
  <c r="H355" i="6" s="1"/>
  <c r="F319" i="6"/>
  <c r="G319" i="6"/>
  <c r="H319" i="6" s="1"/>
  <c r="F307" i="6"/>
  <c r="G307" i="6"/>
  <c r="H307" i="6" s="1"/>
  <c r="F235" i="6"/>
  <c r="G235" i="6"/>
  <c r="H235" i="6" s="1"/>
  <c r="G377" i="6"/>
  <c r="H377" i="6" s="1"/>
  <c r="F377" i="6"/>
  <c r="G353" i="6"/>
  <c r="H353" i="6" s="1"/>
  <c r="F353" i="6"/>
  <c r="G329" i="6"/>
  <c r="H329" i="6" s="1"/>
  <c r="F329" i="6"/>
  <c r="G293" i="6"/>
  <c r="H293" i="6" s="1"/>
  <c r="F293" i="6"/>
  <c r="G269" i="6"/>
  <c r="H269" i="6" s="1"/>
  <c r="F269" i="6"/>
  <c r="G257" i="6"/>
  <c r="H257" i="6" s="1"/>
  <c r="F257" i="6"/>
  <c r="G233" i="6"/>
  <c r="H233" i="6" s="1"/>
  <c r="F233" i="6"/>
  <c r="G209" i="6"/>
  <c r="H209" i="6" s="1"/>
  <c r="F209" i="6"/>
  <c r="G185" i="6"/>
  <c r="H185" i="6" s="1"/>
  <c r="F185" i="6"/>
  <c r="G448" i="6"/>
  <c r="H448" i="6" s="1"/>
  <c r="F448" i="6"/>
  <c r="G436" i="6"/>
  <c r="H436" i="6" s="1"/>
  <c r="F436" i="6"/>
  <c r="G412" i="6"/>
  <c r="H412" i="6" s="1"/>
  <c r="F412" i="6"/>
  <c r="G400" i="6"/>
  <c r="H400" i="6" s="1"/>
  <c r="F400" i="6"/>
  <c r="G376" i="6"/>
  <c r="H376" i="6" s="1"/>
  <c r="F376" i="6"/>
  <c r="G364" i="6"/>
  <c r="H364" i="6" s="1"/>
  <c r="F364" i="6"/>
  <c r="G352" i="6"/>
  <c r="H352" i="6" s="1"/>
  <c r="F352" i="6"/>
  <c r="G340" i="6"/>
  <c r="H340" i="6" s="1"/>
  <c r="F340" i="6"/>
  <c r="G328" i="6"/>
  <c r="H328" i="6" s="1"/>
  <c r="F328" i="6"/>
  <c r="G316" i="6"/>
  <c r="H316" i="6" s="1"/>
  <c r="F316" i="6"/>
  <c r="G292" i="6"/>
  <c r="H292" i="6" s="1"/>
  <c r="F292" i="6"/>
  <c r="G280" i="6"/>
  <c r="H280" i="6" s="1"/>
  <c r="F280" i="6"/>
  <c r="G268" i="6"/>
  <c r="H268" i="6" s="1"/>
  <c r="F268" i="6"/>
  <c r="G256" i="6"/>
  <c r="H256" i="6" s="1"/>
  <c r="F256" i="6"/>
  <c r="F40" i="6"/>
  <c r="G40" i="6"/>
  <c r="H40" i="6" s="1"/>
  <c r="F28" i="6"/>
  <c r="G28" i="6"/>
  <c r="H28" i="6" s="1"/>
  <c r="F16" i="6"/>
  <c r="G16" i="6"/>
  <c r="H16" i="6" s="1"/>
  <c r="F4" i="6"/>
  <c r="G4" i="6"/>
  <c r="H4" i="6" s="1"/>
  <c r="G11" i="6"/>
  <c r="H11" i="6" s="1"/>
  <c r="F11" i="6"/>
  <c r="G301" i="6"/>
  <c r="H301" i="6" s="1"/>
  <c r="F301" i="6"/>
  <c r="G313" i="6"/>
  <c r="H313" i="6" s="1"/>
  <c r="F313" i="6"/>
  <c r="F414" i="6"/>
  <c r="G414" i="6"/>
  <c r="H414" i="6" s="1"/>
  <c r="F435" i="6"/>
  <c r="F314" i="6"/>
  <c r="F182" i="6"/>
  <c r="F105" i="6"/>
  <c r="G385" i="6"/>
  <c r="H385" i="6" s="1"/>
  <c r="F385" i="6"/>
  <c r="G123" i="6"/>
  <c r="H123" i="6" s="1"/>
  <c r="F123" i="6"/>
  <c r="G111" i="6"/>
  <c r="H111" i="6" s="1"/>
  <c r="F111" i="6"/>
  <c r="G99" i="6"/>
  <c r="H99" i="6" s="1"/>
  <c r="F99" i="6"/>
  <c r="G87" i="6"/>
  <c r="H87" i="6" s="1"/>
  <c r="F87" i="6"/>
  <c r="G75" i="6"/>
  <c r="H75" i="6" s="1"/>
  <c r="F75" i="6"/>
  <c r="G63" i="6"/>
  <c r="H63" i="6" s="1"/>
  <c r="F63" i="6"/>
  <c r="G51" i="6"/>
  <c r="H51" i="6" s="1"/>
  <c r="F51" i="6"/>
  <c r="G10" i="6"/>
  <c r="H10" i="6" s="1"/>
  <c r="F10" i="6"/>
  <c r="G239" i="6"/>
  <c r="H239" i="6" s="1"/>
  <c r="F239" i="6"/>
  <c r="G203" i="6"/>
  <c r="H203" i="6" s="1"/>
  <c r="F203" i="6"/>
  <c r="G167" i="6"/>
  <c r="H167" i="6" s="1"/>
  <c r="F167" i="6"/>
  <c r="G413" i="6"/>
  <c r="H413" i="6" s="1"/>
  <c r="F413" i="6"/>
  <c r="F434" i="6"/>
  <c r="F374" i="6"/>
  <c r="F243" i="6"/>
  <c r="F171" i="6"/>
  <c r="G441" i="6"/>
  <c r="H441" i="6" s="1"/>
  <c r="G330" i="6"/>
  <c r="H330" i="6" s="1"/>
  <c r="F184" i="6"/>
  <c r="F172" i="6"/>
  <c r="F160" i="6"/>
  <c r="F148" i="6"/>
  <c r="F136" i="6"/>
  <c r="F162" i="6"/>
  <c r="F150" i="6"/>
  <c r="F138" i="6"/>
  <c r="D198" i="12" l="1"/>
  <c r="G36" i="13" s="1"/>
  <c r="C977" i="12"/>
  <c r="C794" i="12"/>
  <c r="G552" i="13"/>
  <c r="C771" i="12"/>
  <c r="C888" i="12"/>
  <c r="G104" i="13"/>
  <c r="C462" i="12"/>
  <c r="C849" i="12"/>
  <c r="D666" i="12"/>
  <c r="C916" i="12"/>
  <c r="G568" i="13"/>
  <c r="G569" i="13"/>
  <c r="G98" i="13"/>
  <c r="G555" i="13"/>
  <c r="G904" i="13"/>
  <c r="G522" i="13"/>
  <c r="G33" i="13"/>
  <c r="G755" i="13"/>
  <c r="G624" i="13"/>
  <c r="G769" i="13"/>
  <c r="G740" i="13"/>
  <c r="G689" i="13"/>
  <c r="G713" i="13"/>
  <c r="G97" i="13"/>
  <c r="G5" i="13"/>
  <c r="G604" i="13"/>
  <c r="G765" i="13"/>
  <c r="G185" i="13"/>
  <c r="G934" i="13"/>
  <c r="G74" i="13"/>
  <c r="G894" i="13"/>
  <c r="G348" i="13"/>
  <c r="G720" i="13"/>
  <c r="G968" i="13"/>
  <c r="G197" i="13"/>
  <c r="G341" i="13"/>
  <c r="G583" i="13"/>
  <c r="G468" i="13"/>
  <c r="G789" i="13"/>
  <c r="G612" i="13"/>
  <c r="G814" i="13"/>
  <c r="G658" i="13"/>
  <c r="G856" i="13"/>
  <c r="G54" i="13"/>
  <c r="G548" i="13"/>
  <c r="G224" i="13"/>
  <c r="G860" i="13"/>
  <c r="G577" i="13"/>
  <c r="G797" i="13"/>
  <c r="G571" i="13"/>
  <c r="G938" i="13"/>
  <c r="G476" i="13"/>
  <c r="G752" i="13"/>
  <c r="G3" i="13"/>
  <c r="G67" i="13"/>
  <c r="G517" i="13"/>
  <c r="G339" i="13"/>
  <c r="G718" i="13"/>
  <c r="G21" i="13"/>
  <c r="G538" i="13"/>
  <c r="G429" i="13"/>
  <c r="G196" i="13"/>
  <c r="G142" i="13"/>
  <c r="G28" i="13"/>
  <c r="G980" i="13"/>
  <c r="G500" i="13"/>
  <c r="G34" i="13"/>
  <c r="G300" i="13"/>
  <c r="G266" i="13"/>
  <c r="G974" i="13"/>
  <c r="G544" i="13"/>
  <c r="G726" i="13"/>
  <c r="G536" i="13"/>
  <c r="G455" i="13"/>
  <c r="G30" i="13"/>
  <c r="G754" i="13"/>
  <c r="D851" i="12"/>
  <c r="D64" i="12"/>
  <c r="E81" i="12" s="1"/>
  <c r="D652" i="12"/>
  <c r="E685" i="12" s="1"/>
  <c r="E903" i="12"/>
  <c r="E867" i="12"/>
  <c r="E854" i="12"/>
  <c r="E877" i="12"/>
  <c r="E888" i="12"/>
  <c r="D2" i="12"/>
  <c r="E23" i="12" s="1"/>
  <c r="E862" i="12"/>
  <c r="E910" i="12"/>
  <c r="E853" i="12"/>
  <c r="E32" i="12"/>
  <c r="E885" i="12"/>
  <c r="D511" i="12"/>
  <c r="E528" i="12" s="1"/>
  <c r="D257" i="12"/>
  <c r="E312" i="12" s="1"/>
  <c r="E860" i="12"/>
  <c r="E895" i="12"/>
  <c r="D919" i="12"/>
  <c r="E930" i="12" s="1"/>
  <c r="E907" i="12"/>
  <c r="E861" i="12"/>
  <c r="D707" i="12"/>
  <c r="E755" i="12" s="1"/>
  <c r="E894" i="12"/>
  <c r="E908" i="12"/>
  <c r="E872" i="12" l="1"/>
  <c r="E896" i="12"/>
  <c r="P896" i="12" s="1"/>
  <c r="E914" i="12"/>
  <c r="P914" i="12" s="1"/>
  <c r="E38" i="12"/>
  <c r="E13" i="12"/>
  <c r="E880" i="12"/>
  <c r="E875" i="12"/>
  <c r="E873" i="12"/>
  <c r="E897" i="12"/>
  <c r="E863" i="12"/>
  <c r="T863" i="12" s="1"/>
  <c r="E889" i="12"/>
  <c r="E911" i="12"/>
  <c r="E882" i="12"/>
  <c r="E918" i="12"/>
  <c r="E898" i="12"/>
  <c r="E902" i="12"/>
  <c r="E892" i="12"/>
  <c r="E933" i="12"/>
  <c r="E871" i="12"/>
  <c r="E912" i="12"/>
  <c r="E899" i="12"/>
  <c r="T685" i="12"/>
  <c r="Q685" i="12"/>
  <c r="S685" i="12"/>
  <c r="R685" i="12"/>
  <c r="P685" i="12"/>
  <c r="Q873" i="12"/>
  <c r="S873" i="12"/>
  <c r="P873" i="12"/>
  <c r="S863" i="12"/>
  <c r="R863" i="12"/>
  <c r="P863" i="12"/>
  <c r="Q863" i="12"/>
  <c r="T894" i="12"/>
  <c r="S894" i="12"/>
  <c r="R894" i="12"/>
  <c r="Q894" i="12"/>
  <c r="P894" i="12"/>
  <c r="T871" i="12"/>
  <c r="S871" i="12"/>
  <c r="R871" i="12"/>
  <c r="Q871" i="12"/>
  <c r="P871" i="12"/>
  <c r="T862" i="12"/>
  <c r="S862" i="12"/>
  <c r="R862" i="12"/>
  <c r="Q862" i="12"/>
  <c r="P862" i="12"/>
  <c r="T892" i="12"/>
  <c r="S892" i="12"/>
  <c r="R892" i="12"/>
  <c r="Q892" i="12"/>
  <c r="P892" i="12"/>
  <c r="E879" i="12"/>
  <c r="E890" i="12"/>
  <c r="T895" i="12"/>
  <c r="S895" i="12"/>
  <c r="R895" i="12"/>
  <c r="Q895" i="12"/>
  <c r="P895" i="12"/>
  <c r="T13" i="12"/>
  <c r="S13" i="12"/>
  <c r="R13" i="12"/>
  <c r="P13" i="12"/>
  <c r="Q13" i="12"/>
  <c r="T32" i="12"/>
  <c r="S32" i="12"/>
  <c r="R32" i="12"/>
  <c r="Q32" i="12"/>
  <c r="P32" i="12"/>
  <c r="T914" i="12"/>
  <c r="S914" i="12"/>
  <c r="Q914" i="12"/>
  <c r="R888" i="12"/>
  <c r="T888" i="12"/>
  <c r="S888" i="12"/>
  <c r="Q888" i="12"/>
  <c r="P888" i="12"/>
  <c r="E679" i="12"/>
  <c r="T902" i="12"/>
  <c r="Q902" i="12"/>
  <c r="S902" i="12"/>
  <c r="R902" i="12"/>
  <c r="P902" i="12"/>
  <c r="S861" i="12"/>
  <c r="T861" i="12"/>
  <c r="R861" i="12"/>
  <c r="Q861" i="12"/>
  <c r="P861" i="12"/>
  <c r="S896" i="12"/>
  <c r="R896" i="12"/>
  <c r="Q896" i="12"/>
  <c r="T896" i="12"/>
  <c r="T872" i="12"/>
  <c r="R872" i="12"/>
  <c r="S872" i="12"/>
  <c r="Q872" i="12"/>
  <c r="P872" i="12"/>
  <c r="T907" i="12"/>
  <c r="R907" i="12"/>
  <c r="S907" i="12"/>
  <c r="P907" i="12"/>
  <c r="Q907" i="12"/>
  <c r="E909" i="12"/>
  <c r="E858" i="12"/>
  <c r="H858" i="12" s="1"/>
  <c r="E671" i="12"/>
  <c r="E913" i="12"/>
  <c r="E878" i="12"/>
  <c r="L878" i="12" s="1"/>
  <c r="E684" i="12"/>
  <c r="E7" i="12"/>
  <c r="E906" i="12"/>
  <c r="E884" i="12"/>
  <c r="E917" i="12"/>
  <c r="E688" i="12"/>
  <c r="E887" i="12"/>
  <c r="E891" i="12"/>
  <c r="E904" i="12"/>
  <c r="I904" i="12" s="1"/>
  <c r="R908" i="12"/>
  <c r="T908" i="12"/>
  <c r="Q908" i="12"/>
  <c r="P908" i="12"/>
  <c r="S908" i="12"/>
  <c r="T867" i="12"/>
  <c r="S867" i="12"/>
  <c r="R867" i="12"/>
  <c r="P867" i="12"/>
  <c r="Q867" i="12"/>
  <c r="S38" i="12"/>
  <c r="Q38" i="12"/>
  <c r="T38" i="12"/>
  <c r="P38" i="12"/>
  <c r="R38" i="12"/>
  <c r="E668" i="12"/>
  <c r="T885" i="12"/>
  <c r="S885" i="12"/>
  <c r="Q885" i="12"/>
  <c r="P885" i="12"/>
  <c r="R885" i="12"/>
  <c r="E695" i="12"/>
  <c r="E893" i="12"/>
  <c r="I893" i="12" s="1"/>
  <c r="E883" i="12"/>
  <c r="E859" i="12"/>
  <c r="E874" i="12"/>
  <c r="E865" i="12"/>
  <c r="E915" i="12"/>
  <c r="E856" i="12"/>
  <c r="T312" i="12"/>
  <c r="Q312" i="12"/>
  <c r="R312" i="12"/>
  <c r="S312" i="12"/>
  <c r="P312" i="12"/>
  <c r="E663" i="12"/>
  <c r="E702" i="12"/>
  <c r="E881" i="12"/>
  <c r="E86" i="12"/>
  <c r="E857" i="12"/>
  <c r="E905" i="12"/>
  <c r="E852" i="12"/>
  <c r="E855" i="12"/>
  <c r="E900" i="12"/>
  <c r="O900" i="12" s="1"/>
  <c r="E886" i="12"/>
  <c r="S853" i="12"/>
  <c r="T853" i="12"/>
  <c r="Q853" i="12"/>
  <c r="P853" i="12"/>
  <c r="R853" i="12"/>
  <c r="S897" i="12"/>
  <c r="R897" i="12"/>
  <c r="T897" i="12"/>
  <c r="Q897" i="12"/>
  <c r="P897" i="12"/>
  <c r="T23" i="12"/>
  <c r="S23" i="12"/>
  <c r="R23" i="12"/>
  <c r="P23" i="12"/>
  <c r="Q23" i="12"/>
  <c r="R912" i="12"/>
  <c r="T912" i="12"/>
  <c r="Q912" i="12"/>
  <c r="S912" i="12"/>
  <c r="P912" i="12"/>
  <c r="T903" i="12"/>
  <c r="S903" i="12"/>
  <c r="Q903" i="12"/>
  <c r="R903" i="12"/>
  <c r="P903" i="12"/>
  <c r="E666" i="12"/>
  <c r="T930" i="12"/>
  <c r="R930" i="12"/>
  <c r="S930" i="12"/>
  <c r="Q930" i="12"/>
  <c r="P930" i="12"/>
  <c r="E661" i="12"/>
  <c r="E870" i="12"/>
  <c r="E868" i="12"/>
  <c r="E916" i="12"/>
  <c r="E866" i="12"/>
  <c r="L866" i="12" s="1"/>
  <c r="T882" i="12"/>
  <c r="S882" i="12"/>
  <c r="R882" i="12"/>
  <c r="Q882" i="12"/>
  <c r="P882" i="12"/>
  <c r="E672" i="12"/>
  <c r="T911" i="12"/>
  <c r="S911" i="12"/>
  <c r="R911" i="12"/>
  <c r="Q911" i="12"/>
  <c r="P911" i="12"/>
  <c r="S81" i="12"/>
  <c r="T81" i="12"/>
  <c r="R81" i="12"/>
  <c r="Q81" i="12"/>
  <c r="P81" i="12"/>
  <c r="T899" i="12"/>
  <c r="S899" i="12"/>
  <c r="Q899" i="12"/>
  <c r="P899" i="12"/>
  <c r="R899" i="12"/>
  <c r="T918" i="12"/>
  <c r="S918" i="12"/>
  <c r="R918" i="12"/>
  <c r="Q918" i="12"/>
  <c r="P918" i="12"/>
  <c r="S880" i="12"/>
  <c r="T880" i="12"/>
  <c r="R880" i="12"/>
  <c r="P880" i="12"/>
  <c r="Q880" i="12"/>
  <c r="S877" i="12"/>
  <c r="T877" i="12"/>
  <c r="P877" i="12"/>
  <c r="R877" i="12"/>
  <c r="Q877" i="12"/>
  <c r="E703" i="12"/>
  <c r="T860" i="12"/>
  <c r="R860" i="12"/>
  <c r="S860" i="12"/>
  <c r="Q860" i="12"/>
  <c r="P860" i="12"/>
  <c r="E676" i="12"/>
  <c r="L676" i="12" s="1"/>
  <c r="S910" i="12"/>
  <c r="T910" i="12"/>
  <c r="R910" i="12"/>
  <c r="Q910" i="12"/>
  <c r="P910" i="12"/>
  <c r="T898" i="12"/>
  <c r="Q898" i="12"/>
  <c r="S898" i="12"/>
  <c r="R898" i="12"/>
  <c r="P898" i="12"/>
  <c r="T854" i="12"/>
  <c r="Q854" i="12"/>
  <c r="R854" i="12"/>
  <c r="S854" i="12"/>
  <c r="P854" i="12"/>
  <c r="T875" i="12"/>
  <c r="R875" i="12"/>
  <c r="P875" i="12"/>
  <c r="Q875" i="12"/>
  <c r="S875" i="12"/>
  <c r="T755" i="12"/>
  <c r="S755" i="12"/>
  <c r="R755" i="12"/>
  <c r="P755" i="12"/>
  <c r="Q755" i="12"/>
  <c r="E869" i="12"/>
  <c r="T933" i="12"/>
  <c r="R933" i="12"/>
  <c r="S933" i="12"/>
  <c r="Q933" i="12"/>
  <c r="P933" i="12"/>
  <c r="E706" i="12"/>
  <c r="T528" i="12"/>
  <c r="S528" i="12"/>
  <c r="Q528" i="12"/>
  <c r="R528" i="12"/>
  <c r="P528" i="12"/>
  <c r="E876" i="12"/>
  <c r="O876" i="12" s="1"/>
  <c r="E864" i="12"/>
  <c r="E901" i="12"/>
  <c r="E664" i="12"/>
  <c r="J664" i="12" s="1"/>
  <c r="E216" i="12"/>
  <c r="E14" i="12"/>
  <c r="E6" i="12"/>
  <c r="K6" i="12" s="1"/>
  <c r="E189" i="12"/>
  <c r="E144" i="12"/>
  <c r="E103" i="12"/>
  <c r="E44" i="12"/>
  <c r="E237" i="12"/>
  <c r="E112" i="12"/>
  <c r="L112" i="12" s="1"/>
  <c r="E8" i="12"/>
  <c r="E90" i="12"/>
  <c r="E200" i="12"/>
  <c r="H200" i="12" s="1"/>
  <c r="E28" i="12"/>
  <c r="E54" i="12"/>
  <c r="E195" i="12"/>
  <c r="N195" i="12" s="1"/>
  <c r="E18" i="12"/>
  <c r="E184" i="12"/>
  <c r="E921" i="12"/>
  <c r="E151" i="12"/>
  <c r="E978" i="12"/>
  <c r="E87" i="12"/>
  <c r="M87" i="12" s="1"/>
  <c r="E123" i="12"/>
  <c r="E46" i="12"/>
  <c r="E59" i="12"/>
  <c r="N59" i="12" s="1"/>
  <c r="E56" i="12"/>
  <c r="E62" i="12"/>
  <c r="E212" i="12"/>
  <c r="N212" i="12" s="1"/>
  <c r="E12" i="12"/>
  <c r="E171" i="12"/>
  <c r="E26" i="12"/>
  <c r="E241" i="12"/>
  <c r="E235" i="12"/>
  <c r="E968" i="12"/>
  <c r="E20" i="12"/>
  <c r="E254" i="12"/>
  <c r="E40" i="12"/>
  <c r="J40" i="12" s="1"/>
  <c r="E182" i="12"/>
  <c r="E42" i="12"/>
  <c r="E30" i="12"/>
  <c r="M30" i="12" s="1"/>
  <c r="E45" i="12"/>
  <c r="E974" i="12"/>
  <c r="E55" i="12"/>
  <c r="E99" i="12"/>
  <c r="E683" i="12"/>
  <c r="E16" i="12"/>
  <c r="G16" i="12" s="1"/>
  <c r="E25" i="12"/>
  <c r="E229" i="12"/>
  <c r="E15" i="12"/>
  <c r="N15" i="12" s="1"/>
  <c r="E51" i="12"/>
  <c r="E196" i="12"/>
  <c r="E66" i="12"/>
  <c r="L66" i="12" s="1"/>
  <c r="E127" i="12"/>
  <c r="E27" i="12"/>
  <c r="E170" i="12"/>
  <c r="E659" i="12"/>
  <c r="E85" i="12"/>
  <c r="E655" i="12"/>
  <c r="N655" i="12" s="1"/>
  <c r="E104" i="12"/>
  <c r="E141" i="12"/>
  <c r="N141" i="12" s="1"/>
  <c r="E488" i="12"/>
  <c r="E416" i="12"/>
  <c r="O86" i="12"/>
  <c r="N86" i="12"/>
  <c r="M86" i="12"/>
  <c r="L86" i="12"/>
  <c r="K86" i="12"/>
  <c r="J86" i="12"/>
  <c r="I86" i="12"/>
  <c r="H86" i="12"/>
  <c r="G86" i="12"/>
  <c r="N676" i="12"/>
  <c r="O853" i="12"/>
  <c r="N853" i="12"/>
  <c r="M853" i="12"/>
  <c r="L853" i="12"/>
  <c r="K853" i="12"/>
  <c r="J853" i="12"/>
  <c r="I853" i="12"/>
  <c r="H853" i="12"/>
  <c r="G853" i="12"/>
  <c r="O671" i="12"/>
  <c r="N671" i="12"/>
  <c r="M671" i="12"/>
  <c r="L671" i="12"/>
  <c r="K671" i="12"/>
  <c r="J671" i="12"/>
  <c r="I671" i="12"/>
  <c r="H671" i="12"/>
  <c r="G671" i="12"/>
  <c r="O913" i="12"/>
  <c r="N913" i="12"/>
  <c r="M913" i="12"/>
  <c r="L913" i="12"/>
  <c r="K913" i="12"/>
  <c r="J913" i="12"/>
  <c r="I913" i="12"/>
  <c r="H913" i="12"/>
  <c r="G913" i="12"/>
  <c r="N878" i="12"/>
  <c r="O911" i="12"/>
  <c r="N911" i="12"/>
  <c r="M911" i="12"/>
  <c r="L911" i="12"/>
  <c r="K911" i="12"/>
  <c r="J911" i="12"/>
  <c r="I911" i="12"/>
  <c r="H911" i="12"/>
  <c r="G911" i="12"/>
  <c r="O894" i="12"/>
  <c r="M894" i="12"/>
  <c r="N894" i="12"/>
  <c r="L894" i="12"/>
  <c r="K894" i="12"/>
  <c r="J894" i="12"/>
  <c r="I894" i="12"/>
  <c r="H894" i="12"/>
  <c r="G894" i="12"/>
  <c r="O27" i="12"/>
  <c r="L27" i="12"/>
  <c r="N27" i="12"/>
  <c r="M27" i="12"/>
  <c r="K27" i="12"/>
  <c r="J27" i="12"/>
  <c r="I27" i="12"/>
  <c r="H27" i="12"/>
  <c r="G27" i="12"/>
  <c r="N200" i="12"/>
  <c r="O882" i="12"/>
  <c r="M882" i="12"/>
  <c r="N882" i="12"/>
  <c r="L882" i="12"/>
  <c r="J882" i="12"/>
  <c r="K882" i="12"/>
  <c r="I882" i="12"/>
  <c r="H882" i="12"/>
  <c r="G882" i="12"/>
  <c r="O182" i="12"/>
  <c r="N182" i="12"/>
  <c r="M182" i="12"/>
  <c r="L182" i="12"/>
  <c r="K182" i="12"/>
  <c r="J182" i="12"/>
  <c r="I182" i="12"/>
  <c r="G182" i="12"/>
  <c r="H182" i="12"/>
  <c r="O906" i="12"/>
  <c r="N906" i="12"/>
  <c r="M906" i="12"/>
  <c r="L906" i="12"/>
  <c r="J906" i="12"/>
  <c r="K906" i="12"/>
  <c r="H906" i="12"/>
  <c r="I906" i="12"/>
  <c r="G906" i="12"/>
  <c r="O14" i="12"/>
  <c r="N14" i="12"/>
  <c r="M14" i="12"/>
  <c r="L14" i="12"/>
  <c r="K14" i="12"/>
  <c r="J14" i="12"/>
  <c r="I14" i="12"/>
  <c r="H14" i="12"/>
  <c r="G14" i="12"/>
  <c r="O860" i="12"/>
  <c r="N860" i="12"/>
  <c r="M860" i="12"/>
  <c r="L860" i="12"/>
  <c r="K860" i="12"/>
  <c r="J860" i="12"/>
  <c r="I860" i="12"/>
  <c r="H860" i="12"/>
  <c r="G860" i="12"/>
  <c r="E490" i="12"/>
  <c r="E318" i="12"/>
  <c r="O195" i="12"/>
  <c r="L858" i="12"/>
  <c r="O212" i="12"/>
  <c r="L212" i="12"/>
  <c r="O910" i="12"/>
  <c r="N910" i="12"/>
  <c r="M910" i="12"/>
  <c r="L910" i="12"/>
  <c r="K910" i="12"/>
  <c r="J910" i="12"/>
  <c r="I910" i="12"/>
  <c r="H910" i="12"/>
  <c r="G910" i="12"/>
  <c r="O688" i="12"/>
  <c r="N688" i="12"/>
  <c r="M688" i="12"/>
  <c r="L688" i="12"/>
  <c r="K688" i="12"/>
  <c r="J688" i="12"/>
  <c r="I688" i="12"/>
  <c r="H688" i="12"/>
  <c r="G688" i="12"/>
  <c r="O887" i="12"/>
  <c r="N887" i="12"/>
  <c r="M887" i="12"/>
  <c r="L887" i="12"/>
  <c r="K887" i="12"/>
  <c r="J887" i="12"/>
  <c r="I887" i="12"/>
  <c r="H887" i="12"/>
  <c r="G887" i="12"/>
  <c r="O891" i="12"/>
  <c r="N891" i="12"/>
  <c r="M891" i="12"/>
  <c r="L891" i="12"/>
  <c r="K891" i="12"/>
  <c r="J891" i="12"/>
  <c r="I891" i="12"/>
  <c r="H891" i="12"/>
  <c r="G891" i="12"/>
  <c r="L664" i="12"/>
  <c r="O899" i="12"/>
  <c r="N899" i="12"/>
  <c r="M899" i="12"/>
  <c r="L899" i="12"/>
  <c r="K899" i="12"/>
  <c r="J899" i="12"/>
  <c r="I899" i="12"/>
  <c r="H899" i="12"/>
  <c r="G899" i="12"/>
  <c r="O872" i="12"/>
  <c r="N872" i="12"/>
  <c r="M872" i="12"/>
  <c r="L872" i="12"/>
  <c r="K872" i="12"/>
  <c r="J872" i="12"/>
  <c r="I872" i="12"/>
  <c r="H872" i="12"/>
  <c r="G872" i="12"/>
  <c r="E482" i="12"/>
  <c r="E931" i="12"/>
  <c r="O873" i="12"/>
  <c r="N873" i="12"/>
  <c r="M873" i="12"/>
  <c r="L873" i="12"/>
  <c r="K873" i="12"/>
  <c r="I873" i="12"/>
  <c r="J873" i="12"/>
  <c r="H873" i="12"/>
  <c r="G873" i="12"/>
  <c r="K26" i="12"/>
  <c r="I26" i="12"/>
  <c r="E654" i="12"/>
  <c r="E696" i="12"/>
  <c r="E690" i="12"/>
  <c r="O896" i="12"/>
  <c r="N896" i="12"/>
  <c r="M896" i="12"/>
  <c r="L896" i="12"/>
  <c r="K896" i="12"/>
  <c r="J896" i="12"/>
  <c r="I896" i="12"/>
  <c r="H896" i="12"/>
  <c r="G896" i="12"/>
  <c r="N30" i="12"/>
  <c r="N123" i="12"/>
  <c r="O123" i="12"/>
  <c r="L123" i="12"/>
  <c r="M123" i="12"/>
  <c r="K123" i="12"/>
  <c r="J123" i="12"/>
  <c r="I123" i="12"/>
  <c r="H123" i="12"/>
  <c r="G123" i="12"/>
  <c r="O917" i="12"/>
  <c r="N917" i="12"/>
  <c r="M917" i="12"/>
  <c r="L917" i="12"/>
  <c r="K917" i="12"/>
  <c r="I917" i="12"/>
  <c r="J917" i="12"/>
  <c r="H917" i="12"/>
  <c r="G917" i="12"/>
  <c r="N859" i="12"/>
  <c r="O859" i="12"/>
  <c r="M859" i="12"/>
  <c r="L859" i="12"/>
  <c r="J859" i="12"/>
  <c r="K859" i="12"/>
  <c r="I859" i="12"/>
  <c r="H859" i="12"/>
  <c r="G859" i="12"/>
  <c r="O46" i="12"/>
  <c r="N46" i="12"/>
  <c r="M46" i="12"/>
  <c r="L46" i="12"/>
  <c r="J46" i="12"/>
  <c r="I46" i="12"/>
  <c r="K46" i="12"/>
  <c r="H46" i="12"/>
  <c r="G46" i="12"/>
  <c r="O23" i="12"/>
  <c r="N23" i="12"/>
  <c r="M23" i="12"/>
  <c r="L23" i="12"/>
  <c r="K23" i="12"/>
  <c r="I23" i="12"/>
  <c r="J23" i="12"/>
  <c r="H23" i="12"/>
  <c r="G23" i="12"/>
  <c r="O912" i="12"/>
  <c r="N912" i="12"/>
  <c r="M912" i="12"/>
  <c r="K912" i="12"/>
  <c r="L912" i="12"/>
  <c r="J912" i="12"/>
  <c r="I912" i="12"/>
  <c r="H912" i="12"/>
  <c r="G912" i="12"/>
  <c r="O903" i="12"/>
  <c r="N903" i="12"/>
  <c r="M903" i="12"/>
  <c r="L903" i="12"/>
  <c r="K903" i="12"/>
  <c r="J903" i="12"/>
  <c r="I903" i="12"/>
  <c r="H903" i="12"/>
  <c r="G903" i="12"/>
  <c r="E57" i="12"/>
  <c r="O171" i="12"/>
  <c r="N171" i="12"/>
  <c r="L171" i="12"/>
  <c r="M171" i="12"/>
  <c r="K171" i="12"/>
  <c r="J171" i="12"/>
  <c r="H171" i="12"/>
  <c r="G171" i="12"/>
  <c r="I171" i="12"/>
  <c r="O8" i="12"/>
  <c r="N8" i="12"/>
  <c r="M8" i="12"/>
  <c r="L8" i="12"/>
  <c r="K8" i="12"/>
  <c r="J8" i="12"/>
  <c r="I8" i="12"/>
  <c r="G8" i="12"/>
  <c r="H8" i="12"/>
  <c r="O99" i="12"/>
  <c r="N99" i="12"/>
  <c r="M99" i="12"/>
  <c r="L99" i="12"/>
  <c r="K99" i="12"/>
  <c r="J99" i="12"/>
  <c r="H99" i="12"/>
  <c r="G99" i="12"/>
  <c r="I99" i="12"/>
  <c r="O54" i="12"/>
  <c r="M54" i="12"/>
  <c r="N54" i="12"/>
  <c r="L54" i="12"/>
  <c r="K54" i="12"/>
  <c r="J54" i="12"/>
  <c r="I54" i="12"/>
  <c r="H54" i="12"/>
  <c r="G54" i="12"/>
  <c r="O706" i="12"/>
  <c r="N706" i="12"/>
  <c r="M706" i="12"/>
  <c r="L706" i="12"/>
  <c r="K706" i="12"/>
  <c r="I706" i="12"/>
  <c r="J706" i="12"/>
  <c r="H706" i="12"/>
  <c r="G706" i="12"/>
  <c r="O978" i="12"/>
  <c r="N978" i="12"/>
  <c r="M978" i="12"/>
  <c r="L978" i="12"/>
  <c r="K978" i="12"/>
  <c r="J978" i="12"/>
  <c r="H978" i="12"/>
  <c r="I978" i="12"/>
  <c r="G978" i="12"/>
  <c r="O683" i="12"/>
  <c r="N683" i="12"/>
  <c r="M683" i="12"/>
  <c r="L683" i="12"/>
  <c r="K683" i="12"/>
  <c r="I683" i="12"/>
  <c r="J683" i="12"/>
  <c r="H683" i="12"/>
  <c r="G683" i="12"/>
  <c r="O702" i="12"/>
  <c r="N702" i="12"/>
  <c r="M702" i="12"/>
  <c r="J702" i="12"/>
  <c r="K702" i="12"/>
  <c r="L702" i="12"/>
  <c r="I702" i="12"/>
  <c r="H702" i="12"/>
  <c r="G702" i="12"/>
  <c r="I921" i="12"/>
  <c r="G921" i="12"/>
  <c r="E402" i="12"/>
  <c r="O909" i="12"/>
  <c r="N909" i="12"/>
  <c r="L909" i="12"/>
  <c r="M909" i="12"/>
  <c r="K909" i="12"/>
  <c r="J909" i="12"/>
  <c r="I909" i="12"/>
  <c r="H909" i="12"/>
  <c r="G909" i="12"/>
  <c r="O661" i="12"/>
  <c r="N661" i="12"/>
  <c r="M661" i="12"/>
  <c r="L661" i="12"/>
  <c r="K661" i="12"/>
  <c r="J661" i="12"/>
  <c r="I661" i="12"/>
  <c r="H661" i="12"/>
  <c r="G661" i="12"/>
  <c r="O51" i="12"/>
  <c r="N51" i="12"/>
  <c r="M51" i="12"/>
  <c r="L51" i="12"/>
  <c r="K51" i="12"/>
  <c r="J51" i="12"/>
  <c r="H51" i="12"/>
  <c r="I51" i="12"/>
  <c r="G51" i="12"/>
  <c r="O44" i="12"/>
  <c r="N44" i="12"/>
  <c r="M44" i="12"/>
  <c r="L44" i="12"/>
  <c r="K44" i="12"/>
  <c r="J44" i="12"/>
  <c r="I44" i="12"/>
  <c r="H44" i="12"/>
  <c r="G44" i="12"/>
  <c r="O905" i="12"/>
  <c r="N905" i="12"/>
  <c r="M905" i="12"/>
  <c r="L905" i="12"/>
  <c r="K905" i="12"/>
  <c r="J905" i="12"/>
  <c r="H905" i="12"/>
  <c r="I905" i="12"/>
  <c r="G905" i="12"/>
  <c r="O663" i="12"/>
  <c r="M663" i="12"/>
  <c r="N663" i="12"/>
  <c r="L663" i="12"/>
  <c r="K663" i="12"/>
  <c r="J663" i="12"/>
  <c r="I663" i="12"/>
  <c r="H663" i="12"/>
  <c r="G663" i="12"/>
  <c r="O874" i="12"/>
  <c r="N874" i="12"/>
  <c r="M874" i="12"/>
  <c r="K874" i="12"/>
  <c r="L874" i="12"/>
  <c r="I874" i="12"/>
  <c r="J874" i="12"/>
  <c r="H874" i="12"/>
  <c r="G874" i="12"/>
  <c r="O865" i="12"/>
  <c r="N865" i="12"/>
  <c r="M865" i="12"/>
  <c r="K865" i="12"/>
  <c r="J865" i="12"/>
  <c r="L865" i="12"/>
  <c r="I865" i="12"/>
  <c r="H865" i="12"/>
  <c r="G865" i="12"/>
  <c r="O915" i="12"/>
  <c r="N915" i="12"/>
  <c r="M915" i="12"/>
  <c r="L915" i="12"/>
  <c r="K915" i="12"/>
  <c r="I915" i="12"/>
  <c r="J915" i="12"/>
  <c r="H915" i="12"/>
  <c r="G915" i="12"/>
  <c r="N189" i="12"/>
  <c r="O151" i="12"/>
  <c r="N151" i="12"/>
  <c r="M151" i="12"/>
  <c r="L151" i="12"/>
  <c r="J151" i="12"/>
  <c r="K151" i="12"/>
  <c r="I151" i="12"/>
  <c r="H151" i="12"/>
  <c r="G151" i="12"/>
  <c r="O216" i="12"/>
  <c r="N216" i="12"/>
  <c r="M216" i="12"/>
  <c r="L216" i="12"/>
  <c r="K216" i="12"/>
  <c r="J216" i="12"/>
  <c r="I216" i="12"/>
  <c r="H216" i="12"/>
  <c r="G216" i="12"/>
  <c r="E965" i="12"/>
  <c r="E355" i="12"/>
  <c r="O755" i="12"/>
  <c r="N755" i="12"/>
  <c r="M755" i="12"/>
  <c r="L755" i="12"/>
  <c r="K755" i="12"/>
  <c r="J755" i="12"/>
  <c r="I755" i="12"/>
  <c r="H755" i="12"/>
  <c r="G755" i="12"/>
  <c r="K893" i="12"/>
  <c r="H893" i="12"/>
  <c r="E705" i="12"/>
  <c r="E258" i="12"/>
  <c r="E693" i="12"/>
  <c r="O229" i="12"/>
  <c r="N229" i="12"/>
  <c r="M229" i="12"/>
  <c r="K229" i="12"/>
  <c r="L229" i="12"/>
  <c r="J229" i="12"/>
  <c r="I229" i="12"/>
  <c r="G229" i="12"/>
  <c r="H229" i="12"/>
  <c r="E662" i="12"/>
  <c r="O90" i="12"/>
  <c r="N90" i="12"/>
  <c r="M90" i="12"/>
  <c r="L90" i="12"/>
  <c r="K90" i="12"/>
  <c r="J90" i="12"/>
  <c r="I90" i="12"/>
  <c r="H90" i="12"/>
  <c r="G90" i="12"/>
  <c r="O870" i="12"/>
  <c r="N870" i="12"/>
  <c r="M870" i="12"/>
  <c r="L870" i="12"/>
  <c r="J870" i="12"/>
  <c r="K870" i="12"/>
  <c r="I870" i="12"/>
  <c r="H870" i="12"/>
  <c r="G870" i="12"/>
  <c r="E660" i="12"/>
  <c r="N852" i="12"/>
  <c r="O852" i="12"/>
  <c r="M852" i="12"/>
  <c r="L852" i="12"/>
  <c r="K852" i="12"/>
  <c r="J852" i="12"/>
  <c r="I852" i="12"/>
  <c r="H852" i="12"/>
  <c r="G852" i="12"/>
  <c r="O855" i="12"/>
  <c r="N855" i="12"/>
  <c r="M855" i="12"/>
  <c r="L855" i="12"/>
  <c r="K855" i="12"/>
  <c r="J855" i="12"/>
  <c r="I855" i="12"/>
  <c r="H855" i="12"/>
  <c r="G855" i="12"/>
  <c r="O890" i="12"/>
  <c r="N890" i="12"/>
  <c r="M890" i="12"/>
  <c r="L890" i="12"/>
  <c r="K890" i="12"/>
  <c r="J890" i="12"/>
  <c r="I890" i="12"/>
  <c r="H890" i="12"/>
  <c r="G890" i="12"/>
  <c r="O908" i="12"/>
  <c r="N908" i="12"/>
  <c r="M908" i="12"/>
  <c r="L908" i="12"/>
  <c r="K908" i="12"/>
  <c r="J908" i="12"/>
  <c r="I908" i="12"/>
  <c r="H908" i="12"/>
  <c r="G908" i="12"/>
  <c r="O869" i="12"/>
  <c r="N869" i="12"/>
  <c r="M869" i="12"/>
  <c r="L869" i="12"/>
  <c r="K869" i="12"/>
  <c r="J869" i="12"/>
  <c r="I869" i="12"/>
  <c r="H869" i="12"/>
  <c r="G869" i="12"/>
  <c r="O666" i="12"/>
  <c r="N666" i="12"/>
  <c r="M666" i="12"/>
  <c r="L666" i="12"/>
  <c r="J666" i="12"/>
  <c r="K666" i="12"/>
  <c r="H666" i="12"/>
  <c r="I666" i="12"/>
  <c r="G666" i="12"/>
  <c r="E451" i="12"/>
  <c r="O38" i="12"/>
  <c r="N38" i="12"/>
  <c r="M38" i="12"/>
  <c r="L38" i="12"/>
  <c r="K38" i="12"/>
  <c r="J38" i="12"/>
  <c r="I38" i="12"/>
  <c r="G38" i="12"/>
  <c r="H38" i="12"/>
  <c r="O7" i="12"/>
  <c r="N7" i="12"/>
  <c r="M7" i="12"/>
  <c r="K7" i="12"/>
  <c r="J7" i="12"/>
  <c r="L7" i="12"/>
  <c r="H7" i="12"/>
  <c r="I7" i="12"/>
  <c r="G7" i="12"/>
  <c r="O881" i="12"/>
  <c r="N881" i="12"/>
  <c r="M881" i="12"/>
  <c r="L881" i="12"/>
  <c r="J881" i="12"/>
  <c r="K881" i="12"/>
  <c r="I881" i="12"/>
  <c r="H881" i="12"/>
  <c r="G881" i="12"/>
  <c r="O184" i="12"/>
  <c r="N184" i="12"/>
  <c r="M184" i="12"/>
  <c r="L184" i="12"/>
  <c r="K184" i="12"/>
  <c r="J184" i="12"/>
  <c r="I184" i="12"/>
  <c r="H184" i="12"/>
  <c r="G184" i="12"/>
  <c r="L127" i="12"/>
  <c r="K127" i="12"/>
  <c r="O85" i="12"/>
  <c r="N85" i="12"/>
  <c r="M85" i="12"/>
  <c r="L85" i="12"/>
  <c r="K85" i="12"/>
  <c r="J85" i="12"/>
  <c r="I85" i="12"/>
  <c r="H85" i="12"/>
  <c r="G85" i="12"/>
  <c r="O104" i="12"/>
  <c r="N104" i="12"/>
  <c r="M104" i="12"/>
  <c r="L104" i="12"/>
  <c r="J104" i="12"/>
  <c r="K104" i="12"/>
  <c r="I104" i="12"/>
  <c r="H104" i="12"/>
  <c r="G104" i="12"/>
  <c r="E484" i="12"/>
  <c r="O20" i="12"/>
  <c r="N20" i="12"/>
  <c r="M20" i="12"/>
  <c r="K20" i="12"/>
  <c r="L20" i="12"/>
  <c r="J20" i="12"/>
  <c r="I20" i="12"/>
  <c r="G20" i="12"/>
  <c r="H20" i="12"/>
  <c r="O861" i="12"/>
  <c r="N861" i="12"/>
  <c r="L861" i="12"/>
  <c r="K861" i="12"/>
  <c r="M861" i="12"/>
  <c r="J861" i="12"/>
  <c r="I861" i="12"/>
  <c r="H861" i="12"/>
  <c r="G861" i="12"/>
  <c r="O668" i="12"/>
  <c r="N668" i="12"/>
  <c r="L668" i="12"/>
  <c r="M668" i="12"/>
  <c r="K668" i="12"/>
  <c r="I668" i="12"/>
  <c r="J668" i="12"/>
  <c r="H668" i="12"/>
  <c r="G668" i="12"/>
  <c r="E289" i="12"/>
  <c r="O888" i="12"/>
  <c r="N888" i="12"/>
  <c r="M888" i="12"/>
  <c r="K888" i="12"/>
  <c r="L888" i="12"/>
  <c r="J888" i="12"/>
  <c r="I888" i="12"/>
  <c r="H888" i="12"/>
  <c r="G888" i="12"/>
  <c r="O672" i="12"/>
  <c r="N672" i="12"/>
  <c r="M672" i="12"/>
  <c r="K672" i="12"/>
  <c r="J672" i="12"/>
  <c r="L672" i="12"/>
  <c r="I672" i="12"/>
  <c r="H672" i="12"/>
  <c r="G672" i="12"/>
  <c r="E657" i="12"/>
  <c r="E687" i="12"/>
  <c r="E464" i="12"/>
  <c r="E385" i="12"/>
  <c r="N883" i="12"/>
  <c r="O883" i="12"/>
  <c r="M883" i="12"/>
  <c r="L883" i="12"/>
  <c r="K883" i="12"/>
  <c r="J883" i="12"/>
  <c r="I883" i="12"/>
  <c r="H883" i="12"/>
  <c r="G883" i="12"/>
  <c r="E694" i="12"/>
  <c r="E980" i="12"/>
  <c r="E34" i="12"/>
  <c r="E61" i="12"/>
  <c r="E19" i="12"/>
  <c r="O898" i="12"/>
  <c r="N898" i="12"/>
  <c r="M898" i="12"/>
  <c r="L898" i="12"/>
  <c r="K898" i="12"/>
  <c r="I898" i="12"/>
  <c r="J898" i="12"/>
  <c r="H898" i="12"/>
  <c r="G898" i="12"/>
  <c r="O854" i="12"/>
  <c r="N854" i="12"/>
  <c r="M854" i="12"/>
  <c r="L854" i="12"/>
  <c r="K854" i="12"/>
  <c r="J854" i="12"/>
  <c r="H854" i="12"/>
  <c r="I854" i="12"/>
  <c r="G854" i="12"/>
  <c r="E9" i="12"/>
  <c r="E24" i="12"/>
  <c r="O312" i="12"/>
  <c r="N312" i="12"/>
  <c r="M312" i="12"/>
  <c r="L312" i="12"/>
  <c r="K312" i="12"/>
  <c r="I312" i="12"/>
  <c r="J312" i="12"/>
  <c r="G312" i="12"/>
  <c r="H312" i="12"/>
  <c r="G18" i="12"/>
  <c r="O930" i="12"/>
  <c r="N930" i="12"/>
  <c r="M930" i="12"/>
  <c r="L930" i="12"/>
  <c r="J930" i="12"/>
  <c r="K930" i="12"/>
  <c r="I930" i="12"/>
  <c r="H930" i="12"/>
  <c r="G930" i="12"/>
  <c r="O13" i="12"/>
  <c r="N13" i="12"/>
  <c r="L13" i="12"/>
  <c r="M13" i="12"/>
  <c r="K13" i="12"/>
  <c r="J13" i="12"/>
  <c r="I13" i="12"/>
  <c r="H13" i="12"/>
  <c r="G13" i="12"/>
  <c r="N32" i="12"/>
  <c r="O32" i="12"/>
  <c r="M32" i="12"/>
  <c r="L32" i="12"/>
  <c r="K32" i="12"/>
  <c r="J32" i="12"/>
  <c r="I32" i="12"/>
  <c r="G32" i="12"/>
  <c r="H32" i="12"/>
  <c r="O914" i="12"/>
  <c r="N914" i="12"/>
  <c r="M914" i="12"/>
  <c r="L914" i="12"/>
  <c r="K914" i="12"/>
  <c r="J914" i="12"/>
  <c r="I914" i="12"/>
  <c r="H914" i="12"/>
  <c r="G914" i="12"/>
  <c r="L904" i="12"/>
  <c r="E945" i="12"/>
  <c r="O28" i="12"/>
  <c r="N28" i="12"/>
  <c r="M28" i="12"/>
  <c r="L28" i="12"/>
  <c r="J28" i="12"/>
  <c r="I28" i="12"/>
  <c r="K28" i="12"/>
  <c r="H28" i="12"/>
  <c r="G28" i="12"/>
  <c r="E700" i="12"/>
  <c r="E673" i="12"/>
  <c r="E686" i="12"/>
  <c r="M6" i="12"/>
  <c r="J6" i="12"/>
  <c r="O880" i="12"/>
  <c r="M880" i="12"/>
  <c r="N880" i="12"/>
  <c r="L880" i="12"/>
  <c r="K880" i="12"/>
  <c r="J880" i="12"/>
  <c r="H880" i="12"/>
  <c r="I880" i="12"/>
  <c r="G880" i="12"/>
  <c r="K889" i="12"/>
  <c r="H889" i="12"/>
  <c r="O196" i="12"/>
  <c r="N196" i="12"/>
  <c r="M196" i="12"/>
  <c r="L196" i="12"/>
  <c r="K196" i="12"/>
  <c r="J196" i="12"/>
  <c r="I196" i="12"/>
  <c r="H196" i="12"/>
  <c r="G196" i="12"/>
  <c r="N66" i="12"/>
  <c r="K66" i="12"/>
  <c r="G66" i="12"/>
  <c r="E692" i="12"/>
  <c r="L40" i="12"/>
  <c r="I40" i="12"/>
  <c r="E956" i="12"/>
  <c r="E697" i="12"/>
  <c r="E387" i="12"/>
  <c r="N907" i="12"/>
  <c r="M907" i="12"/>
  <c r="O907" i="12"/>
  <c r="L907" i="12"/>
  <c r="J907" i="12"/>
  <c r="K907" i="12"/>
  <c r="I907" i="12"/>
  <c r="H907" i="12"/>
  <c r="G907" i="12"/>
  <c r="E675" i="12"/>
  <c r="E979" i="12"/>
  <c r="O241" i="12"/>
  <c r="N241" i="12"/>
  <c r="M241" i="12"/>
  <c r="L241" i="12"/>
  <c r="K241" i="12"/>
  <c r="I241" i="12"/>
  <c r="J241" i="12"/>
  <c r="H241" i="12"/>
  <c r="G241" i="12"/>
  <c r="E667" i="12"/>
  <c r="O918" i="12"/>
  <c r="N918" i="12"/>
  <c r="M918" i="12"/>
  <c r="L918" i="12"/>
  <c r="J918" i="12"/>
  <c r="I918" i="12"/>
  <c r="K918" i="12"/>
  <c r="H918" i="12"/>
  <c r="G918" i="12"/>
  <c r="E656" i="12"/>
  <c r="E33" i="12"/>
  <c r="E670" i="12"/>
  <c r="E49" i="12"/>
  <c r="O863" i="12"/>
  <c r="N863" i="12"/>
  <c r="M863" i="12"/>
  <c r="L863" i="12"/>
  <c r="K863" i="12"/>
  <c r="J863" i="12"/>
  <c r="I863" i="12"/>
  <c r="H863" i="12"/>
  <c r="G863" i="12"/>
  <c r="O867" i="12"/>
  <c r="N867" i="12"/>
  <c r="M867" i="12"/>
  <c r="L867" i="12"/>
  <c r="K867" i="12"/>
  <c r="J867" i="12"/>
  <c r="I867" i="12"/>
  <c r="H867" i="12"/>
  <c r="G867" i="12"/>
  <c r="O81" i="12"/>
  <c r="N81" i="12"/>
  <c r="L81" i="12"/>
  <c r="M81" i="12"/>
  <c r="J81" i="12"/>
  <c r="K81" i="12"/>
  <c r="H81" i="12"/>
  <c r="I81" i="12"/>
  <c r="G81" i="12"/>
  <c r="O856" i="12"/>
  <c r="M856" i="12"/>
  <c r="N856" i="12"/>
  <c r="L856" i="12"/>
  <c r="K856" i="12"/>
  <c r="J856" i="12"/>
  <c r="I856" i="12"/>
  <c r="H856" i="12"/>
  <c r="G856" i="12"/>
  <c r="O974" i="12"/>
  <c r="N974" i="12"/>
  <c r="M974" i="12"/>
  <c r="L974" i="12"/>
  <c r="K974" i="12"/>
  <c r="I974" i="12"/>
  <c r="J974" i="12"/>
  <c r="H974" i="12"/>
  <c r="G974" i="12"/>
  <c r="O679" i="12"/>
  <c r="N679" i="12"/>
  <c r="M679" i="12"/>
  <c r="L679" i="12"/>
  <c r="K679" i="12"/>
  <c r="J679" i="12"/>
  <c r="I679" i="12"/>
  <c r="H679" i="12"/>
  <c r="G679" i="12"/>
  <c r="O254" i="12"/>
  <c r="N254" i="12"/>
  <c r="M254" i="12"/>
  <c r="L254" i="12"/>
  <c r="K254" i="12"/>
  <c r="J254" i="12"/>
  <c r="I254" i="12"/>
  <c r="G254" i="12"/>
  <c r="H254" i="12"/>
  <c r="O56" i="12"/>
  <c r="N56" i="12"/>
  <c r="M56" i="12"/>
  <c r="L56" i="12"/>
  <c r="K56" i="12"/>
  <c r="J56" i="12"/>
  <c r="I56" i="12"/>
  <c r="G56" i="12"/>
  <c r="H56" i="12"/>
  <c r="E367" i="12"/>
  <c r="O703" i="12"/>
  <c r="N703" i="12"/>
  <c r="M703" i="12"/>
  <c r="L703" i="12"/>
  <c r="K703" i="12"/>
  <c r="J703" i="12"/>
  <c r="I703" i="12"/>
  <c r="H703" i="12"/>
  <c r="G703" i="12"/>
  <c r="O144" i="12"/>
  <c r="N144" i="12"/>
  <c r="L144" i="12"/>
  <c r="M144" i="12"/>
  <c r="K144" i="12"/>
  <c r="J144" i="12"/>
  <c r="I144" i="12"/>
  <c r="H144" i="12"/>
  <c r="G144" i="12"/>
  <c r="O933" i="12"/>
  <c r="N933" i="12"/>
  <c r="M933" i="12"/>
  <c r="L933" i="12"/>
  <c r="K933" i="12"/>
  <c r="I933" i="12"/>
  <c r="J933" i="12"/>
  <c r="H933" i="12"/>
  <c r="G933" i="12"/>
  <c r="E417" i="12"/>
  <c r="O884" i="12"/>
  <c r="N884" i="12"/>
  <c r="M884" i="12"/>
  <c r="L884" i="12"/>
  <c r="K884" i="12"/>
  <c r="J884" i="12"/>
  <c r="I884" i="12"/>
  <c r="H884" i="12"/>
  <c r="G884" i="12"/>
  <c r="O62" i="12"/>
  <c r="N62" i="12"/>
  <c r="M62" i="12"/>
  <c r="K62" i="12"/>
  <c r="L62" i="12"/>
  <c r="J62" i="12"/>
  <c r="I62" i="12"/>
  <c r="G62" i="12"/>
  <c r="H62" i="12"/>
  <c r="L12" i="12"/>
  <c r="I12" i="12"/>
  <c r="H12" i="12"/>
  <c r="O868" i="12"/>
  <c r="M868" i="12"/>
  <c r="N868" i="12"/>
  <c r="L868" i="12"/>
  <c r="K868" i="12"/>
  <c r="J868" i="12"/>
  <c r="I868" i="12"/>
  <c r="H868" i="12"/>
  <c r="G868" i="12"/>
  <c r="O916" i="12"/>
  <c r="M916" i="12"/>
  <c r="N916" i="12"/>
  <c r="L916" i="12"/>
  <c r="K916" i="12"/>
  <c r="J916" i="12"/>
  <c r="I916" i="12"/>
  <c r="H916" i="12"/>
  <c r="G916" i="12"/>
  <c r="O684" i="12"/>
  <c r="N684" i="12"/>
  <c r="M684" i="12"/>
  <c r="L684" i="12"/>
  <c r="K684" i="12"/>
  <c r="J684" i="12"/>
  <c r="I684" i="12"/>
  <c r="H684" i="12"/>
  <c r="G684" i="12"/>
  <c r="O695" i="12"/>
  <c r="N695" i="12"/>
  <c r="M695" i="12"/>
  <c r="L695" i="12"/>
  <c r="K695" i="12"/>
  <c r="J695" i="12"/>
  <c r="I695" i="12"/>
  <c r="H695" i="12"/>
  <c r="G695" i="12"/>
  <c r="H112" i="12"/>
  <c r="O55" i="12"/>
  <c r="N55" i="12"/>
  <c r="M55" i="12"/>
  <c r="L55" i="12"/>
  <c r="K55" i="12"/>
  <c r="J55" i="12"/>
  <c r="H55" i="12"/>
  <c r="I55" i="12"/>
  <c r="G55" i="12"/>
  <c r="O42" i="12"/>
  <c r="N42" i="12"/>
  <c r="M42" i="12"/>
  <c r="L42" i="12"/>
  <c r="K42" i="12"/>
  <c r="J42" i="12"/>
  <c r="I42" i="12"/>
  <c r="H42" i="12"/>
  <c r="G42" i="12"/>
  <c r="O897" i="12"/>
  <c r="N897" i="12"/>
  <c r="L897" i="12"/>
  <c r="M897" i="12"/>
  <c r="K897" i="12"/>
  <c r="I897" i="12"/>
  <c r="H897" i="12"/>
  <c r="J897" i="12"/>
  <c r="G897" i="12"/>
  <c r="O45" i="12"/>
  <c r="N45" i="12"/>
  <c r="M45" i="12"/>
  <c r="L45" i="12"/>
  <c r="K45" i="12"/>
  <c r="J45" i="12"/>
  <c r="I45" i="12"/>
  <c r="H45" i="12"/>
  <c r="G45" i="12"/>
  <c r="O685" i="12"/>
  <c r="N685" i="12"/>
  <c r="M685" i="12"/>
  <c r="L685" i="12"/>
  <c r="K685" i="12"/>
  <c r="J685" i="12"/>
  <c r="I685" i="12"/>
  <c r="H685" i="12"/>
  <c r="G685" i="12"/>
  <c r="E268" i="12"/>
  <c r="E354" i="12"/>
  <c r="E944" i="12"/>
  <c r="E680" i="12"/>
  <c r="E967" i="12"/>
  <c r="E681" i="12"/>
  <c r="E682" i="12"/>
  <c r="O235" i="12"/>
  <c r="N235" i="12"/>
  <c r="M235" i="12"/>
  <c r="L235" i="12"/>
  <c r="K235" i="12"/>
  <c r="J235" i="12"/>
  <c r="I235" i="12"/>
  <c r="H235" i="12"/>
  <c r="G235" i="12"/>
  <c r="O877" i="12"/>
  <c r="N877" i="12"/>
  <c r="M877" i="12"/>
  <c r="L877" i="12"/>
  <c r="K877" i="12"/>
  <c r="J877" i="12"/>
  <c r="I877" i="12"/>
  <c r="H877" i="12"/>
  <c r="G877" i="12"/>
  <c r="E699" i="12"/>
  <c r="E704" i="12"/>
  <c r="E966" i="12"/>
  <c r="E691" i="12"/>
  <c r="E698" i="12"/>
  <c r="N895" i="12"/>
  <c r="O895" i="12"/>
  <c r="M895" i="12"/>
  <c r="L895" i="12"/>
  <c r="J895" i="12"/>
  <c r="K895" i="12"/>
  <c r="I895" i="12"/>
  <c r="H895" i="12"/>
  <c r="G895" i="12"/>
  <c r="O25" i="12"/>
  <c r="N25" i="12"/>
  <c r="M25" i="12"/>
  <c r="L25" i="12"/>
  <c r="K25" i="12"/>
  <c r="H25" i="12"/>
  <c r="J25" i="12"/>
  <c r="I25" i="12"/>
  <c r="G25" i="12"/>
  <c r="E439" i="12"/>
  <c r="O103" i="12"/>
  <c r="N103" i="12"/>
  <c r="M103" i="12"/>
  <c r="L103" i="12"/>
  <c r="K103" i="12"/>
  <c r="J103" i="12"/>
  <c r="I103" i="12"/>
  <c r="H103" i="12"/>
  <c r="G103" i="12"/>
  <c r="O528" i="12"/>
  <c r="M528" i="12"/>
  <c r="N528" i="12"/>
  <c r="L528" i="12"/>
  <c r="K528" i="12"/>
  <c r="J528" i="12"/>
  <c r="I528" i="12"/>
  <c r="G528" i="12"/>
  <c r="H528" i="12"/>
  <c r="O885" i="12"/>
  <c r="N885" i="12"/>
  <c r="L885" i="12"/>
  <c r="M885" i="12"/>
  <c r="K885" i="12"/>
  <c r="J885" i="12"/>
  <c r="I885" i="12"/>
  <c r="H885" i="12"/>
  <c r="G885" i="12"/>
  <c r="O237" i="12"/>
  <c r="N237" i="12"/>
  <c r="M237" i="12"/>
  <c r="L237" i="12"/>
  <c r="K237" i="12"/>
  <c r="J237" i="12"/>
  <c r="H237" i="12"/>
  <c r="I237" i="12"/>
  <c r="G237" i="12"/>
  <c r="L876" i="12"/>
  <c r="O864" i="12"/>
  <c r="N864" i="12"/>
  <c r="M864" i="12"/>
  <c r="K864" i="12"/>
  <c r="L864" i="12"/>
  <c r="J864" i="12"/>
  <c r="I864" i="12"/>
  <c r="H864" i="12"/>
  <c r="G864" i="12"/>
  <c r="O901" i="12"/>
  <c r="N901" i="12"/>
  <c r="M901" i="12"/>
  <c r="L901" i="12"/>
  <c r="K901" i="12"/>
  <c r="J901" i="12"/>
  <c r="I901" i="12"/>
  <c r="H901" i="12"/>
  <c r="G901" i="12"/>
  <c r="O875" i="12"/>
  <c r="N875" i="12"/>
  <c r="M875" i="12"/>
  <c r="L875" i="12"/>
  <c r="K875" i="12"/>
  <c r="J875" i="12"/>
  <c r="I875" i="12"/>
  <c r="H875" i="12"/>
  <c r="G875" i="12"/>
  <c r="O886" i="12"/>
  <c r="N886" i="12"/>
  <c r="M886" i="12"/>
  <c r="L886" i="12"/>
  <c r="K886" i="12"/>
  <c r="J886" i="12"/>
  <c r="I886" i="12"/>
  <c r="H886" i="12"/>
  <c r="G886" i="12"/>
  <c r="O659" i="12"/>
  <c r="N659" i="12"/>
  <c r="M659" i="12"/>
  <c r="L659" i="12"/>
  <c r="K659" i="12"/>
  <c r="J659" i="12"/>
  <c r="I659" i="12"/>
  <c r="H659" i="12"/>
  <c r="G659" i="12"/>
  <c r="O857" i="12"/>
  <c r="N857" i="12"/>
  <c r="M857" i="12"/>
  <c r="L857" i="12"/>
  <c r="K857" i="12"/>
  <c r="J857" i="12"/>
  <c r="I857" i="12"/>
  <c r="H857" i="12"/>
  <c r="G857" i="12"/>
  <c r="E31" i="12"/>
  <c r="N871" i="12"/>
  <c r="O871" i="12"/>
  <c r="M871" i="12"/>
  <c r="L871" i="12"/>
  <c r="J871" i="12"/>
  <c r="K871" i="12"/>
  <c r="I871" i="12"/>
  <c r="H871" i="12"/>
  <c r="G871" i="12"/>
  <c r="E669" i="12"/>
  <c r="E21" i="12"/>
  <c r="O862" i="12"/>
  <c r="N862" i="12"/>
  <c r="M862" i="12"/>
  <c r="L862" i="12"/>
  <c r="K862" i="12"/>
  <c r="J862" i="12"/>
  <c r="I862" i="12"/>
  <c r="H862" i="12"/>
  <c r="G862" i="12"/>
  <c r="O892" i="12"/>
  <c r="M892" i="12"/>
  <c r="N892" i="12"/>
  <c r="L892" i="12"/>
  <c r="K892" i="12"/>
  <c r="J892" i="12"/>
  <c r="I892" i="12"/>
  <c r="H892" i="12"/>
  <c r="G892" i="12"/>
  <c r="O879" i="12"/>
  <c r="N879" i="12"/>
  <c r="M879" i="12"/>
  <c r="L879" i="12"/>
  <c r="K879" i="12"/>
  <c r="J879" i="12"/>
  <c r="I879" i="12"/>
  <c r="H879" i="12"/>
  <c r="G879" i="12"/>
  <c r="O902" i="12"/>
  <c r="N902" i="12"/>
  <c r="M902" i="12"/>
  <c r="L902" i="12"/>
  <c r="K902" i="12"/>
  <c r="J902" i="12"/>
  <c r="H902" i="12"/>
  <c r="I902" i="12"/>
  <c r="G902" i="12"/>
  <c r="O866" i="12"/>
  <c r="E562" i="12"/>
  <c r="E586" i="12"/>
  <c r="E611" i="12"/>
  <c r="E580" i="12"/>
  <c r="E514" i="12"/>
  <c r="E600" i="12"/>
  <c r="E554" i="12"/>
  <c r="E539" i="12"/>
  <c r="E606" i="12"/>
  <c r="E619" i="12"/>
  <c r="E603" i="12"/>
  <c r="E390" i="12"/>
  <c r="E537" i="12"/>
  <c r="E438" i="12"/>
  <c r="E145" i="12"/>
  <c r="E572" i="12"/>
  <c r="E150" i="12"/>
  <c r="E444" i="12"/>
  <c r="E265" i="12"/>
  <c r="E635" i="12"/>
  <c r="E10" i="12"/>
  <c r="E502" i="12"/>
  <c r="E518" i="12"/>
  <c r="E240" i="12"/>
  <c r="E615" i="12"/>
  <c r="E649" i="12"/>
  <c r="E638" i="12"/>
  <c r="E645" i="12"/>
  <c r="E630" i="12"/>
  <c r="E563" i="12"/>
  <c r="E338" i="12"/>
  <c r="E729" i="12"/>
  <c r="E283" i="12"/>
  <c r="E573" i="12"/>
  <c r="E546" i="12"/>
  <c r="E375" i="12"/>
  <c r="E633" i="12"/>
  <c r="E837" i="12"/>
  <c r="E622" i="12"/>
  <c r="E610" i="12"/>
  <c r="E943" i="12"/>
  <c r="E565" i="12"/>
  <c r="E743" i="12"/>
  <c r="E587" i="12"/>
  <c r="E543" i="12"/>
  <c r="E516" i="12"/>
  <c r="E266" i="12"/>
  <c r="E628" i="12"/>
  <c r="E614" i="12"/>
  <c r="E285" i="12"/>
  <c r="E953" i="12"/>
  <c r="E303" i="12"/>
  <c r="E561" i="12"/>
  <c r="E535" i="12"/>
  <c r="E601" i="12"/>
  <c r="E523" i="12"/>
  <c r="E279" i="12"/>
  <c r="E584" i="12"/>
  <c r="E954" i="12"/>
  <c r="E250" i="12"/>
  <c r="E493" i="12"/>
  <c r="E647" i="12"/>
  <c r="E678" i="12"/>
  <c r="E639" i="12"/>
  <c r="E568" i="12"/>
  <c r="E468" i="12"/>
  <c r="E83" i="12"/>
  <c r="E188" i="12"/>
  <c r="E106" i="12"/>
  <c r="E643" i="12"/>
  <c r="E519" i="12"/>
  <c r="E431" i="12"/>
  <c r="E255" i="12"/>
  <c r="E624" i="12"/>
  <c r="E36" i="12"/>
  <c r="E11" i="12"/>
  <c r="E651" i="12"/>
  <c r="E763" i="12"/>
  <c r="E579" i="12"/>
  <c r="E811" i="12"/>
  <c r="E625" i="12"/>
  <c r="E578" i="12"/>
  <c r="E295" i="12"/>
  <c r="E555" i="12"/>
  <c r="E648" i="12"/>
  <c r="E513" i="12"/>
  <c r="E559" i="12"/>
  <c r="E553" i="12"/>
  <c r="E472" i="12"/>
  <c r="E398" i="12"/>
  <c r="E602" i="12"/>
  <c r="E345" i="12"/>
  <c r="E405" i="12"/>
  <c r="E942" i="12"/>
  <c r="E589" i="12"/>
  <c r="E506" i="12"/>
  <c r="E440" i="12"/>
  <c r="E571" i="12"/>
  <c r="E291" i="12"/>
  <c r="E363" i="12"/>
  <c r="E359" i="12"/>
  <c r="E613" i="12"/>
  <c r="E39" i="12"/>
  <c r="E552" i="12"/>
  <c r="E599" i="12"/>
  <c r="E582" i="12"/>
  <c r="E544" i="12"/>
  <c r="E772" i="12"/>
  <c r="E483" i="12"/>
  <c r="E576" i="12"/>
  <c r="E441" i="12"/>
  <c r="E475" i="12"/>
  <c r="E620" i="12"/>
  <c r="E414" i="12"/>
  <c r="E616" i="12"/>
  <c r="E530" i="12"/>
  <c r="E920" i="12"/>
  <c r="E261" i="12"/>
  <c r="E594" i="12"/>
  <c r="E517" i="12"/>
  <c r="E748" i="12"/>
  <c r="E362" i="12"/>
  <c r="E296" i="12"/>
  <c r="E234" i="12"/>
  <c r="E105" i="12"/>
  <c r="E977" i="12"/>
  <c r="E63" i="12"/>
  <c r="E43" i="12"/>
  <c r="E520" i="12"/>
  <c r="E541" i="12"/>
  <c r="E636" i="12"/>
  <c r="E336" i="12"/>
  <c r="E527" i="12"/>
  <c r="E632" i="12"/>
  <c r="E524" i="12"/>
  <c r="E560" i="12"/>
  <c r="E585" i="12"/>
  <c r="E542" i="12"/>
  <c r="E399" i="12"/>
  <c r="E360" i="12"/>
  <c r="E369" i="12"/>
  <c r="E738" i="12"/>
  <c r="E548" i="12"/>
  <c r="E532" i="12"/>
  <c r="E458" i="12"/>
  <c r="E534" i="12"/>
  <c r="E435" i="12"/>
  <c r="E522" i="12"/>
  <c r="E301" i="12"/>
  <c r="E526" i="12"/>
  <c r="E746" i="12"/>
  <c r="E190" i="12"/>
  <c r="E448" i="12"/>
  <c r="E37" i="12"/>
  <c r="E564" i="12"/>
  <c r="E646" i="12"/>
  <c r="E311" i="12"/>
  <c r="E536" i="12"/>
  <c r="E525" i="12"/>
  <c r="E609" i="12"/>
  <c r="E547" i="12"/>
  <c r="E631" i="12"/>
  <c r="E621" i="12"/>
  <c r="E724" i="12"/>
  <c r="E558" i="12"/>
  <c r="E404" i="12"/>
  <c r="E460" i="12"/>
  <c r="E941" i="12"/>
  <c r="E929" i="12"/>
  <c r="E436" i="12"/>
  <c r="E626" i="12"/>
  <c r="E799" i="12"/>
  <c r="E454" i="12"/>
  <c r="E650" i="12"/>
  <c r="E60" i="12"/>
  <c r="E274" i="12"/>
  <c r="E262" i="12"/>
  <c r="E556" i="12"/>
  <c r="E551" i="12"/>
  <c r="E531" i="12"/>
  <c r="E627" i="12"/>
  <c r="E845" i="12"/>
  <c r="E640" i="12"/>
  <c r="E260" i="12"/>
  <c r="E962" i="12"/>
  <c r="E388" i="12"/>
  <c r="E608" i="12"/>
  <c r="E642" i="12"/>
  <c r="E596" i="12"/>
  <c r="E836" i="12"/>
  <c r="E364" i="12"/>
  <c r="E721" i="12"/>
  <c r="E176" i="12"/>
  <c r="E22" i="12"/>
  <c r="E50" i="12"/>
  <c r="E307" i="12"/>
  <c r="E4" i="12"/>
  <c r="E658" i="12"/>
  <c r="E58" i="12"/>
  <c r="E716" i="12"/>
  <c r="E282" i="12"/>
  <c r="E400" i="12"/>
  <c r="E315" i="12"/>
  <c r="E501" i="12"/>
  <c r="E848" i="12"/>
  <c r="E750" i="12"/>
  <c r="E386" i="12"/>
  <c r="E392" i="12"/>
  <c r="E169" i="12"/>
  <c r="E507" i="12"/>
  <c r="E465" i="12"/>
  <c r="E73" i="12"/>
  <c r="E453" i="12"/>
  <c r="E742" i="12"/>
  <c r="E207" i="12"/>
  <c r="E760" i="12"/>
  <c r="E118" i="12"/>
  <c r="E714" i="12"/>
  <c r="E340" i="12"/>
  <c r="E243" i="12"/>
  <c r="E110" i="12"/>
  <c r="E272" i="12"/>
  <c r="E138" i="12"/>
  <c r="E256" i="12"/>
  <c r="E159" i="12"/>
  <c r="E357" i="12"/>
  <c r="E80" i="12"/>
  <c r="E835" i="12"/>
  <c r="E459" i="12"/>
  <c r="E242" i="12"/>
  <c r="E489" i="12"/>
  <c r="E248" i="12"/>
  <c r="E774" i="12"/>
  <c r="E114" i="12"/>
  <c r="E373" i="12"/>
  <c r="E762" i="12"/>
  <c r="E508" i="12"/>
  <c r="E267" i="12"/>
  <c r="E321" i="12"/>
  <c r="E809" i="12"/>
  <c r="E134" i="12"/>
  <c r="E754" i="12"/>
  <c r="E177" i="12"/>
  <c r="E309" i="12"/>
  <c r="E787" i="12"/>
  <c r="E637" i="12"/>
  <c r="E598" i="12"/>
  <c r="E588" i="12"/>
  <c r="E503" i="12"/>
  <c r="E379" i="12"/>
  <c r="E604" i="12"/>
  <c r="E731" i="12"/>
  <c r="E623" i="12"/>
  <c r="E574" i="12"/>
  <c r="E408" i="12"/>
  <c r="E346" i="12"/>
  <c r="E590" i="12"/>
  <c r="E540" i="12"/>
  <c r="E383" i="12"/>
  <c r="E773" i="12"/>
  <c r="E820" i="12"/>
  <c r="E781" i="12"/>
  <c r="E816" i="12"/>
  <c r="E791" i="12"/>
  <c r="E761" i="12"/>
  <c r="E808" i="12"/>
  <c r="E749" i="12"/>
  <c r="E796" i="12"/>
  <c r="E792" i="12"/>
  <c r="E737" i="12"/>
  <c r="E784" i="12"/>
  <c r="E842" i="12"/>
  <c r="E725" i="12"/>
  <c r="E818" i="12"/>
  <c r="E713" i="12"/>
  <c r="E794" i="12"/>
  <c r="E830" i="12"/>
  <c r="E831" i="12"/>
  <c r="E782" i="12"/>
  <c r="E841" i="12"/>
  <c r="E819" i="12"/>
  <c r="E829" i="12"/>
  <c r="E807" i="12"/>
  <c r="E817" i="12"/>
  <c r="E827" i="12"/>
  <c r="E832" i="12"/>
  <c r="E783" i="12"/>
  <c r="E793" i="12"/>
  <c r="E828" i="12"/>
  <c r="E803" i="12"/>
  <c r="E850" i="12"/>
  <c r="E844" i="12"/>
  <c r="E805" i="12"/>
  <c r="E838" i="12"/>
  <c r="E840" i="12"/>
  <c r="E826" i="12"/>
  <c r="E843" i="12"/>
  <c r="E804" i="12"/>
  <c r="E814" i="12"/>
  <c r="E795" i="12"/>
  <c r="E780" i="12"/>
  <c r="E839" i="12"/>
  <c r="E802" i="12"/>
  <c r="E806" i="12"/>
  <c r="E815" i="12"/>
  <c r="E790" i="12"/>
  <c r="E779" i="12"/>
  <c r="E745" i="12"/>
  <c r="E739" i="12"/>
  <c r="E733" i="12"/>
  <c r="E788" i="12"/>
  <c r="E173" i="12"/>
  <c r="E161" i="12"/>
  <c r="E149" i="12"/>
  <c r="E209" i="12"/>
  <c r="E137" i="12"/>
  <c r="E125" i="12"/>
  <c r="E113" i="12"/>
  <c r="E245" i="12"/>
  <c r="E89" i="12"/>
  <c r="E233" i="12"/>
  <c r="E77" i="12"/>
  <c r="E221" i="12"/>
  <c r="E185" i="12"/>
  <c r="E101" i="12"/>
  <c r="E65" i="12"/>
  <c r="E197" i="12"/>
  <c r="E479" i="12"/>
  <c r="E430" i="12"/>
  <c r="E496" i="12"/>
  <c r="E264" i="12"/>
  <c r="E202" i="12"/>
  <c r="E446" i="12"/>
  <c r="E396" i="12"/>
  <c r="E239" i="12"/>
  <c r="E744" i="12"/>
  <c r="E223" i="12"/>
  <c r="E124" i="12"/>
  <c r="E467" i="12"/>
  <c r="E297" i="12"/>
  <c r="E847" i="12"/>
  <c r="E785" i="12"/>
  <c r="E211" i="12"/>
  <c r="E722" i="12"/>
  <c r="E708" i="12"/>
  <c r="E463" i="12"/>
  <c r="E342" i="12"/>
  <c r="E316" i="12"/>
  <c r="E219" i="12"/>
  <c r="E273" i="12"/>
  <c r="E823" i="12"/>
  <c r="E812" i="12"/>
  <c r="E778" i="12"/>
  <c r="E452" i="12"/>
  <c r="E246" i="12"/>
  <c r="E157" i="12"/>
  <c r="E834" i="12"/>
  <c r="E292" i="12"/>
  <c r="E969" i="12"/>
  <c r="E583" i="12"/>
  <c r="E116" i="12"/>
  <c r="E577" i="12"/>
  <c r="E538" i="12"/>
  <c r="E957" i="12"/>
  <c r="E644" i="12"/>
  <c r="E487" i="12"/>
  <c r="E421" i="12"/>
  <c r="E382" i="12"/>
  <c r="E566" i="12"/>
  <c r="E372" i="12"/>
  <c r="E287" i="12"/>
  <c r="E163" i="12"/>
  <c r="E376" i="12"/>
  <c r="E491" i="12"/>
  <c r="E469" i="12"/>
  <c r="E442" i="12"/>
  <c r="E711" i="12"/>
  <c r="E492" i="12"/>
  <c r="E407" i="12"/>
  <c r="E358" i="12"/>
  <c r="E424" i="12"/>
  <c r="E192" i="12"/>
  <c r="E130" i="12"/>
  <c r="E374" i="12"/>
  <c r="E324" i="12"/>
  <c r="E167" i="12"/>
  <c r="E515" i="12"/>
  <c r="E769" i="12"/>
  <c r="E765" i="12"/>
  <c r="E810" i="12"/>
  <c r="E139" i="12"/>
  <c r="E270" i="12"/>
  <c r="E343" i="12"/>
  <c r="E147" i="12"/>
  <c r="E768" i="12"/>
  <c r="E380" i="12"/>
  <c r="E174" i="12"/>
  <c r="E220" i="12"/>
  <c r="E499" i="12"/>
  <c r="E505" i="12"/>
  <c r="E415" i="12"/>
  <c r="E349" i="12"/>
  <c r="E735" i="12"/>
  <c r="E300" i="12"/>
  <c r="E215" i="12"/>
  <c r="E91" i="12"/>
  <c r="E304" i="12"/>
  <c r="E419" i="12"/>
  <c r="E397" i="12"/>
  <c r="E370" i="12"/>
  <c r="E420" i="12"/>
  <c r="E335" i="12"/>
  <c r="E286" i="12"/>
  <c r="E120" i="12"/>
  <c r="E302" i="12"/>
  <c r="E252" i="12"/>
  <c r="E95" i="12"/>
  <c r="E443" i="12"/>
  <c r="E79" i="12"/>
  <c r="E771" i="12"/>
  <c r="E504" i="12"/>
  <c r="E323" i="12"/>
  <c r="E776" i="12"/>
  <c r="E164" i="12"/>
  <c r="E67" i="12"/>
  <c r="E198" i="12"/>
  <c r="E271" i="12"/>
  <c r="E172" i="12"/>
  <c r="E75" i="12"/>
  <c r="E949" i="12"/>
  <c r="E947" i="12"/>
  <c r="E976" i="12"/>
  <c r="E937" i="12"/>
  <c r="E964" i="12"/>
  <c r="E925" i="12"/>
  <c r="E948" i="12"/>
  <c r="E952" i="12"/>
  <c r="E928" i="12"/>
  <c r="E924" i="12"/>
  <c r="E922" i="12"/>
  <c r="E950" i="12"/>
  <c r="E938" i="12"/>
  <c r="E975" i="12"/>
  <c r="E926" i="12"/>
  <c r="E963" i="12"/>
  <c r="E951" i="12"/>
  <c r="E972" i="12"/>
  <c r="E927" i="12"/>
  <c r="E961" i="12"/>
  <c r="E959" i="12"/>
  <c r="E960" i="12"/>
  <c r="E971" i="12"/>
  <c r="E936" i="12"/>
  <c r="E935" i="12"/>
  <c r="E973" i="12"/>
  <c r="E923" i="12"/>
  <c r="E940" i="12"/>
  <c r="E939" i="12"/>
  <c r="E982" i="12"/>
  <c r="E970" i="12"/>
  <c r="E958" i="12"/>
  <c r="E946" i="12"/>
  <c r="E934" i="12"/>
  <c r="E607" i="12"/>
  <c r="E140" i="12"/>
  <c r="E529" i="12"/>
  <c r="E634" i="12"/>
  <c r="E549" i="12"/>
  <c r="E308" i="12"/>
  <c r="E450" i="12"/>
  <c r="E102" i="12"/>
  <c r="E247" i="12"/>
  <c r="E148" i="12"/>
  <c r="E825" i="12"/>
  <c r="E512" i="12"/>
  <c r="E427" i="12"/>
  <c r="E378" i="12"/>
  <c r="E433" i="12"/>
  <c r="E394" i="12"/>
  <c r="E813" i="12"/>
  <c r="E500" i="12"/>
  <c r="E798" i="12"/>
  <c r="E294" i="12"/>
  <c r="E277" i="12"/>
  <c r="E238" i="12"/>
  <c r="E422" i="12"/>
  <c r="E228" i="12"/>
  <c r="E143" i="12"/>
  <c r="E187" i="12"/>
  <c r="E232" i="12"/>
  <c r="E347" i="12"/>
  <c r="E325" i="12"/>
  <c r="E298" i="12"/>
  <c r="E567" i="12"/>
  <c r="E348" i="12"/>
  <c r="E263" i="12"/>
  <c r="E214" i="12"/>
  <c r="E280" i="12"/>
  <c r="E48" i="12"/>
  <c r="E201" i="12"/>
  <c r="E230" i="12"/>
  <c r="E180" i="12"/>
  <c r="E371" i="12"/>
  <c r="E720" i="12"/>
  <c r="E833" i="12"/>
  <c r="E800" i="12"/>
  <c r="E734" i="12"/>
  <c r="E395" i="12"/>
  <c r="E775" i="12"/>
  <c r="E759" i="12"/>
  <c r="E391" i="12"/>
  <c r="E244" i="12"/>
  <c r="E319" i="12"/>
  <c r="E758" i="12"/>
  <c r="E466" i="12"/>
  <c r="E366" i="12"/>
  <c r="E310" i="12"/>
  <c r="E494" i="12"/>
  <c r="E259" i="12"/>
  <c r="E352" i="12"/>
  <c r="E432" i="12"/>
  <c r="E251" i="12"/>
  <c r="E92" i="12"/>
  <c r="E712" i="12"/>
  <c r="E470" i="12"/>
  <c r="E789" i="12"/>
  <c r="E476" i="12"/>
  <c r="E474" i="12"/>
  <c r="E126" i="12"/>
  <c r="E199" i="12"/>
  <c r="E100" i="12"/>
  <c r="E68" i="12"/>
  <c r="E457" i="12"/>
  <c r="E477" i="12"/>
  <c r="E236" i="12"/>
  <c r="E726" i="12"/>
  <c r="E175" i="12"/>
  <c r="E76" i="12"/>
  <c r="E753" i="12"/>
  <c r="E629" i="12"/>
  <c r="E617" i="12"/>
  <c r="E605" i="12"/>
  <c r="E593" i="12"/>
  <c r="E581" i="12"/>
  <c r="E569" i="12"/>
  <c r="E545" i="12"/>
  <c r="E533" i="12"/>
  <c r="E521" i="12"/>
  <c r="E641" i="12"/>
  <c r="E557" i="12"/>
  <c r="E306" i="12"/>
  <c r="E361" i="12"/>
  <c r="E322" i="12"/>
  <c r="E741" i="12"/>
  <c r="E428" i="12"/>
  <c r="E570" i="12"/>
  <c r="E222" i="12"/>
  <c r="E205" i="12"/>
  <c r="E166" i="12"/>
  <c r="E591" i="12"/>
  <c r="E350" i="12"/>
  <c r="E156" i="12"/>
  <c r="E71" i="12"/>
  <c r="E481" i="12"/>
  <c r="E160" i="12"/>
  <c r="E275" i="12"/>
  <c r="E253" i="12"/>
  <c r="E226" i="12"/>
  <c r="E495" i="12"/>
  <c r="E276" i="12"/>
  <c r="E191" i="12"/>
  <c r="E142" i="12"/>
  <c r="E208" i="12"/>
  <c r="E179" i="12"/>
  <c r="E129" i="12"/>
  <c r="E158" i="12"/>
  <c r="E108" i="12"/>
  <c r="E618" i="12"/>
  <c r="E456" i="12"/>
  <c r="E299" i="12"/>
  <c r="E717" i="12"/>
  <c r="E846" i="12"/>
  <c r="E849" i="12"/>
  <c r="E723" i="12"/>
  <c r="E356" i="12"/>
  <c r="E498" i="12"/>
  <c r="E133" i="12"/>
  <c r="E94" i="12"/>
  <c r="E278" i="12"/>
  <c r="E84" i="12"/>
  <c r="E409" i="12"/>
  <c r="E406" i="12"/>
  <c r="E88" i="12"/>
  <c r="E203" i="12"/>
  <c r="E181" i="12"/>
  <c r="E154" i="12"/>
  <c r="E411" i="12"/>
  <c r="E204" i="12"/>
  <c r="E119" i="12"/>
  <c r="E70" i="12"/>
  <c r="E136" i="12"/>
  <c r="E107" i="12"/>
  <c r="E74" i="12"/>
  <c r="E331" i="12"/>
  <c r="E384" i="12"/>
  <c r="E227" i="12"/>
  <c r="E410" i="12"/>
  <c r="E288" i="12"/>
  <c r="E801" i="12"/>
  <c r="E403" i="12"/>
  <c r="E426" i="12"/>
  <c r="E471" i="12"/>
  <c r="E326" i="12"/>
  <c r="E332" i="12"/>
  <c r="E747" i="12"/>
  <c r="E777" i="12"/>
  <c r="E330" i="12"/>
  <c r="E313" i="12"/>
  <c r="E822" i="12"/>
  <c r="E333" i="12"/>
  <c r="E821" i="12"/>
  <c r="E766" i="12"/>
  <c r="E434" i="12"/>
  <c r="E368" i="12"/>
  <c r="E510" i="12"/>
  <c r="E162" i="12"/>
  <c r="E217" i="12"/>
  <c r="E178" i="12"/>
  <c r="E597" i="12"/>
  <c r="E284" i="12"/>
  <c r="E932" i="12"/>
  <c r="E78" i="12"/>
  <c r="E447" i="12"/>
  <c r="E206" i="12"/>
  <c r="E478" i="12"/>
  <c r="E337" i="12"/>
  <c r="E728" i="12"/>
  <c r="E41" i="12"/>
  <c r="E29" i="12"/>
  <c r="E17" i="12"/>
  <c r="E5" i="12"/>
  <c r="E53" i="12"/>
  <c r="E3" i="12"/>
  <c r="E131" i="12"/>
  <c r="E109" i="12"/>
  <c r="E82" i="12"/>
  <c r="E339" i="12"/>
  <c r="E132" i="12"/>
  <c r="E47" i="12"/>
  <c r="E213" i="12"/>
  <c r="E52" i="12"/>
  <c r="E35" i="12"/>
  <c r="E334" i="12"/>
  <c r="E767" i="12"/>
  <c r="E115" i="12"/>
  <c r="E155" i="12"/>
  <c r="E824" i="12"/>
  <c r="E727" i="12"/>
  <c r="E756" i="12"/>
  <c r="E485" i="12"/>
  <c r="E341" i="12"/>
  <c r="E473" i="12"/>
  <c r="E329" i="12"/>
  <c r="E461" i="12"/>
  <c r="E317" i="12"/>
  <c r="E449" i="12"/>
  <c r="E305" i="12"/>
  <c r="E437" i="12"/>
  <c r="E293" i="12"/>
  <c r="E425" i="12"/>
  <c r="E281" i="12"/>
  <c r="E401" i="12"/>
  <c r="E389" i="12"/>
  <c r="E377" i="12"/>
  <c r="E497" i="12"/>
  <c r="E353" i="12"/>
  <c r="E509" i="12"/>
  <c r="E269" i="12"/>
  <c r="E413" i="12"/>
  <c r="E365" i="12"/>
  <c r="E752" i="12"/>
  <c r="E290" i="12"/>
  <c r="E224" i="12"/>
  <c r="E122" i="12"/>
  <c r="E165" i="12"/>
  <c r="E732" i="12"/>
  <c r="E193" i="12"/>
  <c r="E730" i="12"/>
  <c r="E225" i="12"/>
  <c r="E183" i="12"/>
  <c r="E69" i="12"/>
  <c r="E770" i="12"/>
  <c r="E117" i="12"/>
  <c r="E168" i="12"/>
  <c r="E715" i="12"/>
  <c r="E412" i="12"/>
  <c r="E327" i="12"/>
  <c r="E194" i="12"/>
  <c r="E72" i="12"/>
  <c r="E344" i="12"/>
  <c r="E486" i="12"/>
  <c r="E210" i="12"/>
  <c r="E328" i="12"/>
  <c r="E231" i="12"/>
  <c r="E98" i="12"/>
  <c r="E429" i="12"/>
  <c r="E152" i="12"/>
  <c r="E764" i="12"/>
  <c r="E314" i="12"/>
  <c r="E320" i="12"/>
  <c r="E462" i="12"/>
  <c r="E186" i="12"/>
  <c r="E97" i="12"/>
  <c r="E981" i="12"/>
  <c r="E740" i="12"/>
  <c r="E595" i="12"/>
  <c r="E128" i="12"/>
  <c r="E445" i="12"/>
  <c r="E550" i="12"/>
  <c r="E592" i="12"/>
  <c r="E351" i="12"/>
  <c r="E218" i="12"/>
  <c r="E393" i="12"/>
  <c r="E955" i="12"/>
  <c r="E423" i="12"/>
  <c r="E710" i="12"/>
  <c r="E249" i="12"/>
  <c r="E381" i="12"/>
  <c r="E797" i="12"/>
  <c r="E709" i="12"/>
  <c r="E93" i="12"/>
  <c r="E135" i="12"/>
  <c r="E575" i="12"/>
  <c r="E786" i="12"/>
  <c r="E121" i="12"/>
  <c r="E757" i="12"/>
  <c r="E689" i="12"/>
  <c r="E677" i="12"/>
  <c r="E665" i="12"/>
  <c r="E701" i="12"/>
  <c r="E653" i="12"/>
  <c r="E153" i="12"/>
  <c r="E111" i="12"/>
  <c r="E719" i="12"/>
  <c r="E718" i="12"/>
  <c r="E736" i="12"/>
  <c r="E480" i="12"/>
  <c r="E418" i="12"/>
  <c r="E674" i="12"/>
  <c r="E612" i="12"/>
  <c r="E455" i="12"/>
  <c r="E751" i="12"/>
  <c r="E96" i="12"/>
  <c r="E146" i="12"/>
  <c r="L15" i="12" l="1"/>
  <c r="K40" i="12"/>
  <c r="M66" i="12"/>
  <c r="G889" i="12"/>
  <c r="N6" i="12"/>
  <c r="O59" i="12"/>
  <c r="O15" i="12"/>
  <c r="J893" i="12"/>
  <c r="O30" i="12"/>
  <c r="K664" i="12"/>
  <c r="M212" i="12"/>
  <c r="K200" i="12"/>
  <c r="M878" i="12"/>
  <c r="M676" i="12"/>
  <c r="M40" i="12"/>
  <c r="O66" i="12"/>
  <c r="I889" i="12"/>
  <c r="O6" i="12"/>
  <c r="L893" i="12"/>
  <c r="M664" i="12"/>
  <c r="O878" i="12"/>
  <c r="O676" i="12"/>
  <c r="N40" i="12"/>
  <c r="J889" i="12"/>
  <c r="M893" i="12"/>
  <c r="N664" i="12"/>
  <c r="G195" i="12"/>
  <c r="O40" i="12"/>
  <c r="H59" i="12"/>
  <c r="G15" i="12"/>
  <c r="N893" i="12"/>
  <c r="G30" i="12"/>
  <c r="O664" i="12"/>
  <c r="H195" i="12"/>
  <c r="Q889" i="12"/>
  <c r="L889" i="12"/>
  <c r="G59" i="12"/>
  <c r="H15" i="12"/>
  <c r="O893" i="12"/>
  <c r="H30" i="12"/>
  <c r="G212" i="12"/>
  <c r="I195" i="12"/>
  <c r="O141" i="12"/>
  <c r="P889" i="12"/>
  <c r="R873" i="12"/>
  <c r="M889" i="12"/>
  <c r="G6" i="12"/>
  <c r="J59" i="12"/>
  <c r="I15" i="12"/>
  <c r="I30" i="12"/>
  <c r="H212" i="12"/>
  <c r="J195" i="12"/>
  <c r="G878" i="12"/>
  <c r="G676" i="12"/>
  <c r="R889" i="12"/>
  <c r="H66" i="12"/>
  <c r="N889" i="12"/>
  <c r="H6" i="12"/>
  <c r="I59" i="12"/>
  <c r="J15" i="12"/>
  <c r="J30" i="12"/>
  <c r="I212" i="12"/>
  <c r="K195" i="12"/>
  <c r="I878" i="12"/>
  <c r="H676" i="12"/>
  <c r="T889" i="12"/>
  <c r="R914" i="12"/>
  <c r="T873" i="12"/>
  <c r="H40" i="12"/>
  <c r="I66" i="12"/>
  <c r="O889" i="12"/>
  <c r="I6" i="12"/>
  <c r="K59" i="12"/>
  <c r="K15" i="12"/>
  <c r="K30" i="12"/>
  <c r="G664" i="12"/>
  <c r="J212" i="12"/>
  <c r="L195" i="12"/>
  <c r="H878" i="12"/>
  <c r="I676" i="12"/>
  <c r="S889" i="12"/>
  <c r="G40" i="12"/>
  <c r="J66" i="12"/>
  <c r="L6" i="12"/>
  <c r="L59" i="12"/>
  <c r="M15" i="12"/>
  <c r="G893" i="12"/>
  <c r="L30" i="12"/>
  <c r="H664" i="12"/>
  <c r="K212" i="12"/>
  <c r="M195" i="12"/>
  <c r="J878" i="12"/>
  <c r="J676" i="12"/>
  <c r="K878" i="12"/>
  <c r="K676" i="12"/>
  <c r="M59" i="12"/>
  <c r="I664" i="12"/>
  <c r="T344" i="12"/>
  <c r="R344" i="12"/>
  <c r="S344" i="12"/>
  <c r="P344" i="12"/>
  <c r="Q344" i="12"/>
  <c r="S570" i="12"/>
  <c r="T570" i="12"/>
  <c r="R570" i="12"/>
  <c r="Q570" i="12"/>
  <c r="P570" i="12"/>
  <c r="S335" i="12"/>
  <c r="T335" i="12"/>
  <c r="R335" i="12"/>
  <c r="P335" i="12"/>
  <c r="Q335" i="12"/>
  <c r="T799" i="12"/>
  <c r="Q799" i="12"/>
  <c r="S799" i="12"/>
  <c r="R799" i="12"/>
  <c r="P799" i="12"/>
  <c r="T699" i="12"/>
  <c r="S699" i="12"/>
  <c r="R699" i="12"/>
  <c r="Q699" i="12"/>
  <c r="P699" i="12"/>
  <c r="R33" i="12"/>
  <c r="S33" i="12"/>
  <c r="Q33" i="12"/>
  <c r="P33" i="12"/>
  <c r="T33" i="12"/>
  <c r="O968" i="12"/>
  <c r="S968" i="12"/>
  <c r="R968" i="12"/>
  <c r="T968" i="12"/>
  <c r="P968" i="12"/>
  <c r="Q968" i="12"/>
  <c r="T677" i="12"/>
  <c r="R677" i="12"/>
  <c r="S677" i="12"/>
  <c r="Q677" i="12"/>
  <c r="P677" i="12"/>
  <c r="T981" i="12"/>
  <c r="S981" i="12"/>
  <c r="R981" i="12"/>
  <c r="P981" i="12"/>
  <c r="Q981" i="12"/>
  <c r="T183" i="12"/>
  <c r="R183" i="12"/>
  <c r="P183" i="12"/>
  <c r="S183" i="12"/>
  <c r="Q183" i="12"/>
  <c r="T449" i="12"/>
  <c r="S449" i="12"/>
  <c r="R449" i="12"/>
  <c r="P449" i="12"/>
  <c r="Q449" i="12"/>
  <c r="T767" i="12"/>
  <c r="R767" i="12"/>
  <c r="S767" i="12"/>
  <c r="Q767" i="12"/>
  <c r="P767" i="12"/>
  <c r="T284" i="12"/>
  <c r="R284" i="12"/>
  <c r="P284" i="12"/>
  <c r="Q284" i="12"/>
  <c r="S284" i="12"/>
  <c r="T227" i="12"/>
  <c r="R227" i="12"/>
  <c r="S227" i="12"/>
  <c r="Q227" i="12"/>
  <c r="P227" i="12"/>
  <c r="S846" i="12"/>
  <c r="T846" i="12"/>
  <c r="Q846" i="12"/>
  <c r="R846" i="12"/>
  <c r="P846" i="12"/>
  <c r="T205" i="12"/>
  <c r="S205" i="12"/>
  <c r="R205" i="12"/>
  <c r="P205" i="12"/>
  <c r="Q205" i="12"/>
  <c r="T477" i="12"/>
  <c r="P477" i="12"/>
  <c r="S477" i="12"/>
  <c r="R477" i="12"/>
  <c r="Q477" i="12"/>
  <c r="T251" i="12"/>
  <c r="R251" i="12"/>
  <c r="S251" i="12"/>
  <c r="Q251" i="12"/>
  <c r="P251" i="12"/>
  <c r="T280" i="12"/>
  <c r="Q280" i="12"/>
  <c r="S280" i="12"/>
  <c r="R280" i="12"/>
  <c r="P280" i="12"/>
  <c r="T825" i="12"/>
  <c r="S825" i="12"/>
  <c r="R825" i="12"/>
  <c r="Q825" i="12"/>
  <c r="P825" i="12"/>
  <c r="T959" i="12"/>
  <c r="R959" i="12"/>
  <c r="Q959" i="12"/>
  <c r="S959" i="12"/>
  <c r="P959" i="12"/>
  <c r="T198" i="12"/>
  <c r="S198" i="12"/>
  <c r="R198" i="12"/>
  <c r="P198" i="12"/>
  <c r="Q198" i="12"/>
  <c r="T349" i="12"/>
  <c r="R349" i="12"/>
  <c r="S349" i="12"/>
  <c r="Q349" i="12"/>
  <c r="P349" i="12"/>
  <c r="T492" i="12"/>
  <c r="S492" i="12"/>
  <c r="Q492" i="12"/>
  <c r="R492" i="12"/>
  <c r="P492" i="12"/>
  <c r="T452" i="12"/>
  <c r="S452" i="12"/>
  <c r="R452" i="12"/>
  <c r="Q452" i="12"/>
  <c r="P452" i="12"/>
  <c r="T785" i="12"/>
  <c r="R785" i="12"/>
  <c r="S785" i="12"/>
  <c r="Q785" i="12"/>
  <c r="P785" i="12"/>
  <c r="S113" i="12"/>
  <c r="R113" i="12"/>
  <c r="Q113" i="12"/>
  <c r="T113" i="12"/>
  <c r="P113" i="12"/>
  <c r="T838" i="12"/>
  <c r="R838" i="12"/>
  <c r="S838" i="12"/>
  <c r="Q838" i="12"/>
  <c r="P838" i="12"/>
  <c r="T737" i="12"/>
  <c r="R737" i="12"/>
  <c r="S737" i="12"/>
  <c r="Q737" i="12"/>
  <c r="P737" i="12"/>
  <c r="T637" i="12"/>
  <c r="R637" i="12"/>
  <c r="S637" i="12"/>
  <c r="Q637" i="12"/>
  <c r="P637" i="12"/>
  <c r="T272" i="12"/>
  <c r="R272" i="12"/>
  <c r="S272" i="12"/>
  <c r="Q272" i="12"/>
  <c r="P272" i="12"/>
  <c r="T658" i="12"/>
  <c r="P658" i="12"/>
  <c r="R658" i="12"/>
  <c r="S658" i="12"/>
  <c r="Q658" i="12"/>
  <c r="T650" i="12"/>
  <c r="S650" i="12"/>
  <c r="R650" i="12"/>
  <c r="P650" i="12"/>
  <c r="Q650" i="12"/>
  <c r="T631" i="12"/>
  <c r="S631" i="12"/>
  <c r="P631" i="12"/>
  <c r="R631" i="12"/>
  <c r="Q631" i="12"/>
  <c r="T542" i="12"/>
  <c r="R542" i="12"/>
  <c r="S542" i="12"/>
  <c r="Q542" i="12"/>
  <c r="P542" i="12"/>
  <c r="T414" i="12"/>
  <c r="S414" i="12"/>
  <c r="R414" i="12"/>
  <c r="Q414" i="12"/>
  <c r="P414" i="12"/>
  <c r="T613" i="12"/>
  <c r="S613" i="12"/>
  <c r="R613" i="12"/>
  <c r="Q613" i="12"/>
  <c r="P613" i="12"/>
  <c r="T398" i="12"/>
  <c r="R398" i="12"/>
  <c r="Q398" i="12"/>
  <c r="S398" i="12"/>
  <c r="P398" i="12"/>
  <c r="T763" i="12"/>
  <c r="Q763" i="12"/>
  <c r="S763" i="12"/>
  <c r="R763" i="12"/>
  <c r="P763" i="12"/>
  <c r="T535" i="12"/>
  <c r="S535" i="12"/>
  <c r="P535" i="12"/>
  <c r="R535" i="12"/>
  <c r="Q535" i="12"/>
  <c r="T565" i="12"/>
  <c r="S565" i="12"/>
  <c r="R565" i="12"/>
  <c r="Q565" i="12"/>
  <c r="P565" i="12"/>
  <c r="R563" i="12"/>
  <c r="T563" i="12"/>
  <c r="S563" i="12"/>
  <c r="Q563" i="12"/>
  <c r="P563" i="12"/>
  <c r="T444" i="12"/>
  <c r="S444" i="12"/>
  <c r="Q444" i="12"/>
  <c r="R444" i="12"/>
  <c r="P444" i="12"/>
  <c r="S600" i="12"/>
  <c r="T600" i="12"/>
  <c r="Q600" i="12"/>
  <c r="R600" i="12"/>
  <c r="P600" i="12"/>
  <c r="M866" i="12"/>
  <c r="R674" i="12"/>
  <c r="T674" i="12"/>
  <c r="S674" i="12"/>
  <c r="Q674" i="12"/>
  <c r="P674" i="12"/>
  <c r="T689" i="12"/>
  <c r="R689" i="12"/>
  <c r="Q689" i="12"/>
  <c r="S689" i="12"/>
  <c r="P689" i="12"/>
  <c r="R423" i="12"/>
  <c r="S423" i="12"/>
  <c r="T423" i="12"/>
  <c r="Q423" i="12"/>
  <c r="P423" i="12"/>
  <c r="R97" i="12"/>
  <c r="T97" i="12"/>
  <c r="S97" i="12"/>
  <c r="P97" i="12"/>
  <c r="Q97" i="12"/>
  <c r="T486" i="12"/>
  <c r="S486" i="12"/>
  <c r="R486" i="12"/>
  <c r="Q486" i="12"/>
  <c r="P486" i="12"/>
  <c r="S225" i="12"/>
  <c r="T225" i="12"/>
  <c r="R225" i="12"/>
  <c r="Q225" i="12"/>
  <c r="P225" i="12"/>
  <c r="T509" i="12"/>
  <c r="S509" i="12"/>
  <c r="R509" i="12"/>
  <c r="P509" i="12"/>
  <c r="Q509" i="12"/>
  <c r="T317" i="12"/>
  <c r="S317" i="12"/>
  <c r="R317" i="12"/>
  <c r="Q317" i="12"/>
  <c r="P317" i="12"/>
  <c r="T334" i="12"/>
  <c r="S334" i="12"/>
  <c r="Q334" i="12"/>
  <c r="R334" i="12"/>
  <c r="P334" i="12"/>
  <c r="T5" i="12"/>
  <c r="P5" i="12"/>
  <c r="R5" i="12"/>
  <c r="S5" i="12"/>
  <c r="Q5" i="12"/>
  <c r="S597" i="12"/>
  <c r="T597" i="12"/>
  <c r="P597" i="12"/>
  <c r="R597" i="12"/>
  <c r="Q597" i="12"/>
  <c r="T330" i="12"/>
  <c r="Q330" i="12"/>
  <c r="S330" i="12"/>
  <c r="R330" i="12"/>
  <c r="P330" i="12"/>
  <c r="T384" i="12"/>
  <c r="S384" i="12"/>
  <c r="Q384" i="12"/>
  <c r="R384" i="12"/>
  <c r="P384" i="12"/>
  <c r="T88" i="12"/>
  <c r="S88" i="12"/>
  <c r="Q88" i="12"/>
  <c r="R88" i="12"/>
  <c r="P88" i="12"/>
  <c r="S717" i="12"/>
  <c r="T717" i="12"/>
  <c r="Q717" i="12"/>
  <c r="R717" i="12"/>
  <c r="P717" i="12"/>
  <c r="T495" i="12"/>
  <c r="R495" i="12"/>
  <c r="S495" i="12"/>
  <c r="Q495" i="12"/>
  <c r="P495" i="12"/>
  <c r="T222" i="12"/>
  <c r="S222" i="12"/>
  <c r="R222" i="12"/>
  <c r="Q222" i="12"/>
  <c r="P222" i="12"/>
  <c r="S569" i="12"/>
  <c r="T569" i="12"/>
  <c r="R569" i="12"/>
  <c r="Q569" i="12"/>
  <c r="P569" i="12"/>
  <c r="R457" i="12"/>
  <c r="Q457" i="12"/>
  <c r="P457" i="12"/>
  <c r="S457" i="12"/>
  <c r="T457" i="12"/>
  <c r="T432" i="12"/>
  <c r="S432" i="12"/>
  <c r="R432" i="12"/>
  <c r="Q432" i="12"/>
  <c r="P432" i="12"/>
  <c r="T775" i="12"/>
  <c r="Q775" i="12"/>
  <c r="R775" i="12"/>
  <c r="P775" i="12"/>
  <c r="S775" i="12"/>
  <c r="T214" i="12"/>
  <c r="S214" i="12"/>
  <c r="Q214" i="12"/>
  <c r="R214" i="12"/>
  <c r="P214" i="12"/>
  <c r="T238" i="12"/>
  <c r="R238" i="12"/>
  <c r="Q238" i="12"/>
  <c r="S238" i="12"/>
  <c r="P238" i="12"/>
  <c r="S148" i="12"/>
  <c r="T148" i="12"/>
  <c r="R148" i="12"/>
  <c r="Q148" i="12"/>
  <c r="P148" i="12"/>
  <c r="T958" i="12"/>
  <c r="S958" i="12"/>
  <c r="Q958" i="12"/>
  <c r="P958" i="12"/>
  <c r="R958" i="12"/>
  <c r="T961" i="12"/>
  <c r="Q961" i="12"/>
  <c r="S961" i="12"/>
  <c r="P961" i="12"/>
  <c r="R961" i="12"/>
  <c r="T952" i="12"/>
  <c r="R952" i="12"/>
  <c r="S952" i="12"/>
  <c r="Q952" i="12"/>
  <c r="P952" i="12"/>
  <c r="T67" i="12"/>
  <c r="P67" i="12"/>
  <c r="R67" i="12"/>
  <c r="Q67" i="12"/>
  <c r="S67" i="12"/>
  <c r="T286" i="12"/>
  <c r="R286" i="12"/>
  <c r="S286" i="12"/>
  <c r="Q286" i="12"/>
  <c r="P286" i="12"/>
  <c r="S415" i="12"/>
  <c r="T415" i="12"/>
  <c r="R415" i="12"/>
  <c r="Q415" i="12"/>
  <c r="P415" i="12"/>
  <c r="S765" i="12"/>
  <c r="T765" i="12"/>
  <c r="R765" i="12"/>
  <c r="Q765" i="12"/>
  <c r="P765" i="12"/>
  <c r="T711" i="12"/>
  <c r="S711" i="12"/>
  <c r="R711" i="12"/>
  <c r="P711" i="12"/>
  <c r="Q711" i="12"/>
  <c r="T644" i="12"/>
  <c r="S644" i="12"/>
  <c r="R644" i="12"/>
  <c r="Q644" i="12"/>
  <c r="P644" i="12"/>
  <c r="S778" i="12"/>
  <c r="R778" i="12"/>
  <c r="T778" i="12"/>
  <c r="Q778" i="12"/>
  <c r="P778" i="12"/>
  <c r="T847" i="12"/>
  <c r="S847" i="12"/>
  <c r="Q847" i="12"/>
  <c r="R847" i="12"/>
  <c r="P847" i="12"/>
  <c r="R430" i="12"/>
  <c r="Q430" i="12"/>
  <c r="T430" i="12"/>
  <c r="S430" i="12"/>
  <c r="P430" i="12"/>
  <c r="T125" i="12"/>
  <c r="S125" i="12"/>
  <c r="R125" i="12"/>
  <c r="Q125" i="12"/>
  <c r="P125" i="12"/>
  <c r="T815" i="12"/>
  <c r="S815" i="12"/>
  <c r="R815" i="12"/>
  <c r="Q815" i="12"/>
  <c r="P815" i="12"/>
  <c r="T805" i="12"/>
  <c r="Q805" i="12"/>
  <c r="S805" i="12"/>
  <c r="R805" i="12"/>
  <c r="P805" i="12"/>
  <c r="T819" i="12"/>
  <c r="S819" i="12"/>
  <c r="R819" i="12"/>
  <c r="Q819" i="12"/>
  <c r="P819" i="12"/>
  <c r="T792" i="12"/>
  <c r="R792" i="12"/>
  <c r="S792" i="12"/>
  <c r="Q792" i="12"/>
  <c r="P792" i="12"/>
  <c r="T590" i="12"/>
  <c r="R590" i="12"/>
  <c r="P590" i="12"/>
  <c r="S590" i="12"/>
  <c r="Q590" i="12"/>
  <c r="T787" i="12"/>
  <c r="Q787" i="12"/>
  <c r="R787" i="12"/>
  <c r="S787" i="12"/>
  <c r="P787" i="12"/>
  <c r="S774" i="12"/>
  <c r="T774" i="12"/>
  <c r="Q774" i="12"/>
  <c r="R774" i="12"/>
  <c r="P774" i="12"/>
  <c r="T110" i="12"/>
  <c r="R110" i="12"/>
  <c r="S110" i="12"/>
  <c r="Q110" i="12"/>
  <c r="P110" i="12"/>
  <c r="R169" i="12"/>
  <c r="T169" i="12"/>
  <c r="S169" i="12"/>
  <c r="P169" i="12"/>
  <c r="Q169" i="12"/>
  <c r="T4" i="12"/>
  <c r="R4" i="12"/>
  <c r="S4" i="12"/>
  <c r="P4" i="12"/>
  <c r="Q4" i="12"/>
  <c r="T962" i="12"/>
  <c r="S962" i="12"/>
  <c r="R962" i="12"/>
  <c r="Q962" i="12"/>
  <c r="P962" i="12"/>
  <c r="T454" i="12"/>
  <c r="S454" i="12"/>
  <c r="Q454" i="12"/>
  <c r="R454" i="12"/>
  <c r="P454" i="12"/>
  <c r="T547" i="12"/>
  <c r="P547" i="12"/>
  <c r="R547" i="12"/>
  <c r="S547" i="12"/>
  <c r="Q547" i="12"/>
  <c r="T301" i="12"/>
  <c r="R301" i="12"/>
  <c r="S301" i="12"/>
  <c r="Q301" i="12"/>
  <c r="P301" i="12"/>
  <c r="S585" i="12"/>
  <c r="T585" i="12"/>
  <c r="Q585" i="12"/>
  <c r="P585" i="12"/>
  <c r="R585" i="12"/>
  <c r="S105" i="12"/>
  <c r="T105" i="12"/>
  <c r="R105" i="12"/>
  <c r="P105" i="12"/>
  <c r="Q105" i="12"/>
  <c r="T620" i="12"/>
  <c r="R620" i="12"/>
  <c r="S620" i="12"/>
  <c r="P620" i="12"/>
  <c r="Q620" i="12"/>
  <c r="S359" i="12"/>
  <c r="T359" i="12"/>
  <c r="R359" i="12"/>
  <c r="P359" i="12"/>
  <c r="Q359" i="12"/>
  <c r="S472" i="12"/>
  <c r="T472" i="12"/>
  <c r="R472" i="12"/>
  <c r="P472" i="12"/>
  <c r="Q472" i="12"/>
  <c r="T651" i="12"/>
  <c r="R651" i="12"/>
  <c r="S651" i="12"/>
  <c r="Q651" i="12"/>
  <c r="P651" i="12"/>
  <c r="T568" i="12"/>
  <c r="S568" i="12"/>
  <c r="Q568" i="12"/>
  <c r="R568" i="12"/>
  <c r="P568" i="12"/>
  <c r="S561" i="12"/>
  <c r="T561" i="12"/>
  <c r="P561" i="12"/>
  <c r="R561" i="12"/>
  <c r="Q561" i="12"/>
  <c r="T943" i="12"/>
  <c r="R943" i="12"/>
  <c r="S943" i="12"/>
  <c r="Q943" i="12"/>
  <c r="P943" i="12"/>
  <c r="T630" i="12"/>
  <c r="S630" i="12"/>
  <c r="R630" i="12"/>
  <c r="Q630" i="12"/>
  <c r="P630" i="12"/>
  <c r="T150" i="12"/>
  <c r="S150" i="12"/>
  <c r="R150" i="12"/>
  <c r="Q150" i="12"/>
  <c r="P150" i="12"/>
  <c r="T514" i="12"/>
  <c r="S514" i="12"/>
  <c r="Q514" i="12"/>
  <c r="R514" i="12"/>
  <c r="P514" i="12"/>
  <c r="N866" i="12"/>
  <c r="K876" i="12"/>
  <c r="T698" i="12"/>
  <c r="S698" i="12"/>
  <c r="R698" i="12"/>
  <c r="Q698" i="12"/>
  <c r="P698" i="12"/>
  <c r="T704" i="12"/>
  <c r="R704" i="12"/>
  <c r="Q704" i="12"/>
  <c r="S704" i="12"/>
  <c r="P704" i="12"/>
  <c r="S944" i="12"/>
  <c r="T944" i="12"/>
  <c r="Q944" i="12"/>
  <c r="R944" i="12"/>
  <c r="P944" i="12"/>
  <c r="G112" i="12"/>
  <c r="T670" i="12"/>
  <c r="S670" i="12"/>
  <c r="P670" i="12"/>
  <c r="R670" i="12"/>
  <c r="Q670" i="12"/>
  <c r="T667" i="12"/>
  <c r="Q667" i="12"/>
  <c r="S667" i="12"/>
  <c r="R667" i="12"/>
  <c r="P667" i="12"/>
  <c r="K904" i="12"/>
  <c r="T61" i="12"/>
  <c r="R61" i="12"/>
  <c r="S61" i="12"/>
  <c r="P61" i="12"/>
  <c r="Q61" i="12"/>
  <c r="T687" i="12"/>
  <c r="S687" i="12"/>
  <c r="R687" i="12"/>
  <c r="Q687" i="12"/>
  <c r="P687" i="12"/>
  <c r="T484" i="12"/>
  <c r="R484" i="12"/>
  <c r="S484" i="12"/>
  <c r="Q484" i="12"/>
  <c r="P484" i="12"/>
  <c r="S693" i="12"/>
  <c r="T693" i="12"/>
  <c r="R693" i="12"/>
  <c r="Q693" i="12"/>
  <c r="P693" i="12"/>
  <c r="K858" i="12"/>
  <c r="G968" i="12"/>
  <c r="T104" i="12"/>
  <c r="S104" i="12"/>
  <c r="Q104" i="12"/>
  <c r="R104" i="12"/>
  <c r="P104" i="12"/>
  <c r="T25" i="12"/>
  <c r="S25" i="12"/>
  <c r="P25" i="12"/>
  <c r="R25" i="12"/>
  <c r="Q25" i="12"/>
  <c r="T20" i="12"/>
  <c r="S20" i="12"/>
  <c r="Q20" i="12"/>
  <c r="R20" i="12"/>
  <c r="P20" i="12"/>
  <c r="R123" i="12"/>
  <c r="T123" i="12"/>
  <c r="S123" i="12"/>
  <c r="P123" i="12"/>
  <c r="Q123" i="12"/>
  <c r="T8" i="12"/>
  <c r="Q8" i="12"/>
  <c r="S8" i="12"/>
  <c r="R8" i="12"/>
  <c r="P8" i="12"/>
  <c r="T864" i="12"/>
  <c r="R864" i="12"/>
  <c r="S864" i="12"/>
  <c r="Q864" i="12"/>
  <c r="P864" i="12"/>
  <c r="T666" i="12"/>
  <c r="S666" i="12"/>
  <c r="R666" i="12"/>
  <c r="Q666" i="12"/>
  <c r="P666" i="12"/>
  <c r="T886" i="12"/>
  <c r="R886" i="12"/>
  <c r="Q886" i="12"/>
  <c r="S886" i="12"/>
  <c r="P886" i="12"/>
  <c r="R671" i="12"/>
  <c r="S671" i="12"/>
  <c r="T671" i="12"/>
  <c r="P671" i="12"/>
  <c r="Q671" i="12"/>
  <c r="T353" i="12"/>
  <c r="R353" i="12"/>
  <c r="S353" i="12"/>
  <c r="P353" i="12"/>
  <c r="Q353" i="12"/>
  <c r="T226" i="12"/>
  <c r="S226" i="12"/>
  <c r="Q226" i="12"/>
  <c r="R226" i="12"/>
  <c r="P226" i="12"/>
  <c r="S247" i="12"/>
  <c r="P247" i="12"/>
  <c r="T247" i="12"/>
  <c r="R247" i="12"/>
  <c r="Q247" i="12"/>
  <c r="T505" i="12"/>
  <c r="S505" i="12"/>
  <c r="R505" i="12"/>
  <c r="Q505" i="12"/>
  <c r="P505" i="12"/>
  <c r="T137" i="12"/>
  <c r="S137" i="12"/>
  <c r="R137" i="12"/>
  <c r="Q137" i="12"/>
  <c r="P137" i="12"/>
  <c r="T260" i="12"/>
  <c r="S260" i="12"/>
  <c r="Q260" i="12"/>
  <c r="R260" i="12"/>
  <c r="P260" i="12"/>
  <c r="T354" i="12"/>
  <c r="S354" i="12"/>
  <c r="Q354" i="12"/>
  <c r="R354" i="12"/>
  <c r="P354" i="12"/>
  <c r="T385" i="12"/>
  <c r="R385" i="12"/>
  <c r="S385" i="12"/>
  <c r="Q385" i="12"/>
  <c r="P385" i="12"/>
  <c r="T900" i="12"/>
  <c r="S900" i="12"/>
  <c r="R900" i="12"/>
  <c r="Q900" i="12"/>
  <c r="P900" i="12"/>
  <c r="T480" i="12"/>
  <c r="S480" i="12"/>
  <c r="Q480" i="12"/>
  <c r="R480" i="12"/>
  <c r="P480" i="12"/>
  <c r="R121" i="12"/>
  <c r="T121" i="12"/>
  <c r="S121" i="12"/>
  <c r="Q121" i="12"/>
  <c r="P121" i="12"/>
  <c r="S393" i="12"/>
  <c r="T393" i="12"/>
  <c r="R393" i="12"/>
  <c r="P393" i="12"/>
  <c r="Q393" i="12"/>
  <c r="T462" i="12"/>
  <c r="S462" i="12"/>
  <c r="Q462" i="12"/>
  <c r="R462" i="12"/>
  <c r="P462" i="12"/>
  <c r="T72" i="12"/>
  <c r="S72" i="12"/>
  <c r="R72" i="12"/>
  <c r="Q72" i="12"/>
  <c r="P72" i="12"/>
  <c r="R193" i="12"/>
  <c r="S193" i="12"/>
  <c r="T193" i="12"/>
  <c r="Q193" i="12"/>
  <c r="P193" i="12"/>
  <c r="T497" i="12"/>
  <c r="R497" i="12"/>
  <c r="S497" i="12"/>
  <c r="P497" i="12"/>
  <c r="Q497" i="12"/>
  <c r="T329" i="12"/>
  <c r="R329" i="12"/>
  <c r="S329" i="12"/>
  <c r="Q329" i="12"/>
  <c r="P329" i="12"/>
  <c r="S52" i="12"/>
  <c r="R52" i="12"/>
  <c r="T52" i="12"/>
  <c r="P52" i="12"/>
  <c r="Q52" i="12"/>
  <c r="T29" i="12"/>
  <c r="R29" i="12"/>
  <c r="S29" i="12"/>
  <c r="P29" i="12"/>
  <c r="Q29" i="12"/>
  <c r="T217" i="12"/>
  <c r="S217" i="12"/>
  <c r="R217" i="12"/>
  <c r="Q217" i="12"/>
  <c r="P217" i="12"/>
  <c r="R747" i="12"/>
  <c r="T747" i="12"/>
  <c r="S747" i="12"/>
  <c r="Q747" i="12"/>
  <c r="P747" i="12"/>
  <c r="T74" i="12"/>
  <c r="S74" i="12"/>
  <c r="R74" i="12"/>
  <c r="Q74" i="12"/>
  <c r="P74" i="12"/>
  <c r="T409" i="12"/>
  <c r="R409" i="12"/>
  <c r="S409" i="12"/>
  <c r="Q409" i="12"/>
  <c r="P409" i="12"/>
  <c r="T456" i="12"/>
  <c r="Q456" i="12"/>
  <c r="R456" i="12"/>
  <c r="S456" i="12"/>
  <c r="P456" i="12"/>
  <c r="T253" i="12"/>
  <c r="R253" i="12"/>
  <c r="S253" i="12"/>
  <c r="Q253" i="12"/>
  <c r="P253" i="12"/>
  <c r="T428" i="12"/>
  <c r="R428" i="12"/>
  <c r="P428" i="12"/>
  <c r="S428" i="12"/>
  <c r="Q428" i="12"/>
  <c r="T593" i="12"/>
  <c r="S593" i="12"/>
  <c r="R593" i="12"/>
  <c r="Q593" i="12"/>
  <c r="P593" i="12"/>
  <c r="T100" i="12"/>
  <c r="S100" i="12"/>
  <c r="R100" i="12"/>
  <c r="Q100" i="12"/>
  <c r="P100" i="12"/>
  <c r="S259" i="12"/>
  <c r="T259" i="12"/>
  <c r="R259" i="12"/>
  <c r="Q259" i="12"/>
  <c r="P259" i="12"/>
  <c r="S734" i="12"/>
  <c r="T734" i="12"/>
  <c r="Q734" i="12"/>
  <c r="R734" i="12"/>
  <c r="P734" i="12"/>
  <c r="T348" i="12"/>
  <c r="S348" i="12"/>
  <c r="Q348" i="12"/>
  <c r="R348" i="12"/>
  <c r="P348" i="12"/>
  <c r="Q294" i="12"/>
  <c r="S294" i="12"/>
  <c r="R294" i="12"/>
  <c r="T294" i="12"/>
  <c r="P294" i="12"/>
  <c r="T102" i="12"/>
  <c r="S102" i="12"/>
  <c r="R102" i="12"/>
  <c r="P102" i="12"/>
  <c r="Q102" i="12"/>
  <c r="T982" i="12"/>
  <c r="R982" i="12"/>
  <c r="P982" i="12"/>
  <c r="S982" i="12"/>
  <c r="Q982" i="12"/>
  <c r="S972" i="12"/>
  <c r="Q972" i="12"/>
  <c r="R972" i="12"/>
  <c r="P972" i="12"/>
  <c r="T972" i="12"/>
  <c r="T925" i="12"/>
  <c r="Q925" i="12"/>
  <c r="S925" i="12"/>
  <c r="R925" i="12"/>
  <c r="P925" i="12"/>
  <c r="S776" i="12"/>
  <c r="R776" i="12"/>
  <c r="T776" i="12"/>
  <c r="Q776" i="12"/>
  <c r="P776" i="12"/>
  <c r="T420" i="12"/>
  <c r="Q420" i="12"/>
  <c r="S420" i="12"/>
  <c r="R420" i="12"/>
  <c r="P420" i="12"/>
  <c r="T499" i="12"/>
  <c r="S499" i="12"/>
  <c r="R499" i="12"/>
  <c r="Q499" i="12"/>
  <c r="P499" i="12"/>
  <c r="S515" i="12"/>
  <c r="R515" i="12"/>
  <c r="Q515" i="12"/>
  <c r="T515" i="12"/>
  <c r="P515" i="12"/>
  <c r="R469" i="12"/>
  <c r="T469" i="12"/>
  <c r="S469" i="12"/>
  <c r="Q469" i="12"/>
  <c r="P469" i="12"/>
  <c r="T538" i="12"/>
  <c r="Q538" i="12"/>
  <c r="S538" i="12"/>
  <c r="R538" i="12"/>
  <c r="P538" i="12"/>
  <c r="T823" i="12"/>
  <c r="S823" i="12"/>
  <c r="Q823" i="12"/>
  <c r="R823" i="12"/>
  <c r="P823" i="12"/>
  <c r="S467" i="12"/>
  <c r="T467" i="12"/>
  <c r="R467" i="12"/>
  <c r="Q467" i="12"/>
  <c r="P467" i="12"/>
  <c r="S197" i="12"/>
  <c r="R197" i="12"/>
  <c r="Q197" i="12"/>
  <c r="T197" i="12"/>
  <c r="P197" i="12"/>
  <c r="T209" i="12"/>
  <c r="S209" i="12"/>
  <c r="R209" i="12"/>
  <c r="Q209" i="12"/>
  <c r="P209" i="12"/>
  <c r="T802" i="12"/>
  <c r="R802" i="12"/>
  <c r="S802" i="12"/>
  <c r="Q802" i="12"/>
  <c r="P802" i="12"/>
  <c r="T850" i="12"/>
  <c r="S850" i="12"/>
  <c r="R850" i="12"/>
  <c r="Q850" i="12"/>
  <c r="P850" i="12"/>
  <c r="S782" i="12"/>
  <c r="R782" i="12"/>
  <c r="T782" i="12"/>
  <c r="Q782" i="12"/>
  <c r="P782" i="12"/>
  <c r="R749" i="12"/>
  <c r="S749" i="12"/>
  <c r="T749" i="12"/>
  <c r="Q749" i="12"/>
  <c r="P749" i="12"/>
  <c r="T408" i="12"/>
  <c r="S408" i="12"/>
  <c r="Q408" i="12"/>
  <c r="R408" i="12"/>
  <c r="P408" i="12"/>
  <c r="T177" i="12"/>
  <c r="S177" i="12"/>
  <c r="P177" i="12"/>
  <c r="Q177" i="12"/>
  <c r="R177" i="12"/>
  <c r="T489" i="12"/>
  <c r="S489" i="12"/>
  <c r="P489" i="12"/>
  <c r="R489" i="12"/>
  <c r="Q489" i="12"/>
  <c r="T340" i="12"/>
  <c r="R340" i="12"/>
  <c r="S340" i="12"/>
  <c r="Q340" i="12"/>
  <c r="P340" i="12"/>
  <c r="S386" i="12"/>
  <c r="T386" i="12"/>
  <c r="Q386" i="12"/>
  <c r="R386" i="12"/>
  <c r="P386" i="12"/>
  <c r="T50" i="12"/>
  <c r="S50" i="12"/>
  <c r="R50" i="12"/>
  <c r="Q50" i="12"/>
  <c r="P50" i="12"/>
  <c r="T640" i="12"/>
  <c r="Q640" i="12"/>
  <c r="S640" i="12"/>
  <c r="R640" i="12"/>
  <c r="P640" i="12"/>
  <c r="T626" i="12"/>
  <c r="S626" i="12"/>
  <c r="R626" i="12"/>
  <c r="Q626" i="12"/>
  <c r="P626" i="12"/>
  <c r="S525" i="12"/>
  <c r="T525" i="12"/>
  <c r="R525" i="12"/>
  <c r="P525" i="12"/>
  <c r="Q525" i="12"/>
  <c r="T435" i="12"/>
  <c r="S435" i="12"/>
  <c r="R435" i="12"/>
  <c r="P435" i="12"/>
  <c r="Q435" i="12"/>
  <c r="R524" i="12"/>
  <c r="T524" i="12"/>
  <c r="Q524" i="12"/>
  <c r="S524" i="12"/>
  <c r="P524" i="12"/>
  <c r="T296" i="12"/>
  <c r="S296" i="12"/>
  <c r="R296" i="12"/>
  <c r="Q296" i="12"/>
  <c r="P296" i="12"/>
  <c r="T441" i="12"/>
  <c r="S441" i="12"/>
  <c r="P441" i="12"/>
  <c r="R441" i="12"/>
  <c r="Q441" i="12"/>
  <c r="T291" i="12"/>
  <c r="S291" i="12"/>
  <c r="R291" i="12"/>
  <c r="Q291" i="12"/>
  <c r="P291" i="12"/>
  <c r="T559" i="12"/>
  <c r="P559" i="12"/>
  <c r="Q559" i="12"/>
  <c r="R559" i="12"/>
  <c r="S559" i="12"/>
  <c r="T36" i="12"/>
  <c r="S36" i="12"/>
  <c r="R36" i="12"/>
  <c r="Q36" i="12"/>
  <c r="P36" i="12"/>
  <c r="T678" i="12"/>
  <c r="S678" i="12"/>
  <c r="R678" i="12"/>
  <c r="Q678" i="12"/>
  <c r="P678" i="12"/>
  <c r="T953" i="12"/>
  <c r="S953" i="12"/>
  <c r="R953" i="12"/>
  <c r="Q953" i="12"/>
  <c r="P953" i="12"/>
  <c r="T622" i="12"/>
  <c r="S622" i="12"/>
  <c r="Q622" i="12"/>
  <c r="P622" i="12"/>
  <c r="R622" i="12"/>
  <c r="T638" i="12"/>
  <c r="Q638" i="12"/>
  <c r="S638" i="12"/>
  <c r="R638" i="12"/>
  <c r="P638" i="12"/>
  <c r="S145" i="12"/>
  <c r="R145" i="12"/>
  <c r="T145" i="12"/>
  <c r="Q145" i="12"/>
  <c r="P145" i="12"/>
  <c r="T611" i="12"/>
  <c r="S611" i="12"/>
  <c r="R611" i="12"/>
  <c r="Q611" i="12"/>
  <c r="P611" i="12"/>
  <c r="T21" i="12"/>
  <c r="S21" i="12"/>
  <c r="R21" i="12"/>
  <c r="Q21" i="12"/>
  <c r="P21" i="12"/>
  <c r="M876" i="12"/>
  <c r="G87" i="12"/>
  <c r="T268" i="12"/>
  <c r="R268" i="12"/>
  <c r="S268" i="12"/>
  <c r="Q268" i="12"/>
  <c r="P268" i="12"/>
  <c r="I112" i="12"/>
  <c r="T656" i="12"/>
  <c r="S656" i="12"/>
  <c r="R656" i="12"/>
  <c r="Q656" i="12"/>
  <c r="P656" i="12"/>
  <c r="N904" i="12"/>
  <c r="T980" i="12"/>
  <c r="S980" i="12"/>
  <c r="R980" i="12"/>
  <c r="Q980" i="12"/>
  <c r="P980" i="12"/>
  <c r="T464" i="12"/>
  <c r="S464" i="12"/>
  <c r="R464" i="12"/>
  <c r="P464" i="12"/>
  <c r="Q464" i="12"/>
  <c r="S662" i="12"/>
  <c r="R662" i="12"/>
  <c r="T662" i="12"/>
  <c r="Q662" i="12"/>
  <c r="P662" i="12"/>
  <c r="T705" i="12"/>
  <c r="S705" i="12"/>
  <c r="Q705" i="12"/>
  <c r="R705" i="12"/>
  <c r="P705" i="12"/>
  <c r="M858" i="12"/>
  <c r="T318" i="12"/>
  <c r="Q318" i="12"/>
  <c r="S318" i="12"/>
  <c r="R318" i="12"/>
  <c r="P318" i="12"/>
  <c r="I968" i="12"/>
  <c r="T85" i="12"/>
  <c r="R85" i="12"/>
  <c r="S85" i="12"/>
  <c r="P85" i="12"/>
  <c r="Q85" i="12"/>
  <c r="T683" i="12"/>
  <c r="S683" i="12"/>
  <c r="R683" i="12"/>
  <c r="Q683" i="12"/>
  <c r="P683" i="12"/>
  <c r="T235" i="12"/>
  <c r="S235" i="12"/>
  <c r="R235" i="12"/>
  <c r="P235" i="12"/>
  <c r="Q235" i="12"/>
  <c r="T978" i="12"/>
  <c r="S978" i="12"/>
  <c r="R978" i="12"/>
  <c r="Q978" i="12"/>
  <c r="P978" i="12"/>
  <c r="S237" i="12"/>
  <c r="T237" i="12"/>
  <c r="R237" i="12"/>
  <c r="Q237" i="12"/>
  <c r="P237" i="12"/>
  <c r="T916" i="12"/>
  <c r="S916" i="12"/>
  <c r="Q916" i="12"/>
  <c r="R916" i="12"/>
  <c r="P916" i="12"/>
  <c r="T855" i="12"/>
  <c r="S855" i="12"/>
  <c r="Q855" i="12"/>
  <c r="P855" i="12"/>
  <c r="R855" i="12"/>
  <c r="T891" i="12"/>
  <c r="S891" i="12"/>
  <c r="R891" i="12"/>
  <c r="Q891" i="12"/>
  <c r="P891" i="12"/>
  <c r="T909" i="12"/>
  <c r="S909" i="12"/>
  <c r="R909" i="12"/>
  <c r="P909" i="12"/>
  <c r="Q909" i="12"/>
  <c r="S331" i="12"/>
  <c r="T331" i="12"/>
  <c r="R331" i="12"/>
  <c r="Q331" i="12"/>
  <c r="P331" i="12"/>
  <c r="T844" i="12"/>
  <c r="Q844" i="12"/>
  <c r="P844" i="12"/>
  <c r="R844" i="12"/>
  <c r="S844" i="12"/>
  <c r="T610" i="12"/>
  <c r="Q610" i="12"/>
  <c r="R610" i="12"/>
  <c r="S610" i="12"/>
  <c r="P610" i="12"/>
  <c r="T736" i="12"/>
  <c r="R736" i="12"/>
  <c r="S736" i="12"/>
  <c r="P736" i="12"/>
  <c r="Q736" i="12"/>
  <c r="S786" i="12"/>
  <c r="T786" i="12"/>
  <c r="Q786" i="12"/>
  <c r="P786" i="12"/>
  <c r="R786" i="12"/>
  <c r="S218" i="12"/>
  <c r="R218" i="12"/>
  <c r="T218" i="12"/>
  <c r="Q218" i="12"/>
  <c r="P218" i="12"/>
  <c r="S320" i="12"/>
  <c r="T320" i="12"/>
  <c r="Q320" i="12"/>
  <c r="R320" i="12"/>
  <c r="P320" i="12"/>
  <c r="T194" i="12"/>
  <c r="S194" i="12"/>
  <c r="Q194" i="12"/>
  <c r="P194" i="12"/>
  <c r="R194" i="12"/>
  <c r="T732" i="12"/>
  <c r="R732" i="12"/>
  <c r="S732" i="12"/>
  <c r="Q732" i="12"/>
  <c r="P732" i="12"/>
  <c r="T377" i="12"/>
  <c r="S377" i="12"/>
  <c r="R377" i="12"/>
  <c r="P377" i="12"/>
  <c r="Q377" i="12"/>
  <c r="T473" i="12"/>
  <c r="R473" i="12"/>
  <c r="S473" i="12"/>
  <c r="P473" i="12"/>
  <c r="Q473" i="12"/>
  <c r="S213" i="12"/>
  <c r="T213" i="12"/>
  <c r="P213" i="12"/>
  <c r="Q213" i="12"/>
  <c r="R213" i="12"/>
  <c r="T41" i="12"/>
  <c r="P41" i="12"/>
  <c r="S41" i="12"/>
  <c r="R41" i="12"/>
  <c r="Q41" i="12"/>
  <c r="T162" i="12"/>
  <c r="S162" i="12"/>
  <c r="R162" i="12"/>
  <c r="P162" i="12"/>
  <c r="Q162" i="12"/>
  <c r="T332" i="12"/>
  <c r="S332" i="12"/>
  <c r="Q332" i="12"/>
  <c r="R332" i="12"/>
  <c r="P332" i="12"/>
  <c r="T107" i="12"/>
  <c r="R107" i="12"/>
  <c r="S107" i="12"/>
  <c r="Q107" i="12"/>
  <c r="P107" i="12"/>
  <c r="S84" i="12"/>
  <c r="T84" i="12"/>
  <c r="Q84" i="12"/>
  <c r="R84" i="12"/>
  <c r="P84" i="12"/>
  <c r="T618" i="12"/>
  <c r="S618" i="12"/>
  <c r="R618" i="12"/>
  <c r="Q618" i="12"/>
  <c r="P618" i="12"/>
  <c r="S275" i="12"/>
  <c r="T275" i="12"/>
  <c r="R275" i="12"/>
  <c r="P275" i="12"/>
  <c r="Q275" i="12"/>
  <c r="T741" i="12"/>
  <c r="S741" i="12"/>
  <c r="R741" i="12"/>
  <c r="Q741" i="12"/>
  <c r="P741" i="12"/>
  <c r="S605" i="12"/>
  <c r="R605" i="12"/>
  <c r="T605" i="12"/>
  <c r="Q605" i="12"/>
  <c r="P605" i="12"/>
  <c r="T199" i="12"/>
  <c r="S199" i="12"/>
  <c r="R199" i="12"/>
  <c r="P199" i="12"/>
  <c r="Q199" i="12"/>
  <c r="T494" i="12"/>
  <c r="S494" i="12"/>
  <c r="Q494" i="12"/>
  <c r="R494" i="12"/>
  <c r="P494" i="12"/>
  <c r="T800" i="12"/>
  <c r="R800" i="12"/>
  <c r="S800" i="12"/>
  <c r="Q800" i="12"/>
  <c r="P800" i="12"/>
  <c r="T567" i="12"/>
  <c r="S567" i="12"/>
  <c r="R567" i="12"/>
  <c r="Q567" i="12"/>
  <c r="P567" i="12"/>
  <c r="S798" i="12"/>
  <c r="T798" i="12"/>
  <c r="R798" i="12"/>
  <c r="P798" i="12"/>
  <c r="Q798" i="12"/>
  <c r="T450" i="12"/>
  <c r="S450" i="12"/>
  <c r="R450" i="12"/>
  <c r="Q450" i="12"/>
  <c r="P450" i="12"/>
  <c r="T939" i="12"/>
  <c r="R939" i="12"/>
  <c r="S939" i="12"/>
  <c r="P939" i="12"/>
  <c r="Q939" i="12"/>
  <c r="T951" i="12"/>
  <c r="R951" i="12"/>
  <c r="S951" i="12"/>
  <c r="Q951" i="12"/>
  <c r="P951" i="12"/>
  <c r="T964" i="12"/>
  <c r="S964" i="12"/>
  <c r="R964" i="12"/>
  <c r="Q964" i="12"/>
  <c r="P964" i="12"/>
  <c r="S323" i="12"/>
  <c r="T323" i="12"/>
  <c r="R323" i="12"/>
  <c r="Q323" i="12"/>
  <c r="P323" i="12"/>
  <c r="T370" i="12"/>
  <c r="Q370" i="12"/>
  <c r="S370" i="12"/>
  <c r="R370" i="12"/>
  <c r="P370" i="12"/>
  <c r="T220" i="12"/>
  <c r="S220" i="12"/>
  <c r="R220" i="12"/>
  <c r="Q220" i="12"/>
  <c r="P220" i="12"/>
  <c r="R167" i="12"/>
  <c r="T167" i="12"/>
  <c r="S167" i="12"/>
  <c r="Q167" i="12"/>
  <c r="P167" i="12"/>
  <c r="S491" i="12"/>
  <c r="T491" i="12"/>
  <c r="R491" i="12"/>
  <c r="Q491" i="12"/>
  <c r="P491" i="12"/>
  <c r="S577" i="12"/>
  <c r="R577" i="12"/>
  <c r="T577" i="12"/>
  <c r="P577" i="12"/>
  <c r="Q577" i="12"/>
  <c r="T273" i="12"/>
  <c r="Q273" i="12"/>
  <c r="P273" i="12"/>
  <c r="R273" i="12"/>
  <c r="S273" i="12"/>
  <c r="T124" i="12"/>
  <c r="Q124" i="12"/>
  <c r="S124" i="12"/>
  <c r="R124" i="12"/>
  <c r="P124" i="12"/>
  <c r="S65" i="12"/>
  <c r="T65" i="12"/>
  <c r="R65" i="12"/>
  <c r="Q65" i="12"/>
  <c r="P65" i="12"/>
  <c r="S149" i="12"/>
  <c r="R149" i="12"/>
  <c r="Q149" i="12"/>
  <c r="T149" i="12"/>
  <c r="P149" i="12"/>
  <c r="T839" i="12"/>
  <c r="R839" i="12"/>
  <c r="S839" i="12"/>
  <c r="Q839" i="12"/>
  <c r="P839" i="12"/>
  <c r="T803" i="12"/>
  <c r="S803" i="12"/>
  <c r="R803" i="12"/>
  <c r="Q803" i="12"/>
  <c r="P803" i="12"/>
  <c r="T831" i="12"/>
  <c r="S831" i="12"/>
  <c r="Q831" i="12"/>
  <c r="P831" i="12"/>
  <c r="R831" i="12"/>
  <c r="T808" i="12"/>
  <c r="P808" i="12"/>
  <c r="Q808" i="12"/>
  <c r="S808" i="12"/>
  <c r="R808" i="12"/>
  <c r="T574" i="12"/>
  <c r="Q574" i="12"/>
  <c r="S574" i="12"/>
  <c r="R574" i="12"/>
  <c r="P574" i="12"/>
  <c r="T754" i="12"/>
  <c r="R754" i="12"/>
  <c r="S754" i="12"/>
  <c r="P754" i="12"/>
  <c r="Q754" i="12"/>
  <c r="T242" i="12"/>
  <c r="S242" i="12"/>
  <c r="R242" i="12"/>
  <c r="P242" i="12"/>
  <c r="Q242" i="12"/>
  <c r="S714" i="12"/>
  <c r="T714" i="12"/>
  <c r="Q714" i="12"/>
  <c r="R714" i="12"/>
  <c r="P714" i="12"/>
  <c r="S750" i="12"/>
  <c r="T750" i="12"/>
  <c r="P750" i="12"/>
  <c r="R750" i="12"/>
  <c r="Q750" i="12"/>
  <c r="T22" i="12"/>
  <c r="S22" i="12"/>
  <c r="R22" i="12"/>
  <c r="Q22" i="12"/>
  <c r="P22" i="12"/>
  <c r="R845" i="12"/>
  <c r="T845" i="12"/>
  <c r="S845" i="12"/>
  <c r="Q845" i="12"/>
  <c r="P845" i="12"/>
  <c r="T436" i="12"/>
  <c r="S436" i="12"/>
  <c r="R436" i="12"/>
  <c r="P436" i="12"/>
  <c r="Q436" i="12"/>
  <c r="T536" i="12"/>
  <c r="R536" i="12"/>
  <c r="S536" i="12"/>
  <c r="Q536" i="12"/>
  <c r="P536" i="12"/>
  <c r="T534" i="12"/>
  <c r="S534" i="12"/>
  <c r="R534" i="12"/>
  <c r="Q534" i="12"/>
  <c r="P534" i="12"/>
  <c r="S632" i="12"/>
  <c r="R632" i="12"/>
  <c r="T632" i="12"/>
  <c r="Q632" i="12"/>
  <c r="P632" i="12"/>
  <c r="T362" i="12"/>
  <c r="R362" i="12"/>
  <c r="S362" i="12"/>
  <c r="Q362" i="12"/>
  <c r="P362" i="12"/>
  <c r="T576" i="12"/>
  <c r="S576" i="12"/>
  <c r="R576" i="12"/>
  <c r="P576" i="12"/>
  <c r="Q576" i="12"/>
  <c r="T571" i="12"/>
  <c r="S571" i="12"/>
  <c r="P571" i="12"/>
  <c r="R571" i="12"/>
  <c r="Q571" i="12"/>
  <c r="S513" i="12"/>
  <c r="Q513" i="12"/>
  <c r="P513" i="12"/>
  <c r="R513" i="12"/>
  <c r="T513" i="12"/>
  <c r="T624" i="12"/>
  <c r="S624" i="12"/>
  <c r="R624" i="12"/>
  <c r="Q624" i="12"/>
  <c r="P624" i="12"/>
  <c r="T647" i="12"/>
  <c r="R647" i="12"/>
  <c r="S647" i="12"/>
  <c r="Q647" i="12"/>
  <c r="P647" i="12"/>
  <c r="T285" i="12"/>
  <c r="S285" i="12"/>
  <c r="R285" i="12"/>
  <c r="P285" i="12"/>
  <c r="Q285" i="12"/>
  <c r="T837" i="12"/>
  <c r="R837" i="12"/>
  <c r="S837" i="12"/>
  <c r="Q837" i="12"/>
  <c r="P837" i="12"/>
  <c r="R649" i="12"/>
  <c r="T649" i="12"/>
  <c r="P649" i="12"/>
  <c r="S649" i="12"/>
  <c r="Q649" i="12"/>
  <c r="T438" i="12"/>
  <c r="S438" i="12"/>
  <c r="R438" i="12"/>
  <c r="Q438" i="12"/>
  <c r="P438" i="12"/>
  <c r="T586" i="12"/>
  <c r="Q586" i="12"/>
  <c r="S586" i="12"/>
  <c r="R586" i="12"/>
  <c r="P586" i="12"/>
  <c r="T669" i="12"/>
  <c r="S669" i="12"/>
  <c r="R669" i="12"/>
  <c r="Q669" i="12"/>
  <c r="P669" i="12"/>
  <c r="N876" i="12"/>
  <c r="H87" i="12"/>
  <c r="J112" i="12"/>
  <c r="M904" i="12"/>
  <c r="T24" i="12"/>
  <c r="S24" i="12"/>
  <c r="P24" i="12"/>
  <c r="R24" i="12"/>
  <c r="Q24" i="12"/>
  <c r="T694" i="12"/>
  <c r="P694" i="12"/>
  <c r="R694" i="12"/>
  <c r="Q694" i="12"/>
  <c r="S694" i="12"/>
  <c r="T402" i="12"/>
  <c r="S402" i="12"/>
  <c r="R402" i="12"/>
  <c r="Q402" i="12"/>
  <c r="P402" i="12"/>
  <c r="N858" i="12"/>
  <c r="T490" i="12"/>
  <c r="S490" i="12"/>
  <c r="Q490" i="12"/>
  <c r="R490" i="12"/>
  <c r="P490" i="12"/>
  <c r="J968" i="12"/>
  <c r="T659" i="12"/>
  <c r="R659" i="12"/>
  <c r="Q659" i="12"/>
  <c r="S659" i="12"/>
  <c r="P659" i="12"/>
  <c r="T99" i="12"/>
  <c r="R99" i="12"/>
  <c r="S99" i="12"/>
  <c r="P99" i="12"/>
  <c r="Q99" i="12"/>
  <c r="R241" i="12"/>
  <c r="T241" i="12"/>
  <c r="P241" i="12"/>
  <c r="Q241" i="12"/>
  <c r="S241" i="12"/>
  <c r="T151" i="12"/>
  <c r="P151" i="12"/>
  <c r="R151" i="12"/>
  <c r="S151" i="12"/>
  <c r="Q151" i="12"/>
  <c r="T44" i="12"/>
  <c r="R44" i="12"/>
  <c r="Q44" i="12"/>
  <c r="S44" i="12"/>
  <c r="P44" i="12"/>
  <c r="T869" i="12"/>
  <c r="Q869" i="12"/>
  <c r="R869" i="12"/>
  <c r="S869" i="12"/>
  <c r="P869" i="12"/>
  <c r="T868" i="12"/>
  <c r="R868" i="12"/>
  <c r="Q868" i="12"/>
  <c r="S868" i="12"/>
  <c r="P868" i="12"/>
  <c r="T852" i="12"/>
  <c r="R852" i="12"/>
  <c r="S852" i="12"/>
  <c r="Q852" i="12"/>
  <c r="P852" i="12"/>
  <c r="T887" i="12"/>
  <c r="S887" i="12"/>
  <c r="P887" i="12"/>
  <c r="Q887" i="12"/>
  <c r="R887" i="12"/>
  <c r="T178" i="12"/>
  <c r="S178" i="12"/>
  <c r="Q178" i="12"/>
  <c r="R178" i="12"/>
  <c r="P178" i="12"/>
  <c r="S263" i="12"/>
  <c r="Q263" i="12"/>
  <c r="P263" i="12"/>
  <c r="T263" i="12"/>
  <c r="R263" i="12"/>
  <c r="T297" i="12"/>
  <c r="S297" i="12"/>
  <c r="P297" i="12"/>
  <c r="R297" i="12"/>
  <c r="Q297" i="12"/>
  <c r="S392" i="12"/>
  <c r="T392" i="12"/>
  <c r="R392" i="12"/>
  <c r="P392" i="12"/>
  <c r="Q392" i="12"/>
  <c r="S11" i="12"/>
  <c r="T11" i="12"/>
  <c r="Q11" i="12"/>
  <c r="R11" i="12"/>
  <c r="P11" i="12"/>
  <c r="R16" i="12"/>
  <c r="T16" i="12"/>
  <c r="S16" i="12"/>
  <c r="P16" i="12"/>
  <c r="Q16" i="12"/>
  <c r="T327" i="12"/>
  <c r="R327" i="12"/>
  <c r="S327" i="12"/>
  <c r="P327" i="12"/>
  <c r="Q327" i="12"/>
  <c r="R108" i="12"/>
  <c r="S108" i="12"/>
  <c r="Q108" i="12"/>
  <c r="P108" i="12"/>
  <c r="T108" i="12"/>
  <c r="T500" i="12"/>
  <c r="S500" i="12"/>
  <c r="R500" i="12"/>
  <c r="P500" i="12"/>
  <c r="Q500" i="12"/>
  <c r="S219" i="12"/>
  <c r="R219" i="12"/>
  <c r="T219" i="12"/>
  <c r="P219" i="12"/>
  <c r="Q219" i="12"/>
  <c r="T118" i="12"/>
  <c r="Q118" i="12"/>
  <c r="S118" i="12"/>
  <c r="R118" i="12"/>
  <c r="P118" i="12"/>
  <c r="T458" i="12"/>
  <c r="S458" i="12"/>
  <c r="Q458" i="12"/>
  <c r="R458" i="12"/>
  <c r="P458" i="12"/>
  <c r="T440" i="12"/>
  <c r="S440" i="12"/>
  <c r="R440" i="12"/>
  <c r="P440" i="12"/>
  <c r="Q440" i="12"/>
  <c r="T255" i="12"/>
  <c r="R255" i="12"/>
  <c r="S255" i="12"/>
  <c r="P255" i="12"/>
  <c r="Q255" i="12"/>
  <c r="R493" i="12"/>
  <c r="T493" i="12"/>
  <c r="S493" i="12"/>
  <c r="Q493" i="12"/>
  <c r="P493" i="12"/>
  <c r="T614" i="12"/>
  <c r="S614" i="12"/>
  <c r="Q614" i="12"/>
  <c r="R614" i="12"/>
  <c r="P614" i="12"/>
  <c r="T562" i="12"/>
  <c r="S562" i="12"/>
  <c r="Q562" i="12"/>
  <c r="R562" i="12"/>
  <c r="P562" i="12"/>
  <c r="I87" i="12"/>
  <c r="K112" i="12"/>
  <c r="O904" i="12"/>
  <c r="R9" i="12"/>
  <c r="S9" i="12"/>
  <c r="T9" i="12"/>
  <c r="Q9" i="12"/>
  <c r="P9" i="12"/>
  <c r="H16" i="12"/>
  <c r="G900" i="12"/>
  <c r="T690" i="12"/>
  <c r="R690" i="12"/>
  <c r="S690" i="12"/>
  <c r="Q690" i="12"/>
  <c r="P690" i="12"/>
  <c r="O858" i="12"/>
  <c r="K968" i="12"/>
  <c r="O170" i="12"/>
  <c r="T170" i="12"/>
  <c r="S170" i="12"/>
  <c r="R170" i="12"/>
  <c r="P170" i="12"/>
  <c r="Q170" i="12"/>
  <c r="S55" i="12"/>
  <c r="T55" i="12"/>
  <c r="R55" i="12"/>
  <c r="Q55" i="12"/>
  <c r="P55" i="12"/>
  <c r="N26" i="12"/>
  <c r="T26" i="12"/>
  <c r="S26" i="12"/>
  <c r="R26" i="12"/>
  <c r="Q26" i="12"/>
  <c r="P26" i="12"/>
  <c r="L921" i="12"/>
  <c r="T921" i="12"/>
  <c r="S921" i="12"/>
  <c r="R921" i="12"/>
  <c r="Q921" i="12"/>
  <c r="P921" i="12"/>
  <c r="T103" i="12"/>
  <c r="S103" i="12"/>
  <c r="P103" i="12"/>
  <c r="R103" i="12"/>
  <c r="Q103" i="12"/>
  <c r="T870" i="12"/>
  <c r="S870" i="12"/>
  <c r="Q870" i="12"/>
  <c r="R870" i="12"/>
  <c r="P870" i="12"/>
  <c r="T905" i="12"/>
  <c r="S905" i="12"/>
  <c r="R905" i="12"/>
  <c r="Q905" i="12"/>
  <c r="P905" i="12"/>
  <c r="T856" i="12"/>
  <c r="S856" i="12"/>
  <c r="Q856" i="12"/>
  <c r="P856" i="12"/>
  <c r="R856" i="12"/>
  <c r="S688" i="12"/>
  <c r="T688" i="12"/>
  <c r="R688" i="12"/>
  <c r="Q688" i="12"/>
  <c r="P688" i="12"/>
  <c r="T890" i="12"/>
  <c r="S890" i="12"/>
  <c r="R890" i="12"/>
  <c r="Q890" i="12"/>
  <c r="P890" i="12"/>
  <c r="T35" i="12"/>
  <c r="S35" i="12"/>
  <c r="R35" i="12"/>
  <c r="Q35" i="12"/>
  <c r="P35" i="12"/>
  <c r="T352" i="12"/>
  <c r="S352" i="12"/>
  <c r="R352" i="12"/>
  <c r="Q352" i="12"/>
  <c r="P352" i="12"/>
  <c r="T769" i="12"/>
  <c r="Q769" i="12"/>
  <c r="R769" i="12"/>
  <c r="S769" i="12"/>
  <c r="P769" i="12"/>
  <c r="T243" i="12"/>
  <c r="R243" i="12"/>
  <c r="S243" i="12"/>
  <c r="P243" i="12"/>
  <c r="Q243" i="12"/>
  <c r="G655" i="12"/>
  <c r="T655" i="12"/>
  <c r="Q655" i="12"/>
  <c r="S655" i="12"/>
  <c r="R655" i="12"/>
  <c r="P655" i="12"/>
  <c r="T876" i="12"/>
  <c r="R876" i="12"/>
  <c r="S876" i="12"/>
  <c r="Q876" i="12"/>
  <c r="P876" i="12"/>
  <c r="T351" i="12"/>
  <c r="R351" i="12"/>
  <c r="S351" i="12"/>
  <c r="Q351" i="12"/>
  <c r="P351" i="12"/>
  <c r="T47" i="12"/>
  <c r="R47" i="12"/>
  <c r="S47" i="12"/>
  <c r="P47" i="12"/>
  <c r="Q47" i="12"/>
  <c r="T136" i="12"/>
  <c r="S136" i="12"/>
  <c r="R136" i="12"/>
  <c r="Q136" i="12"/>
  <c r="P136" i="12"/>
  <c r="S617" i="12"/>
  <c r="T617" i="12"/>
  <c r="R617" i="12"/>
  <c r="Q617" i="12"/>
  <c r="P617" i="12"/>
  <c r="T308" i="12"/>
  <c r="S308" i="12"/>
  <c r="R308" i="12"/>
  <c r="Q308" i="12"/>
  <c r="P308" i="12"/>
  <c r="S830" i="12"/>
  <c r="R830" i="12"/>
  <c r="Q830" i="12"/>
  <c r="T830" i="12"/>
  <c r="P830" i="12"/>
  <c r="S135" i="12"/>
  <c r="R135" i="12"/>
  <c r="T135" i="12"/>
  <c r="P135" i="12"/>
  <c r="Q135" i="12"/>
  <c r="S764" i="12"/>
  <c r="R764" i="12"/>
  <c r="T764" i="12"/>
  <c r="Q764" i="12"/>
  <c r="P764" i="12"/>
  <c r="T401" i="12"/>
  <c r="R401" i="12"/>
  <c r="S401" i="12"/>
  <c r="P401" i="12"/>
  <c r="Q401" i="12"/>
  <c r="T132" i="12"/>
  <c r="S132" i="12"/>
  <c r="R132" i="12"/>
  <c r="Q132" i="12"/>
  <c r="P132" i="12"/>
  <c r="T368" i="12"/>
  <c r="S368" i="12"/>
  <c r="R368" i="12"/>
  <c r="P368" i="12"/>
  <c r="Q368" i="12"/>
  <c r="T70" i="12"/>
  <c r="S70" i="12"/>
  <c r="Q70" i="12"/>
  <c r="R70" i="12"/>
  <c r="P70" i="12"/>
  <c r="T94" i="12"/>
  <c r="R94" i="12"/>
  <c r="Q94" i="12"/>
  <c r="S94" i="12"/>
  <c r="P94" i="12"/>
  <c r="S158" i="12"/>
  <c r="T158" i="12"/>
  <c r="P158" i="12"/>
  <c r="R158" i="12"/>
  <c r="Q158" i="12"/>
  <c r="S361" i="12"/>
  <c r="R361" i="12"/>
  <c r="T361" i="12"/>
  <c r="Q361" i="12"/>
  <c r="P361" i="12"/>
  <c r="S629" i="12"/>
  <c r="R629" i="12"/>
  <c r="Q629" i="12"/>
  <c r="T629" i="12"/>
  <c r="P629" i="12"/>
  <c r="T474" i="12"/>
  <c r="S474" i="12"/>
  <c r="R474" i="12"/>
  <c r="Q474" i="12"/>
  <c r="P474" i="12"/>
  <c r="T366" i="12"/>
  <c r="R366" i="12"/>
  <c r="S366" i="12"/>
  <c r="Q366" i="12"/>
  <c r="P366" i="12"/>
  <c r="T720" i="12"/>
  <c r="S720" i="12"/>
  <c r="Q720" i="12"/>
  <c r="R720" i="12"/>
  <c r="P720" i="12"/>
  <c r="T325" i="12"/>
  <c r="R325" i="12"/>
  <c r="S325" i="12"/>
  <c r="Q325" i="12"/>
  <c r="P325" i="12"/>
  <c r="S813" i="12"/>
  <c r="T813" i="12"/>
  <c r="R813" i="12"/>
  <c r="Q813" i="12"/>
  <c r="P813" i="12"/>
  <c r="S549" i="12"/>
  <c r="T549" i="12"/>
  <c r="R549" i="12"/>
  <c r="P549" i="12"/>
  <c r="Q549" i="12"/>
  <c r="T923" i="12"/>
  <c r="S923" i="12"/>
  <c r="R923" i="12"/>
  <c r="Q923" i="12"/>
  <c r="P923" i="12"/>
  <c r="T926" i="12"/>
  <c r="S926" i="12"/>
  <c r="P926" i="12"/>
  <c r="R926" i="12"/>
  <c r="Q926" i="12"/>
  <c r="S976" i="12"/>
  <c r="T976" i="12"/>
  <c r="Q976" i="12"/>
  <c r="R976" i="12"/>
  <c r="P976" i="12"/>
  <c r="T771" i="12"/>
  <c r="R771" i="12"/>
  <c r="Q771" i="12"/>
  <c r="P771" i="12"/>
  <c r="S771" i="12"/>
  <c r="S419" i="12"/>
  <c r="T419" i="12"/>
  <c r="R419" i="12"/>
  <c r="Q419" i="12"/>
  <c r="P419" i="12"/>
  <c r="T380" i="12"/>
  <c r="S380" i="12"/>
  <c r="R380" i="12"/>
  <c r="Q380" i="12"/>
  <c r="P380" i="12"/>
  <c r="T374" i="12"/>
  <c r="S374" i="12"/>
  <c r="R374" i="12"/>
  <c r="Q374" i="12"/>
  <c r="P374" i="12"/>
  <c r="T163" i="12"/>
  <c r="S163" i="12"/>
  <c r="R163" i="12"/>
  <c r="P163" i="12"/>
  <c r="Q163" i="12"/>
  <c r="T583" i="12"/>
  <c r="S583" i="12"/>
  <c r="P583" i="12"/>
  <c r="R583" i="12"/>
  <c r="Q583" i="12"/>
  <c r="T316" i="12"/>
  <c r="S316" i="12"/>
  <c r="Q316" i="12"/>
  <c r="P316" i="12"/>
  <c r="R316" i="12"/>
  <c r="T744" i="12"/>
  <c r="S744" i="12"/>
  <c r="Q744" i="12"/>
  <c r="R744" i="12"/>
  <c r="P744" i="12"/>
  <c r="T185" i="12"/>
  <c r="S185" i="12"/>
  <c r="R185" i="12"/>
  <c r="Q185" i="12"/>
  <c r="P185" i="12"/>
  <c r="S173" i="12"/>
  <c r="R173" i="12"/>
  <c r="Q173" i="12"/>
  <c r="T173" i="12"/>
  <c r="P173" i="12"/>
  <c r="T795" i="12"/>
  <c r="S795" i="12"/>
  <c r="R795" i="12"/>
  <c r="Q795" i="12"/>
  <c r="P795" i="12"/>
  <c r="T793" i="12"/>
  <c r="S793" i="12"/>
  <c r="Q793" i="12"/>
  <c r="R793" i="12"/>
  <c r="P793" i="12"/>
  <c r="S794" i="12"/>
  <c r="T794" i="12"/>
  <c r="R794" i="12"/>
  <c r="Q794" i="12"/>
  <c r="P794" i="12"/>
  <c r="T791" i="12"/>
  <c r="R791" i="12"/>
  <c r="S791" i="12"/>
  <c r="Q791" i="12"/>
  <c r="P791" i="12"/>
  <c r="T731" i="12"/>
  <c r="S731" i="12"/>
  <c r="Q731" i="12"/>
  <c r="R731" i="12"/>
  <c r="P731" i="12"/>
  <c r="S809" i="12"/>
  <c r="T809" i="12"/>
  <c r="R809" i="12"/>
  <c r="Q809" i="12"/>
  <c r="P809" i="12"/>
  <c r="T835" i="12"/>
  <c r="Q835" i="12"/>
  <c r="S835" i="12"/>
  <c r="R835" i="12"/>
  <c r="P835" i="12"/>
  <c r="R760" i="12"/>
  <c r="T760" i="12"/>
  <c r="S760" i="12"/>
  <c r="Q760" i="12"/>
  <c r="P760" i="12"/>
  <c r="S501" i="12"/>
  <c r="T501" i="12"/>
  <c r="R501" i="12"/>
  <c r="P501" i="12"/>
  <c r="Q501" i="12"/>
  <c r="T721" i="12"/>
  <c r="R721" i="12"/>
  <c r="Q721" i="12"/>
  <c r="P721" i="12"/>
  <c r="S721" i="12"/>
  <c r="T531" i="12"/>
  <c r="R531" i="12"/>
  <c r="Q531" i="12"/>
  <c r="S531" i="12"/>
  <c r="P531" i="12"/>
  <c r="T941" i="12"/>
  <c r="S941" i="12"/>
  <c r="R941" i="12"/>
  <c r="Q941" i="12"/>
  <c r="P941" i="12"/>
  <c r="T646" i="12"/>
  <c r="Q646" i="12"/>
  <c r="R646" i="12"/>
  <c r="P646" i="12"/>
  <c r="S646" i="12"/>
  <c r="S532" i="12"/>
  <c r="T532" i="12"/>
  <c r="Q532" i="12"/>
  <c r="R532" i="12"/>
  <c r="P532" i="12"/>
  <c r="T336" i="12"/>
  <c r="S336" i="12"/>
  <c r="Q336" i="12"/>
  <c r="R336" i="12"/>
  <c r="P336" i="12"/>
  <c r="T517" i="12"/>
  <c r="R517" i="12"/>
  <c r="S517" i="12"/>
  <c r="Q517" i="12"/>
  <c r="P517" i="12"/>
  <c r="T772" i="12"/>
  <c r="S772" i="12"/>
  <c r="Q772" i="12"/>
  <c r="P772" i="12"/>
  <c r="R772" i="12"/>
  <c r="T506" i="12"/>
  <c r="R506" i="12"/>
  <c r="S506" i="12"/>
  <c r="Q506" i="12"/>
  <c r="P506" i="12"/>
  <c r="T555" i="12"/>
  <c r="S555" i="12"/>
  <c r="R555" i="12"/>
  <c r="Q555" i="12"/>
  <c r="P555" i="12"/>
  <c r="S431" i="12"/>
  <c r="T431" i="12"/>
  <c r="R431" i="12"/>
  <c r="P431" i="12"/>
  <c r="Q431" i="12"/>
  <c r="T250" i="12"/>
  <c r="S250" i="12"/>
  <c r="Q250" i="12"/>
  <c r="R250" i="12"/>
  <c r="P250" i="12"/>
  <c r="S628" i="12"/>
  <c r="T628" i="12"/>
  <c r="Q628" i="12"/>
  <c r="R628" i="12"/>
  <c r="P628" i="12"/>
  <c r="S375" i="12"/>
  <c r="R375" i="12"/>
  <c r="T375" i="12"/>
  <c r="Q375" i="12"/>
  <c r="P375" i="12"/>
  <c r="T240" i="12"/>
  <c r="R240" i="12"/>
  <c r="Q240" i="12"/>
  <c r="S240" i="12"/>
  <c r="P240" i="12"/>
  <c r="T390" i="12"/>
  <c r="S390" i="12"/>
  <c r="Q390" i="12"/>
  <c r="P390" i="12"/>
  <c r="R390" i="12"/>
  <c r="G866" i="12"/>
  <c r="T439" i="12"/>
  <c r="S439" i="12"/>
  <c r="R439" i="12"/>
  <c r="Q439" i="12"/>
  <c r="P439" i="12"/>
  <c r="J87" i="12"/>
  <c r="I16" i="12"/>
  <c r="H900" i="12"/>
  <c r="S696" i="12"/>
  <c r="T696" i="12"/>
  <c r="R696" i="12"/>
  <c r="P696" i="12"/>
  <c r="Q696" i="12"/>
  <c r="L968" i="12"/>
  <c r="T27" i="12"/>
  <c r="S27" i="12"/>
  <c r="R27" i="12"/>
  <c r="Q27" i="12"/>
  <c r="P27" i="12"/>
  <c r="T974" i="12"/>
  <c r="R974" i="12"/>
  <c r="S974" i="12"/>
  <c r="Q974" i="12"/>
  <c r="P974" i="12"/>
  <c r="R171" i="12"/>
  <c r="T171" i="12"/>
  <c r="S171" i="12"/>
  <c r="P171" i="12"/>
  <c r="Q171" i="12"/>
  <c r="S184" i="12"/>
  <c r="T184" i="12"/>
  <c r="R184" i="12"/>
  <c r="Q184" i="12"/>
  <c r="P184" i="12"/>
  <c r="T144" i="12"/>
  <c r="R144" i="12"/>
  <c r="S144" i="12"/>
  <c r="Q144" i="12"/>
  <c r="P144" i="12"/>
  <c r="T703" i="12"/>
  <c r="S703" i="12"/>
  <c r="Q703" i="12"/>
  <c r="R703" i="12"/>
  <c r="P703" i="12"/>
  <c r="T661" i="12"/>
  <c r="S661" i="12"/>
  <c r="Q661" i="12"/>
  <c r="R661" i="12"/>
  <c r="P661" i="12"/>
  <c r="S857" i="12"/>
  <c r="R857" i="12"/>
  <c r="T857" i="12"/>
  <c r="Q857" i="12"/>
  <c r="P857" i="12"/>
  <c r="T915" i="12"/>
  <c r="R915" i="12"/>
  <c r="Q915" i="12"/>
  <c r="S915" i="12"/>
  <c r="P915" i="12"/>
  <c r="T917" i="12"/>
  <c r="S917" i="12"/>
  <c r="R917" i="12"/>
  <c r="Q917" i="12"/>
  <c r="P917" i="12"/>
  <c r="S879" i="12"/>
  <c r="T879" i="12"/>
  <c r="R879" i="12"/>
  <c r="P879" i="12"/>
  <c r="Q879" i="12"/>
  <c r="T461" i="12"/>
  <c r="S461" i="12"/>
  <c r="R461" i="12"/>
  <c r="P461" i="12"/>
  <c r="Q461" i="12"/>
  <c r="S395" i="12"/>
  <c r="T395" i="12"/>
  <c r="R395" i="12"/>
  <c r="Q395" i="12"/>
  <c r="P395" i="12"/>
  <c r="S812" i="12"/>
  <c r="R812" i="12"/>
  <c r="T812" i="12"/>
  <c r="P812" i="12"/>
  <c r="Q812" i="12"/>
  <c r="T248" i="12"/>
  <c r="S248" i="12"/>
  <c r="Q248" i="12"/>
  <c r="R248" i="12"/>
  <c r="P248" i="12"/>
  <c r="T34" i="12"/>
  <c r="R34" i="12"/>
  <c r="S34" i="12"/>
  <c r="Q34" i="12"/>
  <c r="P34" i="12"/>
  <c r="T112" i="12"/>
  <c r="S112" i="12"/>
  <c r="R112" i="12"/>
  <c r="Q112" i="12"/>
  <c r="P112" i="12"/>
  <c r="T389" i="12"/>
  <c r="S389" i="12"/>
  <c r="R389" i="12"/>
  <c r="P389" i="12"/>
  <c r="Q389" i="12"/>
  <c r="T397" i="12"/>
  <c r="R397" i="12"/>
  <c r="S397" i="12"/>
  <c r="Q397" i="12"/>
  <c r="P397" i="12"/>
  <c r="T719" i="12"/>
  <c r="S719" i="12"/>
  <c r="Q719" i="12"/>
  <c r="R719" i="12"/>
  <c r="P719" i="12"/>
  <c r="S592" i="12"/>
  <c r="T592" i="12"/>
  <c r="Q592" i="12"/>
  <c r="R592" i="12"/>
  <c r="P592" i="12"/>
  <c r="T412" i="12"/>
  <c r="R412" i="12"/>
  <c r="S412" i="12"/>
  <c r="Q412" i="12"/>
  <c r="P412" i="12"/>
  <c r="T122" i="12"/>
  <c r="S122" i="12"/>
  <c r="R122" i="12"/>
  <c r="Q122" i="12"/>
  <c r="P122" i="12"/>
  <c r="T485" i="12"/>
  <c r="R485" i="12"/>
  <c r="P485" i="12"/>
  <c r="S485" i="12"/>
  <c r="Q485" i="12"/>
  <c r="T337" i="12"/>
  <c r="R337" i="12"/>
  <c r="S337" i="12"/>
  <c r="Q337" i="12"/>
  <c r="P337" i="12"/>
  <c r="T471" i="12"/>
  <c r="R471" i="12"/>
  <c r="S471" i="12"/>
  <c r="P471" i="12"/>
  <c r="Q471" i="12"/>
  <c r="R481" i="12"/>
  <c r="S481" i="12"/>
  <c r="Q481" i="12"/>
  <c r="T481" i="12"/>
  <c r="P481" i="12"/>
  <c r="T111" i="12"/>
  <c r="R111" i="12"/>
  <c r="S111" i="12"/>
  <c r="P111" i="12"/>
  <c r="Q111" i="12"/>
  <c r="S93" i="12"/>
  <c r="T93" i="12"/>
  <c r="R93" i="12"/>
  <c r="Q93" i="12"/>
  <c r="P93" i="12"/>
  <c r="T550" i="12"/>
  <c r="S550" i="12"/>
  <c r="Q550" i="12"/>
  <c r="R550" i="12"/>
  <c r="P550" i="12"/>
  <c r="S152" i="12"/>
  <c r="T152" i="12"/>
  <c r="Q152" i="12"/>
  <c r="R152" i="12"/>
  <c r="P152" i="12"/>
  <c r="T715" i="12"/>
  <c r="Q715" i="12"/>
  <c r="S715" i="12"/>
  <c r="R715" i="12"/>
  <c r="P715" i="12"/>
  <c r="T224" i="12"/>
  <c r="S224" i="12"/>
  <c r="Q224" i="12"/>
  <c r="R224" i="12"/>
  <c r="P224" i="12"/>
  <c r="T281" i="12"/>
  <c r="R281" i="12"/>
  <c r="S281" i="12"/>
  <c r="Q281" i="12"/>
  <c r="P281" i="12"/>
  <c r="T756" i="12"/>
  <c r="S756" i="12"/>
  <c r="R756" i="12"/>
  <c r="Q756" i="12"/>
  <c r="P756" i="12"/>
  <c r="T339" i="12"/>
  <c r="R339" i="12"/>
  <c r="S339" i="12"/>
  <c r="Q339" i="12"/>
  <c r="P339" i="12"/>
  <c r="S478" i="12"/>
  <c r="T478" i="12"/>
  <c r="Q478" i="12"/>
  <c r="R478" i="12"/>
  <c r="P478" i="12"/>
  <c r="T434" i="12"/>
  <c r="S434" i="12"/>
  <c r="R434" i="12"/>
  <c r="Q434" i="12"/>
  <c r="P434" i="12"/>
  <c r="T426" i="12"/>
  <c r="Q426" i="12"/>
  <c r="R426" i="12"/>
  <c r="S426" i="12"/>
  <c r="P426" i="12"/>
  <c r="R119" i="12"/>
  <c r="T119" i="12"/>
  <c r="S119" i="12"/>
  <c r="Q119" i="12"/>
  <c r="P119" i="12"/>
  <c r="T133" i="12"/>
  <c r="S133" i="12"/>
  <c r="R133" i="12"/>
  <c r="P133" i="12"/>
  <c r="Q133" i="12"/>
  <c r="S129" i="12"/>
  <c r="T129" i="12"/>
  <c r="R129" i="12"/>
  <c r="P129" i="12"/>
  <c r="Q129" i="12"/>
  <c r="R71" i="12"/>
  <c r="T71" i="12"/>
  <c r="Q71" i="12"/>
  <c r="S71" i="12"/>
  <c r="P71" i="12"/>
  <c r="T306" i="12"/>
  <c r="S306" i="12"/>
  <c r="Q306" i="12"/>
  <c r="R306" i="12"/>
  <c r="P306" i="12"/>
  <c r="T753" i="12"/>
  <c r="R753" i="12"/>
  <c r="S753" i="12"/>
  <c r="Q753" i="12"/>
  <c r="P753" i="12"/>
  <c r="T476" i="12"/>
  <c r="S476" i="12"/>
  <c r="R476" i="12"/>
  <c r="P476" i="12"/>
  <c r="Q476" i="12"/>
  <c r="T466" i="12"/>
  <c r="S466" i="12"/>
  <c r="R466" i="12"/>
  <c r="Q466" i="12"/>
  <c r="P466" i="12"/>
  <c r="S371" i="12"/>
  <c r="T371" i="12"/>
  <c r="P371" i="12"/>
  <c r="Q371" i="12"/>
  <c r="R371" i="12"/>
  <c r="S347" i="12"/>
  <c r="T347" i="12"/>
  <c r="R347" i="12"/>
  <c r="Q347" i="12"/>
  <c r="P347" i="12"/>
  <c r="S394" i="12"/>
  <c r="T394" i="12"/>
  <c r="R394" i="12"/>
  <c r="Q394" i="12"/>
  <c r="P394" i="12"/>
  <c r="T634" i="12"/>
  <c r="Q634" i="12"/>
  <c r="S634" i="12"/>
  <c r="P634" i="12"/>
  <c r="R634" i="12"/>
  <c r="T973" i="12"/>
  <c r="Q973" i="12"/>
  <c r="S973" i="12"/>
  <c r="R973" i="12"/>
  <c r="P973" i="12"/>
  <c r="T975" i="12"/>
  <c r="S975" i="12"/>
  <c r="Q975" i="12"/>
  <c r="R975" i="12"/>
  <c r="P975" i="12"/>
  <c r="T947" i="12"/>
  <c r="R947" i="12"/>
  <c r="S947" i="12"/>
  <c r="Q947" i="12"/>
  <c r="P947" i="12"/>
  <c r="T79" i="12"/>
  <c r="S79" i="12"/>
  <c r="P79" i="12"/>
  <c r="R79" i="12"/>
  <c r="Q79" i="12"/>
  <c r="T304" i="12"/>
  <c r="R304" i="12"/>
  <c r="S304" i="12"/>
  <c r="P304" i="12"/>
  <c r="Q304" i="12"/>
  <c r="T768" i="12"/>
  <c r="S768" i="12"/>
  <c r="R768" i="12"/>
  <c r="P768" i="12"/>
  <c r="Q768" i="12"/>
  <c r="T130" i="12"/>
  <c r="S130" i="12"/>
  <c r="R130" i="12"/>
  <c r="Q130" i="12"/>
  <c r="P130" i="12"/>
  <c r="S287" i="12"/>
  <c r="T287" i="12"/>
  <c r="Q287" i="12"/>
  <c r="R287" i="12"/>
  <c r="P287" i="12"/>
  <c r="S969" i="12"/>
  <c r="R969" i="12"/>
  <c r="Q969" i="12"/>
  <c r="T969" i="12"/>
  <c r="P969" i="12"/>
  <c r="S342" i="12"/>
  <c r="T342" i="12"/>
  <c r="R342" i="12"/>
  <c r="Q342" i="12"/>
  <c r="P342" i="12"/>
  <c r="R239" i="12"/>
  <c r="T239" i="12"/>
  <c r="S239" i="12"/>
  <c r="Q239" i="12"/>
  <c r="P239" i="12"/>
  <c r="S221" i="12"/>
  <c r="T221" i="12"/>
  <c r="R221" i="12"/>
  <c r="Q221" i="12"/>
  <c r="P221" i="12"/>
  <c r="T788" i="12"/>
  <c r="R788" i="12"/>
  <c r="Q788" i="12"/>
  <c r="S788" i="12"/>
  <c r="P788" i="12"/>
  <c r="T814" i="12"/>
  <c r="S814" i="12"/>
  <c r="R814" i="12"/>
  <c r="Q814" i="12"/>
  <c r="P814" i="12"/>
  <c r="S783" i="12"/>
  <c r="T783" i="12"/>
  <c r="R783" i="12"/>
  <c r="Q783" i="12"/>
  <c r="P783" i="12"/>
  <c r="R713" i="12"/>
  <c r="T713" i="12"/>
  <c r="S713" i="12"/>
  <c r="Q713" i="12"/>
  <c r="P713" i="12"/>
  <c r="T816" i="12"/>
  <c r="S816" i="12"/>
  <c r="R816" i="12"/>
  <c r="Q816" i="12"/>
  <c r="P816" i="12"/>
  <c r="T604" i="12"/>
  <c r="Q604" i="12"/>
  <c r="S604" i="12"/>
  <c r="R604" i="12"/>
  <c r="P604" i="12"/>
  <c r="T321" i="12"/>
  <c r="S321" i="12"/>
  <c r="R321" i="12"/>
  <c r="P321" i="12"/>
  <c r="Q321" i="12"/>
  <c r="T80" i="12"/>
  <c r="S80" i="12"/>
  <c r="Q80" i="12"/>
  <c r="R80" i="12"/>
  <c r="P80" i="12"/>
  <c r="T207" i="12"/>
  <c r="S207" i="12"/>
  <c r="R207" i="12"/>
  <c r="P207" i="12"/>
  <c r="Q207" i="12"/>
  <c r="T315" i="12"/>
  <c r="R315" i="12"/>
  <c r="S315" i="12"/>
  <c r="Q315" i="12"/>
  <c r="P315" i="12"/>
  <c r="T364" i="12"/>
  <c r="S364" i="12"/>
  <c r="R364" i="12"/>
  <c r="P364" i="12"/>
  <c r="Q364" i="12"/>
  <c r="T551" i="12"/>
  <c r="R551" i="12"/>
  <c r="S551" i="12"/>
  <c r="Q551" i="12"/>
  <c r="P551" i="12"/>
  <c r="T460" i="12"/>
  <c r="S460" i="12"/>
  <c r="R460" i="12"/>
  <c r="P460" i="12"/>
  <c r="Q460" i="12"/>
  <c r="T564" i="12"/>
  <c r="S564" i="12"/>
  <c r="R564" i="12"/>
  <c r="Q564" i="12"/>
  <c r="P564" i="12"/>
  <c r="T548" i="12"/>
  <c r="R548" i="12"/>
  <c r="S548" i="12"/>
  <c r="Q548" i="12"/>
  <c r="P548" i="12"/>
  <c r="S636" i="12"/>
  <c r="T636" i="12"/>
  <c r="R636" i="12"/>
  <c r="Q636" i="12"/>
  <c r="P636" i="12"/>
  <c r="T594" i="12"/>
  <c r="R594" i="12"/>
  <c r="S594" i="12"/>
  <c r="Q594" i="12"/>
  <c r="P594" i="12"/>
  <c r="T544" i="12"/>
  <c r="Q544" i="12"/>
  <c r="R544" i="12"/>
  <c r="S544" i="12"/>
  <c r="P544" i="12"/>
  <c r="T589" i="12"/>
  <c r="R589" i="12"/>
  <c r="S589" i="12"/>
  <c r="Q589" i="12"/>
  <c r="P589" i="12"/>
  <c r="T295" i="12"/>
  <c r="S295" i="12"/>
  <c r="R295" i="12"/>
  <c r="Q295" i="12"/>
  <c r="P295" i="12"/>
  <c r="T519" i="12"/>
  <c r="S519" i="12"/>
  <c r="R519" i="12"/>
  <c r="P519" i="12"/>
  <c r="Q519" i="12"/>
  <c r="T954" i="12"/>
  <c r="R954" i="12"/>
  <c r="Q954" i="12"/>
  <c r="P954" i="12"/>
  <c r="S954" i="12"/>
  <c r="T266" i="12"/>
  <c r="R266" i="12"/>
  <c r="S266" i="12"/>
  <c r="Q266" i="12"/>
  <c r="P266" i="12"/>
  <c r="S546" i="12"/>
  <c r="R546" i="12"/>
  <c r="Q546" i="12"/>
  <c r="T546" i="12"/>
  <c r="P546" i="12"/>
  <c r="T518" i="12"/>
  <c r="S518" i="12"/>
  <c r="R518" i="12"/>
  <c r="Q518" i="12"/>
  <c r="P518" i="12"/>
  <c r="T603" i="12"/>
  <c r="R603" i="12"/>
  <c r="S603" i="12"/>
  <c r="Q603" i="12"/>
  <c r="P603" i="12"/>
  <c r="H866" i="12"/>
  <c r="K87" i="12"/>
  <c r="M112" i="12"/>
  <c r="T417" i="12"/>
  <c r="P417" i="12"/>
  <c r="R417" i="12"/>
  <c r="S417" i="12"/>
  <c r="Q417" i="12"/>
  <c r="J16" i="12"/>
  <c r="S451" i="12"/>
  <c r="T451" i="12"/>
  <c r="R451" i="12"/>
  <c r="Q451" i="12"/>
  <c r="P451" i="12"/>
  <c r="I900" i="12"/>
  <c r="T57" i="12"/>
  <c r="R57" i="12"/>
  <c r="S57" i="12"/>
  <c r="Q57" i="12"/>
  <c r="P57" i="12"/>
  <c r="T654" i="12"/>
  <c r="S654" i="12"/>
  <c r="R654" i="12"/>
  <c r="Q654" i="12"/>
  <c r="P654" i="12"/>
  <c r="T931" i="12"/>
  <c r="S931" i="12"/>
  <c r="R931" i="12"/>
  <c r="Q931" i="12"/>
  <c r="P931" i="12"/>
  <c r="H655" i="12"/>
  <c r="O127" i="12"/>
  <c r="S127" i="12"/>
  <c r="R127" i="12"/>
  <c r="P127" i="12"/>
  <c r="T127" i="12"/>
  <c r="Q127" i="12"/>
  <c r="T45" i="12"/>
  <c r="R45" i="12"/>
  <c r="Q45" i="12"/>
  <c r="P45" i="12"/>
  <c r="S45" i="12"/>
  <c r="K12" i="12"/>
  <c r="T12" i="12"/>
  <c r="S12" i="12"/>
  <c r="R12" i="12"/>
  <c r="Q12" i="12"/>
  <c r="P12" i="12"/>
  <c r="J18" i="12"/>
  <c r="T18" i="12"/>
  <c r="Q18" i="12"/>
  <c r="R18" i="12"/>
  <c r="S18" i="12"/>
  <c r="P18" i="12"/>
  <c r="G189" i="12"/>
  <c r="S189" i="12"/>
  <c r="T189" i="12"/>
  <c r="R189" i="12"/>
  <c r="Q189" i="12"/>
  <c r="P189" i="12"/>
  <c r="S672" i="12"/>
  <c r="T672" i="12"/>
  <c r="R672" i="12"/>
  <c r="P672" i="12"/>
  <c r="Q672" i="12"/>
  <c r="T86" i="12"/>
  <c r="S86" i="12"/>
  <c r="P86" i="12"/>
  <c r="Q86" i="12"/>
  <c r="R86" i="12"/>
  <c r="S865" i="12"/>
  <c r="T865" i="12"/>
  <c r="R865" i="12"/>
  <c r="P865" i="12"/>
  <c r="Q865" i="12"/>
  <c r="T668" i="12"/>
  <c r="S668" i="12"/>
  <c r="R668" i="12"/>
  <c r="Q668" i="12"/>
  <c r="P668" i="12"/>
  <c r="T884" i="12"/>
  <c r="S884" i="12"/>
  <c r="R884" i="12"/>
  <c r="Q884" i="12"/>
  <c r="P884" i="12"/>
  <c r="T730" i="12"/>
  <c r="S730" i="12"/>
  <c r="Q730" i="12"/>
  <c r="R730" i="12"/>
  <c r="P730" i="12"/>
  <c r="T581" i="12"/>
  <c r="S581" i="12"/>
  <c r="R581" i="12"/>
  <c r="Q581" i="12"/>
  <c r="P581" i="12"/>
  <c r="T970" i="12"/>
  <c r="S970" i="12"/>
  <c r="R970" i="12"/>
  <c r="Q970" i="12"/>
  <c r="P970" i="12"/>
  <c r="S796" i="12"/>
  <c r="T796" i="12"/>
  <c r="P796" i="12"/>
  <c r="R796" i="12"/>
  <c r="Q796" i="12"/>
  <c r="S718" i="12"/>
  <c r="T718" i="12"/>
  <c r="R718" i="12"/>
  <c r="Q718" i="12"/>
  <c r="P718" i="12"/>
  <c r="S728" i="12"/>
  <c r="T728" i="12"/>
  <c r="R728" i="12"/>
  <c r="Q728" i="12"/>
  <c r="P728" i="12"/>
  <c r="T278" i="12"/>
  <c r="S278" i="12"/>
  <c r="R278" i="12"/>
  <c r="P278" i="12"/>
  <c r="Q278" i="12"/>
  <c r="T126" i="12"/>
  <c r="R126" i="12"/>
  <c r="P126" i="12"/>
  <c r="S126" i="12"/>
  <c r="Q126" i="12"/>
  <c r="T298" i="12"/>
  <c r="S298" i="12"/>
  <c r="Q298" i="12"/>
  <c r="R298" i="12"/>
  <c r="P298" i="12"/>
  <c r="T937" i="12"/>
  <c r="S937" i="12"/>
  <c r="Q937" i="12"/>
  <c r="R937" i="12"/>
  <c r="P937" i="12"/>
  <c r="T376" i="12"/>
  <c r="S376" i="12"/>
  <c r="R376" i="12"/>
  <c r="Q376" i="12"/>
  <c r="P376" i="12"/>
  <c r="S101" i="12"/>
  <c r="T101" i="12"/>
  <c r="R101" i="12"/>
  <c r="Q101" i="12"/>
  <c r="P101" i="12"/>
  <c r="R761" i="12"/>
  <c r="T761" i="12"/>
  <c r="S761" i="12"/>
  <c r="Q761" i="12"/>
  <c r="P761" i="12"/>
  <c r="T459" i="12"/>
  <c r="R459" i="12"/>
  <c r="S459" i="12"/>
  <c r="P459" i="12"/>
  <c r="Q459" i="12"/>
  <c r="T627" i="12"/>
  <c r="S627" i="12"/>
  <c r="R627" i="12"/>
  <c r="Q627" i="12"/>
  <c r="P627" i="12"/>
  <c r="T527" i="12"/>
  <c r="R527" i="12"/>
  <c r="Q527" i="12"/>
  <c r="P527" i="12"/>
  <c r="S527" i="12"/>
  <c r="S633" i="12"/>
  <c r="T633" i="12"/>
  <c r="P633" i="12"/>
  <c r="R633" i="12"/>
  <c r="Q633" i="12"/>
  <c r="T709" i="12"/>
  <c r="R709" i="12"/>
  <c r="Q709" i="12"/>
  <c r="P709" i="12"/>
  <c r="S709" i="12"/>
  <c r="T727" i="12"/>
  <c r="Q727" i="12"/>
  <c r="R727" i="12"/>
  <c r="P727" i="12"/>
  <c r="S727" i="12"/>
  <c r="S403" i="12"/>
  <c r="R403" i="12"/>
  <c r="Q403" i="12"/>
  <c r="T403" i="12"/>
  <c r="P403" i="12"/>
  <c r="S156" i="12"/>
  <c r="T156" i="12"/>
  <c r="Q156" i="12"/>
  <c r="R156" i="12"/>
  <c r="P156" i="12"/>
  <c r="T758" i="12"/>
  <c r="S758" i="12"/>
  <c r="Q758" i="12"/>
  <c r="R758" i="12"/>
  <c r="P758" i="12"/>
  <c r="T433" i="12"/>
  <c r="S433" i="12"/>
  <c r="R433" i="12"/>
  <c r="Q433" i="12"/>
  <c r="P433" i="12"/>
  <c r="T529" i="12"/>
  <c r="R529" i="12"/>
  <c r="Q529" i="12"/>
  <c r="P529" i="12"/>
  <c r="S529" i="12"/>
  <c r="T935" i="12"/>
  <c r="R935" i="12"/>
  <c r="S935" i="12"/>
  <c r="Q935" i="12"/>
  <c r="P935" i="12"/>
  <c r="S443" i="12"/>
  <c r="T443" i="12"/>
  <c r="P443" i="12"/>
  <c r="Q443" i="12"/>
  <c r="R443" i="12"/>
  <c r="S147" i="12"/>
  <c r="R147" i="12"/>
  <c r="T147" i="12"/>
  <c r="P147" i="12"/>
  <c r="Q147" i="12"/>
  <c r="S192" i="12"/>
  <c r="T192" i="12"/>
  <c r="Q192" i="12"/>
  <c r="R192" i="12"/>
  <c r="P192" i="12"/>
  <c r="T372" i="12"/>
  <c r="S372" i="12"/>
  <c r="Q372" i="12"/>
  <c r="R372" i="12"/>
  <c r="P372" i="12"/>
  <c r="T292" i="12"/>
  <c r="S292" i="12"/>
  <c r="R292" i="12"/>
  <c r="Q292" i="12"/>
  <c r="P292" i="12"/>
  <c r="S463" i="12"/>
  <c r="T463" i="12"/>
  <c r="R463" i="12"/>
  <c r="Q463" i="12"/>
  <c r="P463" i="12"/>
  <c r="T396" i="12"/>
  <c r="R396" i="12"/>
  <c r="Q396" i="12"/>
  <c r="S396" i="12"/>
  <c r="P396" i="12"/>
  <c r="S77" i="12"/>
  <c r="T77" i="12"/>
  <c r="R77" i="12"/>
  <c r="Q77" i="12"/>
  <c r="P77" i="12"/>
  <c r="S733" i="12"/>
  <c r="R733" i="12"/>
  <c r="Q733" i="12"/>
  <c r="T733" i="12"/>
  <c r="P733" i="12"/>
  <c r="T804" i="12"/>
  <c r="R804" i="12"/>
  <c r="Q804" i="12"/>
  <c r="S804" i="12"/>
  <c r="P804" i="12"/>
  <c r="T832" i="12"/>
  <c r="S832" i="12"/>
  <c r="Q832" i="12"/>
  <c r="P832" i="12"/>
  <c r="R832" i="12"/>
  <c r="T818" i="12"/>
  <c r="R818" i="12"/>
  <c r="Q818" i="12"/>
  <c r="S818" i="12"/>
  <c r="P818" i="12"/>
  <c r="S781" i="12"/>
  <c r="Q781" i="12"/>
  <c r="T781" i="12"/>
  <c r="R781" i="12"/>
  <c r="P781" i="12"/>
  <c r="S379" i="12"/>
  <c r="T379" i="12"/>
  <c r="R379" i="12"/>
  <c r="Q379" i="12"/>
  <c r="P379" i="12"/>
  <c r="T267" i="12"/>
  <c r="R267" i="12"/>
  <c r="S267" i="12"/>
  <c r="Q267" i="12"/>
  <c r="P267" i="12"/>
  <c r="S357" i="12"/>
  <c r="T357" i="12"/>
  <c r="R357" i="12"/>
  <c r="P357" i="12"/>
  <c r="Q357" i="12"/>
  <c r="S742" i="12"/>
  <c r="T742" i="12"/>
  <c r="R742" i="12"/>
  <c r="Q742" i="12"/>
  <c r="P742" i="12"/>
  <c r="T400" i="12"/>
  <c r="S400" i="12"/>
  <c r="R400" i="12"/>
  <c r="P400" i="12"/>
  <c r="Q400" i="12"/>
  <c r="T836" i="12"/>
  <c r="S836" i="12"/>
  <c r="R836" i="12"/>
  <c r="Q836" i="12"/>
  <c r="P836" i="12"/>
  <c r="T556" i="12"/>
  <c r="Q556" i="12"/>
  <c r="S556" i="12"/>
  <c r="R556" i="12"/>
  <c r="P556" i="12"/>
  <c r="T404" i="12"/>
  <c r="S404" i="12"/>
  <c r="R404" i="12"/>
  <c r="P404" i="12"/>
  <c r="Q404" i="12"/>
  <c r="T37" i="12"/>
  <c r="S37" i="12"/>
  <c r="R37" i="12"/>
  <c r="P37" i="12"/>
  <c r="Q37" i="12"/>
  <c r="S738" i="12"/>
  <c r="T738" i="12"/>
  <c r="R738" i="12"/>
  <c r="P738" i="12"/>
  <c r="Q738" i="12"/>
  <c r="T541" i="12"/>
  <c r="S541" i="12"/>
  <c r="R541" i="12"/>
  <c r="Q541" i="12"/>
  <c r="P541" i="12"/>
  <c r="T261" i="12"/>
  <c r="S261" i="12"/>
  <c r="P261" i="12"/>
  <c r="R261" i="12"/>
  <c r="Q261" i="12"/>
  <c r="T582" i="12"/>
  <c r="Q582" i="12"/>
  <c r="S582" i="12"/>
  <c r="P582" i="12"/>
  <c r="R582" i="12"/>
  <c r="T942" i="12"/>
  <c r="S942" i="12"/>
  <c r="Q942" i="12"/>
  <c r="R942" i="12"/>
  <c r="P942" i="12"/>
  <c r="T578" i="12"/>
  <c r="R578" i="12"/>
  <c r="S578" i="12"/>
  <c r="P578" i="12"/>
  <c r="Q578" i="12"/>
  <c r="T643" i="12"/>
  <c r="S643" i="12"/>
  <c r="R643" i="12"/>
  <c r="P643" i="12"/>
  <c r="Q643" i="12"/>
  <c r="S584" i="12"/>
  <c r="R584" i="12"/>
  <c r="T584" i="12"/>
  <c r="Q584" i="12"/>
  <c r="P584" i="12"/>
  <c r="T516" i="12"/>
  <c r="R516" i="12"/>
  <c r="S516" i="12"/>
  <c r="Q516" i="12"/>
  <c r="P516" i="12"/>
  <c r="S573" i="12"/>
  <c r="T573" i="12"/>
  <c r="R573" i="12"/>
  <c r="P573" i="12"/>
  <c r="Q573" i="12"/>
  <c r="T502" i="12"/>
  <c r="R502" i="12"/>
  <c r="Q502" i="12"/>
  <c r="S502" i="12"/>
  <c r="P502" i="12"/>
  <c r="T619" i="12"/>
  <c r="P619" i="12"/>
  <c r="R619" i="12"/>
  <c r="S619" i="12"/>
  <c r="Q619" i="12"/>
  <c r="I866" i="12"/>
  <c r="L87" i="12"/>
  <c r="N112" i="12"/>
  <c r="T686" i="12"/>
  <c r="R686" i="12"/>
  <c r="S686" i="12"/>
  <c r="P686" i="12"/>
  <c r="Q686" i="12"/>
  <c r="R945" i="12"/>
  <c r="S945" i="12"/>
  <c r="T945" i="12"/>
  <c r="Q945" i="12"/>
  <c r="P945" i="12"/>
  <c r="K16" i="12"/>
  <c r="J900" i="12"/>
  <c r="S660" i="12"/>
  <c r="T660" i="12"/>
  <c r="Q660" i="12"/>
  <c r="P660" i="12"/>
  <c r="R660" i="12"/>
  <c r="T482" i="12"/>
  <c r="R482" i="12"/>
  <c r="Q482" i="12"/>
  <c r="S482" i="12"/>
  <c r="P482" i="12"/>
  <c r="G141" i="12"/>
  <c r="I655" i="12"/>
  <c r="T416" i="12"/>
  <c r="R416" i="12"/>
  <c r="S416" i="12"/>
  <c r="P416" i="12"/>
  <c r="Q416" i="12"/>
  <c r="T66" i="12"/>
  <c r="S66" i="12"/>
  <c r="R66" i="12"/>
  <c r="P66" i="12"/>
  <c r="Q66" i="12"/>
  <c r="R30" i="12"/>
  <c r="Q30" i="12"/>
  <c r="S30" i="12"/>
  <c r="T30" i="12"/>
  <c r="P30" i="12"/>
  <c r="T212" i="12"/>
  <c r="Q212" i="12"/>
  <c r="R212" i="12"/>
  <c r="S212" i="12"/>
  <c r="P212" i="12"/>
  <c r="R195" i="12"/>
  <c r="S195" i="12"/>
  <c r="T195" i="12"/>
  <c r="P195" i="12"/>
  <c r="Q195" i="12"/>
  <c r="S6" i="12"/>
  <c r="T6" i="12"/>
  <c r="Q6" i="12"/>
  <c r="R6" i="12"/>
  <c r="P6" i="12"/>
  <c r="T881" i="12"/>
  <c r="S881" i="12"/>
  <c r="R881" i="12"/>
  <c r="Q881" i="12"/>
  <c r="P881" i="12"/>
  <c r="S874" i="12"/>
  <c r="T874" i="12"/>
  <c r="Q874" i="12"/>
  <c r="R874" i="12"/>
  <c r="P874" i="12"/>
  <c r="T906" i="12"/>
  <c r="R906" i="12"/>
  <c r="S906" i="12"/>
  <c r="Q906" i="12"/>
  <c r="P906" i="12"/>
  <c r="T757" i="12"/>
  <c r="S757" i="12"/>
  <c r="R757" i="12"/>
  <c r="Q757" i="12"/>
  <c r="P757" i="12"/>
  <c r="S17" i="12"/>
  <c r="T17" i="12"/>
  <c r="R17" i="12"/>
  <c r="P17" i="12"/>
  <c r="Q17" i="12"/>
  <c r="Q68" i="12"/>
  <c r="T68" i="12"/>
  <c r="R68" i="12"/>
  <c r="S68" i="12"/>
  <c r="P68" i="12"/>
  <c r="T927" i="12"/>
  <c r="S927" i="12"/>
  <c r="R927" i="12"/>
  <c r="Q927" i="12"/>
  <c r="P927" i="12"/>
  <c r="T957" i="12"/>
  <c r="S957" i="12"/>
  <c r="Q957" i="12"/>
  <c r="P957" i="12"/>
  <c r="R957" i="12"/>
  <c r="T806" i="12"/>
  <c r="S806" i="12"/>
  <c r="R806" i="12"/>
  <c r="Q806" i="12"/>
  <c r="P806" i="12"/>
  <c r="S307" i="12"/>
  <c r="T307" i="12"/>
  <c r="R307" i="12"/>
  <c r="P307" i="12"/>
  <c r="Q307" i="12"/>
  <c r="T522" i="12"/>
  <c r="S522" i="12"/>
  <c r="R522" i="12"/>
  <c r="Q522" i="12"/>
  <c r="P522" i="12"/>
  <c r="S234" i="12"/>
  <c r="T234" i="12"/>
  <c r="R234" i="12"/>
  <c r="P234" i="12"/>
  <c r="Q234" i="12"/>
  <c r="T363" i="12"/>
  <c r="S363" i="12"/>
  <c r="R363" i="12"/>
  <c r="P363" i="12"/>
  <c r="Q363" i="12"/>
  <c r="S303" i="12"/>
  <c r="T303" i="12"/>
  <c r="R303" i="12"/>
  <c r="Q303" i="12"/>
  <c r="P303" i="12"/>
  <c r="S580" i="12"/>
  <c r="T580" i="12"/>
  <c r="Q580" i="12"/>
  <c r="R580" i="12"/>
  <c r="P580" i="12"/>
  <c r="T691" i="12"/>
  <c r="Q691" i="12"/>
  <c r="R691" i="12"/>
  <c r="S691" i="12"/>
  <c r="P691" i="12"/>
  <c r="T657" i="12"/>
  <c r="S657" i="12"/>
  <c r="Q657" i="12"/>
  <c r="P657" i="12"/>
  <c r="R657" i="12"/>
  <c r="S314" i="12"/>
  <c r="T314" i="12"/>
  <c r="R314" i="12"/>
  <c r="Q314" i="12"/>
  <c r="P314" i="12"/>
  <c r="T326" i="12"/>
  <c r="S326" i="12"/>
  <c r="R326" i="12"/>
  <c r="Q326" i="12"/>
  <c r="P326" i="12"/>
  <c r="T322" i="12"/>
  <c r="S322" i="12"/>
  <c r="R322" i="12"/>
  <c r="Q322" i="12"/>
  <c r="P322" i="12"/>
  <c r="T833" i="12"/>
  <c r="S833" i="12"/>
  <c r="R833" i="12"/>
  <c r="Q833" i="12"/>
  <c r="P833" i="12"/>
  <c r="S963" i="12"/>
  <c r="R963" i="12"/>
  <c r="T963" i="12"/>
  <c r="Q963" i="12"/>
  <c r="P963" i="12"/>
  <c r="T324" i="12"/>
  <c r="Q324" i="12"/>
  <c r="S324" i="12"/>
  <c r="R324" i="12"/>
  <c r="P324" i="12"/>
  <c r="T223" i="12"/>
  <c r="S223" i="12"/>
  <c r="P223" i="12"/>
  <c r="R223" i="12"/>
  <c r="Q223" i="12"/>
  <c r="T828" i="12"/>
  <c r="S828" i="12"/>
  <c r="R828" i="12"/>
  <c r="Q828" i="12"/>
  <c r="P828" i="12"/>
  <c r="T134" i="12"/>
  <c r="S134" i="12"/>
  <c r="R134" i="12"/>
  <c r="P134" i="12"/>
  <c r="Q134" i="12"/>
  <c r="T176" i="12"/>
  <c r="S176" i="12"/>
  <c r="Q176" i="12"/>
  <c r="P176" i="12"/>
  <c r="R176" i="12"/>
  <c r="S311" i="12"/>
  <c r="T311" i="12"/>
  <c r="R311" i="12"/>
  <c r="Q311" i="12"/>
  <c r="P311" i="12"/>
  <c r="R483" i="12"/>
  <c r="S483" i="12"/>
  <c r="T483" i="12"/>
  <c r="Q483" i="12"/>
  <c r="P483" i="12"/>
  <c r="T615" i="12"/>
  <c r="S615" i="12"/>
  <c r="R615" i="12"/>
  <c r="Q615" i="12"/>
  <c r="P615" i="12"/>
  <c r="S153" i="12"/>
  <c r="T153" i="12"/>
  <c r="R153" i="12"/>
  <c r="Q153" i="12"/>
  <c r="P153" i="12"/>
  <c r="T168" i="12"/>
  <c r="S168" i="12"/>
  <c r="R168" i="12"/>
  <c r="Q168" i="12"/>
  <c r="P168" i="12"/>
  <c r="T206" i="12"/>
  <c r="S206" i="12"/>
  <c r="R206" i="12"/>
  <c r="P206" i="12"/>
  <c r="Q206" i="12"/>
  <c r="T498" i="12"/>
  <c r="S498" i="12"/>
  <c r="Q498" i="12"/>
  <c r="R498" i="12"/>
  <c r="P498" i="12"/>
  <c r="T789" i="12"/>
  <c r="S789" i="12"/>
  <c r="R789" i="12"/>
  <c r="Q789" i="12"/>
  <c r="P789" i="12"/>
  <c r="T949" i="12"/>
  <c r="S949" i="12"/>
  <c r="R949" i="12"/>
  <c r="Q949" i="12"/>
  <c r="P949" i="12"/>
  <c r="T96" i="12"/>
  <c r="R96" i="12"/>
  <c r="Q96" i="12"/>
  <c r="P96" i="12"/>
  <c r="S96" i="12"/>
  <c r="T128" i="12"/>
  <c r="R128" i="12"/>
  <c r="Q128" i="12"/>
  <c r="S128" i="12"/>
  <c r="P128" i="12"/>
  <c r="T752" i="12"/>
  <c r="S752" i="12"/>
  <c r="R752" i="12"/>
  <c r="Q752" i="12"/>
  <c r="P752" i="12"/>
  <c r="R824" i="12"/>
  <c r="T824" i="12"/>
  <c r="S824" i="12"/>
  <c r="Q824" i="12"/>
  <c r="P824" i="12"/>
  <c r="S447" i="12"/>
  <c r="R447" i="12"/>
  <c r="T447" i="12"/>
  <c r="Q447" i="12"/>
  <c r="P447" i="12"/>
  <c r="T411" i="12"/>
  <c r="R411" i="12"/>
  <c r="S411" i="12"/>
  <c r="Q411" i="12"/>
  <c r="P411" i="12"/>
  <c r="T356" i="12"/>
  <c r="S356" i="12"/>
  <c r="R356" i="12"/>
  <c r="P356" i="12"/>
  <c r="Q356" i="12"/>
  <c r="T208" i="12"/>
  <c r="R208" i="12"/>
  <c r="S208" i="12"/>
  <c r="Q208" i="12"/>
  <c r="P208" i="12"/>
  <c r="T641" i="12"/>
  <c r="S641" i="12"/>
  <c r="R641" i="12"/>
  <c r="Q641" i="12"/>
  <c r="P641" i="12"/>
  <c r="T175" i="12"/>
  <c r="P175" i="12"/>
  <c r="S175" i="12"/>
  <c r="R175" i="12"/>
  <c r="Q175" i="12"/>
  <c r="T470" i="12"/>
  <c r="S470" i="12"/>
  <c r="R470" i="12"/>
  <c r="Q470" i="12"/>
  <c r="P470" i="12"/>
  <c r="S319" i="12"/>
  <c r="R319" i="12"/>
  <c r="T319" i="12"/>
  <c r="Q319" i="12"/>
  <c r="P319" i="12"/>
  <c r="T230" i="12"/>
  <c r="S230" i="12"/>
  <c r="R230" i="12"/>
  <c r="P230" i="12"/>
  <c r="Q230" i="12"/>
  <c r="T187" i="12"/>
  <c r="S187" i="12"/>
  <c r="P187" i="12"/>
  <c r="R187" i="12"/>
  <c r="Q187" i="12"/>
  <c r="T378" i="12"/>
  <c r="S378" i="12"/>
  <c r="R378" i="12"/>
  <c r="Q378" i="12"/>
  <c r="P378" i="12"/>
  <c r="T140" i="12"/>
  <c r="Q140" i="12"/>
  <c r="S140" i="12"/>
  <c r="R140" i="12"/>
  <c r="P140" i="12"/>
  <c r="S936" i="12"/>
  <c r="T936" i="12"/>
  <c r="R936" i="12"/>
  <c r="P936" i="12"/>
  <c r="Q936" i="12"/>
  <c r="S950" i="12"/>
  <c r="T950" i="12"/>
  <c r="R950" i="12"/>
  <c r="Q950" i="12"/>
  <c r="P950" i="12"/>
  <c r="S75" i="12"/>
  <c r="T75" i="12"/>
  <c r="R75" i="12"/>
  <c r="P75" i="12"/>
  <c r="Q75" i="12"/>
  <c r="R95" i="12"/>
  <c r="T95" i="12"/>
  <c r="S95" i="12"/>
  <c r="Q95" i="12"/>
  <c r="P95" i="12"/>
  <c r="R215" i="12"/>
  <c r="T215" i="12"/>
  <c r="Q215" i="12"/>
  <c r="S215" i="12"/>
  <c r="P215" i="12"/>
  <c r="T343" i="12"/>
  <c r="S343" i="12"/>
  <c r="R343" i="12"/>
  <c r="Q343" i="12"/>
  <c r="P343" i="12"/>
  <c r="T424" i="12"/>
  <c r="S424" i="12"/>
  <c r="Q424" i="12"/>
  <c r="P424" i="12"/>
  <c r="R424" i="12"/>
  <c r="T566" i="12"/>
  <c r="R566" i="12"/>
  <c r="Q566" i="12"/>
  <c r="S566" i="12"/>
  <c r="P566" i="12"/>
  <c r="S834" i="12"/>
  <c r="T834" i="12"/>
  <c r="Q834" i="12"/>
  <c r="P834" i="12"/>
  <c r="R834" i="12"/>
  <c r="T708" i="12"/>
  <c r="S708" i="12"/>
  <c r="R708" i="12"/>
  <c r="Q708" i="12"/>
  <c r="P708" i="12"/>
  <c r="T446" i="12"/>
  <c r="R446" i="12"/>
  <c r="S446" i="12"/>
  <c r="Q446" i="12"/>
  <c r="P446" i="12"/>
  <c r="T233" i="12"/>
  <c r="S233" i="12"/>
  <c r="R233" i="12"/>
  <c r="Q233" i="12"/>
  <c r="P233" i="12"/>
  <c r="T739" i="12"/>
  <c r="S739" i="12"/>
  <c r="Q739" i="12"/>
  <c r="R739" i="12"/>
  <c r="P739" i="12"/>
  <c r="T843" i="12"/>
  <c r="R843" i="12"/>
  <c r="S843" i="12"/>
  <c r="Q843" i="12"/>
  <c r="P843" i="12"/>
  <c r="T827" i="12"/>
  <c r="R827" i="12"/>
  <c r="S827" i="12"/>
  <c r="Q827" i="12"/>
  <c r="P827" i="12"/>
  <c r="S725" i="12"/>
  <c r="R725" i="12"/>
  <c r="T725" i="12"/>
  <c r="P725" i="12"/>
  <c r="Q725" i="12"/>
  <c r="T820" i="12"/>
  <c r="S820" i="12"/>
  <c r="P820" i="12"/>
  <c r="R820" i="12"/>
  <c r="Q820" i="12"/>
  <c r="S503" i="12"/>
  <c r="T503" i="12"/>
  <c r="R503" i="12"/>
  <c r="P503" i="12"/>
  <c r="Q503" i="12"/>
  <c r="T508" i="12"/>
  <c r="S508" i="12"/>
  <c r="R508" i="12"/>
  <c r="P508" i="12"/>
  <c r="Q508" i="12"/>
  <c r="T159" i="12"/>
  <c r="S159" i="12"/>
  <c r="R159" i="12"/>
  <c r="P159" i="12"/>
  <c r="Q159" i="12"/>
  <c r="T453" i="12"/>
  <c r="P453" i="12"/>
  <c r="R453" i="12"/>
  <c r="S453" i="12"/>
  <c r="Q453" i="12"/>
  <c r="T282" i="12"/>
  <c r="Q282" i="12"/>
  <c r="S282" i="12"/>
  <c r="R282" i="12"/>
  <c r="P282" i="12"/>
  <c r="S596" i="12"/>
  <c r="T596" i="12"/>
  <c r="Q596" i="12"/>
  <c r="R596" i="12"/>
  <c r="P596" i="12"/>
  <c r="T262" i="12"/>
  <c r="S262" i="12"/>
  <c r="Q262" i="12"/>
  <c r="R262" i="12"/>
  <c r="P262" i="12"/>
  <c r="S558" i="12"/>
  <c r="T558" i="12"/>
  <c r="Q558" i="12"/>
  <c r="P558" i="12"/>
  <c r="R558" i="12"/>
  <c r="T448" i="12"/>
  <c r="R448" i="12"/>
  <c r="S448" i="12"/>
  <c r="Q448" i="12"/>
  <c r="P448" i="12"/>
  <c r="T369" i="12"/>
  <c r="P369" i="12"/>
  <c r="R369" i="12"/>
  <c r="Q369" i="12"/>
  <c r="S369" i="12"/>
  <c r="T520" i="12"/>
  <c r="Q520" i="12"/>
  <c r="R520" i="12"/>
  <c r="S520" i="12"/>
  <c r="P520" i="12"/>
  <c r="T920" i="12"/>
  <c r="R920" i="12"/>
  <c r="S920" i="12"/>
  <c r="Q920" i="12"/>
  <c r="P920" i="12"/>
  <c r="T599" i="12"/>
  <c r="R599" i="12"/>
  <c r="S599" i="12"/>
  <c r="Q599" i="12"/>
  <c r="P599" i="12"/>
  <c r="T405" i="12"/>
  <c r="S405" i="12"/>
  <c r="P405" i="12"/>
  <c r="R405" i="12"/>
  <c r="Q405" i="12"/>
  <c r="S625" i="12"/>
  <c r="R625" i="12"/>
  <c r="T625" i="12"/>
  <c r="Q625" i="12"/>
  <c r="P625" i="12"/>
  <c r="T106" i="12"/>
  <c r="S106" i="12"/>
  <c r="Q106" i="12"/>
  <c r="R106" i="12"/>
  <c r="P106" i="12"/>
  <c r="T279" i="12"/>
  <c r="R279" i="12"/>
  <c r="S279" i="12"/>
  <c r="Q279" i="12"/>
  <c r="P279" i="12"/>
  <c r="T543" i="12"/>
  <c r="R543" i="12"/>
  <c r="S543" i="12"/>
  <c r="Q543" i="12"/>
  <c r="P543" i="12"/>
  <c r="S283" i="12"/>
  <c r="T283" i="12"/>
  <c r="R283" i="12"/>
  <c r="Q283" i="12"/>
  <c r="P283" i="12"/>
  <c r="T10" i="12"/>
  <c r="S10" i="12"/>
  <c r="Q10" i="12"/>
  <c r="R10" i="12"/>
  <c r="P10" i="12"/>
  <c r="T606" i="12"/>
  <c r="S606" i="12"/>
  <c r="R606" i="12"/>
  <c r="Q606" i="12"/>
  <c r="P606" i="12"/>
  <c r="J866" i="12"/>
  <c r="G876" i="12"/>
  <c r="T682" i="12"/>
  <c r="P682" i="12"/>
  <c r="Q682" i="12"/>
  <c r="S682" i="12"/>
  <c r="R682" i="12"/>
  <c r="O112" i="12"/>
  <c r="T673" i="12"/>
  <c r="Q673" i="12"/>
  <c r="S673" i="12"/>
  <c r="R673" i="12"/>
  <c r="P673" i="12"/>
  <c r="G904" i="12"/>
  <c r="L16" i="12"/>
  <c r="T289" i="12"/>
  <c r="S289" i="12"/>
  <c r="R289" i="12"/>
  <c r="Q289" i="12"/>
  <c r="P289" i="12"/>
  <c r="K900" i="12"/>
  <c r="H141" i="12"/>
  <c r="J655" i="12"/>
  <c r="J170" i="12"/>
  <c r="T196" i="12"/>
  <c r="S196" i="12"/>
  <c r="Q196" i="12"/>
  <c r="R196" i="12"/>
  <c r="P196" i="12"/>
  <c r="T42" i="12"/>
  <c r="S42" i="12"/>
  <c r="R42" i="12"/>
  <c r="Q42" i="12"/>
  <c r="P42" i="12"/>
  <c r="T62" i="12"/>
  <c r="R62" i="12"/>
  <c r="S62" i="12"/>
  <c r="Q62" i="12"/>
  <c r="P62" i="12"/>
  <c r="T54" i="12"/>
  <c r="S54" i="12"/>
  <c r="Q54" i="12"/>
  <c r="R54" i="12"/>
  <c r="P54" i="12"/>
  <c r="T14" i="12"/>
  <c r="R14" i="12"/>
  <c r="Q14" i="12"/>
  <c r="P14" i="12"/>
  <c r="S14" i="12"/>
  <c r="T706" i="12"/>
  <c r="S706" i="12"/>
  <c r="P706" i="12"/>
  <c r="R706" i="12"/>
  <c r="Q706" i="12"/>
  <c r="T702" i="12"/>
  <c r="S702" i="12"/>
  <c r="R702" i="12"/>
  <c r="Q702" i="12"/>
  <c r="P702" i="12"/>
  <c r="T859" i="12"/>
  <c r="S859" i="12"/>
  <c r="R859" i="12"/>
  <c r="Q859" i="12"/>
  <c r="P859" i="12"/>
  <c r="S7" i="12"/>
  <c r="T7" i="12"/>
  <c r="R7" i="12"/>
  <c r="Q7" i="12"/>
  <c r="P7" i="12"/>
  <c r="S418" i="12"/>
  <c r="T418" i="12"/>
  <c r="Q418" i="12"/>
  <c r="R418" i="12"/>
  <c r="P418" i="12"/>
  <c r="T406" i="12"/>
  <c r="S406" i="12"/>
  <c r="Q406" i="12"/>
  <c r="P406" i="12"/>
  <c r="R406" i="12"/>
  <c r="S948" i="12"/>
  <c r="T948" i="12"/>
  <c r="P948" i="12"/>
  <c r="R948" i="12"/>
  <c r="Q948" i="12"/>
  <c r="T479" i="12"/>
  <c r="S479" i="12"/>
  <c r="R479" i="12"/>
  <c r="P479" i="12"/>
  <c r="Q479" i="12"/>
  <c r="T309" i="12"/>
  <c r="P309" i="12"/>
  <c r="R309" i="12"/>
  <c r="Q309" i="12"/>
  <c r="S309" i="12"/>
  <c r="T560" i="12"/>
  <c r="R560" i="12"/>
  <c r="Q560" i="12"/>
  <c r="P560" i="12"/>
  <c r="S560" i="12"/>
  <c r="T553" i="12"/>
  <c r="R553" i="12"/>
  <c r="S553" i="12"/>
  <c r="Q553" i="12"/>
  <c r="P553" i="12"/>
  <c r="R572" i="12"/>
  <c r="T572" i="12"/>
  <c r="S572" i="12"/>
  <c r="Q572" i="12"/>
  <c r="P572" i="12"/>
  <c r="H968" i="12"/>
  <c r="T87" i="12"/>
  <c r="S87" i="12"/>
  <c r="R87" i="12"/>
  <c r="P87" i="12"/>
  <c r="Q87" i="12"/>
  <c r="T858" i="12"/>
  <c r="S858" i="12"/>
  <c r="Q858" i="12"/>
  <c r="R858" i="12"/>
  <c r="P858" i="12"/>
  <c r="S165" i="12"/>
  <c r="T165" i="12"/>
  <c r="R165" i="12"/>
  <c r="Q165" i="12"/>
  <c r="P165" i="12"/>
  <c r="T504" i="12"/>
  <c r="R504" i="12"/>
  <c r="Q504" i="12"/>
  <c r="S504" i="12"/>
  <c r="P504" i="12"/>
  <c r="T445" i="12"/>
  <c r="R445" i="12"/>
  <c r="S445" i="12"/>
  <c r="Q445" i="12"/>
  <c r="P445" i="12"/>
  <c r="S290" i="12"/>
  <c r="R290" i="12"/>
  <c r="Q290" i="12"/>
  <c r="P290" i="12"/>
  <c r="T290" i="12"/>
  <c r="T82" i="12"/>
  <c r="S82" i="12"/>
  <c r="Q82" i="12"/>
  <c r="R82" i="12"/>
  <c r="P82" i="12"/>
  <c r="T204" i="12"/>
  <c r="R204" i="12"/>
  <c r="S204" i="12"/>
  <c r="Q204" i="12"/>
  <c r="P204" i="12"/>
  <c r="T557" i="12"/>
  <c r="S557" i="12"/>
  <c r="R557" i="12"/>
  <c r="Q557" i="12"/>
  <c r="P557" i="12"/>
  <c r="R180" i="12"/>
  <c r="T180" i="12"/>
  <c r="Q180" i="12"/>
  <c r="S180" i="12"/>
  <c r="P180" i="12"/>
  <c r="T938" i="12"/>
  <c r="R938" i="12"/>
  <c r="S938" i="12"/>
  <c r="P938" i="12"/>
  <c r="Q938" i="12"/>
  <c r="T653" i="12"/>
  <c r="R653" i="12"/>
  <c r="Q653" i="12"/>
  <c r="S653" i="12"/>
  <c r="P653" i="12"/>
  <c r="T98" i="12"/>
  <c r="S98" i="12"/>
  <c r="R98" i="12"/>
  <c r="P98" i="12"/>
  <c r="Q98" i="12"/>
  <c r="T293" i="12"/>
  <c r="S293" i="12"/>
  <c r="R293" i="12"/>
  <c r="Q293" i="12"/>
  <c r="P293" i="12"/>
  <c r="T109" i="12"/>
  <c r="R109" i="12"/>
  <c r="S109" i="12"/>
  <c r="Q109" i="12"/>
  <c r="P109" i="12"/>
  <c r="T821" i="12"/>
  <c r="R821" i="12"/>
  <c r="Q821" i="12"/>
  <c r="S821" i="12"/>
  <c r="P821" i="12"/>
  <c r="T350" i="12"/>
  <c r="S350" i="12"/>
  <c r="Q350" i="12"/>
  <c r="R350" i="12"/>
  <c r="P350" i="12"/>
  <c r="T751" i="12"/>
  <c r="S751" i="12"/>
  <c r="R751" i="12"/>
  <c r="Q751" i="12"/>
  <c r="P751" i="12"/>
  <c r="T701" i="12"/>
  <c r="S701" i="12"/>
  <c r="R701" i="12"/>
  <c r="Q701" i="12"/>
  <c r="P701" i="12"/>
  <c r="T381" i="12"/>
  <c r="S381" i="12"/>
  <c r="P381" i="12"/>
  <c r="R381" i="12"/>
  <c r="Q381" i="12"/>
  <c r="T595" i="12"/>
  <c r="S595" i="12"/>
  <c r="Q595" i="12"/>
  <c r="P595" i="12"/>
  <c r="R595" i="12"/>
  <c r="S231" i="12"/>
  <c r="T231" i="12"/>
  <c r="R231" i="12"/>
  <c r="P231" i="12"/>
  <c r="Q231" i="12"/>
  <c r="T770" i="12"/>
  <c r="S770" i="12"/>
  <c r="R770" i="12"/>
  <c r="P770" i="12"/>
  <c r="Q770" i="12"/>
  <c r="T365" i="12"/>
  <c r="S365" i="12"/>
  <c r="R365" i="12"/>
  <c r="P365" i="12"/>
  <c r="Q365" i="12"/>
  <c r="T437" i="12"/>
  <c r="S437" i="12"/>
  <c r="R437" i="12"/>
  <c r="P437" i="12"/>
  <c r="Q437" i="12"/>
  <c r="T155" i="12"/>
  <c r="R155" i="12"/>
  <c r="Q155" i="12"/>
  <c r="P155" i="12"/>
  <c r="S155" i="12"/>
  <c r="T131" i="12"/>
  <c r="S131" i="12"/>
  <c r="R131" i="12"/>
  <c r="Q131" i="12"/>
  <c r="P131" i="12"/>
  <c r="T78" i="12"/>
  <c r="S78" i="12"/>
  <c r="R78" i="12"/>
  <c r="Q78" i="12"/>
  <c r="P78" i="12"/>
  <c r="T333" i="12"/>
  <c r="P333" i="12"/>
  <c r="S333" i="12"/>
  <c r="R333" i="12"/>
  <c r="Q333" i="12"/>
  <c r="T288" i="12"/>
  <c r="Q288" i="12"/>
  <c r="S288" i="12"/>
  <c r="R288" i="12"/>
  <c r="P288" i="12"/>
  <c r="T154" i="12"/>
  <c r="Q154" i="12"/>
  <c r="R154" i="12"/>
  <c r="S154" i="12"/>
  <c r="P154" i="12"/>
  <c r="T723" i="12"/>
  <c r="R723" i="12"/>
  <c r="Q723" i="12"/>
  <c r="P723" i="12"/>
  <c r="S723" i="12"/>
  <c r="T142" i="12"/>
  <c r="S142" i="12"/>
  <c r="Q142" i="12"/>
  <c r="R142" i="12"/>
  <c r="P142" i="12"/>
  <c r="T591" i="12"/>
  <c r="R591" i="12"/>
  <c r="P591" i="12"/>
  <c r="S591" i="12"/>
  <c r="Q591" i="12"/>
  <c r="T521" i="12"/>
  <c r="S521" i="12"/>
  <c r="R521" i="12"/>
  <c r="P521" i="12"/>
  <c r="Q521" i="12"/>
  <c r="S726" i="12"/>
  <c r="T726" i="12"/>
  <c r="R726" i="12"/>
  <c r="P726" i="12"/>
  <c r="Q726" i="12"/>
  <c r="S712" i="12"/>
  <c r="T712" i="12"/>
  <c r="R712" i="12"/>
  <c r="P712" i="12"/>
  <c r="Q712" i="12"/>
  <c r="T244" i="12"/>
  <c r="S244" i="12"/>
  <c r="R244" i="12"/>
  <c r="Q244" i="12"/>
  <c r="P244" i="12"/>
  <c r="S201" i="12"/>
  <c r="R201" i="12"/>
  <c r="T201" i="12"/>
  <c r="P201" i="12"/>
  <c r="Q201" i="12"/>
  <c r="R143" i="12"/>
  <c r="T143" i="12"/>
  <c r="S143" i="12"/>
  <c r="Q143" i="12"/>
  <c r="P143" i="12"/>
  <c r="S427" i="12"/>
  <c r="R427" i="12"/>
  <c r="Q427" i="12"/>
  <c r="T427" i="12"/>
  <c r="P427" i="12"/>
  <c r="T607" i="12"/>
  <c r="S607" i="12"/>
  <c r="R607" i="12"/>
  <c r="P607" i="12"/>
  <c r="Q607" i="12"/>
  <c r="T971" i="12"/>
  <c r="R971" i="12"/>
  <c r="S971" i="12"/>
  <c r="Q971" i="12"/>
  <c r="P971" i="12"/>
  <c r="T922" i="12"/>
  <c r="S922" i="12"/>
  <c r="R922" i="12"/>
  <c r="P922" i="12"/>
  <c r="Q922" i="12"/>
  <c r="T172" i="12"/>
  <c r="S172" i="12"/>
  <c r="R172" i="12"/>
  <c r="Q172" i="12"/>
  <c r="P172" i="12"/>
  <c r="T252" i="12"/>
  <c r="R252" i="12"/>
  <c r="S252" i="12"/>
  <c r="Q252" i="12"/>
  <c r="P252" i="12"/>
  <c r="T300" i="12"/>
  <c r="S300" i="12"/>
  <c r="Q300" i="12"/>
  <c r="R300" i="12"/>
  <c r="P300" i="12"/>
  <c r="T270" i="12"/>
  <c r="S270" i="12"/>
  <c r="Q270" i="12"/>
  <c r="R270" i="12"/>
  <c r="P270" i="12"/>
  <c r="T358" i="12"/>
  <c r="R358" i="12"/>
  <c r="Q358" i="12"/>
  <c r="S358" i="12"/>
  <c r="P358" i="12"/>
  <c r="T382" i="12"/>
  <c r="S382" i="12"/>
  <c r="Q382" i="12"/>
  <c r="R382" i="12"/>
  <c r="P382" i="12"/>
  <c r="T157" i="12"/>
  <c r="R157" i="12"/>
  <c r="S157" i="12"/>
  <c r="P157" i="12"/>
  <c r="Q157" i="12"/>
  <c r="T722" i="12"/>
  <c r="R722" i="12"/>
  <c r="S722" i="12"/>
  <c r="Q722" i="12"/>
  <c r="P722" i="12"/>
  <c r="T202" i="12"/>
  <c r="R202" i="12"/>
  <c r="Q202" i="12"/>
  <c r="S202" i="12"/>
  <c r="P202" i="12"/>
  <c r="T89" i="12"/>
  <c r="S89" i="12"/>
  <c r="R89" i="12"/>
  <c r="Q89" i="12"/>
  <c r="P89" i="12"/>
  <c r="R745" i="12"/>
  <c r="T745" i="12"/>
  <c r="S745" i="12"/>
  <c r="Q745" i="12"/>
  <c r="P745" i="12"/>
  <c r="R826" i="12"/>
  <c r="T826" i="12"/>
  <c r="S826" i="12"/>
  <c r="Q826" i="12"/>
  <c r="P826" i="12"/>
  <c r="T817" i="12"/>
  <c r="S817" i="12"/>
  <c r="Q817" i="12"/>
  <c r="R817" i="12"/>
  <c r="P817" i="12"/>
  <c r="T842" i="12"/>
  <c r="S842" i="12"/>
  <c r="R842" i="12"/>
  <c r="P842" i="12"/>
  <c r="Q842" i="12"/>
  <c r="T773" i="12"/>
  <c r="R773" i="12"/>
  <c r="Q773" i="12"/>
  <c r="S773" i="12"/>
  <c r="P773" i="12"/>
  <c r="T588" i="12"/>
  <c r="R588" i="12"/>
  <c r="Q588" i="12"/>
  <c r="S588" i="12"/>
  <c r="P588" i="12"/>
  <c r="S762" i="12"/>
  <c r="T762" i="12"/>
  <c r="Q762" i="12"/>
  <c r="P762" i="12"/>
  <c r="R762" i="12"/>
  <c r="T256" i="12"/>
  <c r="S256" i="12"/>
  <c r="R256" i="12"/>
  <c r="Q256" i="12"/>
  <c r="P256" i="12"/>
  <c r="T73" i="12"/>
  <c r="S73" i="12"/>
  <c r="R73" i="12"/>
  <c r="Q73" i="12"/>
  <c r="P73" i="12"/>
  <c r="S716" i="12"/>
  <c r="T716" i="12"/>
  <c r="Q716" i="12"/>
  <c r="R716" i="12"/>
  <c r="P716" i="12"/>
  <c r="T642" i="12"/>
  <c r="S642" i="12"/>
  <c r="Q642" i="12"/>
  <c r="R642" i="12"/>
  <c r="P642" i="12"/>
  <c r="T274" i="12"/>
  <c r="S274" i="12"/>
  <c r="Q274" i="12"/>
  <c r="R274" i="12"/>
  <c r="P274" i="12"/>
  <c r="T724" i="12"/>
  <c r="S724" i="12"/>
  <c r="R724" i="12"/>
  <c r="P724" i="12"/>
  <c r="Q724" i="12"/>
  <c r="T190" i="12"/>
  <c r="S190" i="12"/>
  <c r="Q190" i="12"/>
  <c r="R190" i="12"/>
  <c r="P190" i="12"/>
  <c r="T360" i="12"/>
  <c r="R360" i="12"/>
  <c r="Q360" i="12"/>
  <c r="S360" i="12"/>
  <c r="P360" i="12"/>
  <c r="S43" i="12"/>
  <c r="T43" i="12"/>
  <c r="R43" i="12"/>
  <c r="Q43" i="12"/>
  <c r="P43" i="12"/>
  <c r="T530" i="12"/>
  <c r="S530" i="12"/>
  <c r="R530" i="12"/>
  <c r="Q530" i="12"/>
  <c r="P530" i="12"/>
  <c r="T552" i="12"/>
  <c r="S552" i="12"/>
  <c r="Q552" i="12"/>
  <c r="R552" i="12"/>
  <c r="P552" i="12"/>
  <c r="S345" i="12"/>
  <c r="T345" i="12"/>
  <c r="P345" i="12"/>
  <c r="R345" i="12"/>
  <c r="Q345" i="12"/>
  <c r="T811" i="12"/>
  <c r="Q811" i="12"/>
  <c r="R811" i="12"/>
  <c r="P811" i="12"/>
  <c r="S811" i="12"/>
  <c r="S188" i="12"/>
  <c r="T188" i="12"/>
  <c r="Q188" i="12"/>
  <c r="R188" i="12"/>
  <c r="P188" i="12"/>
  <c r="T523" i="12"/>
  <c r="S523" i="12"/>
  <c r="Q523" i="12"/>
  <c r="P523" i="12"/>
  <c r="R523" i="12"/>
  <c r="T587" i="12"/>
  <c r="R587" i="12"/>
  <c r="S587" i="12"/>
  <c r="Q587" i="12"/>
  <c r="P587" i="12"/>
  <c r="S729" i="12"/>
  <c r="T729" i="12"/>
  <c r="R729" i="12"/>
  <c r="Q729" i="12"/>
  <c r="P729" i="12"/>
  <c r="T635" i="12"/>
  <c r="R635" i="12"/>
  <c r="S635" i="12"/>
  <c r="Q635" i="12"/>
  <c r="P635" i="12"/>
  <c r="T539" i="12"/>
  <c r="R539" i="12"/>
  <c r="S539" i="12"/>
  <c r="Q539" i="12"/>
  <c r="P539" i="12"/>
  <c r="K866" i="12"/>
  <c r="H876" i="12"/>
  <c r="O87" i="12"/>
  <c r="T681" i="12"/>
  <c r="S681" i="12"/>
  <c r="Q681" i="12"/>
  <c r="R681" i="12"/>
  <c r="P681" i="12"/>
  <c r="T387" i="12"/>
  <c r="R387" i="12"/>
  <c r="S387" i="12"/>
  <c r="P387" i="12"/>
  <c r="Q387" i="12"/>
  <c r="T692" i="12"/>
  <c r="R692" i="12"/>
  <c r="Q692" i="12"/>
  <c r="S692" i="12"/>
  <c r="P692" i="12"/>
  <c r="S700" i="12"/>
  <c r="R700" i="12"/>
  <c r="T700" i="12"/>
  <c r="Q700" i="12"/>
  <c r="P700" i="12"/>
  <c r="H904" i="12"/>
  <c r="M16" i="12"/>
  <c r="M900" i="12"/>
  <c r="S355" i="12"/>
  <c r="T355" i="12"/>
  <c r="R355" i="12"/>
  <c r="Q355" i="12"/>
  <c r="P355" i="12"/>
  <c r="G858" i="12"/>
  <c r="J141" i="12"/>
  <c r="K655" i="12"/>
  <c r="K170" i="12"/>
  <c r="S51" i="12"/>
  <c r="T51" i="12"/>
  <c r="R51" i="12"/>
  <c r="Q51" i="12"/>
  <c r="P51" i="12"/>
  <c r="T182" i="12"/>
  <c r="R182" i="12"/>
  <c r="S182" i="12"/>
  <c r="Q182" i="12"/>
  <c r="P182" i="12"/>
  <c r="T56" i="12"/>
  <c r="R56" i="12"/>
  <c r="S56" i="12"/>
  <c r="Q56" i="12"/>
  <c r="P56" i="12"/>
  <c r="T28" i="12"/>
  <c r="S28" i="12"/>
  <c r="R28" i="12"/>
  <c r="P28" i="12"/>
  <c r="Q28" i="12"/>
  <c r="T216" i="12"/>
  <c r="S216" i="12"/>
  <c r="R216" i="12"/>
  <c r="Q216" i="12"/>
  <c r="P216" i="12"/>
  <c r="T663" i="12"/>
  <c r="R663" i="12"/>
  <c r="S663" i="12"/>
  <c r="P663" i="12"/>
  <c r="Q663" i="12"/>
  <c r="T883" i="12"/>
  <c r="S883" i="12"/>
  <c r="Q883" i="12"/>
  <c r="P883" i="12"/>
  <c r="R883" i="12"/>
  <c r="S684" i="12"/>
  <c r="T684" i="12"/>
  <c r="P684" i="12"/>
  <c r="Q684" i="12"/>
  <c r="R684" i="12"/>
  <c r="Q679" i="12"/>
  <c r="S679" i="12"/>
  <c r="T679" i="12"/>
  <c r="R679" i="12"/>
  <c r="P679" i="12"/>
  <c r="T955" i="12"/>
  <c r="S955" i="12"/>
  <c r="R955" i="12"/>
  <c r="Q955" i="12"/>
  <c r="P955" i="12"/>
  <c r="T777" i="12"/>
  <c r="S777" i="12"/>
  <c r="Q777" i="12"/>
  <c r="R777" i="12"/>
  <c r="P777" i="12"/>
  <c r="R277" i="12"/>
  <c r="T277" i="12"/>
  <c r="S277" i="12"/>
  <c r="Q277" i="12"/>
  <c r="P277" i="12"/>
  <c r="T442" i="12"/>
  <c r="Q442" i="12"/>
  <c r="S442" i="12"/>
  <c r="R442" i="12"/>
  <c r="P442" i="12"/>
  <c r="T841" i="12"/>
  <c r="S841" i="12"/>
  <c r="Q841" i="12"/>
  <c r="R841" i="12"/>
  <c r="P841" i="12"/>
  <c r="S609" i="12"/>
  <c r="T609" i="12"/>
  <c r="Q609" i="12"/>
  <c r="R609" i="12"/>
  <c r="P609" i="12"/>
  <c r="T475" i="12"/>
  <c r="S475" i="12"/>
  <c r="R475" i="12"/>
  <c r="Q475" i="12"/>
  <c r="P475" i="12"/>
  <c r="S645" i="12"/>
  <c r="T645" i="12"/>
  <c r="R645" i="12"/>
  <c r="P645" i="12"/>
  <c r="Q645" i="12"/>
  <c r="T31" i="12"/>
  <c r="S31" i="12"/>
  <c r="R31" i="12"/>
  <c r="P31" i="12"/>
  <c r="Q31" i="12"/>
  <c r="T258" i="12"/>
  <c r="S258" i="12"/>
  <c r="R258" i="12"/>
  <c r="Q258" i="12"/>
  <c r="P258" i="12"/>
  <c r="R575" i="12"/>
  <c r="T575" i="12"/>
  <c r="S575" i="12"/>
  <c r="Q575" i="12"/>
  <c r="P575" i="12"/>
  <c r="T341" i="12"/>
  <c r="R341" i="12"/>
  <c r="P341" i="12"/>
  <c r="S341" i="12"/>
  <c r="Q341" i="12"/>
  <c r="T510" i="12"/>
  <c r="R510" i="12"/>
  <c r="S510" i="12"/>
  <c r="Q510" i="12"/>
  <c r="P510" i="12"/>
  <c r="T160" i="12"/>
  <c r="S160" i="12"/>
  <c r="Q160" i="12"/>
  <c r="P160" i="12"/>
  <c r="R160" i="12"/>
  <c r="T310" i="12"/>
  <c r="S310" i="12"/>
  <c r="R310" i="12"/>
  <c r="Q310" i="12"/>
  <c r="P310" i="12"/>
  <c r="S940" i="12"/>
  <c r="T940" i="12"/>
  <c r="R940" i="12"/>
  <c r="Q940" i="12"/>
  <c r="P940" i="12"/>
  <c r="S174" i="12"/>
  <c r="T174" i="12"/>
  <c r="R174" i="12"/>
  <c r="P174" i="12"/>
  <c r="Q174" i="12"/>
  <c r="S116" i="12"/>
  <c r="T116" i="12"/>
  <c r="Q116" i="12"/>
  <c r="R116" i="12"/>
  <c r="P116" i="12"/>
  <c r="S161" i="12"/>
  <c r="T161" i="12"/>
  <c r="R161" i="12"/>
  <c r="Q161" i="12"/>
  <c r="P161" i="12"/>
  <c r="T780" i="12"/>
  <c r="S780" i="12"/>
  <c r="R780" i="12"/>
  <c r="Q780" i="12"/>
  <c r="P780" i="12"/>
  <c r="R623" i="12"/>
  <c r="T623" i="12"/>
  <c r="S623" i="12"/>
  <c r="Q623" i="12"/>
  <c r="P623" i="12"/>
  <c r="T848" i="12"/>
  <c r="R848" i="12"/>
  <c r="S848" i="12"/>
  <c r="Q848" i="12"/>
  <c r="P848" i="12"/>
  <c r="T929" i="12"/>
  <c r="S929" i="12"/>
  <c r="Q929" i="12"/>
  <c r="R929" i="12"/>
  <c r="P929" i="12"/>
  <c r="T748" i="12"/>
  <c r="P748" i="12"/>
  <c r="S748" i="12"/>
  <c r="Q748" i="12"/>
  <c r="R748" i="12"/>
  <c r="T648" i="12"/>
  <c r="R648" i="12"/>
  <c r="P648" i="12"/>
  <c r="S648" i="12"/>
  <c r="Q648" i="12"/>
  <c r="S537" i="12"/>
  <c r="T537" i="12"/>
  <c r="Q537" i="12"/>
  <c r="P537" i="12"/>
  <c r="R537" i="12"/>
  <c r="T146" i="12"/>
  <c r="R146" i="12"/>
  <c r="S146" i="12"/>
  <c r="Q146" i="12"/>
  <c r="P146" i="12"/>
  <c r="T429" i="12"/>
  <c r="S429" i="12"/>
  <c r="R429" i="12"/>
  <c r="P429" i="12"/>
  <c r="Q429" i="12"/>
  <c r="T425" i="12"/>
  <c r="R425" i="12"/>
  <c r="S425" i="12"/>
  <c r="P425" i="12"/>
  <c r="Q425" i="12"/>
  <c r="T766" i="12"/>
  <c r="R766" i="12"/>
  <c r="S766" i="12"/>
  <c r="Q766" i="12"/>
  <c r="P766" i="12"/>
  <c r="T179" i="12"/>
  <c r="R179" i="12"/>
  <c r="S179" i="12"/>
  <c r="Q179" i="12"/>
  <c r="P179" i="12"/>
  <c r="T76" i="12"/>
  <c r="S76" i="12"/>
  <c r="R76" i="12"/>
  <c r="Q76" i="12"/>
  <c r="P76" i="12"/>
  <c r="T232" i="12"/>
  <c r="S232" i="12"/>
  <c r="Q232" i="12"/>
  <c r="R232" i="12"/>
  <c r="P232" i="12"/>
  <c r="T91" i="12"/>
  <c r="S91" i="12"/>
  <c r="R91" i="12"/>
  <c r="P91" i="12"/>
  <c r="Q91" i="12"/>
  <c r="R797" i="12"/>
  <c r="T797" i="12"/>
  <c r="S797" i="12"/>
  <c r="P797" i="12"/>
  <c r="Q797" i="12"/>
  <c r="S117" i="12"/>
  <c r="T117" i="12"/>
  <c r="R117" i="12"/>
  <c r="Q117" i="12"/>
  <c r="P117" i="12"/>
  <c r="T801" i="12"/>
  <c r="Q801" i="12"/>
  <c r="S801" i="12"/>
  <c r="R801" i="12"/>
  <c r="P801" i="12"/>
  <c r="S455" i="12"/>
  <c r="R455" i="12"/>
  <c r="Q455" i="12"/>
  <c r="T455" i="12"/>
  <c r="P455" i="12"/>
  <c r="T665" i="12"/>
  <c r="R665" i="12"/>
  <c r="S665" i="12"/>
  <c r="Q665" i="12"/>
  <c r="P665" i="12"/>
  <c r="S249" i="12"/>
  <c r="T249" i="12"/>
  <c r="R249" i="12"/>
  <c r="P249" i="12"/>
  <c r="Q249" i="12"/>
  <c r="T740" i="12"/>
  <c r="S740" i="12"/>
  <c r="R740" i="12"/>
  <c r="Q740" i="12"/>
  <c r="P740" i="12"/>
  <c r="T328" i="12"/>
  <c r="S328" i="12"/>
  <c r="R328" i="12"/>
  <c r="P328" i="12"/>
  <c r="Q328" i="12"/>
  <c r="S69" i="12"/>
  <c r="T69" i="12"/>
  <c r="P69" i="12"/>
  <c r="Q69" i="12"/>
  <c r="R69" i="12"/>
  <c r="T413" i="12"/>
  <c r="R413" i="12"/>
  <c r="S413" i="12"/>
  <c r="P413" i="12"/>
  <c r="Q413" i="12"/>
  <c r="T305" i="12"/>
  <c r="S305" i="12"/>
  <c r="R305" i="12"/>
  <c r="Q305" i="12"/>
  <c r="P305" i="12"/>
  <c r="T115" i="12"/>
  <c r="P115" i="12"/>
  <c r="R115" i="12"/>
  <c r="S115" i="12"/>
  <c r="Q115" i="12"/>
  <c r="S3" i="12"/>
  <c r="T3" i="12"/>
  <c r="R3" i="12"/>
  <c r="P3" i="12"/>
  <c r="Q3" i="12"/>
  <c r="T932" i="12"/>
  <c r="S932" i="12"/>
  <c r="Q932" i="12"/>
  <c r="R932" i="12"/>
  <c r="P932" i="12"/>
  <c r="S822" i="12"/>
  <c r="T822" i="12"/>
  <c r="R822" i="12"/>
  <c r="P822" i="12"/>
  <c r="Q822" i="12"/>
  <c r="T410" i="12"/>
  <c r="R410" i="12"/>
  <c r="S410" i="12"/>
  <c r="Q410" i="12"/>
  <c r="P410" i="12"/>
  <c r="T181" i="12"/>
  <c r="R181" i="12"/>
  <c r="S181" i="12"/>
  <c r="Q181" i="12"/>
  <c r="P181" i="12"/>
  <c r="T849" i="12"/>
  <c r="S849" i="12"/>
  <c r="Q849" i="12"/>
  <c r="R849" i="12"/>
  <c r="P849" i="12"/>
  <c r="T191" i="12"/>
  <c r="R191" i="12"/>
  <c r="S191" i="12"/>
  <c r="Q191" i="12"/>
  <c r="P191" i="12"/>
  <c r="T166" i="12"/>
  <c r="S166" i="12"/>
  <c r="R166" i="12"/>
  <c r="Q166" i="12"/>
  <c r="P166" i="12"/>
  <c r="T533" i="12"/>
  <c r="R533" i="12"/>
  <c r="S533" i="12"/>
  <c r="Q533" i="12"/>
  <c r="P533" i="12"/>
  <c r="S236" i="12"/>
  <c r="T236" i="12"/>
  <c r="R236" i="12"/>
  <c r="Q236" i="12"/>
  <c r="P236" i="12"/>
  <c r="T92" i="12"/>
  <c r="S92" i="12"/>
  <c r="R92" i="12"/>
  <c r="Q92" i="12"/>
  <c r="P92" i="12"/>
  <c r="T391" i="12"/>
  <c r="S391" i="12"/>
  <c r="R391" i="12"/>
  <c r="Q391" i="12"/>
  <c r="P391" i="12"/>
  <c r="T48" i="12"/>
  <c r="S48" i="12"/>
  <c r="R48" i="12"/>
  <c r="P48" i="12"/>
  <c r="Q48" i="12"/>
  <c r="S228" i="12"/>
  <c r="T228" i="12"/>
  <c r="Q228" i="12"/>
  <c r="R228" i="12"/>
  <c r="P228" i="12"/>
  <c r="T512" i="12"/>
  <c r="Q512" i="12"/>
  <c r="S512" i="12"/>
  <c r="R512" i="12"/>
  <c r="P512" i="12"/>
  <c r="T934" i="12"/>
  <c r="S934" i="12"/>
  <c r="R934" i="12"/>
  <c r="P934" i="12"/>
  <c r="Q934" i="12"/>
  <c r="S960" i="12"/>
  <c r="T960" i="12"/>
  <c r="R960" i="12"/>
  <c r="Q960" i="12"/>
  <c r="P960" i="12"/>
  <c r="S924" i="12"/>
  <c r="T924" i="12"/>
  <c r="R924" i="12"/>
  <c r="P924" i="12"/>
  <c r="Q924" i="12"/>
  <c r="S271" i="12"/>
  <c r="T271" i="12"/>
  <c r="R271" i="12"/>
  <c r="P271" i="12"/>
  <c r="Q271" i="12"/>
  <c r="T302" i="12"/>
  <c r="R302" i="12"/>
  <c r="Q302" i="12"/>
  <c r="S302" i="12"/>
  <c r="P302" i="12"/>
  <c r="T735" i="12"/>
  <c r="S735" i="12"/>
  <c r="R735" i="12"/>
  <c r="Q735" i="12"/>
  <c r="P735" i="12"/>
  <c r="T139" i="12"/>
  <c r="S139" i="12"/>
  <c r="P139" i="12"/>
  <c r="R139" i="12"/>
  <c r="Q139" i="12"/>
  <c r="S407" i="12"/>
  <c r="T407" i="12"/>
  <c r="P407" i="12"/>
  <c r="Q407" i="12"/>
  <c r="R407" i="12"/>
  <c r="R421" i="12"/>
  <c r="S421" i="12"/>
  <c r="T421" i="12"/>
  <c r="Q421" i="12"/>
  <c r="P421" i="12"/>
  <c r="T246" i="12"/>
  <c r="S246" i="12"/>
  <c r="R246" i="12"/>
  <c r="P246" i="12"/>
  <c r="Q246" i="12"/>
  <c r="T211" i="12"/>
  <c r="P211" i="12"/>
  <c r="R211" i="12"/>
  <c r="Q211" i="12"/>
  <c r="S211" i="12"/>
  <c r="T264" i="12"/>
  <c r="Q264" i="12"/>
  <c r="S264" i="12"/>
  <c r="P264" i="12"/>
  <c r="R264" i="12"/>
  <c r="S245" i="12"/>
  <c r="T245" i="12"/>
  <c r="R245" i="12"/>
  <c r="Q245" i="12"/>
  <c r="P245" i="12"/>
  <c r="T779" i="12"/>
  <c r="S779" i="12"/>
  <c r="R779" i="12"/>
  <c r="Q779" i="12"/>
  <c r="P779" i="12"/>
  <c r="T840" i="12"/>
  <c r="R840" i="12"/>
  <c r="S840" i="12"/>
  <c r="P840" i="12"/>
  <c r="Q840" i="12"/>
  <c r="S807" i="12"/>
  <c r="T807" i="12"/>
  <c r="Q807" i="12"/>
  <c r="P807" i="12"/>
  <c r="R807" i="12"/>
  <c r="T784" i="12"/>
  <c r="S784" i="12"/>
  <c r="P784" i="12"/>
  <c r="R784" i="12"/>
  <c r="Q784" i="12"/>
  <c r="S383" i="12"/>
  <c r="T383" i="12"/>
  <c r="R383" i="12"/>
  <c r="Q383" i="12"/>
  <c r="P383" i="12"/>
  <c r="T598" i="12"/>
  <c r="Q598" i="12"/>
  <c r="S598" i="12"/>
  <c r="P598" i="12"/>
  <c r="R598" i="12"/>
  <c r="R373" i="12"/>
  <c r="T373" i="12"/>
  <c r="Q373" i="12"/>
  <c r="S373" i="12"/>
  <c r="P373" i="12"/>
  <c r="T138" i="12"/>
  <c r="S138" i="12"/>
  <c r="R138" i="12"/>
  <c r="P138" i="12"/>
  <c r="Q138" i="12"/>
  <c r="T465" i="12"/>
  <c r="S465" i="12"/>
  <c r="R465" i="12"/>
  <c r="P465" i="12"/>
  <c r="Q465" i="12"/>
  <c r="T58" i="12"/>
  <c r="R58" i="12"/>
  <c r="S58" i="12"/>
  <c r="Q58" i="12"/>
  <c r="P58" i="12"/>
  <c r="T608" i="12"/>
  <c r="R608" i="12"/>
  <c r="S608" i="12"/>
  <c r="Q608" i="12"/>
  <c r="P608" i="12"/>
  <c r="T60" i="12"/>
  <c r="S60" i="12"/>
  <c r="R60" i="12"/>
  <c r="P60" i="12"/>
  <c r="Q60" i="12"/>
  <c r="S621" i="12"/>
  <c r="T621" i="12"/>
  <c r="P621" i="12"/>
  <c r="R621" i="12"/>
  <c r="Q621" i="12"/>
  <c r="T746" i="12"/>
  <c r="S746" i="12"/>
  <c r="Q746" i="12"/>
  <c r="R746" i="12"/>
  <c r="P746" i="12"/>
  <c r="R399" i="12"/>
  <c r="T399" i="12"/>
  <c r="P399" i="12"/>
  <c r="S399" i="12"/>
  <c r="Q399" i="12"/>
  <c r="S63" i="12"/>
  <c r="T63" i="12"/>
  <c r="R63" i="12"/>
  <c r="Q63" i="12"/>
  <c r="P63" i="12"/>
  <c r="T616" i="12"/>
  <c r="Q616" i="12"/>
  <c r="R616" i="12"/>
  <c r="S616" i="12"/>
  <c r="P616" i="12"/>
  <c r="S39" i="12"/>
  <c r="T39" i="12"/>
  <c r="R39" i="12"/>
  <c r="Q39" i="12"/>
  <c r="P39" i="12"/>
  <c r="T602" i="12"/>
  <c r="S602" i="12"/>
  <c r="Q602" i="12"/>
  <c r="P602" i="12"/>
  <c r="R602" i="12"/>
  <c r="T579" i="12"/>
  <c r="R579" i="12"/>
  <c r="S579" i="12"/>
  <c r="Q579" i="12"/>
  <c r="P579" i="12"/>
  <c r="R83" i="12"/>
  <c r="S83" i="12"/>
  <c r="T83" i="12"/>
  <c r="Q83" i="12"/>
  <c r="P83" i="12"/>
  <c r="R601" i="12"/>
  <c r="S601" i="12"/>
  <c r="T601" i="12"/>
  <c r="Q601" i="12"/>
  <c r="P601" i="12"/>
  <c r="T743" i="12"/>
  <c r="R743" i="12"/>
  <c r="Q743" i="12"/>
  <c r="S743" i="12"/>
  <c r="P743" i="12"/>
  <c r="T338" i="12"/>
  <c r="R338" i="12"/>
  <c r="Q338" i="12"/>
  <c r="S338" i="12"/>
  <c r="P338" i="12"/>
  <c r="R265" i="12"/>
  <c r="S265" i="12"/>
  <c r="Q265" i="12"/>
  <c r="T265" i="12"/>
  <c r="P265" i="12"/>
  <c r="T554" i="12"/>
  <c r="S554" i="12"/>
  <c r="R554" i="12"/>
  <c r="Q554" i="12"/>
  <c r="P554" i="12"/>
  <c r="I876" i="12"/>
  <c r="N87" i="12"/>
  <c r="T967" i="12"/>
  <c r="R967" i="12"/>
  <c r="S967" i="12"/>
  <c r="Q967" i="12"/>
  <c r="P967" i="12"/>
  <c r="S367" i="12"/>
  <c r="T367" i="12"/>
  <c r="R367" i="12"/>
  <c r="Q367" i="12"/>
  <c r="P367" i="12"/>
  <c r="T979" i="12"/>
  <c r="S979" i="12"/>
  <c r="R979" i="12"/>
  <c r="Q979" i="12"/>
  <c r="P979" i="12"/>
  <c r="T697" i="12"/>
  <c r="S697" i="12"/>
  <c r="Q697" i="12"/>
  <c r="R697" i="12"/>
  <c r="P697" i="12"/>
  <c r="N16" i="12"/>
  <c r="L900" i="12"/>
  <c r="T965" i="12"/>
  <c r="S965" i="12"/>
  <c r="R965" i="12"/>
  <c r="Q965" i="12"/>
  <c r="P965" i="12"/>
  <c r="I858" i="12"/>
  <c r="L655" i="12"/>
  <c r="T488" i="12"/>
  <c r="R488" i="12"/>
  <c r="S488" i="12"/>
  <c r="P488" i="12"/>
  <c r="Q488" i="12"/>
  <c r="T15" i="12"/>
  <c r="S15" i="12"/>
  <c r="R15" i="12"/>
  <c r="Q15" i="12"/>
  <c r="P15" i="12"/>
  <c r="T40" i="12"/>
  <c r="S40" i="12"/>
  <c r="R40" i="12"/>
  <c r="Q40" i="12"/>
  <c r="P40" i="12"/>
  <c r="T59" i="12"/>
  <c r="R59" i="12"/>
  <c r="S59" i="12"/>
  <c r="P59" i="12"/>
  <c r="Q59" i="12"/>
  <c r="M200" i="12"/>
  <c r="T200" i="12"/>
  <c r="R200" i="12"/>
  <c r="Q200" i="12"/>
  <c r="S200" i="12"/>
  <c r="P200" i="12"/>
  <c r="S664" i="12"/>
  <c r="T664" i="12"/>
  <c r="R664" i="12"/>
  <c r="Q664" i="12"/>
  <c r="P664" i="12"/>
  <c r="R676" i="12"/>
  <c r="Q676" i="12"/>
  <c r="S676" i="12"/>
  <c r="T676" i="12"/>
  <c r="P676" i="12"/>
  <c r="R893" i="12"/>
  <c r="T893" i="12"/>
  <c r="S893" i="12"/>
  <c r="Q893" i="12"/>
  <c r="P893" i="12"/>
  <c r="T878" i="12"/>
  <c r="S878" i="12"/>
  <c r="Q878" i="12"/>
  <c r="R878" i="12"/>
  <c r="P878" i="12"/>
  <c r="T186" i="12"/>
  <c r="R186" i="12"/>
  <c r="S186" i="12"/>
  <c r="P186" i="12"/>
  <c r="Q186" i="12"/>
  <c r="S299" i="12"/>
  <c r="T299" i="12"/>
  <c r="P299" i="12"/>
  <c r="Q299" i="12"/>
  <c r="R299" i="12"/>
  <c r="T164" i="12"/>
  <c r="S164" i="12"/>
  <c r="R164" i="12"/>
  <c r="Q164" i="12"/>
  <c r="P164" i="12"/>
  <c r="S346" i="12"/>
  <c r="T346" i="12"/>
  <c r="Q346" i="12"/>
  <c r="R346" i="12"/>
  <c r="P346" i="12"/>
  <c r="T639" i="12"/>
  <c r="S639" i="12"/>
  <c r="R639" i="12"/>
  <c r="Q639" i="12"/>
  <c r="P639" i="12"/>
  <c r="T866" i="12"/>
  <c r="S866" i="12"/>
  <c r="Q866" i="12"/>
  <c r="R866" i="12"/>
  <c r="P866" i="12"/>
  <c r="T904" i="12"/>
  <c r="R904" i="12"/>
  <c r="S904" i="12"/>
  <c r="Q904" i="12"/>
  <c r="P904" i="12"/>
  <c r="T612" i="12"/>
  <c r="R612" i="12"/>
  <c r="S612" i="12"/>
  <c r="P612" i="12"/>
  <c r="Q612" i="12"/>
  <c r="T710" i="12"/>
  <c r="S710" i="12"/>
  <c r="R710" i="12"/>
  <c r="Q710" i="12"/>
  <c r="P710" i="12"/>
  <c r="T210" i="12"/>
  <c r="S210" i="12"/>
  <c r="R210" i="12"/>
  <c r="P210" i="12"/>
  <c r="Q210" i="12"/>
  <c r="T269" i="12"/>
  <c r="R269" i="12"/>
  <c r="S269" i="12"/>
  <c r="P269" i="12"/>
  <c r="Q269" i="12"/>
  <c r="T53" i="12"/>
  <c r="S53" i="12"/>
  <c r="P53" i="12"/>
  <c r="Q53" i="12"/>
  <c r="R53" i="12"/>
  <c r="R313" i="12"/>
  <c r="T313" i="12"/>
  <c r="P313" i="12"/>
  <c r="S313" i="12"/>
  <c r="Q313" i="12"/>
  <c r="T203" i="12"/>
  <c r="S203" i="12"/>
  <c r="R203" i="12"/>
  <c r="Q203" i="12"/>
  <c r="P203" i="12"/>
  <c r="T276" i="12"/>
  <c r="Q276" i="12"/>
  <c r="S276" i="12"/>
  <c r="R276" i="12"/>
  <c r="P276" i="12"/>
  <c r="S545" i="12"/>
  <c r="T545" i="12"/>
  <c r="R545" i="12"/>
  <c r="Q545" i="12"/>
  <c r="P545" i="12"/>
  <c r="T759" i="12"/>
  <c r="S759" i="12"/>
  <c r="Q759" i="12"/>
  <c r="R759" i="12"/>
  <c r="P759" i="12"/>
  <c r="T422" i="12"/>
  <c r="S422" i="12"/>
  <c r="Q422" i="12"/>
  <c r="R422" i="12"/>
  <c r="P422" i="12"/>
  <c r="T946" i="12"/>
  <c r="S946" i="12"/>
  <c r="P946" i="12"/>
  <c r="Q946" i="12"/>
  <c r="R946" i="12"/>
  <c r="T928" i="12"/>
  <c r="Q928" i="12"/>
  <c r="S928" i="12"/>
  <c r="R928" i="12"/>
  <c r="P928" i="12"/>
  <c r="T120" i="12"/>
  <c r="S120" i="12"/>
  <c r="Q120" i="12"/>
  <c r="R120" i="12"/>
  <c r="P120" i="12"/>
  <c r="S810" i="12"/>
  <c r="T810" i="12"/>
  <c r="P810" i="12"/>
  <c r="Q810" i="12"/>
  <c r="R810" i="12"/>
  <c r="S487" i="12"/>
  <c r="T487" i="12"/>
  <c r="R487" i="12"/>
  <c r="Q487" i="12"/>
  <c r="P487" i="12"/>
  <c r="T496" i="12"/>
  <c r="S496" i="12"/>
  <c r="Q496" i="12"/>
  <c r="R496" i="12"/>
  <c r="P496" i="12"/>
  <c r="T790" i="12"/>
  <c r="S790" i="12"/>
  <c r="R790" i="12"/>
  <c r="Q790" i="12"/>
  <c r="P790" i="12"/>
  <c r="S829" i="12"/>
  <c r="Q829" i="12"/>
  <c r="T829" i="12"/>
  <c r="R829" i="12"/>
  <c r="P829" i="12"/>
  <c r="T540" i="12"/>
  <c r="R540" i="12"/>
  <c r="S540" i="12"/>
  <c r="P540" i="12"/>
  <c r="Q540" i="12"/>
  <c r="T114" i="12"/>
  <c r="R114" i="12"/>
  <c r="S114" i="12"/>
  <c r="P114" i="12"/>
  <c r="Q114" i="12"/>
  <c r="S507" i="12"/>
  <c r="R507" i="12"/>
  <c r="T507" i="12"/>
  <c r="P507" i="12"/>
  <c r="Q507" i="12"/>
  <c r="T388" i="12"/>
  <c r="S388" i="12"/>
  <c r="P388" i="12"/>
  <c r="R388" i="12"/>
  <c r="Q388" i="12"/>
  <c r="T526" i="12"/>
  <c r="Q526" i="12"/>
  <c r="S526" i="12"/>
  <c r="R526" i="12"/>
  <c r="P526" i="12"/>
  <c r="T977" i="12"/>
  <c r="R977" i="12"/>
  <c r="S977" i="12"/>
  <c r="Q977" i="12"/>
  <c r="P977" i="12"/>
  <c r="T468" i="12"/>
  <c r="S468" i="12"/>
  <c r="R468" i="12"/>
  <c r="Q468" i="12"/>
  <c r="P468" i="12"/>
  <c r="J876" i="12"/>
  <c r="T966" i="12"/>
  <c r="S966" i="12"/>
  <c r="R966" i="12"/>
  <c r="P966" i="12"/>
  <c r="Q966" i="12"/>
  <c r="T680" i="12"/>
  <c r="R680" i="12"/>
  <c r="Q680" i="12"/>
  <c r="S680" i="12"/>
  <c r="P680" i="12"/>
  <c r="T49" i="12"/>
  <c r="S49" i="12"/>
  <c r="R49" i="12"/>
  <c r="P49" i="12"/>
  <c r="Q49" i="12"/>
  <c r="S675" i="12"/>
  <c r="T675" i="12"/>
  <c r="Q675" i="12"/>
  <c r="R675" i="12"/>
  <c r="P675" i="12"/>
  <c r="T956" i="12"/>
  <c r="R956" i="12"/>
  <c r="Q956" i="12"/>
  <c r="S956" i="12"/>
  <c r="P956" i="12"/>
  <c r="J904" i="12"/>
  <c r="S19" i="12"/>
  <c r="T19" i="12"/>
  <c r="R19" i="12"/>
  <c r="P19" i="12"/>
  <c r="Q19" i="12"/>
  <c r="O16" i="12"/>
  <c r="N900" i="12"/>
  <c r="J858" i="12"/>
  <c r="M655" i="12"/>
  <c r="L141" i="12"/>
  <c r="T141" i="12"/>
  <c r="S141" i="12"/>
  <c r="P141" i="12"/>
  <c r="Q141" i="12"/>
  <c r="R141" i="12"/>
  <c r="T229" i="12"/>
  <c r="R229" i="12"/>
  <c r="S229" i="12"/>
  <c r="P229" i="12"/>
  <c r="Q229" i="12"/>
  <c r="T254" i="12"/>
  <c r="R254" i="12"/>
  <c r="S254" i="12"/>
  <c r="Q254" i="12"/>
  <c r="P254" i="12"/>
  <c r="S46" i="12"/>
  <c r="T46" i="12"/>
  <c r="R46" i="12"/>
  <c r="Q46" i="12"/>
  <c r="P46" i="12"/>
  <c r="S90" i="12"/>
  <c r="T90" i="12"/>
  <c r="R90" i="12"/>
  <c r="P90" i="12"/>
  <c r="Q90" i="12"/>
  <c r="S901" i="12"/>
  <c r="T901" i="12"/>
  <c r="R901" i="12"/>
  <c r="Q901" i="12"/>
  <c r="P901" i="12"/>
  <c r="R695" i="12"/>
  <c r="T695" i="12"/>
  <c r="S695" i="12"/>
  <c r="Q695" i="12"/>
  <c r="P695" i="12"/>
  <c r="S913" i="12"/>
  <c r="T913" i="12"/>
  <c r="Q913" i="12"/>
  <c r="P913" i="12"/>
  <c r="R913" i="12"/>
  <c r="M12" i="12"/>
  <c r="K18" i="12"/>
  <c r="I189" i="12"/>
  <c r="M921" i="12"/>
  <c r="O26" i="12"/>
  <c r="N12" i="12"/>
  <c r="L18" i="12"/>
  <c r="H189" i="12"/>
  <c r="N921" i="12"/>
  <c r="O200" i="12"/>
  <c r="O12" i="12"/>
  <c r="N18" i="12"/>
  <c r="J189" i="12"/>
  <c r="O921" i="12"/>
  <c r="M18" i="12"/>
  <c r="G127" i="12"/>
  <c r="K189" i="12"/>
  <c r="G170" i="12"/>
  <c r="O18" i="12"/>
  <c r="H127" i="12"/>
  <c r="L189" i="12"/>
  <c r="G26" i="12"/>
  <c r="H170" i="12"/>
  <c r="I127" i="12"/>
  <c r="M189" i="12"/>
  <c r="H26" i="12"/>
  <c r="G200" i="12"/>
  <c r="I170" i="12"/>
  <c r="G12" i="12"/>
  <c r="J127" i="12"/>
  <c r="O189" i="12"/>
  <c r="H921" i="12"/>
  <c r="J26" i="12"/>
  <c r="I200" i="12"/>
  <c r="I141" i="12"/>
  <c r="M968" i="12"/>
  <c r="O655" i="12"/>
  <c r="M170" i="12"/>
  <c r="J12" i="12"/>
  <c r="H18" i="12"/>
  <c r="M127" i="12"/>
  <c r="J921" i="12"/>
  <c r="L26" i="12"/>
  <c r="J200" i="12"/>
  <c r="K141" i="12"/>
  <c r="N968" i="12"/>
  <c r="N170" i="12"/>
  <c r="I18" i="12"/>
  <c r="N127" i="12"/>
  <c r="K921" i="12"/>
  <c r="M26" i="12"/>
  <c r="L200" i="12"/>
  <c r="M141" i="12"/>
  <c r="L170" i="12"/>
  <c r="O122" i="12"/>
  <c r="M122" i="12"/>
  <c r="N122" i="12"/>
  <c r="L122" i="12"/>
  <c r="K122" i="12"/>
  <c r="J122" i="12"/>
  <c r="I122" i="12"/>
  <c r="H122" i="12"/>
  <c r="G122" i="12"/>
  <c r="O366" i="12"/>
  <c r="N366" i="12"/>
  <c r="M366" i="12"/>
  <c r="L366" i="12"/>
  <c r="J366" i="12"/>
  <c r="K366" i="12"/>
  <c r="I366" i="12"/>
  <c r="H366" i="12"/>
  <c r="G366" i="12"/>
  <c r="O583" i="12"/>
  <c r="N583" i="12"/>
  <c r="M583" i="12"/>
  <c r="L583" i="12"/>
  <c r="K583" i="12"/>
  <c r="J583" i="12"/>
  <c r="I583" i="12"/>
  <c r="H583" i="12"/>
  <c r="G583" i="12"/>
  <c r="O721" i="12"/>
  <c r="N721" i="12"/>
  <c r="M721" i="12"/>
  <c r="L721" i="12"/>
  <c r="K721" i="12"/>
  <c r="J721" i="12"/>
  <c r="I721" i="12"/>
  <c r="H721" i="12"/>
  <c r="G721" i="12"/>
  <c r="O146" i="12"/>
  <c r="N146" i="12"/>
  <c r="M146" i="12"/>
  <c r="L146" i="12"/>
  <c r="K146" i="12"/>
  <c r="J146" i="12"/>
  <c r="I146" i="12"/>
  <c r="H146" i="12"/>
  <c r="G146" i="12"/>
  <c r="O168" i="12"/>
  <c r="N168" i="12"/>
  <c r="M168" i="12"/>
  <c r="L168" i="12"/>
  <c r="K168" i="12"/>
  <c r="J168" i="12"/>
  <c r="I168" i="12"/>
  <c r="H168" i="12"/>
  <c r="G168" i="12"/>
  <c r="N82" i="12"/>
  <c r="O82" i="12"/>
  <c r="M82" i="12"/>
  <c r="L82" i="12"/>
  <c r="K82" i="12"/>
  <c r="J82" i="12"/>
  <c r="I82" i="12"/>
  <c r="G82" i="12"/>
  <c r="H82" i="12"/>
  <c r="O156" i="12"/>
  <c r="N156" i="12"/>
  <c r="M156" i="12"/>
  <c r="L156" i="12"/>
  <c r="J156" i="12"/>
  <c r="K156" i="12"/>
  <c r="I156" i="12"/>
  <c r="H156" i="12"/>
  <c r="G156" i="12"/>
  <c r="O529" i="12"/>
  <c r="N529" i="12"/>
  <c r="M529" i="12"/>
  <c r="L529" i="12"/>
  <c r="K529" i="12"/>
  <c r="J529" i="12"/>
  <c r="I529" i="12"/>
  <c r="G529" i="12"/>
  <c r="H529" i="12"/>
  <c r="O192" i="12"/>
  <c r="N192" i="12"/>
  <c r="M192" i="12"/>
  <c r="L192" i="12"/>
  <c r="K192" i="12"/>
  <c r="J192" i="12"/>
  <c r="I192" i="12"/>
  <c r="H192" i="12"/>
  <c r="G192" i="12"/>
  <c r="O77" i="12"/>
  <c r="N77" i="12"/>
  <c r="L77" i="12"/>
  <c r="M77" i="12"/>
  <c r="K77" i="12"/>
  <c r="J77" i="12"/>
  <c r="I77" i="12"/>
  <c r="G77" i="12"/>
  <c r="H77" i="12"/>
  <c r="O379" i="12"/>
  <c r="N379" i="12"/>
  <c r="L379" i="12"/>
  <c r="M379" i="12"/>
  <c r="K379" i="12"/>
  <c r="J379" i="12"/>
  <c r="I379" i="12"/>
  <c r="G379" i="12"/>
  <c r="H379" i="12"/>
  <c r="O404" i="12"/>
  <c r="N404" i="12"/>
  <c r="M404" i="12"/>
  <c r="K404" i="12"/>
  <c r="L404" i="12"/>
  <c r="J404" i="12"/>
  <c r="I404" i="12"/>
  <c r="H404" i="12"/>
  <c r="G404" i="12"/>
  <c r="O942" i="12"/>
  <c r="N942" i="12"/>
  <c r="M942" i="12"/>
  <c r="L942" i="12"/>
  <c r="K942" i="12"/>
  <c r="J942" i="12"/>
  <c r="I942" i="12"/>
  <c r="H942" i="12"/>
  <c r="G942" i="12"/>
  <c r="O33" i="12"/>
  <c r="M33" i="12"/>
  <c r="N33" i="12"/>
  <c r="L33" i="12"/>
  <c r="K33" i="12"/>
  <c r="J33" i="12"/>
  <c r="I33" i="12"/>
  <c r="H33" i="12"/>
  <c r="G33" i="12"/>
  <c r="O393" i="12"/>
  <c r="N393" i="12"/>
  <c r="M393" i="12"/>
  <c r="L393" i="12"/>
  <c r="K393" i="12"/>
  <c r="J393" i="12"/>
  <c r="I393" i="12"/>
  <c r="H393" i="12"/>
  <c r="G393" i="12"/>
  <c r="O193" i="12"/>
  <c r="N193" i="12"/>
  <c r="M193" i="12"/>
  <c r="L193" i="12"/>
  <c r="K193" i="12"/>
  <c r="J193" i="12"/>
  <c r="I193" i="12"/>
  <c r="H193" i="12"/>
  <c r="G193" i="12"/>
  <c r="O29" i="12"/>
  <c r="N29" i="12"/>
  <c r="M29" i="12"/>
  <c r="L29" i="12"/>
  <c r="J29" i="12"/>
  <c r="K29" i="12"/>
  <c r="I29" i="12"/>
  <c r="H29" i="12"/>
  <c r="G29" i="12"/>
  <c r="O74" i="12"/>
  <c r="N74" i="12"/>
  <c r="M74" i="12"/>
  <c r="L74" i="12"/>
  <c r="K74" i="12"/>
  <c r="J74" i="12"/>
  <c r="I74" i="12"/>
  <c r="G74" i="12"/>
  <c r="H74" i="12"/>
  <c r="O253" i="12"/>
  <c r="N253" i="12"/>
  <c r="M253" i="12"/>
  <c r="L253" i="12"/>
  <c r="K253" i="12"/>
  <c r="J253" i="12"/>
  <c r="I253" i="12"/>
  <c r="G253" i="12"/>
  <c r="H253" i="12"/>
  <c r="O100" i="12"/>
  <c r="N100" i="12"/>
  <c r="M100" i="12"/>
  <c r="L100" i="12"/>
  <c r="K100" i="12"/>
  <c r="J100" i="12"/>
  <c r="I100" i="12"/>
  <c r="H100" i="12"/>
  <c r="G100" i="12"/>
  <c r="O348" i="12"/>
  <c r="N348" i="12"/>
  <c r="M348" i="12"/>
  <c r="L348" i="12"/>
  <c r="K348" i="12"/>
  <c r="J348" i="12"/>
  <c r="I348" i="12"/>
  <c r="G348" i="12"/>
  <c r="H348" i="12"/>
  <c r="O982" i="12"/>
  <c r="N982" i="12"/>
  <c r="M982" i="12"/>
  <c r="L982" i="12"/>
  <c r="K982" i="12"/>
  <c r="J982" i="12"/>
  <c r="I982" i="12"/>
  <c r="H982" i="12"/>
  <c r="G982" i="12"/>
  <c r="O776" i="12"/>
  <c r="N776" i="12"/>
  <c r="L776" i="12"/>
  <c r="M776" i="12"/>
  <c r="K776" i="12"/>
  <c r="I776" i="12"/>
  <c r="H776" i="12"/>
  <c r="J776" i="12"/>
  <c r="G776" i="12"/>
  <c r="O515" i="12"/>
  <c r="N515" i="12"/>
  <c r="M515" i="12"/>
  <c r="K515" i="12"/>
  <c r="L515" i="12"/>
  <c r="J515" i="12"/>
  <c r="I515" i="12"/>
  <c r="H515" i="12"/>
  <c r="G515" i="12"/>
  <c r="O467" i="12"/>
  <c r="N467" i="12"/>
  <c r="L467" i="12"/>
  <c r="M467" i="12"/>
  <c r="J467" i="12"/>
  <c r="K467" i="12"/>
  <c r="I467" i="12"/>
  <c r="H467" i="12"/>
  <c r="G467" i="12"/>
  <c r="O802" i="12"/>
  <c r="N802" i="12"/>
  <c r="M802" i="12"/>
  <c r="L802" i="12"/>
  <c r="K802" i="12"/>
  <c r="J802" i="12"/>
  <c r="I802" i="12"/>
  <c r="H802" i="12"/>
  <c r="G802" i="12"/>
  <c r="O50" i="12"/>
  <c r="N50" i="12"/>
  <c r="M50" i="12"/>
  <c r="L50" i="12"/>
  <c r="K50" i="12"/>
  <c r="J50" i="12"/>
  <c r="I50" i="12"/>
  <c r="H50" i="12"/>
  <c r="G50" i="12"/>
  <c r="O736" i="12"/>
  <c r="N736" i="12"/>
  <c r="M736" i="12"/>
  <c r="L736" i="12"/>
  <c r="K736" i="12"/>
  <c r="J736" i="12"/>
  <c r="I736" i="12"/>
  <c r="H736" i="12"/>
  <c r="G736" i="12"/>
  <c r="O320" i="12"/>
  <c r="M320" i="12"/>
  <c r="N320" i="12"/>
  <c r="L320" i="12"/>
  <c r="K320" i="12"/>
  <c r="J320" i="12"/>
  <c r="I320" i="12"/>
  <c r="H320" i="12"/>
  <c r="G320" i="12"/>
  <c r="O732" i="12"/>
  <c r="N732" i="12"/>
  <c r="M732" i="12"/>
  <c r="L732" i="12"/>
  <c r="J732" i="12"/>
  <c r="K732" i="12"/>
  <c r="I732" i="12"/>
  <c r="H732" i="12"/>
  <c r="G732" i="12"/>
  <c r="N473" i="12"/>
  <c r="O473" i="12"/>
  <c r="M473" i="12"/>
  <c r="L473" i="12"/>
  <c r="K473" i="12"/>
  <c r="J473" i="12"/>
  <c r="I473" i="12"/>
  <c r="H473" i="12"/>
  <c r="G473" i="12"/>
  <c r="O41" i="12"/>
  <c r="N41" i="12"/>
  <c r="M41" i="12"/>
  <c r="L41" i="12"/>
  <c r="K41" i="12"/>
  <c r="J41" i="12"/>
  <c r="I41" i="12"/>
  <c r="H41" i="12"/>
  <c r="G41" i="12"/>
  <c r="O332" i="12"/>
  <c r="N332" i="12"/>
  <c r="M332" i="12"/>
  <c r="K332" i="12"/>
  <c r="L332" i="12"/>
  <c r="J332" i="12"/>
  <c r="I332" i="12"/>
  <c r="H332" i="12"/>
  <c r="G332" i="12"/>
  <c r="O84" i="12"/>
  <c r="N84" i="12"/>
  <c r="L84" i="12"/>
  <c r="M84" i="12"/>
  <c r="K84" i="12"/>
  <c r="J84" i="12"/>
  <c r="I84" i="12"/>
  <c r="H84" i="12"/>
  <c r="G84" i="12"/>
  <c r="O275" i="12"/>
  <c r="N275" i="12"/>
  <c r="M275" i="12"/>
  <c r="L275" i="12"/>
  <c r="K275" i="12"/>
  <c r="J275" i="12"/>
  <c r="I275" i="12"/>
  <c r="H275" i="12"/>
  <c r="G275" i="12"/>
  <c r="O741" i="12"/>
  <c r="M741" i="12"/>
  <c r="N741" i="12"/>
  <c r="L741" i="12"/>
  <c r="K741" i="12"/>
  <c r="J741" i="12"/>
  <c r="H741" i="12"/>
  <c r="I741" i="12"/>
  <c r="G741" i="12"/>
  <c r="O199" i="12"/>
  <c r="N199" i="12"/>
  <c r="M199" i="12"/>
  <c r="L199" i="12"/>
  <c r="J199" i="12"/>
  <c r="K199" i="12"/>
  <c r="I199" i="12"/>
  <c r="H199" i="12"/>
  <c r="G199" i="12"/>
  <c r="O494" i="12"/>
  <c r="N494" i="12"/>
  <c r="M494" i="12"/>
  <c r="L494" i="12"/>
  <c r="J494" i="12"/>
  <c r="K494" i="12"/>
  <c r="I494" i="12"/>
  <c r="H494" i="12"/>
  <c r="G494" i="12"/>
  <c r="N567" i="12"/>
  <c r="O567" i="12"/>
  <c r="M567" i="12"/>
  <c r="L567" i="12"/>
  <c r="K567" i="12"/>
  <c r="J567" i="12"/>
  <c r="I567" i="12"/>
  <c r="H567" i="12"/>
  <c r="G567" i="12"/>
  <c r="O450" i="12"/>
  <c r="N450" i="12"/>
  <c r="M450" i="12"/>
  <c r="L450" i="12"/>
  <c r="K450" i="12"/>
  <c r="J450" i="12"/>
  <c r="I450" i="12"/>
  <c r="H450" i="12"/>
  <c r="G450" i="12"/>
  <c r="O939" i="12"/>
  <c r="N939" i="12"/>
  <c r="M939" i="12"/>
  <c r="L939" i="12"/>
  <c r="K939" i="12"/>
  <c r="J939" i="12"/>
  <c r="I939" i="12"/>
  <c r="H939" i="12"/>
  <c r="G939" i="12"/>
  <c r="O964" i="12"/>
  <c r="N964" i="12"/>
  <c r="M964" i="12"/>
  <c r="L964" i="12"/>
  <c r="K964" i="12"/>
  <c r="J964" i="12"/>
  <c r="I964" i="12"/>
  <c r="H964" i="12"/>
  <c r="G964" i="12"/>
  <c r="O323" i="12"/>
  <c r="N323" i="12"/>
  <c r="M323" i="12"/>
  <c r="L323" i="12"/>
  <c r="K323" i="12"/>
  <c r="J323" i="12"/>
  <c r="I323" i="12"/>
  <c r="H323" i="12"/>
  <c r="G323" i="12"/>
  <c r="O220" i="12"/>
  <c r="N220" i="12"/>
  <c r="M220" i="12"/>
  <c r="L220" i="12"/>
  <c r="K220" i="12"/>
  <c r="J220" i="12"/>
  <c r="I220" i="12"/>
  <c r="H220" i="12"/>
  <c r="G220" i="12"/>
  <c r="N167" i="12"/>
  <c r="O167" i="12"/>
  <c r="M167" i="12"/>
  <c r="L167" i="12"/>
  <c r="K167" i="12"/>
  <c r="J167" i="12"/>
  <c r="I167" i="12"/>
  <c r="H167" i="12"/>
  <c r="G167" i="12"/>
  <c r="O577" i="12"/>
  <c r="N577" i="12"/>
  <c r="M577" i="12"/>
  <c r="L577" i="12"/>
  <c r="J577" i="12"/>
  <c r="K577" i="12"/>
  <c r="H577" i="12"/>
  <c r="G577" i="12"/>
  <c r="I577" i="12"/>
  <c r="O273" i="12"/>
  <c r="N273" i="12"/>
  <c r="M273" i="12"/>
  <c r="L273" i="12"/>
  <c r="K273" i="12"/>
  <c r="J273" i="12"/>
  <c r="I273" i="12"/>
  <c r="H273" i="12"/>
  <c r="G273" i="12"/>
  <c r="O65" i="12"/>
  <c r="N65" i="12"/>
  <c r="L65" i="12"/>
  <c r="M65" i="12"/>
  <c r="K65" i="12"/>
  <c r="J65" i="12"/>
  <c r="I65" i="12"/>
  <c r="H65" i="12"/>
  <c r="G65" i="12"/>
  <c r="O839" i="12"/>
  <c r="N839" i="12"/>
  <c r="M839" i="12"/>
  <c r="L839" i="12"/>
  <c r="K839" i="12"/>
  <c r="J839" i="12"/>
  <c r="H839" i="12"/>
  <c r="I839" i="12"/>
  <c r="G839" i="12"/>
  <c r="O803" i="12"/>
  <c r="N803" i="12"/>
  <c r="M803" i="12"/>
  <c r="L803" i="12"/>
  <c r="J803" i="12"/>
  <c r="K803" i="12"/>
  <c r="I803" i="12"/>
  <c r="H803" i="12"/>
  <c r="G803" i="12"/>
  <c r="O808" i="12"/>
  <c r="N808" i="12"/>
  <c r="M808" i="12"/>
  <c r="L808" i="12"/>
  <c r="K808" i="12"/>
  <c r="J808" i="12"/>
  <c r="I808" i="12"/>
  <c r="H808" i="12"/>
  <c r="G808" i="12"/>
  <c r="O574" i="12"/>
  <c r="N574" i="12"/>
  <c r="M574" i="12"/>
  <c r="L574" i="12"/>
  <c r="K574" i="12"/>
  <c r="J574" i="12"/>
  <c r="I574" i="12"/>
  <c r="H574" i="12"/>
  <c r="G574" i="12"/>
  <c r="O242" i="12"/>
  <c r="N242" i="12"/>
  <c r="M242" i="12"/>
  <c r="L242" i="12"/>
  <c r="K242" i="12"/>
  <c r="J242" i="12"/>
  <c r="I242" i="12"/>
  <c r="H242" i="12"/>
  <c r="G242" i="12"/>
  <c r="O714" i="12"/>
  <c r="N714" i="12"/>
  <c r="M714" i="12"/>
  <c r="L714" i="12"/>
  <c r="K714" i="12"/>
  <c r="J714" i="12"/>
  <c r="I714" i="12"/>
  <c r="H714" i="12"/>
  <c r="G714" i="12"/>
  <c r="O22" i="12"/>
  <c r="N22" i="12"/>
  <c r="M22" i="12"/>
  <c r="L22" i="12"/>
  <c r="K22" i="12"/>
  <c r="J22" i="12"/>
  <c r="I22" i="12"/>
  <c r="H22" i="12"/>
  <c r="G22" i="12"/>
  <c r="O845" i="12"/>
  <c r="N845" i="12"/>
  <c r="L845" i="12"/>
  <c r="K845" i="12"/>
  <c r="M845" i="12"/>
  <c r="I845" i="12"/>
  <c r="J845" i="12"/>
  <c r="H845" i="12"/>
  <c r="G845" i="12"/>
  <c r="O536" i="12"/>
  <c r="N536" i="12"/>
  <c r="M536" i="12"/>
  <c r="L536" i="12"/>
  <c r="K536" i="12"/>
  <c r="J536" i="12"/>
  <c r="I536" i="12"/>
  <c r="H536" i="12"/>
  <c r="G536" i="12"/>
  <c r="O632" i="12"/>
  <c r="N632" i="12"/>
  <c r="L632" i="12"/>
  <c r="M632" i="12"/>
  <c r="K632" i="12"/>
  <c r="J632" i="12"/>
  <c r="I632" i="12"/>
  <c r="H632" i="12"/>
  <c r="G632" i="12"/>
  <c r="O576" i="12"/>
  <c r="M576" i="12"/>
  <c r="N576" i="12"/>
  <c r="L576" i="12"/>
  <c r="K576" i="12"/>
  <c r="J576" i="12"/>
  <c r="I576" i="12"/>
  <c r="H576" i="12"/>
  <c r="G576" i="12"/>
  <c r="O624" i="12"/>
  <c r="M624" i="12"/>
  <c r="L624" i="12"/>
  <c r="N624" i="12"/>
  <c r="K624" i="12"/>
  <c r="J624" i="12"/>
  <c r="I624" i="12"/>
  <c r="H624" i="12"/>
  <c r="G624" i="12"/>
  <c r="O718" i="12"/>
  <c r="N718" i="12"/>
  <c r="M718" i="12"/>
  <c r="L718" i="12"/>
  <c r="J718" i="12"/>
  <c r="K718" i="12"/>
  <c r="I718" i="12"/>
  <c r="H718" i="12"/>
  <c r="G718" i="12"/>
  <c r="O575" i="12"/>
  <c r="N575" i="12"/>
  <c r="L575" i="12"/>
  <c r="M575" i="12"/>
  <c r="K575" i="12"/>
  <c r="J575" i="12"/>
  <c r="I575" i="12"/>
  <c r="H575" i="12"/>
  <c r="G575" i="12"/>
  <c r="O351" i="12"/>
  <c r="N351" i="12"/>
  <c r="M351" i="12"/>
  <c r="L351" i="12"/>
  <c r="K351" i="12"/>
  <c r="J351" i="12"/>
  <c r="I351" i="12"/>
  <c r="G351" i="12"/>
  <c r="H351" i="12"/>
  <c r="O314" i="12"/>
  <c r="M314" i="12"/>
  <c r="N314" i="12"/>
  <c r="L314" i="12"/>
  <c r="K314" i="12"/>
  <c r="I314" i="12"/>
  <c r="J314" i="12"/>
  <c r="H314" i="12"/>
  <c r="G314" i="12"/>
  <c r="O327" i="12"/>
  <c r="N327" i="12"/>
  <c r="M327" i="12"/>
  <c r="L327" i="12"/>
  <c r="K327" i="12"/>
  <c r="J327" i="12"/>
  <c r="I327" i="12"/>
  <c r="G327" i="12"/>
  <c r="H327" i="12"/>
  <c r="O165" i="12"/>
  <c r="N165" i="12"/>
  <c r="L165" i="12"/>
  <c r="M165" i="12"/>
  <c r="K165" i="12"/>
  <c r="J165" i="12"/>
  <c r="H165" i="12"/>
  <c r="I165" i="12"/>
  <c r="G165" i="12"/>
  <c r="N389" i="12"/>
  <c r="O389" i="12"/>
  <c r="M389" i="12"/>
  <c r="L389" i="12"/>
  <c r="K389" i="12"/>
  <c r="J389" i="12"/>
  <c r="I389" i="12"/>
  <c r="H389" i="12"/>
  <c r="G389" i="12"/>
  <c r="N341" i="12"/>
  <c r="O341" i="12"/>
  <c r="M341" i="12"/>
  <c r="L341" i="12"/>
  <c r="J341" i="12"/>
  <c r="K341" i="12"/>
  <c r="I341" i="12"/>
  <c r="H341" i="12"/>
  <c r="G341" i="12"/>
  <c r="O47" i="12"/>
  <c r="N47" i="12"/>
  <c r="M47" i="12"/>
  <c r="L47" i="12"/>
  <c r="K47" i="12"/>
  <c r="J47" i="12"/>
  <c r="I47" i="12"/>
  <c r="H47" i="12"/>
  <c r="G47" i="12"/>
  <c r="O728" i="12"/>
  <c r="N728" i="12"/>
  <c r="M728" i="12"/>
  <c r="L728" i="12"/>
  <c r="K728" i="12"/>
  <c r="J728" i="12"/>
  <c r="I728" i="12"/>
  <c r="H728" i="12"/>
  <c r="G728" i="12"/>
  <c r="O510" i="12"/>
  <c r="N510" i="12"/>
  <c r="M510" i="12"/>
  <c r="L510" i="12"/>
  <c r="K510" i="12"/>
  <c r="J510" i="12"/>
  <c r="I510" i="12"/>
  <c r="H510" i="12"/>
  <c r="G510" i="12"/>
  <c r="O326" i="12"/>
  <c r="N326" i="12"/>
  <c r="M326" i="12"/>
  <c r="L326" i="12"/>
  <c r="K326" i="12"/>
  <c r="J326" i="12"/>
  <c r="I326" i="12"/>
  <c r="H326" i="12"/>
  <c r="G326" i="12"/>
  <c r="O136" i="12"/>
  <c r="N136" i="12"/>
  <c r="M136" i="12"/>
  <c r="L136" i="12"/>
  <c r="K136" i="12"/>
  <c r="J136" i="12"/>
  <c r="I136" i="12"/>
  <c r="H136" i="12"/>
  <c r="G136" i="12"/>
  <c r="O278" i="12"/>
  <c r="M278" i="12"/>
  <c r="N278" i="12"/>
  <c r="L278" i="12"/>
  <c r="K278" i="12"/>
  <c r="J278" i="12"/>
  <c r="I278" i="12"/>
  <c r="H278" i="12"/>
  <c r="G278" i="12"/>
  <c r="O108" i="12"/>
  <c r="N108" i="12"/>
  <c r="M108" i="12"/>
  <c r="L108" i="12"/>
  <c r="K108" i="12"/>
  <c r="J108" i="12"/>
  <c r="I108" i="12"/>
  <c r="H108" i="12"/>
  <c r="G108" i="12"/>
  <c r="O160" i="12"/>
  <c r="N160" i="12"/>
  <c r="M160" i="12"/>
  <c r="L160" i="12"/>
  <c r="K160" i="12"/>
  <c r="J160" i="12"/>
  <c r="I160" i="12"/>
  <c r="H160" i="12"/>
  <c r="G160" i="12"/>
  <c r="O322" i="12"/>
  <c r="N322" i="12"/>
  <c r="M322" i="12"/>
  <c r="L322" i="12"/>
  <c r="K322" i="12"/>
  <c r="J322" i="12"/>
  <c r="I322" i="12"/>
  <c r="H322" i="12"/>
  <c r="G322" i="12"/>
  <c r="O617" i="12"/>
  <c r="N617" i="12"/>
  <c r="M617" i="12"/>
  <c r="L617" i="12"/>
  <c r="K617" i="12"/>
  <c r="J617" i="12"/>
  <c r="I617" i="12"/>
  <c r="H617" i="12"/>
  <c r="G617" i="12"/>
  <c r="O126" i="12"/>
  <c r="N126" i="12"/>
  <c r="M126" i="12"/>
  <c r="L126" i="12"/>
  <c r="J126" i="12"/>
  <c r="K126" i="12"/>
  <c r="I126" i="12"/>
  <c r="H126" i="12"/>
  <c r="G126" i="12"/>
  <c r="O310" i="12"/>
  <c r="N310" i="12"/>
  <c r="M310" i="12"/>
  <c r="L310" i="12"/>
  <c r="K310" i="12"/>
  <c r="J310" i="12"/>
  <c r="I310" i="12"/>
  <c r="H310" i="12"/>
  <c r="G310" i="12"/>
  <c r="O833" i="12"/>
  <c r="N833" i="12"/>
  <c r="M833" i="12"/>
  <c r="L833" i="12"/>
  <c r="K833" i="12"/>
  <c r="J833" i="12"/>
  <c r="I833" i="12"/>
  <c r="H833" i="12"/>
  <c r="G833" i="12"/>
  <c r="O298" i="12"/>
  <c r="N298" i="12"/>
  <c r="M298" i="12"/>
  <c r="L298" i="12"/>
  <c r="K298" i="12"/>
  <c r="J298" i="12"/>
  <c r="I298" i="12"/>
  <c r="H298" i="12"/>
  <c r="G298" i="12"/>
  <c r="O500" i="12"/>
  <c r="M500" i="12"/>
  <c r="N500" i="12"/>
  <c r="L500" i="12"/>
  <c r="J500" i="12"/>
  <c r="K500" i="12"/>
  <c r="I500" i="12"/>
  <c r="H500" i="12"/>
  <c r="G500" i="12"/>
  <c r="O308" i="12"/>
  <c r="N308" i="12"/>
  <c r="M308" i="12"/>
  <c r="K308" i="12"/>
  <c r="L308" i="12"/>
  <c r="J308" i="12"/>
  <c r="I308" i="12"/>
  <c r="H308" i="12"/>
  <c r="G308" i="12"/>
  <c r="O940" i="12"/>
  <c r="N940" i="12"/>
  <c r="M940" i="12"/>
  <c r="L940" i="12"/>
  <c r="J940" i="12"/>
  <c r="K940" i="12"/>
  <c r="I940" i="12"/>
  <c r="H940" i="12"/>
  <c r="G940" i="12"/>
  <c r="O963" i="12"/>
  <c r="N963" i="12"/>
  <c r="M963" i="12"/>
  <c r="L963" i="12"/>
  <c r="K963" i="12"/>
  <c r="J963" i="12"/>
  <c r="I963" i="12"/>
  <c r="H963" i="12"/>
  <c r="G963" i="12"/>
  <c r="O937" i="12"/>
  <c r="M937" i="12"/>
  <c r="L937" i="12"/>
  <c r="N937" i="12"/>
  <c r="K937" i="12"/>
  <c r="J937" i="12"/>
  <c r="I937" i="12"/>
  <c r="H937" i="12"/>
  <c r="G937" i="12"/>
  <c r="O504" i="12"/>
  <c r="N504" i="12"/>
  <c r="M504" i="12"/>
  <c r="L504" i="12"/>
  <c r="K504" i="12"/>
  <c r="I504" i="12"/>
  <c r="J504" i="12"/>
  <c r="H504" i="12"/>
  <c r="G504" i="12"/>
  <c r="O397" i="12"/>
  <c r="N397" i="12"/>
  <c r="M397" i="12"/>
  <c r="L397" i="12"/>
  <c r="K397" i="12"/>
  <c r="J397" i="12"/>
  <c r="I397" i="12"/>
  <c r="H397" i="12"/>
  <c r="G397" i="12"/>
  <c r="O174" i="12"/>
  <c r="N174" i="12"/>
  <c r="M174" i="12"/>
  <c r="L174" i="12"/>
  <c r="J174" i="12"/>
  <c r="K174" i="12"/>
  <c r="I174" i="12"/>
  <c r="H174" i="12"/>
  <c r="G174" i="12"/>
  <c r="O324" i="12"/>
  <c r="N324" i="12"/>
  <c r="M324" i="12"/>
  <c r="L324" i="12"/>
  <c r="K324" i="12"/>
  <c r="J324" i="12"/>
  <c r="I324" i="12"/>
  <c r="G324" i="12"/>
  <c r="H324" i="12"/>
  <c r="O376" i="12"/>
  <c r="N376" i="12"/>
  <c r="M376" i="12"/>
  <c r="K376" i="12"/>
  <c r="L376" i="12"/>
  <c r="J376" i="12"/>
  <c r="I376" i="12"/>
  <c r="G376" i="12"/>
  <c r="H376" i="12"/>
  <c r="O116" i="12"/>
  <c r="N116" i="12"/>
  <c r="M116" i="12"/>
  <c r="L116" i="12"/>
  <c r="K116" i="12"/>
  <c r="J116" i="12"/>
  <c r="I116" i="12"/>
  <c r="H116" i="12"/>
  <c r="G116" i="12"/>
  <c r="O219" i="12"/>
  <c r="N219" i="12"/>
  <c r="M219" i="12"/>
  <c r="L219" i="12"/>
  <c r="K219" i="12"/>
  <c r="J219" i="12"/>
  <c r="I219" i="12"/>
  <c r="H219" i="12"/>
  <c r="G219" i="12"/>
  <c r="O223" i="12"/>
  <c r="N223" i="12"/>
  <c r="M223" i="12"/>
  <c r="L223" i="12"/>
  <c r="J223" i="12"/>
  <c r="K223" i="12"/>
  <c r="I223" i="12"/>
  <c r="H223" i="12"/>
  <c r="G223" i="12"/>
  <c r="O101" i="12"/>
  <c r="N101" i="12"/>
  <c r="L101" i="12"/>
  <c r="M101" i="12"/>
  <c r="K101" i="12"/>
  <c r="J101" i="12"/>
  <c r="I101" i="12"/>
  <c r="H101" i="12"/>
  <c r="G101" i="12"/>
  <c r="O161" i="12"/>
  <c r="N161" i="12"/>
  <c r="L161" i="12"/>
  <c r="M161" i="12"/>
  <c r="K161" i="12"/>
  <c r="J161" i="12"/>
  <c r="H161" i="12"/>
  <c r="G161" i="12"/>
  <c r="I161" i="12"/>
  <c r="O780" i="12"/>
  <c r="N780" i="12"/>
  <c r="M780" i="12"/>
  <c r="L780" i="12"/>
  <c r="K780" i="12"/>
  <c r="J780" i="12"/>
  <c r="H780" i="12"/>
  <c r="I780" i="12"/>
  <c r="G780" i="12"/>
  <c r="N828" i="12"/>
  <c r="O828" i="12"/>
  <c r="M828" i="12"/>
  <c r="L828" i="12"/>
  <c r="J828" i="12"/>
  <c r="K828" i="12"/>
  <c r="I828" i="12"/>
  <c r="H828" i="12"/>
  <c r="G828" i="12"/>
  <c r="O830" i="12"/>
  <c r="N830" i="12"/>
  <c r="L830" i="12"/>
  <c r="M830" i="12"/>
  <c r="K830" i="12"/>
  <c r="J830" i="12"/>
  <c r="I830" i="12"/>
  <c r="H830" i="12"/>
  <c r="G830" i="12"/>
  <c r="O761" i="12"/>
  <c r="N761" i="12"/>
  <c r="M761" i="12"/>
  <c r="L761" i="12"/>
  <c r="K761" i="12"/>
  <c r="J761" i="12"/>
  <c r="I761" i="12"/>
  <c r="H761" i="12"/>
  <c r="G761" i="12"/>
  <c r="O623" i="12"/>
  <c r="N623" i="12"/>
  <c r="M623" i="12"/>
  <c r="L623" i="12"/>
  <c r="K623" i="12"/>
  <c r="I623" i="12"/>
  <c r="J623" i="12"/>
  <c r="H623" i="12"/>
  <c r="G623" i="12"/>
  <c r="O134" i="12"/>
  <c r="N134" i="12"/>
  <c r="M134" i="12"/>
  <c r="L134" i="12"/>
  <c r="J134" i="12"/>
  <c r="K134" i="12"/>
  <c r="I134" i="12"/>
  <c r="G134" i="12"/>
  <c r="H134" i="12"/>
  <c r="O459" i="12"/>
  <c r="N459" i="12"/>
  <c r="M459" i="12"/>
  <c r="L459" i="12"/>
  <c r="K459" i="12"/>
  <c r="J459" i="12"/>
  <c r="I459" i="12"/>
  <c r="G459" i="12"/>
  <c r="H459" i="12"/>
  <c r="N118" i="12"/>
  <c r="O118" i="12"/>
  <c r="M118" i="12"/>
  <c r="L118" i="12"/>
  <c r="K118" i="12"/>
  <c r="J118" i="12"/>
  <c r="I118" i="12"/>
  <c r="G118" i="12"/>
  <c r="H118" i="12"/>
  <c r="O848" i="12"/>
  <c r="N848" i="12"/>
  <c r="M848" i="12"/>
  <c r="K848" i="12"/>
  <c r="J848" i="12"/>
  <c r="L848" i="12"/>
  <c r="I848" i="12"/>
  <c r="H848" i="12"/>
  <c r="G848" i="12"/>
  <c r="O176" i="12"/>
  <c r="M176" i="12"/>
  <c r="N176" i="12"/>
  <c r="L176" i="12"/>
  <c r="J176" i="12"/>
  <c r="K176" i="12"/>
  <c r="I176" i="12"/>
  <c r="H176" i="12"/>
  <c r="G176" i="12"/>
  <c r="O627" i="12"/>
  <c r="N627" i="12"/>
  <c r="M627" i="12"/>
  <c r="L627" i="12"/>
  <c r="J627" i="12"/>
  <c r="K627" i="12"/>
  <c r="I627" i="12"/>
  <c r="H627" i="12"/>
  <c r="G627" i="12"/>
  <c r="O929" i="12"/>
  <c r="N929" i="12"/>
  <c r="M929" i="12"/>
  <c r="L929" i="12"/>
  <c r="J929" i="12"/>
  <c r="K929" i="12"/>
  <c r="I929" i="12"/>
  <c r="H929" i="12"/>
  <c r="G929" i="12"/>
  <c r="O311" i="12"/>
  <c r="N311" i="12"/>
  <c r="M311" i="12"/>
  <c r="L311" i="12"/>
  <c r="K311" i="12"/>
  <c r="J311" i="12"/>
  <c r="I311" i="12"/>
  <c r="H311" i="12"/>
  <c r="G311" i="12"/>
  <c r="O458" i="12"/>
  <c r="N458" i="12"/>
  <c r="M458" i="12"/>
  <c r="L458" i="12"/>
  <c r="K458" i="12"/>
  <c r="J458" i="12"/>
  <c r="I458" i="12"/>
  <c r="H458" i="12"/>
  <c r="G458" i="12"/>
  <c r="O527" i="12"/>
  <c r="N527" i="12"/>
  <c r="M527" i="12"/>
  <c r="L527" i="12"/>
  <c r="K527" i="12"/>
  <c r="J527" i="12"/>
  <c r="I527" i="12"/>
  <c r="H527" i="12"/>
  <c r="G527" i="12"/>
  <c r="O748" i="12"/>
  <c r="N748" i="12"/>
  <c r="M748" i="12"/>
  <c r="L748" i="12"/>
  <c r="K748" i="12"/>
  <c r="J748" i="12"/>
  <c r="I748" i="12"/>
  <c r="H748" i="12"/>
  <c r="G748" i="12"/>
  <c r="O483" i="12"/>
  <c r="N483" i="12"/>
  <c r="M483" i="12"/>
  <c r="L483" i="12"/>
  <c r="K483" i="12"/>
  <c r="I483" i="12"/>
  <c r="J483" i="12"/>
  <c r="H483" i="12"/>
  <c r="G483" i="12"/>
  <c r="O440" i="12"/>
  <c r="N440" i="12"/>
  <c r="M440" i="12"/>
  <c r="K440" i="12"/>
  <c r="L440" i="12"/>
  <c r="J440" i="12"/>
  <c r="I440" i="12"/>
  <c r="H440" i="12"/>
  <c r="G440" i="12"/>
  <c r="O648" i="12"/>
  <c r="M648" i="12"/>
  <c r="N648" i="12"/>
  <c r="L648" i="12"/>
  <c r="K648" i="12"/>
  <c r="J648" i="12"/>
  <c r="I648" i="12"/>
  <c r="H648" i="12"/>
  <c r="G648" i="12"/>
  <c r="O255" i="12"/>
  <c r="N255" i="12"/>
  <c r="M255" i="12"/>
  <c r="L255" i="12"/>
  <c r="K255" i="12"/>
  <c r="J255" i="12"/>
  <c r="I255" i="12"/>
  <c r="H255" i="12"/>
  <c r="G255" i="12"/>
  <c r="O493" i="12"/>
  <c r="N493" i="12"/>
  <c r="M493" i="12"/>
  <c r="L493" i="12"/>
  <c r="K493" i="12"/>
  <c r="J493" i="12"/>
  <c r="I493" i="12"/>
  <c r="H493" i="12"/>
  <c r="G493" i="12"/>
  <c r="O614" i="12"/>
  <c r="M614" i="12"/>
  <c r="N614" i="12"/>
  <c r="L614" i="12"/>
  <c r="K614" i="12"/>
  <c r="J614" i="12"/>
  <c r="I614" i="12"/>
  <c r="H614" i="12"/>
  <c r="G614" i="12"/>
  <c r="O633" i="12"/>
  <c r="N633" i="12"/>
  <c r="M633" i="12"/>
  <c r="L633" i="12"/>
  <c r="K633" i="12"/>
  <c r="J633" i="12"/>
  <c r="I633" i="12"/>
  <c r="H633" i="12"/>
  <c r="G633" i="12"/>
  <c r="O615" i="12"/>
  <c r="N615" i="12"/>
  <c r="M615" i="12"/>
  <c r="L615" i="12"/>
  <c r="J615" i="12"/>
  <c r="K615" i="12"/>
  <c r="I615" i="12"/>
  <c r="H615" i="12"/>
  <c r="G615" i="12"/>
  <c r="O537" i="12"/>
  <c r="N537" i="12"/>
  <c r="M537" i="12"/>
  <c r="L537" i="12"/>
  <c r="K537" i="12"/>
  <c r="J537" i="12"/>
  <c r="I537" i="12"/>
  <c r="H537" i="12"/>
  <c r="G537" i="12"/>
  <c r="O562" i="12"/>
  <c r="N562" i="12"/>
  <c r="M562" i="12"/>
  <c r="L562" i="12"/>
  <c r="K562" i="12"/>
  <c r="J562" i="12"/>
  <c r="H562" i="12"/>
  <c r="I562" i="12"/>
  <c r="G562" i="12"/>
  <c r="O367" i="12"/>
  <c r="N367" i="12"/>
  <c r="M367" i="12"/>
  <c r="L367" i="12"/>
  <c r="K367" i="12"/>
  <c r="J367" i="12"/>
  <c r="I367" i="12"/>
  <c r="H367" i="12"/>
  <c r="G367" i="12"/>
  <c r="O979" i="12"/>
  <c r="N979" i="12"/>
  <c r="M979" i="12"/>
  <c r="L979" i="12"/>
  <c r="K979" i="12"/>
  <c r="J979" i="12"/>
  <c r="I979" i="12"/>
  <c r="H979" i="12"/>
  <c r="G979" i="12"/>
  <c r="O697" i="12"/>
  <c r="N697" i="12"/>
  <c r="M697" i="12"/>
  <c r="L697" i="12"/>
  <c r="K697" i="12"/>
  <c r="J697" i="12"/>
  <c r="H697" i="12"/>
  <c r="I697" i="12"/>
  <c r="G697" i="12"/>
  <c r="O980" i="12"/>
  <c r="N980" i="12"/>
  <c r="L980" i="12"/>
  <c r="M980" i="12"/>
  <c r="K980" i="12"/>
  <c r="I980" i="12"/>
  <c r="J980" i="12"/>
  <c r="H980" i="12"/>
  <c r="G980" i="12"/>
  <c r="O464" i="12"/>
  <c r="M464" i="12"/>
  <c r="N464" i="12"/>
  <c r="L464" i="12"/>
  <c r="J464" i="12"/>
  <c r="K464" i="12"/>
  <c r="I464" i="12"/>
  <c r="H464" i="12"/>
  <c r="G464" i="12"/>
  <c r="O660" i="12"/>
  <c r="N660" i="12"/>
  <c r="M660" i="12"/>
  <c r="L660" i="12"/>
  <c r="K660" i="12"/>
  <c r="J660" i="12"/>
  <c r="I660" i="12"/>
  <c r="H660" i="12"/>
  <c r="G660" i="12"/>
  <c r="O690" i="12"/>
  <c r="N690" i="12"/>
  <c r="M690" i="12"/>
  <c r="L690" i="12"/>
  <c r="K690" i="12"/>
  <c r="J690" i="12"/>
  <c r="I690" i="12"/>
  <c r="H690" i="12"/>
  <c r="G690" i="12"/>
  <c r="O764" i="12"/>
  <c r="N764" i="12"/>
  <c r="M764" i="12"/>
  <c r="L764" i="12"/>
  <c r="K764" i="12"/>
  <c r="J764" i="12"/>
  <c r="I764" i="12"/>
  <c r="H764" i="12"/>
  <c r="G764" i="12"/>
  <c r="O368" i="12"/>
  <c r="N368" i="12"/>
  <c r="M368" i="12"/>
  <c r="K368" i="12"/>
  <c r="L368" i="12"/>
  <c r="J368" i="12"/>
  <c r="I368" i="12"/>
  <c r="H368" i="12"/>
  <c r="G368" i="12"/>
  <c r="O481" i="12"/>
  <c r="N481" i="12"/>
  <c r="M481" i="12"/>
  <c r="L481" i="12"/>
  <c r="K481" i="12"/>
  <c r="J481" i="12"/>
  <c r="I481" i="12"/>
  <c r="H481" i="12"/>
  <c r="G481" i="12"/>
  <c r="O923" i="12"/>
  <c r="N923" i="12"/>
  <c r="L923" i="12"/>
  <c r="M923" i="12"/>
  <c r="K923" i="12"/>
  <c r="J923" i="12"/>
  <c r="I923" i="12"/>
  <c r="H923" i="12"/>
  <c r="G923" i="12"/>
  <c r="O163" i="12"/>
  <c r="N163" i="12"/>
  <c r="M163" i="12"/>
  <c r="L163" i="12"/>
  <c r="J163" i="12"/>
  <c r="K163" i="12"/>
  <c r="I163" i="12"/>
  <c r="H163" i="12"/>
  <c r="G163" i="12"/>
  <c r="O795" i="12"/>
  <c r="N795" i="12"/>
  <c r="M795" i="12"/>
  <c r="L795" i="12"/>
  <c r="K795" i="12"/>
  <c r="J795" i="12"/>
  <c r="I795" i="12"/>
  <c r="H795" i="12"/>
  <c r="G795" i="12"/>
  <c r="O809" i="12"/>
  <c r="N809" i="12"/>
  <c r="L809" i="12"/>
  <c r="M809" i="12"/>
  <c r="K809" i="12"/>
  <c r="J809" i="12"/>
  <c r="I809" i="12"/>
  <c r="H809" i="12"/>
  <c r="G809" i="12"/>
  <c r="O941" i="12"/>
  <c r="N941" i="12"/>
  <c r="M941" i="12"/>
  <c r="J941" i="12"/>
  <c r="L941" i="12"/>
  <c r="K941" i="12"/>
  <c r="I941" i="12"/>
  <c r="H941" i="12"/>
  <c r="G941" i="12"/>
  <c r="O517" i="12"/>
  <c r="N517" i="12"/>
  <c r="M517" i="12"/>
  <c r="L517" i="12"/>
  <c r="K517" i="12"/>
  <c r="J517" i="12"/>
  <c r="I517" i="12"/>
  <c r="H517" i="12"/>
  <c r="G517" i="12"/>
  <c r="O506" i="12"/>
  <c r="N506" i="12"/>
  <c r="M506" i="12"/>
  <c r="L506" i="12"/>
  <c r="K506" i="12"/>
  <c r="I506" i="12"/>
  <c r="J506" i="12"/>
  <c r="H506" i="12"/>
  <c r="G506" i="12"/>
  <c r="N555" i="12"/>
  <c r="O555" i="12"/>
  <c r="M555" i="12"/>
  <c r="L555" i="12"/>
  <c r="J555" i="12"/>
  <c r="K555" i="12"/>
  <c r="I555" i="12"/>
  <c r="H555" i="12"/>
  <c r="G555" i="12"/>
  <c r="O431" i="12"/>
  <c r="N431" i="12"/>
  <c r="L431" i="12"/>
  <c r="M431" i="12"/>
  <c r="K431" i="12"/>
  <c r="J431" i="12"/>
  <c r="H431" i="12"/>
  <c r="I431" i="12"/>
  <c r="G431" i="12"/>
  <c r="O250" i="12"/>
  <c r="N250" i="12"/>
  <c r="M250" i="12"/>
  <c r="L250" i="12"/>
  <c r="K250" i="12"/>
  <c r="J250" i="12"/>
  <c r="I250" i="12"/>
  <c r="G250" i="12"/>
  <c r="H250" i="12"/>
  <c r="O375" i="12"/>
  <c r="N375" i="12"/>
  <c r="M375" i="12"/>
  <c r="L375" i="12"/>
  <c r="K375" i="12"/>
  <c r="J375" i="12"/>
  <c r="I375" i="12"/>
  <c r="G375" i="12"/>
  <c r="H375" i="12"/>
  <c r="O439" i="12"/>
  <c r="N439" i="12"/>
  <c r="L439" i="12"/>
  <c r="K439" i="12"/>
  <c r="M439" i="12"/>
  <c r="J439" i="12"/>
  <c r="I439" i="12"/>
  <c r="G439" i="12"/>
  <c r="H439" i="12"/>
  <c r="O49" i="12"/>
  <c r="N49" i="12"/>
  <c r="M49" i="12"/>
  <c r="K49" i="12"/>
  <c r="L49" i="12"/>
  <c r="J49" i="12"/>
  <c r="I49" i="12"/>
  <c r="H49" i="12"/>
  <c r="G49" i="12"/>
  <c r="O675" i="12"/>
  <c r="M675" i="12"/>
  <c r="N675" i="12"/>
  <c r="L675" i="12"/>
  <c r="K675" i="12"/>
  <c r="J675" i="12"/>
  <c r="I675" i="12"/>
  <c r="H675" i="12"/>
  <c r="G675" i="12"/>
  <c r="O956" i="12"/>
  <c r="N956" i="12"/>
  <c r="M956" i="12"/>
  <c r="L956" i="12"/>
  <c r="K956" i="12"/>
  <c r="I956" i="12"/>
  <c r="J956" i="12"/>
  <c r="H956" i="12"/>
  <c r="G956" i="12"/>
  <c r="O24" i="12"/>
  <c r="N24" i="12"/>
  <c r="M24" i="12"/>
  <c r="L24" i="12"/>
  <c r="K24" i="12"/>
  <c r="J24" i="12"/>
  <c r="I24" i="12"/>
  <c r="H24" i="12"/>
  <c r="G24" i="12"/>
  <c r="O694" i="12"/>
  <c r="N694" i="12"/>
  <c r="M694" i="12"/>
  <c r="L694" i="12"/>
  <c r="K694" i="12"/>
  <c r="J694" i="12"/>
  <c r="I694" i="12"/>
  <c r="H694" i="12"/>
  <c r="G694" i="12"/>
  <c r="O696" i="12"/>
  <c r="N696" i="12"/>
  <c r="M696" i="12"/>
  <c r="L696" i="12"/>
  <c r="K696" i="12"/>
  <c r="J696" i="12"/>
  <c r="I696" i="12"/>
  <c r="H696" i="12"/>
  <c r="G696" i="12"/>
  <c r="O416" i="12"/>
  <c r="N416" i="12"/>
  <c r="M416" i="12"/>
  <c r="K416" i="12"/>
  <c r="L416" i="12"/>
  <c r="J416" i="12"/>
  <c r="I416" i="12"/>
  <c r="H416" i="12"/>
  <c r="G416" i="12"/>
  <c r="N111" i="12"/>
  <c r="O111" i="12"/>
  <c r="L111" i="12"/>
  <c r="M111" i="12"/>
  <c r="K111" i="12"/>
  <c r="J111" i="12"/>
  <c r="I111" i="12"/>
  <c r="H111" i="12"/>
  <c r="G111" i="12"/>
  <c r="O93" i="12"/>
  <c r="N93" i="12"/>
  <c r="M93" i="12"/>
  <c r="L93" i="12"/>
  <c r="K93" i="12"/>
  <c r="J93" i="12"/>
  <c r="H93" i="12"/>
  <c r="I93" i="12"/>
  <c r="G93" i="12"/>
  <c r="O550" i="12"/>
  <c r="N550" i="12"/>
  <c r="M550" i="12"/>
  <c r="L550" i="12"/>
  <c r="K550" i="12"/>
  <c r="J550" i="12"/>
  <c r="H550" i="12"/>
  <c r="G550" i="12"/>
  <c r="I550" i="12"/>
  <c r="O152" i="12"/>
  <c r="M152" i="12"/>
  <c r="N152" i="12"/>
  <c r="L152" i="12"/>
  <c r="J152" i="12"/>
  <c r="K152" i="12"/>
  <c r="I152" i="12"/>
  <c r="H152" i="12"/>
  <c r="G152" i="12"/>
  <c r="O715" i="12"/>
  <c r="N715" i="12"/>
  <c r="M715" i="12"/>
  <c r="L715" i="12"/>
  <c r="K715" i="12"/>
  <c r="J715" i="12"/>
  <c r="I715" i="12"/>
  <c r="H715" i="12"/>
  <c r="G715" i="12"/>
  <c r="O224" i="12"/>
  <c r="M224" i="12"/>
  <c r="N224" i="12"/>
  <c r="L224" i="12"/>
  <c r="J224" i="12"/>
  <c r="K224" i="12"/>
  <c r="I224" i="12"/>
  <c r="H224" i="12"/>
  <c r="G224" i="12"/>
  <c r="O281" i="12"/>
  <c r="N281" i="12"/>
  <c r="M281" i="12"/>
  <c r="L281" i="12"/>
  <c r="K281" i="12"/>
  <c r="J281" i="12"/>
  <c r="H281" i="12"/>
  <c r="I281" i="12"/>
  <c r="G281" i="12"/>
  <c r="O756" i="12"/>
  <c r="N756" i="12"/>
  <c r="M756" i="12"/>
  <c r="L756" i="12"/>
  <c r="J756" i="12"/>
  <c r="K756" i="12"/>
  <c r="I756" i="12"/>
  <c r="H756" i="12"/>
  <c r="G756" i="12"/>
  <c r="O339" i="12"/>
  <c r="N339" i="12"/>
  <c r="M339" i="12"/>
  <c r="L339" i="12"/>
  <c r="K339" i="12"/>
  <c r="J339" i="12"/>
  <c r="I339" i="12"/>
  <c r="H339" i="12"/>
  <c r="G339" i="12"/>
  <c r="O478" i="12"/>
  <c r="N478" i="12"/>
  <c r="M478" i="12"/>
  <c r="L478" i="12"/>
  <c r="K478" i="12"/>
  <c r="J478" i="12"/>
  <c r="I478" i="12"/>
  <c r="H478" i="12"/>
  <c r="G478" i="12"/>
  <c r="O434" i="12"/>
  <c r="N434" i="12"/>
  <c r="M434" i="12"/>
  <c r="L434" i="12"/>
  <c r="K434" i="12"/>
  <c r="J434" i="12"/>
  <c r="I434" i="12"/>
  <c r="H434" i="12"/>
  <c r="G434" i="12"/>
  <c r="O426" i="12"/>
  <c r="N426" i="12"/>
  <c r="M426" i="12"/>
  <c r="L426" i="12"/>
  <c r="K426" i="12"/>
  <c r="J426" i="12"/>
  <c r="I426" i="12"/>
  <c r="H426" i="12"/>
  <c r="G426" i="12"/>
  <c r="N119" i="12"/>
  <c r="O119" i="12"/>
  <c r="M119" i="12"/>
  <c r="L119" i="12"/>
  <c r="K119" i="12"/>
  <c r="J119" i="12"/>
  <c r="I119" i="12"/>
  <c r="H119" i="12"/>
  <c r="G119" i="12"/>
  <c r="O133" i="12"/>
  <c r="N133" i="12"/>
  <c r="M133" i="12"/>
  <c r="L133" i="12"/>
  <c r="K133" i="12"/>
  <c r="J133" i="12"/>
  <c r="I133" i="12"/>
  <c r="G133" i="12"/>
  <c r="H133" i="12"/>
  <c r="O129" i="12"/>
  <c r="N129" i="12"/>
  <c r="M129" i="12"/>
  <c r="L129" i="12"/>
  <c r="J129" i="12"/>
  <c r="K129" i="12"/>
  <c r="H129" i="12"/>
  <c r="I129" i="12"/>
  <c r="G129" i="12"/>
  <c r="N71" i="12"/>
  <c r="O71" i="12"/>
  <c r="M71" i="12"/>
  <c r="L71" i="12"/>
  <c r="K71" i="12"/>
  <c r="J71" i="12"/>
  <c r="I71" i="12"/>
  <c r="H71" i="12"/>
  <c r="G71" i="12"/>
  <c r="O306" i="12"/>
  <c r="N306" i="12"/>
  <c r="M306" i="12"/>
  <c r="L306" i="12"/>
  <c r="K306" i="12"/>
  <c r="J306" i="12"/>
  <c r="I306" i="12"/>
  <c r="H306" i="12"/>
  <c r="G306" i="12"/>
  <c r="O753" i="12"/>
  <c r="M753" i="12"/>
  <c r="N753" i="12"/>
  <c r="L753" i="12"/>
  <c r="K753" i="12"/>
  <c r="J753" i="12"/>
  <c r="H753" i="12"/>
  <c r="I753" i="12"/>
  <c r="G753" i="12"/>
  <c r="O476" i="12"/>
  <c r="N476" i="12"/>
  <c r="M476" i="12"/>
  <c r="L476" i="12"/>
  <c r="K476" i="12"/>
  <c r="J476" i="12"/>
  <c r="I476" i="12"/>
  <c r="H476" i="12"/>
  <c r="G476" i="12"/>
  <c r="O466" i="12"/>
  <c r="N466" i="12"/>
  <c r="M466" i="12"/>
  <c r="L466" i="12"/>
  <c r="J466" i="12"/>
  <c r="K466" i="12"/>
  <c r="I466" i="12"/>
  <c r="H466" i="12"/>
  <c r="G466" i="12"/>
  <c r="O371" i="12"/>
  <c r="N371" i="12"/>
  <c r="L371" i="12"/>
  <c r="M371" i="12"/>
  <c r="K371" i="12"/>
  <c r="J371" i="12"/>
  <c r="I371" i="12"/>
  <c r="H371" i="12"/>
  <c r="G371" i="12"/>
  <c r="O347" i="12"/>
  <c r="N347" i="12"/>
  <c r="M347" i="12"/>
  <c r="L347" i="12"/>
  <c r="K347" i="12"/>
  <c r="J347" i="12"/>
  <c r="H347" i="12"/>
  <c r="G347" i="12"/>
  <c r="I347" i="12"/>
  <c r="O394" i="12"/>
  <c r="N394" i="12"/>
  <c r="M394" i="12"/>
  <c r="L394" i="12"/>
  <c r="K394" i="12"/>
  <c r="J394" i="12"/>
  <c r="I394" i="12"/>
  <c r="H394" i="12"/>
  <c r="G394" i="12"/>
  <c r="O634" i="12"/>
  <c r="N634" i="12"/>
  <c r="M634" i="12"/>
  <c r="L634" i="12"/>
  <c r="K634" i="12"/>
  <c r="J634" i="12"/>
  <c r="I634" i="12"/>
  <c r="H634" i="12"/>
  <c r="G634" i="12"/>
  <c r="O973" i="12"/>
  <c r="N973" i="12"/>
  <c r="M973" i="12"/>
  <c r="L973" i="12"/>
  <c r="K973" i="12"/>
  <c r="J973" i="12"/>
  <c r="I973" i="12"/>
  <c r="H973" i="12"/>
  <c r="G973" i="12"/>
  <c r="O975" i="12"/>
  <c r="M975" i="12"/>
  <c r="N975" i="12"/>
  <c r="L975" i="12"/>
  <c r="K975" i="12"/>
  <c r="J975" i="12"/>
  <c r="I975" i="12"/>
  <c r="H975" i="12"/>
  <c r="G975" i="12"/>
  <c r="O947" i="12"/>
  <c r="N947" i="12"/>
  <c r="M947" i="12"/>
  <c r="L947" i="12"/>
  <c r="K947" i="12"/>
  <c r="J947" i="12"/>
  <c r="I947" i="12"/>
  <c r="G947" i="12"/>
  <c r="H947" i="12"/>
  <c r="O79" i="12"/>
  <c r="N79" i="12"/>
  <c r="M79" i="12"/>
  <c r="K79" i="12"/>
  <c r="L79" i="12"/>
  <c r="J79" i="12"/>
  <c r="I79" i="12"/>
  <c r="H79" i="12"/>
  <c r="G79" i="12"/>
  <c r="O304" i="12"/>
  <c r="N304" i="12"/>
  <c r="M304" i="12"/>
  <c r="L304" i="12"/>
  <c r="K304" i="12"/>
  <c r="J304" i="12"/>
  <c r="I304" i="12"/>
  <c r="H304" i="12"/>
  <c r="G304" i="12"/>
  <c r="O768" i="12"/>
  <c r="N768" i="12"/>
  <c r="M768" i="12"/>
  <c r="L768" i="12"/>
  <c r="J768" i="12"/>
  <c r="K768" i="12"/>
  <c r="I768" i="12"/>
  <c r="H768" i="12"/>
  <c r="G768" i="12"/>
  <c r="N130" i="12"/>
  <c r="O130" i="12"/>
  <c r="M130" i="12"/>
  <c r="L130" i="12"/>
  <c r="K130" i="12"/>
  <c r="I130" i="12"/>
  <c r="J130" i="12"/>
  <c r="G130" i="12"/>
  <c r="H130" i="12"/>
  <c r="O287" i="12"/>
  <c r="N287" i="12"/>
  <c r="M287" i="12"/>
  <c r="L287" i="12"/>
  <c r="K287" i="12"/>
  <c r="J287" i="12"/>
  <c r="I287" i="12"/>
  <c r="H287" i="12"/>
  <c r="G287" i="12"/>
  <c r="O969" i="12"/>
  <c r="N969" i="12"/>
  <c r="M969" i="12"/>
  <c r="L969" i="12"/>
  <c r="K969" i="12"/>
  <c r="J969" i="12"/>
  <c r="I969" i="12"/>
  <c r="H969" i="12"/>
  <c r="G969" i="12"/>
  <c r="O342" i="12"/>
  <c r="N342" i="12"/>
  <c r="M342" i="12"/>
  <c r="L342" i="12"/>
  <c r="K342" i="12"/>
  <c r="J342" i="12"/>
  <c r="I342" i="12"/>
  <c r="H342" i="12"/>
  <c r="G342" i="12"/>
  <c r="O239" i="12"/>
  <c r="M239" i="12"/>
  <c r="N239" i="12"/>
  <c r="L239" i="12"/>
  <c r="K239" i="12"/>
  <c r="I239" i="12"/>
  <c r="J239" i="12"/>
  <c r="H239" i="12"/>
  <c r="G239" i="12"/>
  <c r="O221" i="12"/>
  <c r="N221" i="12"/>
  <c r="L221" i="12"/>
  <c r="M221" i="12"/>
  <c r="K221" i="12"/>
  <c r="J221" i="12"/>
  <c r="I221" i="12"/>
  <c r="H221" i="12"/>
  <c r="G221" i="12"/>
  <c r="O788" i="12"/>
  <c r="N788" i="12"/>
  <c r="M788" i="12"/>
  <c r="L788" i="12"/>
  <c r="K788" i="12"/>
  <c r="J788" i="12"/>
  <c r="I788" i="12"/>
  <c r="H788" i="12"/>
  <c r="G788" i="12"/>
  <c r="O814" i="12"/>
  <c r="N814" i="12"/>
  <c r="M814" i="12"/>
  <c r="L814" i="12"/>
  <c r="K814" i="12"/>
  <c r="J814" i="12"/>
  <c r="I814" i="12"/>
  <c r="G814" i="12"/>
  <c r="H814" i="12"/>
  <c r="O783" i="12"/>
  <c r="N783" i="12"/>
  <c r="M783" i="12"/>
  <c r="L783" i="12"/>
  <c r="K783" i="12"/>
  <c r="J783" i="12"/>
  <c r="I783" i="12"/>
  <c r="H783" i="12"/>
  <c r="G783" i="12"/>
  <c r="O713" i="12"/>
  <c r="N713" i="12"/>
  <c r="L713" i="12"/>
  <c r="M713" i="12"/>
  <c r="K713" i="12"/>
  <c r="J713" i="12"/>
  <c r="I713" i="12"/>
  <c r="H713" i="12"/>
  <c r="G713" i="12"/>
  <c r="N816" i="12"/>
  <c r="O816" i="12"/>
  <c r="M816" i="12"/>
  <c r="L816" i="12"/>
  <c r="K816" i="12"/>
  <c r="J816" i="12"/>
  <c r="I816" i="12"/>
  <c r="H816" i="12"/>
  <c r="G816" i="12"/>
  <c r="O604" i="12"/>
  <c r="N604" i="12"/>
  <c r="M604" i="12"/>
  <c r="L604" i="12"/>
  <c r="K604" i="12"/>
  <c r="J604" i="12"/>
  <c r="I604" i="12"/>
  <c r="H604" i="12"/>
  <c r="G604" i="12"/>
  <c r="O321" i="12"/>
  <c r="N321" i="12"/>
  <c r="M321" i="12"/>
  <c r="L321" i="12"/>
  <c r="J321" i="12"/>
  <c r="K321" i="12"/>
  <c r="I321" i="12"/>
  <c r="H321" i="12"/>
  <c r="G321" i="12"/>
  <c r="O80" i="12"/>
  <c r="N80" i="12"/>
  <c r="M80" i="12"/>
  <c r="L80" i="12"/>
  <c r="J80" i="12"/>
  <c r="K80" i="12"/>
  <c r="I80" i="12"/>
  <c r="H80" i="12"/>
  <c r="G80" i="12"/>
  <c r="O207" i="12"/>
  <c r="N207" i="12"/>
  <c r="M207" i="12"/>
  <c r="L207" i="12"/>
  <c r="K207" i="12"/>
  <c r="J207" i="12"/>
  <c r="H207" i="12"/>
  <c r="I207" i="12"/>
  <c r="G207" i="12"/>
  <c r="O315" i="12"/>
  <c r="N315" i="12"/>
  <c r="M315" i="12"/>
  <c r="L315" i="12"/>
  <c r="K315" i="12"/>
  <c r="J315" i="12"/>
  <c r="I315" i="12"/>
  <c r="G315" i="12"/>
  <c r="H315" i="12"/>
  <c r="O364" i="12"/>
  <c r="M364" i="12"/>
  <c r="N364" i="12"/>
  <c r="L364" i="12"/>
  <c r="K364" i="12"/>
  <c r="J364" i="12"/>
  <c r="I364" i="12"/>
  <c r="H364" i="12"/>
  <c r="G364" i="12"/>
  <c r="O551" i="12"/>
  <c r="N551" i="12"/>
  <c r="M551" i="12"/>
  <c r="L551" i="12"/>
  <c r="K551" i="12"/>
  <c r="J551" i="12"/>
  <c r="I551" i="12"/>
  <c r="H551" i="12"/>
  <c r="G551" i="12"/>
  <c r="O460" i="12"/>
  <c r="N460" i="12"/>
  <c r="M460" i="12"/>
  <c r="L460" i="12"/>
  <c r="K460" i="12"/>
  <c r="J460" i="12"/>
  <c r="I460" i="12"/>
  <c r="G460" i="12"/>
  <c r="H460" i="12"/>
  <c r="O564" i="12"/>
  <c r="M564" i="12"/>
  <c r="N564" i="12"/>
  <c r="L564" i="12"/>
  <c r="K564" i="12"/>
  <c r="J564" i="12"/>
  <c r="H564" i="12"/>
  <c r="I564" i="12"/>
  <c r="G564" i="12"/>
  <c r="O548" i="12"/>
  <c r="N548" i="12"/>
  <c r="M548" i="12"/>
  <c r="L548" i="12"/>
  <c r="K548" i="12"/>
  <c r="J548" i="12"/>
  <c r="I548" i="12"/>
  <c r="H548" i="12"/>
  <c r="G548" i="12"/>
  <c r="O636" i="12"/>
  <c r="M636" i="12"/>
  <c r="N636" i="12"/>
  <c r="L636" i="12"/>
  <c r="K636" i="12"/>
  <c r="J636" i="12"/>
  <c r="I636" i="12"/>
  <c r="H636" i="12"/>
  <c r="G636" i="12"/>
  <c r="O594" i="12"/>
  <c r="N594" i="12"/>
  <c r="M594" i="12"/>
  <c r="K594" i="12"/>
  <c r="L594" i="12"/>
  <c r="J594" i="12"/>
  <c r="I594" i="12"/>
  <c r="H594" i="12"/>
  <c r="G594" i="12"/>
  <c r="O544" i="12"/>
  <c r="N544" i="12"/>
  <c r="M544" i="12"/>
  <c r="L544" i="12"/>
  <c r="K544" i="12"/>
  <c r="J544" i="12"/>
  <c r="I544" i="12"/>
  <c r="H544" i="12"/>
  <c r="G544" i="12"/>
  <c r="O589" i="12"/>
  <c r="N589" i="12"/>
  <c r="M589" i="12"/>
  <c r="L589" i="12"/>
  <c r="K589" i="12"/>
  <c r="I589" i="12"/>
  <c r="J589" i="12"/>
  <c r="G589" i="12"/>
  <c r="H589" i="12"/>
  <c r="O295" i="12"/>
  <c r="N295" i="12"/>
  <c r="M295" i="12"/>
  <c r="L295" i="12"/>
  <c r="K295" i="12"/>
  <c r="J295" i="12"/>
  <c r="I295" i="12"/>
  <c r="G295" i="12"/>
  <c r="H295" i="12"/>
  <c r="O519" i="12"/>
  <c r="N519" i="12"/>
  <c r="M519" i="12"/>
  <c r="L519" i="12"/>
  <c r="J519" i="12"/>
  <c r="K519" i="12"/>
  <c r="I519" i="12"/>
  <c r="H519" i="12"/>
  <c r="G519" i="12"/>
  <c r="O954" i="12"/>
  <c r="N954" i="12"/>
  <c r="M954" i="12"/>
  <c r="L954" i="12"/>
  <c r="J954" i="12"/>
  <c r="K954" i="12"/>
  <c r="I954" i="12"/>
  <c r="H954" i="12"/>
  <c r="G954" i="12"/>
  <c r="O266" i="12"/>
  <c r="M266" i="12"/>
  <c r="N266" i="12"/>
  <c r="L266" i="12"/>
  <c r="K266" i="12"/>
  <c r="J266" i="12"/>
  <c r="I266" i="12"/>
  <c r="H266" i="12"/>
  <c r="G266" i="12"/>
  <c r="O546" i="12"/>
  <c r="N546" i="12"/>
  <c r="M546" i="12"/>
  <c r="K546" i="12"/>
  <c r="L546" i="12"/>
  <c r="J546" i="12"/>
  <c r="I546" i="12"/>
  <c r="H546" i="12"/>
  <c r="G546" i="12"/>
  <c r="O518" i="12"/>
  <c r="M518" i="12"/>
  <c r="N518" i="12"/>
  <c r="L518" i="12"/>
  <c r="K518" i="12"/>
  <c r="J518" i="12"/>
  <c r="H518" i="12"/>
  <c r="I518" i="12"/>
  <c r="G518" i="12"/>
  <c r="N603" i="12"/>
  <c r="O603" i="12"/>
  <c r="M603" i="12"/>
  <c r="L603" i="12"/>
  <c r="K603" i="12"/>
  <c r="J603" i="12"/>
  <c r="I603" i="12"/>
  <c r="H603" i="12"/>
  <c r="G603" i="12"/>
  <c r="O670" i="12"/>
  <c r="N670" i="12"/>
  <c r="M670" i="12"/>
  <c r="L670" i="12"/>
  <c r="K670" i="12"/>
  <c r="I670" i="12"/>
  <c r="J670" i="12"/>
  <c r="H670" i="12"/>
  <c r="G670" i="12"/>
  <c r="O667" i="12"/>
  <c r="N667" i="12"/>
  <c r="M667" i="12"/>
  <c r="L667" i="12"/>
  <c r="K667" i="12"/>
  <c r="J667" i="12"/>
  <c r="I667" i="12"/>
  <c r="H667" i="12"/>
  <c r="G667" i="12"/>
  <c r="O9" i="12"/>
  <c r="N9" i="12"/>
  <c r="M9" i="12"/>
  <c r="L9" i="12"/>
  <c r="K9" i="12"/>
  <c r="J9" i="12"/>
  <c r="I9" i="12"/>
  <c r="H9" i="12"/>
  <c r="G9" i="12"/>
  <c r="O355" i="12"/>
  <c r="N355" i="12"/>
  <c r="M355" i="12"/>
  <c r="L355" i="12"/>
  <c r="K355" i="12"/>
  <c r="J355" i="12"/>
  <c r="I355" i="12"/>
  <c r="G355" i="12"/>
  <c r="H355" i="12"/>
  <c r="O57" i="12"/>
  <c r="N57" i="12"/>
  <c r="M57" i="12"/>
  <c r="L57" i="12"/>
  <c r="K57" i="12"/>
  <c r="I57" i="12"/>
  <c r="J57" i="12"/>
  <c r="H57" i="12"/>
  <c r="G57" i="12"/>
  <c r="N654" i="12"/>
  <c r="O654" i="12"/>
  <c r="M654" i="12"/>
  <c r="L654" i="12"/>
  <c r="K654" i="12"/>
  <c r="J654" i="12"/>
  <c r="H654" i="12"/>
  <c r="I654" i="12"/>
  <c r="G654" i="12"/>
  <c r="O965" i="12"/>
  <c r="N965" i="12"/>
  <c r="M965" i="12"/>
  <c r="L965" i="12"/>
  <c r="J965" i="12"/>
  <c r="K965" i="12"/>
  <c r="I965" i="12"/>
  <c r="H965" i="12"/>
  <c r="G965" i="12"/>
  <c r="O337" i="12"/>
  <c r="N337" i="12"/>
  <c r="M337" i="12"/>
  <c r="L337" i="12"/>
  <c r="K337" i="12"/>
  <c r="J337" i="12"/>
  <c r="I337" i="12"/>
  <c r="H337" i="12"/>
  <c r="G337" i="12"/>
  <c r="O474" i="12"/>
  <c r="N474" i="12"/>
  <c r="M474" i="12"/>
  <c r="L474" i="12"/>
  <c r="K474" i="12"/>
  <c r="J474" i="12"/>
  <c r="I474" i="12"/>
  <c r="H474" i="12"/>
  <c r="G474" i="12"/>
  <c r="O374" i="12"/>
  <c r="M374" i="12"/>
  <c r="N374" i="12"/>
  <c r="L374" i="12"/>
  <c r="K374" i="12"/>
  <c r="J374" i="12"/>
  <c r="I374" i="12"/>
  <c r="H374" i="12"/>
  <c r="G374" i="12"/>
  <c r="O793" i="12"/>
  <c r="N793" i="12"/>
  <c r="M793" i="12"/>
  <c r="L793" i="12"/>
  <c r="K793" i="12"/>
  <c r="J793" i="12"/>
  <c r="I793" i="12"/>
  <c r="H793" i="12"/>
  <c r="G793" i="12"/>
  <c r="O646" i="12"/>
  <c r="N646" i="12"/>
  <c r="M646" i="12"/>
  <c r="L646" i="12"/>
  <c r="K646" i="12"/>
  <c r="J646" i="12"/>
  <c r="I646" i="12"/>
  <c r="H646" i="12"/>
  <c r="G646" i="12"/>
  <c r="O429" i="12"/>
  <c r="N429" i="12"/>
  <c r="M429" i="12"/>
  <c r="L429" i="12"/>
  <c r="J429" i="12"/>
  <c r="I429" i="12"/>
  <c r="K429" i="12"/>
  <c r="H429" i="12"/>
  <c r="G429" i="12"/>
  <c r="O403" i="12"/>
  <c r="N403" i="12"/>
  <c r="M403" i="12"/>
  <c r="L403" i="12"/>
  <c r="K403" i="12"/>
  <c r="J403" i="12"/>
  <c r="I403" i="12"/>
  <c r="H403" i="12"/>
  <c r="G403" i="12"/>
  <c r="O76" i="12"/>
  <c r="N76" i="12"/>
  <c r="M76" i="12"/>
  <c r="L76" i="12"/>
  <c r="K76" i="12"/>
  <c r="J76" i="12"/>
  <c r="I76" i="12"/>
  <c r="H76" i="12"/>
  <c r="G76" i="12"/>
  <c r="O935" i="12"/>
  <c r="N935" i="12"/>
  <c r="L935" i="12"/>
  <c r="K935" i="12"/>
  <c r="M935" i="12"/>
  <c r="J935" i="12"/>
  <c r="I935" i="12"/>
  <c r="G935" i="12"/>
  <c r="H935" i="12"/>
  <c r="O292" i="12"/>
  <c r="N292" i="12"/>
  <c r="M292" i="12"/>
  <c r="L292" i="12"/>
  <c r="K292" i="12"/>
  <c r="J292" i="12"/>
  <c r="I292" i="12"/>
  <c r="G292" i="12"/>
  <c r="H292" i="12"/>
  <c r="O818" i="12"/>
  <c r="N818" i="12"/>
  <c r="M818" i="12"/>
  <c r="L818" i="12"/>
  <c r="K818" i="12"/>
  <c r="J818" i="12"/>
  <c r="I818" i="12"/>
  <c r="H818" i="12"/>
  <c r="G818" i="12"/>
  <c r="O836" i="12"/>
  <c r="N836" i="12"/>
  <c r="M836" i="12"/>
  <c r="L836" i="12"/>
  <c r="K836" i="12"/>
  <c r="J836" i="12"/>
  <c r="I836" i="12"/>
  <c r="H836" i="12"/>
  <c r="G836" i="12"/>
  <c r="O261" i="12"/>
  <c r="N261" i="12"/>
  <c r="M261" i="12"/>
  <c r="L261" i="12"/>
  <c r="K261" i="12"/>
  <c r="J261" i="12"/>
  <c r="I261" i="12"/>
  <c r="H261" i="12"/>
  <c r="G261" i="12"/>
  <c r="O578" i="12"/>
  <c r="M578" i="12"/>
  <c r="N578" i="12"/>
  <c r="L578" i="12"/>
  <c r="K578" i="12"/>
  <c r="J578" i="12"/>
  <c r="I578" i="12"/>
  <c r="H578" i="12"/>
  <c r="G578" i="12"/>
  <c r="O619" i="12"/>
  <c r="N619" i="12"/>
  <c r="M619" i="12"/>
  <c r="L619" i="12"/>
  <c r="K619" i="12"/>
  <c r="J619" i="12"/>
  <c r="I619" i="12"/>
  <c r="H619" i="12"/>
  <c r="G619" i="12"/>
  <c r="O96" i="12"/>
  <c r="N96" i="12"/>
  <c r="L96" i="12"/>
  <c r="M96" i="12"/>
  <c r="K96" i="12"/>
  <c r="J96" i="12"/>
  <c r="I96" i="12"/>
  <c r="H96" i="12"/>
  <c r="G96" i="12"/>
  <c r="O128" i="12"/>
  <c r="M128" i="12"/>
  <c r="N128" i="12"/>
  <c r="L128" i="12"/>
  <c r="J128" i="12"/>
  <c r="K128" i="12"/>
  <c r="I128" i="12"/>
  <c r="H128" i="12"/>
  <c r="G128" i="12"/>
  <c r="O752" i="12"/>
  <c r="N752" i="12"/>
  <c r="M752" i="12"/>
  <c r="L752" i="12"/>
  <c r="K752" i="12"/>
  <c r="J752" i="12"/>
  <c r="I752" i="12"/>
  <c r="H752" i="12"/>
  <c r="G752" i="12"/>
  <c r="O109" i="12"/>
  <c r="N109" i="12"/>
  <c r="M109" i="12"/>
  <c r="L109" i="12"/>
  <c r="K109" i="12"/>
  <c r="J109" i="12"/>
  <c r="I109" i="12"/>
  <c r="G109" i="12"/>
  <c r="H109" i="12"/>
  <c r="O821" i="12"/>
  <c r="N821" i="12"/>
  <c r="M821" i="12"/>
  <c r="K821" i="12"/>
  <c r="L821" i="12"/>
  <c r="I821" i="12"/>
  <c r="J821" i="12"/>
  <c r="H821" i="12"/>
  <c r="G821" i="12"/>
  <c r="O411" i="12"/>
  <c r="N411" i="12"/>
  <c r="M411" i="12"/>
  <c r="L411" i="12"/>
  <c r="K411" i="12"/>
  <c r="J411" i="12"/>
  <c r="I411" i="12"/>
  <c r="G411" i="12"/>
  <c r="H411" i="12"/>
  <c r="O350" i="12"/>
  <c r="M350" i="12"/>
  <c r="N350" i="12"/>
  <c r="L350" i="12"/>
  <c r="K350" i="12"/>
  <c r="J350" i="12"/>
  <c r="I350" i="12"/>
  <c r="H350" i="12"/>
  <c r="G350" i="12"/>
  <c r="O470" i="12"/>
  <c r="N470" i="12"/>
  <c r="M470" i="12"/>
  <c r="L470" i="12"/>
  <c r="K470" i="12"/>
  <c r="J470" i="12"/>
  <c r="I470" i="12"/>
  <c r="H470" i="12"/>
  <c r="G470" i="12"/>
  <c r="O230" i="12"/>
  <c r="N230" i="12"/>
  <c r="M230" i="12"/>
  <c r="L230" i="12"/>
  <c r="J230" i="12"/>
  <c r="K230" i="12"/>
  <c r="I230" i="12"/>
  <c r="G230" i="12"/>
  <c r="H230" i="12"/>
  <c r="O378" i="12"/>
  <c r="N378" i="12"/>
  <c r="M378" i="12"/>
  <c r="L378" i="12"/>
  <c r="J378" i="12"/>
  <c r="K378" i="12"/>
  <c r="I378" i="12"/>
  <c r="H378" i="12"/>
  <c r="G378" i="12"/>
  <c r="O950" i="12"/>
  <c r="N950" i="12"/>
  <c r="M950" i="12"/>
  <c r="L950" i="12"/>
  <c r="K950" i="12"/>
  <c r="J950" i="12"/>
  <c r="I950" i="12"/>
  <c r="H950" i="12"/>
  <c r="G950" i="12"/>
  <c r="N95" i="12"/>
  <c r="O95" i="12"/>
  <c r="M95" i="12"/>
  <c r="L95" i="12"/>
  <c r="K95" i="12"/>
  <c r="J95" i="12"/>
  <c r="I95" i="12"/>
  <c r="H95" i="12"/>
  <c r="G95" i="12"/>
  <c r="O424" i="12"/>
  <c r="N424" i="12"/>
  <c r="M424" i="12"/>
  <c r="L424" i="12"/>
  <c r="K424" i="12"/>
  <c r="J424" i="12"/>
  <c r="I424" i="12"/>
  <c r="H424" i="12"/>
  <c r="G424" i="12"/>
  <c r="O834" i="12"/>
  <c r="N834" i="12"/>
  <c r="M834" i="12"/>
  <c r="L834" i="12"/>
  <c r="K834" i="12"/>
  <c r="J834" i="12"/>
  <c r="I834" i="12"/>
  <c r="H834" i="12"/>
  <c r="G834" i="12"/>
  <c r="O233" i="12"/>
  <c r="N233" i="12"/>
  <c r="M233" i="12"/>
  <c r="L233" i="12"/>
  <c r="K233" i="12"/>
  <c r="J233" i="12"/>
  <c r="H233" i="12"/>
  <c r="I233" i="12"/>
  <c r="G233" i="12"/>
  <c r="O843" i="12"/>
  <c r="N843" i="12"/>
  <c r="M843" i="12"/>
  <c r="L843" i="12"/>
  <c r="K843" i="12"/>
  <c r="I843" i="12"/>
  <c r="H843" i="12"/>
  <c r="J843" i="12"/>
  <c r="G843" i="12"/>
  <c r="O820" i="12"/>
  <c r="N820" i="12"/>
  <c r="M820" i="12"/>
  <c r="L820" i="12"/>
  <c r="K820" i="12"/>
  <c r="J820" i="12"/>
  <c r="I820" i="12"/>
  <c r="H820" i="12"/>
  <c r="G820" i="12"/>
  <c r="N159" i="12"/>
  <c r="O159" i="12"/>
  <c r="M159" i="12"/>
  <c r="L159" i="12"/>
  <c r="K159" i="12"/>
  <c r="J159" i="12"/>
  <c r="I159" i="12"/>
  <c r="H159" i="12"/>
  <c r="G159" i="12"/>
  <c r="O282" i="12"/>
  <c r="N282" i="12"/>
  <c r="M282" i="12"/>
  <c r="L282" i="12"/>
  <c r="K282" i="12"/>
  <c r="J282" i="12"/>
  <c r="I282" i="12"/>
  <c r="H282" i="12"/>
  <c r="G282" i="12"/>
  <c r="O262" i="12"/>
  <c r="N262" i="12"/>
  <c r="M262" i="12"/>
  <c r="L262" i="12"/>
  <c r="K262" i="12"/>
  <c r="J262" i="12"/>
  <c r="I262" i="12"/>
  <c r="H262" i="12"/>
  <c r="G262" i="12"/>
  <c r="O369" i="12"/>
  <c r="N369" i="12"/>
  <c r="M369" i="12"/>
  <c r="L369" i="12"/>
  <c r="K369" i="12"/>
  <c r="J369" i="12"/>
  <c r="I369" i="12"/>
  <c r="H369" i="12"/>
  <c r="G369" i="12"/>
  <c r="O920" i="12"/>
  <c r="N920" i="12"/>
  <c r="M920" i="12"/>
  <c r="L920" i="12"/>
  <c r="K920" i="12"/>
  <c r="J920" i="12"/>
  <c r="I920" i="12"/>
  <c r="G920" i="12"/>
  <c r="H920" i="12"/>
  <c r="O405" i="12"/>
  <c r="N405" i="12"/>
  <c r="M405" i="12"/>
  <c r="L405" i="12"/>
  <c r="K405" i="12"/>
  <c r="J405" i="12"/>
  <c r="I405" i="12"/>
  <c r="H405" i="12"/>
  <c r="G405" i="12"/>
  <c r="O625" i="12"/>
  <c r="N625" i="12"/>
  <c r="M625" i="12"/>
  <c r="L625" i="12"/>
  <c r="K625" i="12"/>
  <c r="I625" i="12"/>
  <c r="J625" i="12"/>
  <c r="H625" i="12"/>
  <c r="G625" i="12"/>
  <c r="O279" i="12"/>
  <c r="N279" i="12"/>
  <c r="M279" i="12"/>
  <c r="L279" i="12"/>
  <c r="K279" i="12"/>
  <c r="J279" i="12"/>
  <c r="I279" i="12"/>
  <c r="G279" i="12"/>
  <c r="H279" i="12"/>
  <c r="N543" i="12"/>
  <c r="O543" i="12"/>
  <c r="M543" i="12"/>
  <c r="L543" i="12"/>
  <c r="J543" i="12"/>
  <c r="K543" i="12"/>
  <c r="I543" i="12"/>
  <c r="H543" i="12"/>
  <c r="G543" i="12"/>
  <c r="O283" i="12"/>
  <c r="N283" i="12"/>
  <c r="M283" i="12"/>
  <c r="L283" i="12"/>
  <c r="K283" i="12"/>
  <c r="J283" i="12"/>
  <c r="I283" i="12"/>
  <c r="H283" i="12"/>
  <c r="G283" i="12"/>
  <c r="N10" i="12"/>
  <c r="O10" i="12"/>
  <c r="M10" i="12"/>
  <c r="L10" i="12"/>
  <c r="K10" i="12"/>
  <c r="J10" i="12"/>
  <c r="I10" i="12"/>
  <c r="H10" i="12"/>
  <c r="G10" i="12"/>
  <c r="O606" i="12"/>
  <c r="N606" i="12"/>
  <c r="M606" i="12"/>
  <c r="L606" i="12"/>
  <c r="K606" i="12"/>
  <c r="J606" i="12"/>
  <c r="I606" i="12"/>
  <c r="H606" i="12"/>
  <c r="G606" i="12"/>
  <c r="O682" i="12"/>
  <c r="N682" i="12"/>
  <c r="M682" i="12"/>
  <c r="L682" i="12"/>
  <c r="K682" i="12"/>
  <c r="J682" i="12"/>
  <c r="I682" i="12"/>
  <c r="H682" i="12"/>
  <c r="G682" i="12"/>
  <c r="O656" i="12"/>
  <c r="N656" i="12"/>
  <c r="M656" i="12"/>
  <c r="L656" i="12"/>
  <c r="K656" i="12"/>
  <c r="J656" i="12"/>
  <c r="I656" i="12"/>
  <c r="H656" i="12"/>
  <c r="G656" i="12"/>
  <c r="O402" i="12"/>
  <c r="N402" i="12"/>
  <c r="M402" i="12"/>
  <c r="L402" i="12"/>
  <c r="K402" i="12"/>
  <c r="J402" i="12"/>
  <c r="I402" i="12"/>
  <c r="H402" i="12"/>
  <c r="G402" i="12"/>
  <c r="O401" i="12"/>
  <c r="N401" i="12"/>
  <c r="L401" i="12"/>
  <c r="M401" i="12"/>
  <c r="K401" i="12"/>
  <c r="J401" i="12"/>
  <c r="H401" i="12"/>
  <c r="I401" i="12"/>
  <c r="G401" i="12"/>
  <c r="O720" i="12"/>
  <c r="N720" i="12"/>
  <c r="M720" i="12"/>
  <c r="L720" i="12"/>
  <c r="J720" i="12"/>
  <c r="K720" i="12"/>
  <c r="H720" i="12"/>
  <c r="I720" i="12"/>
  <c r="G720" i="12"/>
  <c r="O316" i="12"/>
  <c r="M316" i="12"/>
  <c r="N316" i="12"/>
  <c r="L316" i="12"/>
  <c r="K316" i="12"/>
  <c r="J316" i="12"/>
  <c r="I316" i="12"/>
  <c r="G316" i="12"/>
  <c r="H316" i="12"/>
  <c r="O531" i="12"/>
  <c r="N531" i="12"/>
  <c r="M531" i="12"/>
  <c r="L531" i="12"/>
  <c r="K531" i="12"/>
  <c r="J531" i="12"/>
  <c r="H531" i="12"/>
  <c r="I531" i="12"/>
  <c r="G531" i="12"/>
  <c r="O445" i="12"/>
  <c r="N445" i="12"/>
  <c r="M445" i="12"/>
  <c r="L445" i="12"/>
  <c r="K445" i="12"/>
  <c r="J445" i="12"/>
  <c r="I445" i="12"/>
  <c r="H445" i="12"/>
  <c r="G445" i="12"/>
  <c r="O727" i="12"/>
  <c r="N727" i="12"/>
  <c r="M727" i="12"/>
  <c r="L727" i="12"/>
  <c r="K727" i="12"/>
  <c r="J727" i="12"/>
  <c r="H727" i="12"/>
  <c r="I727" i="12"/>
  <c r="G727" i="12"/>
  <c r="N179" i="12"/>
  <c r="O179" i="12"/>
  <c r="M179" i="12"/>
  <c r="L179" i="12"/>
  <c r="K179" i="12"/>
  <c r="J179" i="12"/>
  <c r="I179" i="12"/>
  <c r="H179" i="12"/>
  <c r="G179" i="12"/>
  <c r="O232" i="12"/>
  <c r="N232" i="12"/>
  <c r="M232" i="12"/>
  <c r="L232" i="12"/>
  <c r="K232" i="12"/>
  <c r="J232" i="12"/>
  <c r="I232" i="12"/>
  <c r="H232" i="12"/>
  <c r="G232" i="12"/>
  <c r="O443" i="12"/>
  <c r="N443" i="12"/>
  <c r="M443" i="12"/>
  <c r="L443" i="12"/>
  <c r="K443" i="12"/>
  <c r="J443" i="12"/>
  <c r="H443" i="12"/>
  <c r="G443" i="12"/>
  <c r="I443" i="12"/>
  <c r="O396" i="12"/>
  <c r="N396" i="12"/>
  <c r="M396" i="12"/>
  <c r="L396" i="12"/>
  <c r="K396" i="12"/>
  <c r="J396" i="12"/>
  <c r="I396" i="12"/>
  <c r="G396" i="12"/>
  <c r="H396" i="12"/>
  <c r="O267" i="12"/>
  <c r="N267" i="12"/>
  <c r="M267" i="12"/>
  <c r="L267" i="12"/>
  <c r="K267" i="12"/>
  <c r="J267" i="12"/>
  <c r="I267" i="12"/>
  <c r="H267" i="12"/>
  <c r="G267" i="12"/>
  <c r="O738" i="12"/>
  <c r="N738" i="12"/>
  <c r="M738" i="12"/>
  <c r="L738" i="12"/>
  <c r="K738" i="12"/>
  <c r="J738" i="12"/>
  <c r="I738" i="12"/>
  <c r="H738" i="12"/>
  <c r="G738" i="12"/>
  <c r="O584" i="12"/>
  <c r="N584" i="12"/>
  <c r="M584" i="12"/>
  <c r="L584" i="12"/>
  <c r="K584" i="12"/>
  <c r="J584" i="12"/>
  <c r="I584" i="12"/>
  <c r="H584" i="12"/>
  <c r="G584" i="12"/>
  <c r="O797" i="12"/>
  <c r="N797" i="12"/>
  <c r="M797" i="12"/>
  <c r="K797" i="12"/>
  <c r="L797" i="12"/>
  <c r="J797" i="12"/>
  <c r="I797" i="12"/>
  <c r="H797" i="12"/>
  <c r="G797" i="12"/>
  <c r="O117" i="12"/>
  <c r="N117" i="12"/>
  <c r="L117" i="12"/>
  <c r="M117" i="12"/>
  <c r="K117" i="12"/>
  <c r="J117" i="12"/>
  <c r="H117" i="12"/>
  <c r="I117" i="12"/>
  <c r="G117" i="12"/>
  <c r="N293" i="12"/>
  <c r="O293" i="12"/>
  <c r="M293" i="12"/>
  <c r="L293" i="12"/>
  <c r="J293" i="12"/>
  <c r="K293" i="12"/>
  <c r="H293" i="12"/>
  <c r="G293" i="12"/>
  <c r="I293" i="12"/>
  <c r="O447" i="12"/>
  <c r="N447" i="12"/>
  <c r="M447" i="12"/>
  <c r="L447" i="12"/>
  <c r="K447" i="12"/>
  <c r="J447" i="12"/>
  <c r="I447" i="12"/>
  <c r="H447" i="12"/>
  <c r="G447" i="12"/>
  <c r="O801" i="12"/>
  <c r="M801" i="12"/>
  <c r="N801" i="12"/>
  <c r="L801" i="12"/>
  <c r="K801" i="12"/>
  <c r="J801" i="12"/>
  <c r="I801" i="12"/>
  <c r="H801" i="12"/>
  <c r="G801" i="12"/>
  <c r="O356" i="12"/>
  <c r="M356" i="12"/>
  <c r="N356" i="12"/>
  <c r="L356" i="12"/>
  <c r="K356" i="12"/>
  <c r="J356" i="12"/>
  <c r="I356" i="12"/>
  <c r="H356" i="12"/>
  <c r="G356" i="12"/>
  <c r="O641" i="12"/>
  <c r="N641" i="12"/>
  <c r="M641" i="12"/>
  <c r="L641" i="12"/>
  <c r="K641" i="12"/>
  <c r="J641" i="12"/>
  <c r="I641" i="12"/>
  <c r="G641" i="12"/>
  <c r="H641" i="12"/>
  <c r="O175" i="12"/>
  <c r="N175" i="12"/>
  <c r="M175" i="12"/>
  <c r="L175" i="12"/>
  <c r="J175" i="12"/>
  <c r="K175" i="12"/>
  <c r="I175" i="12"/>
  <c r="H175" i="12"/>
  <c r="G175" i="12"/>
  <c r="O319" i="12"/>
  <c r="N319" i="12"/>
  <c r="M319" i="12"/>
  <c r="L319" i="12"/>
  <c r="K319" i="12"/>
  <c r="J319" i="12"/>
  <c r="I319" i="12"/>
  <c r="H319" i="12"/>
  <c r="G319" i="12"/>
  <c r="O187" i="12"/>
  <c r="N187" i="12"/>
  <c r="M187" i="12"/>
  <c r="L187" i="12"/>
  <c r="J187" i="12"/>
  <c r="K187" i="12"/>
  <c r="I187" i="12"/>
  <c r="H187" i="12"/>
  <c r="G187" i="12"/>
  <c r="O140" i="12"/>
  <c r="M140" i="12"/>
  <c r="N140" i="12"/>
  <c r="L140" i="12"/>
  <c r="K140" i="12"/>
  <c r="J140" i="12"/>
  <c r="I140" i="12"/>
  <c r="H140" i="12"/>
  <c r="G140" i="12"/>
  <c r="O936" i="12"/>
  <c r="N936" i="12"/>
  <c r="M936" i="12"/>
  <c r="L936" i="12"/>
  <c r="K936" i="12"/>
  <c r="J936" i="12"/>
  <c r="I936" i="12"/>
  <c r="H936" i="12"/>
  <c r="G936" i="12"/>
  <c r="N75" i="12"/>
  <c r="O75" i="12"/>
  <c r="M75" i="12"/>
  <c r="L75" i="12"/>
  <c r="K75" i="12"/>
  <c r="J75" i="12"/>
  <c r="I75" i="12"/>
  <c r="H75" i="12"/>
  <c r="G75" i="12"/>
  <c r="O215" i="12"/>
  <c r="N215" i="12"/>
  <c r="M215" i="12"/>
  <c r="L215" i="12"/>
  <c r="K215" i="12"/>
  <c r="J215" i="12"/>
  <c r="I215" i="12"/>
  <c r="H215" i="12"/>
  <c r="G215" i="12"/>
  <c r="O343" i="12"/>
  <c r="N343" i="12"/>
  <c r="L343" i="12"/>
  <c r="M343" i="12"/>
  <c r="K343" i="12"/>
  <c r="J343" i="12"/>
  <c r="I343" i="12"/>
  <c r="H343" i="12"/>
  <c r="G343" i="12"/>
  <c r="O566" i="12"/>
  <c r="M566" i="12"/>
  <c r="N566" i="12"/>
  <c r="L566" i="12"/>
  <c r="K566" i="12"/>
  <c r="I566" i="12"/>
  <c r="J566" i="12"/>
  <c r="H566" i="12"/>
  <c r="G566" i="12"/>
  <c r="O708" i="12"/>
  <c r="N708" i="12"/>
  <c r="M708" i="12"/>
  <c r="L708" i="12"/>
  <c r="J708" i="12"/>
  <c r="K708" i="12"/>
  <c r="I708" i="12"/>
  <c r="H708" i="12"/>
  <c r="G708" i="12"/>
  <c r="O446" i="12"/>
  <c r="N446" i="12"/>
  <c r="M446" i="12"/>
  <c r="L446" i="12"/>
  <c r="K446" i="12"/>
  <c r="J446" i="12"/>
  <c r="I446" i="12"/>
  <c r="H446" i="12"/>
  <c r="G446" i="12"/>
  <c r="O739" i="12"/>
  <c r="N739" i="12"/>
  <c r="M739" i="12"/>
  <c r="L739" i="12"/>
  <c r="K739" i="12"/>
  <c r="J739" i="12"/>
  <c r="I739" i="12"/>
  <c r="H739" i="12"/>
  <c r="G739" i="12"/>
  <c r="O827" i="12"/>
  <c r="M827" i="12"/>
  <c r="N827" i="12"/>
  <c r="L827" i="12"/>
  <c r="K827" i="12"/>
  <c r="J827" i="12"/>
  <c r="I827" i="12"/>
  <c r="H827" i="12"/>
  <c r="G827" i="12"/>
  <c r="O725" i="12"/>
  <c r="N725" i="12"/>
  <c r="M725" i="12"/>
  <c r="K725" i="12"/>
  <c r="L725" i="12"/>
  <c r="J725" i="12"/>
  <c r="I725" i="12"/>
  <c r="H725" i="12"/>
  <c r="G725" i="12"/>
  <c r="O503" i="12"/>
  <c r="N503" i="12"/>
  <c r="L503" i="12"/>
  <c r="M503" i="12"/>
  <c r="K503" i="12"/>
  <c r="J503" i="12"/>
  <c r="H503" i="12"/>
  <c r="G503" i="12"/>
  <c r="I503" i="12"/>
  <c r="O508" i="12"/>
  <c r="M508" i="12"/>
  <c r="N508" i="12"/>
  <c r="L508" i="12"/>
  <c r="K508" i="12"/>
  <c r="J508" i="12"/>
  <c r="I508" i="12"/>
  <c r="H508" i="12"/>
  <c r="G508" i="12"/>
  <c r="O453" i="12"/>
  <c r="N453" i="12"/>
  <c r="M453" i="12"/>
  <c r="L453" i="12"/>
  <c r="K453" i="12"/>
  <c r="J453" i="12"/>
  <c r="I453" i="12"/>
  <c r="H453" i="12"/>
  <c r="G453" i="12"/>
  <c r="O596" i="12"/>
  <c r="N596" i="12"/>
  <c r="M596" i="12"/>
  <c r="L596" i="12"/>
  <c r="K596" i="12"/>
  <c r="J596" i="12"/>
  <c r="I596" i="12"/>
  <c r="H596" i="12"/>
  <c r="G596" i="12"/>
  <c r="O558" i="12"/>
  <c r="N558" i="12"/>
  <c r="M558" i="12"/>
  <c r="K558" i="12"/>
  <c r="L558" i="12"/>
  <c r="J558" i="12"/>
  <c r="I558" i="12"/>
  <c r="H558" i="12"/>
  <c r="G558" i="12"/>
  <c r="O448" i="12"/>
  <c r="N448" i="12"/>
  <c r="M448" i="12"/>
  <c r="K448" i="12"/>
  <c r="J448" i="12"/>
  <c r="L448" i="12"/>
  <c r="I448" i="12"/>
  <c r="H448" i="12"/>
  <c r="G448" i="12"/>
  <c r="O520" i="12"/>
  <c r="N520" i="12"/>
  <c r="M520" i="12"/>
  <c r="L520" i="12"/>
  <c r="K520" i="12"/>
  <c r="J520" i="12"/>
  <c r="I520" i="12"/>
  <c r="H520" i="12"/>
  <c r="G520" i="12"/>
  <c r="O599" i="12"/>
  <c r="N599" i="12"/>
  <c r="L599" i="12"/>
  <c r="K599" i="12"/>
  <c r="M599" i="12"/>
  <c r="I599" i="12"/>
  <c r="J599" i="12"/>
  <c r="H599" i="12"/>
  <c r="G599" i="12"/>
  <c r="N106" i="12"/>
  <c r="O106" i="12"/>
  <c r="M106" i="12"/>
  <c r="L106" i="12"/>
  <c r="K106" i="12"/>
  <c r="J106" i="12"/>
  <c r="I106" i="12"/>
  <c r="G106" i="12"/>
  <c r="H106" i="12"/>
  <c r="O751" i="12"/>
  <c r="N751" i="12"/>
  <c r="M751" i="12"/>
  <c r="L751" i="12"/>
  <c r="K751" i="12"/>
  <c r="J751" i="12"/>
  <c r="H751" i="12"/>
  <c r="I751" i="12"/>
  <c r="G751" i="12"/>
  <c r="O701" i="12"/>
  <c r="N701" i="12"/>
  <c r="M701" i="12"/>
  <c r="L701" i="12"/>
  <c r="K701" i="12"/>
  <c r="J701" i="12"/>
  <c r="I701" i="12"/>
  <c r="H701" i="12"/>
  <c r="G701" i="12"/>
  <c r="O381" i="12"/>
  <c r="N381" i="12"/>
  <c r="M381" i="12"/>
  <c r="K381" i="12"/>
  <c r="L381" i="12"/>
  <c r="J381" i="12"/>
  <c r="I381" i="12"/>
  <c r="H381" i="12"/>
  <c r="G381" i="12"/>
  <c r="O595" i="12"/>
  <c r="N595" i="12"/>
  <c r="M595" i="12"/>
  <c r="K595" i="12"/>
  <c r="L595" i="12"/>
  <c r="J595" i="12"/>
  <c r="I595" i="12"/>
  <c r="H595" i="12"/>
  <c r="G595" i="12"/>
  <c r="N231" i="12"/>
  <c r="O231" i="12"/>
  <c r="M231" i="12"/>
  <c r="L231" i="12"/>
  <c r="K231" i="12"/>
  <c r="J231" i="12"/>
  <c r="I231" i="12"/>
  <c r="H231" i="12"/>
  <c r="G231" i="12"/>
  <c r="O770" i="12"/>
  <c r="N770" i="12"/>
  <c r="L770" i="12"/>
  <c r="M770" i="12"/>
  <c r="K770" i="12"/>
  <c r="J770" i="12"/>
  <c r="I770" i="12"/>
  <c r="H770" i="12"/>
  <c r="G770" i="12"/>
  <c r="O365" i="12"/>
  <c r="N365" i="12"/>
  <c r="M365" i="12"/>
  <c r="L365" i="12"/>
  <c r="K365" i="12"/>
  <c r="J365" i="12"/>
  <c r="I365" i="12"/>
  <c r="H365" i="12"/>
  <c r="G365" i="12"/>
  <c r="N437" i="12"/>
  <c r="O437" i="12"/>
  <c r="M437" i="12"/>
  <c r="L437" i="12"/>
  <c r="K437" i="12"/>
  <c r="J437" i="12"/>
  <c r="I437" i="12"/>
  <c r="H437" i="12"/>
  <c r="G437" i="12"/>
  <c r="N155" i="12"/>
  <c r="O155" i="12"/>
  <c r="M155" i="12"/>
  <c r="L155" i="12"/>
  <c r="K155" i="12"/>
  <c r="J155" i="12"/>
  <c r="I155" i="12"/>
  <c r="H155" i="12"/>
  <c r="G155" i="12"/>
  <c r="N131" i="12"/>
  <c r="O131" i="12"/>
  <c r="M131" i="12"/>
  <c r="L131" i="12"/>
  <c r="K131" i="12"/>
  <c r="J131" i="12"/>
  <c r="I131" i="12"/>
  <c r="H131" i="12"/>
  <c r="G131" i="12"/>
  <c r="O78" i="12"/>
  <c r="N78" i="12"/>
  <c r="M78" i="12"/>
  <c r="L78" i="12"/>
  <c r="J78" i="12"/>
  <c r="I78" i="12"/>
  <c r="K78" i="12"/>
  <c r="H78" i="12"/>
  <c r="G78" i="12"/>
  <c r="O333" i="12"/>
  <c r="N333" i="12"/>
  <c r="M333" i="12"/>
  <c r="L333" i="12"/>
  <c r="J333" i="12"/>
  <c r="K333" i="12"/>
  <c r="I333" i="12"/>
  <c r="H333" i="12"/>
  <c r="G333" i="12"/>
  <c r="O288" i="12"/>
  <c r="N288" i="12"/>
  <c r="M288" i="12"/>
  <c r="L288" i="12"/>
  <c r="K288" i="12"/>
  <c r="J288" i="12"/>
  <c r="I288" i="12"/>
  <c r="H288" i="12"/>
  <c r="G288" i="12"/>
  <c r="N154" i="12"/>
  <c r="O154" i="12"/>
  <c r="M154" i="12"/>
  <c r="L154" i="12"/>
  <c r="K154" i="12"/>
  <c r="J154" i="12"/>
  <c r="I154" i="12"/>
  <c r="G154" i="12"/>
  <c r="H154" i="12"/>
  <c r="O723" i="12"/>
  <c r="N723" i="12"/>
  <c r="M723" i="12"/>
  <c r="L723" i="12"/>
  <c r="K723" i="12"/>
  <c r="J723" i="12"/>
  <c r="I723" i="12"/>
  <c r="H723" i="12"/>
  <c r="G723" i="12"/>
  <c r="N142" i="12"/>
  <c r="O142" i="12"/>
  <c r="M142" i="12"/>
  <c r="L142" i="12"/>
  <c r="K142" i="12"/>
  <c r="J142" i="12"/>
  <c r="I142" i="12"/>
  <c r="G142" i="12"/>
  <c r="H142" i="12"/>
  <c r="N591" i="12"/>
  <c r="O591" i="12"/>
  <c r="M591" i="12"/>
  <c r="L591" i="12"/>
  <c r="K591" i="12"/>
  <c r="J591" i="12"/>
  <c r="I591" i="12"/>
  <c r="H591" i="12"/>
  <c r="G591" i="12"/>
  <c r="O521" i="12"/>
  <c r="N521" i="12"/>
  <c r="L521" i="12"/>
  <c r="M521" i="12"/>
  <c r="K521" i="12"/>
  <c r="J521" i="12"/>
  <c r="I521" i="12"/>
  <c r="H521" i="12"/>
  <c r="G521" i="12"/>
  <c r="O726" i="12"/>
  <c r="N726" i="12"/>
  <c r="M726" i="12"/>
  <c r="K726" i="12"/>
  <c r="L726" i="12"/>
  <c r="J726" i="12"/>
  <c r="I726" i="12"/>
  <c r="H726" i="12"/>
  <c r="G726" i="12"/>
  <c r="O712" i="12"/>
  <c r="N712" i="12"/>
  <c r="M712" i="12"/>
  <c r="L712" i="12"/>
  <c r="K712" i="12"/>
  <c r="J712" i="12"/>
  <c r="I712" i="12"/>
  <c r="H712" i="12"/>
  <c r="G712" i="12"/>
  <c r="O244" i="12"/>
  <c r="N244" i="12"/>
  <c r="M244" i="12"/>
  <c r="L244" i="12"/>
  <c r="K244" i="12"/>
  <c r="J244" i="12"/>
  <c r="I244" i="12"/>
  <c r="H244" i="12"/>
  <c r="G244" i="12"/>
  <c r="N201" i="12"/>
  <c r="O201" i="12"/>
  <c r="L201" i="12"/>
  <c r="M201" i="12"/>
  <c r="J201" i="12"/>
  <c r="K201" i="12"/>
  <c r="H201" i="12"/>
  <c r="I201" i="12"/>
  <c r="G201" i="12"/>
  <c r="N143" i="12"/>
  <c r="O143" i="12"/>
  <c r="M143" i="12"/>
  <c r="L143" i="12"/>
  <c r="K143" i="12"/>
  <c r="J143" i="12"/>
  <c r="I143" i="12"/>
  <c r="H143" i="12"/>
  <c r="G143" i="12"/>
  <c r="O427" i="12"/>
  <c r="N427" i="12"/>
  <c r="L427" i="12"/>
  <c r="K427" i="12"/>
  <c r="M427" i="12"/>
  <c r="J427" i="12"/>
  <c r="I427" i="12"/>
  <c r="H427" i="12"/>
  <c r="G427" i="12"/>
  <c r="O607" i="12"/>
  <c r="N607" i="12"/>
  <c r="M607" i="12"/>
  <c r="K607" i="12"/>
  <c r="L607" i="12"/>
  <c r="J607" i="12"/>
  <c r="I607" i="12"/>
  <c r="H607" i="12"/>
  <c r="G607" i="12"/>
  <c r="O971" i="12"/>
  <c r="N971" i="12"/>
  <c r="M971" i="12"/>
  <c r="K971" i="12"/>
  <c r="L971" i="12"/>
  <c r="J971" i="12"/>
  <c r="I971" i="12"/>
  <c r="G971" i="12"/>
  <c r="H971" i="12"/>
  <c r="O922" i="12"/>
  <c r="N922" i="12"/>
  <c r="M922" i="12"/>
  <c r="L922" i="12"/>
  <c r="K922" i="12"/>
  <c r="J922" i="12"/>
  <c r="I922" i="12"/>
  <c r="H922" i="12"/>
  <c r="G922" i="12"/>
  <c r="O172" i="12"/>
  <c r="N172" i="12"/>
  <c r="M172" i="12"/>
  <c r="L172" i="12"/>
  <c r="K172" i="12"/>
  <c r="J172" i="12"/>
  <c r="I172" i="12"/>
  <c r="H172" i="12"/>
  <c r="G172" i="12"/>
  <c r="O252" i="12"/>
  <c r="N252" i="12"/>
  <c r="M252" i="12"/>
  <c r="L252" i="12"/>
  <c r="K252" i="12"/>
  <c r="J252" i="12"/>
  <c r="I252" i="12"/>
  <c r="H252" i="12"/>
  <c r="G252" i="12"/>
  <c r="O300" i="12"/>
  <c r="N300" i="12"/>
  <c r="M300" i="12"/>
  <c r="L300" i="12"/>
  <c r="K300" i="12"/>
  <c r="J300" i="12"/>
  <c r="I300" i="12"/>
  <c r="H300" i="12"/>
  <c r="G300" i="12"/>
  <c r="O270" i="12"/>
  <c r="N270" i="12"/>
  <c r="M270" i="12"/>
  <c r="L270" i="12"/>
  <c r="K270" i="12"/>
  <c r="J270" i="12"/>
  <c r="I270" i="12"/>
  <c r="H270" i="12"/>
  <c r="G270" i="12"/>
  <c r="O358" i="12"/>
  <c r="N358" i="12"/>
  <c r="M358" i="12"/>
  <c r="L358" i="12"/>
  <c r="K358" i="12"/>
  <c r="J358" i="12"/>
  <c r="I358" i="12"/>
  <c r="H358" i="12"/>
  <c r="G358" i="12"/>
  <c r="O382" i="12"/>
  <c r="N382" i="12"/>
  <c r="M382" i="12"/>
  <c r="L382" i="12"/>
  <c r="K382" i="12"/>
  <c r="J382" i="12"/>
  <c r="I382" i="12"/>
  <c r="H382" i="12"/>
  <c r="G382" i="12"/>
  <c r="O157" i="12"/>
  <c r="N157" i="12"/>
  <c r="M157" i="12"/>
  <c r="L157" i="12"/>
  <c r="K157" i="12"/>
  <c r="J157" i="12"/>
  <c r="I157" i="12"/>
  <c r="G157" i="12"/>
  <c r="H157" i="12"/>
  <c r="O722" i="12"/>
  <c r="N722" i="12"/>
  <c r="L722" i="12"/>
  <c r="M722" i="12"/>
  <c r="K722" i="12"/>
  <c r="J722" i="12"/>
  <c r="I722" i="12"/>
  <c r="H722" i="12"/>
  <c r="G722" i="12"/>
  <c r="O202" i="12"/>
  <c r="N202" i="12"/>
  <c r="M202" i="12"/>
  <c r="L202" i="12"/>
  <c r="K202" i="12"/>
  <c r="J202" i="12"/>
  <c r="I202" i="12"/>
  <c r="G202" i="12"/>
  <c r="H202" i="12"/>
  <c r="O89" i="12"/>
  <c r="N89" i="12"/>
  <c r="M89" i="12"/>
  <c r="L89" i="12"/>
  <c r="K89" i="12"/>
  <c r="J89" i="12"/>
  <c r="H89" i="12"/>
  <c r="I89" i="12"/>
  <c r="G89" i="12"/>
  <c r="O745" i="12"/>
  <c r="N745" i="12"/>
  <c r="M745" i="12"/>
  <c r="L745" i="12"/>
  <c r="K745" i="12"/>
  <c r="J745" i="12"/>
  <c r="I745" i="12"/>
  <c r="H745" i="12"/>
  <c r="G745" i="12"/>
  <c r="O826" i="12"/>
  <c r="N826" i="12"/>
  <c r="M826" i="12"/>
  <c r="L826" i="12"/>
  <c r="K826" i="12"/>
  <c r="H826" i="12"/>
  <c r="J826" i="12"/>
  <c r="I826" i="12"/>
  <c r="G826" i="12"/>
  <c r="O817" i="12"/>
  <c r="N817" i="12"/>
  <c r="M817" i="12"/>
  <c r="L817" i="12"/>
  <c r="K817" i="12"/>
  <c r="J817" i="12"/>
  <c r="I817" i="12"/>
  <c r="H817" i="12"/>
  <c r="G817" i="12"/>
  <c r="O842" i="12"/>
  <c r="N842" i="12"/>
  <c r="L842" i="12"/>
  <c r="M842" i="12"/>
  <c r="K842" i="12"/>
  <c r="J842" i="12"/>
  <c r="I842" i="12"/>
  <c r="H842" i="12"/>
  <c r="G842" i="12"/>
  <c r="O773" i="12"/>
  <c r="N773" i="12"/>
  <c r="M773" i="12"/>
  <c r="K773" i="12"/>
  <c r="L773" i="12"/>
  <c r="J773" i="12"/>
  <c r="I773" i="12"/>
  <c r="H773" i="12"/>
  <c r="G773" i="12"/>
  <c r="O588" i="12"/>
  <c r="M588" i="12"/>
  <c r="L588" i="12"/>
  <c r="K588" i="12"/>
  <c r="N588" i="12"/>
  <c r="J588" i="12"/>
  <c r="I588" i="12"/>
  <c r="H588" i="12"/>
  <c r="G588" i="12"/>
  <c r="O762" i="12"/>
  <c r="N762" i="12"/>
  <c r="M762" i="12"/>
  <c r="L762" i="12"/>
  <c r="K762" i="12"/>
  <c r="J762" i="12"/>
  <c r="I762" i="12"/>
  <c r="H762" i="12"/>
  <c r="G762" i="12"/>
  <c r="O256" i="12"/>
  <c r="N256" i="12"/>
  <c r="M256" i="12"/>
  <c r="L256" i="12"/>
  <c r="K256" i="12"/>
  <c r="J256" i="12"/>
  <c r="I256" i="12"/>
  <c r="H256" i="12"/>
  <c r="G256" i="12"/>
  <c r="O73" i="12"/>
  <c r="N73" i="12"/>
  <c r="M73" i="12"/>
  <c r="L73" i="12"/>
  <c r="K73" i="12"/>
  <c r="J73" i="12"/>
  <c r="I73" i="12"/>
  <c r="G73" i="12"/>
  <c r="H73" i="12"/>
  <c r="O716" i="12"/>
  <c r="N716" i="12"/>
  <c r="M716" i="12"/>
  <c r="L716" i="12"/>
  <c r="K716" i="12"/>
  <c r="J716" i="12"/>
  <c r="I716" i="12"/>
  <c r="H716" i="12"/>
  <c r="G716" i="12"/>
  <c r="O642" i="12"/>
  <c r="N642" i="12"/>
  <c r="M642" i="12"/>
  <c r="L642" i="12"/>
  <c r="K642" i="12"/>
  <c r="J642" i="12"/>
  <c r="I642" i="12"/>
  <c r="H642" i="12"/>
  <c r="G642" i="12"/>
  <c r="O274" i="12"/>
  <c r="N274" i="12"/>
  <c r="L274" i="12"/>
  <c r="K274" i="12"/>
  <c r="M274" i="12"/>
  <c r="J274" i="12"/>
  <c r="I274" i="12"/>
  <c r="H274" i="12"/>
  <c r="G274" i="12"/>
  <c r="O724" i="12"/>
  <c r="N724" i="12"/>
  <c r="M724" i="12"/>
  <c r="L724" i="12"/>
  <c r="K724" i="12"/>
  <c r="J724" i="12"/>
  <c r="I724" i="12"/>
  <c r="H724" i="12"/>
  <c r="G724" i="12"/>
  <c r="N190" i="12"/>
  <c r="O190" i="12"/>
  <c r="M190" i="12"/>
  <c r="L190" i="12"/>
  <c r="K190" i="12"/>
  <c r="I190" i="12"/>
  <c r="J190" i="12"/>
  <c r="G190" i="12"/>
  <c r="H190" i="12"/>
  <c r="O360" i="12"/>
  <c r="N360" i="12"/>
  <c r="M360" i="12"/>
  <c r="L360" i="12"/>
  <c r="K360" i="12"/>
  <c r="J360" i="12"/>
  <c r="I360" i="12"/>
  <c r="H360" i="12"/>
  <c r="G360" i="12"/>
  <c r="N43" i="12"/>
  <c r="O43" i="12"/>
  <c r="L43" i="12"/>
  <c r="M43" i="12"/>
  <c r="K43" i="12"/>
  <c r="J43" i="12"/>
  <c r="H43" i="12"/>
  <c r="I43" i="12"/>
  <c r="G43" i="12"/>
  <c r="O530" i="12"/>
  <c r="M530" i="12"/>
  <c r="N530" i="12"/>
  <c r="L530" i="12"/>
  <c r="K530" i="12"/>
  <c r="J530" i="12"/>
  <c r="I530" i="12"/>
  <c r="H530" i="12"/>
  <c r="G530" i="12"/>
  <c r="O552" i="12"/>
  <c r="M552" i="12"/>
  <c r="N552" i="12"/>
  <c r="L552" i="12"/>
  <c r="K552" i="12"/>
  <c r="J552" i="12"/>
  <c r="I552" i="12"/>
  <c r="H552" i="12"/>
  <c r="G552" i="12"/>
  <c r="O345" i="12"/>
  <c r="N345" i="12"/>
  <c r="M345" i="12"/>
  <c r="L345" i="12"/>
  <c r="K345" i="12"/>
  <c r="J345" i="12"/>
  <c r="I345" i="12"/>
  <c r="H345" i="12"/>
  <c r="G345" i="12"/>
  <c r="O811" i="12"/>
  <c r="N811" i="12"/>
  <c r="M811" i="12"/>
  <c r="L811" i="12"/>
  <c r="K811" i="12"/>
  <c r="J811" i="12"/>
  <c r="H811" i="12"/>
  <c r="I811" i="12"/>
  <c r="G811" i="12"/>
  <c r="O188" i="12"/>
  <c r="M188" i="12"/>
  <c r="N188" i="12"/>
  <c r="L188" i="12"/>
  <c r="K188" i="12"/>
  <c r="J188" i="12"/>
  <c r="I188" i="12"/>
  <c r="H188" i="12"/>
  <c r="G188" i="12"/>
  <c r="O523" i="12"/>
  <c r="N523" i="12"/>
  <c r="M523" i="12"/>
  <c r="L523" i="12"/>
  <c r="K523" i="12"/>
  <c r="J523" i="12"/>
  <c r="I523" i="12"/>
  <c r="H523" i="12"/>
  <c r="G523" i="12"/>
  <c r="O587" i="12"/>
  <c r="N587" i="12"/>
  <c r="M587" i="12"/>
  <c r="L587" i="12"/>
  <c r="K587" i="12"/>
  <c r="J587" i="12"/>
  <c r="I587" i="12"/>
  <c r="H587" i="12"/>
  <c r="G587" i="12"/>
  <c r="O729" i="12"/>
  <c r="M729" i="12"/>
  <c r="N729" i="12"/>
  <c r="L729" i="12"/>
  <c r="K729" i="12"/>
  <c r="J729" i="12"/>
  <c r="H729" i="12"/>
  <c r="I729" i="12"/>
  <c r="G729" i="12"/>
  <c r="O635" i="12"/>
  <c r="N635" i="12"/>
  <c r="M635" i="12"/>
  <c r="L635" i="12"/>
  <c r="K635" i="12"/>
  <c r="J635" i="12"/>
  <c r="I635" i="12"/>
  <c r="H635" i="12"/>
  <c r="G635" i="12"/>
  <c r="O539" i="12"/>
  <c r="N539" i="12"/>
  <c r="M539" i="12"/>
  <c r="L539" i="12"/>
  <c r="K539" i="12"/>
  <c r="I539" i="12"/>
  <c r="J539" i="12"/>
  <c r="H539" i="12"/>
  <c r="G539" i="12"/>
  <c r="O681" i="12"/>
  <c r="N681" i="12"/>
  <c r="M681" i="12"/>
  <c r="L681" i="12"/>
  <c r="K681" i="12"/>
  <c r="J681" i="12"/>
  <c r="I681" i="12"/>
  <c r="H681" i="12"/>
  <c r="G681" i="12"/>
  <c r="O693" i="12"/>
  <c r="N693" i="12"/>
  <c r="M693" i="12"/>
  <c r="K693" i="12"/>
  <c r="L693" i="12"/>
  <c r="J693" i="12"/>
  <c r="I693" i="12"/>
  <c r="H693" i="12"/>
  <c r="G693" i="12"/>
  <c r="O318" i="12"/>
  <c r="N318" i="12"/>
  <c r="M318" i="12"/>
  <c r="L318" i="12"/>
  <c r="K318" i="12"/>
  <c r="J318" i="12"/>
  <c r="I318" i="12"/>
  <c r="H318" i="12"/>
  <c r="G318" i="12"/>
  <c r="O412" i="12"/>
  <c r="N412" i="12"/>
  <c r="M412" i="12"/>
  <c r="L412" i="12"/>
  <c r="K412" i="12"/>
  <c r="J412" i="12"/>
  <c r="I412" i="12"/>
  <c r="G412" i="12"/>
  <c r="H412" i="12"/>
  <c r="O549" i="12"/>
  <c r="N549" i="12"/>
  <c r="M549" i="12"/>
  <c r="L549" i="12"/>
  <c r="K549" i="12"/>
  <c r="J549" i="12"/>
  <c r="I549" i="12"/>
  <c r="H549" i="12"/>
  <c r="G549" i="12"/>
  <c r="O794" i="12"/>
  <c r="N794" i="12"/>
  <c r="L794" i="12"/>
  <c r="M794" i="12"/>
  <c r="K794" i="12"/>
  <c r="J794" i="12"/>
  <c r="I794" i="12"/>
  <c r="H794" i="12"/>
  <c r="G794" i="12"/>
  <c r="O240" i="12"/>
  <c r="N240" i="12"/>
  <c r="M240" i="12"/>
  <c r="L240" i="12"/>
  <c r="K240" i="12"/>
  <c r="J240" i="12"/>
  <c r="I240" i="12"/>
  <c r="H240" i="12"/>
  <c r="G240" i="12"/>
  <c r="O204" i="12"/>
  <c r="N204" i="12"/>
  <c r="M204" i="12"/>
  <c r="L204" i="12"/>
  <c r="K204" i="12"/>
  <c r="J204" i="12"/>
  <c r="I204" i="12"/>
  <c r="H204" i="12"/>
  <c r="G204" i="12"/>
  <c r="O949" i="12"/>
  <c r="N949" i="12"/>
  <c r="M949" i="12"/>
  <c r="L949" i="12"/>
  <c r="K949" i="12"/>
  <c r="J949" i="12"/>
  <c r="H949" i="12"/>
  <c r="I949" i="12"/>
  <c r="G949" i="12"/>
  <c r="O781" i="12"/>
  <c r="N781" i="12"/>
  <c r="M781" i="12"/>
  <c r="L781" i="12"/>
  <c r="K781" i="12"/>
  <c r="J781" i="12"/>
  <c r="I781" i="12"/>
  <c r="H781" i="12"/>
  <c r="G781" i="12"/>
  <c r="O643" i="12"/>
  <c r="N643" i="12"/>
  <c r="M643" i="12"/>
  <c r="L643" i="12"/>
  <c r="K643" i="12"/>
  <c r="J643" i="12"/>
  <c r="I643" i="12"/>
  <c r="H643" i="12"/>
  <c r="G643" i="12"/>
  <c r="O653" i="12"/>
  <c r="N653" i="12"/>
  <c r="M653" i="12"/>
  <c r="L653" i="12"/>
  <c r="K653" i="12"/>
  <c r="J653" i="12"/>
  <c r="I653" i="12"/>
  <c r="H653" i="12"/>
  <c r="G653" i="12"/>
  <c r="O98" i="12"/>
  <c r="N98" i="12"/>
  <c r="M98" i="12"/>
  <c r="L98" i="12"/>
  <c r="K98" i="12"/>
  <c r="J98" i="12"/>
  <c r="I98" i="12"/>
  <c r="G98" i="12"/>
  <c r="H98" i="12"/>
  <c r="O824" i="12"/>
  <c r="N824" i="12"/>
  <c r="L824" i="12"/>
  <c r="M824" i="12"/>
  <c r="K824" i="12"/>
  <c r="J824" i="12"/>
  <c r="I824" i="12"/>
  <c r="H824" i="12"/>
  <c r="G824" i="12"/>
  <c r="O208" i="12"/>
  <c r="N208" i="12"/>
  <c r="M208" i="12"/>
  <c r="L208" i="12"/>
  <c r="K208" i="12"/>
  <c r="J208" i="12"/>
  <c r="I208" i="12"/>
  <c r="H208" i="12"/>
  <c r="G208" i="12"/>
  <c r="O455" i="12"/>
  <c r="N455" i="12"/>
  <c r="L455" i="12"/>
  <c r="M455" i="12"/>
  <c r="K455" i="12"/>
  <c r="J455" i="12"/>
  <c r="H455" i="12"/>
  <c r="G455" i="12"/>
  <c r="I455" i="12"/>
  <c r="O665" i="12"/>
  <c r="M665" i="12"/>
  <c r="N665" i="12"/>
  <c r="L665" i="12"/>
  <c r="K665" i="12"/>
  <c r="J665" i="12"/>
  <c r="I665" i="12"/>
  <c r="H665" i="12"/>
  <c r="G665" i="12"/>
  <c r="O249" i="12"/>
  <c r="N249" i="12"/>
  <c r="M249" i="12"/>
  <c r="L249" i="12"/>
  <c r="K249" i="12"/>
  <c r="J249" i="12"/>
  <c r="I249" i="12"/>
  <c r="H249" i="12"/>
  <c r="G249" i="12"/>
  <c r="O740" i="12"/>
  <c r="N740" i="12"/>
  <c r="L740" i="12"/>
  <c r="M740" i="12"/>
  <c r="K740" i="12"/>
  <c r="J740" i="12"/>
  <c r="I740" i="12"/>
  <c r="H740" i="12"/>
  <c r="G740" i="12"/>
  <c r="O328" i="12"/>
  <c r="M328" i="12"/>
  <c r="N328" i="12"/>
  <c r="L328" i="12"/>
  <c r="K328" i="12"/>
  <c r="J328" i="12"/>
  <c r="I328" i="12"/>
  <c r="H328" i="12"/>
  <c r="G328" i="12"/>
  <c r="O69" i="12"/>
  <c r="N69" i="12"/>
  <c r="M69" i="12"/>
  <c r="L69" i="12"/>
  <c r="K69" i="12"/>
  <c r="J69" i="12"/>
  <c r="I69" i="12"/>
  <c r="H69" i="12"/>
  <c r="G69" i="12"/>
  <c r="N413" i="12"/>
  <c r="O413" i="12"/>
  <c r="M413" i="12"/>
  <c r="L413" i="12"/>
  <c r="K413" i="12"/>
  <c r="J413" i="12"/>
  <c r="I413" i="12"/>
  <c r="H413" i="12"/>
  <c r="G413" i="12"/>
  <c r="N305" i="12"/>
  <c r="O305" i="12"/>
  <c r="M305" i="12"/>
  <c r="L305" i="12"/>
  <c r="K305" i="12"/>
  <c r="J305" i="12"/>
  <c r="I305" i="12"/>
  <c r="H305" i="12"/>
  <c r="G305" i="12"/>
  <c r="O115" i="12"/>
  <c r="M115" i="12"/>
  <c r="N115" i="12"/>
  <c r="L115" i="12"/>
  <c r="K115" i="12"/>
  <c r="J115" i="12"/>
  <c r="I115" i="12"/>
  <c r="H115" i="12"/>
  <c r="G115" i="12"/>
  <c r="O3" i="12"/>
  <c r="N3" i="12"/>
  <c r="M3" i="12"/>
  <c r="L3" i="12"/>
  <c r="K3" i="12"/>
  <c r="J3" i="12"/>
  <c r="I3" i="12"/>
  <c r="H3" i="12"/>
  <c r="G3" i="12"/>
  <c r="O932" i="12"/>
  <c r="N932" i="12"/>
  <c r="L932" i="12"/>
  <c r="M932" i="12"/>
  <c r="K932" i="12"/>
  <c r="I932" i="12"/>
  <c r="J932" i="12"/>
  <c r="H932" i="12"/>
  <c r="G932" i="12"/>
  <c r="O822" i="12"/>
  <c r="N822" i="12"/>
  <c r="M822" i="12"/>
  <c r="L822" i="12"/>
  <c r="K822" i="12"/>
  <c r="J822" i="12"/>
  <c r="I822" i="12"/>
  <c r="H822" i="12"/>
  <c r="G822" i="12"/>
  <c r="O410" i="12"/>
  <c r="N410" i="12"/>
  <c r="M410" i="12"/>
  <c r="L410" i="12"/>
  <c r="K410" i="12"/>
  <c r="I410" i="12"/>
  <c r="J410" i="12"/>
  <c r="H410" i="12"/>
  <c r="G410" i="12"/>
  <c r="O181" i="12"/>
  <c r="N181" i="12"/>
  <c r="M181" i="12"/>
  <c r="L181" i="12"/>
  <c r="K181" i="12"/>
  <c r="J181" i="12"/>
  <c r="I181" i="12"/>
  <c r="G181" i="12"/>
  <c r="H181" i="12"/>
  <c r="O849" i="12"/>
  <c r="M849" i="12"/>
  <c r="N849" i="12"/>
  <c r="L849" i="12"/>
  <c r="K849" i="12"/>
  <c r="J849" i="12"/>
  <c r="I849" i="12"/>
  <c r="H849" i="12"/>
  <c r="G849" i="12"/>
  <c r="N191" i="12"/>
  <c r="O191" i="12"/>
  <c r="M191" i="12"/>
  <c r="L191" i="12"/>
  <c r="K191" i="12"/>
  <c r="I191" i="12"/>
  <c r="J191" i="12"/>
  <c r="H191" i="12"/>
  <c r="G191" i="12"/>
  <c r="N166" i="12"/>
  <c r="O166" i="12"/>
  <c r="M166" i="12"/>
  <c r="L166" i="12"/>
  <c r="K166" i="12"/>
  <c r="J166" i="12"/>
  <c r="I166" i="12"/>
  <c r="G166" i="12"/>
  <c r="H166" i="12"/>
  <c r="O533" i="12"/>
  <c r="N533" i="12"/>
  <c r="M533" i="12"/>
  <c r="K533" i="12"/>
  <c r="L533" i="12"/>
  <c r="J533" i="12"/>
  <c r="I533" i="12"/>
  <c r="H533" i="12"/>
  <c r="G533" i="12"/>
  <c r="O236" i="12"/>
  <c r="M236" i="12"/>
  <c r="N236" i="12"/>
  <c r="L236" i="12"/>
  <c r="K236" i="12"/>
  <c r="J236" i="12"/>
  <c r="I236" i="12"/>
  <c r="H236" i="12"/>
  <c r="G236" i="12"/>
  <c r="O92" i="12"/>
  <c r="N92" i="12"/>
  <c r="M92" i="12"/>
  <c r="L92" i="12"/>
  <c r="K92" i="12"/>
  <c r="J92" i="12"/>
  <c r="I92" i="12"/>
  <c r="H92" i="12"/>
  <c r="G92" i="12"/>
  <c r="O391" i="12"/>
  <c r="N391" i="12"/>
  <c r="M391" i="12"/>
  <c r="L391" i="12"/>
  <c r="K391" i="12"/>
  <c r="J391" i="12"/>
  <c r="I391" i="12"/>
  <c r="H391" i="12"/>
  <c r="G391" i="12"/>
  <c r="O48" i="12"/>
  <c r="N48" i="12"/>
  <c r="M48" i="12"/>
  <c r="L48" i="12"/>
  <c r="J48" i="12"/>
  <c r="K48" i="12"/>
  <c r="I48" i="12"/>
  <c r="H48" i="12"/>
  <c r="G48" i="12"/>
  <c r="O228" i="12"/>
  <c r="N228" i="12"/>
  <c r="L228" i="12"/>
  <c r="M228" i="12"/>
  <c r="J228" i="12"/>
  <c r="I228" i="12"/>
  <c r="K228" i="12"/>
  <c r="H228" i="12"/>
  <c r="G228" i="12"/>
  <c r="O512" i="12"/>
  <c r="N512" i="12"/>
  <c r="M512" i="12"/>
  <c r="L512" i="12"/>
  <c r="K512" i="12"/>
  <c r="J512" i="12"/>
  <c r="I512" i="12"/>
  <c r="H512" i="12"/>
  <c r="G512" i="12"/>
  <c r="O934" i="12"/>
  <c r="N934" i="12"/>
  <c r="M934" i="12"/>
  <c r="L934" i="12"/>
  <c r="K934" i="12"/>
  <c r="J934" i="12"/>
  <c r="I934" i="12"/>
  <c r="H934" i="12"/>
  <c r="G934" i="12"/>
  <c r="O960" i="12"/>
  <c r="N960" i="12"/>
  <c r="M960" i="12"/>
  <c r="L960" i="12"/>
  <c r="K960" i="12"/>
  <c r="J960" i="12"/>
  <c r="I960" i="12"/>
  <c r="H960" i="12"/>
  <c r="G960" i="12"/>
  <c r="O924" i="12"/>
  <c r="N924" i="12"/>
  <c r="M924" i="12"/>
  <c r="L924" i="12"/>
  <c r="K924" i="12"/>
  <c r="J924" i="12"/>
  <c r="I924" i="12"/>
  <c r="H924" i="12"/>
  <c r="G924" i="12"/>
  <c r="O271" i="12"/>
  <c r="N271" i="12"/>
  <c r="L271" i="12"/>
  <c r="M271" i="12"/>
  <c r="K271" i="12"/>
  <c r="J271" i="12"/>
  <c r="I271" i="12"/>
  <c r="H271" i="12"/>
  <c r="G271" i="12"/>
  <c r="O302" i="12"/>
  <c r="M302" i="12"/>
  <c r="N302" i="12"/>
  <c r="L302" i="12"/>
  <c r="K302" i="12"/>
  <c r="J302" i="12"/>
  <c r="I302" i="12"/>
  <c r="H302" i="12"/>
  <c r="G302" i="12"/>
  <c r="O735" i="12"/>
  <c r="N735" i="12"/>
  <c r="M735" i="12"/>
  <c r="K735" i="12"/>
  <c r="L735" i="12"/>
  <c r="I735" i="12"/>
  <c r="J735" i="12"/>
  <c r="H735" i="12"/>
  <c r="G735" i="12"/>
  <c r="O139" i="12"/>
  <c r="N139" i="12"/>
  <c r="M139" i="12"/>
  <c r="L139" i="12"/>
  <c r="J139" i="12"/>
  <c r="K139" i="12"/>
  <c r="I139" i="12"/>
  <c r="H139" i="12"/>
  <c r="G139" i="12"/>
  <c r="O407" i="12"/>
  <c r="N407" i="12"/>
  <c r="M407" i="12"/>
  <c r="L407" i="12"/>
  <c r="K407" i="12"/>
  <c r="J407" i="12"/>
  <c r="H407" i="12"/>
  <c r="G407" i="12"/>
  <c r="I407" i="12"/>
  <c r="O421" i="12"/>
  <c r="N421" i="12"/>
  <c r="M421" i="12"/>
  <c r="L421" i="12"/>
  <c r="K421" i="12"/>
  <c r="J421" i="12"/>
  <c r="I421" i="12"/>
  <c r="H421" i="12"/>
  <c r="G421" i="12"/>
  <c r="O246" i="12"/>
  <c r="N246" i="12"/>
  <c r="M246" i="12"/>
  <c r="L246" i="12"/>
  <c r="K246" i="12"/>
  <c r="J246" i="12"/>
  <c r="I246" i="12"/>
  <c r="H246" i="12"/>
  <c r="G246" i="12"/>
  <c r="O211" i="12"/>
  <c r="N211" i="12"/>
  <c r="M211" i="12"/>
  <c r="L211" i="12"/>
  <c r="J211" i="12"/>
  <c r="K211" i="12"/>
  <c r="I211" i="12"/>
  <c r="H211" i="12"/>
  <c r="G211" i="12"/>
  <c r="O264" i="12"/>
  <c r="N264" i="12"/>
  <c r="M264" i="12"/>
  <c r="L264" i="12"/>
  <c r="K264" i="12"/>
  <c r="I264" i="12"/>
  <c r="J264" i="12"/>
  <c r="H264" i="12"/>
  <c r="G264" i="12"/>
  <c r="O245" i="12"/>
  <c r="L245" i="12"/>
  <c r="M245" i="12"/>
  <c r="N245" i="12"/>
  <c r="K245" i="12"/>
  <c r="J245" i="12"/>
  <c r="I245" i="12"/>
  <c r="H245" i="12"/>
  <c r="G245" i="12"/>
  <c r="O779" i="12"/>
  <c r="M779" i="12"/>
  <c r="N779" i="12"/>
  <c r="L779" i="12"/>
  <c r="J779" i="12"/>
  <c r="K779" i="12"/>
  <c r="I779" i="12"/>
  <c r="H779" i="12"/>
  <c r="G779" i="12"/>
  <c r="N840" i="12"/>
  <c r="O840" i="12"/>
  <c r="M840" i="12"/>
  <c r="J840" i="12"/>
  <c r="L840" i="12"/>
  <c r="K840" i="12"/>
  <c r="I840" i="12"/>
  <c r="H840" i="12"/>
  <c r="G840" i="12"/>
  <c r="O807" i="12"/>
  <c r="N807" i="12"/>
  <c r="M807" i="12"/>
  <c r="K807" i="12"/>
  <c r="L807" i="12"/>
  <c r="I807" i="12"/>
  <c r="J807" i="12"/>
  <c r="H807" i="12"/>
  <c r="G807" i="12"/>
  <c r="O784" i="12"/>
  <c r="N784" i="12"/>
  <c r="M784" i="12"/>
  <c r="L784" i="12"/>
  <c r="K784" i="12"/>
  <c r="J784" i="12"/>
  <c r="I784" i="12"/>
  <c r="H784" i="12"/>
  <c r="G784" i="12"/>
  <c r="O383" i="12"/>
  <c r="N383" i="12"/>
  <c r="M383" i="12"/>
  <c r="L383" i="12"/>
  <c r="K383" i="12"/>
  <c r="J383" i="12"/>
  <c r="H383" i="12"/>
  <c r="I383" i="12"/>
  <c r="G383" i="12"/>
  <c r="O598" i="12"/>
  <c r="N598" i="12"/>
  <c r="M598" i="12"/>
  <c r="L598" i="12"/>
  <c r="K598" i="12"/>
  <c r="I598" i="12"/>
  <c r="J598" i="12"/>
  <c r="H598" i="12"/>
  <c r="G598" i="12"/>
  <c r="O373" i="12"/>
  <c r="N373" i="12"/>
  <c r="L373" i="12"/>
  <c r="K373" i="12"/>
  <c r="M373" i="12"/>
  <c r="J373" i="12"/>
  <c r="I373" i="12"/>
  <c r="H373" i="12"/>
  <c r="G373" i="12"/>
  <c r="O138" i="12"/>
  <c r="N138" i="12"/>
  <c r="M138" i="12"/>
  <c r="L138" i="12"/>
  <c r="J138" i="12"/>
  <c r="I138" i="12"/>
  <c r="K138" i="12"/>
  <c r="H138" i="12"/>
  <c r="G138" i="12"/>
  <c r="O465" i="12"/>
  <c r="N465" i="12"/>
  <c r="M465" i="12"/>
  <c r="L465" i="12"/>
  <c r="K465" i="12"/>
  <c r="J465" i="12"/>
  <c r="I465" i="12"/>
  <c r="H465" i="12"/>
  <c r="G465" i="12"/>
  <c r="N58" i="12"/>
  <c r="M58" i="12"/>
  <c r="O58" i="12"/>
  <c r="L58" i="12"/>
  <c r="K58" i="12"/>
  <c r="J58" i="12"/>
  <c r="I58" i="12"/>
  <c r="H58" i="12"/>
  <c r="G58" i="12"/>
  <c r="O608" i="12"/>
  <c r="N608" i="12"/>
  <c r="M608" i="12"/>
  <c r="L608" i="12"/>
  <c r="K608" i="12"/>
  <c r="J608" i="12"/>
  <c r="I608" i="12"/>
  <c r="H608" i="12"/>
  <c r="G608" i="12"/>
  <c r="O60" i="12"/>
  <c r="N60" i="12"/>
  <c r="M60" i="12"/>
  <c r="L60" i="12"/>
  <c r="K60" i="12"/>
  <c r="J60" i="12"/>
  <c r="I60" i="12"/>
  <c r="G60" i="12"/>
  <c r="H60" i="12"/>
  <c r="O621" i="12"/>
  <c r="N621" i="12"/>
  <c r="M621" i="12"/>
  <c r="L621" i="12"/>
  <c r="K621" i="12"/>
  <c r="J621" i="12"/>
  <c r="I621" i="12"/>
  <c r="H621" i="12"/>
  <c r="G621" i="12"/>
  <c r="O746" i="12"/>
  <c r="N746" i="12"/>
  <c r="M746" i="12"/>
  <c r="L746" i="12"/>
  <c r="K746" i="12"/>
  <c r="J746" i="12"/>
  <c r="I746" i="12"/>
  <c r="H746" i="12"/>
  <c r="G746" i="12"/>
  <c r="O399" i="12"/>
  <c r="N399" i="12"/>
  <c r="M399" i="12"/>
  <c r="L399" i="12"/>
  <c r="K399" i="12"/>
  <c r="J399" i="12"/>
  <c r="I399" i="12"/>
  <c r="G399" i="12"/>
  <c r="H399" i="12"/>
  <c r="O63" i="12"/>
  <c r="N63" i="12"/>
  <c r="M63" i="12"/>
  <c r="L63" i="12"/>
  <c r="K63" i="12"/>
  <c r="J63" i="12"/>
  <c r="I63" i="12"/>
  <c r="H63" i="12"/>
  <c r="G63" i="12"/>
  <c r="O616" i="12"/>
  <c r="N616" i="12"/>
  <c r="M616" i="12"/>
  <c r="L616" i="12"/>
  <c r="K616" i="12"/>
  <c r="J616" i="12"/>
  <c r="I616" i="12"/>
  <c r="H616" i="12"/>
  <c r="G616" i="12"/>
  <c r="O39" i="12"/>
  <c r="M39" i="12"/>
  <c r="L39" i="12"/>
  <c r="N39" i="12"/>
  <c r="K39" i="12"/>
  <c r="J39" i="12"/>
  <c r="I39" i="12"/>
  <c r="G39" i="12"/>
  <c r="H39" i="12"/>
  <c r="O602" i="12"/>
  <c r="N602" i="12"/>
  <c r="M602" i="12"/>
  <c r="L602" i="12"/>
  <c r="K602" i="12"/>
  <c r="J602" i="12"/>
  <c r="I602" i="12"/>
  <c r="G602" i="12"/>
  <c r="H602" i="12"/>
  <c r="N579" i="12"/>
  <c r="O579" i="12"/>
  <c r="M579" i="12"/>
  <c r="L579" i="12"/>
  <c r="J579" i="12"/>
  <c r="K579" i="12"/>
  <c r="I579" i="12"/>
  <c r="H579" i="12"/>
  <c r="G579" i="12"/>
  <c r="N83" i="12"/>
  <c r="O83" i="12"/>
  <c r="M83" i="12"/>
  <c r="L83" i="12"/>
  <c r="K83" i="12"/>
  <c r="J83" i="12"/>
  <c r="I83" i="12"/>
  <c r="H83" i="12"/>
  <c r="G83" i="12"/>
  <c r="O601" i="12"/>
  <c r="N601" i="12"/>
  <c r="M601" i="12"/>
  <c r="L601" i="12"/>
  <c r="K601" i="12"/>
  <c r="J601" i="12"/>
  <c r="I601" i="12"/>
  <c r="G601" i="12"/>
  <c r="H601" i="12"/>
  <c r="O743" i="12"/>
  <c r="N743" i="12"/>
  <c r="M743" i="12"/>
  <c r="L743" i="12"/>
  <c r="J743" i="12"/>
  <c r="K743" i="12"/>
  <c r="I743" i="12"/>
  <c r="H743" i="12"/>
  <c r="G743" i="12"/>
  <c r="O338" i="12"/>
  <c r="M338" i="12"/>
  <c r="N338" i="12"/>
  <c r="L338" i="12"/>
  <c r="K338" i="12"/>
  <c r="J338" i="12"/>
  <c r="I338" i="12"/>
  <c r="H338" i="12"/>
  <c r="G338" i="12"/>
  <c r="O265" i="12"/>
  <c r="N265" i="12"/>
  <c r="M265" i="12"/>
  <c r="L265" i="12"/>
  <c r="K265" i="12"/>
  <c r="I265" i="12"/>
  <c r="J265" i="12"/>
  <c r="H265" i="12"/>
  <c r="G265" i="12"/>
  <c r="O554" i="12"/>
  <c r="N554" i="12"/>
  <c r="M554" i="12"/>
  <c r="K554" i="12"/>
  <c r="L554" i="12"/>
  <c r="J554" i="12"/>
  <c r="I554" i="12"/>
  <c r="G554" i="12"/>
  <c r="H554" i="12"/>
  <c r="N967" i="12"/>
  <c r="O967" i="12"/>
  <c r="M967" i="12"/>
  <c r="L967" i="12"/>
  <c r="K967" i="12"/>
  <c r="J967" i="12"/>
  <c r="I967" i="12"/>
  <c r="H967" i="12"/>
  <c r="G967" i="12"/>
  <c r="O289" i="12"/>
  <c r="N289" i="12"/>
  <c r="L289" i="12"/>
  <c r="M289" i="12"/>
  <c r="K289" i="12"/>
  <c r="I289" i="12"/>
  <c r="J289" i="12"/>
  <c r="H289" i="12"/>
  <c r="G289" i="12"/>
  <c r="O258" i="12"/>
  <c r="N258" i="12"/>
  <c r="L258" i="12"/>
  <c r="M258" i="12"/>
  <c r="K258" i="12"/>
  <c r="J258" i="12"/>
  <c r="I258" i="12"/>
  <c r="H258" i="12"/>
  <c r="G258" i="12"/>
  <c r="O490" i="12"/>
  <c r="N490" i="12"/>
  <c r="M490" i="12"/>
  <c r="L490" i="12"/>
  <c r="J490" i="12"/>
  <c r="K490" i="12"/>
  <c r="I490" i="12"/>
  <c r="H490" i="12"/>
  <c r="G490" i="12"/>
  <c r="O135" i="12"/>
  <c r="N135" i="12"/>
  <c r="M135" i="12"/>
  <c r="L135" i="12"/>
  <c r="K135" i="12"/>
  <c r="J135" i="12"/>
  <c r="H135" i="12"/>
  <c r="G135" i="12"/>
  <c r="I135" i="12"/>
  <c r="O471" i="12"/>
  <c r="N471" i="12"/>
  <c r="M471" i="12"/>
  <c r="L471" i="12"/>
  <c r="K471" i="12"/>
  <c r="J471" i="12"/>
  <c r="I471" i="12"/>
  <c r="G471" i="12"/>
  <c r="H471" i="12"/>
  <c r="O361" i="12"/>
  <c r="N361" i="12"/>
  <c r="M361" i="12"/>
  <c r="L361" i="12"/>
  <c r="K361" i="12"/>
  <c r="J361" i="12"/>
  <c r="I361" i="12"/>
  <c r="H361" i="12"/>
  <c r="G361" i="12"/>
  <c r="O926" i="12"/>
  <c r="N926" i="12"/>
  <c r="M926" i="12"/>
  <c r="L926" i="12"/>
  <c r="K926" i="12"/>
  <c r="J926" i="12"/>
  <c r="I926" i="12"/>
  <c r="H926" i="12"/>
  <c r="G926" i="12"/>
  <c r="O744" i="12"/>
  <c r="N744" i="12"/>
  <c r="M744" i="12"/>
  <c r="L744" i="12"/>
  <c r="K744" i="12"/>
  <c r="J744" i="12"/>
  <c r="I744" i="12"/>
  <c r="H744" i="12"/>
  <c r="G744" i="12"/>
  <c r="O835" i="12"/>
  <c r="N835" i="12"/>
  <c r="M835" i="12"/>
  <c r="L835" i="12"/>
  <c r="K835" i="12"/>
  <c r="J835" i="12"/>
  <c r="H835" i="12"/>
  <c r="I835" i="12"/>
  <c r="G835" i="12"/>
  <c r="O336" i="12"/>
  <c r="N336" i="12"/>
  <c r="M336" i="12"/>
  <c r="L336" i="12"/>
  <c r="K336" i="12"/>
  <c r="J336" i="12"/>
  <c r="I336" i="12"/>
  <c r="G336" i="12"/>
  <c r="H336" i="12"/>
  <c r="O709" i="12"/>
  <c r="N709" i="12"/>
  <c r="M709" i="12"/>
  <c r="L709" i="12"/>
  <c r="K709" i="12"/>
  <c r="J709" i="12"/>
  <c r="I709" i="12"/>
  <c r="H709" i="12"/>
  <c r="G709" i="12"/>
  <c r="O766" i="12"/>
  <c r="N766" i="12"/>
  <c r="M766" i="12"/>
  <c r="L766" i="12"/>
  <c r="K766" i="12"/>
  <c r="J766" i="12"/>
  <c r="I766" i="12"/>
  <c r="H766" i="12"/>
  <c r="G766" i="12"/>
  <c r="O758" i="12"/>
  <c r="N758" i="12"/>
  <c r="L758" i="12"/>
  <c r="M758" i="12"/>
  <c r="K758" i="12"/>
  <c r="I758" i="12"/>
  <c r="H758" i="12"/>
  <c r="J758" i="12"/>
  <c r="G758" i="12"/>
  <c r="N147" i="12"/>
  <c r="O147" i="12"/>
  <c r="M147" i="12"/>
  <c r="L147" i="12"/>
  <c r="K147" i="12"/>
  <c r="J147" i="12"/>
  <c r="I147" i="12"/>
  <c r="H147" i="12"/>
  <c r="G147" i="12"/>
  <c r="O733" i="12"/>
  <c r="N733" i="12"/>
  <c r="M733" i="12"/>
  <c r="L733" i="12"/>
  <c r="K733" i="12"/>
  <c r="J733" i="12"/>
  <c r="I733" i="12"/>
  <c r="H733" i="12"/>
  <c r="G733" i="12"/>
  <c r="O556" i="12"/>
  <c r="N556" i="12"/>
  <c r="M556" i="12"/>
  <c r="L556" i="12"/>
  <c r="K556" i="12"/>
  <c r="J556" i="12"/>
  <c r="I556" i="12"/>
  <c r="H556" i="12"/>
  <c r="G556" i="12"/>
  <c r="O502" i="12"/>
  <c r="N502" i="12"/>
  <c r="M502" i="12"/>
  <c r="L502" i="12"/>
  <c r="J502" i="12"/>
  <c r="K502" i="12"/>
  <c r="I502" i="12"/>
  <c r="H502" i="12"/>
  <c r="G502" i="12"/>
  <c r="O612" i="12"/>
  <c r="M612" i="12"/>
  <c r="N612" i="12"/>
  <c r="L612" i="12"/>
  <c r="K612" i="12"/>
  <c r="J612" i="12"/>
  <c r="I612" i="12"/>
  <c r="H612" i="12"/>
  <c r="G612" i="12"/>
  <c r="N210" i="12"/>
  <c r="M210" i="12"/>
  <c r="O210" i="12"/>
  <c r="L210" i="12"/>
  <c r="J210" i="12"/>
  <c r="I210" i="12"/>
  <c r="K210" i="12"/>
  <c r="H210" i="12"/>
  <c r="G210" i="12"/>
  <c r="N449" i="12"/>
  <c r="O449" i="12"/>
  <c r="M449" i="12"/>
  <c r="L449" i="12"/>
  <c r="K449" i="12"/>
  <c r="J449" i="12"/>
  <c r="H449" i="12"/>
  <c r="I449" i="12"/>
  <c r="G449" i="12"/>
  <c r="O313" i="12"/>
  <c r="N313" i="12"/>
  <c r="L313" i="12"/>
  <c r="K313" i="12"/>
  <c r="M313" i="12"/>
  <c r="J313" i="12"/>
  <c r="I313" i="12"/>
  <c r="H313" i="12"/>
  <c r="G313" i="12"/>
  <c r="O276" i="12"/>
  <c r="N276" i="12"/>
  <c r="M276" i="12"/>
  <c r="L276" i="12"/>
  <c r="K276" i="12"/>
  <c r="J276" i="12"/>
  <c r="I276" i="12"/>
  <c r="H276" i="12"/>
  <c r="G276" i="12"/>
  <c r="N251" i="12"/>
  <c r="M251" i="12"/>
  <c r="O251" i="12"/>
  <c r="L251" i="12"/>
  <c r="K251" i="12"/>
  <c r="J251" i="12"/>
  <c r="I251" i="12"/>
  <c r="H251" i="12"/>
  <c r="G251" i="12"/>
  <c r="O946" i="12"/>
  <c r="N946" i="12"/>
  <c r="M946" i="12"/>
  <c r="L946" i="12"/>
  <c r="K946" i="12"/>
  <c r="J946" i="12"/>
  <c r="I946" i="12"/>
  <c r="H946" i="12"/>
  <c r="G946" i="12"/>
  <c r="O349" i="12"/>
  <c r="N349" i="12"/>
  <c r="M349" i="12"/>
  <c r="L349" i="12"/>
  <c r="K349" i="12"/>
  <c r="J349" i="12"/>
  <c r="I349" i="12"/>
  <c r="H349" i="12"/>
  <c r="G349" i="12"/>
  <c r="O452" i="12"/>
  <c r="N452" i="12"/>
  <c r="M452" i="12"/>
  <c r="K452" i="12"/>
  <c r="J452" i="12"/>
  <c r="L452" i="12"/>
  <c r="I452" i="12"/>
  <c r="H452" i="12"/>
  <c r="G452" i="12"/>
  <c r="O790" i="12"/>
  <c r="N790" i="12"/>
  <c r="M790" i="12"/>
  <c r="L790" i="12"/>
  <c r="J790" i="12"/>
  <c r="I790" i="12"/>
  <c r="K790" i="12"/>
  <c r="H790" i="12"/>
  <c r="G790" i="12"/>
  <c r="O637" i="12"/>
  <c r="N637" i="12"/>
  <c r="M637" i="12"/>
  <c r="L637" i="12"/>
  <c r="K637" i="12"/>
  <c r="J637" i="12"/>
  <c r="I637" i="12"/>
  <c r="G637" i="12"/>
  <c r="H637" i="12"/>
  <c r="O658" i="12"/>
  <c r="N658" i="12"/>
  <c r="M658" i="12"/>
  <c r="L658" i="12"/>
  <c r="K658" i="12"/>
  <c r="J658" i="12"/>
  <c r="I658" i="12"/>
  <c r="H658" i="12"/>
  <c r="G658" i="12"/>
  <c r="O542" i="12"/>
  <c r="N542" i="12"/>
  <c r="M542" i="12"/>
  <c r="L542" i="12"/>
  <c r="K542" i="12"/>
  <c r="J542" i="12"/>
  <c r="I542" i="12"/>
  <c r="G542" i="12"/>
  <c r="H542" i="12"/>
  <c r="O763" i="12"/>
  <c r="N763" i="12"/>
  <c r="M763" i="12"/>
  <c r="L763" i="12"/>
  <c r="K763" i="12"/>
  <c r="J763" i="12"/>
  <c r="I763" i="12"/>
  <c r="H763" i="12"/>
  <c r="G763" i="12"/>
  <c r="O535" i="12"/>
  <c r="N535" i="12"/>
  <c r="M535" i="12"/>
  <c r="L535" i="12"/>
  <c r="K535" i="12"/>
  <c r="J535" i="12"/>
  <c r="I535" i="12"/>
  <c r="H535" i="12"/>
  <c r="G535" i="12"/>
  <c r="O563" i="12"/>
  <c r="N563" i="12"/>
  <c r="L563" i="12"/>
  <c r="M563" i="12"/>
  <c r="K563" i="12"/>
  <c r="I563" i="12"/>
  <c r="J563" i="12"/>
  <c r="H563" i="12"/>
  <c r="G563" i="12"/>
  <c r="O680" i="12"/>
  <c r="N680" i="12"/>
  <c r="L680" i="12"/>
  <c r="M680" i="12"/>
  <c r="K680" i="12"/>
  <c r="J680" i="12"/>
  <c r="I680" i="12"/>
  <c r="H680" i="12"/>
  <c r="G680" i="12"/>
  <c r="O662" i="12"/>
  <c r="N662" i="12"/>
  <c r="M662" i="12"/>
  <c r="K662" i="12"/>
  <c r="L662" i="12"/>
  <c r="J662" i="12"/>
  <c r="I662" i="12"/>
  <c r="H662" i="12"/>
  <c r="G662" i="12"/>
  <c r="O705" i="12"/>
  <c r="N705" i="12"/>
  <c r="M705" i="12"/>
  <c r="L705" i="12"/>
  <c r="K705" i="12"/>
  <c r="I705" i="12"/>
  <c r="H705" i="12"/>
  <c r="J705" i="12"/>
  <c r="G705" i="12"/>
  <c r="O719" i="12"/>
  <c r="M719" i="12"/>
  <c r="N719" i="12"/>
  <c r="L719" i="12"/>
  <c r="K719" i="12"/>
  <c r="J719" i="12"/>
  <c r="I719" i="12"/>
  <c r="H719" i="12"/>
  <c r="G719" i="12"/>
  <c r="O132" i="12"/>
  <c r="N132" i="12"/>
  <c r="M132" i="12"/>
  <c r="L132" i="12"/>
  <c r="J132" i="12"/>
  <c r="K132" i="12"/>
  <c r="I132" i="12"/>
  <c r="H132" i="12"/>
  <c r="G132" i="12"/>
  <c r="O158" i="12"/>
  <c r="N158" i="12"/>
  <c r="M158" i="12"/>
  <c r="L158" i="12"/>
  <c r="J158" i="12"/>
  <c r="K158" i="12"/>
  <c r="I158" i="12"/>
  <c r="G158" i="12"/>
  <c r="H158" i="12"/>
  <c r="O813" i="12"/>
  <c r="M813" i="12"/>
  <c r="N813" i="12"/>
  <c r="L813" i="12"/>
  <c r="K813" i="12"/>
  <c r="J813" i="12"/>
  <c r="I813" i="12"/>
  <c r="H813" i="12"/>
  <c r="G813" i="12"/>
  <c r="O419" i="12"/>
  <c r="N419" i="12"/>
  <c r="L419" i="12"/>
  <c r="M419" i="12"/>
  <c r="K419" i="12"/>
  <c r="J419" i="12"/>
  <c r="I419" i="12"/>
  <c r="H419" i="12"/>
  <c r="G419" i="12"/>
  <c r="O185" i="12"/>
  <c r="N185" i="12"/>
  <c r="L185" i="12"/>
  <c r="M185" i="12"/>
  <c r="K185" i="12"/>
  <c r="J185" i="12"/>
  <c r="I185" i="12"/>
  <c r="H185" i="12"/>
  <c r="G185" i="12"/>
  <c r="O501" i="12"/>
  <c r="N501" i="12"/>
  <c r="M501" i="12"/>
  <c r="L501" i="12"/>
  <c r="K501" i="12"/>
  <c r="J501" i="12"/>
  <c r="I501" i="12"/>
  <c r="H501" i="12"/>
  <c r="G501" i="12"/>
  <c r="O390" i="12"/>
  <c r="N390" i="12"/>
  <c r="M390" i="12"/>
  <c r="L390" i="12"/>
  <c r="K390" i="12"/>
  <c r="J390" i="12"/>
  <c r="I390" i="12"/>
  <c r="H390" i="12"/>
  <c r="G390" i="12"/>
  <c r="O206" i="12"/>
  <c r="N206" i="12"/>
  <c r="M206" i="12"/>
  <c r="L206" i="12"/>
  <c r="K206" i="12"/>
  <c r="J206" i="12"/>
  <c r="I206" i="12"/>
  <c r="G206" i="12"/>
  <c r="H206" i="12"/>
  <c r="O433" i="12"/>
  <c r="N433" i="12"/>
  <c r="M433" i="12"/>
  <c r="L433" i="12"/>
  <c r="K433" i="12"/>
  <c r="J433" i="12"/>
  <c r="I433" i="12"/>
  <c r="H433" i="12"/>
  <c r="G433" i="12"/>
  <c r="O463" i="12"/>
  <c r="N463" i="12"/>
  <c r="L463" i="12"/>
  <c r="M463" i="12"/>
  <c r="K463" i="12"/>
  <c r="J463" i="12"/>
  <c r="I463" i="12"/>
  <c r="H463" i="12"/>
  <c r="G463" i="12"/>
  <c r="O400" i="12"/>
  <c r="N400" i="12"/>
  <c r="M400" i="12"/>
  <c r="L400" i="12"/>
  <c r="K400" i="12"/>
  <c r="J400" i="12"/>
  <c r="I400" i="12"/>
  <c r="G400" i="12"/>
  <c r="H400" i="12"/>
  <c r="O516" i="12"/>
  <c r="M516" i="12"/>
  <c r="N516" i="12"/>
  <c r="L516" i="12"/>
  <c r="K516" i="12"/>
  <c r="J516" i="12"/>
  <c r="I516" i="12"/>
  <c r="H516" i="12"/>
  <c r="G516" i="12"/>
  <c r="O710" i="12"/>
  <c r="N710" i="12"/>
  <c r="M710" i="12"/>
  <c r="L710" i="12"/>
  <c r="K710" i="12"/>
  <c r="I710" i="12"/>
  <c r="J710" i="12"/>
  <c r="H710" i="12"/>
  <c r="G710" i="12"/>
  <c r="N183" i="12"/>
  <c r="O183" i="12"/>
  <c r="M183" i="12"/>
  <c r="L183" i="12"/>
  <c r="K183" i="12"/>
  <c r="I183" i="12"/>
  <c r="J183" i="12"/>
  <c r="H183" i="12"/>
  <c r="G183" i="12"/>
  <c r="O53" i="12"/>
  <c r="N53" i="12"/>
  <c r="M53" i="12"/>
  <c r="L53" i="12"/>
  <c r="K53" i="12"/>
  <c r="J53" i="12"/>
  <c r="I53" i="12"/>
  <c r="H53" i="12"/>
  <c r="G53" i="12"/>
  <c r="O227" i="12"/>
  <c r="M227" i="12"/>
  <c r="N227" i="12"/>
  <c r="L227" i="12"/>
  <c r="K227" i="12"/>
  <c r="J227" i="12"/>
  <c r="I227" i="12"/>
  <c r="H227" i="12"/>
  <c r="G227" i="12"/>
  <c r="O846" i="12"/>
  <c r="N846" i="12"/>
  <c r="M846" i="12"/>
  <c r="L846" i="12"/>
  <c r="K846" i="12"/>
  <c r="J846" i="12"/>
  <c r="I846" i="12"/>
  <c r="H846" i="12"/>
  <c r="G846" i="12"/>
  <c r="O545" i="12"/>
  <c r="N545" i="12"/>
  <c r="M545" i="12"/>
  <c r="L545" i="12"/>
  <c r="K545" i="12"/>
  <c r="J545" i="12"/>
  <c r="I545" i="12"/>
  <c r="G545" i="12"/>
  <c r="H545" i="12"/>
  <c r="O280" i="12"/>
  <c r="M280" i="12"/>
  <c r="N280" i="12"/>
  <c r="L280" i="12"/>
  <c r="K280" i="12"/>
  <c r="J280" i="12"/>
  <c r="I280" i="12"/>
  <c r="G280" i="12"/>
  <c r="H280" i="12"/>
  <c r="O825" i="12"/>
  <c r="M825" i="12"/>
  <c r="L825" i="12"/>
  <c r="N825" i="12"/>
  <c r="K825" i="12"/>
  <c r="J825" i="12"/>
  <c r="I825" i="12"/>
  <c r="H825" i="12"/>
  <c r="G825" i="12"/>
  <c r="O928" i="12"/>
  <c r="N928" i="12"/>
  <c r="M928" i="12"/>
  <c r="L928" i="12"/>
  <c r="K928" i="12"/>
  <c r="J928" i="12"/>
  <c r="I928" i="12"/>
  <c r="H928" i="12"/>
  <c r="G928" i="12"/>
  <c r="O120" i="12"/>
  <c r="N120" i="12"/>
  <c r="M120" i="12"/>
  <c r="L120" i="12"/>
  <c r="K120" i="12"/>
  <c r="I120" i="12"/>
  <c r="J120" i="12"/>
  <c r="H120" i="12"/>
  <c r="G120" i="12"/>
  <c r="O492" i="12"/>
  <c r="N492" i="12"/>
  <c r="M492" i="12"/>
  <c r="L492" i="12"/>
  <c r="K492" i="12"/>
  <c r="J492" i="12"/>
  <c r="I492" i="12"/>
  <c r="G492" i="12"/>
  <c r="H492" i="12"/>
  <c r="O785" i="12"/>
  <c r="N785" i="12"/>
  <c r="M785" i="12"/>
  <c r="L785" i="12"/>
  <c r="K785" i="12"/>
  <c r="J785" i="12"/>
  <c r="I785" i="12"/>
  <c r="H785" i="12"/>
  <c r="G785" i="12"/>
  <c r="O113" i="12"/>
  <c r="N113" i="12"/>
  <c r="L113" i="12"/>
  <c r="M113" i="12"/>
  <c r="K113" i="12"/>
  <c r="J113" i="12"/>
  <c r="I113" i="12"/>
  <c r="H113" i="12"/>
  <c r="G113" i="12"/>
  <c r="O829" i="12"/>
  <c r="N829" i="12"/>
  <c r="M829" i="12"/>
  <c r="L829" i="12"/>
  <c r="K829" i="12"/>
  <c r="J829" i="12"/>
  <c r="I829" i="12"/>
  <c r="H829" i="12"/>
  <c r="G829" i="12"/>
  <c r="O540" i="12"/>
  <c r="M540" i="12"/>
  <c r="N540" i="12"/>
  <c r="L540" i="12"/>
  <c r="K540" i="12"/>
  <c r="I540" i="12"/>
  <c r="J540" i="12"/>
  <c r="H540" i="12"/>
  <c r="G540" i="12"/>
  <c r="O272" i="12"/>
  <c r="N272" i="12"/>
  <c r="M272" i="12"/>
  <c r="K272" i="12"/>
  <c r="L272" i="12"/>
  <c r="J272" i="12"/>
  <c r="I272" i="12"/>
  <c r="H272" i="12"/>
  <c r="G272" i="12"/>
  <c r="O388" i="12"/>
  <c r="N388" i="12"/>
  <c r="M388" i="12"/>
  <c r="L388" i="12"/>
  <c r="J388" i="12"/>
  <c r="K388" i="12"/>
  <c r="I388" i="12"/>
  <c r="H388" i="12"/>
  <c r="G388" i="12"/>
  <c r="O631" i="12"/>
  <c r="N631" i="12"/>
  <c r="M631" i="12"/>
  <c r="L631" i="12"/>
  <c r="K631" i="12"/>
  <c r="J631" i="12"/>
  <c r="I631" i="12"/>
  <c r="H631" i="12"/>
  <c r="G631" i="12"/>
  <c r="O977" i="12"/>
  <c r="M977" i="12"/>
  <c r="N977" i="12"/>
  <c r="L977" i="12"/>
  <c r="J977" i="12"/>
  <c r="K977" i="12"/>
  <c r="I977" i="12"/>
  <c r="H977" i="12"/>
  <c r="G977" i="12"/>
  <c r="O613" i="12"/>
  <c r="N613" i="12"/>
  <c r="M613" i="12"/>
  <c r="L613" i="12"/>
  <c r="K613" i="12"/>
  <c r="J613" i="12"/>
  <c r="I613" i="12"/>
  <c r="H613" i="12"/>
  <c r="G613" i="12"/>
  <c r="O468" i="12"/>
  <c r="N468" i="12"/>
  <c r="M468" i="12"/>
  <c r="L468" i="12"/>
  <c r="K468" i="12"/>
  <c r="J468" i="12"/>
  <c r="I468" i="12"/>
  <c r="G468" i="12"/>
  <c r="H468" i="12"/>
  <c r="O444" i="12"/>
  <c r="N444" i="12"/>
  <c r="M444" i="12"/>
  <c r="L444" i="12"/>
  <c r="K444" i="12"/>
  <c r="J444" i="12"/>
  <c r="I444" i="12"/>
  <c r="H444" i="12"/>
  <c r="G444" i="12"/>
  <c r="O966" i="12"/>
  <c r="N966" i="12"/>
  <c r="M966" i="12"/>
  <c r="L966" i="12"/>
  <c r="J966" i="12"/>
  <c r="K966" i="12"/>
  <c r="I966" i="12"/>
  <c r="H966" i="12"/>
  <c r="G966" i="12"/>
  <c r="O689" i="12"/>
  <c r="N689" i="12"/>
  <c r="M689" i="12"/>
  <c r="L689" i="12"/>
  <c r="K689" i="12"/>
  <c r="J689" i="12"/>
  <c r="I689" i="12"/>
  <c r="H689" i="12"/>
  <c r="G689" i="12"/>
  <c r="O97" i="12"/>
  <c r="N97" i="12"/>
  <c r="M97" i="12"/>
  <c r="L97" i="12"/>
  <c r="K97" i="12"/>
  <c r="J97" i="12"/>
  <c r="I97" i="12"/>
  <c r="G97" i="12"/>
  <c r="H97" i="12"/>
  <c r="O225" i="12"/>
  <c r="N225" i="12"/>
  <c r="L225" i="12"/>
  <c r="M225" i="12"/>
  <c r="J225" i="12"/>
  <c r="K225" i="12"/>
  <c r="H225" i="12"/>
  <c r="I225" i="12"/>
  <c r="G225" i="12"/>
  <c r="N317" i="12"/>
  <c r="O317" i="12"/>
  <c r="M317" i="12"/>
  <c r="L317" i="12"/>
  <c r="K317" i="12"/>
  <c r="J317" i="12"/>
  <c r="I317" i="12"/>
  <c r="H317" i="12"/>
  <c r="G317" i="12"/>
  <c r="O5" i="12"/>
  <c r="N5" i="12"/>
  <c r="M5" i="12"/>
  <c r="L5" i="12"/>
  <c r="J5" i="12"/>
  <c r="K5" i="12"/>
  <c r="I5" i="12"/>
  <c r="H5" i="12"/>
  <c r="G5" i="12"/>
  <c r="O384" i="12"/>
  <c r="N384" i="12"/>
  <c r="M384" i="12"/>
  <c r="L384" i="12"/>
  <c r="K384" i="12"/>
  <c r="I384" i="12"/>
  <c r="J384" i="12"/>
  <c r="G384" i="12"/>
  <c r="H384" i="12"/>
  <c r="O717" i="12"/>
  <c r="M717" i="12"/>
  <c r="N717" i="12"/>
  <c r="L717" i="12"/>
  <c r="K717" i="12"/>
  <c r="J717" i="12"/>
  <c r="I717" i="12"/>
  <c r="H717" i="12"/>
  <c r="G717" i="12"/>
  <c r="O222" i="12"/>
  <c r="N222" i="12"/>
  <c r="M222" i="12"/>
  <c r="L222" i="12"/>
  <c r="J222" i="12"/>
  <c r="K222" i="12"/>
  <c r="I222" i="12"/>
  <c r="H222" i="12"/>
  <c r="G222" i="12"/>
  <c r="O457" i="12"/>
  <c r="N457" i="12"/>
  <c r="M457" i="12"/>
  <c r="L457" i="12"/>
  <c r="K457" i="12"/>
  <c r="J457" i="12"/>
  <c r="I457" i="12"/>
  <c r="H457" i="12"/>
  <c r="G457" i="12"/>
  <c r="O775" i="12"/>
  <c r="N775" i="12"/>
  <c r="M775" i="12"/>
  <c r="L775" i="12"/>
  <c r="K775" i="12"/>
  <c r="J775" i="12"/>
  <c r="I775" i="12"/>
  <c r="H775" i="12"/>
  <c r="G775" i="12"/>
  <c r="O238" i="12"/>
  <c r="N238" i="12"/>
  <c r="M238" i="12"/>
  <c r="L238" i="12"/>
  <c r="K238" i="12"/>
  <c r="J238" i="12"/>
  <c r="I238" i="12"/>
  <c r="G238" i="12"/>
  <c r="H238" i="12"/>
  <c r="O958" i="12"/>
  <c r="N958" i="12"/>
  <c r="M958" i="12"/>
  <c r="L958" i="12"/>
  <c r="K958" i="12"/>
  <c r="J958" i="12"/>
  <c r="I958" i="12"/>
  <c r="H958" i="12"/>
  <c r="G958" i="12"/>
  <c r="O952" i="12"/>
  <c r="N952" i="12"/>
  <c r="M952" i="12"/>
  <c r="L952" i="12"/>
  <c r="K952" i="12"/>
  <c r="J952" i="12"/>
  <c r="I952" i="12"/>
  <c r="H952" i="12"/>
  <c r="G952" i="12"/>
  <c r="O286" i="12"/>
  <c r="N286" i="12"/>
  <c r="M286" i="12"/>
  <c r="L286" i="12"/>
  <c r="K286" i="12"/>
  <c r="J286" i="12"/>
  <c r="I286" i="12"/>
  <c r="H286" i="12"/>
  <c r="G286" i="12"/>
  <c r="O415" i="12"/>
  <c r="N415" i="12"/>
  <c r="L415" i="12"/>
  <c r="M415" i="12"/>
  <c r="K415" i="12"/>
  <c r="J415" i="12"/>
  <c r="I415" i="12"/>
  <c r="H415" i="12"/>
  <c r="G415" i="12"/>
  <c r="O765" i="12"/>
  <c r="M765" i="12"/>
  <c r="N765" i="12"/>
  <c r="L765" i="12"/>
  <c r="K765" i="12"/>
  <c r="J765" i="12"/>
  <c r="I765" i="12"/>
  <c r="H765" i="12"/>
  <c r="G765" i="12"/>
  <c r="O711" i="12"/>
  <c r="N711" i="12"/>
  <c r="M711" i="12"/>
  <c r="K711" i="12"/>
  <c r="L711" i="12"/>
  <c r="J711" i="12"/>
  <c r="I711" i="12"/>
  <c r="H711" i="12"/>
  <c r="G711" i="12"/>
  <c r="O644" i="12"/>
  <c r="N644" i="12"/>
  <c r="M644" i="12"/>
  <c r="L644" i="12"/>
  <c r="K644" i="12"/>
  <c r="J644" i="12"/>
  <c r="I644" i="12"/>
  <c r="H644" i="12"/>
  <c r="G644" i="12"/>
  <c r="O847" i="12"/>
  <c r="N847" i="12"/>
  <c r="M847" i="12"/>
  <c r="L847" i="12"/>
  <c r="K847" i="12"/>
  <c r="J847" i="12"/>
  <c r="I847" i="12"/>
  <c r="H847" i="12"/>
  <c r="G847" i="12"/>
  <c r="O430" i="12"/>
  <c r="N430" i="12"/>
  <c r="M430" i="12"/>
  <c r="L430" i="12"/>
  <c r="K430" i="12"/>
  <c r="J430" i="12"/>
  <c r="I430" i="12"/>
  <c r="H430" i="12"/>
  <c r="G430" i="12"/>
  <c r="O125" i="12"/>
  <c r="N125" i="12"/>
  <c r="L125" i="12"/>
  <c r="M125" i="12"/>
  <c r="K125" i="12"/>
  <c r="J125" i="12"/>
  <c r="H125" i="12"/>
  <c r="I125" i="12"/>
  <c r="G125" i="12"/>
  <c r="O815" i="12"/>
  <c r="M815" i="12"/>
  <c r="N815" i="12"/>
  <c r="L815" i="12"/>
  <c r="K815" i="12"/>
  <c r="J815" i="12"/>
  <c r="I815" i="12"/>
  <c r="H815" i="12"/>
  <c r="G815" i="12"/>
  <c r="O805" i="12"/>
  <c r="N805" i="12"/>
  <c r="M805" i="12"/>
  <c r="L805" i="12"/>
  <c r="K805" i="12"/>
  <c r="J805" i="12"/>
  <c r="I805" i="12"/>
  <c r="H805" i="12"/>
  <c r="G805" i="12"/>
  <c r="O819" i="12"/>
  <c r="N819" i="12"/>
  <c r="M819" i="12"/>
  <c r="K819" i="12"/>
  <c r="L819" i="12"/>
  <c r="J819" i="12"/>
  <c r="I819" i="12"/>
  <c r="H819" i="12"/>
  <c r="G819" i="12"/>
  <c r="N792" i="12"/>
  <c r="O792" i="12"/>
  <c r="M792" i="12"/>
  <c r="L792" i="12"/>
  <c r="J792" i="12"/>
  <c r="K792" i="12"/>
  <c r="I792" i="12"/>
  <c r="H792" i="12"/>
  <c r="G792" i="12"/>
  <c r="O590" i="12"/>
  <c r="N590" i="12"/>
  <c r="M590" i="12"/>
  <c r="L590" i="12"/>
  <c r="K590" i="12"/>
  <c r="J590" i="12"/>
  <c r="I590" i="12"/>
  <c r="G590" i="12"/>
  <c r="H590" i="12"/>
  <c r="O787" i="12"/>
  <c r="N787" i="12"/>
  <c r="M787" i="12"/>
  <c r="L787" i="12"/>
  <c r="K787" i="12"/>
  <c r="J787" i="12"/>
  <c r="H787" i="12"/>
  <c r="I787" i="12"/>
  <c r="G787" i="12"/>
  <c r="O774" i="12"/>
  <c r="N774" i="12"/>
  <c r="M774" i="12"/>
  <c r="L774" i="12"/>
  <c r="K774" i="12"/>
  <c r="J774" i="12"/>
  <c r="I774" i="12"/>
  <c r="H774" i="12"/>
  <c r="G774" i="12"/>
  <c r="O110" i="12"/>
  <c r="N110" i="12"/>
  <c r="M110" i="12"/>
  <c r="L110" i="12"/>
  <c r="J110" i="12"/>
  <c r="K110" i="12"/>
  <c r="I110" i="12"/>
  <c r="G110" i="12"/>
  <c r="H110" i="12"/>
  <c r="O169" i="12"/>
  <c r="N169" i="12"/>
  <c r="M169" i="12"/>
  <c r="L169" i="12"/>
  <c r="K169" i="12"/>
  <c r="J169" i="12"/>
  <c r="I169" i="12"/>
  <c r="H169" i="12"/>
  <c r="G169" i="12"/>
  <c r="O4" i="12"/>
  <c r="N4" i="12"/>
  <c r="M4" i="12"/>
  <c r="L4" i="12"/>
  <c r="J4" i="12"/>
  <c r="K4" i="12"/>
  <c r="I4" i="12"/>
  <c r="H4" i="12"/>
  <c r="G4" i="12"/>
  <c r="O962" i="12"/>
  <c r="N962" i="12"/>
  <c r="M962" i="12"/>
  <c r="L962" i="12"/>
  <c r="K962" i="12"/>
  <c r="J962" i="12"/>
  <c r="I962" i="12"/>
  <c r="H962" i="12"/>
  <c r="G962" i="12"/>
  <c r="O454" i="12"/>
  <c r="N454" i="12"/>
  <c r="M454" i="12"/>
  <c r="L454" i="12"/>
  <c r="K454" i="12"/>
  <c r="J454" i="12"/>
  <c r="I454" i="12"/>
  <c r="H454" i="12"/>
  <c r="G454" i="12"/>
  <c r="O547" i="12"/>
  <c r="N547" i="12"/>
  <c r="M547" i="12"/>
  <c r="L547" i="12"/>
  <c r="K547" i="12"/>
  <c r="J547" i="12"/>
  <c r="I547" i="12"/>
  <c r="H547" i="12"/>
  <c r="G547" i="12"/>
  <c r="O301" i="12"/>
  <c r="N301" i="12"/>
  <c r="M301" i="12"/>
  <c r="L301" i="12"/>
  <c r="K301" i="12"/>
  <c r="J301" i="12"/>
  <c r="I301" i="12"/>
  <c r="H301" i="12"/>
  <c r="G301" i="12"/>
  <c r="O585" i="12"/>
  <c r="N585" i="12"/>
  <c r="M585" i="12"/>
  <c r="L585" i="12"/>
  <c r="K585" i="12"/>
  <c r="J585" i="12"/>
  <c r="I585" i="12"/>
  <c r="H585" i="12"/>
  <c r="G585" i="12"/>
  <c r="O105" i="12"/>
  <c r="N105" i="12"/>
  <c r="L105" i="12"/>
  <c r="M105" i="12"/>
  <c r="J105" i="12"/>
  <c r="K105" i="12"/>
  <c r="I105" i="12"/>
  <c r="H105" i="12"/>
  <c r="G105" i="12"/>
  <c r="O620" i="12"/>
  <c r="N620" i="12"/>
  <c r="M620" i="12"/>
  <c r="L620" i="12"/>
  <c r="K620" i="12"/>
  <c r="J620" i="12"/>
  <c r="I620" i="12"/>
  <c r="H620" i="12"/>
  <c r="G620" i="12"/>
  <c r="O359" i="12"/>
  <c r="N359" i="12"/>
  <c r="L359" i="12"/>
  <c r="M359" i="12"/>
  <c r="K359" i="12"/>
  <c r="J359" i="12"/>
  <c r="H359" i="12"/>
  <c r="G359" i="12"/>
  <c r="I359" i="12"/>
  <c r="O472" i="12"/>
  <c r="N472" i="12"/>
  <c r="M472" i="12"/>
  <c r="L472" i="12"/>
  <c r="K472" i="12"/>
  <c r="J472" i="12"/>
  <c r="I472" i="12"/>
  <c r="H472" i="12"/>
  <c r="G472" i="12"/>
  <c r="O651" i="12"/>
  <c r="N651" i="12"/>
  <c r="M651" i="12"/>
  <c r="L651" i="12"/>
  <c r="J651" i="12"/>
  <c r="I651" i="12"/>
  <c r="K651" i="12"/>
  <c r="H651" i="12"/>
  <c r="G651" i="12"/>
  <c r="O568" i="12"/>
  <c r="N568" i="12"/>
  <c r="M568" i="12"/>
  <c r="L568" i="12"/>
  <c r="K568" i="12"/>
  <c r="J568" i="12"/>
  <c r="I568" i="12"/>
  <c r="H568" i="12"/>
  <c r="G568" i="12"/>
  <c r="O561" i="12"/>
  <c r="N561" i="12"/>
  <c r="M561" i="12"/>
  <c r="L561" i="12"/>
  <c r="K561" i="12"/>
  <c r="J561" i="12"/>
  <c r="I561" i="12"/>
  <c r="H561" i="12"/>
  <c r="G561" i="12"/>
  <c r="N943" i="12"/>
  <c r="O943" i="12"/>
  <c r="M943" i="12"/>
  <c r="L943" i="12"/>
  <c r="K943" i="12"/>
  <c r="J943" i="12"/>
  <c r="I943" i="12"/>
  <c r="G943" i="12"/>
  <c r="H943" i="12"/>
  <c r="O630" i="12"/>
  <c r="N630" i="12"/>
  <c r="M630" i="12"/>
  <c r="K630" i="12"/>
  <c r="L630" i="12"/>
  <c r="J630" i="12"/>
  <c r="I630" i="12"/>
  <c r="H630" i="12"/>
  <c r="G630" i="12"/>
  <c r="O150" i="12"/>
  <c r="N150" i="12"/>
  <c r="M150" i="12"/>
  <c r="L150" i="12"/>
  <c r="J150" i="12"/>
  <c r="K150" i="12"/>
  <c r="I150" i="12"/>
  <c r="H150" i="12"/>
  <c r="G150" i="12"/>
  <c r="O514" i="12"/>
  <c r="N514" i="12"/>
  <c r="M514" i="12"/>
  <c r="K514" i="12"/>
  <c r="J514" i="12"/>
  <c r="L514" i="12"/>
  <c r="I514" i="12"/>
  <c r="H514" i="12"/>
  <c r="G514" i="12"/>
  <c r="O698" i="12"/>
  <c r="N698" i="12"/>
  <c r="M698" i="12"/>
  <c r="L698" i="12"/>
  <c r="K698" i="12"/>
  <c r="J698" i="12"/>
  <c r="I698" i="12"/>
  <c r="H698" i="12"/>
  <c r="G698" i="12"/>
  <c r="O704" i="12"/>
  <c r="N704" i="12"/>
  <c r="L704" i="12"/>
  <c r="M704" i="12"/>
  <c r="K704" i="12"/>
  <c r="J704" i="12"/>
  <c r="I704" i="12"/>
  <c r="H704" i="12"/>
  <c r="G704" i="12"/>
  <c r="O944" i="12"/>
  <c r="N944" i="12"/>
  <c r="L944" i="12"/>
  <c r="K944" i="12"/>
  <c r="M944" i="12"/>
  <c r="J944" i="12"/>
  <c r="I944" i="12"/>
  <c r="H944" i="12"/>
  <c r="G944" i="12"/>
  <c r="O417" i="12"/>
  <c r="N417" i="12"/>
  <c r="M417" i="12"/>
  <c r="K417" i="12"/>
  <c r="J417" i="12"/>
  <c r="L417" i="12"/>
  <c r="I417" i="12"/>
  <c r="H417" i="12"/>
  <c r="G417" i="12"/>
  <c r="N94" i="12"/>
  <c r="O94" i="12"/>
  <c r="M94" i="12"/>
  <c r="L94" i="12"/>
  <c r="K94" i="12"/>
  <c r="J94" i="12"/>
  <c r="I94" i="12"/>
  <c r="G94" i="12"/>
  <c r="H94" i="12"/>
  <c r="O976" i="12"/>
  <c r="N976" i="12"/>
  <c r="M976" i="12"/>
  <c r="L976" i="12"/>
  <c r="K976" i="12"/>
  <c r="J976" i="12"/>
  <c r="I976" i="12"/>
  <c r="H976" i="12"/>
  <c r="G976" i="12"/>
  <c r="O731" i="12"/>
  <c r="M731" i="12"/>
  <c r="N731" i="12"/>
  <c r="L731" i="12"/>
  <c r="J731" i="12"/>
  <c r="K731" i="12"/>
  <c r="I731" i="12"/>
  <c r="H731" i="12"/>
  <c r="G731" i="12"/>
  <c r="O628" i="12"/>
  <c r="N628" i="12"/>
  <c r="M628" i="12"/>
  <c r="L628" i="12"/>
  <c r="K628" i="12"/>
  <c r="J628" i="12"/>
  <c r="I628" i="12"/>
  <c r="H628" i="12"/>
  <c r="G628" i="12"/>
  <c r="O789" i="12"/>
  <c r="M789" i="12"/>
  <c r="N789" i="12"/>
  <c r="L789" i="12"/>
  <c r="K789" i="12"/>
  <c r="J789" i="12"/>
  <c r="I789" i="12"/>
  <c r="H789" i="12"/>
  <c r="G789" i="12"/>
  <c r="O742" i="12"/>
  <c r="N742" i="12"/>
  <c r="M742" i="12"/>
  <c r="L742" i="12"/>
  <c r="K742" i="12"/>
  <c r="J742" i="12"/>
  <c r="I742" i="12"/>
  <c r="H742" i="12"/>
  <c r="G742" i="12"/>
  <c r="O677" i="12"/>
  <c r="M677" i="12"/>
  <c r="N677" i="12"/>
  <c r="L677" i="12"/>
  <c r="K677" i="12"/>
  <c r="J677" i="12"/>
  <c r="I677" i="12"/>
  <c r="H677" i="12"/>
  <c r="G677" i="12"/>
  <c r="O981" i="12"/>
  <c r="N981" i="12"/>
  <c r="M981" i="12"/>
  <c r="K981" i="12"/>
  <c r="L981" i="12"/>
  <c r="J981" i="12"/>
  <c r="I981" i="12"/>
  <c r="H981" i="12"/>
  <c r="G981" i="12"/>
  <c r="N269" i="12"/>
  <c r="O269" i="12"/>
  <c r="M269" i="12"/>
  <c r="L269" i="12"/>
  <c r="J269" i="12"/>
  <c r="K269" i="12"/>
  <c r="I269" i="12"/>
  <c r="H269" i="12"/>
  <c r="G269" i="12"/>
  <c r="O767" i="12"/>
  <c r="M767" i="12"/>
  <c r="N767" i="12"/>
  <c r="L767" i="12"/>
  <c r="J767" i="12"/>
  <c r="K767" i="12"/>
  <c r="I767" i="12"/>
  <c r="H767" i="12"/>
  <c r="G767" i="12"/>
  <c r="O284" i="12"/>
  <c r="N284" i="12"/>
  <c r="M284" i="12"/>
  <c r="L284" i="12"/>
  <c r="K284" i="12"/>
  <c r="J284" i="12"/>
  <c r="I284" i="12"/>
  <c r="H284" i="12"/>
  <c r="G284" i="12"/>
  <c r="O203" i="12"/>
  <c r="N203" i="12"/>
  <c r="M203" i="12"/>
  <c r="L203" i="12"/>
  <c r="K203" i="12"/>
  <c r="J203" i="12"/>
  <c r="I203" i="12"/>
  <c r="H203" i="12"/>
  <c r="G203" i="12"/>
  <c r="O205" i="12"/>
  <c r="N205" i="12"/>
  <c r="M205" i="12"/>
  <c r="K205" i="12"/>
  <c r="L205" i="12"/>
  <c r="J205" i="12"/>
  <c r="I205" i="12"/>
  <c r="G205" i="12"/>
  <c r="H205" i="12"/>
  <c r="O477" i="12"/>
  <c r="N477" i="12"/>
  <c r="M477" i="12"/>
  <c r="L477" i="12"/>
  <c r="K477" i="12"/>
  <c r="J477" i="12"/>
  <c r="I477" i="12"/>
  <c r="H477" i="12"/>
  <c r="G477" i="12"/>
  <c r="O759" i="12"/>
  <c r="N759" i="12"/>
  <c r="M759" i="12"/>
  <c r="K759" i="12"/>
  <c r="L759" i="12"/>
  <c r="I759" i="12"/>
  <c r="J759" i="12"/>
  <c r="H759" i="12"/>
  <c r="G759" i="12"/>
  <c r="O422" i="12"/>
  <c r="N422" i="12"/>
  <c r="M422" i="12"/>
  <c r="L422" i="12"/>
  <c r="K422" i="12"/>
  <c r="J422" i="12"/>
  <c r="I422" i="12"/>
  <c r="H422" i="12"/>
  <c r="G422" i="12"/>
  <c r="O959" i="12"/>
  <c r="N959" i="12"/>
  <c r="L959" i="12"/>
  <c r="M959" i="12"/>
  <c r="K959" i="12"/>
  <c r="J959" i="12"/>
  <c r="I959" i="12"/>
  <c r="H959" i="12"/>
  <c r="G959" i="12"/>
  <c r="O198" i="12"/>
  <c r="N198" i="12"/>
  <c r="M198" i="12"/>
  <c r="L198" i="12"/>
  <c r="J198" i="12"/>
  <c r="K198" i="12"/>
  <c r="I198" i="12"/>
  <c r="H198" i="12"/>
  <c r="G198" i="12"/>
  <c r="O810" i="12"/>
  <c r="N810" i="12"/>
  <c r="M810" i="12"/>
  <c r="L810" i="12"/>
  <c r="K810" i="12"/>
  <c r="J810" i="12"/>
  <c r="I810" i="12"/>
  <c r="H810" i="12"/>
  <c r="G810" i="12"/>
  <c r="O487" i="12"/>
  <c r="N487" i="12"/>
  <c r="L487" i="12"/>
  <c r="M487" i="12"/>
  <c r="K487" i="12"/>
  <c r="J487" i="12"/>
  <c r="I487" i="12"/>
  <c r="H487" i="12"/>
  <c r="G487" i="12"/>
  <c r="O496" i="12"/>
  <c r="N496" i="12"/>
  <c r="M496" i="12"/>
  <c r="L496" i="12"/>
  <c r="J496" i="12"/>
  <c r="K496" i="12"/>
  <c r="I496" i="12"/>
  <c r="G496" i="12"/>
  <c r="H496" i="12"/>
  <c r="O838" i="12"/>
  <c r="N838" i="12"/>
  <c r="M838" i="12"/>
  <c r="L838" i="12"/>
  <c r="K838" i="12"/>
  <c r="J838" i="12"/>
  <c r="H838" i="12"/>
  <c r="I838" i="12"/>
  <c r="G838" i="12"/>
  <c r="O737" i="12"/>
  <c r="N737" i="12"/>
  <c r="L737" i="12"/>
  <c r="K737" i="12"/>
  <c r="M737" i="12"/>
  <c r="J737" i="12"/>
  <c r="I737" i="12"/>
  <c r="H737" i="12"/>
  <c r="G737" i="12"/>
  <c r="O114" i="12"/>
  <c r="N114" i="12"/>
  <c r="M114" i="12"/>
  <c r="L114" i="12"/>
  <c r="J114" i="12"/>
  <c r="K114" i="12"/>
  <c r="I114" i="12"/>
  <c r="H114" i="12"/>
  <c r="G114" i="12"/>
  <c r="O507" i="12"/>
  <c r="N507" i="12"/>
  <c r="M507" i="12"/>
  <c r="L507" i="12"/>
  <c r="K507" i="12"/>
  <c r="J507" i="12"/>
  <c r="I507" i="12"/>
  <c r="H507" i="12"/>
  <c r="G507" i="12"/>
  <c r="O650" i="12"/>
  <c r="N650" i="12"/>
  <c r="M650" i="12"/>
  <c r="L650" i="12"/>
  <c r="K650" i="12"/>
  <c r="J650" i="12"/>
  <c r="I650" i="12"/>
  <c r="G650" i="12"/>
  <c r="H650" i="12"/>
  <c r="O526" i="12"/>
  <c r="N526" i="12"/>
  <c r="M526" i="12"/>
  <c r="L526" i="12"/>
  <c r="K526" i="12"/>
  <c r="J526" i="12"/>
  <c r="I526" i="12"/>
  <c r="H526" i="12"/>
  <c r="G526" i="12"/>
  <c r="O414" i="12"/>
  <c r="N414" i="12"/>
  <c r="M414" i="12"/>
  <c r="L414" i="12"/>
  <c r="J414" i="12"/>
  <c r="K414" i="12"/>
  <c r="I414" i="12"/>
  <c r="H414" i="12"/>
  <c r="G414" i="12"/>
  <c r="O398" i="12"/>
  <c r="N398" i="12"/>
  <c r="M398" i="12"/>
  <c r="L398" i="12"/>
  <c r="K398" i="12"/>
  <c r="J398" i="12"/>
  <c r="I398" i="12"/>
  <c r="H398" i="12"/>
  <c r="G398" i="12"/>
  <c r="O565" i="12"/>
  <c r="N565" i="12"/>
  <c r="M565" i="12"/>
  <c r="L565" i="12"/>
  <c r="K565" i="12"/>
  <c r="J565" i="12"/>
  <c r="I565" i="12"/>
  <c r="H565" i="12"/>
  <c r="G565" i="12"/>
  <c r="O600" i="12"/>
  <c r="M600" i="12"/>
  <c r="N600" i="12"/>
  <c r="L600" i="12"/>
  <c r="K600" i="12"/>
  <c r="J600" i="12"/>
  <c r="I600" i="12"/>
  <c r="H600" i="12"/>
  <c r="G600" i="12"/>
  <c r="O674" i="12"/>
  <c r="N674" i="12"/>
  <c r="M674" i="12"/>
  <c r="L674" i="12"/>
  <c r="K674" i="12"/>
  <c r="J674" i="12"/>
  <c r="I674" i="12"/>
  <c r="H674" i="12"/>
  <c r="G674" i="12"/>
  <c r="O423" i="12"/>
  <c r="N423" i="12"/>
  <c r="M423" i="12"/>
  <c r="L423" i="12"/>
  <c r="K423" i="12"/>
  <c r="J423" i="12"/>
  <c r="I423" i="12"/>
  <c r="H423" i="12"/>
  <c r="G423" i="12"/>
  <c r="O486" i="12"/>
  <c r="N486" i="12"/>
  <c r="M486" i="12"/>
  <c r="L486" i="12"/>
  <c r="K486" i="12"/>
  <c r="J486" i="12"/>
  <c r="I486" i="12"/>
  <c r="H486" i="12"/>
  <c r="G486" i="12"/>
  <c r="O509" i="12"/>
  <c r="N509" i="12"/>
  <c r="M509" i="12"/>
  <c r="L509" i="12"/>
  <c r="K509" i="12"/>
  <c r="J509" i="12"/>
  <c r="I509" i="12"/>
  <c r="H509" i="12"/>
  <c r="G509" i="12"/>
  <c r="O334" i="12"/>
  <c r="N334" i="12"/>
  <c r="M334" i="12"/>
  <c r="L334" i="12"/>
  <c r="K334" i="12"/>
  <c r="J334" i="12"/>
  <c r="I334" i="12"/>
  <c r="H334" i="12"/>
  <c r="G334" i="12"/>
  <c r="O597" i="12"/>
  <c r="N597" i="12"/>
  <c r="M597" i="12"/>
  <c r="L597" i="12"/>
  <c r="K597" i="12"/>
  <c r="J597" i="12"/>
  <c r="I597" i="12"/>
  <c r="H597" i="12"/>
  <c r="G597" i="12"/>
  <c r="O330" i="12"/>
  <c r="N330" i="12"/>
  <c r="M330" i="12"/>
  <c r="L330" i="12"/>
  <c r="K330" i="12"/>
  <c r="J330" i="12"/>
  <c r="I330" i="12"/>
  <c r="H330" i="12"/>
  <c r="G330" i="12"/>
  <c r="O88" i="12"/>
  <c r="N88" i="12"/>
  <c r="M88" i="12"/>
  <c r="L88" i="12"/>
  <c r="K88" i="12"/>
  <c r="J88" i="12"/>
  <c r="I88" i="12"/>
  <c r="H88" i="12"/>
  <c r="G88" i="12"/>
  <c r="O495" i="12"/>
  <c r="N495" i="12"/>
  <c r="M495" i="12"/>
  <c r="L495" i="12"/>
  <c r="K495" i="12"/>
  <c r="J495" i="12"/>
  <c r="I495" i="12"/>
  <c r="G495" i="12"/>
  <c r="H495" i="12"/>
  <c r="O569" i="12"/>
  <c r="N569" i="12"/>
  <c r="M569" i="12"/>
  <c r="L569" i="12"/>
  <c r="K569" i="12"/>
  <c r="J569" i="12"/>
  <c r="I569" i="12"/>
  <c r="H569" i="12"/>
  <c r="G569" i="12"/>
  <c r="O432" i="12"/>
  <c r="N432" i="12"/>
  <c r="M432" i="12"/>
  <c r="L432" i="12"/>
  <c r="K432" i="12"/>
  <c r="J432" i="12"/>
  <c r="I432" i="12"/>
  <c r="G432" i="12"/>
  <c r="H432" i="12"/>
  <c r="N214" i="12"/>
  <c r="O214" i="12"/>
  <c r="M214" i="12"/>
  <c r="L214" i="12"/>
  <c r="K214" i="12"/>
  <c r="J214" i="12"/>
  <c r="I214" i="12"/>
  <c r="G214" i="12"/>
  <c r="H214" i="12"/>
  <c r="O148" i="12"/>
  <c r="N148" i="12"/>
  <c r="M148" i="12"/>
  <c r="L148" i="12"/>
  <c r="K148" i="12"/>
  <c r="J148" i="12"/>
  <c r="I148" i="12"/>
  <c r="H148" i="12"/>
  <c r="G148" i="12"/>
  <c r="O961" i="12"/>
  <c r="M961" i="12"/>
  <c r="N961" i="12"/>
  <c r="L961" i="12"/>
  <c r="K961" i="12"/>
  <c r="J961" i="12"/>
  <c r="I961" i="12"/>
  <c r="H961" i="12"/>
  <c r="G961" i="12"/>
  <c r="O67" i="12"/>
  <c r="N67" i="12"/>
  <c r="M67" i="12"/>
  <c r="L67" i="12"/>
  <c r="K67" i="12"/>
  <c r="J67" i="12"/>
  <c r="I67" i="12"/>
  <c r="H67" i="12"/>
  <c r="G67" i="12"/>
  <c r="O778" i="12"/>
  <c r="N778" i="12"/>
  <c r="M778" i="12"/>
  <c r="L778" i="12"/>
  <c r="K778" i="12"/>
  <c r="I778" i="12"/>
  <c r="J778" i="12"/>
  <c r="H778" i="12"/>
  <c r="G778" i="12"/>
  <c r="O418" i="12"/>
  <c r="N418" i="12"/>
  <c r="M418" i="12"/>
  <c r="L418" i="12"/>
  <c r="K418" i="12"/>
  <c r="J418" i="12"/>
  <c r="I418" i="12"/>
  <c r="H418" i="12"/>
  <c r="G418" i="12"/>
  <c r="O757" i="12"/>
  <c r="N757" i="12"/>
  <c r="M757" i="12"/>
  <c r="L757" i="12"/>
  <c r="K757" i="12"/>
  <c r="J757" i="12"/>
  <c r="I757" i="12"/>
  <c r="H757" i="12"/>
  <c r="G757" i="12"/>
  <c r="N955" i="12"/>
  <c r="O955" i="12"/>
  <c r="M955" i="12"/>
  <c r="L955" i="12"/>
  <c r="K955" i="12"/>
  <c r="J955" i="12"/>
  <c r="I955" i="12"/>
  <c r="H955" i="12"/>
  <c r="G955" i="12"/>
  <c r="O186" i="12"/>
  <c r="N186" i="12"/>
  <c r="M186" i="12"/>
  <c r="L186" i="12"/>
  <c r="J186" i="12"/>
  <c r="K186" i="12"/>
  <c r="I186" i="12"/>
  <c r="H186" i="12"/>
  <c r="G186" i="12"/>
  <c r="O344" i="12"/>
  <c r="N344" i="12"/>
  <c r="M344" i="12"/>
  <c r="K344" i="12"/>
  <c r="J344" i="12"/>
  <c r="L344" i="12"/>
  <c r="I344" i="12"/>
  <c r="H344" i="12"/>
  <c r="G344" i="12"/>
  <c r="O730" i="12"/>
  <c r="N730" i="12"/>
  <c r="M730" i="12"/>
  <c r="L730" i="12"/>
  <c r="K730" i="12"/>
  <c r="J730" i="12"/>
  <c r="I730" i="12"/>
  <c r="H730" i="12"/>
  <c r="G730" i="12"/>
  <c r="N353" i="12"/>
  <c r="O353" i="12"/>
  <c r="M353" i="12"/>
  <c r="L353" i="12"/>
  <c r="K353" i="12"/>
  <c r="J353" i="12"/>
  <c r="H353" i="12"/>
  <c r="I353" i="12"/>
  <c r="G353" i="12"/>
  <c r="N461" i="12"/>
  <c r="O461" i="12"/>
  <c r="L461" i="12"/>
  <c r="M461" i="12"/>
  <c r="K461" i="12"/>
  <c r="J461" i="12"/>
  <c r="I461" i="12"/>
  <c r="H461" i="12"/>
  <c r="G461" i="12"/>
  <c r="O35" i="12"/>
  <c r="N35" i="12"/>
  <c r="M35" i="12"/>
  <c r="K35" i="12"/>
  <c r="L35" i="12"/>
  <c r="J35" i="12"/>
  <c r="I35" i="12"/>
  <c r="G35" i="12"/>
  <c r="H35" i="12"/>
  <c r="O17" i="12"/>
  <c r="N17" i="12"/>
  <c r="M17" i="12"/>
  <c r="L17" i="12"/>
  <c r="K17" i="12"/>
  <c r="J17" i="12"/>
  <c r="I17" i="12"/>
  <c r="H17" i="12"/>
  <c r="G17" i="12"/>
  <c r="N178" i="12"/>
  <c r="O178" i="12"/>
  <c r="M178" i="12"/>
  <c r="L178" i="12"/>
  <c r="K178" i="12"/>
  <c r="J178" i="12"/>
  <c r="I178" i="12"/>
  <c r="G178" i="12"/>
  <c r="H178" i="12"/>
  <c r="O777" i="12"/>
  <c r="M777" i="12"/>
  <c r="L777" i="12"/>
  <c r="N777" i="12"/>
  <c r="K777" i="12"/>
  <c r="J777" i="12"/>
  <c r="I777" i="12"/>
  <c r="H777" i="12"/>
  <c r="G777" i="12"/>
  <c r="O331" i="12"/>
  <c r="N331" i="12"/>
  <c r="M331" i="12"/>
  <c r="L331" i="12"/>
  <c r="K331" i="12"/>
  <c r="J331" i="12"/>
  <c r="I331" i="12"/>
  <c r="H331" i="12"/>
  <c r="G331" i="12"/>
  <c r="O406" i="12"/>
  <c r="N406" i="12"/>
  <c r="M406" i="12"/>
  <c r="L406" i="12"/>
  <c r="K406" i="12"/>
  <c r="J406" i="12"/>
  <c r="I406" i="12"/>
  <c r="H406" i="12"/>
  <c r="G406" i="12"/>
  <c r="O299" i="12"/>
  <c r="N299" i="12"/>
  <c r="M299" i="12"/>
  <c r="L299" i="12"/>
  <c r="K299" i="12"/>
  <c r="J299" i="12"/>
  <c r="I299" i="12"/>
  <c r="H299" i="12"/>
  <c r="G299" i="12"/>
  <c r="O226" i="12"/>
  <c r="N226" i="12"/>
  <c r="M226" i="12"/>
  <c r="K226" i="12"/>
  <c r="L226" i="12"/>
  <c r="J226" i="12"/>
  <c r="I226" i="12"/>
  <c r="G226" i="12"/>
  <c r="H226" i="12"/>
  <c r="O570" i="12"/>
  <c r="N570" i="12"/>
  <c r="M570" i="12"/>
  <c r="L570" i="12"/>
  <c r="K570" i="12"/>
  <c r="J570" i="12"/>
  <c r="I570" i="12"/>
  <c r="H570" i="12"/>
  <c r="G570" i="12"/>
  <c r="O581" i="12"/>
  <c r="N581" i="12"/>
  <c r="M581" i="12"/>
  <c r="L581" i="12"/>
  <c r="K581" i="12"/>
  <c r="J581" i="12"/>
  <c r="I581" i="12"/>
  <c r="H581" i="12"/>
  <c r="G581" i="12"/>
  <c r="O68" i="12"/>
  <c r="N68" i="12"/>
  <c r="M68" i="12"/>
  <c r="L68" i="12"/>
  <c r="K68" i="12"/>
  <c r="J68" i="12"/>
  <c r="I68" i="12"/>
  <c r="H68" i="12"/>
  <c r="G68" i="12"/>
  <c r="O352" i="12"/>
  <c r="M352" i="12"/>
  <c r="N352" i="12"/>
  <c r="L352" i="12"/>
  <c r="K352" i="12"/>
  <c r="J352" i="12"/>
  <c r="I352" i="12"/>
  <c r="G352" i="12"/>
  <c r="H352" i="12"/>
  <c r="O395" i="12"/>
  <c r="N395" i="12"/>
  <c r="M395" i="12"/>
  <c r="L395" i="12"/>
  <c r="J395" i="12"/>
  <c r="K395" i="12"/>
  <c r="H395" i="12"/>
  <c r="I395" i="12"/>
  <c r="G395" i="12"/>
  <c r="O263" i="12"/>
  <c r="N263" i="12"/>
  <c r="M263" i="12"/>
  <c r="L263" i="12"/>
  <c r="K263" i="12"/>
  <c r="J263" i="12"/>
  <c r="I263" i="12"/>
  <c r="H263" i="12"/>
  <c r="G263" i="12"/>
  <c r="O277" i="12"/>
  <c r="N277" i="12"/>
  <c r="L277" i="12"/>
  <c r="K277" i="12"/>
  <c r="M277" i="12"/>
  <c r="J277" i="12"/>
  <c r="I277" i="12"/>
  <c r="H277" i="12"/>
  <c r="G277" i="12"/>
  <c r="O247" i="12"/>
  <c r="N247" i="12"/>
  <c r="M247" i="12"/>
  <c r="L247" i="12"/>
  <c r="K247" i="12"/>
  <c r="J247" i="12"/>
  <c r="I247" i="12"/>
  <c r="H247" i="12"/>
  <c r="G247" i="12"/>
  <c r="O970" i="12"/>
  <c r="N970" i="12"/>
  <c r="M970" i="12"/>
  <c r="L970" i="12"/>
  <c r="K970" i="12"/>
  <c r="J970" i="12"/>
  <c r="I970" i="12"/>
  <c r="H970" i="12"/>
  <c r="G970" i="12"/>
  <c r="O927" i="12"/>
  <c r="N927" i="12"/>
  <c r="M927" i="12"/>
  <c r="L927" i="12"/>
  <c r="K927" i="12"/>
  <c r="J927" i="12"/>
  <c r="I927" i="12"/>
  <c r="H927" i="12"/>
  <c r="G927" i="12"/>
  <c r="O948" i="12"/>
  <c r="N948" i="12"/>
  <c r="M948" i="12"/>
  <c r="L948" i="12"/>
  <c r="K948" i="12"/>
  <c r="J948" i="12"/>
  <c r="I948" i="12"/>
  <c r="H948" i="12"/>
  <c r="G948" i="12"/>
  <c r="O164" i="12"/>
  <c r="M164" i="12"/>
  <c r="L164" i="12"/>
  <c r="N164" i="12"/>
  <c r="K164" i="12"/>
  <c r="J164" i="12"/>
  <c r="I164" i="12"/>
  <c r="H164" i="12"/>
  <c r="G164" i="12"/>
  <c r="O335" i="12"/>
  <c r="N335" i="12"/>
  <c r="M335" i="12"/>
  <c r="L335" i="12"/>
  <c r="J335" i="12"/>
  <c r="K335" i="12"/>
  <c r="H335" i="12"/>
  <c r="I335" i="12"/>
  <c r="G335" i="12"/>
  <c r="O505" i="12"/>
  <c r="N505" i="12"/>
  <c r="M505" i="12"/>
  <c r="L505" i="12"/>
  <c r="K505" i="12"/>
  <c r="J505" i="12"/>
  <c r="I505" i="12"/>
  <c r="H505" i="12"/>
  <c r="G505" i="12"/>
  <c r="O769" i="12"/>
  <c r="N769" i="12"/>
  <c r="M769" i="12"/>
  <c r="L769" i="12"/>
  <c r="K769" i="12"/>
  <c r="J769" i="12"/>
  <c r="I769" i="12"/>
  <c r="H769" i="12"/>
  <c r="G769" i="12"/>
  <c r="O442" i="12"/>
  <c r="N442" i="12"/>
  <c r="M442" i="12"/>
  <c r="L442" i="12"/>
  <c r="K442" i="12"/>
  <c r="J442" i="12"/>
  <c r="I442" i="12"/>
  <c r="H442" i="12"/>
  <c r="G442" i="12"/>
  <c r="O957" i="12"/>
  <c r="N957" i="12"/>
  <c r="M957" i="12"/>
  <c r="L957" i="12"/>
  <c r="K957" i="12"/>
  <c r="I957" i="12"/>
  <c r="J957" i="12"/>
  <c r="H957" i="12"/>
  <c r="G957" i="12"/>
  <c r="O812" i="12"/>
  <c r="N812" i="12"/>
  <c r="L812" i="12"/>
  <c r="M812" i="12"/>
  <c r="K812" i="12"/>
  <c r="J812" i="12"/>
  <c r="I812" i="12"/>
  <c r="H812" i="12"/>
  <c r="G812" i="12"/>
  <c r="O297" i="12"/>
  <c r="N297" i="12"/>
  <c r="M297" i="12"/>
  <c r="L297" i="12"/>
  <c r="K297" i="12"/>
  <c r="J297" i="12"/>
  <c r="I297" i="12"/>
  <c r="H297" i="12"/>
  <c r="G297" i="12"/>
  <c r="O479" i="12"/>
  <c r="N479" i="12"/>
  <c r="M479" i="12"/>
  <c r="L479" i="12"/>
  <c r="K479" i="12"/>
  <c r="J479" i="12"/>
  <c r="H479" i="12"/>
  <c r="I479" i="12"/>
  <c r="G479" i="12"/>
  <c r="O137" i="12"/>
  <c r="N137" i="12"/>
  <c r="L137" i="12"/>
  <c r="M137" i="12"/>
  <c r="K137" i="12"/>
  <c r="J137" i="12"/>
  <c r="I137" i="12"/>
  <c r="H137" i="12"/>
  <c r="G137" i="12"/>
  <c r="O806" i="12"/>
  <c r="N806" i="12"/>
  <c r="L806" i="12"/>
  <c r="M806" i="12"/>
  <c r="K806" i="12"/>
  <c r="I806" i="12"/>
  <c r="J806" i="12"/>
  <c r="H806" i="12"/>
  <c r="G806" i="12"/>
  <c r="O844" i="12"/>
  <c r="N844" i="12"/>
  <c r="M844" i="12"/>
  <c r="L844" i="12"/>
  <c r="K844" i="12"/>
  <c r="I844" i="12"/>
  <c r="J844" i="12"/>
  <c r="H844" i="12"/>
  <c r="G844" i="12"/>
  <c r="O841" i="12"/>
  <c r="N841" i="12"/>
  <c r="M841" i="12"/>
  <c r="L841" i="12"/>
  <c r="K841" i="12"/>
  <c r="J841" i="12"/>
  <c r="I841" i="12"/>
  <c r="G841" i="12"/>
  <c r="H841" i="12"/>
  <c r="O796" i="12"/>
  <c r="N796" i="12"/>
  <c r="M796" i="12"/>
  <c r="L796" i="12"/>
  <c r="K796" i="12"/>
  <c r="J796" i="12"/>
  <c r="I796" i="12"/>
  <c r="H796" i="12"/>
  <c r="G796" i="12"/>
  <c r="O346" i="12"/>
  <c r="N346" i="12"/>
  <c r="L346" i="12"/>
  <c r="M346" i="12"/>
  <c r="K346" i="12"/>
  <c r="J346" i="12"/>
  <c r="I346" i="12"/>
  <c r="H346" i="12"/>
  <c r="G346" i="12"/>
  <c r="O309" i="12"/>
  <c r="N309" i="12"/>
  <c r="M309" i="12"/>
  <c r="L309" i="12"/>
  <c r="K309" i="12"/>
  <c r="J309" i="12"/>
  <c r="I309" i="12"/>
  <c r="H309" i="12"/>
  <c r="G309" i="12"/>
  <c r="O248" i="12"/>
  <c r="N248" i="12"/>
  <c r="M248" i="12"/>
  <c r="K248" i="12"/>
  <c r="J248" i="12"/>
  <c r="L248" i="12"/>
  <c r="I248" i="12"/>
  <c r="H248" i="12"/>
  <c r="G248" i="12"/>
  <c r="O243" i="12"/>
  <c r="N243" i="12"/>
  <c r="M243" i="12"/>
  <c r="L243" i="12"/>
  <c r="K243" i="12"/>
  <c r="J243" i="12"/>
  <c r="H243" i="12"/>
  <c r="I243" i="12"/>
  <c r="G243" i="12"/>
  <c r="O392" i="12"/>
  <c r="M392" i="12"/>
  <c r="L392" i="12"/>
  <c r="K392" i="12"/>
  <c r="N392" i="12"/>
  <c r="J392" i="12"/>
  <c r="I392" i="12"/>
  <c r="H392" i="12"/>
  <c r="G392" i="12"/>
  <c r="O307" i="12"/>
  <c r="N307" i="12"/>
  <c r="M307" i="12"/>
  <c r="L307" i="12"/>
  <c r="K307" i="12"/>
  <c r="J307" i="12"/>
  <c r="I307" i="12"/>
  <c r="H307" i="12"/>
  <c r="G307" i="12"/>
  <c r="O260" i="12"/>
  <c r="N260" i="12"/>
  <c r="M260" i="12"/>
  <c r="K260" i="12"/>
  <c r="L260" i="12"/>
  <c r="J260" i="12"/>
  <c r="I260" i="12"/>
  <c r="H260" i="12"/>
  <c r="G260" i="12"/>
  <c r="O799" i="12"/>
  <c r="N799" i="12"/>
  <c r="M799" i="12"/>
  <c r="L799" i="12"/>
  <c r="K799" i="12"/>
  <c r="J799" i="12"/>
  <c r="H799" i="12"/>
  <c r="I799" i="12"/>
  <c r="G799" i="12"/>
  <c r="O609" i="12"/>
  <c r="N609" i="12"/>
  <c r="M609" i="12"/>
  <c r="L609" i="12"/>
  <c r="K609" i="12"/>
  <c r="J609" i="12"/>
  <c r="I609" i="12"/>
  <c r="H609" i="12"/>
  <c r="G609" i="12"/>
  <c r="O522" i="12"/>
  <c r="N522" i="12"/>
  <c r="M522" i="12"/>
  <c r="L522" i="12"/>
  <c r="K522" i="12"/>
  <c r="J522" i="12"/>
  <c r="I522" i="12"/>
  <c r="H522" i="12"/>
  <c r="G522" i="12"/>
  <c r="O560" i="12"/>
  <c r="N560" i="12"/>
  <c r="L560" i="12"/>
  <c r="K560" i="12"/>
  <c r="M560" i="12"/>
  <c r="J560" i="12"/>
  <c r="I560" i="12"/>
  <c r="H560" i="12"/>
  <c r="G560" i="12"/>
  <c r="O234" i="12"/>
  <c r="N234" i="12"/>
  <c r="M234" i="12"/>
  <c r="L234" i="12"/>
  <c r="J234" i="12"/>
  <c r="K234" i="12"/>
  <c r="I234" i="12"/>
  <c r="H234" i="12"/>
  <c r="G234" i="12"/>
  <c r="O475" i="12"/>
  <c r="N475" i="12"/>
  <c r="L475" i="12"/>
  <c r="M475" i="12"/>
  <c r="K475" i="12"/>
  <c r="J475" i="12"/>
  <c r="I475" i="12"/>
  <c r="H475" i="12"/>
  <c r="G475" i="12"/>
  <c r="O363" i="12"/>
  <c r="N363" i="12"/>
  <c r="M363" i="12"/>
  <c r="L363" i="12"/>
  <c r="K363" i="12"/>
  <c r="J363" i="12"/>
  <c r="I363" i="12"/>
  <c r="H363" i="12"/>
  <c r="G363" i="12"/>
  <c r="O553" i="12"/>
  <c r="N553" i="12"/>
  <c r="M553" i="12"/>
  <c r="L553" i="12"/>
  <c r="K553" i="12"/>
  <c r="J553" i="12"/>
  <c r="I553" i="12"/>
  <c r="G553" i="12"/>
  <c r="H553" i="12"/>
  <c r="O11" i="12"/>
  <c r="N11" i="12"/>
  <c r="M11" i="12"/>
  <c r="L11" i="12"/>
  <c r="K11" i="12"/>
  <c r="J11" i="12"/>
  <c r="I11" i="12"/>
  <c r="G11" i="12"/>
  <c r="H11" i="12"/>
  <c r="N639" i="12"/>
  <c r="M639" i="12"/>
  <c r="O639" i="12"/>
  <c r="L639" i="12"/>
  <c r="K639" i="12"/>
  <c r="J639" i="12"/>
  <c r="I639" i="12"/>
  <c r="H639" i="12"/>
  <c r="G639" i="12"/>
  <c r="O303" i="12"/>
  <c r="N303" i="12"/>
  <c r="M303" i="12"/>
  <c r="L303" i="12"/>
  <c r="K303" i="12"/>
  <c r="J303" i="12"/>
  <c r="I303" i="12"/>
  <c r="H303" i="12"/>
  <c r="G303" i="12"/>
  <c r="O610" i="12"/>
  <c r="N610" i="12"/>
  <c r="M610" i="12"/>
  <c r="L610" i="12"/>
  <c r="K610" i="12"/>
  <c r="J610" i="12"/>
  <c r="I610" i="12"/>
  <c r="H610" i="12"/>
  <c r="G610" i="12"/>
  <c r="O645" i="12"/>
  <c r="N645" i="12"/>
  <c r="M645" i="12"/>
  <c r="L645" i="12"/>
  <c r="K645" i="12"/>
  <c r="J645" i="12"/>
  <c r="I645" i="12"/>
  <c r="H645" i="12"/>
  <c r="G645" i="12"/>
  <c r="O572" i="12"/>
  <c r="N572" i="12"/>
  <c r="M572" i="12"/>
  <c r="L572" i="12"/>
  <c r="K572" i="12"/>
  <c r="J572" i="12"/>
  <c r="I572" i="12"/>
  <c r="H572" i="12"/>
  <c r="G572" i="12"/>
  <c r="O580" i="12"/>
  <c r="N580" i="12"/>
  <c r="M580" i="12"/>
  <c r="L580" i="12"/>
  <c r="K580" i="12"/>
  <c r="J580" i="12"/>
  <c r="I580" i="12"/>
  <c r="H580" i="12"/>
  <c r="G580" i="12"/>
  <c r="O31" i="12"/>
  <c r="N31" i="12"/>
  <c r="L31" i="12"/>
  <c r="M31" i="12"/>
  <c r="K31" i="12"/>
  <c r="J31" i="12"/>
  <c r="I31" i="12"/>
  <c r="H31" i="12"/>
  <c r="G31" i="12"/>
  <c r="O691" i="12"/>
  <c r="N691" i="12"/>
  <c r="M691" i="12"/>
  <c r="L691" i="12"/>
  <c r="K691" i="12"/>
  <c r="J691" i="12"/>
  <c r="I691" i="12"/>
  <c r="H691" i="12"/>
  <c r="G691" i="12"/>
  <c r="O699" i="12"/>
  <c r="M699" i="12"/>
  <c r="N699" i="12"/>
  <c r="L699" i="12"/>
  <c r="K699" i="12"/>
  <c r="J699" i="12"/>
  <c r="I699" i="12"/>
  <c r="H699" i="12"/>
  <c r="G699" i="12"/>
  <c r="O354" i="12"/>
  <c r="N354" i="12"/>
  <c r="M354" i="12"/>
  <c r="L354" i="12"/>
  <c r="K354" i="12"/>
  <c r="J354" i="12"/>
  <c r="I354" i="12"/>
  <c r="H354" i="12"/>
  <c r="G354" i="12"/>
  <c r="O686" i="12"/>
  <c r="N686" i="12"/>
  <c r="L686" i="12"/>
  <c r="M686" i="12"/>
  <c r="K686" i="12"/>
  <c r="J686" i="12"/>
  <c r="I686" i="12"/>
  <c r="H686" i="12"/>
  <c r="G686" i="12"/>
  <c r="O945" i="12"/>
  <c r="N945" i="12"/>
  <c r="M945" i="12"/>
  <c r="K945" i="12"/>
  <c r="L945" i="12"/>
  <c r="J945" i="12"/>
  <c r="I945" i="12"/>
  <c r="H945" i="12"/>
  <c r="G945" i="12"/>
  <c r="N19" i="12"/>
  <c r="O19" i="12"/>
  <c r="M19" i="12"/>
  <c r="L19" i="12"/>
  <c r="K19" i="12"/>
  <c r="J19" i="12"/>
  <c r="H19" i="12"/>
  <c r="I19" i="12"/>
  <c r="G19" i="12"/>
  <c r="N931" i="12"/>
  <c r="O931" i="12"/>
  <c r="M931" i="12"/>
  <c r="L931" i="12"/>
  <c r="K931" i="12"/>
  <c r="J931" i="12"/>
  <c r="I931" i="12"/>
  <c r="H931" i="12"/>
  <c r="G931" i="12"/>
  <c r="O592" i="12"/>
  <c r="N592" i="12"/>
  <c r="M592" i="12"/>
  <c r="L592" i="12"/>
  <c r="K592" i="12"/>
  <c r="J592" i="12"/>
  <c r="I592" i="12"/>
  <c r="H592" i="12"/>
  <c r="G592" i="12"/>
  <c r="N70" i="12"/>
  <c r="O70" i="12"/>
  <c r="M70" i="12"/>
  <c r="L70" i="12"/>
  <c r="K70" i="12"/>
  <c r="J70" i="12"/>
  <c r="I70" i="12"/>
  <c r="G70" i="12"/>
  <c r="H70" i="12"/>
  <c r="O325" i="12"/>
  <c r="N325" i="12"/>
  <c r="M325" i="12"/>
  <c r="L325" i="12"/>
  <c r="K325" i="12"/>
  <c r="J325" i="12"/>
  <c r="I325" i="12"/>
  <c r="H325" i="12"/>
  <c r="G325" i="12"/>
  <c r="O380" i="12"/>
  <c r="N380" i="12"/>
  <c r="M380" i="12"/>
  <c r="K380" i="12"/>
  <c r="L380" i="12"/>
  <c r="J380" i="12"/>
  <c r="I380" i="12"/>
  <c r="H380" i="12"/>
  <c r="G380" i="12"/>
  <c r="O173" i="12"/>
  <c r="N173" i="12"/>
  <c r="L173" i="12"/>
  <c r="M173" i="12"/>
  <c r="K173" i="12"/>
  <c r="J173" i="12"/>
  <c r="I173" i="12"/>
  <c r="H173" i="12"/>
  <c r="G173" i="12"/>
  <c r="O760" i="12"/>
  <c r="N760" i="12"/>
  <c r="M760" i="12"/>
  <c r="L760" i="12"/>
  <c r="K760" i="12"/>
  <c r="J760" i="12"/>
  <c r="I760" i="12"/>
  <c r="H760" i="12"/>
  <c r="G760" i="12"/>
  <c r="O772" i="12"/>
  <c r="N772" i="12"/>
  <c r="M772" i="12"/>
  <c r="L772" i="12"/>
  <c r="K772" i="12"/>
  <c r="J772" i="12"/>
  <c r="I772" i="12"/>
  <c r="H772" i="12"/>
  <c r="G772" i="12"/>
  <c r="O290" i="12"/>
  <c r="M290" i="12"/>
  <c r="L290" i="12"/>
  <c r="N290" i="12"/>
  <c r="K290" i="12"/>
  <c r="I290" i="12"/>
  <c r="H290" i="12"/>
  <c r="J290" i="12"/>
  <c r="G290" i="12"/>
  <c r="O498" i="12"/>
  <c r="N498" i="12"/>
  <c r="M498" i="12"/>
  <c r="L498" i="12"/>
  <c r="K498" i="12"/>
  <c r="J498" i="12"/>
  <c r="I498" i="12"/>
  <c r="H498" i="12"/>
  <c r="G498" i="12"/>
  <c r="O180" i="12"/>
  <c r="N180" i="12"/>
  <c r="M180" i="12"/>
  <c r="L180" i="12"/>
  <c r="K180" i="12"/>
  <c r="J180" i="12"/>
  <c r="I180" i="12"/>
  <c r="H180" i="12"/>
  <c r="G180" i="12"/>
  <c r="O91" i="12"/>
  <c r="N91" i="12"/>
  <c r="M91" i="12"/>
  <c r="L91" i="12"/>
  <c r="K91" i="12"/>
  <c r="J91" i="12"/>
  <c r="I91" i="12"/>
  <c r="H91" i="12"/>
  <c r="G91" i="12"/>
  <c r="O832" i="12"/>
  <c r="N832" i="12"/>
  <c r="M832" i="12"/>
  <c r="L832" i="12"/>
  <c r="K832" i="12"/>
  <c r="J832" i="12"/>
  <c r="I832" i="12"/>
  <c r="H832" i="12"/>
  <c r="G832" i="12"/>
  <c r="O541" i="12"/>
  <c r="N541" i="12"/>
  <c r="M541" i="12"/>
  <c r="L541" i="12"/>
  <c r="K541" i="12"/>
  <c r="J541" i="12"/>
  <c r="I541" i="12"/>
  <c r="G541" i="12"/>
  <c r="H541" i="12"/>
  <c r="O480" i="12"/>
  <c r="N480" i="12"/>
  <c r="M480" i="12"/>
  <c r="L480" i="12"/>
  <c r="K480" i="12"/>
  <c r="I480" i="12"/>
  <c r="J480" i="12"/>
  <c r="G480" i="12"/>
  <c r="H480" i="12"/>
  <c r="O462" i="12"/>
  <c r="N462" i="12"/>
  <c r="M462" i="12"/>
  <c r="L462" i="12"/>
  <c r="K462" i="12"/>
  <c r="J462" i="12"/>
  <c r="I462" i="12"/>
  <c r="H462" i="12"/>
  <c r="G462" i="12"/>
  <c r="N497" i="12"/>
  <c r="O497" i="12"/>
  <c r="L497" i="12"/>
  <c r="K497" i="12"/>
  <c r="M497" i="12"/>
  <c r="J497" i="12"/>
  <c r="H497" i="12"/>
  <c r="I497" i="12"/>
  <c r="G497" i="12"/>
  <c r="O52" i="12"/>
  <c r="N52" i="12"/>
  <c r="M52" i="12"/>
  <c r="L52" i="12"/>
  <c r="J52" i="12"/>
  <c r="K52" i="12"/>
  <c r="I52" i="12"/>
  <c r="H52" i="12"/>
  <c r="G52" i="12"/>
  <c r="O217" i="12"/>
  <c r="N217" i="12"/>
  <c r="M217" i="12"/>
  <c r="L217" i="12"/>
  <c r="K217" i="12"/>
  <c r="J217" i="12"/>
  <c r="I217" i="12"/>
  <c r="H217" i="12"/>
  <c r="G217" i="12"/>
  <c r="O409" i="12"/>
  <c r="N409" i="12"/>
  <c r="M409" i="12"/>
  <c r="L409" i="12"/>
  <c r="K409" i="12"/>
  <c r="J409" i="12"/>
  <c r="I409" i="12"/>
  <c r="H409" i="12"/>
  <c r="G409" i="12"/>
  <c r="O428" i="12"/>
  <c r="M428" i="12"/>
  <c r="N428" i="12"/>
  <c r="L428" i="12"/>
  <c r="K428" i="12"/>
  <c r="J428" i="12"/>
  <c r="I428" i="12"/>
  <c r="H428" i="12"/>
  <c r="G428" i="12"/>
  <c r="O259" i="12"/>
  <c r="N259" i="12"/>
  <c r="M259" i="12"/>
  <c r="L259" i="12"/>
  <c r="K259" i="12"/>
  <c r="J259" i="12"/>
  <c r="I259" i="12"/>
  <c r="H259" i="12"/>
  <c r="G259" i="12"/>
  <c r="O294" i="12"/>
  <c r="N294" i="12"/>
  <c r="M294" i="12"/>
  <c r="L294" i="12"/>
  <c r="K294" i="12"/>
  <c r="J294" i="12"/>
  <c r="I294" i="12"/>
  <c r="H294" i="12"/>
  <c r="G294" i="12"/>
  <c r="O972" i="12"/>
  <c r="N972" i="12"/>
  <c r="M972" i="12"/>
  <c r="K972" i="12"/>
  <c r="L972" i="12"/>
  <c r="J972" i="12"/>
  <c r="I972" i="12"/>
  <c r="H972" i="12"/>
  <c r="G972" i="12"/>
  <c r="O420" i="12"/>
  <c r="N420" i="12"/>
  <c r="M420" i="12"/>
  <c r="L420" i="12"/>
  <c r="K420" i="12"/>
  <c r="J420" i="12"/>
  <c r="I420" i="12"/>
  <c r="G420" i="12"/>
  <c r="H420" i="12"/>
  <c r="O469" i="12"/>
  <c r="N469" i="12"/>
  <c r="M469" i="12"/>
  <c r="L469" i="12"/>
  <c r="K469" i="12"/>
  <c r="J469" i="12"/>
  <c r="I469" i="12"/>
  <c r="H469" i="12"/>
  <c r="G469" i="12"/>
  <c r="O538" i="12"/>
  <c r="N538" i="12"/>
  <c r="M538" i="12"/>
  <c r="L538" i="12"/>
  <c r="K538" i="12"/>
  <c r="J538" i="12"/>
  <c r="I538" i="12"/>
  <c r="H538" i="12"/>
  <c r="G538" i="12"/>
  <c r="O197" i="12"/>
  <c r="N197" i="12"/>
  <c r="L197" i="12"/>
  <c r="M197" i="12"/>
  <c r="K197" i="12"/>
  <c r="J197" i="12"/>
  <c r="I197" i="12"/>
  <c r="H197" i="12"/>
  <c r="G197" i="12"/>
  <c r="O850" i="12"/>
  <c r="N850" i="12"/>
  <c r="M850" i="12"/>
  <c r="L850" i="12"/>
  <c r="J850" i="12"/>
  <c r="K850" i="12"/>
  <c r="I850" i="12"/>
  <c r="G850" i="12"/>
  <c r="H850" i="12"/>
  <c r="O782" i="12"/>
  <c r="N782" i="12"/>
  <c r="M782" i="12"/>
  <c r="L782" i="12"/>
  <c r="K782" i="12"/>
  <c r="I782" i="12"/>
  <c r="J782" i="12"/>
  <c r="H782" i="12"/>
  <c r="G782" i="12"/>
  <c r="O749" i="12"/>
  <c r="N749" i="12"/>
  <c r="M749" i="12"/>
  <c r="K749" i="12"/>
  <c r="L749" i="12"/>
  <c r="J749" i="12"/>
  <c r="I749" i="12"/>
  <c r="H749" i="12"/>
  <c r="G749" i="12"/>
  <c r="O408" i="12"/>
  <c r="N408" i="12"/>
  <c r="M408" i="12"/>
  <c r="L408" i="12"/>
  <c r="K408" i="12"/>
  <c r="I408" i="12"/>
  <c r="J408" i="12"/>
  <c r="G408" i="12"/>
  <c r="H408" i="12"/>
  <c r="O177" i="12"/>
  <c r="N177" i="12"/>
  <c r="M177" i="12"/>
  <c r="L177" i="12"/>
  <c r="J177" i="12"/>
  <c r="K177" i="12"/>
  <c r="I177" i="12"/>
  <c r="H177" i="12"/>
  <c r="G177" i="12"/>
  <c r="O489" i="12"/>
  <c r="N489" i="12"/>
  <c r="M489" i="12"/>
  <c r="L489" i="12"/>
  <c r="K489" i="12"/>
  <c r="J489" i="12"/>
  <c r="I489" i="12"/>
  <c r="H489" i="12"/>
  <c r="G489" i="12"/>
  <c r="O340" i="12"/>
  <c r="N340" i="12"/>
  <c r="M340" i="12"/>
  <c r="K340" i="12"/>
  <c r="L340" i="12"/>
  <c r="J340" i="12"/>
  <c r="I340" i="12"/>
  <c r="H340" i="12"/>
  <c r="G340" i="12"/>
  <c r="O640" i="12"/>
  <c r="N640" i="12"/>
  <c r="M640" i="12"/>
  <c r="L640" i="12"/>
  <c r="K640" i="12"/>
  <c r="J640" i="12"/>
  <c r="I640" i="12"/>
  <c r="H640" i="12"/>
  <c r="G640" i="12"/>
  <c r="O626" i="12"/>
  <c r="M626" i="12"/>
  <c r="N626" i="12"/>
  <c r="K626" i="12"/>
  <c r="L626" i="12"/>
  <c r="J626" i="12"/>
  <c r="I626" i="12"/>
  <c r="H626" i="12"/>
  <c r="G626" i="12"/>
  <c r="O525" i="12"/>
  <c r="N525" i="12"/>
  <c r="M525" i="12"/>
  <c r="K525" i="12"/>
  <c r="L525" i="12"/>
  <c r="J525" i="12"/>
  <c r="I525" i="12"/>
  <c r="H525" i="12"/>
  <c r="G525" i="12"/>
  <c r="O435" i="12"/>
  <c r="N435" i="12"/>
  <c r="M435" i="12"/>
  <c r="L435" i="12"/>
  <c r="K435" i="12"/>
  <c r="J435" i="12"/>
  <c r="I435" i="12"/>
  <c r="G435" i="12"/>
  <c r="H435" i="12"/>
  <c r="O524" i="12"/>
  <c r="N524" i="12"/>
  <c r="M524" i="12"/>
  <c r="L524" i="12"/>
  <c r="K524" i="12"/>
  <c r="J524" i="12"/>
  <c r="I524" i="12"/>
  <c r="H524" i="12"/>
  <c r="G524" i="12"/>
  <c r="O296" i="12"/>
  <c r="N296" i="12"/>
  <c r="M296" i="12"/>
  <c r="K296" i="12"/>
  <c r="L296" i="12"/>
  <c r="J296" i="12"/>
  <c r="I296" i="12"/>
  <c r="H296" i="12"/>
  <c r="G296" i="12"/>
  <c r="O441" i="12"/>
  <c r="N441" i="12"/>
  <c r="M441" i="12"/>
  <c r="L441" i="12"/>
  <c r="J441" i="12"/>
  <c r="K441" i="12"/>
  <c r="I441" i="12"/>
  <c r="G441" i="12"/>
  <c r="H441" i="12"/>
  <c r="O291" i="12"/>
  <c r="N291" i="12"/>
  <c r="M291" i="12"/>
  <c r="L291" i="12"/>
  <c r="K291" i="12"/>
  <c r="J291" i="12"/>
  <c r="I291" i="12"/>
  <c r="G291" i="12"/>
  <c r="H291" i="12"/>
  <c r="O559" i="12"/>
  <c r="N559" i="12"/>
  <c r="M559" i="12"/>
  <c r="L559" i="12"/>
  <c r="K559" i="12"/>
  <c r="J559" i="12"/>
  <c r="I559" i="12"/>
  <c r="H559" i="12"/>
  <c r="G559" i="12"/>
  <c r="O36" i="12"/>
  <c r="N36" i="12"/>
  <c r="M36" i="12"/>
  <c r="L36" i="12"/>
  <c r="K36" i="12"/>
  <c r="J36" i="12"/>
  <c r="I36" i="12"/>
  <c r="G36" i="12"/>
  <c r="H36" i="12"/>
  <c r="O678" i="12"/>
  <c r="N678" i="12"/>
  <c r="M678" i="12"/>
  <c r="L678" i="12"/>
  <c r="J678" i="12"/>
  <c r="K678" i="12"/>
  <c r="I678" i="12"/>
  <c r="H678" i="12"/>
  <c r="G678" i="12"/>
  <c r="O953" i="12"/>
  <c r="N953" i="12"/>
  <c r="M953" i="12"/>
  <c r="L953" i="12"/>
  <c r="K953" i="12"/>
  <c r="J953" i="12"/>
  <c r="I953" i="12"/>
  <c r="G953" i="12"/>
  <c r="H953" i="12"/>
  <c r="O622" i="12"/>
  <c r="N622" i="12"/>
  <c r="M622" i="12"/>
  <c r="L622" i="12"/>
  <c r="K622" i="12"/>
  <c r="J622" i="12"/>
  <c r="I622" i="12"/>
  <c r="H622" i="12"/>
  <c r="G622" i="12"/>
  <c r="O638" i="12"/>
  <c r="N638" i="12"/>
  <c r="M638" i="12"/>
  <c r="L638" i="12"/>
  <c r="K638" i="12"/>
  <c r="J638" i="12"/>
  <c r="I638" i="12"/>
  <c r="G638" i="12"/>
  <c r="H638" i="12"/>
  <c r="O145" i="12"/>
  <c r="N145" i="12"/>
  <c r="M145" i="12"/>
  <c r="L145" i="12"/>
  <c r="K145" i="12"/>
  <c r="J145" i="12"/>
  <c r="I145" i="12"/>
  <c r="H145" i="12"/>
  <c r="G145" i="12"/>
  <c r="O611" i="12"/>
  <c r="N611" i="12"/>
  <c r="M611" i="12"/>
  <c r="L611" i="12"/>
  <c r="K611" i="12"/>
  <c r="J611" i="12"/>
  <c r="I611" i="12"/>
  <c r="H611" i="12"/>
  <c r="G611" i="12"/>
  <c r="O21" i="12"/>
  <c r="M21" i="12"/>
  <c r="N21" i="12"/>
  <c r="K21" i="12"/>
  <c r="L21" i="12"/>
  <c r="I21" i="12"/>
  <c r="J21" i="12"/>
  <c r="H21" i="12"/>
  <c r="G21" i="12"/>
  <c r="O268" i="12"/>
  <c r="M268" i="12"/>
  <c r="N268" i="12"/>
  <c r="K268" i="12"/>
  <c r="L268" i="12"/>
  <c r="J268" i="12"/>
  <c r="H268" i="12"/>
  <c r="G268" i="12"/>
  <c r="I268" i="12"/>
  <c r="O673" i="12"/>
  <c r="N673" i="12"/>
  <c r="M673" i="12"/>
  <c r="L673" i="12"/>
  <c r="K673" i="12"/>
  <c r="J673" i="12"/>
  <c r="H673" i="12"/>
  <c r="I673" i="12"/>
  <c r="G673" i="12"/>
  <c r="O61" i="12"/>
  <c r="N61" i="12"/>
  <c r="M61" i="12"/>
  <c r="L61" i="12"/>
  <c r="K61" i="12"/>
  <c r="J61" i="12"/>
  <c r="H61" i="12"/>
  <c r="G61" i="12"/>
  <c r="I61" i="12"/>
  <c r="O687" i="12"/>
  <c r="M687" i="12"/>
  <c r="L687" i="12"/>
  <c r="N687" i="12"/>
  <c r="K687" i="12"/>
  <c r="J687" i="12"/>
  <c r="H687" i="12"/>
  <c r="I687" i="12"/>
  <c r="G687" i="12"/>
  <c r="O484" i="12"/>
  <c r="N484" i="12"/>
  <c r="M484" i="12"/>
  <c r="K484" i="12"/>
  <c r="L484" i="12"/>
  <c r="J484" i="12"/>
  <c r="I484" i="12"/>
  <c r="H484" i="12"/>
  <c r="G484" i="12"/>
  <c r="O482" i="12"/>
  <c r="M482" i="12"/>
  <c r="N482" i="12"/>
  <c r="L482" i="12"/>
  <c r="K482" i="12"/>
  <c r="I482" i="12"/>
  <c r="J482" i="12"/>
  <c r="H482" i="12"/>
  <c r="G482" i="12"/>
  <c r="N485" i="12"/>
  <c r="O485" i="12"/>
  <c r="M485" i="12"/>
  <c r="L485" i="12"/>
  <c r="K485" i="12"/>
  <c r="J485" i="12"/>
  <c r="I485" i="12"/>
  <c r="H485" i="12"/>
  <c r="G485" i="12"/>
  <c r="O629" i="12"/>
  <c r="N629" i="12"/>
  <c r="L629" i="12"/>
  <c r="M629" i="12"/>
  <c r="K629" i="12"/>
  <c r="J629" i="12"/>
  <c r="I629" i="12"/>
  <c r="H629" i="12"/>
  <c r="G629" i="12"/>
  <c r="O771" i="12"/>
  <c r="N771" i="12"/>
  <c r="M771" i="12"/>
  <c r="L771" i="12"/>
  <c r="K771" i="12"/>
  <c r="J771" i="12"/>
  <c r="I771" i="12"/>
  <c r="H771" i="12"/>
  <c r="G771" i="12"/>
  <c r="O791" i="12"/>
  <c r="N791" i="12"/>
  <c r="M791" i="12"/>
  <c r="L791" i="12"/>
  <c r="K791" i="12"/>
  <c r="J791" i="12"/>
  <c r="I791" i="12"/>
  <c r="G791" i="12"/>
  <c r="H791" i="12"/>
  <c r="O532" i="12"/>
  <c r="N532" i="12"/>
  <c r="M532" i="12"/>
  <c r="L532" i="12"/>
  <c r="K532" i="12"/>
  <c r="J532" i="12"/>
  <c r="I532" i="12"/>
  <c r="H532" i="12"/>
  <c r="G532" i="12"/>
  <c r="O153" i="12"/>
  <c r="N153" i="12"/>
  <c r="L153" i="12"/>
  <c r="M153" i="12"/>
  <c r="J153" i="12"/>
  <c r="K153" i="12"/>
  <c r="H153" i="12"/>
  <c r="I153" i="12"/>
  <c r="G153" i="12"/>
  <c r="O425" i="12"/>
  <c r="N425" i="12"/>
  <c r="L425" i="12"/>
  <c r="M425" i="12"/>
  <c r="K425" i="12"/>
  <c r="J425" i="12"/>
  <c r="I425" i="12"/>
  <c r="H425" i="12"/>
  <c r="G425" i="12"/>
  <c r="O557" i="12"/>
  <c r="N557" i="12"/>
  <c r="L557" i="12"/>
  <c r="M557" i="12"/>
  <c r="K557" i="12"/>
  <c r="J557" i="12"/>
  <c r="I557" i="12"/>
  <c r="H557" i="12"/>
  <c r="G557" i="12"/>
  <c r="O938" i="12"/>
  <c r="N938" i="12"/>
  <c r="M938" i="12"/>
  <c r="L938" i="12"/>
  <c r="K938" i="12"/>
  <c r="J938" i="12"/>
  <c r="I938" i="12"/>
  <c r="H938" i="12"/>
  <c r="G938" i="12"/>
  <c r="O372" i="12"/>
  <c r="N372" i="12"/>
  <c r="M372" i="12"/>
  <c r="L372" i="12"/>
  <c r="K372" i="12"/>
  <c r="J372" i="12"/>
  <c r="I372" i="12"/>
  <c r="G372" i="12"/>
  <c r="H372" i="12"/>
  <c r="N804" i="12"/>
  <c r="O804" i="12"/>
  <c r="M804" i="12"/>
  <c r="L804" i="12"/>
  <c r="J804" i="12"/>
  <c r="K804" i="12"/>
  <c r="I804" i="12"/>
  <c r="H804" i="12"/>
  <c r="G804" i="12"/>
  <c r="O357" i="12"/>
  <c r="N357" i="12"/>
  <c r="M357" i="12"/>
  <c r="L357" i="12"/>
  <c r="K357" i="12"/>
  <c r="J357" i="12"/>
  <c r="I357" i="12"/>
  <c r="H357" i="12"/>
  <c r="G357" i="12"/>
  <c r="O37" i="12"/>
  <c r="N37" i="12"/>
  <c r="M37" i="12"/>
  <c r="L37" i="12"/>
  <c r="K37" i="12"/>
  <c r="J37" i="12"/>
  <c r="I37" i="12"/>
  <c r="H37" i="12"/>
  <c r="G37" i="12"/>
  <c r="O582" i="12"/>
  <c r="N582" i="12"/>
  <c r="M582" i="12"/>
  <c r="K582" i="12"/>
  <c r="L582" i="12"/>
  <c r="J582" i="12"/>
  <c r="I582" i="12"/>
  <c r="H582" i="12"/>
  <c r="G582" i="12"/>
  <c r="O573" i="12"/>
  <c r="N573" i="12"/>
  <c r="M573" i="12"/>
  <c r="L573" i="12"/>
  <c r="K573" i="12"/>
  <c r="J573" i="12"/>
  <c r="I573" i="12"/>
  <c r="H573" i="12"/>
  <c r="G573" i="12"/>
  <c r="O121" i="12"/>
  <c r="N121" i="12"/>
  <c r="M121" i="12"/>
  <c r="L121" i="12"/>
  <c r="K121" i="12"/>
  <c r="J121" i="12"/>
  <c r="I121" i="12"/>
  <c r="H121" i="12"/>
  <c r="G121" i="12"/>
  <c r="O72" i="12"/>
  <c r="N72" i="12"/>
  <c r="M72" i="12"/>
  <c r="L72" i="12"/>
  <c r="K72" i="12"/>
  <c r="J72" i="12"/>
  <c r="I72" i="12"/>
  <c r="H72" i="12"/>
  <c r="G72" i="12"/>
  <c r="N329" i="12"/>
  <c r="O329" i="12"/>
  <c r="M329" i="12"/>
  <c r="L329" i="12"/>
  <c r="K329" i="12"/>
  <c r="J329" i="12"/>
  <c r="I329" i="12"/>
  <c r="H329" i="12"/>
  <c r="G329" i="12"/>
  <c r="O747" i="12"/>
  <c r="N747" i="12"/>
  <c r="M747" i="12"/>
  <c r="L747" i="12"/>
  <c r="K747" i="12"/>
  <c r="J747" i="12"/>
  <c r="I747" i="12"/>
  <c r="H747" i="12"/>
  <c r="G747" i="12"/>
  <c r="O456" i="12"/>
  <c r="N456" i="12"/>
  <c r="M456" i="12"/>
  <c r="L456" i="12"/>
  <c r="K456" i="12"/>
  <c r="J456" i="12"/>
  <c r="I456" i="12"/>
  <c r="G456" i="12"/>
  <c r="H456" i="12"/>
  <c r="O593" i="12"/>
  <c r="N593" i="12"/>
  <c r="M593" i="12"/>
  <c r="L593" i="12"/>
  <c r="K593" i="12"/>
  <c r="J593" i="12"/>
  <c r="I593" i="12"/>
  <c r="G593" i="12"/>
  <c r="H593" i="12"/>
  <c r="O734" i="12"/>
  <c r="N734" i="12"/>
  <c r="L734" i="12"/>
  <c r="M734" i="12"/>
  <c r="K734" i="12"/>
  <c r="I734" i="12"/>
  <c r="J734" i="12"/>
  <c r="H734" i="12"/>
  <c r="G734" i="12"/>
  <c r="O102" i="12"/>
  <c r="M102" i="12"/>
  <c r="N102" i="12"/>
  <c r="L102" i="12"/>
  <c r="J102" i="12"/>
  <c r="K102" i="12"/>
  <c r="I102" i="12"/>
  <c r="H102" i="12"/>
  <c r="G102" i="12"/>
  <c r="O925" i="12"/>
  <c r="N925" i="12"/>
  <c r="M925" i="12"/>
  <c r="L925" i="12"/>
  <c r="K925" i="12"/>
  <c r="J925" i="12"/>
  <c r="I925" i="12"/>
  <c r="H925" i="12"/>
  <c r="G925" i="12"/>
  <c r="O499" i="12"/>
  <c r="N499" i="12"/>
  <c r="L499" i="12"/>
  <c r="K499" i="12"/>
  <c r="J499" i="12"/>
  <c r="M499" i="12"/>
  <c r="I499" i="12"/>
  <c r="G499" i="12"/>
  <c r="H499" i="12"/>
  <c r="O823" i="12"/>
  <c r="N823" i="12"/>
  <c r="M823" i="12"/>
  <c r="L823" i="12"/>
  <c r="K823" i="12"/>
  <c r="J823" i="12"/>
  <c r="I823" i="12"/>
  <c r="H823" i="12"/>
  <c r="G823" i="12"/>
  <c r="O209" i="12"/>
  <c r="N209" i="12"/>
  <c r="L209" i="12"/>
  <c r="M209" i="12"/>
  <c r="K209" i="12"/>
  <c r="J209" i="12"/>
  <c r="I209" i="12"/>
  <c r="H209" i="12"/>
  <c r="G209" i="12"/>
  <c r="O386" i="12"/>
  <c r="M386" i="12"/>
  <c r="N386" i="12"/>
  <c r="L386" i="12"/>
  <c r="K386" i="12"/>
  <c r="I386" i="12"/>
  <c r="J386" i="12"/>
  <c r="H386" i="12"/>
  <c r="G386" i="12"/>
  <c r="O786" i="12"/>
  <c r="N786" i="12"/>
  <c r="M786" i="12"/>
  <c r="L786" i="12"/>
  <c r="K786" i="12"/>
  <c r="J786" i="12"/>
  <c r="I786" i="12"/>
  <c r="H786" i="12"/>
  <c r="G786" i="12"/>
  <c r="O218" i="12"/>
  <c r="N218" i="12"/>
  <c r="M218" i="12"/>
  <c r="L218" i="12"/>
  <c r="K218" i="12"/>
  <c r="J218" i="12"/>
  <c r="I218" i="12"/>
  <c r="H218" i="12"/>
  <c r="G218" i="12"/>
  <c r="O194" i="12"/>
  <c r="N194" i="12"/>
  <c r="M194" i="12"/>
  <c r="L194" i="12"/>
  <c r="K194" i="12"/>
  <c r="J194" i="12"/>
  <c r="I194" i="12"/>
  <c r="H194" i="12"/>
  <c r="G194" i="12"/>
  <c r="O377" i="12"/>
  <c r="N377" i="12"/>
  <c r="M377" i="12"/>
  <c r="L377" i="12"/>
  <c r="K377" i="12"/>
  <c r="J377" i="12"/>
  <c r="I377" i="12"/>
  <c r="H377" i="12"/>
  <c r="G377" i="12"/>
  <c r="O213" i="12"/>
  <c r="N213" i="12"/>
  <c r="M213" i="12"/>
  <c r="L213" i="12"/>
  <c r="K213" i="12"/>
  <c r="J213" i="12"/>
  <c r="I213" i="12"/>
  <c r="H213" i="12"/>
  <c r="G213" i="12"/>
  <c r="O162" i="12"/>
  <c r="N162" i="12"/>
  <c r="M162" i="12"/>
  <c r="L162" i="12"/>
  <c r="J162" i="12"/>
  <c r="K162" i="12"/>
  <c r="I162" i="12"/>
  <c r="H162" i="12"/>
  <c r="G162" i="12"/>
  <c r="N107" i="12"/>
  <c r="O107" i="12"/>
  <c r="M107" i="12"/>
  <c r="L107" i="12"/>
  <c r="K107" i="12"/>
  <c r="J107" i="12"/>
  <c r="I107" i="12"/>
  <c r="H107" i="12"/>
  <c r="G107" i="12"/>
  <c r="O618" i="12"/>
  <c r="N618" i="12"/>
  <c r="M618" i="12"/>
  <c r="K618" i="12"/>
  <c r="L618" i="12"/>
  <c r="J618" i="12"/>
  <c r="I618" i="12"/>
  <c r="H618" i="12"/>
  <c r="G618" i="12"/>
  <c r="O605" i="12"/>
  <c r="N605" i="12"/>
  <c r="M605" i="12"/>
  <c r="L605" i="12"/>
  <c r="K605" i="12"/>
  <c r="J605" i="12"/>
  <c r="I605" i="12"/>
  <c r="H605" i="12"/>
  <c r="G605" i="12"/>
  <c r="O800" i="12"/>
  <c r="N800" i="12"/>
  <c r="M800" i="12"/>
  <c r="L800" i="12"/>
  <c r="K800" i="12"/>
  <c r="J800" i="12"/>
  <c r="I800" i="12"/>
  <c r="H800" i="12"/>
  <c r="G800" i="12"/>
  <c r="O798" i="12"/>
  <c r="N798" i="12"/>
  <c r="M798" i="12"/>
  <c r="L798" i="12"/>
  <c r="K798" i="12"/>
  <c r="J798" i="12"/>
  <c r="I798" i="12"/>
  <c r="H798" i="12"/>
  <c r="G798" i="12"/>
  <c r="O951" i="12"/>
  <c r="N951" i="12"/>
  <c r="M951" i="12"/>
  <c r="L951" i="12"/>
  <c r="K951" i="12"/>
  <c r="J951" i="12"/>
  <c r="H951" i="12"/>
  <c r="I951" i="12"/>
  <c r="G951" i="12"/>
  <c r="O370" i="12"/>
  <c r="N370" i="12"/>
  <c r="M370" i="12"/>
  <c r="L370" i="12"/>
  <c r="K370" i="12"/>
  <c r="J370" i="12"/>
  <c r="I370" i="12"/>
  <c r="H370" i="12"/>
  <c r="G370" i="12"/>
  <c r="O491" i="12"/>
  <c r="N491" i="12"/>
  <c r="L491" i="12"/>
  <c r="M491" i="12"/>
  <c r="J491" i="12"/>
  <c r="K491" i="12"/>
  <c r="H491" i="12"/>
  <c r="G491" i="12"/>
  <c r="I491" i="12"/>
  <c r="O124" i="12"/>
  <c r="N124" i="12"/>
  <c r="M124" i="12"/>
  <c r="L124" i="12"/>
  <c r="K124" i="12"/>
  <c r="I124" i="12"/>
  <c r="J124" i="12"/>
  <c r="H124" i="12"/>
  <c r="G124" i="12"/>
  <c r="O149" i="12"/>
  <c r="N149" i="12"/>
  <c r="M149" i="12"/>
  <c r="L149" i="12"/>
  <c r="K149" i="12"/>
  <c r="J149" i="12"/>
  <c r="I149" i="12"/>
  <c r="H149" i="12"/>
  <c r="G149" i="12"/>
  <c r="O831" i="12"/>
  <c r="N831" i="12"/>
  <c r="M831" i="12"/>
  <c r="L831" i="12"/>
  <c r="K831" i="12"/>
  <c r="J831" i="12"/>
  <c r="I831" i="12"/>
  <c r="H831" i="12"/>
  <c r="G831" i="12"/>
  <c r="O754" i="12"/>
  <c r="N754" i="12"/>
  <c r="M754" i="12"/>
  <c r="L754" i="12"/>
  <c r="K754" i="12"/>
  <c r="J754" i="12"/>
  <c r="I754" i="12"/>
  <c r="H754" i="12"/>
  <c r="G754" i="12"/>
  <c r="O750" i="12"/>
  <c r="N750" i="12"/>
  <c r="M750" i="12"/>
  <c r="K750" i="12"/>
  <c r="J750" i="12"/>
  <c r="L750" i="12"/>
  <c r="I750" i="12"/>
  <c r="H750" i="12"/>
  <c r="G750" i="12"/>
  <c r="O436" i="12"/>
  <c r="M436" i="12"/>
  <c r="N436" i="12"/>
  <c r="L436" i="12"/>
  <c r="J436" i="12"/>
  <c r="K436" i="12"/>
  <c r="I436" i="12"/>
  <c r="G436" i="12"/>
  <c r="H436" i="12"/>
  <c r="O534" i="12"/>
  <c r="N534" i="12"/>
  <c r="M534" i="12"/>
  <c r="L534" i="12"/>
  <c r="K534" i="12"/>
  <c r="J534" i="12"/>
  <c r="I534" i="12"/>
  <c r="H534" i="12"/>
  <c r="G534" i="12"/>
  <c r="O362" i="12"/>
  <c r="N362" i="12"/>
  <c r="M362" i="12"/>
  <c r="L362" i="12"/>
  <c r="K362" i="12"/>
  <c r="J362" i="12"/>
  <c r="I362" i="12"/>
  <c r="H362" i="12"/>
  <c r="G362" i="12"/>
  <c r="O571" i="12"/>
  <c r="N571" i="12"/>
  <c r="M571" i="12"/>
  <c r="K571" i="12"/>
  <c r="L571" i="12"/>
  <c r="J571" i="12"/>
  <c r="I571" i="12"/>
  <c r="H571" i="12"/>
  <c r="G571" i="12"/>
  <c r="O513" i="12"/>
  <c r="N513" i="12"/>
  <c r="M513" i="12"/>
  <c r="L513" i="12"/>
  <c r="K513" i="12"/>
  <c r="J513" i="12"/>
  <c r="I513" i="12"/>
  <c r="H513" i="12"/>
  <c r="G513" i="12"/>
  <c r="O647" i="12"/>
  <c r="N647" i="12"/>
  <c r="M647" i="12"/>
  <c r="L647" i="12"/>
  <c r="K647" i="12"/>
  <c r="J647" i="12"/>
  <c r="I647" i="12"/>
  <c r="H647" i="12"/>
  <c r="G647" i="12"/>
  <c r="O285" i="12"/>
  <c r="N285" i="12"/>
  <c r="M285" i="12"/>
  <c r="K285" i="12"/>
  <c r="L285" i="12"/>
  <c r="J285" i="12"/>
  <c r="I285" i="12"/>
  <c r="H285" i="12"/>
  <c r="G285" i="12"/>
  <c r="O837" i="12"/>
  <c r="M837" i="12"/>
  <c r="N837" i="12"/>
  <c r="L837" i="12"/>
  <c r="K837" i="12"/>
  <c r="J837" i="12"/>
  <c r="I837" i="12"/>
  <c r="H837" i="12"/>
  <c r="G837" i="12"/>
  <c r="O649" i="12"/>
  <c r="N649" i="12"/>
  <c r="M649" i="12"/>
  <c r="L649" i="12"/>
  <c r="J649" i="12"/>
  <c r="K649" i="12"/>
  <c r="I649" i="12"/>
  <c r="G649" i="12"/>
  <c r="H649" i="12"/>
  <c r="O438" i="12"/>
  <c r="N438" i="12"/>
  <c r="M438" i="12"/>
  <c r="L438" i="12"/>
  <c r="J438" i="12"/>
  <c r="K438" i="12"/>
  <c r="I438" i="12"/>
  <c r="H438" i="12"/>
  <c r="G438" i="12"/>
  <c r="O586" i="12"/>
  <c r="N586" i="12"/>
  <c r="M586" i="12"/>
  <c r="L586" i="12"/>
  <c r="K586" i="12"/>
  <c r="J586" i="12"/>
  <c r="I586" i="12"/>
  <c r="H586" i="12"/>
  <c r="G586" i="12"/>
  <c r="O669" i="12"/>
  <c r="N669" i="12"/>
  <c r="M669" i="12"/>
  <c r="L669" i="12"/>
  <c r="K669" i="12"/>
  <c r="I669" i="12"/>
  <c r="J669" i="12"/>
  <c r="H669" i="12"/>
  <c r="G669" i="12"/>
  <c r="O387" i="12"/>
  <c r="N387" i="12"/>
  <c r="M387" i="12"/>
  <c r="L387" i="12"/>
  <c r="K387" i="12"/>
  <c r="I387" i="12"/>
  <c r="H387" i="12"/>
  <c r="J387" i="12"/>
  <c r="G387" i="12"/>
  <c r="O692" i="12"/>
  <c r="N692" i="12"/>
  <c r="M692" i="12"/>
  <c r="L692" i="12"/>
  <c r="K692" i="12"/>
  <c r="I692" i="12"/>
  <c r="H692" i="12"/>
  <c r="J692" i="12"/>
  <c r="G692" i="12"/>
  <c r="O700" i="12"/>
  <c r="N700" i="12"/>
  <c r="M700" i="12"/>
  <c r="L700" i="12"/>
  <c r="K700" i="12"/>
  <c r="J700" i="12"/>
  <c r="I700" i="12"/>
  <c r="H700" i="12"/>
  <c r="G700" i="12"/>
  <c r="O34" i="12"/>
  <c r="N34" i="12"/>
  <c r="L34" i="12"/>
  <c r="M34" i="12"/>
  <c r="K34" i="12"/>
  <c r="J34" i="12"/>
  <c r="I34" i="12"/>
  <c r="H34" i="12"/>
  <c r="G34" i="12"/>
  <c r="O385" i="12"/>
  <c r="N385" i="12"/>
  <c r="M385" i="12"/>
  <c r="L385" i="12"/>
  <c r="K385" i="12"/>
  <c r="J385" i="12"/>
  <c r="I385" i="12"/>
  <c r="H385" i="12"/>
  <c r="G385" i="12"/>
  <c r="O657" i="12"/>
  <c r="N657" i="12"/>
  <c r="M657" i="12"/>
  <c r="L657" i="12"/>
  <c r="K657" i="12"/>
  <c r="J657" i="12"/>
  <c r="I657" i="12"/>
  <c r="H657" i="12"/>
  <c r="G657" i="12"/>
  <c r="O451" i="12"/>
  <c r="N451" i="12"/>
  <c r="L451" i="12"/>
  <c r="M451" i="12"/>
  <c r="K451" i="12"/>
  <c r="J451" i="12"/>
  <c r="I451" i="12"/>
  <c r="H451" i="12"/>
  <c r="G451" i="12"/>
  <c r="O488" i="12"/>
  <c r="N488" i="12"/>
  <c r="M488" i="12"/>
  <c r="L488" i="12"/>
  <c r="J488" i="12"/>
  <c r="K488" i="12"/>
  <c r="I488" i="12"/>
  <c r="H488" i="12"/>
  <c r="G488" i="12"/>
  <c r="D6" i="5" l="1"/>
  <c r="D7" i="5"/>
  <c r="D8" i="5"/>
  <c r="D13" i="5"/>
  <c r="D14" i="5"/>
  <c r="D19" i="5"/>
  <c r="D20" i="5"/>
  <c r="D22" i="5"/>
  <c r="D23" i="5"/>
  <c r="D24" i="5"/>
  <c r="D29" i="5"/>
  <c r="D30" i="5"/>
  <c r="D33" i="5"/>
  <c r="D36" i="5"/>
  <c r="D40" i="5"/>
  <c r="D3" i="5"/>
  <c r="C6" i="5"/>
  <c r="C7" i="5"/>
  <c r="C8" i="5"/>
  <c r="C13" i="5"/>
  <c r="C14" i="5"/>
  <c r="C19" i="5"/>
  <c r="C20" i="5"/>
  <c r="C22" i="5"/>
  <c r="C23" i="5"/>
  <c r="C24" i="5"/>
  <c r="C29" i="5"/>
  <c r="C30" i="5"/>
  <c r="C33" i="5"/>
  <c r="C36" i="5"/>
  <c r="C40" i="5"/>
  <c r="C3" i="5"/>
  <c r="W7" i="4"/>
  <c r="W8" i="4"/>
  <c r="V8" i="4"/>
  <c r="V9" i="4"/>
  <c r="T8" i="4"/>
  <c r="S8" i="4"/>
  <c r="S9" i="4"/>
  <c r="S10" i="4"/>
  <c r="S11" i="4"/>
  <c r="S4" i="4"/>
  <c r="Q10" i="4"/>
  <c r="O8" i="4"/>
  <c r="O9" i="4"/>
  <c r="O10" i="4"/>
  <c r="O11" i="4"/>
  <c r="O4" i="4"/>
  <c r="N9" i="4"/>
  <c r="N10" i="4"/>
  <c r="K9" i="4"/>
  <c r="K10" i="4"/>
  <c r="K11" i="4"/>
  <c r="K4" i="4"/>
  <c r="J9" i="4"/>
  <c r="J10" i="4"/>
  <c r="J11" i="4"/>
  <c r="J4" i="4"/>
  <c r="G9" i="4"/>
  <c r="G10" i="4"/>
  <c r="G11" i="4"/>
  <c r="G4" i="4"/>
  <c r="F5" i="4"/>
  <c r="U5" i="4" s="1"/>
  <c r="F6" i="4"/>
  <c r="S6" i="4" s="1"/>
  <c r="F7" i="4"/>
  <c r="M7" i="4" s="1"/>
  <c r="F8" i="4"/>
  <c r="U8" i="4" s="1"/>
  <c r="F9" i="4"/>
  <c r="W9" i="4" s="1"/>
  <c r="F10" i="4"/>
  <c r="W10" i="4" s="1"/>
  <c r="F11" i="4"/>
  <c r="W11" i="4" s="1"/>
  <c r="F4" i="4"/>
  <c r="W4" i="4" s="1"/>
  <c r="F18" i="2"/>
  <c r="F19" i="2"/>
  <c r="F20" i="2"/>
  <c r="F21" i="2"/>
  <c r="F22" i="2"/>
  <c r="G19" i="2"/>
  <c r="H19" i="2"/>
  <c r="I19" i="2"/>
  <c r="J19" i="2"/>
  <c r="G20" i="2"/>
  <c r="H20" i="2"/>
  <c r="I20" i="2"/>
  <c r="J20" i="2"/>
  <c r="G21" i="2"/>
  <c r="H21" i="2"/>
  <c r="I21" i="2"/>
  <c r="J21" i="2"/>
  <c r="G22" i="2"/>
  <c r="H22" i="2"/>
  <c r="I22" i="2"/>
  <c r="J22" i="2"/>
  <c r="H18" i="2"/>
  <c r="I18" i="2"/>
  <c r="J18" i="2"/>
  <c r="G18" i="2"/>
  <c r="F11" i="3"/>
  <c r="F10" i="3"/>
  <c r="F9" i="3"/>
  <c r="F8" i="3"/>
  <c r="F7" i="3"/>
  <c r="F6" i="3"/>
  <c r="F5" i="3"/>
  <c r="F4" i="3"/>
  <c r="H4" i="4" l="1"/>
  <c r="U4" i="4"/>
  <c r="H11" i="4"/>
  <c r="P8" i="4"/>
  <c r="U11" i="4"/>
  <c r="H10" i="4"/>
  <c r="K8" i="4"/>
  <c r="Q4" i="4"/>
  <c r="U10" i="4"/>
  <c r="H9" i="4"/>
  <c r="M8" i="4"/>
  <c r="Q11" i="4"/>
  <c r="V4" i="4"/>
  <c r="H8" i="4"/>
  <c r="N4" i="4"/>
  <c r="V11" i="4"/>
  <c r="I8" i="4"/>
  <c r="N11" i="4"/>
  <c r="Q9" i="4"/>
  <c r="V10" i="4"/>
  <c r="I7" i="4"/>
  <c r="I5" i="4"/>
  <c r="P5" i="4"/>
  <c r="H7" i="4"/>
  <c r="S7" i="4"/>
  <c r="V7" i="4"/>
  <c r="F12" i="4"/>
  <c r="V6" i="4"/>
  <c r="T7" i="4"/>
  <c r="T5" i="4"/>
  <c r="K7" i="4"/>
  <c r="K6" i="4"/>
  <c r="H5" i="4"/>
  <c r="S5" i="4"/>
  <c r="U9" i="4"/>
  <c r="V5" i="4"/>
  <c r="T6" i="4"/>
  <c r="H6" i="4"/>
  <c r="O6" i="4"/>
  <c r="O5" i="4"/>
  <c r="G8" i="4"/>
  <c r="I4" i="4"/>
  <c r="J8" i="4"/>
  <c r="M4" i="4"/>
  <c r="N8" i="4"/>
  <c r="P4" i="4"/>
  <c r="Q8" i="4"/>
  <c r="T4" i="4"/>
  <c r="P7" i="4"/>
  <c r="M6" i="4"/>
  <c r="M5" i="4"/>
  <c r="G7" i="4"/>
  <c r="I11" i="4"/>
  <c r="J7" i="4"/>
  <c r="M11" i="4"/>
  <c r="N7" i="4"/>
  <c r="P11" i="4"/>
  <c r="Q7" i="4"/>
  <c r="T11" i="4"/>
  <c r="U7" i="4"/>
  <c r="P6" i="4"/>
  <c r="W5" i="4"/>
  <c r="O7" i="4"/>
  <c r="K5" i="4"/>
  <c r="G6" i="4"/>
  <c r="I10" i="4"/>
  <c r="J6" i="4"/>
  <c r="M10" i="4"/>
  <c r="N6" i="4"/>
  <c r="P10" i="4"/>
  <c r="Q6" i="4"/>
  <c r="T10" i="4"/>
  <c r="U6" i="4"/>
  <c r="I6" i="4"/>
  <c r="W6" i="4"/>
  <c r="G5" i="4"/>
  <c r="I9" i="4"/>
  <c r="J5" i="4"/>
  <c r="M9" i="4"/>
  <c r="N5" i="4"/>
  <c r="P9" i="4"/>
  <c r="Q5" i="4"/>
  <c r="T9" i="4"/>
  <c r="J4" i="3"/>
  <c r="I4" i="3"/>
  <c r="G4" i="3"/>
  <c r="K4" i="3"/>
  <c r="H4" i="3"/>
  <c r="K5" i="3"/>
  <c r="H5" i="3"/>
  <c r="I5" i="3"/>
  <c r="J5" i="3"/>
  <c r="G5" i="3"/>
  <c r="I6" i="3"/>
  <c r="K6" i="3"/>
  <c r="H6" i="3"/>
  <c r="J6" i="3"/>
  <c r="G6" i="3"/>
  <c r="I7" i="3"/>
  <c r="K7" i="3"/>
  <c r="H7" i="3"/>
  <c r="J7" i="3"/>
  <c r="G7" i="3"/>
  <c r="I8" i="3"/>
  <c r="K8" i="3"/>
  <c r="H8" i="3"/>
  <c r="J8" i="3"/>
  <c r="G8" i="3"/>
  <c r="J9" i="3"/>
  <c r="G9" i="3"/>
  <c r="K9" i="3"/>
  <c r="H9" i="3"/>
  <c r="I9" i="3"/>
  <c r="I10" i="3"/>
  <c r="J10" i="3"/>
  <c r="G10" i="3"/>
  <c r="K10" i="3"/>
  <c r="H10" i="3"/>
  <c r="J11" i="3"/>
  <c r="I11" i="3"/>
  <c r="G11" i="3"/>
  <c r="K11" i="3"/>
  <c r="H11" i="3"/>
  <c r="F12" i="3"/>
</calcChain>
</file>

<file path=xl/sharedStrings.xml><?xml version="1.0" encoding="utf-8"?>
<sst xmlns="http://schemas.openxmlformats.org/spreadsheetml/2006/main" count="34572" uniqueCount="5281">
  <si>
    <t>BANK NAME</t>
  </si>
  <si>
    <t>BANK ID</t>
  </si>
  <si>
    <t>BRANCH NAME</t>
  </si>
  <si>
    <t>BRANCH CODE</t>
  </si>
  <si>
    <t>DIVISION NAME</t>
  </si>
  <si>
    <t>DISTRICT NAME</t>
  </si>
  <si>
    <t>THANA NAME</t>
  </si>
  <si>
    <t>AGRANI BANK PLC</t>
  </si>
  <si>
    <t>BANDARBAN</t>
  </si>
  <si>
    <t>CHATTOGRAM</t>
  </si>
  <si>
    <t>BANDARBAN SADAR</t>
  </si>
  <si>
    <t>MEDICAL COLLEGE</t>
  </si>
  <si>
    <t>CUMILLA</t>
  </si>
  <si>
    <t>KOTWALI_CUMILLA</t>
  </si>
  <si>
    <t>KACHUA BAZAR</t>
  </si>
  <si>
    <t>CHANDPUR</t>
  </si>
  <si>
    <t>KACHUA</t>
  </si>
  <si>
    <t>SHIBPUR</t>
  </si>
  <si>
    <t>BRAHMANBARIA</t>
  </si>
  <si>
    <t>NABINAGAR</t>
  </si>
  <si>
    <t>CHATORI CHOWMUHUNI</t>
  </si>
  <si>
    <t>ANWARA</t>
  </si>
  <si>
    <t>BANGURA BAZAR</t>
  </si>
  <si>
    <t>BITGHAR</t>
  </si>
  <si>
    <t>BRAHMANBARIA SADAR</t>
  </si>
  <si>
    <t>LALPUR BAZAR</t>
  </si>
  <si>
    <t>ASHUGANJ</t>
  </si>
  <si>
    <t>JAGAT BAZAR</t>
  </si>
  <si>
    <t>BANCHHARAMPUR</t>
  </si>
  <si>
    <t>BANCHARAMPUR</t>
  </si>
  <si>
    <t>SALIMGONJ</t>
  </si>
  <si>
    <t>T. A. ROAD</t>
  </si>
  <si>
    <t>CHANDURA BAZAR</t>
  </si>
  <si>
    <t>BIJOYNAGAR</t>
  </si>
  <si>
    <t>ASHUGONJ</t>
  </si>
  <si>
    <t>KASBA</t>
  </si>
  <si>
    <t>SHAHPUR</t>
  </si>
  <si>
    <t>AKHAURA</t>
  </si>
  <si>
    <t>BABURHAT</t>
  </si>
  <si>
    <t>CHANDPUR SADAR</t>
  </si>
  <si>
    <t>BELTALI BAZAR</t>
  </si>
  <si>
    <t>MATLAB UTTAR</t>
  </si>
  <si>
    <t>CHANDRA BAZAR</t>
  </si>
  <si>
    <t>HAJIGONJ</t>
  </si>
  <si>
    <t>HAJIGANJ</t>
  </si>
  <si>
    <t>KHAJURIA BAZAR</t>
  </si>
  <si>
    <t>FARIDGANJ</t>
  </si>
  <si>
    <t>MATLAB BAZAR</t>
  </si>
  <si>
    <t>MATLAB SOUTH</t>
  </si>
  <si>
    <t>SHAHRASTI</t>
  </si>
  <si>
    <t>MUNSHIRHAT</t>
  </si>
  <si>
    <t>NARAYANPUR</t>
  </si>
  <si>
    <t>NATUN BAZAR</t>
  </si>
  <si>
    <t>JUKTIKHULA</t>
  </si>
  <si>
    <t>NANGOLKOT</t>
  </si>
  <si>
    <t>RUPSHA BAZAR</t>
  </si>
  <si>
    <t>PURAN BAZAR</t>
  </si>
  <si>
    <t>STATION ROAD</t>
  </si>
  <si>
    <t>CHENGARCHAR BAZAR</t>
  </si>
  <si>
    <t>NANDALALPUR</t>
  </si>
  <si>
    <t>RAMCHANDRAPUR BAZAR</t>
  </si>
  <si>
    <t>BALITHUBA</t>
  </si>
  <si>
    <t>ALGI BAZAR</t>
  </si>
  <si>
    <t>HAIMCHAR</t>
  </si>
  <si>
    <t>FORKKABAD</t>
  </si>
  <si>
    <t>AMIRHAT</t>
  </si>
  <si>
    <t>RAOZAN</t>
  </si>
  <si>
    <t>AIRBASE</t>
  </si>
  <si>
    <t>PATENGA</t>
  </si>
  <si>
    <t>ASADGONJ CORPORATE</t>
  </si>
  <si>
    <t>KOTWALI_CHATTOGRA
M</t>
  </si>
  <si>
    <t>ASKERDIGHI</t>
  </si>
  <si>
    <t>AZADI BAZAR</t>
  </si>
  <si>
    <t>FATIKCHARI</t>
  </si>
  <si>
    <t>SITAKUNDA</t>
  </si>
  <si>
    <t>BARAIYER HAT</t>
  </si>
  <si>
    <t>JORARGANJ</t>
  </si>
  <si>
    <t>BARADARGAR HAT</t>
  </si>
  <si>
    <t>CADET COLLEGE</t>
  </si>
  <si>
    <t>CHAKTAI</t>
  </si>
  <si>
    <t>BAKOLIA</t>
  </si>
  <si>
    <t>CHATTESWARI ROAD</t>
  </si>
  <si>
    <t>CHAWKBAZAR</t>
  </si>
  <si>
    <t>COLONEL HAT</t>
  </si>
  <si>
    <t>AKBOR SHAH</t>
  </si>
  <si>
    <t>DOHAZARI</t>
  </si>
  <si>
    <t>CHANDANAISH</t>
  </si>
  <si>
    <t>DURGAPUR</t>
  </si>
  <si>
    <t>MIRSARAI</t>
  </si>
  <si>
    <t>SUBAR BAZAR</t>
  </si>
  <si>
    <t>FENI</t>
  </si>
  <si>
    <t>PARSHURAM</t>
  </si>
  <si>
    <t>FERINGEE BAZAR</t>
  </si>
  <si>
    <t>FOUZDER HAT</t>
  </si>
  <si>
    <t>HALISHAHAR</t>
  </si>
  <si>
    <t>HALISHAR</t>
  </si>
  <si>
    <t>INDUSTRIAL AREA</t>
  </si>
  <si>
    <t>BAIOZID BOSTAMI</t>
  </si>
  <si>
    <t>ISAKHALI</t>
  </si>
  <si>
    <t>RANGUNIA</t>
  </si>
  <si>
    <t>AGRABAD(JB) CORPORATE</t>
  </si>
  <si>
    <t>DOUBLE MOORING</t>
  </si>
  <si>
    <t>JALALABAD</t>
  </si>
  <si>
    <t>JUBILEE ROAD</t>
  </si>
  <si>
    <t>KAPASHGOLA</t>
  </si>
  <si>
    <t>KHATUNGANJ</t>
  </si>
  <si>
    <t>LALDIGHI EAST</t>
  </si>
  <si>
    <t>PANCHLAISH</t>
  </si>
  <si>
    <t>NAZIRHAT</t>
  </si>
  <si>
    <t>NEW MARKET CORP CTG</t>
  </si>
  <si>
    <t>PAHARTALI</t>
  </si>
  <si>
    <t>PORT</t>
  </si>
  <si>
    <t>BANDAR CTG.</t>
  </si>
  <si>
    <t>ROUZAN</t>
  </si>
  <si>
    <t>REAZUDDIN BAZAR</t>
  </si>
  <si>
    <t>SADARGHAT</t>
  </si>
  <si>
    <t>SHANTINIKETAN</t>
  </si>
  <si>
    <t>SK MUJIB ROAD</t>
  </si>
  <si>
    <t>SRTRAND ROAD
CORPORATE</t>
  </si>
  <si>
    <t>CTG.UNIVERSITY</t>
  </si>
  <si>
    <t>HATHAZARI</t>
  </si>
  <si>
    <t>COMMERCIAL AREA
CORPORATE</t>
  </si>
  <si>
    <t>MODUNAGHAT</t>
  </si>
  <si>
    <t>AMANAT KHAN SARAK</t>
  </si>
  <si>
    <t>STEEL MILLS</t>
  </si>
  <si>
    <t>KHULSHI</t>
  </si>
  <si>
    <t>KULSHI</t>
  </si>
  <si>
    <t>FATEABAD</t>
  </si>
  <si>
    <t>SAMITIR HAT</t>
  </si>
  <si>
    <t>LAL KHAN BAZAR</t>
  </si>
  <si>
    <t>BAHADDAR HAT</t>
  </si>
  <si>
    <t>CHANDGAON</t>
  </si>
  <si>
    <t>ARTILLERY CENTRE</t>
  </si>
  <si>
    <t>E.P.Z.CORPORATE</t>
  </si>
  <si>
    <t>EPZ</t>
  </si>
  <si>
    <t>MADAMBIBIR HAT</t>
  </si>
  <si>
    <t>GAHIRA</t>
  </si>
  <si>
    <t>PRESS CLUB</t>
  </si>
  <si>
    <t>ISLAMI BANKING
WINDOW AGRABAD</t>
  </si>
  <si>
    <t>SWANDIP</t>
  </si>
  <si>
    <t>SANDWIP</t>
  </si>
  <si>
    <t>CHAPRI BAZAR</t>
  </si>
  <si>
    <t>DHAKA</t>
  </si>
  <si>
    <t>TANGAIL</t>
  </si>
  <si>
    <t>MADHUPUR</t>
  </si>
  <si>
    <t>NARSHINGDI</t>
  </si>
  <si>
    <t>TRISHAL</t>
  </si>
  <si>
    <t>MYMENSINGH</t>
  </si>
  <si>
    <t>TRISAL</t>
  </si>
  <si>
    <t>BANGRAM BAZAR</t>
  </si>
  <si>
    <t>GOPALGANJ</t>
  </si>
  <si>
    <t>MUKSUDPUR</t>
  </si>
  <si>
    <t>BHANAGARHAT</t>
  </si>
  <si>
    <t>KOTWALIPARA</t>
  </si>
  <si>
    <t>RAMDIA</t>
  </si>
  <si>
    <t>KASIANI</t>
  </si>
  <si>
    <t>KALIAKOIR</t>
  </si>
  <si>
    <t>GAZIPUR</t>
  </si>
  <si>
    <t>CHURAIN BAZAR</t>
  </si>
  <si>
    <t>NAWABGANJ</t>
  </si>
  <si>
    <t>PAGLA BAZAR</t>
  </si>
  <si>
    <t>PAGLA</t>
  </si>
  <si>
    <t>SONAKURA C &amp; B BAZAR</t>
  </si>
  <si>
    <t>BONORUPA</t>
  </si>
  <si>
    <t>RANGAMATI</t>
  </si>
  <si>
    <t>KOTWALI_RANGAMATI</t>
  </si>
  <si>
    <t>DECRIRCHAR HAT</t>
  </si>
  <si>
    <t>MADARIPUR</t>
  </si>
  <si>
    <t>KALKINI</t>
  </si>
  <si>
    <t>BANGLADESH HAT</t>
  </si>
  <si>
    <t>MANIKGANJ</t>
  </si>
  <si>
    <t>MANIKGANJ SADAR</t>
  </si>
  <si>
    <t>BOKTERPUR</t>
  </si>
  <si>
    <t>KALIGANJ</t>
  </si>
  <si>
    <t>RAYERBAG</t>
  </si>
  <si>
    <t>KADAMTOLI</t>
  </si>
  <si>
    <t>KALIGANJ BAZAR</t>
  </si>
  <si>
    <t>BHIMGONJ BAZAR</t>
  </si>
  <si>
    <t>SHERPUR</t>
  </si>
  <si>
    <t>SHERPUR SADAR</t>
  </si>
  <si>
    <t>BSMRSTU</t>
  </si>
  <si>
    <t>GOPALGANJ SADAR</t>
  </si>
  <si>
    <t>SREEBORDI</t>
  </si>
  <si>
    <t>AMRATALI BAZAR</t>
  </si>
  <si>
    <t>BARURA</t>
  </si>
  <si>
    <t>BSCIC</t>
  </si>
  <si>
    <t>BALUTUPA</t>
  </si>
  <si>
    <t>BATAISORI BAZAR</t>
  </si>
  <si>
    <t>BAKSHAGANJ</t>
  </si>
  <si>
    <t>CHANDINA</t>
  </si>
  <si>
    <t>HASANPUR</t>
  </si>
  <si>
    <t>HOMNA</t>
  </si>
  <si>
    <t>JAHAPUR</t>
  </si>
  <si>
    <t>MURADNAGAR</t>
  </si>
  <si>
    <t>JHALAM BAZAR</t>
  </si>
  <si>
    <t>KASHINAGAR</t>
  </si>
  <si>
    <t>CHAUDDAGRAM</t>
  </si>
  <si>
    <t>PADUAR BAZAR</t>
  </si>
  <si>
    <t>CUMILLA SADAR SOUTH</t>
  </si>
  <si>
    <t>KHILA BAZAR</t>
  </si>
  <si>
    <t>MONOHORGANJ</t>
  </si>
  <si>
    <t>LAKSAM</t>
  </si>
  <si>
    <t>LAKSHAM</t>
  </si>
  <si>
    <t>MADHABPUR</t>
  </si>
  <si>
    <t>BRAHMANPARA</t>
  </si>
  <si>
    <t>DEBIDWAR</t>
  </si>
  <si>
    <t>CHORSINDUR BAZAR</t>
  </si>
  <si>
    <t>PALASH</t>
  </si>
  <si>
    <t>MONOHARPUR</t>
  </si>
  <si>
    <t>NASRATPUR</t>
  </si>
  <si>
    <t>NATHERPETUA</t>
  </si>
  <si>
    <t>NIMSAR</t>
  </si>
  <si>
    <t>BURICHANG</t>
  </si>
  <si>
    <t>RAJGONJ CORPORATE</t>
  </si>
  <si>
    <t>RUP BABU BAZAR</t>
  </si>
  <si>
    <t>BANGORA</t>
  </si>
  <si>
    <t>SHANKUCHAIL</t>
  </si>
  <si>
    <t>TOMSONBRIDGE</t>
  </si>
  <si>
    <t>BATAKANDI BAZAR</t>
  </si>
  <si>
    <t>TITAS</t>
  </si>
  <si>
    <t>HOUSING ESTATE</t>
  </si>
  <si>
    <t>DAUDKANDI</t>
  </si>
  <si>
    <t>PATILJHAP BAZAR</t>
  </si>
  <si>
    <t>KOMARGANJ</t>
  </si>
  <si>
    <t>GOLARBAZAR</t>
  </si>
  <si>
    <t>SHARIATPUR</t>
  </si>
  <si>
    <t>NARIA</t>
  </si>
  <si>
    <t>GANGKULKANDI</t>
  </si>
  <si>
    <t>MONOHARDI</t>
  </si>
  <si>
    <t>DELDUAR</t>
  </si>
  <si>
    <t>SHEIKH HASINA MEDICAL
COLLEGE</t>
  </si>
  <si>
    <t>TANGAIL SADAR</t>
  </si>
  <si>
    <t>PAGAR</t>
  </si>
  <si>
    <t>TONGI EAST</t>
  </si>
  <si>
    <t>DHANBARI</t>
  </si>
  <si>
    <t>JODUNANDI BAZAR</t>
  </si>
  <si>
    <t>FARIDPUR</t>
  </si>
  <si>
    <t>SALDA</t>
  </si>
  <si>
    <t>COX`S BAZAR</t>
  </si>
  <si>
    <t>COX'S BAZAR</t>
  </si>
  <si>
    <t>COX'S BAZAR SADAR</t>
  </si>
  <si>
    <t>KHUTAKHALI</t>
  </si>
  <si>
    <t>CHAKARIA</t>
  </si>
  <si>
    <t>MARICHA</t>
  </si>
  <si>
    <t>UKHIA</t>
  </si>
  <si>
    <t>PARIBESH BHABAN</t>
  </si>
  <si>
    <t>SHER-E-BANGLA NAGAR</t>
  </si>
  <si>
    <t>TEKNAF</t>
  </si>
  <si>
    <t>BASON SOROK</t>
  </si>
  <si>
    <t>BASON</t>
  </si>
  <si>
    <t>SHER-E-BANGLA
KRISHI
BISHAWBIDDALAY</t>
  </si>
  <si>
    <t>SYED NAZRUL ISLAM
MEDICAL COLLEGE</t>
  </si>
  <si>
    <t>KISHOREGANJ</t>
  </si>
  <si>
    <t>KISHOREGANJ SADAR</t>
  </si>
  <si>
    <t>PIRIJPUR BAZAR</t>
  </si>
  <si>
    <t>BAJITPUR</t>
  </si>
  <si>
    <t>SALNA BAZAR</t>
  </si>
  <si>
    <t>GAZIPUR SADAR</t>
  </si>
  <si>
    <t>BOIRAGIRHAT</t>
  </si>
  <si>
    <t>DAGANBHUIYAN</t>
  </si>
  <si>
    <t>FENI SADAR</t>
  </si>
  <si>
    <t>KAMALAPATTY</t>
  </si>
  <si>
    <t>SONAGAZI</t>
  </si>
  <si>
    <t>DAGONBHUIYAN</t>
  </si>
  <si>
    <t>CHHAGALNAIYA</t>
  </si>
  <si>
    <t>COLONEL MALEK MEDICAL
COLLEGE</t>
  </si>
  <si>
    <t>UJANI BAZAR</t>
  </si>
  <si>
    <t>GOPAYA</t>
  </si>
  <si>
    <t>SYLHET</t>
  </si>
  <si>
    <t>HABIGANJ</t>
  </si>
  <si>
    <t>HABIGANJ SADAR</t>
  </si>
  <si>
    <t>KAILASHGONJ</t>
  </si>
  <si>
    <t>NABIGANJ</t>
  </si>
  <si>
    <t>NABIGONJ</t>
  </si>
  <si>
    <t>SAYESTAGONJ</t>
  </si>
  <si>
    <t>SHAYESTAGANJ</t>
  </si>
  <si>
    <t>CHANDRAGHONA</t>
  </si>
  <si>
    <t>KAPTAI</t>
  </si>
  <si>
    <t>KHAGRACHORI</t>
  </si>
  <si>
    <t>KHAGRACHARI</t>
  </si>
  <si>
    <t>KHAGRACHARI SADAR</t>
  </si>
  <si>
    <t>BHABANIGANJ</t>
  </si>
  <si>
    <t>LAKSHMIPUR</t>
  </si>
  <si>
    <t>LAKSHMIPUR SADAR</t>
  </si>
  <si>
    <t>DALAL BAZAR</t>
  </si>
  <si>
    <t>LAXMIPUR</t>
  </si>
  <si>
    <t>PANPARA BAZAR</t>
  </si>
  <si>
    <t>RAMGANJ</t>
  </si>
  <si>
    <t>MANDARI BAZAR</t>
  </si>
  <si>
    <t>CHANDRAGANJ</t>
  </si>
  <si>
    <t>RAIPUR</t>
  </si>
  <si>
    <t>RAMGATI</t>
  </si>
  <si>
    <t>DASHERHAR</t>
  </si>
  <si>
    <t>KOTCHANDPUR</t>
  </si>
  <si>
    <t>KHULNA</t>
  </si>
  <si>
    <t>JHENAIDAH</t>
  </si>
  <si>
    <t>AZIZNAGAR</t>
  </si>
  <si>
    <t>LAMA</t>
  </si>
  <si>
    <t>BHAGA BAZAR</t>
  </si>
  <si>
    <t>BAGERHAT</t>
  </si>
  <si>
    <t>RAMPAL</t>
  </si>
  <si>
    <t>GANGNI</t>
  </si>
  <si>
    <t>MEHERPUR</t>
  </si>
  <si>
    <t>SREEPUR</t>
  </si>
  <si>
    <t>MAGURA</t>
  </si>
  <si>
    <t>MOHAMMADPUR</t>
  </si>
  <si>
    <t>BHUKSHIMOIL</t>
  </si>
  <si>
    <t>MOULVIBAZAR</t>
  </si>
  <si>
    <t>KULAURA</t>
  </si>
  <si>
    <t>FULLTALA BAZAR</t>
  </si>
  <si>
    <t>JURI</t>
  </si>
  <si>
    <t>GIASNAGAR</t>
  </si>
  <si>
    <t>MOULVIBAZAR SADAR</t>
  </si>
  <si>
    <t>KARMADHA</t>
  </si>
  <si>
    <t>KOTARKONA</t>
  </si>
  <si>
    <t>VANUGAS BAZAR</t>
  </si>
  <si>
    <t>KAMALGANJ</t>
  </si>
  <si>
    <t>MOSTAFAPUR</t>
  </si>
  <si>
    <t>MOULVI BAZAR</t>
  </si>
  <si>
    <t>MUNSHI BAZAR</t>
  </si>
  <si>
    <t>RAJANAGAR</t>
  </si>
  <si>
    <t>RABIR BAZAR</t>
  </si>
  <si>
    <t>SHINDUKHAN BAZAR</t>
  </si>
  <si>
    <t>SREEMANGAL</t>
  </si>
  <si>
    <t>DIGHALIA BAZAR</t>
  </si>
  <si>
    <t>NARAIL</t>
  </si>
  <si>
    <t>LOHAGORA</t>
  </si>
  <si>
    <t>KHALISHPUR BAZAR</t>
  </si>
  <si>
    <t>MOHESHPUR</t>
  </si>
  <si>
    <t>KOMORPUR</t>
  </si>
  <si>
    <t>MUZIBNAGAR</t>
  </si>
  <si>
    <t>SATKHIRA MEDICAL
COLLEGE</t>
  </si>
  <si>
    <t>SATKHIRA</t>
  </si>
  <si>
    <t>SATKHIRA SADAR</t>
  </si>
  <si>
    <t>BADALKOTE BAZAR</t>
  </si>
  <si>
    <t>NOAKHALI</t>
  </si>
  <si>
    <t>CHATKHIL</t>
  </si>
  <si>
    <t>BADAMTALI</t>
  </si>
  <si>
    <t>BEGUMGANJ</t>
  </si>
  <si>
    <t>BASHURHAT</t>
  </si>
  <si>
    <t>COMPANIGANJ</t>
  </si>
  <si>
    <t>BAZRA BAZAR</t>
  </si>
  <si>
    <t>SONAIMURI</t>
  </si>
  <si>
    <t>AMISHAPARA</t>
  </si>
  <si>
    <t>CHOWMUHUNI</t>
  </si>
  <si>
    <t>DASHGARIA</t>
  </si>
  <si>
    <t>DATTERHAT</t>
  </si>
  <si>
    <t>SUDHARAM</t>
  </si>
  <si>
    <t>DELTA GATE</t>
  </si>
  <si>
    <t>GOPALPUR</t>
  </si>
  <si>
    <t>JOYAG</t>
  </si>
  <si>
    <t>KASHIPUR BAZAR</t>
  </si>
  <si>
    <t>MAIJDEE COURT</t>
  </si>
  <si>
    <t>SENBAG</t>
  </si>
  <si>
    <t>SENBAGH</t>
  </si>
  <si>
    <t>CHANDRAGONJ</t>
  </si>
  <si>
    <t>NADANA BAZAR</t>
  </si>
  <si>
    <t>NOAKHALI SCIENCE &amp;
TECHNOLOGY UNIVERSITY</t>
  </si>
  <si>
    <t>SOMPARA</t>
  </si>
  <si>
    <t>ZILLA BOARD</t>
  </si>
  <si>
    <t>HATIYA</t>
  </si>
  <si>
    <t>HATIA</t>
  </si>
  <si>
    <t>KHILPARA BAZAR BR</t>
  </si>
  <si>
    <t>ISLAMI BANKING
WINDOW MYIJDEECOURT</t>
  </si>
  <si>
    <t>JASHORE MEDICAL
COLLEGE</t>
  </si>
  <si>
    <t>JASHORE</t>
  </si>
  <si>
    <t>KOTWALI</t>
  </si>
  <si>
    <t>AMIRABAD</t>
  </si>
  <si>
    <t>LOHAGARA</t>
  </si>
  <si>
    <t>BOALKHALI</t>
  </si>
  <si>
    <t>GUNAGARI</t>
  </si>
  <si>
    <t>BANSHKHALI</t>
  </si>
  <si>
    <t>ISHANAGAR</t>
  </si>
  <si>
    <t>KARNAPHULI</t>
  </si>
  <si>
    <t>KERANIRHAT</t>
  </si>
  <si>
    <t>SATKANIA</t>
  </si>
  <si>
    <t>MINNAT ALI HAT</t>
  </si>
  <si>
    <t>MIRZAKHIL</t>
  </si>
  <si>
    <t>PATIYA</t>
  </si>
  <si>
    <t>SATTARHAT</t>
  </si>
  <si>
    <t>SARWATALI</t>
  </si>
  <si>
    <t>QUAISH BURISCHAR</t>
  </si>
  <si>
    <t>RAMGARH</t>
  </si>
  <si>
    <t>ARPARA</t>
  </si>
  <si>
    <t>SHALIKHA</t>
  </si>
  <si>
    <t>MANIRAMPUR</t>
  </si>
  <si>
    <t>MONIRAMPUR</t>
  </si>
  <si>
    <t>SATRUJITPUR BAZAR</t>
  </si>
  <si>
    <t>MAGURA SADAR</t>
  </si>
  <si>
    <t>AMBARI BAZAR</t>
  </si>
  <si>
    <t>SUNAMGANJ</t>
  </si>
  <si>
    <t>DOWAR BAZAR</t>
  </si>
  <si>
    <t>CHATTAK</t>
  </si>
  <si>
    <t>CHHATAK</t>
  </si>
  <si>
    <t>DERAI</t>
  </si>
  <si>
    <t>DUARA BAZAR</t>
  </si>
  <si>
    <t>SUNAMGONJ</t>
  </si>
  <si>
    <t>SUNAMGANJ SADAR</t>
  </si>
  <si>
    <t>TRIMOHONI BAZAR</t>
  </si>
  <si>
    <t>RAJSHAHI</t>
  </si>
  <si>
    <t>PABNA</t>
  </si>
  <si>
    <t>AMINPUR</t>
  </si>
  <si>
    <t>COURT BAZAR</t>
  </si>
  <si>
    <t>RAJPARA</t>
  </si>
  <si>
    <t>JOYPURHAT GIRLS CADET
COLLEGE</t>
  </si>
  <si>
    <t>JAYPURHAT</t>
  </si>
  <si>
    <t>CHANCHKOIR BAZAR</t>
  </si>
  <si>
    <t>NATORE</t>
  </si>
  <si>
    <t>GURUDASPUR</t>
  </si>
  <si>
    <t>SATBARIA BAZAR</t>
  </si>
  <si>
    <t>SUJANAGAR</t>
  </si>
  <si>
    <t>NATORE SADAR</t>
  </si>
  <si>
    <t>RDA BHABAN</t>
  </si>
  <si>
    <t>SHAH MAKDUM</t>
  </si>
  <si>
    <t>SCHAIKOLA BAZAR</t>
  </si>
  <si>
    <t>CHATMOHAR</t>
  </si>
  <si>
    <t>WASA BHABAN</t>
  </si>
  <si>
    <t>AMBERKHANA</t>
  </si>
  <si>
    <t>KOTWALI_SYLHET</t>
  </si>
  <si>
    <t>BAIRAGIR BAZAR</t>
  </si>
  <si>
    <t>BISHWANATH</t>
  </si>
  <si>
    <t>BALAGONJ</t>
  </si>
  <si>
    <t>BALAGANJ</t>
  </si>
  <si>
    <t>BANDAR BAZAR</t>
  </si>
  <si>
    <t>BEANIBAZAR</t>
  </si>
  <si>
    <t>BIANI BAZAR</t>
  </si>
  <si>
    <t>BISWANATH</t>
  </si>
  <si>
    <t>BOALJUR BAZAR</t>
  </si>
  <si>
    <t>SHAHGOLI BAZAR</t>
  </si>
  <si>
    <t>ZAKIGANJ</t>
  </si>
  <si>
    <t>CHAK BAZAR</t>
  </si>
  <si>
    <t>DAKHIN SURMA</t>
  </si>
  <si>
    <t>DEWLGRAM BAZAR</t>
  </si>
  <si>
    <t>DHAKA DAKSHIN</t>
  </si>
  <si>
    <t>GOLAPGANJ</t>
  </si>
  <si>
    <t>FENCHUGONJ</t>
  </si>
  <si>
    <t>FENCHUGANJ</t>
  </si>
  <si>
    <t>GOALA BAZAR</t>
  </si>
  <si>
    <t>OSMANI NAGAR</t>
  </si>
  <si>
    <t>GODOWN BAZAR</t>
  </si>
  <si>
    <t>GOLAPGONJ</t>
  </si>
  <si>
    <t>HARIPUR GAS FIELD</t>
  </si>
  <si>
    <t>JAINTIAPUR</t>
  </si>
  <si>
    <t>HETIMGONJ</t>
  </si>
  <si>
    <t>JALALPUR BAZAR</t>
  </si>
  <si>
    <t>MAGLABAZAR</t>
  </si>
  <si>
    <t>KAKORDI BAZAR</t>
  </si>
  <si>
    <t>KALIGONJ</t>
  </si>
  <si>
    <t>KAZIR BAZAR</t>
  </si>
  <si>
    <t>ALAMPUR BSCIC</t>
  </si>
  <si>
    <t>LALA BAZAR</t>
  </si>
  <si>
    <t>LALDIGIRPAR COR.</t>
  </si>
  <si>
    <t>MATHIURA (EDGAH)</t>
  </si>
  <si>
    <t>JAFLONG</t>
  </si>
  <si>
    <t>GOWAINGHAT</t>
  </si>
  <si>
    <t>RAMDHA BAZAR</t>
  </si>
  <si>
    <t>SALUTIKAR BAZAR</t>
  </si>
  <si>
    <t>SARKER BAZAR</t>
  </si>
  <si>
    <t>KANAIGHAT</t>
  </si>
  <si>
    <t>SHIBGANJ</t>
  </si>
  <si>
    <t>SHAHPORAN</t>
  </si>
  <si>
    <t>SUBID BAZAR</t>
  </si>
  <si>
    <t>UMARPUR BAZAR</t>
  </si>
  <si>
    <t>ZINDA BAZAR</t>
  </si>
  <si>
    <t>GASBARI BAZAR</t>
  </si>
  <si>
    <t>ISLAMI BANKING
WINDOW LALDIGHIRPAR</t>
  </si>
  <si>
    <t>AGAMASHI LANE</t>
  </si>
  <si>
    <t>BANGSHAL</t>
  </si>
  <si>
    <t>FIRM GATE</t>
  </si>
  <si>
    <t>TEJGAON</t>
  </si>
  <si>
    <t>AMIN COURT CORP BR</t>
  </si>
  <si>
    <t>MOTIJHEEL</t>
  </si>
  <si>
    <t>ANTABARRAH</t>
  </si>
  <si>
    <t>DOHAR</t>
  </si>
  <si>
    <t>B.A.F.</t>
  </si>
  <si>
    <t>CANTONMENT</t>
  </si>
  <si>
    <t>BANGABONDHU AVENUE
CORPORATE</t>
  </si>
  <si>
    <t>PALTAN</t>
  </si>
  <si>
    <t>BABU BAZAR</t>
  </si>
  <si>
    <t>GABTOLI</t>
  </si>
  <si>
    <t>DARUS SALAM</t>
  </si>
  <si>
    <t>BANGLA ACADEMY</t>
  </si>
  <si>
    <t>SHAHBAG</t>
  </si>
  <si>
    <t>BECHARAM DEWRY</t>
  </si>
  <si>
    <t>CENTRAL LAW COLLEGE</t>
  </si>
  <si>
    <t>CHOWDHURY BAZAR</t>
  </si>
  <si>
    <t>SOUTH KERANIGANJ</t>
  </si>
  <si>
    <t>RAJUK BHABAN</t>
  </si>
  <si>
    <t>DHAKA SHERATON HOTEL
CORPORATE</t>
  </si>
  <si>
    <t>RAMNA</t>
  </si>
  <si>
    <t>DHOLAIRPAR</t>
  </si>
  <si>
    <t>SHYAMPUR</t>
  </si>
  <si>
    <t>ELEPHANT ROAD</t>
  </si>
  <si>
    <t>NEW MARKET</t>
  </si>
  <si>
    <t>FARASHGANJ</t>
  </si>
  <si>
    <t>SUTRAPUR</t>
  </si>
  <si>
    <t>FARIDABAD</t>
  </si>
  <si>
    <t>FOREIGN EXCHANGE CORP
BR</t>
  </si>
  <si>
    <t>GREEN ROAD</t>
  </si>
  <si>
    <t>KALABAGAN</t>
  </si>
  <si>
    <t>SONARGAON ROAD</t>
  </si>
  <si>
    <t>HATKHOLA</t>
  </si>
  <si>
    <t>WARI</t>
  </si>
  <si>
    <t>IMAMGANJ, DHAKA</t>
  </si>
  <si>
    <t>ISLAMPUR ROAD</t>
  </si>
  <si>
    <t>KOTWALI_DHAKA</t>
  </si>
  <si>
    <t>JAGANNATH UNIVERSITY</t>
  </si>
  <si>
    <t>JAHANGIRNAGAR
UNIVERSITY</t>
  </si>
  <si>
    <t>SAVAR</t>
  </si>
  <si>
    <t>JATRABARI</t>
  </si>
  <si>
    <t>JOYPARA</t>
  </si>
  <si>
    <t>KADAMTALI</t>
  </si>
  <si>
    <t>KURMITOLA</t>
  </si>
  <si>
    <t>MALIBAGH</t>
  </si>
  <si>
    <t>MATUAIL</t>
  </si>
  <si>
    <t>DEMRA</t>
  </si>
  <si>
    <t>MIRPUR</t>
  </si>
  <si>
    <t>MOHAKHALI CORPORATE</t>
  </si>
  <si>
    <t>BANANI</t>
  </si>
  <si>
    <t>MOULVIBAZAR
CORPORATE, DHAKA.</t>
  </si>
  <si>
    <t>NARINDA</t>
  </si>
  <si>
    <t>NARISHA BAZAR</t>
  </si>
  <si>
    <t>NAWABGANJ ROAD</t>
  </si>
  <si>
    <t>LALBAGH</t>
  </si>
  <si>
    <t>NAWABPUR ROAD</t>
  </si>
  <si>
    <t>NEW ESKATON</t>
  </si>
  <si>
    <t>BEGUM BAZAR</t>
  </si>
  <si>
    <t>NAYARHAT</t>
  </si>
  <si>
    <t>ASHULIA</t>
  </si>
  <si>
    <t>POSTA</t>
  </si>
  <si>
    <t>PRINCIPAL</t>
  </si>
  <si>
    <t>PURANA PALTAN CORP</t>
  </si>
  <si>
    <t>PYARIDAS ROAD</t>
  </si>
  <si>
    <t>RAYSHAHEB BAZAR</t>
  </si>
  <si>
    <t>RAMNA CORPORATE</t>
  </si>
  <si>
    <t>RAMPURA</t>
  </si>
  <si>
    <t>SS COLLEGE</t>
  </si>
  <si>
    <t>SADARGHAT CORPORATE</t>
  </si>
  <si>
    <t>SHANTINAGAR</t>
  </si>
  <si>
    <t>SENPARA</t>
  </si>
  <si>
    <t>SHEWRA PARA</t>
  </si>
  <si>
    <t>SHIMULIA</t>
  </si>
  <si>
    <t>BADDA</t>
  </si>
  <si>
    <t>TEJGAON I/A CORPORATE,</t>
  </si>
  <si>
    <t>TEJGAON I/A</t>
  </si>
  <si>
    <t>THATARI BAZAR</t>
  </si>
  <si>
    <t>BWAPDA CORPORATE</t>
  </si>
  <si>
    <t>WASA</t>
  </si>
  <si>
    <t>ZINZIRA</t>
  </si>
  <si>
    <t>KERANIGANJ</t>
  </si>
  <si>
    <t>DHAMNMONDI</t>
  </si>
  <si>
    <t>DHANMONDI</t>
  </si>
  <si>
    <t>UTTARA MODEL TOWN</t>
  </si>
  <si>
    <t>UTTARA EAST</t>
  </si>
  <si>
    <t>BANK TOWN</t>
  </si>
  <si>
    <t>JATIYA PRESS CLUB</t>
  </si>
  <si>
    <t>JATIYO JADUGHAR</t>
  </si>
  <si>
    <t>I.C.D.D.R.B</t>
  </si>
  <si>
    <t>SSMC MITFORD HOSPITAL</t>
  </si>
  <si>
    <t>DHAMRAI</t>
  </si>
  <si>
    <t>BANANI CORPORATE</t>
  </si>
  <si>
    <t>BASHABOO</t>
  </si>
  <si>
    <t>SABUJBAGH</t>
  </si>
  <si>
    <t>KAMALAPUR</t>
  </si>
  <si>
    <t>SAT MOSJID ROAD</t>
  </si>
  <si>
    <t>DHAKA UNIVERSITY</t>
  </si>
  <si>
    <t>MOUCHAK</t>
  </si>
  <si>
    <t>PALLABI</t>
  </si>
  <si>
    <t>SHAMOLI</t>
  </si>
  <si>
    <t>GULSHAN</t>
  </si>
  <si>
    <t>HEAD OFFICE</t>
  </si>
  <si>
    <t>RAYER BAZAR</t>
  </si>
  <si>
    <t>HAZARIBAGH</t>
  </si>
  <si>
    <t>NORTH SOUTH ROAD</t>
  </si>
  <si>
    <t>NAWABGANJ (KOLAKOPA)</t>
  </si>
  <si>
    <t>PANTHAPATH</t>
  </si>
  <si>
    <t>ISLAMI BANKING
WINDOW AMIN COURT
CRP</t>
  </si>
  <si>
    <t>ISLAMI BANKING
WINDOW GULSHAN</t>
  </si>
  <si>
    <t>KAMRANGIR CHAR</t>
  </si>
  <si>
    <t>KAMRANGIRCHAR</t>
  </si>
  <si>
    <t>TARKI BANDAR</t>
  </si>
  <si>
    <t>BARISHAL</t>
  </si>
  <si>
    <t>GOURANADI</t>
  </si>
  <si>
    <t>LEBUBUNIA HAT</t>
  </si>
  <si>
    <t>JHALOKATHI</t>
  </si>
  <si>
    <t>RAJAPUR</t>
  </si>
  <si>
    <t>MADARKATHI</t>
  </si>
  <si>
    <t>BANARIPARA</t>
  </si>
  <si>
    <t>RAHUTKATHI BANDAR</t>
  </si>
  <si>
    <t>BABUGANJ</t>
  </si>
  <si>
    <t>DHAMURA BANDAR</t>
  </si>
  <si>
    <t>WAZIRPUR</t>
  </si>
  <si>
    <t>PAISAR HAT</t>
  </si>
  <si>
    <t>AGAILJHARA</t>
  </si>
  <si>
    <t>BADARPUR</t>
  </si>
  <si>
    <t>KOTWALI_FARIDPUR</t>
  </si>
  <si>
    <t>BHANGA</t>
  </si>
  <si>
    <t>FARIDPUR BUS STAND</t>
  </si>
  <si>
    <t>MALIGRAM</t>
  </si>
  <si>
    <t>CHAR BHADRASAN</t>
  </si>
  <si>
    <t>CHARBHADRASAN</t>
  </si>
  <si>
    <t>DIST COUNCIL</t>
  </si>
  <si>
    <t>GHARUA</t>
  </si>
  <si>
    <t>NAGARKANDA</t>
  </si>
  <si>
    <t>SADARPUR</t>
  </si>
  <si>
    <t>SHARIATULLAH BAZAR</t>
  </si>
  <si>
    <t>BOALMARI</t>
  </si>
  <si>
    <t>MULADI</t>
  </si>
  <si>
    <t>BANGLABAZAR</t>
  </si>
  <si>
    <t>BHOLA</t>
  </si>
  <si>
    <t>DAULATKHAN</t>
  </si>
  <si>
    <t>RANIRHAT</t>
  </si>
  <si>
    <t>BAKERGANJ</t>
  </si>
  <si>
    <t>SATLA BAZAR</t>
  </si>
  <si>
    <t>STEAMER GHAT</t>
  </si>
  <si>
    <t>PEDARHAT BAZAR</t>
  </si>
  <si>
    <t>PAYRA BANDAR</t>
  </si>
  <si>
    <t>PATUAKHALI</t>
  </si>
  <si>
    <t>KALAPARA</t>
  </si>
  <si>
    <t>BOARD BAZAR</t>
  </si>
  <si>
    <t>JOYDEBPUR
(GAZIPUR)/SADAR</t>
  </si>
  <si>
    <t>BARMI BAZAR</t>
  </si>
  <si>
    <t>DUET</t>
  </si>
  <si>
    <t>GOSHINGA</t>
  </si>
  <si>
    <t>GAZIPUR CORPORATE</t>
  </si>
  <si>
    <t>KAORAID</t>
  </si>
  <si>
    <t>MAWNA BAZAR</t>
  </si>
  <si>
    <t>RAJABARI</t>
  </si>
  <si>
    <t>TOKE NAYAN</t>
  </si>
  <si>
    <t>KAPASIA</t>
  </si>
  <si>
    <t>TONGI</t>
  </si>
  <si>
    <t>KASHIMPUR</t>
  </si>
  <si>
    <t>GHAGOTIA CHALA</t>
  </si>
  <si>
    <t>DOLAN BAZAR</t>
  </si>
  <si>
    <t>JALIRPAR</t>
  </si>
  <si>
    <t>JHUTIGRAM</t>
  </si>
  <si>
    <t>POURA SUPERMARKET</t>
  </si>
  <si>
    <t>TUNGIPARA</t>
  </si>
  <si>
    <t>KOTALIPARA</t>
  </si>
  <si>
    <t>TAMABIL</t>
  </si>
  <si>
    <t>JAGANNATHGONJ GHAT</t>
  </si>
  <si>
    <t>JAMALPUR</t>
  </si>
  <si>
    <t>SARISHABARI</t>
  </si>
  <si>
    <t>BUSSTAND</t>
  </si>
  <si>
    <t>JAMALPUR SADAR</t>
  </si>
  <si>
    <t>HAZIPUR BAZAR</t>
  </si>
  <si>
    <t>JAMTALI BAZAR</t>
  </si>
  <si>
    <t>LAHIRIKANDA</t>
  </si>
  <si>
    <t>PIYARPUR</t>
  </si>
  <si>
    <t>PINGNA</t>
  </si>
  <si>
    <t>SAHBAZPUR</t>
  </si>
  <si>
    <t>JAMUNA SARKARKHANA</t>
  </si>
  <si>
    <t>ISLAMPUR BAZAR</t>
  </si>
  <si>
    <t>ISLAMPUR</t>
  </si>
  <si>
    <t>BALIJURI BAZAR</t>
  </si>
  <si>
    <t>MADARGANJ</t>
  </si>
  <si>
    <t>KAMAL BAZAR</t>
  </si>
  <si>
    <t>HABIGANJ INDUSTRIAL
PARK</t>
  </si>
  <si>
    <t>BANIACHONG</t>
  </si>
  <si>
    <t>BANICHANG</t>
  </si>
  <si>
    <t>BHAIRAB BAZAR</t>
  </si>
  <si>
    <t>BHAIRAB</t>
  </si>
  <si>
    <t>CHARPUMDI</t>
  </si>
  <si>
    <t>HOSSAINPUR</t>
  </si>
  <si>
    <t>KARIMGANJ</t>
  </si>
  <si>
    <t>MOTHKHOLA</t>
  </si>
  <si>
    <t>PAKUNDIA</t>
  </si>
  <si>
    <t>MIRZAPUR</t>
  </si>
  <si>
    <t>NIKLI</t>
  </si>
  <si>
    <t>KULIARCHAR</t>
  </si>
  <si>
    <t>KATIADI BAZAR</t>
  </si>
  <si>
    <t>KATIADI</t>
  </si>
  <si>
    <t>BARHAMGONJ</t>
  </si>
  <si>
    <t>SHIBCHAR</t>
  </si>
  <si>
    <t>MADARIPUR SADAR</t>
  </si>
  <si>
    <t>NEWMARKET</t>
  </si>
  <si>
    <t>TAKERHAT</t>
  </si>
  <si>
    <t>RAJOIR</t>
  </si>
  <si>
    <t>ARICHAGHAT</t>
  </si>
  <si>
    <t>SHIVALAYA</t>
  </si>
  <si>
    <t>CHARIGRAM</t>
  </si>
  <si>
    <t>SINGAIR</t>
  </si>
  <si>
    <t>BASTA BUS STAND</t>
  </si>
  <si>
    <t>HOSSAINDI BAZAR</t>
  </si>
  <si>
    <t>MUNSHIGANJ</t>
  </si>
  <si>
    <t>GAZARIA</t>
  </si>
  <si>
    <t>SATURIA</t>
  </si>
  <si>
    <t>JHITKA BAZAR</t>
  </si>
  <si>
    <t>HARIRAMPUR</t>
  </si>
  <si>
    <t>KRISHNAPUR</t>
  </si>
  <si>
    <t>MANIKNAGAR</t>
  </si>
  <si>
    <t>BOYRA</t>
  </si>
  <si>
    <t>MANIKGONJ BUS STAND</t>
  </si>
  <si>
    <t>BALIGAON BAZAR</t>
  </si>
  <si>
    <t>TONGI BARI</t>
  </si>
  <si>
    <t>DIGHIRPAR</t>
  </si>
  <si>
    <t>HASAIL BAZAR</t>
  </si>
  <si>
    <t>HASHARA BAZAR</t>
  </si>
  <si>
    <t>SREENAGAR</t>
  </si>
  <si>
    <t>KALMA BAZAR</t>
  </si>
  <si>
    <t>LOHAJONG</t>
  </si>
  <si>
    <t>KOLAPARA</t>
  </si>
  <si>
    <t>MIRKADIM</t>
  </si>
  <si>
    <t>MUNSHIGANJ SADAR</t>
  </si>
  <si>
    <t>MUKTERPUR</t>
  </si>
  <si>
    <t>MUNSHIGONJ</t>
  </si>
  <si>
    <t>RAMGOPALPUR</t>
  </si>
  <si>
    <t>SIMPARA</t>
  </si>
  <si>
    <t>ATHAROBARI</t>
  </si>
  <si>
    <t>ISHWARGANJ</t>
  </si>
  <si>
    <t>BHAITKANDI</t>
  </si>
  <si>
    <t>PHULPUR</t>
  </si>
  <si>
    <t>C.K.GHOOSH ROAD</t>
  </si>
  <si>
    <t>KOTWALI_MYMENSING
H</t>
  </si>
  <si>
    <t>CHOTO BAZAR</t>
  </si>
  <si>
    <t>FHOOLPUR</t>
  </si>
  <si>
    <t>GAFARGAON</t>
  </si>
  <si>
    <t>GOFFARGAON</t>
  </si>
  <si>
    <t>KASHIGONJ</t>
  </si>
  <si>
    <t>TARAKANDA</t>
  </si>
  <si>
    <t>MECHUA BAZAR</t>
  </si>
  <si>
    <t>MUKTAGACHA</t>
  </si>
  <si>
    <t>DHARA BAZAR</t>
  </si>
  <si>
    <t>HALUAGHAT</t>
  </si>
  <si>
    <t>KALIGONJ BAZAR</t>
  </si>
  <si>
    <t>NANDAIL</t>
  </si>
  <si>
    <t>GIRLS CADET COLLEGE</t>
  </si>
  <si>
    <t>BHALUKA</t>
  </si>
  <si>
    <t>BIDYAGONJ BAZAR</t>
  </si>
  <si>
    <t>BANGOBANDHU ROAD
CORP</t>
  </si>
  <si>
    <t>NARAYANGANJ</t>
  </si>
  <si>
    <t>NARAYANGANJ SADAR</t>
  </si>
  <si>
    <t>SONARGAON</t>
  </si>
  <si>
    <t>COURT ROAD</t>
  </si>
  <si>
    <t>SIDDHIRGANJ</t>
  </si>
  <si>
    <t>KALIR BAZAR</t>
  </si>
  <si>
    <t>KANCHAN</t>
  </si>
  <si>
    <t>RUPGANJ</t>
  </si>
  <si>
    <t>MIRJUMLA ROAD</t>
  </si>
  <si>
    <t>NAGARI</t>
  </si>
  <si>
    <t>SIDDIRGANJ POWER
STATION</t>
  </si>
  <si>
    <t>B. K. ROAD</t>
  </si>
  <si>
    <t>TANBAZAR</t>
  </si>
  <si>
    <t>SHASTAPUR</t>
  </si>
  <si>
    <t>FATULLAH(M)</t>
  </si>
  <si>
    <t>ARIHAZAR</t>
  </si>
  <si>
    <t>MISSIONMORE</t>
  </si>
  <si>
    <t>RANGPUR</t>
  </si>
  <si>
    <t>LALMONIRHAT</t>
  </si>
  <si>
    <t>LALMONIRHAT SADAR</t>
  </si>
  <si>
    <t>BIRGANJ</t>
  </si>
  <si>
    <t>DINAJPUR</t>
  </si>
  <si>
    <t>TUSHVANDAR</t>
  </si>
  <si>
    <t>THAKURGAON</t>
  </si>
  <si>
    <t>THAKURGAON SADAR</t>
  </si>
  <si>
    <t>AMIRGANJ</t>
  </si>
  <si>
    <t>RAIPURA</t>
  </si>
  <si>
    <t>NARSHINGDI SADAR</t>
  </si>
  <si>
    <t>CHALAKCHAR BAZAR</t>
  </si>
  <si>
    <t>MONOHORADI</t>
  </si>
  <si>
    <t>NARSINGDI</t>
  </si>
  <si>
    <t>PALASH BAZAR</t>
  </si>
  <si>
    <t>RADHAGANJ</t>
  </si>
  <si>
    <t>MUSAPUR BAZAR</t>
  </si>
  <si>
    <t>BARHATTA</t>
  </si>
  <si>
    <t>NETROKONA</t>
  </si>
  <si>
    <t>BIRISIRI</t>
  </si>
  <si>
    <t>KENDUA</t>
  </si>
  <si>
    <t>NETRAKONA</t>
  </si>
  <si>
    <t>PURBADHALA</t>
  </si>
  <si>
    <t>RUPGONJ BAZAR</t>
  </si>
  <si>
    <t>JHANJAIL</t>
  </si>
  <si>
    <t>FAKIRER BAZAR</t>
  </si>
  <si>
    <t>TEASREE BAZAR</t>
  </si>
  <si>
    <t>MADAN</t>
  </si>
  <si>
    <t>MOHONGONJ</t>
  </si>
  <si>
    <t>MOHONGANJ</t>
  </si>
  <si>
    <t>AHLADIPUR</t>
  </si>
  <si>
    <t>RAJBARI</t>
  </si>
  <si>
    <t>RAJBARI SADAR</t>
  </si>
  <si>
    <t>KALUKHALI</t>
  </si>
  <si>
    <t>NALIA JAMALPUR</t>
  </si>
  <si>
    <t>BALIAKANDI</t>
  </si>
  <si>
    <t>PANGSHA</t>
  </si>
  <si>
    <t>ZAZIRA</t>
  </si>
  <si>
    <t>ZAJIRA</t>
  </si>
  <si>
    <t>MULFATGANJ</t>
  </si>
  <si>
    <t>PALONG/SADAR</t>
  </si>
  <si>
    <t>DAMUDYA</t>
  </si>
  <si>
    <t>DAMODIYA</t>
  </si>
  <si>
    <t>KAKORKANDI</t>
  </si>
  <si>
    <t>NALITABARI</t>
  </si>
  <si>
    <t>NANDIR BAZAR</t>
  </si>
  <si>
    <t>NANNI BAZAR</t>
  </si>
  <si>
    <t>TINANI BAZAR</t>
  </si>
  <si>
    <t>JHENAIGATI</t>
  </si>
  <si>
    <t>AISHORA</t>
  </si>
  <si>
    <t>BASAIL</t>
  </si>
  <si>
    <t>BASHAIL</t>
  </si>
  <si>
    <t>MIRZAPUR CADET
COLLEGE</t>
  </si>
  <si>
    <t>DHUBURIA</t>
  </si>
  <si>
    <t>NAGARPUR</t>
  </si>
  <si>
    <t>HEMNAGAR</t>
  </si>
  <si>
    <t>JAMURKI</t>
  </si>
  <si>
    <t>KANCHANPUR</t>
  </si>
  <si>
    <t>KARATIA</t>
  </si>
  <si>
    <t>KAULJANI</t>
  </si>
  <si>
    <t>MOHERA</t>
  </si>
  <si>
    <t>MYMENSINGH ROAD</t>
  </si>
  <si>
    <t>SALIMABAD</t>
  </si>
  <si>
    <t>SAKHIPUR BAZAR</t>
  </si>
  <si>
    <t>SHAKHIPUR</t>
  </si>
  <si>
    <t>WARSHI</t>
  </si>
  <si>
    <t>GHATAIL</t>
  </si>
  <si>
    <t>SURUJ BAZAR</t>
  </si>
  <si>
    <t>NALUA BAZAR</t>
  </si>
  <si>
    <t>BHUAPUR</t>
  </si>
  <si>
    <t>KALMAKANDA</t>
  </si>
  <si>
    <t>ISHWARGONJ</t>
  </si>
  <si>
    <t>CHULKATI</t>
  </si>
  <si>
    <t>BAGERHAT SADAR</t>
  </si>
  <si>
    <t>DEYPARA BAZAR</t>
  </si>
  <si>
    <t>GOALMATH</t>
  </si>
  <si>
    <t>BADHAL BAZAR</t>
  </si>
  <si>
    <t>CHITALMARI</t>
  </si>
  <si>
    <t>JATTRAPUR</t>
  </si>
  <si>
    <t>MAIN ROAD</t>
  </si>
  <si>
    <t>MORRELGONJ</t>
  </si>
  <si>
    <t>MORRELGANJ</t>
  </si>
  <si>
    <t>MUNIGONJ</t>
  </si>
  <si>
    <t>SYANNASHI BAZAR</t>
  </si>
  <si>
    <t>MONGLAPORT</t>
  </si>
  <si>
    <t>MONGLA</t>
  </si>
  <si>
    <t>POLERHAT BAZAR</t>
  </si>
  <si>
    <t>BAKSHIGANJ</t>
  </si>
  <si>
    <t>AMTALI</t>
  </si>
  <si>
    <t>BARGUNA</t>
  </si>
  <si>
    <t>BARGUNA SADAR</t>
  </si>
  <si>
    <t>KAKCHIRA</t>
  </si>
  <si>
    <t>PATHORGHATA</t>
  </si>
  <si>
    <t>BETAGI</t>
  </si>
  <si>
    <t>PATHARGHATA</t>
  </si>
  <si>
    <t>TALTALI BAZAR</t>
  </si>
  <si>
    <t>TALTOLI</t>
  </si>
  <si>
    <t>GAZIPURHAT</t>
  </si>
  <si>
    <t>BATAZORE</t>
  </si>
  <si>
    <t>BOTTALA</t>
  </si>
  <si>
    <t>KOTWALI_BARISHAL</t>
  </si>
  <si>
    <t>AIRPORT</t>
  </si>
  <si>
    <t>CHAWK BAZAR
CORPORATE</t>
  </si>
  <si>
    <t>GOURNADI</t>
  </si>
  <si>
    <t>SADAR ROAD</t>
  </si>
  <si>
    <t>ULANIA</t>
  </si>
  <si>
    <t>MEHENDIGANJ</t>
  </si>
  <si>
    <t>CHARFASSION</t>
  </si>
  <si>
    <t>CHARFESHION</t>
  </si>
  <si>
    <t>BHOLA SADAR</t>
  </si>
  <si>
    <t>CHARSHASHIBHUSAN</t>
  </si>
  <si>
    <t>CHAR SHASIVUSON</t>
  </si>
  <si>
    <t>KHAIRHAT</t>
  </si>
  <si>
    <t>LALMOHON</t>
  </si>
  <si>
    <t>LALMOHAN</t>
  </si>
  <si>
    <t>WAPDA</t>
  </si>
  <si>
    <t>KALINATH RAYER BAZAR</t>
  </si>
  <si>
    <t>BORHANUDDIN</t>
  </si>
  <si>
    <t>BURHANUDDIN</t>
  </si>
  <si>
    <t>ALAMDANGA</t>
  </si>
  <si>
    <t>CHUADANGA</t>
  </si>
  <si>
    <t>ANDULBARIA</t>
  </si>
  <si>
    <t>JIBAN NAGAR</t>
  </si>
  <si>
    <t>ASMANKHALI</t>
  </si>
  <si>
    <t>CHUADANGA SADAR</t>
  </si>
  <si>
    <t>DARSANA</t>
  </si>
  <si>
    <t>DAMURHUDA</t>
  </si>
  <si>
    <t>JIBANNAGAR</t>
  </si>
  <si>
    <t>HARDI</t>
  </si>
  <si>
    <t>KADERGANJ</t>
  </si>
  <si>
    <t>RADHAKANTAPUR</t>
  </si>
  <si>
    <t>KHASHKARARA</t>
  </si>
  <si>
    <t>BAGHERPARA</t>
  </si>
  <si>
    <t>BAGERPARA</t>
  </si>
  <si>
    <t>NOWAPARA</t>
  </si>
  <si>
    <t>ABHOYNAGAR</t>
  </si>
  <si>
    <t>DARATANA ROAD</t>
  </si>
  <si>
    <t>GODKHALI BAZAR</t>
  </si>
  <si>
    <t>JHIKARGACHA</t>
  </si>
  <si>
    <t>BAZAR (H.M.M.ROAD)</t>
  </si>
  <si>
    <t>HASHIMPUR</t>
  </si>
  <si>
    <t>BIMANGHATI</t>
  </si>
  <si>
    <t>JHIKARGACHHA</t>
  </si>
  <si>
    <t>JHUMJHUMPUR</t>
  </si>
  <si>
    <t>JESSORE</t>
  </si>
  <si>
    <t>PULERHAT</t>
  </si>
  <si>
    <t>RAIL BAZAR</t>
  </si>
  <si>
    <t>RAJARHAT</t>
  </si>
  <si>
    <t>GANGANANDAPUR</t>
  </si>
  <si>
    <t>BENAPOLE BAZAR</t>
  </si>
  <si>
    <t>BENAPOLE</t>
  </si>
  <si>
    <t>BHANGURA BAZAR</t>
  </si>
  <si>
    <t>SHEIKHHATI</t>
  </si>
  <si>
    <t>PROTAPPUR</t>
  </si>
  <si>
    <t>KESHABPUR</t>
  </si>
  <si>
    <t>JSTU</t>
  </si>
  <si>
    <t>AMUA BAZAR</t>
  </si>
  <si>
    <t>KATHALIA</t>
  </si>
  <si>
    <t>JHALOKATI SADAR</t>
  </si>
  <si>
    <t>SHEKHER HAT</t>
  </si>
  <si>
    <t>NALCITY</t>
  </si>
  <si>
    <t>NALCHITY</t>
  </si>
  <si>
    <t>RUPATOLI</t>
  </si>
  <si>
    <t>JHENIDAH SADAR</t>
  </si>
  <si>
    <t>SADHUHATI</t>
  </si>
  <si>
    <t>BAZAR GOPALPUR</t>
  </si>
  <si>
    <t>CHAPRAIL</t>
  </si>
  <si>
    <t>KABIRPUR BAZAR</t>
  </si>
  <si>
    <t>SAILKUPA</t>
  </si>
  <si>
    <t>KANNADAH</t>
  </si>
  <si>
    <t>HARINAKUNDU</t>
  </si>
  <si>
    <t>HAMDAH BUS STAND</t>
  </si>
  <si>
    <t>HOLIDHANI BAZAR</t>
  </si>
  <si>
    <t>NEVAL BASE (BNS TIT)</t>
  </si>
  <si>
    <t>KHALISHPUR</t>
  </si>
  <si>
    <t>BOYRA BAZAR</t>
  </si>
  <si>
    <t>BAZUA BAZAR</t>
  </si>
  <si>
    <t>DACOPE</t>
  </si>
  <si>
    <t>BANRGATI BAZAR</t>
  </si>
  <si>
    <t>SONADANGA</t>
  </si>
  <si>
    <t>BANKA BAZAR</t>
  </si>
  <si>
    <t>PAIKGACHA</t>
  </si>
  <si>
    <t>CHALNA (BETBUNIYA)</t>
  </si>
  <si>
    <t>CHUKNAGAR</t>
  </si>
  <si>
    <t>DUMURIA</t>
  </si>
  <si>
    <t>CLAY ROAD</t>
  </si>
  <si>
    <t>KOTWALI_KHULNA</t>
  </si>
  <si>
    <t>DADA MATCH</t>
  </si>
  <si>
    <t>DAULATPUR</t>
  </si>
  <si>
    <t>FARAZIPARA</t>
  </si>
  <si>
    <t>FULTALA</t>
  </si>
  <si>
    <t>PHULTALA</t>
  </si>
  <si>
    <t>JAIGIRMAHAL</t>
  </si>
  <si>
    <t>KOYRA</t>
  </si>
  <si>
    <t>JESSORE ROAD</t>
  </si>
  <si>
    <t>KDA NEW MARKET</t>
  </si>
  <si>
    <t>KAPILMUNI</t>
  </si>
  <si>
    <t>KAZDIA</t>
  </si>
  <si>
    <t>RUPSA</t>
  </si>
  <si>
    <t>KHAN JAHAN ALI ROAD</t>
  </si>
  <si>
    <t>MAHESHWARPASHA</t>
  </si>
  <si>
    <t>RUPSA STRAND ROAD</t>
  </si>
  <si>
    <t>SIR IQBAL ROAD</t>
  </si>
  <si>
    <t>SAMSUR RAHMAN ROAD</t>
  </si>
  <si>
    <t>SHAIKHPURA BAZAR</t>
  </si>
  <si>
    <t>TEROKHADA</t>
  </si>
  <si>
    <t>GOALPARA</t>
  </si>
  <si>
    <t>PHULBARI GATE</t>
  </si>
  <si>
    <t>KHAN JAHAN ALI</t>
  </si>
  <si>
    <t>KHULNA MEDICAL
COLLEGE &amp; HOSPITAL</t>
  </si>
  <si>
    <t>KHULNA UNIVERSITY</t>
  </si>
  <si>
    <t>ALLAHAR DARGAH</t>
  </si>
  <si>
    <t>KUSHTIA</t>
  </si>
  <si>
    <t>BARAGANGDIA</t>
  </si>
  <si>
    <t>BHERAMARA</t>
  </si>
  <si>
    <t>KUSHTIA (BARA BAZAR)</t>
  </si>
  <si>
    <t>KUSHTIA SADAR</t>
  </si>
  <si>
    <t>GOLAPNAGAR BAZAR</t>
  </si>
  <si>
    <t>KHALISHAKUNDI</t>
  </si>
  <si>
    <t>KUMARKHALI</t>
  </si>
  <si>
    <t>MATHURAPUR</t>
  </si>
  <si>
    <t>MOZAMPUR</t>
  </si>
  <si>
    <t>PANTI</t>
  </si>
  <si>
    <t>PRAGPUR</t>
  </si>
  <si>
    <t>PATIKABARI</t>
  </si>
  <si>
    <t>ISLAMI UNIVERSITY</t>
  </si>
  <si>
    <t>S.C.B. ROAD</t>
  </si>
  <si>
    <t>SHELAIDAH</t>
  </si>
  <si>
    <t>THANAPARA</t>
  </si>
  <si>
    <t>UJANGRAM</t>
  </si>
  <si>
    <t>ISLAMIC UNIVERSITY</t>
  </si>
  <si>
    <t>ICHAKHADA</t>
  </si>
  <si>
    <t>HAJIPUR</t>
  </si>
  <si>
    <t>VAINAR MORE</t>
  </si>
  <si>
    <t>BEROIL PALITA</t>
  </si>
  <si>
    <t>MUJIBNAGAR</t>
  </si>
  <si>
    <t>BAMUNDI</t>
  </si>
  <si>
    <t>BAMONPARA</t>
  </si>
  <si>
    <t>GAZIRHAT</t>
  </si>
  <si>
    <t>KALIA</t>
  </si>
  <si>
    <t>NARAIL SADAR</t>
  </si>
  <si>
    <t>RATANDANGA</t>
  </si>
  <si>
    <t>JUGANIA</t>
  </si>
  <si>
    <t>NARAGATI</t>
  </si>
  <si>
    <t>AURIA</t>
  </si>
  <si>
    <t>KALABARIA</t>
  </si>
  <si>
    <t>BAUPHAL</t>
  </si>
  <si>
    <t>BAWPHAL</t>
  </si>
  <si>
    <t>DASHMINA</t>
  </si>
  <si>
    <t>KANAKDIA</t>
  </si>
  <si>
    <t>KHEPUPARA</t>
  </si>
  <si>
    <t>MIRZAGANJ</t>
  </si>
  <si>
    <t>MIRJAGANJ</t>
  </si>
  <si>
    <t>PATUAKHALI SADAR</t>
  </si>
  <si>
    <t>SCEINCE &amp; TECHNOLOGY
UNIVERSITY</t>
  </si>
  <si>
    <t>DUMKI</t>
  </si>
  <si>
    <t>ALIPUR BANDAR</t>
  </si>
  <si>
    <t>MOHIPUR</t>
  </si>
  <si>
    <t>GALACHIPA</t>
  </si>
  <si>
    <t>KUAKATA</t>
  </si>
  <si>
    <t>BHANDARIA</t>
  </si>
  <si>
    <t>PIROJPUR</t>
  </si>
  <si>
    <t>KAWKHALI</t>
  </si>
  <si>
    <t>KAOWKHALI</t>
  </si>
  <si>
    <t>MATHBARIA</t>
  </si>
  <si>
    <t>MIRUKHALI</t>
  </si>
  <si>
    <t>PARERHAT</t>
  </si>
  <si>
    <t>INDURKANI</t>
  </si>
  <si>
    <t>PIROJPUR SADAR</t>
  </si>
  <si>
    <t>ZILLA PARISAD</t>
  </si>
  <si>
    <t>BHETKHALI</t>
  </si>
  <si>
    <t>SHYAMNAGAR</t>
  </si>
  <si>
    <t>DEHATA SAKHIUR</t>
  </si>
  <si>
    <t>DEBHATA</t>
  </si>
  <si>
    <t>MOUTALA</t>
  </si>
  <si>
    <t>NURNAGAR</t>
  </si>
  <si>
    <t>SHYAMNAGOR</t>
  </si>
  <si>
    <t>PATKELGHATA</t>
  </si>
  <si>
    <t>SUNDARBAN</t>
  </si>
  <si>
    <t>BANGSHIPUR BUS STAND</t>
  </si>
  <si>
    <t>BADURTALA</t>
  </si>
  <si>
    <t>BOGURA</t>
  </si>
  <si>
    <t>KOTWALI_BOGURA</t>
  </si>
  <si>
    <t>BHATRA</t>
  </si>
  <si>
    <t>NANDIGRAM</t>
  </si>
  <si>
    <t>SHAHJAHANPUR</t>
  </si>
  <si>
    <t>CHAMRUL</t>
  </si>
  <si>
    <t>DUPCHANCHIA</t>
  </si>
  <si>
    <t>CHELOPARA</t>
  </si>
  <si>
    <t>NOYMILE HAT</t>
  </si>
  <si>
    <t>DHUNAT</t>
  </si>
  <si>
    <t>GHORADHAP HAT</t>
  </si>
  <si>
    <t>MOHASHTANGARH</t>
  </si>
  <si>
    <t>KHANDER</t>
  </si>
  <si>
    <t>MADLA</t>
  </si>
  <si>
    <t>MAJHIRA</t>
  </si>
  <si>
    <t>TINMATHA RAILGATE</t>
  </si>
  <si>
    <t>NISHINDARA</t>
  </si>
  <si>
    <t>PORADAHHAT</t>
  </si>
  <si>
    <t>GABTALI</t>
  </si>
  <si>
    <t>RAZA BAZAR</t>
  </si>
  <si>
    <t>SAPTOPADI MARKET</t>
  </si>
  <si>
    <t>SHANKA</t>
  </si>
  <si>
    <t>SHIBBATI</t>
  </si>
  <si>
    <t>SONATALA</t>
  </si>
  <si>
    <t>SONATOLA</t>
  </si>
  <si>
    <t>SULTANGANJ</t>
  </si>
  <si>
    <t>TALORA</t>
  </si>
  <si>
    <t>DHUPCHACHIA</t>
  </si>
  <si>
    <t>TARANIHAT</t>
  </si>
  <si>
    <t>THANA ROAD</t>
  </si>
  <si>
    <t>ZIANAGAR</t>
  </si>
  <si>
    <t>BAGBARI</t>
  </si>
  <si>
    <t>NAGMUD BAZAR</t>
  </si>
  <si>
    <t>PANIWALA BAZAR</t>
  </si>
  <si>
    <t>NISCHINTAPUR BAZAR</t>
  </si>
  <si>
    <t>SUBARNA CHAR</t>
  </si>
  <si>
    <t>SUBARNACHAR</t>
  </si>
  <si>
    <t>SARAIL</t>
  </si>
  <si>
    <t>CHIRIRBANDAR</t>
  </si>
  <si>
    <t>BHUSHIRBANDAR</t>
  </si>
  <si>
    <t>BIRAMPUR</t>
  </si>
  <si>
    <t>HAKIMPUR</t>
  </si>
  <si>
    <t>PHULBARI</t>
  </si>
  <si>
    <t>FULBARI</t>
  </si>
  <si>
    <t>KAMALPURHAT</t>
  </si>
  <si>
    <t>MADILAHAT</t>
  </si>
  <si>
    <t>MALDAHPATTY</t>
  </si>
  <si>
    <t>MUNSHIPARA</t>
  </si>
  <si>
    <t>PARBATIPUR</t>
  </si>
  <si>
    <t>PARBOTIPUR</t>
  </si>
  <si>
    <t>PULHAT</t>
  </si>
  <si>
    <t>PURATAN BAZAR</t>
  </si>
  <si>
    <t>SETABGANJ</t>
  </si>
  <si>
    <t>BOCHAGANJ</t>
  </si>
  <si>
    <t>STAITION ROAD</t>
  </si>
  <si>
    <t>TAJPURHAT</t>
  </si>
  <si>
    <t>BONARPARA</t>
  </si>
  <si>
    <t>GAIBANDHA</t>
  </si>
  <si>
    <t>SAGHATTA</t>
  </si>
  <si>
    <t>DHOLBHANGA</t>
  </si>
  <si>
    <t>SADULLAPUR</t>
  </si>
  <si>
    <t>FULCHORIGHAT</t>
  </si>
  <si>
    <t>FULCHHARI</t>
  </si>
  <si>
    <t>GAIBANDAH SADAR</t>
  </si>
  <si>
    <t>KAMARPARA</t>
  </si>
  <si>
    <t>NALDHANGA</t>
  </si>
  <si>
    <t>RASULPUR</t>
  </si>
  <si>
    <t>SAGHATA</t>
  </si>
  <si>
    <t>SUNDORGONJ</t>
  </si>
  <si>
    <t>SUNDARGANJ</t>
  </si>
  <si>
    <t>PACHPIRBAZAR</t>
  </si>
  <si>
    <t>AKKELPUR</t>
  </si>
  <si>
    <t>AWLAI</t>
  </si>
  <si>
    <t>PANCH BIBI</t>
  </si>
  <si>
    <t>CHAKBARKAT</t>
  </si>
  <si>
    <t>JOYPURHAT</t>
  </si>
  <si>
    <t>KALAI</t>
  </si>
  <si>
    <t>KUSHUMBA</t>
  </si>
  <si>
    <t>MATRAI</t>
  </si>
  <si>
    <t>PANCHBIBI</t>
  </si>
  <si>
    <t>BHITORBOND HAT</t>
  </si>
  <si>
    <t>KURIGRAM</t>
  </si>
  <si>
    <t>NAGESWARI</t>
  </si>
  <si>
    <t>CHILMARI</t>
  </si>
  <si>
    <t>KURIGRAM SADAR</t>
  </si>
  <si>
    <t>NAZIMKHAN</t>
  </si>
  <si>
    <t>ULIPUR</t>
  </si>
  <si>
    <t>BHURUNGAMARI</t>
  </si>
  <si>
    <t>BAGATIPARA</t>
  </si>
  <si>
    <t>LALPUR</t>
  </si>
  <si>
    <t>HALSHA</t>
  </si>
  <si>
    <t>LAXMIKOLE</t>
  </si>
  <si>
    <t>BARAIGRAM</t>
  </si>
  <si>
    <t>NORTH BENGAL SUGAR
MILLS</t>
  </si>
  <si>
    <t>NAZIRPUR</t>
  </si>
  <si>
    <t>RAZAPURHAT</t>
  </si>
  <si>
    <t>SINGRA</t>
  </si>
  <si>
    <t>NATORE SUGAR MILL</t>
  </si>
  <si>
    <t>QUDIRABAD CANT.</t>
  </si>
  <si>
    <t>LOKMANPUR BAZAR</t>
  </si>
  <si>
    <t>AHSANGONJ</t>
  </si>
  <si>
    <t>NAOGAON</t>
  </si>
  <si>
    <t>ATRAI</t>
  </si>
  <si>
    <t>AIHAI</t>
  </si>
  <si>
    <t>SAPAHAR</t>
  </si>
  <si>
    <t>BOALIA</t>
  </si>
  <si>
    <t>NAOGAON SADAR</t>
  </si>
  <si>
    <t>KESOB</t>
  </si>
  <si>
    <t>MANDA</t>
  </si>
  <si>
    <t>MATAJEEHAT</t>
  </si>
  <si>
    <t>MOHADEVPUR</t>
  </si>
  <si>
    <t>NITPUR</t>
  </si>
  <si>
    <t>PORSHA</t>
  </si>
  <si>
    <t>PATNITALA</t>
  </si>
  <si>
    <t>PATNITOLA</t>
  </si>
  <si>
    <t>PORSA</t>
  </si>
  <si>
    <t>MAINOMHAT</t>
  </si>
  <si>
    <t>BUS STAND</t>
  </si>
  <si>
    <t>AMNURA</t>
  </si>
  <si>
    <t>CHAPAINAWABGAN
J</t>
  </si>
  <si>
    <t>CHAPAINAWABGANJ
SADAR</t>
  </si>
  <si>
    <t>BAROGHORIA</t>
  </si>
  <si>
    <t>BINODPUR</t>
  </si>
  <si>
    <t>CHAPAINAWABGONJ</t>
  </si>
  <si>
    <t>CHOWDALA</t>
  </si>
  <si>
    <t>GOMOSTAPUR</t>
  </si>
  <si>
    <t>GOBRATALA</t>
  </si>
  <si>
    <t>KHAMAR</t>
  </si>
  <si>
    <t>MOBARAKPUR</t>
  </si>
  <si>
    <t>MONAKHOSA</t>
  </si>
  <si>
    <t>RAJARAMPUR</t>
  </si>
  <si>
    <t>ROHANPUR</t>
  </si>
  <si>
    <t>SHIBGONJ</t>
  </si>
  <si>
    <t>NILPHAMARI</t>
  </si>
  <si>
    <t>NILPHAMARI SADAR</t>
  </si>
  <si>
    <t>SAIDPUR</t>
  </si>
  <si>
    <t>SAYEDPUR</t>
  </si>
  <si>
    <t>SAIDPUR CAN'T</t>
  </si>
  <si>
    <t>JALDHAKA</t>
  </si>
  <si>
    <t>ABDUL HAMID ROAD</t>
  </si>
  <si>
    <t>PABNA SADAR</t>
  </si>
  <si>
    <t>ATGHORIA</t>
  </si>
  <si>
    <t>BARAL BRIDGE</t>
  </si>
  <si>
    <t>BHANGURA</t>
  </si>
  <si>
    <t>COLLEGE GATE</t>
  </si>
  <si>
    <t>DUBLIA BAZAR</t>
  </si>
  <si>
    <t>HMM ROAD</t>
  </si>
  <si>
    <t>ISHWARDI</t>
  </si>
  <si>
    <t>MIRZAPUR HAT</t>
  </si>
  <si>
    <t>MULADULI</t>
  </si>
  <si>
    <t>NAGARBARI GHAT</t>
  </si>
  <si>
    <t>NAZIRGONJ</t>
  </si>
  <si>
    <t>DASHURIA</t>
  </si>
  <si>
    <t>PUSHPOPARA HAT</t>
  </si>
  <si>
    <t>ATAIKULA</t>
  </si>
  <si>
    <t>RAILBAZAR</t>
  </si>
  <si>
    <t>KASHINATHPUR BAZAR</t>
  </si>
  <si>
    <t>BERA</t>
  </si>
  <si>
    <t>ROOPPUR</t>
  </si>
  <si>
    <t>SHAMGONJ HAT</t>
  </si>
  <si>
    <t>SHIBRAMPUR</t>
  </si>
  <si>
    <t>CHAKLAHAT</t>
  </si>
  <si>
    <t>PANCHAGARH</t>
  </si>
  <si>
    <t>PANCHAGARH SADAR</t>
  </si>
  <si>
    <t>JAGDALHAT</t>
  </si>
  <si>
    <t>ATWARI (MIRZAPUR)</t>
  </si>
  <si>
    <t>ATWARI</t>
  </si>
  <si>
    <t>SHALBAHANHAT</t>
  </si>
  <si>
    <t>TETULIA</t>
  </si>
  <si>
    <t>TUNIRHAT</t>
  </si>
  <si>
    <t>BAJUBAGHA</t>
  </si>
  <si>
    <t>BAGHA</t>
  </si>
  <si>
    <t>GODAGARI</t>
  </si>
  <si>
    <t>BANESWAR BAZAR</t>
  </si>
  <si>
    <t>PUTHIA</t>
  </si>
  <si>
    <t>CHARGHAT</t>
  </si>
  <si>
    <t>HARIAN</t>
  </si>
  <si>
    <t>PABA</t>
  </si>
  <si>
    <t>NAGAR BHABAN</t>
  </si>
  <si>
    <t>MALOPARA</t>
  </si>
  <si>
    <t>NAWHATA</t>
  </si>
  <si>
    <t>RAIGHATI</t>
  </si>
  <si>
    <t>MOHANPUR</t>
  </si>
  <si>
    <t>RAJSHAHI CANTONMENT</t>
  </si>
  <si>
    <t>RAJSHAHI UNIVERSITY</t>
  </si>
  <si>
    <t>MOTIHAR</t>
  </si>
  <si>
    <t>SHAHEB BAZAR</t>
  </si>
  <si>
    <t>BHADRA</t>
  </si>
  <si>
    <t>WAPDA (IRRI)</t>
  </si>
  <si>
    <t>ALAMNAGAR</t>
  </si>
  <si>
    <t>BADARGANJ</t>
  </si>
  <si>
    <t>RANGPUR CADET COLLEGE</t>
  </si>
  <si>
    <t>TAJHAT</t>
  </si>
  <si>
    <t>CENTRAL ROAD</t>
  </si>
  <si>
    <t>MEDICAL COLLEGE &amp;
HOSPITAL</t>
  </si>
  <si>
    <t>PAWTANAHAT</t>
  </si>
  <si>
    <t>PIRGACHA</t>
  </si>
  <si>
    <t>BUS TERMINAL ROAD</t>
  </si>
  <si>
    <t>SHANERHAT</t>
  </si>
  <si>
    <t>PIRGANJ</t>
  </si>
  <si>
    <t>NEKMAMUDHAT</t>
  </si>
  <si>
    <t>TARAGANJ</t>
  </si>
  <si>
    <t>BAHULI</t>
  </si>
  <si>
    <t>SIRAJGANJ</t>
  </si>
  <si>
    <t>SIRAJGANJ SADAR</t>
  </si>
  <si>
    <t>BELTAIL</t>
  </si>
  <si>
    <t>SHAHJADPUR</t>
  </si>
  <si>
    <t>BRAHMAGACHA</t>
  </si>
  <si>
    <t>RAIGANJ</t>
  </si>
  <si>
    <t>CHANDAIKONA</t>
  </si>
  <si>
    <t>BHUYAGATI</t>
  </si>
  <si>
    <t>SALANGA</t>
  </si>
  <si>
    <t>ENAYETPUR</t>
  </si>
  <si>
    <t>GHURKA</t>
  </si>
  <si>
    <t>KALIBARI</t>
  </si>
  <si>
    <t>BELKUCHI</t>
  </si>
  <si>
    <t>PORJANA VATAPARA</t>
  </si>
  <si>
    <t>NIMGACHI</t>
  </si>
  <si>
    <t>PANGASHI HAT</t>
  </si>
  <si>
    <t>S. S. ROAD</t>
  </si>
  <si>
    <t>SOMESHPUR</t>
  </si>
  <si>
    <t>TALGACHI BAZAR</t>
  </si>
  <si>
    <t>ULLAPARA</t>
  </si>
  <si>
    <t>HARIPUR</t>
  </si>
  <si>
    <t>Agrani Bank csv data- data was collected from "BANK DATASET-GBA-POWERQUERY"</t>
  </si>
  <si>
    <t>Agrani Bank csv data has 981 rows 8 columns</t>
  </si>
  <si>
    <t>Columns name:</t>
  </si>
  <si>
    <t>SERIAL 
NUMBER</t>
  </si>
  <si>
    <t>Objectives:</t>
  </si>
  <si>
    <t>datatype was str, it was converted to numerical value by =VALUE() function</t>
  </si>
  <si>
    <t>Agrani Banks annual report was downloaded from this link</t>
  </si>
  <si>
    <t>Profit</t>
  </si>
  <si>
    <t>Total Income</t>
  </si>
  <si>
    <t>Total Expenditure</t>
  </si>
  <si>
    <t>Operating Profit</t>
  </si>
  <si>
    <t>Net Profit</t>
  </si>
  <si>
    <t>Profit Before Tax</t>
  </si>
  <si>
    <t>From annual report 23 here are 5 years:-</t>
  </si>
  <si>
    <t>in crore</t>
  </si>
  <si>
    <t>Count of BRANCH NAME</t>
  </si>
  <si>
    <t>Row Labels</t>
  </si>
  <si>
    <t>Grand Total</t>
  </si>
  <si>
    <t>Count of BANK ID</t>
  </si>
  <si>
    <t>Division</t>
  </si>
  <si>
    <t>In percent</t>
  </si>
  <si>
    <t>Total revenue 2023</t>
  </si>
  <si>
    <t>Total revenue 2022</t>
  </si>
  <si>
    <t>Total revenue 2021</t>
  </si>
  <si>
    <t>Total revenue 2020</t>
  </si>
  <si>
    <t>Total revenue 2019</t>
  </si>
  <si>
    <t>Total Expenditure 23</t>
  </si>
  <si>
    <t>Total Expenditure 22</t>
  </si>
  <si>
    <t>Total Expenditure 21</t>
  </si>
  <si>
    <t>Total Expenditure 20</t>
  </si>
  <si>
    <t>Total Expenditure 19</t>
  </si>
  <si>
    <t>Total Branches</t>
  </si>
  <si>
    <t>Ratio</t>
  </si>
  <si>
    <t>Revenue</t>
  </si>
  <si>
    <t>Expenses</t>
  </si>
  <si>
    <t>page no-174</t>
  </si>
  <si>
    <t>Created this Pivot Table:</t>
  </si>
  <si>
    <t xml:space="preserve">From this pivot:- </t>
  </si>
  <si>
    <t>Count of THANA NAME</t>
  </si>
  <si>
    <t>Total  Branches</t>
  </si>
  <si>
    <t>Population</t>
  </si>
  <si>
    <t>Agailjhara</t>
  </si>
  <si>
    <t>1,49,456</t>
  </si>
  <si>
    <t>Wazirpur</t>
  </si>
  <si>
    <t>2,34,959</t>
  </si>
  <si>
    <t>Gaurnadi</t>
  </si>
  <si>
    <t>1,88,586</t>
  </si>
  <si>
    <t>Barisal Sadar</t>
  </si>
  <si>
    <t>5,27,017</t>
  </si>
  <si>
    <t>Bakerganj</t>
  </si>
  <si>
    <t>3,13,845</t>
  </si>
  <si>
    <t>Banaripara</t>
  </si>
  <si>
    <t>1,48,188</t>
  </si>
  <si>
    <t>Babuganj</t>
  </si>
  <si>
    <t>1,40,361</t>
  </si>
  <si>
    <t>Muladi</t>
  </si>
  <si>
    <t>1,74,775</t>
  </si>
  <si>
    <t>Mehendiganj</t>
  </si>
  <si>
    <t>3,01,046</t>
  </si>
  <si>
    <t>Hizla</t>
  </si>
  <si>
    <t>1,46,077</t>
  </si>
  <si>
    <t>278,409​</t>
  </si>
  <si>
    <t>Bhola</t>
  </si>
  <si>
    <t>443,538​</t>
  </si>
  <si>
    <t>Charfashion</t>
  </si>
  <si>
    <t>447,290​</t>
  </si>
  <si>
    <t>81,789​</t>
  </si>
  <si>
    <t>241,669​</t>
  </si>
  <si>
    <t>65,879​</t>
  </si>
  <si>
    <t>195,619​</t>
  </si>
  <si>
    <t>237,831​</t>
  </si>
  <si>
    <t>Burhanuddin</t>
  </si>
  <si>
    <t>Bhola Sadar</t>
  </si>
  <si>
    <t>Dumki</t>
  </si>
  <si>
    <t>Galachipa</t>
  </si>
  <si>
    <t>Indurkani</t>
  </si>
  <si>
    <t>Jhalokati Sadar</t>
  </si>
  <si>
    <t>Kalapara</t>
  </si>
  <si>
    <t>Patuakhali Sadar</t>
  </si>
  <si>
    <t>(Wikipedia)</t>
  </si>
  <si>
    <t>Mathbaria</t>
  </si>
  <si>
    <t>Mirzaganj</t>
  </si>
  <si>
    <t>(Banglapedia)</t>
  </si>
  <si>
    <t>Barguna</t>
  </si>
  <si>
    <t>Source</t>
  </si>
  <si>
    <t> 188586</t>
  </si>
  <si>
    <t>WIKIDATA.ORG</t>
  </si>
  <si>
    <t> 283889</t>
  </si>
  <si>
    <t>(BDDATA.COM)</t>
  </si>
  <si>
    <t>(CITYPOPULATION.COM)</t>
  </si>
  <si>
    <t>88,004 </t>
  </si>
  <si>
    <t> 261343</t>
  </si>
  <si>
    <t>(Random)</t>
  </si>
  <si>
    <t>Chatgpt</t>
  </si>
  <si>
    <t xml:space="preserve">Barishal Division Thana wise Population with source- this data was collected manually, few data was collected via chatpgt. </t>
  </si>
  <si>
    <t>Halishahar</t>
  </si>
  <si>
    <t>Hathazari</t>
  </si>
  <si>
    <t>Khulshi</t>
  </si>
  <si>
    <t>Pahartali</t>
  </si>
  <si>
    <t>Patiya</t>
  </si>
  <si>
    <t>Sitakunda</t>
  </si>
  <si>
    <t>2,57,247</t>
  </si>
  <si>
    <t>(THEBANGLADESHNETWORK)</t>
  </si>
  <si>
    <t> 258,278</t>
  </si>
  <si>
    <t>(SC_BANK_DATASET)</t>
  </si>
  <si>
    <t>(PORTAL.GOVT.BD)</t>
  </si>
  <si>
    <t>Chattogram Division Thana wise Population with source- this data was collected manually</t>
  </si>
  <si>
    <t>498,179 </t>
  </si>
  <si>
    <t>Khulna Division Thana wise Population with source- this data was collected manually</t>
  </si>
  <si>
    <t>36,524 </t>
  </si>
  <si>
    <t> 250651</t>
  </si>
  <si>
    <t>3,32,514</t>
  </si>
  <si>
    <t>(Jhenaidah.govt.bd)</t>
  </si>
  <si>
    <t>(Rupsa.khulna.govt.bd)</t>
  </si>
  <si>
    <t> 88659</t>
  </si>
  <si>
    <t>Mymensingh Division Thana wise Population with source- this data was collected manually</t>
  </si>
  <si>
    <t> 2,324,853</t>
  </si>
  <si>
    <t>Rajshahi Division Thana wise Population with source- this data was collected manually</t>
  </si>
  <si>
    <t>(NAOGAON.GOVT.BD)</t>
  </si>
  <si>
    <t>(ITOUCHMAP.COM)</t>
  </si>
  <si>
    <t>5,01,83</t>
  </si>
  <si>
    <t>(GAIBANDHA.GOVT.BD)</t>
  </si>
  <si>
    <t>5,81,227</t>
  </si>
  <si>
    <t>(VIEW.ORG)</t>
  </si>
  <si>
    <t>(MACROTRENDS.NET)</t>
  </si>
  <si>
    <t>Sylhet Division Thana wise Population with source- this data was collected manually</t>
  </si>
  <si>
    <t> 316149</t>
  </si>
  <si>
    <t>(wikidata)</t>
  </si>
  <si>
    <t>(Sylhetregion.blogspot.com)</t>
  </si>
  <si>
    <t>Dhaka Division Thana wise Population with source- this data was collected manually</t>
  </si>
  <si>
    <t>(RANDOM)</t>
  </si>
  <si>
    <t>(BRAC.NET)</t>
  </si>
  <si>
    <t>(NEWWORLDENCYCLOPEDIA.COM)</t>
  </si>
  <si>
    <t> 100893</t>
  </si>
  <si>
    <t> 9,154</t>
  </si>
  <si>
    <t>POPULATION</t>
  </si>
  <si>
    <t>DIVISION WISE THANA</t>
  </si>
  <si>
    <t>Rangpur Division Thana wise Population with source- this data was collected manually</t>
  </si>
  <si>
    <t>is number?</t>
  </si>
  <si>
    <t>REMOVE COMMAS</t>
  </si>
  <si>
    <t>TO_VALUE</t>
  </si>
  <si>
    <t>149456</t>
  </si>
  <si>
    <t>166870</t>
  </si>
  <si>
    <t>182798</t>
  </si>
  <si>
    <t>313845</t>
  </si>
  <si>
    <t>148188</t>
  </si>
  <si>
    <t>117145</t>
  </si>
  <si>
    <t>148159</t>
  </si>
  <si>
    <t>443538​</t>
  </si>
  <si>
    <t>278409​</t>
  </si>
  <si>
    <t>135200</t>
  </si>
  <si>
    <t>456437</t>
  </si>
  <si>
    <t>123388</t>
  </si>
  <si>
    <t>168567</t>
  </si>
  <si>
    <t>81789​</t>
  </si>
  <si>
    <t>241669​</t>
  </si>
  <si>
    <t>65879​</t>
  </si>
  <si>
    <t>195619​</t>
  </si>
  <si>
    <t>237831​</t>
  </si>
  <si>
    <t>59578</t>
  </si>
  <si>
    <t>130364</t>
  </si>
  <si>
    <t>262841</t>
  </si>
  <si>
    <t>301046</t>
  </si>
  <si>
    <t>121716</t>
  </si>
  <si>
    <t>174775</t>
  </si>
  <si>
    <t>193556</t>
  </si>
  <si>
    <t>148494</t>
  </si>
  <si>
    <t>88004 </t>
  </si>
  <si>
    <t/>
  </si>
  <si>
    <t>145215</t>
  </si>
  <si>
    <t>259022</t>
  </si>
  <si>
    <t>196877</t>
  </si>
  <si>
    <t>298430</t>
  </si>
  <si>
    <t>213598</t>
  </si>
  <si>
    <t>88282</t>
  </si>
  <si>
    <t>124433</t>
  </si>
  <si>
    <t>431162</t>
  </si>
  <si>
    <t>257247</t>
  </si>
  <si>
    <t>223125</t>
  </si>
  <si>
    <t>204691</t>
  </si>
  <si>
    <t>301825</t>
  </si>
  <si>
    <t>474465</t>
  </si>
  <si>
    <t>233017</t>
  </si>
  <si>
    <t>178390</t>
  </si>
  <si>
    <t>350273</t>
  </si>
  <si>
    <t>19680</t>
  </si>
  <si>
    <t>233253</t>
  </si>
  <si>
    <t>160112</t>
  </si>
  <si>
    <t>187156</t>
  </si>
  <si>
    <t>301310</t>
  </si>
  <si>
    <t>338760</t>
  </si>
  <si>
    <t> 258278</t>
  </si>
  <si>
    <t>349910</t>
  </si>
  <si>
    <t>431352</t>
  </si>
  <si>
    <t>256168</t>
  </si>
  <si>
    <t>109575</t>
  </si>
  <si>
    <t>498179 </t>
  </si>
  <si>
    <t>452463</t>
  </si>
  <si>
    <t>206386</t>
  </si>
  <si>
    <t>35862</t>
  </si>
  <si>
    <t>382139</t>
  </si>
  <si>
    <t>59693</t>
  </si>
  <si>
    <t>179148</t>
  </si>
  <si>
    <t>319221</t>
  </si>
  <si>
    <t>111833</t>
  </si>
  <si>
    <t>258278</t>
  </si>
  <si>
    <t>108995</t>
  </si>
  <si>
    <t>279913</t>
  </si>
  <si>
    <t>398716</t>
  </si>
  <si>
    <t>523556</t>
  </si>
  <si>
    <t>493518</t>
  </si>
  <si>
    <t>373987</t>
  </si>
  <si>
    <t>198894</t>
  </si>
  <si>
    <t>101072</t>
  </si>
  <si>
    <t>528120</t>
  </si>
  <si>
    <t>236965</t>
  </si>
  <si>
    <t>342027</t>
  </si>
  <si>
    <t>71677</t>
  </si>
  <si>
    <t>335243</t>
  </si>
  <si>
    <t>106447</t>
  </si>
  <si>
    <t>278605</t>
  </si>
  <si>
    <t>315208</t>
  </si>
  <si>
    <t>310871</t>
  </si>
  <si>
    <t>229118</t>
  </si>
  <si>
    <t>387832</t>
  </si>
  <si>
    <t>262547</t>
  </si>
  <si>
    <t>327194</t>
  </si>
  <si>
    <t>289514</t>
  </si>
  <si>
    <t>333840</t>
  </si>
  <si>
    <t>184617</t>
  </si>
  <si>
    <t>207379</t>
  </si>
  <si>
    <t>331566</t>
  </si>
  <si>
    <t>320025</t>
  </si>
  <si>
    <t>34898</t>
  </si>
  <si>
    <t>230011</t>
  </si>
  <si>
    <t>124500</t>
  </si>
  <si>
    <t>298309</t>
  </si>
  <si>
    <t>259032</t>
  </si>
  <si>
    <t>189913</t>
  </si>
  <si>
    <t>256658</t>
  </si>
  <si>
    <t>117464</t>
  </si>
  <si>
    <t>63477</t>
  </si>
  <si>
    <t>123636</t>
  </si>
  <si>
    <t>159139</t>
  </si>
  <si>
    <t>207278</t>
  </si>
  <si>
    <t>125312</t>
  </si>
  <si>
    <t>517117</t>
  </si>
  <si>
    <t>36125</t>
  </si>
  <si>
    <t>206426</t>
  </si>
  <si>
    <t>157988</t>
  </si>
  <si>
    <t>1820374</t>
  </si>
  <si>
    <t>417939</t>
  </si>
  <si>
    <t>253050</t>
  </si>
  <si>
    <t>127243</t>
  </si>
  <si>
    <t>183884</t>
  </si>
  <si>
    <t>492166</t>
  </si>
  <si>
    <t>424190</t>
  </si>
  <si>
    <t>249100</t>
  </si>
  <si>
    <t>274889</t>
  </si>
  <si>
    <t>201764</t>
  </si>
  <si>
    <t>172337</t>
  </si>
  <si>
    <t>143208</t>
  </si>
  <si>
    <t>342162</t>
  </si>
  <si>
    <t>287807</t>
  </si>
  <si>
    <t>207615</t>
  </si>
  <si>
    <t>264501</t>
  </si>
  <si>
    <t>830174</t>
  </si>
  <si>
    <t>182236</t>
  </si>
  <si>
    <t>369933</t>
  </si>
  <si>
    <t>159242</t>
  </si>
  <si>
    <t>296729</t>
  </si>
  <si>
    <t>632664</t>
  </si>
  <si>
    <t>407781</t>
  </si>
  <si>
    <t>527771</t>
  </si>
  <si>
    <t>289406</t>
  </si>
  <si>
    <t>197898</t>
  </si>
  <si>
    <t>27038</t>
  </si>
  <si>
    <t>260230</t>
  </si>
  <si>
    <t>318811</t>
  </si>
  <si>
    <t>66439</t>
  </si>
  <si>
    <t>133729</t>
  </si>
  <si>
    <t>282967</t>
  </si>
  <si>
    <t>597574</t>
  </si>
  <si>
    <t> 9154</t>
  </si>
  <si>
    <t>243285</t>
  </si>
  <si>
    <t>228710</t>
  </si>
  <si>
    <t>224079</t>
  </si>
  <si>
    <t>375935</t>
  </si>
  <si>
    <t>376421</t>
  </si>
  <si>
    <t>186254</t>
  </si>
  <si>
    <t>124589</t>
  </si>
  <si>
    <t>171494</t>
  </si>
  <si>
    <t>1385910</t>
  </si>
  <si>
    <t>357416</t>
  </si>
  <si>
    <t>171873</t>
  </si>
  <si>
    <t>287451</t>
  </si>
  <si>
    <t>400358</t>
  </si>
  <si>
    <t>108900</t>
  </si>
  <si>
    <t>259887</t>
  </si>
  <si>
    <t>492792</t>
  </si>
  <si>
    <t>174593</t>
  </si>
  <si>
    <t>66636</t>
  </si>
  <si>
    <t>217764</t>
  </si>
  <si>
    <t>262434</t>
  </si>
  <si>
    <t>345922</t>
  </si>
  <si>
    <t>36524 </t>
  </si>
  <si>
    <t>200084</t>
  </si>
  <si>
    <t>138810</t>
  </si>
  <si>
    <t>289577</t>
  </si>
  <si>
    <t>456372</t>
  </si>
  <si>
    <t>305675</t>
  </si>
  <si>
    <t>299607</t>
  </si>
  <si>
    <t>197723</t>
  </si>
  <si>
    <t>220202</t>
  </si>
  <si>
    <t>280924</t>
  </si>
  <si>
    <t>235018</t>
  </si>
  <si>
    <t>141121</t>
  </si>
  <si>
    <t>193931</t>
  </si>
  <si>
    <t>328457</t>
  </si>
  <si>
    <t>228594</t>
  </si>
  <si>
    <t>705356</t>
  </si>
  <si>
    <t>332514</t>
  </si>
  <si>
    <t>137947</t>
  </si>
  <si>
    <t>28138</t>
  </si>
  <si>
    <t>99143</t>
  </si>
  <si>
    <t>299820</t>
  </si>
  <si>
    <t>83881</t>
  </si>
  <si>
    <t>178503</t>
  </si>
  <si>
    <t>189519</t>
  </si>
  <si>
    <t>361648</t>
  </si>
  <si>
    <t>116709</t>
  </si>
  <si>
    <t>218930</t>
  </si>
  <si>
    <t>180449</t>
  </si>
  <si>
    <t>430320</t>
  </si>
  <si>
    <t>430746</t>
  </si>
  <si>
    <t>290043</t>
  </si>
  <si>
    <t>298429</t>
  </si>
  <si>
    <t>160452</t>
  </si>
  <si>
    <t>271912</t>
  </si>
  <si>
    <t>304729</t>
  </si>
  <si>
    <t>154479</t>
  </si>
  <si>
    <t>263608</t>
  </si>
  <si>
    <t>167507</t>
  </si>
  <si>
    <t>415473</t>
  </si>
  <si>
    <t>226332</t>
  </si>
  <si>
    <t>402727</t>
  </si>
  <si>
    <t> 2324853</t>
  </si>
  <si>
    <t>75900</t>
  </si>
  <si>
    <t>310834</t>
  </si>
  <si>
    <t>325320</t>
  </si>
  <si>
    <t>259648</t>
  </si>
  <si>
    <t>298220</t>
  </si>
  <si>
    <t>419308</t>
  </si>
  <si>
    <t>3326</t>
  </si>
  <si>
    <t>157254</t>
  </si>
  <si>
    <t>193256</t>
  </si>
  <si>
    <t>131002</t>
  </si>
  <si>
    <t>184183</t>
  </si>
  <si>
    <t>352835</t>
  </si>
  <si>
    <t>256793</t>
  </si>
  <si>
    <t>294056</t>
  </si>
  <si>
    <t>206788</t>
  </si>
  <si>
    <t>291121</t>
  </si>
  <si>
    <t>292404</t>
  </si>
  <si>
    <t>29745</t>
  </si>
  <si>
    <t>330924</t>
  </si>
  <si>
    <t>313932</t>
  </si>
  <si>
    <t>143197</t>
  </si>
  <si>
    <t>292589</t>
  </si>
  <si>
    <t>170021</t>
  </si>
  <si>
    <t>126158</t>
  </si>
  <si>
    <t>180802</t>
  </si>
  <si>
    <t>231900</t>
  </si>
  <si>
    <t>207490</t>
  </si>
  <si>
    <t>317666</t>
  </si>
  <si>
    <t>161792</t>
  </si>
  <si>
    <t>561076</t>
  </si>
  <si>
    <t>364382</t>
  </si>
  <si>
    <t>186778</t>
  </si>
  <si>
    <t>278096</t>
  </si>
  <si>
    <t>540156</t>
  </si>
  <si>
    <t>133650</t>
  </si>
  <si>
    <t>287746</t>
  </si>
  <si>
    <t>231538</t>
  </si>
  <si>
    <t>170806</t>
  </si>
  <si>
    <t>317253</t>
  </si>
  <si>
    <t>160049</t>
  </si>
  <si>
    <t>122841</t>
  </si>
  <si>
    <t>176023</t>
  </si>
  <si>
    <t>437268</t>
  </si>
  <si>
    <t>92599</t>
  </si>
  <si>
    <t>101658</t>
  </si>
  <si>
    <t>340672</t>
  </si>
  <si>
    <t>361396</t>
  </si>
  <si>
    <t>394258</t>
  </si>
  <si>
    <t>523950</t>
  </si>
  <si>
    <t>313319</t>
  </si>
  <si>
    <t>385499</t>
  </si>
  <si>
    <t>313616</t>
  </si>
  <si>
    <t>93687</t>
  </si>
  <si>
    <t>160885</t>
  </si>
  <si>
    <t>125454</t>
  </si>
  <si>
    <t>490138</t>
  </si>
  <si>
    <t>332530</t>
  </si>
  <si>
    <t>397642</t>
  </si>
  <si>
    <t>243690</t>
  </si>
  <si>
    <t>104741</t>
  </si>
  <si>
    <t>161744</t>
  </si>
  <si>
    <t>148958</t>
  </si>
  <si>
    <t>259130</t>
  </si>
  <si>
    <t>360195</t>
  </si>
  <si>
    <t>94215</t>
  </si>
  <si>
    <t>28171</t>
  </si>
  <si>
    <t>230889</t>
  </si>
  <si>
    <t>279019</t>
  </si>
  <si>
    <t>267309</t>
  </si>
  <si>
    <t>MAN_CONVERTING</t>
  </si>
  <si>
    <t>REM_ZEROS</t>
  </si>
  <si>
    <t>CONCAT</t>
  </si>
  <si>
    <t>VALUE/TEXT</t>
  </si>
  <si>
    <t>TOTAL_POPULATION</t>
  </si>
  <si>
    <t>POPULATION RATIO</t>
  </si>
  <si>
    <t>Revenue By Division/Branch</t>
  </si>
  <si>
    <t>Expenses By Division/Branch</t>
  </si>
  <si>
    <t>THANA</t>
  </si>
  <si>
    <t>DIV</t>
  </si>
  <si>
    <t>POPULATION BY THANA</t>
  </si>
  <si>
    <t>Random Ratio</t>
  </si>
  <si>
    <t>THANA POPULATION</t>
  </si>
  <si>
    <t>BRANCH POPULATION</t>
  </si>
  <si>
    <t>Column1</t>
  </si>
  <si>
    <t>BRANCH_POPULATION</t>
  </si>
  <si>
    <t>BRANCH_NAME</t>
  </si>
  <si>
    <t>BRANCH_POP</t>
  </si>
  <si>
    <t>THANA_POP</t>
  </si>
  <si>
    <t>THANA+BRANCH+POP</t>
  </si>
  <si>
    <t>109678.8</t>
  </si>
  <si>
    <t>63162.45</t>
  </si>
  <si>
    <t>77198.55</t>
  </si>
  <si>
    <t>81503.4</t>
  </si>
  <si>
    <t>261343</t>
  </si>
  <si>
    <t>121713.6</t>
  </si>
  <si>
    <t>182570.4</t>
  </si>
  <si>
    <t>88707.6</t>
  </si>
  <si>
    <t>133061.4</t>
  </si>
  <si>
    <t>102013.74</t>
  </si>
  <si>
    <t>97578.36</t>
  </si>
  <si>
    <t>278409</t>
  </si>
  <si>
    <t>67426.8</t>
  </si>
  <si>
    <t>81789</t>
  </si>
  <si>
    <t>241669</t>
  </si>
  <si>
    <t>56575.8</t>
  </si>
  <si>
    <t>62233.38</t>
  </si>
  <si>
    <t>69776.82</t>
  </si>
  <si>
    <t>65879</t>
  </si>
  <si>
    <t>88028.55</t>
  </si>
  <si>
    <t>107590.45</t>
  </si>
  <si>
    <t>95132.4</t>
  </si>
  <si>
    <t>142698.6</t>
  </si>
  <si>
    <t>29709</t>
  </si>
  <si>
    <t>36311</t>
  </si>
  <si>
    <t>28058.5</t>
  </si>
  <si>
    <t>37961.5</t>
  </si>
  <si>
    <t>33010</t>
  </si>
  <si>
    <t>283889</t>
  </si>
  <si>
    <t>165589.83</t>
  </si>
  <si>
    <t>9398.25</t>
  </si>
  <si>
    <t>11486.75</t>
  </si>
  <si>
    <t>110108.25</t>
  </si>
  <si>
    <t>90159.85</t>
  </si>
  <si>
    <t>73767.15</t>
  </si>
  <si>
    <t>94938.6</t>
  </si>
  <si>
    <t>101267.84</t>
  </si>
  <si>
    <t>73561.5</t>
  </si>
  <si>
    <t>89908.5</t>
  </si>
  <si>
    <t>88004</t>
  </si>
  <si>
    <t>93983.6</t>
  </si>
  <si>
    <t>140975.4</t>
  </si>
  <si>
    <t>68248.35</t>
  </si>
  <si>
    <t>83414.65</t>
  </si>
  <si>
    <t>46623.96</t>
  </si>
  <si>
    <t>56984.84</t>
  </si>
  <si>
    <t>103608.8</t>
  </si>
  <si>
    <t>66841.98</t>
  </si>
  <si>
    <t>113812.02</t>
  </si>
  <si>
    <t>79237.77</t>
  </si>
  <si>
    <t>89353.23</t>
  </si>
  <si>
    <t>133688.94</t>
  </si>
  <si>
    <t>162047.2</t>
  </si>
  <si>
    <t>109381.86</t>
  </si>
  <si>
    <t>109861.6</t>
  </si>
  <si>
    <t>98875.44</t>
  </si>
  <si>
    <t>137327</t>
  </si>
  <si>
    <t>203243.96</t>
  </si>
  <si>
    <t>140568.75</t>
  </si>
  <si>
    <t>234897.3</t>
  </si>
  <si>
    <t>104398.8</t>
  </si>
  <si>
    <t>182697.9</t>
  </si>
  <si>
    <t>110533.14</t>
  </si>
  <si>
    <t>129784.75</t>
  </si>
  <si>
    <t>69419.75</t>
  </si>
  <si>
    <t>79206.23</t>
  </si>
  <si>
    <t>69887.85</t>
  </si>
  <si>
    <t>55910.28</t>
  </si>
  <si>
    <t>65228.66</t>
  </si>
  <si>
    <t>12601.08</t>
  </si>
  <si>
    <t>14001.2</t>
  </si>
  <si>
    <t>8400.72</t>
  </si>
  <si>
    <t>48983.13</t>
  </si>
  <si>
    <t>41985.54</t>
  </si>
  <si>
    <t>34987.95</t>
  </si>
  <si>
    <t>199641.6</t>
  </si>
  <si>
    <t>244006.4</t>
  </si>
  <si>
    <t>64044.8</t>
  </si>
  <si>
    <t>96067.2</t>
  </si>
  <si>
    <t>101760.8</t>
  </si>
  <si>
    <t>152641.2</t>
  </si>
  <si>
    <t>60699.87</t>
  </si>
  <si>
    <t>75152.22</t>
  </si>
  <si>
    <t>52028.46</t>
  </si>
  <si>
    <t>43357.05</t>
  </si>
  <si>
    <t>130905.39</t>
  </si>
  <si>
    <t>162640.03</t>
  </si>
  <si>
    <t>103137.58</t>
  </si>
  <si>
    <t>173580.99</t>
  </si>
  <si>
    <t>220921.26</t>
  </si>
  <si>
    <t>131500.75</t>
  </si>
  <si>
    <t>246070.08</t>
  </si>
  <si>
    <t>266575.92</t>
  </si>
  <si>
    <t>155324.19</t>
  </si>
  <si>
    <t>175152.81</t>
  </si>
  <si>
    <t>57471.94</t>
  </si>
  <si>
    <t>67467.06</t>
  </si>
  <si>
    <t>104617.59</t>
  </si>
  <si>
    <t>129526.54</t>
  </si>
  <si>
    <t>498179</t>
  </si>
  <si>
    <t>89672.22</t>
  </si>
  <si>
    <t>31127.25</t>
  </si>
  <si>
    <t>19808.25</t>
  </si>
  <si>
    <t>42446.25</t>
  </si>
  <si>
    <t>14148.75</t>
  </si>
  <si>
    <t>25467.75</t>
  </si>
  <si>
    <t>53765.25</t>
  </si>
  <si>
    <t>50935.5</t>
  </si>
  <si>
    <t>45276</t>
  </si>
  <si>
    <t>38741.7</t>
  </si>
  <si>
    <t>41324.48</t>
  </si>
  <si>
    <t>46490.04</t>
  </si>
  <si>
    <t>30993.36</t>
  </si>
  <si>
    <t>23245.02</t>
  </si>
  <si>
    <t>15496.68</t>
  </si>
  <si>
    <t>61986.72</t>
  </si>
  <si>
    <t>64500.04</t>
  </si>
  <si>
    <t>82090.96</t>
  </si>
  <si>
    <t>138710.07</t>
  </si>
  <si>
    <t>104640.93</t>
  </si>
  <si>
    <t>159874.68</t>
  </si>
  <si>
    <t>115771.32</t>
  </si>
  <si>
    <t>253237.25</t>
  </si>
  <si>
    <t>232704.5</t>
  </si>
  <si>
    <t>198483.25</t>
  </si>
  <si>
    <t>71417</t>
  </si>
  <si>
    <t>60914.5</t>
  </si>
  <si>
    <t>82827.92</t>
  </si>
  <si>
    <t>73953.5</t>
  </si>
  <si>
    <t>85786.06</t>
  </si>
  <si>
    <t>53246.52</t>
  </si>
  <si>
    <t>175435.04</t>
  </si>
  <si>
    <t>137168.08</t>
  </si>
  <si>
    <t>107774.92</t>
  </si>
  <si>
    <t>74027.7</t>
  </si>
  <si>
    <t>88833.24</t>
  </si>
  <si>
    <t>64157.34</t>
  </si>
  <si>
    <t>59222.16</t>
  </si>
  <si>
    <t>108573.96</t>
  </si>
  <si>
    <t>93496.75</t>
  </si>
  <si>
    <t>104716.36</t>
  </si>
  <si>
    <t>89756.88</t>
  </si>
  <si>
    <t>55589.6</t>
  </si>
  <si>
    <t>77122.65</t>
  </si>
  <si>
    <t>63100.35</t>
  </si>
  <si>
    <t>82086.48</t>
  </si>
  <si>
    <t>95767.56</t>
  </si>
  <si>
    <t>186452.2</t>
  </si>
  <si>
    <t>152551.8</t>
  </si>
  <si>
    <t>103308.8</t>
  </si>
  <si>
    <t>106537.2</t>
  </si>
  <si>
    <t>112994</t>
  </si>
  <si>
    <t>37256.45</t>
  </si>
  <si>
    <t>34063.04</t>
  </si>
  <si>
    <t>173162.7</t>
  </si>
  <si>
    <t>211643.3</t>
  </si>
  <si>
    <t>96958</t>
  </si>
  <si>
    <t>108592.96</t>
  </si>
  <si>
    <t>93079.68</t>
  </si>
  <si>
    <t>49079.1</t>
  </si>
  <si>
    <t>58894.92</t>
  </si>
  <si>
    <t>65438.8</t>
  </si>
  <si>
    <t>39263.28</t>
  </si>
  <si>
    <t>11323.5</t>
  </si>
  <si>
    <t>13588.2</t>
  </si>
  <si>
    <t>21137.2</t>
  </si>
  <si>
    <t>17362.7</t>
  </si>
  <si>
    <t>15098</t>
  </si>
  <si>
    <t>64778.4</t>
  </si>
  <si>
    <t>79173.6</t>
  </si>
  <si>
    <t>19542.88</t>
  </si>
  <si>
    <t>64558.55</t>
  </si>
  <si>
    <t>60869.49</t>
  </si>
  <si>
    <t>59024.96</t>
  </si>
  <si>
    <t>44560.25</t>
  </si>
  <si>
    <t>49907.48</t>
  </si>
  <si>
    <t>42777.84</t>
  </si>
  <si>
    <t>40995.43</t>
  </si>
  <si>
    <t>39967.5</t>
  </si>
  <si>
    <t>36770.1</t>
  </si>
  <si>
    <t>38368.8</t>
  </si>
  <si>
    <t>44763.6</t>
  </si>
  <si>
    <t>90661.2</t>
  </si>
  <si>
    <t>85480.56</t>
  </si>
  <si>
    <t>64605.2</t>
  </si>
  <si>
    <t>52858.8</t>
  </si>
  <si>
    <t>24016.8</t>
  </si>
  <si>
    <t>28820.16</t>
  </si>
  <si>
    <t>19213.44</t>
  </si>
  <si>
    <t>20814.56</t>
  </si>
  <si>
    <t>35224.64</t>
  </si>
  <si>
    <t>56065.35</t>
  </si>
  <si>
    <t>45871.65</t>
  </si>
  <si>
    <t>79253.65</t>
  </si>
  <si>
    <t>74724.87</t>
  </si>
  <si>
    <t>72460.48</t>
  </si>
  <si>
    <t>120402.8</t>
  </si>
  <si>
    <t>113522.64</t>
  </si>
  <si>
    <t>110082.56</t>
  </si>
  <si>
    <t>138782.05</t>
  </si>
  <si>
    <t>113872.5</t>
  </si>
  <si>
    <t>76624.9</t>
  </si>
  <si>
    <t>62693.1</t>
  </si>
  <si>
    <t>101136.2</t>
  </si>
  <si>
    <t>114882</t>
  </si>
  <si>
    <t>134029</t>
  </si>
  <si>
    <t>119668.75</t>
  </si>
  <si>
    <t>110095.25</t>
  </si>
  <si>
    <t>53397</t>
  </si>
  <si>
    <t>65263</t>
  </si>
  <si>
    <t>96211.15</t>
  </si>
  <si>
    <t>90713.37</t>
  </si>
  <si>
    <t>87964.48</t>
  </si>
  <si>
    <t>90793.8</t>
  </si>
  <si>
    <t>119756.7</t>
  </si>
  <si>
    <t>109491.84</t>
  </si>
  <si>
    <t>124569</t>
  </si>
  <si>
    <t>186393.6</t>
  </si>
  <si>
    <t>227814.4</t>
  </si>
  <si>
    <t>28870.8</t>
  </si>
  <si>
    <t>27221.04</t>
  </si>
  <si>
    <t>26396.16</t>
  </si>
  <si>
    <t>11030.25</t>
  </si>
  <si>
    <t>13236.3</t>
  </si>
  <si>
    <t>20589.8</t>
  </si>
  <si>
    <t>16913.05</t>
  </si>
  <si>
    <t>14707</t>
  </si>
  <si>
    <t>85301.65</t>
  </si>
  <si>
    <t>80427.27</t>
  </si>
  <si>
    <t>77990.08</t>
  </si>
  <si>
    <t>190170.2</t>
  </si>
  <si>
    <t>133528.05</t>
  </si>
  <si>
    <t>54570.9</t>
  </si>
  <si>
    <t>65485.08</t>
  </si>
  <si>
    <t>101865.68</t>
  </si>
  <si>
    <t>83675.38</t>
  </si>
  <si>
    <t>72761.2</t>
  </si>
  <si>
    <t>208779.12</t>
  </si>
  <si>
    <t>202452.48</t>
  </si>
  <si>
    <t>61167.15</t>
  </si>
  <si>
    <t>114178.68</t>
  </si>
  <si>
    <t>93789.63</t>
  </si>
  <si>
    <t>81556.2</t>
  </si>
  <si>
    <t>316662.6</t>
  </si>
  <si>
    <t>96289.2</t>
  </si>
  <si>
    <t>90786.96</t>
  </si>
  <si>
    <t>88035.84</t>
  </si>
  <si>
    <t>16800.48</t>
  </si>
  <si>
    <t>18900.54</t>
  </si>
  <si>
    <t>25200.72</t>
  </si>
  <si>
    <t>31500.9</t>
  </si>
  <si>
    <t>33600.96</t>
  </si>
  <si>
    <t>27300.78</t>
  </si>
  <si>
    <t>14700.42</t>
  </si>
  <si>
    <t>42001.2</t>
  </si>
  <si>
    <t>43410.9</t>
  </si>
  <si>
    <t>52093.08</t>
  </si>
  <si>
    <t>81033.68</t>
  </si>
  <si>
    <t>57881.2</t>
  </si>
  <si>
    <t>76652.6</t>
  </si>
  <si>
    <t>88150.49</t>
  </si>
  <si>
    <t>107313.64</t>
  </si>
  <si>
    <t>57489.45</t>
  </si>
  <si>
    <t>9463.3</t>
  </si>
  <si>
    <t>8652.16</t>
  </si>
  <si>
    <t>198540</t>
  </si>
  <si>
    <t>238248</t>
  </si>
  <si>
    <t>264720</t>
  </si>
  <si>
    <t>172068</t>
  </si>
  <si>
    <t>158832</t>
  </si>
  <si>
    <t>291192</t>
  </si>
  <si>
    <t>85875.9</t>
  </si>
  <si>
    <t>83273.6</t>
  </si>
  <si>
    <t>226408</t>
  </si>
  <si>
    <t>79702.75</t>
  </si>
  <si>
    <t>89267.08</t>
  </si>
  <si>
    <t>76514.64</t>
  </si>
  <si>
    <t>73326.53</t>
  </si>
  <si>
    <t>29233.16</t>
  </si>
  <si>
    <t>90549.44</t>
  </si>
  <si>
    <t>137033.05</t>
  </si>
  <si>
    <t>112117.95</t>
  </si>
  <si>
    <t>9154</t>
  </si>
  <si>
    <t>16123</t>
  </si>
  <si>
    <t>18057.76</t>
  </si>
  <si>
    <t>15478.08</t>
  </si>
  <si>
    <t>14833.16</t>
  </si>
  <si>
    <t>187528.6</t>
  </si>
  <si>
    <t>176812.68</t>
  </si>
  <si>
    <t>171454.72</t>
  </si>
  <si>
    <t>173034.45</t>
  </si>
  <si>
    <t>211486.55</t>
  </si>
  <si>
    <t>30065.4</t>
  </si>
  <si>
    <t>36078.48</t>
  </si>
  <si>
    <t>56122.08</t>
  </si>
  <si>
    <t>46100.28</t>
  </si>
  <si>
    <t>40087.2</t>
  </si>
  <si>
    <t>485068.5</t>
  </si>
  <si>
    <t>457350.3</t>
  </si>
  <si>
    <t>28000</t>
  </si>
  <si>
    <t>31360</t>
  </si>
  <si>
    <t>26880</t>
  </si>
  <si>
    <t>25760</t>
  </si>
  <si>
    <t>152726.75</t>
  </si>
  <si>
    <t>124958.25</t>
  </si>
  <si>
    <t>87104.85</t>
  </si>
  <si>
    <t>79638.72</t>
  </si>
  <si>
    <t>82127.43</t>
  </si>
  <si>
    <t>136715.85</t>
  </si>
  <si>
    <t>38266.55</t>
  </si>
  <si>
    <t>34986.56</t>
  </si>
  <si>
    <t>36079.89</t>
  </si>
  <si>
    <t>56390.4</t>
  </si>
  <si>
    <t>71862.75</t>
  </si>
  <si>
    <t>80486.28</t>
  </si>
  <si>
    <t>68988.24</t>
  </si>
  <si>
    <t>64971.75</t>
  </si>
  <si>
    <t>62372.88</t>
  </si>
  <si>
    <t>72768.36</t>
  </si>
  <si>
    <t>73918.8</t>
  </si>
  <si>
    <t>88702.56</t>
  </si>
  <si>
    <t>98558.4</t>
  </si>
  <si>
    <t>64062.96</t>
  </si>
  <si>
    <t>59135.04</t>
  </si>
  <si>
    <t>31681.5</t>
  </si>
  <si>
    <t>38017.8</t>
  </si>
  <si>
    <t>59138.8</t>
  </si>
  <si>
    <t>48578.3</t>
  </si>
  <si>
    <t>42242</t>
  </si>
  <si>
    <t>104220.8</t>
  </si>
  <si>
    <t>119853.92</t>
  </si>
  <si>
    <t>145909.12</t>
  </si>
  <si>
    <t>93798.72</t>
  </si>
  <si>
    <t>78165.6</t>
  </si>
  <si>
    <t>66714.75</t>
  </si>
  <si>
    <t>81540.25</t>
  </si>
  <si>
    <t>69010.55</t>
  </si>
  <si>
    <t>65067.09</t>
  </si>
  <si>
    <t>63095.36</t>
  </si>
  <si>
    <t>68970</t>
  </si>
  <si>
    <t>56430</t>
  </si>
  <si>
    <t>100893</t>
  </si>
  <si>
    <t>43753.85</t>
  </si>
  <si>
    <t>41253.63</t>
  </si>
  <si>
    <t>40003.52</t>
  </si>
  <si>
    <t>62265.96</t>
  </si>
  <si>
    <t>96858.16</t>
  </si>
  <si>
    <t>79562.06</t>
  </si>
  <si>
    <t>69184.4</t>
  </si>
  <si>
    <t>39958.35</t>
  </si>
  <si>
    <t>47950.02</t>
  </si>
  <si>
    <t>53277.8</t>
  </si>
  <si>
    <t>34630.57</t>
  </si>
  <si>
    <t>58605.58</t>
  </si>
  <si>
    <t>97603.65</t>
  </si>
  <si>
    <t>119293.35</t>
  </si>
  <si>
    <t>36524</t>
  </si>
  <si>
    <t>90037.8</t>
  </si>
  <si>
    <t>172664.25</t>
  </si>
  <si>
    <t>141270.75</t>
  </si>
  <si>
    <t>68542.2</t>
  </si>
  <si>
    <t>83773.8</t>
  </si>
  <si>
    <t>54764.64</t>
  </si>
  <si>
    <t>68455.8</t>
  </si>
  <si>
    <t>91274.4</t>
  </si>
  <si>
    <t>50200.92</t>
  </si>
  <si>
    <t>63892.08</t>
  </si>
  <si>
    <t>56411.1</t>
  </si>
  <si>
    <t>68946.9</t>
  </si>
  <si>
    <t>164783.85</t>
  </si>
  <si>
    <t>5384.4</t>
  </si>
  <si>
    <t>5076.72</t>
  </si>
  <si>
    <t>4922.88</t>
  </si>
  <si>
    <t>81580.8</t>
  </si>
  <si>
    <t>97896.96</t>
  </si>
  <si>
    <t>152284.16</t>
  </si>
  <si>
    <t>125090.56</t>
  </si>
  <si>
    <t>108774.4</t>
  </si>
  <si>
    <t>104617.8</t>
  </si>
  <si>
    <t>98639.64</t>
  </si>
  <si>
    <t>95650.56</t>
  </si>
  <si>
    <t>108776.25</t>
  </si>
  <si>
    <t>88998.75</t>
  </si>
  <si>
    <t>171962.55</t>
  </si>
  <si>
    <t>210176.45</t>
  </si>
  <si>
    <t>154508.2</t>
  </si>
  <si>
    <t>58754.5</t>
  </si>
  <si>
    <t>65805.04</t>
  </si>
  <si>
    <t>54054.14</t>
  </si>
  <si>
    <t>88659</t>
  </si>
  <si>
    <t>15039.06</t>
  </si>
  <si>
    <t>10026.04</t>
  </si>
  <si>
    <t>17545.57</t>
  </si>
  <si>
    <t>20052.08</t>
  </si>
  <si>
    <t>12532.55</t>
  </si>
  <si>
    <t>27571.61</t>
  </si>
  <si>
    <t>22558.59</t>
  </si>
  <si>
    <t>42610.67</t>
  </si>
  <si>
    <t>32584.63</t>
  </si>
  <si>
    <t>23029.2</t>
  </si>
  <si>
    <t>28786.5</t>
  </si>
  <si>
    <t>30705.6</t>
  </si>
  <si>
    <t>38382</t>
  </si>
  <si>
    <t>21110.1</t>
  </si>
  <si>
    <t>26867.4</t>
  </si>
  <si>
    <t>108390.81</t>
  </si>
  <si>
    <t>105106.24</t>
  </si>
  <si>
    <t>100971.36</t>
  </si>
  <si>
    <t>84142.8</t>
  </si>
  <si>
    <t>72923.76</t>
  </si>
  <si>
    <t>123409.44</t>
  </si>
  <si>
    <t>102867.3</t>
  </si>
  <si>
    <t>76747.86</t>
  </si>
  <si>
    <t>63956.55</t>
  </si>
  <si>
    <t>85275.4</t>
  </si>
  <si>
    <t>55429.01</t>
  </si>
  <si>
    <t>51165.24</t>
  </si>
  <si>
    <t>93802.94</t>
  </si>
  <si>
    <t>225713.92</t>
  </si>
  <si>
    <t>246874.6</t>
  </si>
  <si>
    <t>102768.96</t>
  </si>
  <si>
    <t>105980.49</t>
  </si>
  <si>
    <t>112403.55</t>
  </si>
  <si>
    <t>56025</t>
  </si>
  <si>
    <t>68475</t>
  </si>
  <si>
    <t>95505.2</t>
  </si>
  <si>
    <t>90047.76</t>
  </si>
  <si>
    <t>87319.04</t>
  </si>
  <si>
    <t>111592.35</t>
  </si>
  <si>
    <t>136390.65</t>
  </si>
  <si>
    <t>207401.4</t>
  </si>
  <si>
    <t>253490.6</t>
  </si>
  <si>
    <t>47738.1</t>
  </si>
  <si>
    <t>57285.72</t>
  </si>
  <si>
    <t>89111.12</t>
  </si>
  <si>
    <t>73198.42</t>
  </si>
  <si>
    <t>63650.8</t>
  </si>
  <si>
    <t>34415.8</t>
  </si>
  <si>
    <t>39578.17</t>
  </si>
  <si>
    <t>48182.12</t>
  </si>
  <si>
    <t>30974.22</t>
  </si>
  <si>
    <t>25811.85</t>
  </si>
  <si>
    <t>52519.05</t>
  </si>
  <si>
    <t>57743.68</t>
  </si>
  <si>
    <t>63157.15</t>
  </si>
  <si>
    <t>74208.09</t>
  </si>
  <si>
    <t>78705.55</t>
  </si>
  <si>
    <t>206991.4</t>
  </si>
  <si>
    <t>169356.6</t>
  </si>
  <si>
    <t>49205.76</t>
  </si>
  <si>
    <t>73808.64</t>
  </si>
  <si>
    <t>79959.36</t>
  </si>
  <si>
    <t>98411.52</t>
  </si>
  <si>
    <t>104562.24</t>
  </si>
  <si>
    <t>92260.8</t>
  </si>
  <si>
    <t>67657.92</t>
  </si>
  <si>
    <t>93087.96</t>
  </si>
  <si>
    <t>116359.95</t>
  </si>
  <si>
    <t>124117.28</t>
  </si>
  <si>
    <t>155146.6</t>
  </si>
  <si>
    <t>85330.63</t>
  </si>
  <si>
    <t>79216.2</t>
  </si>
  <si>
    <t>72426.24</t>
  </si>
  <si>
    <t>2324853</t>
  </si>
  <si>
    <t>330971.3</t>
  </si>
  <si>
    <t>270794.7</t>
  </si>
  <si>
    <t>81330</t>
  </si>
  <si>
    <t>91089.6</t>
  </si>
  <si>
    <t>78076.8</t>
  </si>
  <si>
    <t>174012.65</t>
  </si>
  <si>
    <t>164069.07</t>
  </si>
  <si>
    <t>159097.28</t>
  </si>
  <si>
    <t>103366.9</t>
  </si>
  <si>
    <t>97460.22</t>
  </si>
  <si>
    <t>94506.88</t>
  </si>
  <si>
    <t>1829.3</t>
  </si>
  <si>
    <t>43230.66</t>
  </si>
  <si>
    <t>41920.64</t>
  </si>
  <si>
    <t>125852.4</t>
  </si>
  <si>
    <t>153819.6</t>
  </si>
  <si>
    <t>194059.25</t>
  </si>
  <si>
    <t>115556.85</t>
  </si>
  <si>
    <t>44108.4</t>
  </si>
  <si>
    <t>52930.08</t>
  </si>
  <si>
    <t>58811.2</t>
  </si>
  <si>
    <t>35286.72</t>
  </si>
  <si>
    <t>64692.32</t>
  </si>
  <si>
    <t>63671.04</t>
  </si>
  <si>
    <t>79588.8</t>
  </si>
  <si>
    <t>84894.72</t>
  </si>
  <si>
    <t>106118.4</t>
  </si>
  <si>
    <t>58365.12</t>
  </si>
  <si>
    <t>74282.88</t>
  </si>
  <si>
    <t>81513.88</t>
  </si>
  <si>
    <t>69869.04</t>
  </si>
  <si>
    <t>66957.83</t>
  </si>
  <si>
    <t>44169.5</t>
  </si>
  <si>
    <t>49469.84</t>
  </si>
  <si>
    <t>42402.72</t>
  </si>
  <si>
    <t>40635.94</t>
  </si>
  <si>
    <t>111855.8</t>
  </si>
  <si>
    <t>105464.04</t>
  </si>
  <si>
    <t>102268.16</t>
  </si>
  <si>
    <t>124120.35</t>
  </si>
  <si>
    <t>151702.65</t>
  </si>
  <si>
    <t>96654.6</t>
  </si>
  <si>
    <t>118133.4</t>
  </si>
  <si>
    <t>78483</t>
  </si>
  <si>
    <t>75343.68</t>
  </si>
  <si>
    <t>72204.36</t>
  </si>
  <si>
    <t>319818.8</t>
  </si>
  <si>
    <t>301543.44</t>
  </si>
  <si>
    <t>292405.76</t>
  </si>
  <si>
    <t>78758.35</t>
  </si>
  <si>
    <t>102600</t>
  </si>
  <si>
    <t>51300</t>
  </si>
  <si>
    <t>45900</t>
  </si>
  <si>
    <t>40500</t>
  </si>
  <si>
    <t>29700</t>
  </si>
  <si>
    <t>27000</t>
  </si>
  <si>
    <t>54000</t>
  </si>
  <si>
    <t>48600</t>
  </si>
  <si>
    <t>43200</t>
  </si>
  <si>
    <t>37800</t>
  </si>
  <si>
    <t>59400</t>
  </si>
  <si>
    <t>163736.1</t>
  </si>
  <si>
    <t>200121.9</t>
  </si>
  <si>
    <t>81360.9</t>
  </si>
  <si>
    <t>133698.84</t>
  </si>
  <si>
    <t>129647.36</t>
  </si>
  <si>
    <t>52945.05</t>
  </si>
  <si>
    <t>63534.06</t>
  </si>
  <si>
    <t>98830.76</t>
  </si>
  <si>
    <t>81182.41</t>
  </si>
  <si>
    <t>141388.2</t>
  </si>
  <si>
    <t>172807.8</t>
  </si>
  <si>
    <t>64726.95</t>
  </si>
  <si>
    <t>77672.34</t>
  </si>
  <si>
    <t>51781.56</t>
  </si>
  <si>
    <t>56096.69</t>
  </si>
  <si>
    <t>94932.86</t>
  </si>
  <si>
    <t>82448.8</t>
  </si>
  <si>
    <t>77737.44</t>
  </si>
  <si>
    <t>75381.76</t>
  </si>
  <si>
    <t>59442.75</t>
  </si>
  <si>
    <t>72652.25</t>
  </si>
  <si>
    <t>114119.5</t>
  </si>
  <si>
    <t>47649.9</t>
  </si>
  <si>
    <t>57179.88</t>
  </si>
  <si>
    <t>88946.48</t>
  </si>
  <si>
    <t>73063.18</t>
  </si>
  <si>
    <t>37699.2</t>
  </si>
  <si>
    <t>34467.84</t>
  </si>
  <si>
    <t>17678.25</t>
  </si>
  <si>
    <t>21606.75</t>
  </si>
  <si>
    <t>88985.6</t>
  </si>
  <si>
    <t>12541.05</t>
  </si>
  <si>
    <t>15327.95</t>
  </si>
  <si>
    <t>140269</t>
  </si>
  <si>
    <t>157101.28</t>
  </si>
  <si>
    <t>129047.48</t>
  </si>
  <si>
    <t>26825.04</t>
  </si>
  <si>
    <t>31295.88</t>
  </si>
  <si>
    <t>27942.75</t>
  </si>
  <si>
    <t>88676.7</t>
  </si>
  <si>
    <t>106412.04</t>
  </si>
  <si>
    <t>165529.84</t>
  </si>
  <si>
    <t>135970.94</t>
  </si>
  <si>
    <t>118235.6</t>
  </si>
  <si>
    <t>83273.25</t>
  </si>
  <si>
    <t>99927.9</t>
  </si>
  <si>
    <t>127685.65</t>
  </si>
  <si>
    <t>91771.68</t>
  </si>
  <si>
    <t>88990.72</t>
  </si>
  <si>
    <t>100538.9</t>
  </si>
  <si>
    <t>58087.59</t>
  </si>
  <si>
    <t>56327.36</t>
  </si>
  <si>
    <t>16533.4</t>
  </si>
  <si>
    <t>25065.1</t>
  </si>
  <si>
    <t>13785.805</t>
  </si>
  <si>
    <t>18798.825</t>
  </si>
  <si>
    <t>23811.845</t>
  </si>
  <si>
    <t>47623.69</t>
  </si>
  <si>
    <t>149924.7</t>
  </si>
  <si>
    <t>183241.3</t>
  </si>
  <si>
    <t>216841.9</t>
  </si>
  <si>
    <t>67926.75</t>
  </si>
  <si>
    <t>76077.96</t>
  </si>
  <si>
    <t>65209.68</t>
  </si>
  <si>
    <t>62492.61</t>
  </si>
  <si>
    <t>180283.5</t>
  </si>
  <si>
    <t>220346.5</t>
  </si>
  <si>
    <t>109661.65</t>
  </si>
  <si>
    <t>103395.27</t>
  </si>
  <si>
    <t>212024.45</t>
  </si>
  <si>
    <t>109788.6</t>
  </si>
  <si>
    <t>47042.4</t>
  </si>
  <si>
    <t>56450.88</t>
  </si>
  <si>
    <t>87812.48</t>
  </si>
  <si>
    <t>72131.68</t>
  </si>
  <si>
    <t>147300.45</t>
  </si>
  <si>
    <t>120518.55</t>
  </si>
  <si>
    <t>105784.4</t>
  </si>
  <si>
    <t>158676.6</t>
  </si>
  <si>
    <t>27600.65</t>
  </si>
  <si>
    <t>22582.35</t>
  </si>
  <si>
    <t>185992.64</t>
  </si>
  <si>
    <t>176124.85</t>
  </si>
  <si>
    <t>144102.15</t>
  </si>
  <si>
    <t>38042.4</t>
  </si>
  <si>
    <t>45650.88</t>
  </si>
  <si>
    <t>50723.2</t>
  </si>
  <si>
    <t>32970.08</t>
  </si>
  <si>
    <t>30433.92</t>
  </si>
  <si>
    <t>55795.52</t>
  </si>
  <si>
    <t>81400.55</t>
  </si>
  <si>
    <t>76749.09</t>
  </si>
  <si>
    <t>74423.36</t>
  </si>
  <si>
    <t>38008.2</t>
  </si>
  <si>
    <t>45609.84</t>
  </si>
  <si>
    <t>70948.64</t>
  </si>
  <si>
    <t>58279.24</t>
  </si>
  <si>
    <t>125653</t>
  </si>
  <si>
    <t>102807</t>
  </si>
  <si>
    <t>110652.15</t>
  </si>
  <si>
    <t>104329.17</t>
  </si>
  <si>
    <t>101167.68</t>
  </si>
  <si>
    <t>106790.7</t>
  </si>
  <si>
    <t>113910.08</t>
  </si>
  <si>
    <t>135268.22</t>
  </si>
  <si>
    <t>151382.78</t>
  </si>
  <si>
    <t>177710.22</t>
  </si>
  <si>
    <t>145182.95</t>
  </si>
  <si>
    <t>118786.05</t>
  </si>
  <si>
    <t>31567.44</t>
  </si>
  <si>
    <t>39459.3</t>
  </si>
  <si>
    <t>42089.92</t>
  </si>
  <si>
    <t>52612.4</t>
  </si>
  <si>
    <t>28936.82</t>
  </si>
  <si>
    <t>36828.68</t>
  </si>
  <si>
    <t>54029.25</t>
  </si>
  <si>
    <t>64835.1</t>
  </si>
  <si>
    <t>100854.6</t>
  </si>
  <si>
    <t>72039</t>
  </si>
  <si>
    <t>113014.44</t>
  </si>
  <si>
    <t>109589.76</t>
  </si>
  <si>
    <t>119863.8</t>
  </si>
  <si>
    <t>155330.55</t>
  </si>
  <si>
    <t>189848.45</t>
  </si>
  <si>
    <t>97382.7</t>
  </si>
  <si>
    <t>119023.3</t>
  </si>
  <si>
    <t>591178</t>
  </si>
  <si>
    <t>37877.95</t>
  </si>
  <si>
    <t>30991.05</t>
  </si>
  <si>
    <t>103900.05</t>
  </si>
  <si>
    <t>N()</t>
  </si>
  <si>
    <t>VALUE()</t>
  </si>
  <si>
    <t>RATIO_BY_POPULATION</t>
  </si>
  <si>
    <t>REVENUE</t>
  </si>
  <si>
    <t>EXPENSES</t>
  </si>
  <si>
    <t>PROFIT</t>
  </si>
  <si>
    <t>REVENUE 2023</t>
  </si>
  <si>
    <t>REVENUE 2022</t>
  </si>
  <si>
    <t>REVENUE 2021</t>
  </si>
  <si>
    <t>REVENUE 2020</t>
  </si>
  <si>
    <t>REVENUE 2019</t>
  </si>
  <si>
    <t>EXPENSE 2023</t>
  </si>
  <si>
    <t>EXPENSE 2022</t>
  </si>
  <si>
    <t>EXPENSE 2021</t>
  </si>
  <si>
    <t>EXPENSE 2020</t>
  </si>
  <si>
    <t>EXPENSE 2019</t>
  </si>
  <si>
    <t>PROFIT 2023</t>
  </si>
  <si>
    <t>PROFIT 2022</t>
  </si>
  <si>
    <t>PROFIT 2021</t>
  </si>
  <si>
    <t>PROFIT 2020</t>
  </si>
  <si>
    <t>PROFIT 2019</t>
  </si>
  <si>
    <t>The branch ratio was calculated, and revenue, expense, and profit were distributed among divisions based on these ratios.</t>
  </si>
  <si>
    <t xml:space="preserve"> Thana population data, along with its source, was collected. For the small number of missing data points, random values were assigned to fill in the gaps.</t>
  </si>
  <si>
    <t>Thana population data was distributed among branches using randomly generated ratios.</t>
  </si>
  <si>
    <t xml:space="preserve"> Branch population data was calculated by multiplying the Thana population by a random branch percentage.</t>
  </si>
  <si>
    <r>
      <t xml:space="preserve">The branch population data was cleaned by removing invalid entries, including </t>
    </r>
    <r>
      <rPr>
        <sz val="10"/>
        <color theme="1"/>
        <rFont val="Arial Unicode MS"/>
      </rPr>
      <t>#VALUE</t>
    </r>
    <r>
      <rPr>
        <sz val="11"/>
        <color theme="1"/>
        <rFont val="Calibri"/>
        <family val="2"/>
        <scheme val="minor"/>
      </rPr>
      <t>, zeros, nulls, and blanks.</t>
    </r>
  </si>
  <si>
    <t>The branch population ratio was calculated by dividing the total population of a division by the branch population, then multiplying the result by 100%.</t>
  </si>
  <si>
    <t xml:space="preserve"> Revenue, expense, and profit per branch for the past five years (2019-2023) were calculated by multiplying the total revenue per division by the branch ratio for each year.</t>
  </si>
  <si>
    <t xml:space="preserve"> In the final dataset, columns were created for Branch Population, Population Ratio, Revenue, Expense, and Profit over the five-year period.</t>
  </si>
  <si>
    <r>
      <t xml:space="preserve">These columns were populated using the </t>
    </r>
    <r>
      <rPr>
        <sz val="10"/>
        <color theme="1"/>
        <rFont val="Arial Unicode MS"/>
      </rPr>
      <t>VLOOKUP</t>
    </r>
    <r>
      <rPr>
        <sz val="11"/>
        <color theme="1"/>
        <rFont val="Calibri"/>
        <family val="2"/>
        <scheme val="minor"/>
      </rPr>
      <t xml:space="preserve"> function from the R_E_P allocation dataset.</t>
    </r>
  </si>
  <si>
    <r>
      <t xml:space="preserve">The branch data for Mymensingh and Rangpur was missing in the final dataset due to duplicate branch names. This caused </t>
    </r>
    <r>
      <rPr>
        <sz val="10"/>
        <color theme="1"/>
        <rFont val="Arial Unicode MS"/>
      </rPr>
      <t>VLOOKUP</t>
    </r>
    <r>
      <rPr>
        <sz val="11"/>
        <color theme="1"/>
        <rFont val="Calibri"/>
        <family val="2"/>
        <scheme val="minor"/>
      </rPr>
      <t xml:space="preserve"> to fail when pulling data from the R_E_P allocation dataset. To resolve this, the data for these branches was manually copied and pasted into the final dataset.</t>
    </r>
  </si>
  <si>
    <r>
      <t xml:space="preserve"> Attempts to modify the branch names in the Agrani Bank CSV file resulted in errors, and further </t>
    </r>
    <r>
      <rPr>
        <sz val="10"/>
        <color theme="1"/>
        <rFont val="Arial Unicode MS"/>
      </rPr>
      <t>VLOOKUP</t>
    </r>
    <r>
      <rPr>
        <sz val="11"/>
        <color theme="1"/>
        <rFont val="Calibri"/>
        <family val="2"/>
        <scheme val="minor"/>
      </rPr>
      <t xml:space="preserve"> attempts were unsuccessful.</t>
    </r>
  </si>
  <si>
    <t xml:space="preserve">1. Collect Revenue, Expenses, profit of the last 5 years for Agrani Bank and then distribute that data based on branch wise population ratio. </t>
  </si>
  <si>
    <t>Branch Name</t>
  </si>
  <si>
    <t>District</t>
  </si>
  <si>
    <t>Address</t>
  </si>
  <si>
    <t>Bagerhat</t>
  </si>
  <si>
    <t>K. Ali Road, Bagerhat 9300</t>
  </si>
  <si>
    <t>Bonik Patti, Bagerhat 9300</t>
  </si>
  <si>
    <t>Chitalmari</t>
  </si>
  <si>
    <t>Chitalmari Bazar, Bagerhat 9360</t>
  </si>
  <si>
    <t>Chulkathi</t>
  </si>
  <si>
    <t>Chulkathi Bazar, Bagerhat 9370</t>
  </si>
  <si>
    <t>Deypara</t>
  </si>
  <si>
    <t>Deypara Bazar, Bagerhat 9300</t>
  </si>
  <si>
    <t>Goalmath</t>
  </si>
  <si>
    <t>Goalmath, Solarkola, Bagerhat 9311</t>
  </si>
  <si>
    <t>Gobindapur</t>
  </si>
  <si>
    <t>Badhal Bazar, Kachua, Bagerhat 9310</t>
  </si>
  <si>
    <t>Jatrapur Bazar</t>
  </si>
  <si>
    <t>Jatrapur Bazar, Rangdia, Bagerhat 9302</t>
  </si>
  <si>
    <t>Mongla Port</t>
  </si>
  <si>
    <t>54 Shaikh Abdul Hai Road, Mongla Port, Bagerhat 9350</t>
  </si>
  <si>
    <t>Morrelganj Bazar</t>
  </si>
  <si>
    <t>Morrelganj Bazar, Bagerhat 9320</t>
  </si>
  <si>
    <t>Muniganj</t>
  </si>
  <si>
    <t>Muniganj, Puratan Bazar, Bagerhat 9300</t>
  </si>
  <si>
    <t>Polerhat Bazar</t>
  </si>
  <si>
    <t>Polerhat Bazar, Morrelganj, Bagerhat 9320</t>
  </si>
  <si>
    <t>Sannashi Bazar</t>
  </si>
  <si>
    <t>Sannashi Bazar, Morrelganj, Bagerhat 9321</t>
  </si>
  <si>
    <t>Vaga Bazar</t>
  </si>
  <si>
    <t>Vaga Bazar, Bagerhat</t>
  </si>
  <si>
    <t>Aziz Nagar</t>
  </si>
  <si>
    <t>Bandarban</t>
  </si>
  <si>
    <t>Aziz Nagar, Lama, Bandarban</t>
  </si>
  <si>
    <t>Bandarban Bazar</t>
  </si>
  <si>
    <t>Bandarban Bazar, Bandarban Sadar, Bandarban</t>
  </si>
  <si>
    <t>Amtali</t>
  </si>
  <si>
    <t>Amtali, Sadar, Barguna 8710</t>
  </si>
  <si>
    <t>Sadar Road, Barguna 8700</t>
  </si>
  <si>
    <t>Betagi</t>
  </si>
  <si>
    <t>Betagi Bandar, Barguna 8740</t>
  </si>
  <si>
    <t>Gazipurhat</t>
  </si>
  <si>
    <t>Gazipur Bazar, Amtali, Barguna 8710</t>
  </si>
  <si>
    <t>Kakchira</t>
  </si>
  <si>
    <t>Kakchira Bandar, Patharghata, Barguna 8721</t>
  </si>
  <si>
    <t>Patharghata</t>
  </si>
  <si>
    <t>Patharghata Bandar, Patharghata, Barguna 8720</t>
  </si>
  <si>
    <t>Taltali Bazar</t>
  </si>
  <si>
    <t>Taltali Bazar, Amtali, Barguna 8710</t>
  </si>
  <si>
    <t>Amua Bazar</t>
  </si>
  <si>
    <t>Barishal</t>
  </si>
  <si>
    <t>DC Road, Amua Bazar, Kathalia, Barisal 8431</t>
  </si>
  <si>
    <t>Agrani Bank Road, Banaripara, Barisal 8530</t>
  </si>
  <si>
    <t>Batajore</t>
  </si>
  <si>
    <t>Batajore Bandar, Gournadi, Barisal 8233</t>
  </si>
  <si>
    <t>Battala</t>
  </si>
  <si>
    <t>Battala, Kotowali, Barisal 8200</t>
  </si>
  <si>
    <t>Boalia Bazar</t>
  </si>
  <si>
    <t>Boalia Bazar, Nalchity, Barisal 8420</t>
  </si>
  <si>
    <t>Bukhainagar</t>
  </si>
  <si>
    <t>Kashipur Bazar, Kotowali, Barisal 8201</t>
  </si>
  <si>
    <t>Chawkbazar</t>
  </si>
  <si>
    <t>Enaetur Rahman Sarak, Kotwali, Barisal 8200</t>
  </si>
  <si>
    <t>Dhamuna Bandar</t>
  </si>
  <si>
    <t>Dhamuna Bandar, Barisal</t>
  </si>
  <si>
    <t>Gournadi</t>
  </si>
  <si>
    <t>Gournadi Bandar, Gournadi, Barisal 8220</t>
  </si>
  <si>
    <t>Lebubunia Hat</t>
  </si>
  <si>
    <t>Lebubunia Hat, Barisal</t>
  </si>
  <si>
    <t>Motherkathi</t>
  </si>
  <si>
    <t>Motherkathi, Barisal</t>
  </si>
  <si>
    <t>Khan Bhaban, Sadar Road, Muladi, Barisal</t>
  </si>
  <si>
    <t>Paisharhat</t>
  </si>
  <si>
    <t>Paishar Hat, Barisal</t>
  </si>
  <si>
    <t>Puran Bazar</t>
  </si>
  <si>
    <t>Hatkhola Road, Kotwali, Barisal 8200</t>
  </si>
  <si>
    <t>Rahutkathi Bandar</t>
  </si>
  <si>
    <t>Rahutkathi Bandar, Barisal</t>
  </si>
  <si>
    <t>Ranirhat</t>
  </si>
  <si>
    <t>Ranirhat Bazar, Bakerganj, Barisal</t>
  </si>
  <si>
    <t>Rupatoli</t>
  </si>
  <si>
    <t>Mollah Market, Kotwali, Barisal 8200</t>
  </si>
  <si>
    <t>Sadar Road</t>
  </si>
  <si>
    <t>Sadar Road, Kotwali, Barisal 8200</t>
  </si>
  <si>
    <t>Shekherhat</t>
  </si>
  <si>
    <t>Shekherhat Bazar, Barisal 8404</t>
  </si>
  <si>
    <t>Tarki Bandar</t>
  </si>
  <si>
    <t>Tarki Bandar, Gournadi, Barisal</t>
  </si>
  <si>
    <t>Ulania</t>
  </si>
  <si>
    <t>Ulania Bandar, Ulania, Mehendiganj, Barisal 8272</t>
  </si>
  <si>
    <t>Banglabazar</t>
  </si>
  <si>
    <t>Banglabazar, Bhola</t>
  </si>
  <si>
    <t>Sadar Road, Bhola 8300</t>
  </si>
  <si>
    <t>Borhanuddin</t>
  </si>
  <si>
    <t>Sadar Road, Borhanuddin, Bhola 8320</t>
  </si>
  <si>
    <t>Char Fasson Bazar</t>
  </si>
  <si>
    <t>Main Road, Char Fasson, Bhola 8340</t>
  </si>
  <si>
    <t>Char Shashibushan</t>
  </si>
  <si>
    <t>Adarsha Road, Char Shashibushan, Bhola 8340</t>
  </si>
  <si>
    <t>Daulatkhan</t>
  </si>
  <si>
    <t>Sadar Road, Daulatkhan, Bhola 8310</t>
  </si>
  <si>
    <t>Kalinath Rayer Bazar</t>
  </si>
  <si>
    <t>Kalinath Rayer Bazar, Bhola, Bhola 8300</t>
  </si>
  <si>
    <t>Khaiyerhat</t>
  </si>
  <si>
    <t>Main Road, Khaiyerhat, Borhanuddin, Bhola 8301</t>
  </si>
  <si>
    <t>Lalmohan</t>
  </si>
  <si>
    <t>Agrani Bank Road, Lalmohan, Bhola 8330</t>
  </si>
  <si>
    <t>Jugirghol, Bhola Sadar, Bhola 8300</t>
  </si>
  <si>
    <t>Badurtala</t>
  </si>
  <si>
    <t>Bogura</t>
  </si>
  <si>
    <t>Badurtola, Bogra 5800</t>
  </si>
  <si>
    <t>Bagbari</t>
  </si>
  <si>
    <t>Bagbari, Bogra 5800</t>
  </si>
  <si>
    <t>Bhatra</t>
  </si>
  <si>
    <t>Bhatra, Nandigram, Bogra 5860</t>
  </si>
  <si>
    <t>Bogra Garison</t>
  </si>
  <si>
    <t>Bogra Cantonment, Shajahanpur, Bogra 5801</t>
  </si>
  <si>
    <t>Chamrul</t>
  </si>
  <si>
    <t>Chamrul, Dupchanchia, Bogra 5880</t>
  </si>
  <si>
    <t>Chelopara</t>
  </si>
  <si>
    <t>Chelopara, Bogra 5800</t>
  </si>
  <si>
    <t>Dhunat</t>
  </si>
  <si>
    <t>Dhunat, Bogra 5850</t>
  </si>
  <si>
    <t>Dupchanchia</t>
  </si>
  <si>
    <t>Dupchanchia, Bogra 5880</t>
  </si>
  <si>
    <t>Goradhap Hat</t>
  </si>
  <si>
    <t>Goradhap Hat, Hajradighi, Bogra</t>
  </si>
  <si>
    <t>Khandar</t>
  </si>
  <si>
    <t>Khandar, Bogra 5800</t>
  </si>
  <si>
    <t>Madla</t>
  </si>
  <si>
    <t>Madla, Bogra 5800</t>
  </si>
  <si>
    <t>Mahasthangarh</t>
  </si>
  <si>
    <t>Mahasthangarh, Bogra 5800</t>
  </si>
  <si>
    <t>Majhira</t>
  </si>
  <si>
    <t>Majhira, Shajahanpur, Bogra 5800</t>
  </si>
  <si>
    <t>Mirzapur</t>
  </si>
  <si>
    <t>Mirzapur, Sherpur, Bogra 5840</t>
  </si>
  <si>
    <t>Namazghar</t>
  </si>
  <si>
    <t>Namazghar, Bogra 5800</t>
  </si>
  <si>
    <t>Nandigram</t>
  </si>
  <si>
    <t>Nandigram, Bogra 5860</t>
  </si>
  <si>
    <t>Nishindara</t>
  </si>
  <si>
    <t>Nishindara, Bogra Sadar, Bogra 5800</t>
  </si>
  <si>
    <t>Noymile Hat</t>
  </si>
  <si>
    <t>Demajanee, Sherpur, Bogra 5800</t>
  </si>
  <si>
    <t>Poradah Hat</t>
  </si>
  <si>
    <t>Poradah Hat, Mohishaban, Gabtoli, Bogra 5800</t>
  </si>
  <si>
    <t>Rajabazar</t>
  </si>
  <si>
    <t>Rajabazar, Bogra 5800</t>
  </si>
  <si>
    <t>Saptapadi Market</t>
  </si>
  <si>
    <t>Satmatha, Bogra 5800</t>
  </si>
  <si>
    <t>Shankha</t>
  </si>
  <si>
    <t>Shankha, Sherpur, Bogra 5840</t>
  </si>
  <si>
    <t>Sherpur</t>
  </si>
  <si>
    <t>Sherpur, Bogra 5840</t>
  </si>
  <si>
    <t>Shibbati</t>
  </si>
  <si>
    <t>Shibbati, Bogra 5800</t>
  </si>
  <si>
    <t>Sonatala</t>
  </si>
  <si>
    <t>Sonatala, Bogra 5826</t>
  </si>
  <si>
    <t>Sultanganj</t>
  </si>
  <si>
    <t>Sultanganj, Bogra 5800</t>
  </si>
  <si>
    <t>Talora</t>
  </si>
  <si>
    <t>Talora, Dupchanchia, Bogra 5881</t>
  </si>
  <si>
    <t>Taranihat</t>
  </si>
  <si>
    <t>Taranihat, Baliadighi, Gabtoli, Bogra 5800</t>
  </si>
  <si>
    <t>Thana Road</t>
  </si>
  <si>
    <t>Thana Road, Sathmatha, Bogra 5800</t>
  </si>
  <si>
    <t>Zianagar</t>
  </si>
  <si>
    <t>Zianagar, Dupchanchia, Bogra 5880</t>
  </si>
  <si>
    <t>Akhaura</t>
  </si>
  <si>
    <t>Brahmanbaria</t>
  </si>
  <si>
    <t>Sarak Bazar, Akhaura, Brahmanbaria 3450</t>
  </si>
  <si>
    <t>Ashuganj</t>
  </si>
  <si>
    <t>Ashugaj Bazar, Brahmanbaria 3402</t>
  </si>
  <si>
    <t>Bancharampur</t>
  </si>
  <si>
    <t>Bancharampur, Brahmanbaria 3420</t>
  </si>
  <si>
    <t>Bangora Bazar</t>
  </si>
  <si>
    <t>Bangora Bazar, Nabinagar, Brahmanbaria 3410</t>
  </si>
  <si>
    <t>Bitghar</t>
  </si>
  <si>
    <t>Bitghar, Nabinagar, Brahmanbaria 3417</t>
  </si>
  <si>
    <t>Court Road, Brahmanbaria 3400</t>
  </si>
  <si>
    <t>Chandua Bazar</t>
  </si>
  <si>
    <t>Chandura Bazar, Brahmanbaria 3432</t>
  </si>
  <si>
    <t>Jagath Bazar</t>
  </si>
  <si>
    <t>Jagath Bazar, Brahmanbaria 3400</t>
  </si>
  <si>
    <t>Kasba</t>
  </si>
  <si>
    <t>Kasba, Brahmanbaria 3460</t>
  </si>
  <si>
    <t>Lalpur Bazar</t>
  </si>
  <si>
    <t>Lalpur Bazar, Ashuganj, Brahmanbaria 3402</t>
  </si>
  <si>
    <t>Nabinagar</t>
  </si>
  <si>
    <t>Nabinagar, Brahmanbaria 3410</t>
  </si>
  <si>
    <t>Salimganj</t>
  </si>
  <si>
    <t>Salimganj, Banchharampur, Brahmanbaria 3413</t>
  </si>
  <si>
    <t>Shahpur</t>
  </si>
  <si>
    <t>Shahpur, Nabinagar, Brahmanbaria</t>
  </si>
  <si>
    <t>Shibpur</t>
  </si>
  <si>
    <t>Shibpur, Brahmanbaria</t>
  </si>
  <si>
    <t>TA Road</t>
  </si>
  <si>
    <t>TA Road, Brahmanbaria 3400</t>
  </si>
  <si>
    <t>Algi Bazar</t>
  </si>
  <si>
    <t>Chandpur</t>
  </si>
  <si>
    <t>Algi Bazar, Chandpur</t>
  </si>
  <si>
    <t>Baburhat</t>
  </si>
  <si>
    <t>Baburhat Bazar, Chandpur 3602</t>
  </si>
  <si>
    <t>Balithuba</t>
  </si>
  <si>
    <t>Balithuba, Candra Bazar, Foridganj, Chandpur 3651</t>
  </si>
  <si>
    <t>Beltali Bazar</t>
  </si>
  <si>
    <t>Badarpur, Beltali Bazar Matlab North, Chandpur 3640</t>
  </si>
  <si>
    <t>Chandra Bazar</t>
  </si>
  <si>
    <t>South Balia, Bakharpur, Chandpur 3651</t>
  </si>
  <si>
    <t>Changarchar Bazar</t>
  </si>
  <si>
    <t>College Road, Changarchar, Matlab North, Chandpur 3641</t>
  </si>
  <si>
    <t>Forrokabad</t>
  </si>
  <si>
    <t>Forrokabad, Chandpur</t>
  </si>
  <si>
    <t>Hajiganj</t>
  </si>
  <si>
    <t>Hajiganj East Bazar, Hajiganj, Chandpur 3610</t>
  </si>
  <si>
    <t>Kachua</t>
  </si>
  <si>
    <t>Kachua, Chandpur</t>
  </si>
  <si>
    <t>Khajuria Bazar</t>
  </si>
  <si>
    <t>Khajuria, Singhargoan, Faridganj, Chandpur 3650</t>
  </si>
  <si>
    <t>Matlab Bazar</t>
  </si>
  <si>
    <t>Agrani Bank Road, Matlab, Matlab South, Chandpur 3640</t>
  </si>
  <si>
    <t>Munshirhat</t>
  </si>
  <si>
    <t>Degaldi, Munshirhat Bazar, Matlab South, Chandpur 3640</t>
  </si>
  <si>
    <t>Nandalalpur</t>
  </si>
  <si>
    <t>Nandalalpur, Matlab North, Chandpur 3640</t>
  </si>
  <si>
    <t>Narayanpur</t>
  </si>
  <si>
    <t>Sarpar, Narayanpur Bazar, Matlab South, Chandpur 3640</t>
  </si>
  <si>
    <t>NB Chandpur</t>
  </si>
  <si>
    <t>Comilla Road, Chandpur 3600</t>
  </si>
  <si>
    <t>Ramchandrapur Bazar</t>
  </si>
  <si>
    <t>Ramchandrapur, Kashemabad, Hajiganj, Chandpur 3611</t>
  </si>
  <si>
    <t>Rupsha Bazar</t>
  </si>
  <si>
    <t>Rupsha Bazar, Faridganj, Chandpur 3652</t>
  </si>
  <si>
    <t>Shahrasti</t>
  </si>
  <si>
    <t>Niz Maher, Shahrasti, Chandpur 3620</t>
  </si>
  <si>
    <t>Sree Ramdee</t>
  </si>
  <si>
    <t>Nitaiganj Road, Puran Bazar, Chandpur 3601</t>
  </si>
  <si>
    <t>Station Road</t>
  </si>
  <si>
    <t>JM Sengupta Road, Chandpur 3600</t>
  </si>
  <si>
    <t>Amnura</t>
  </si>
  <si>
    <t>Chapai Nawabganj</t>
  </si>
  <si>
    <t>Amnura, Chapai Nawabganj 6303</t>
  </si>
  <si>
    <t>Baroghoria</t>
  </si>
  <si>
    <t>Baroghoria, Chapai Nawabganj 6300</t>
  </si>
  <si>
    <t>Binodpur</t>
  </si>
  <si>
    <t>Binodpur, Shibgonj, Chapai Nawabganj 6342</t>
  </si>
  <si>
    <t>Huzrapur, Chapai Nawabganj 6300</t>
  </si>
  <si>
    <t>Chowdala</t>
  </si>
  <si>
    <t>Chowdala, Gomastapur, Chapai Nawabganj 6321</t>
  </si>
  <si>
    <t>Gobratola</t>
  </si>
  <si>
    <t>Gobratola, Chapai Nawabganj 6300</t>
  </si>
  <si>
    <t>Khamar</t>
  </si>
  <si>
    <t>Octroy More, Chapai Nawabganj 6300</t>
  </si>
  <si>
    <t>Manakasha</t>
  </si>
  <si>
    <t>Manakasha, Shibganj, Chapai Nawabganj 6342</t>
  </si>
  <si>
    <t>Mobarakpur</t>
  </si>
  <si>
    <t>Mobarakpur, Shibganj, Chapai Nawabganj 6301</t>
  </si>
  <si>
    <t>Raja Rampur</t>
  </si>
  <si>
    <t>Battalahat, Chapai Nawabganj 6300</t>
  </si>
  <si>
    <t>Rohanpur</t>
  </si>
  <si>
    <t>Rohanpur, Gomostapur, Chapai Nawabganj 6320</t>
  </si>
  <si>
    <t>Sadarghat</t>
  </si>
  <si>
    <t>Sadarghat, Chapai Nawabganj 6300</t>
  </si>
  <si>
    <t>Shibganj</t>
  </si>
  <si>
    <t>Shibganj, Chapai Nawabganj 6340</t>
  </si>
  <si>
    <t>Agrabad</t>
  </si>
  <si>
    <t>Chattogram</t>
  </si>
  <si>
    <t>Agrabad C/A, Chittagong 4100</t>
  </si>
  <si>
    <t>Amanat Khan Sarak</t>
  </si>
  <si>
    <t>Amanat Khan Sarak, Chittagong Port, Kotwali, Chittagong 4100</t>
  </si>
  <si>
    <t>Amirabad</t>
  </si>
  <si>
    <t>Amirabad, Lohagara, Chittagong 4396</t>
  </si>
  <si>
    <t>Amirhat</t>
  </si>
  <si>
    <t>Amirhat Bazar, Jagannath Hat, Raozan, Chittagong 4340</t>
  </si>
  <si>
    <t>Anwara</t>
  </si>
  <si>
    <t>Hajirhat, Jeori, Anwara, Chittagong 4376</t>
  </si>
  <si>
    <t>Artilery Centre</t>
  </si>
  <si>
    <t>Artillery Road, Halishahar, Chittagong 4216</t>
  </si>
  <si>
    <t>Asadganj</t>
  </si>
  <si>
    <t>Ram Joy Mahajan Lane, GPO, Kotwali, Chittagong 4000</t>
  </si>
  <si>
    <t>Askerdighi</t>
  </si>
  <si>
    <t>SS Khaled Road, GPO, Kotwali, Chittagong 4000</t>
  </si>
  <si>
    <t>Azadi Bazar</t>
  </si>
  <si>
    <t>Azadi Bazar, Fatikchari, Chittagong 4351</t>
  </si>
  <si>
    <t>Bahaddarhat</t>
  </si>
  <si>
    <t>Bahaddar Hat, Chandgaon, Chittagong 4212</t>
  </si>
  <si>
    <t>Baradargar Hat</t>
  </si>
  <si>
    <t>Dhaka Trunk Road, Baryadhala, Sitakunda, Chittagong 4311</t>
  </si>
  <si>
    <t>Baraiyer Hat</t>
  </si>
  <si>
    <t>Masjid Road, Hinguli, Mirsarai, Chittagong 4326</t>
  </si>
  <si>
    <t>Boalkhali</t>
  </si>
  <si>
    <t>Kanongophara, Boalkhali, Chittagong 4363</t>
  </si>
  <si>
    <t>Chaktai</t>
  </si>
  <si>
    <t>70 New Chakai Road, Kotwali, Chittagong 4000</t>
  </si>
  <si>
    <t>Chatteswari Road</t>
  </si>
  <si>
    <t>Chatteswari Road, Kotwali, Chittagong 4000</t>
  </si>
  <si>
    <t>Chaturi</t>
  </si>
  <si>
    <t>Chaturi, Anwara, Chittagong</t>
  </si>
  <si>
    <t>Chittagong Air Base</t>
  </si>
  <si>
    <t>BAF Shaheen, Chittagong Airport, Patenga, Chittagong 4205</t>
  </si>
  <si>
    <t>Chittagong Cadet College</t>
  </si>
  <si>
    <t>Cadet College Road, Sitakunda, Chittagong 4316</t>
  </si>
  <si>
    <t>Chittagong EPZ</t>
  </si>
  <si>
    <t>Bay Shopping Centre, Chittagong</t>
  </si>
  <si>
    <t>Chittagong I/A</t>
  </si>
  <si>
    <t>Baizid Bostami Mazar, Chittagong 4210</t>
  </si>
  <si>
    <t>Chittagong Medical College</t>
  </si>
  <si>
    <t>Chittagong Medical College, Panchlaish, Chittagong 4000</t>
  </si>
  <si>
    <t>Chittagong Port</t>
  </si>
  <si>
    <t>BSC Bhaban, Chittagong Port, Bandar, Chittagong 4100</t>
  </si>
  <si>
    <t>Chittagong University</t>
  </si>
  <si>
    <t>Chittagong University, Hathazari, Chittagong 4331</t>
  </si>
  <si>
    <t>Colonel Hat</t>
  </si>
  <si>
    <t>Dhaka Trunk Road, Colonel Hat, Pahartali, Chittagong 4317</t>
  </si>
  <si>
    <t>Dewanhat</t>
  </si>
  <si>
    <t>Dewan Hat, Dohazari, Chandanaish, Chittagong 4382</t>
  </si>
  <si>
    <t>Durgapur</t>
  </si>
  <si>
    <t>Durgapur, Bharatvaj Hat, Mirsharai, Chittagong 4323</t>
  </si>
  <si>
    <t>Firingi Bazar</t>
  </si>
  <si>
    <t>Shib Bari Lane, Kotwali, Chittagong 4000</t>
  </si>
  <si>
    <t>Foteabad</t>
  </si>
  <si>
    <t>Chowdhury Hat Bazar, Foteabad, Hathazari, Chittagong 3225</t>
  </si>
  <si>
    <t>Fouzderhat</t>
  </si>
  <si>
    <t>Dhaka Trunk Road, Zafarabad, Pahartali, Chittagong 4317</t>
  </si>
  <si>
    <t>Gahira FKJ Madrasha</t>
  </si>
  <si>
    <t>FKJ Madrasha, Gahira, Raozan, Chittagong 4343</t>
  </si>
  <si>
    <t>Gunagari</t>
  </si>
  <si>
    <t>Gunagari, Banskhali, Chittagong 4392</t>
  </si>
  <si>
    <t>Eidgah, DT Road, Halishahar, Chittagong 4228</t>
  </si>
  <si>
    <t>Hathazari Bus Station, Hathazari, Chittagong 4330</t>
  </si>
  <si>
    <t>Ishakhali</t>
  </si>
  <si>
    <t>Rangunia, Chittagong 4360</t>
  </si>
  <si>
    <t>Ishanagar</t>
  </si>
  <si>
    <t>Ishanagar Fish Harbour, Karnafuli, Chittagong 4000</t>
  </si>
  <si>
    <t>Jahan Building</t>
  </si>
  <si>
    <t>Jahan Building, 24 Agrabad, Chittagong 4100</t>
  </si>
  <si>
    <t>Jalalabad</t>
  </si>
  <si>
    <t>Bottoli Bazar, Kulgaon, Haji Saleh Bazar, Baizid Road, Chittagong 4216</t>
  </si>
  <si>
    <t>Jubilee Road</t>
  </si>
  <si>
    <t>129 Jubilee Road, Kotwali, Chittagong 4000</t>
  </si>
  <si>
    <t>Kapashgola</t>
  </si>
  <si>
    <t>Kapashgola, Panchlaish, Chittagong 4000</t>
  </si>
  <si>
    <t>Keranirhat</t>
  </si>
  <si>
    <t>Keranir Hat, Satkania, Chittagong 4387</t>
  </si>
  <si>
    <t>Khatunganj</t>
  </si>
  <si>
    <t>Khatunganj Road, Kotwali, Chittagong 4000</t>
  </si>
  <si>
    <t>Khotakhali</t>
  </si>
  <si>
    <t>Khotakhali, Chawkaria, Chittagong 4740</t>
  </si>
  <si>
    <t>Jakir Hossain Road, Dampara, Khulshi, Chittagong 4000</t>
  </si>
  <si>
    <t>Laldighi East</t>
  </si>
  <si>
    <t>1012-1013 Laldighi East Side, Kotwali, Chittagong 4000</t>
  </si>
  <si>
    <t>Lalkhan Bazar</t>
  </si>
  <si>
    <t>CDA Avenue, Kotwali, Chittagong 4000</t>
  </si>
  <si>
    <t>Madambibirhat</t>
  </si>
  <si>
    <t>Dhaka Trunk Road, Bhatiary, Sitakunda, Chittagong 4315</t>
  </si>
  <si>
    <t>Maricha</t>
  </si>
  <si>
    <t>Maricha, Ukhiya, Chittagong 4700</t>
  </si>
  <si>
    <t>Minnatali Hat</t>
  </si>
  <si>
    <t>Minnat Ali Hat, Anwara, Chittagong 4338</t>
  </si>
  <si>
    <t>Mirsharai</t>
  </si>
  <si>
    <t>Mirsharai, Chittagong</t>
  </si>
  <si>
    <t>Mirzakhil</t>
  </si>
  <si>
    <t>Mirzakhil, Satkania, Chittagong 3860</t>
  </si>
  <si>
    <t>Modunaghat</t>
  </si>
  <si>
    <t>Modunaghat Bazar, South Madarsha, Noor Ali Bari, Hathazari, Chittagong 4337</t>
  </si>
  <si>
    <t>Nazirhat</t>
  </si>
  <si>
    <t>Nazirhat Bazar, Fatikchhari, Chittagong 4353</t>
  </si>
  <si>
    <t>New Market</t>
  </si>
  <si>
    <t>886/904 HS Sohrawardy Road, Kotwali, Chittagong 4000</t>
  </si>
  <si>
    <t>DT Road, Pahartali Bazar, Chittagong 4202</t>
  </si>
  <si>
    <t>Patiya, Chittagong 4370</t>
  </si>
  <si>
    <t>Press Club</t>
  </si>
  <si>
    <t>Jamal Khan Road, Rahmatganj, Kotwali, Chittagong 4000</t>
  </si>
  <si>
    <t>Quaish Burischar</t>
  </si>
  <si>
    <t>Sk Mohammad City Corporation College, Noor Ali Bari, Hathazari, Chittagong 4337</t>
  </si>
  <si>
    <t>Raozan</t>
  </si>
  <si>
    <t>Fakirhat Bazar, Raozan, Chittagong 4340</t>
  </si>
  <si>
    <t>Reajuddin Bazar</t>
  </si>
  <si>
    <t>Reajuddin Bazar Road, Kotwali, Chittagong 4000</t>
  </si>
  <si>
    <t>Sadarghat Road, Kotwali, Chittagong 4000</t>
  </si>
  <si>
    <t>Sandwip</t>
  </si>
  <si>
    <t>Sandwip, Chittagong</t>
  </si>
  <si>
    <t>Sarwatali</t>
  </si>
  <si>
    <t>Sarwatali, Bengura, Boalkhali, Chittagong 4367</t>
  </si>
  <si>
    <t>Sattarhat</t>
  </si>
  <si>
    <t>Sattarhat, Anwara, Chittagong 4376</t>
  </si>
  <si>
    <t>Shamitirhat</t>
  </si>
  <si>
    <t>Shamitirhat Bazar, Fatikchhari, Chittagong 4333</t>
  </si>
  <si>
    <t>Shanti Niketan</t>
  </si>
  <si>
    <t>Shanti Niketan Bazar, Rangunia, Chittagong 4360</t>
  </si>
  <si>
    <t>Dhaka Trunk Road, Sitakunda, Chittagong 4310</t>
  </si>
  <si>
    <t>Sk Mujib Sarak</t>
  </si>
  <si>
    <t>Sk Mujib Sarak, Agrabad, Chittagong 4000</t>
  </si>
  <si>
    <t>Steel Mills</t>
  </si>
  <si>
    <t>Steel Mills, Potenga, Chittagong 4200</t>
  </si>
  <si>
    <t>Strand Road</t>
  </si>
  <si>
    <t>15 Strand Road, Kotwali, Chittagong 4000</t>
  </si>
  <si>
    <t>Alamdanga</t>
  </si>
  <si>
    <t>Chuadanga</t>
  </si>
  <si>
    <t>Halud Patty, Alamdanga, Chuadanga 7210</t>
  </si>
  <si>
    <t>Andulbaria</t>
  </si>
  <si>
    <t>Andulbaria, Jiban Nagar, Chuadanga 7222</t>
  </si>
  <si>
    <t>Asmankhali</t>
  </si>
  <si>
    <t>Asmankhali, Alamdanga, Chuadanga 7201</t>
  </si>
  <si>
    <t>Chuadanga 7200</t>
  </si>
  <si>
    <t>Darshana</t>
  </si>
  <si>
    <t>Darshana, Damurhudam, Chuadanga 7221</t>
  </si>
  <si>
    <t>Hardi</t>
  </si>
  <si>
    <t>Hardi, Alamdanga, Chuadanga 7211</t>
  </si>
  <si>
    <t>Jibannagar</t>
  </si>
  <si>
    <t>Jiban Nagar, Daulatganj, Chuadanga 7230</t>
  </si>
  <si>
    <t>Kedarganj</t>
  </si>
  <si>
    <t>Kedarganj, Chuadanga 7200</t>
  </si>
  <si>
    <t>Radhakantapur Bazar</t>
  </si>
  <si>
    <t>Munshiganj Bazar, Alamdanga, Chuadanga 7210</t>
  </si>
  <si>
    <t>Ramdia</t>
  </si>
  <si>
    <t>Kaskorra Bazar, Alamdanga, Chuadanga 7210</t>
  </si>
  <si>
    <t>Cox's Bazar</t>
  </si>
  <si>
    <t>Lal Dighir Par, Cox's Bazar 4800</t>
  </si>
  <si>
    <t>Teknaf</t>
  </si>
  <si>
    <t>Teknaf, Cox's Bazar 4760</t>
  </si>
  <si>
    <t>Amratali Bazar</t>
  </si>
  <si>
    <t>Cumilla</t>
  </si>
  <si>
    <t>Barura Road, Amratali, Barura, Comilla 3500</t>
  </si>
  <si>
    <t>Bakshaganj</t>
  </si>
  <si>
    <t>Bakshaganj, Hossamia, Nangalkot, Comilla 3583</t>
  </si>
  <si>
    <t>Balutupa</t>
  </si>
  <si>
    <t>Old Chittagong Road, Chapapur, Kotwali, Comilla 3500</t>
  </si>
  <si>
    <t>Bataisari Bazar</t>
  </si>
  <si>
    <t>Bataisari Bazar, Barura, Comilla 3560</t>
  </si>
  <si>
    <t>Ranir Bazar Road, Sadar, Comilla 3500</t>
  </si>
  <si>
    <t>Burichong Bazar</t>
  </si>
  <si>
    <t>Burichong, Comilla</t>
  </si>
  <si>
    <t>Chandina</t>
  </si>
  <si>
    <t>Chandina, Comilla 3510</t>
  </si>
  <si>
    <t>Comilla Medical College</t>
  </si>
  <si>
    <t>Comilla Medical College, Comilla</t>
  </si>
  <si>
    <t>Daudkandi</t>
  </si>
  <si>
    <t>Daudkandi Bazar, Daudkandi, Comilla 3516</t>
  </si>
  <si>
    <t>Hasanpur</t>
  </si>
  <si>
    <t>Bakshaganj Road, Dhalua Bazar, Nangalkot, Comilla 3581</t>
  </si>
  <si>
    <t>Homna</t>
  </si>
  <si>
    <t>Homna, Comilla 3546</t>
  </si>
  <si>
    <t>Housing Estate</t>
  </si>
  <si>
    <t>Housing Estate, Comilla Sadar, Comilla 3500</t>
  </si>
  <si>
    <t>Jagatpur</t>
  </si>
  <si>
    <t>Homna Road, Jagatpur, Titas, Comilla 3570</t>
  </si>
  <si>
    <t>Jahapur</t>
  </si>
  <si>
    <t>Jahapur, Muradnagar, Comilla 3540</t>
  </si>
  <si>
    <t>Jhalam Bazar</t>
  </si>
  <si>
    <t>Jhalam Bazar, Barura, Comilla 3560</t>
  </si>
  <si>
    <t>Juktikhola Bazar</t>
  </si>
  <si>
    <t>Juktikhola Bazar, Nangalkot, Comilla</t>
  </si>
  <si>
    <t>Kashinagar Bazar</t>
  </si>
  <si>
    <t>Kashinagar Bazar, Chauddagram, Comilla 3550</t>
  </si>
  <si>
    <t>Khila Bazar</t>
  </si>
  <si>
    <t>Noakhali Road, Iqbal Nagar, Manoharganj, Comilla 3570</t>
  </si>
  <si>
    <t>Laksam</t>
  </si>
  <si>
    <t>Dawlatganj Road, Laksam, Comilla 3570</t>
  </si>
  <si>
    <t>Madhabpur Bazar</t>
  </si>
  <si>
    <t>Brahmanbaria Road, Madhabpur, Brahmanpara, Comilla 3461</t>
  </si>
  <si>
    <t>Manoharpur</t>
  </si>
  <si>
    <t>Kandirpar Road, Manoharpur, Comilla 3500</t>
  </si>
  <si>
    <t>Moshikara</t>
  </si>
  <si>
    <t>Brahmanbaria Road, Debidwar, Comilla 3530</t>
  </si>
  <si>
    <t>Munshirhat, Chauddagram, Comilla 3550</t>
  </si>
  <si>
    <t>Nasratpur</t>
  </si>
  <si>
    <t>Noakhali Road, Laksham, Comilla 3570</t>
  </si>
  <si>
    <t>Natherpatua</t>
  </si>
  <si>
    <t>Noakhali Road, Natherpatua, Manoharganj, Comilla 3570</t>
  </si>
  <si>
    <t>Nimsar</t>
  </si>
  <si>
    <t>Bisha Road, Nimsar, Burichang, Comilla 3500</t>
  </si>
  <si>
    <t>Paduar Bazar</t>
  </si>
  <si>
    <t>Bisha Road, Paduar Bazar, Ahmednagar, Sadar South, Comilla 3502</t>
  </si>
  <si>
    <t>Peria Bazar</t>
  </si>
  <si>
    <t>Peria Bazar, Nangalkot, Comilla 3570</t>
  </si>
  <si>
    <t>Rajganj</t>
  </si>
  <si>
    <t>Chawkbazar Road, Comilla 3500</t>
  </si>
  <si>
    <t>Rupbabu Bazar</t>
  </si>
  <si>
    <t>Bangura, Muradnagar, Comilla 3543</t>
  </si>
  <si>
    <t>Shankachail</t>
  </si>
  <si>
    <t>Shankachail Bazar, Burichang, Comilla 3500</t>
  </si>
  <si>
    <t>Thomson Bridge</t>
  </si>
  <si>
    <t>EPZ Road, Comilla Sadar, Comilla 3500</t>
  </si>
  <si>
    <t>Agamashi Lane</t>
  </si>
  <si>
    <t>Dhaka</t>
  </si>
  <si>
    <t>Kazi Alauddin Road, Sutrapur, Dhaka 1100</t>
  </si>
  <si>
    <t>Amin Court</t>
  </si>
  <si>
    <t>62/63 Motijheel C/A, Dhaka 1000</t>
  </si>
  <si>
    <t>Anta Barrah</t>
  </si>
  <si>
    <t>Raipara, Dohar, Dhaka</t>
  </si>
  <si>
    <t>Babu Bazar</t>
  </si>
  <si>
    <t>3/2 Azizullah Road, Babu Bazar, Lalbagh, Dhaka 1100</t>
  </si>
  <si>
    <t>Banani</t>
  </si>
  <si>
    <t>26 Kamal Attaturk Avenue, Banani, Gulshan, Dhaka 1213</t>
  </si>
  <si>
    <t>Bangabandhu Avenue</t>
  </si>
  <si>
    <t>32 Bangabandhu Avenue, Ramna, Dhaka 1000</t>
  </si>
  <si>
    <t>Bangla Academy</t>
  </si>
  <si>
    <t>Shahbagh, Dhaka 1000</t>
  </si>
  <si>
    <t>Bangladesh Air Force</t>
  </si>
  <si>
    <t>Dhaka Cantonment, Kafrul, Dhaka 1206</t>
  </si>
  <si>
    <t>Bank Town</t>
  </si>
  <si>
    <t>Rajful Bari, Savar, Dhaka 1347</t>
  </si>
  <si>
    <t>Basaboo</t>
  </si>
  <si>
    <t>Basaboo, Dhaka 1214</t>
  </si>
  <si>
    <t>Becharam Dewry</t>
  </si>
  <si>
    <t>Becharam Dewry, Chawk Bazar, Lalbagh, Dhaka 1100</t>
  </si>
  <si>
    <t>Begum Bazar</t>
  </si>
  <si>
    <t>19/25 Begum Bazar, Lalbagh, Dhaka 1100</t>
  </si>
  <si>
    <t>Central Law College</t>
  </si>
  <si>
    <t>Kakrail, Dhaka 1000</t>
  </si>
  <si>
    <t>2/1 Chawk Circular Road, Chawk Bazar, Lalbagh, Dhaka 1100</t>
  </si>
  <si>
    <t>Chowdhury Bazar</t>
  </si>
  <si>
    <t>Islam Plaza, Shahid Delwar Hossain Road, Keraniganj, Dhaka</t>
  </si>
  <si>
    <t>Churain Bazar</t>
  </si>
  <si>
    <t>Churain Bazar, Dhaka</t>
  </si>
  <si>
    <t>Demra</t>
  </si>
  <si>
    <t>Chittagoan Road, Sarulia, Demra, Dhaka 1361</t>
  </si>
  <si>
    <t>Dhaka New Market</t>
  </si>
  <si>
    <t>New Market, Dhanmondi, Dhaka 1205</t>
  </si>
  <si>
    <t>Dhaka University</t>
  </si>
  <si>
    <t>Karzon Hall, Shahbagh, Dhaka 1000</t>
  </si>
  <si>
    <t>Dhamrai</t>
  </si>
  <si>
    <t>Dhamrai, Dhaka 1350</t>
  </si>
  <si>
    <t>Dhanmondi</t>
  </si>
  <si>
    <t>House 2, Road 14, Sobhanbagh, Mirpur Road, Zigatola, Dhanmondi, Dhaka 1209</t>
  </si>
  <si>
    <t>Dolairpar</t>
  </si>
  <si>
    <t>95 Dolairpar, Postagola, Jatrabari, Dhaka</t>
  </si>
  <si>
    <t>Elephant Road</t>
  </si>
  <si>
    <t>123/A Elephant Road, Dhaka 1205</t>
  </si>
  <si>
    <t>Farashganj</t>
  </si>
  <si>
    <t>52 BK Das Road, Sadarghat, Sutrapur, Dhaka</t>
  </si>
  <si>
    <t>Faridabad</t>
  </si>
  <si>
    <t>218 Karimullarbag, Faridabad, Shyampur, Dhaka</t>
  </si>
  <si>
    <t>Farm Gate</t>
  </si>
  <si>
    <t>Farm Gate, Dhaka</t>
  </si>
  <si>
    <t>Foreign Exchange</t>
  </si>
  <si>
    <t>1/D DIT Avenue, Motijheel, Dhaka 1000</t>
  </si>
  <si>
    <t>Gabtali</t>
  </si>
  <si>
    <t>Baghbari, Darus Salam, Dhaka 1216</t>
  </si>
  <si>
    <t>Green Road</t>
  </si>
  <si>
    <t>Green Road, Dhaka</t>
  </si>
  <si>
    <t>Gulshan</t>
  </si>
  <si>
    <t>Gulshan, Dhaka</t>
  </si>
  <si>
    <t>Hatkhola</t>
  </si>
  <si>
    <t>Hatkhola, Wari, Sutrapur, Dhaka 1203</t>
  </si>
  <si>
    <t>Hotel Sheraton</t>
  </si>
  <si>
    <t>Hotel Sheraton, Shahbagh, Dhaka</t>
  </si>
  <si>
    <t>ICDDRB</t>
  </si>
  <si>
    <t>Mohakhali, Gulshan, Dhaka 1212</t>
  </si>
  <si>
    <t>Imamganj</t>
  </si>
  <si>
    <t>30 Imamganj Bazar Lane, Lalbagh, Dhaka 1211</t>
  </si>
  <si>
    <t>Islampur</t>
  </si>
  <si>
    <t>8/2 Islampur Road, Katwali, Dhaka</t>
  </si>
  <si>
    <t>Jagannath University</t>
  </si>
  <si>
    <t>Jagannath University, Kotwali, Dhaka</t>
  </si>
  <si>
    <t>Jahangirnagar University</t>
  </si>
  <si>
    <t>Jahangirnagar University, Savar, Dhaka</t>
  </si>
  <si>
    <t>Jatiya Press Club</t>
  </si>
  <si>
    <t>Jatiya Press Club, Ramna, Dhaka 1000</t>
  </si>
  <si>
    <t>Jatrabari</t>
  </si>
  <si>
    <t>Jatrabari, Dhaka 1204</t>
  </si>
  <si>
    <t>Joypara</t>
  </si>
  <si>
    <t>2012 Joypara Main Road, Dohar, Dhaka</t>
  </si>
  <si>
    <t>Kadamtali</t>
  </si>
  <si>
    <t>Dhaka Narayanpur Road, Kadamtali, Shyampur, Dhaka</t>
  </si>
  <si>
    <t>Kamalapur</t>
  </si>
  <si>
    <t>Kamalapur, Motijheel, Dhaka 1000</t>
  </si>
  <si>
    <t>Kamrangirchar</t>
  </si>
  <si>
    <t>Kamrangirchar, Dhaka</t>
  </si>
  <si>
    <t>Kurmitola</t>
  </si>
  <si>
    <t>Kurmitola, Dhaka</t>
  </si>
  <si>
    <t>Malibagh</t>
  </si>
  <si>
    <t>Malibagh, Shantinagar, Ramna, Dhaka 1217</t>
  </si>
  <si>
    <t>Matuail</t>
  </si>
  <si>
    <t>Matuail, Pardogair, Demra, Dhaka 1362</t>
  </si>
  <si>
    <t>Mirpur</t>
  </si>
  <si>
    <t>Mirpur New Market, Dhaka</t>
  </si>
  <si>
    <t>Mohakhali</t>
  </si>
  <si>
    <t>Mohakhali, Dhaka</t>
  </si>
  <si>
    <t>Mohammadpur</t>
  </si>
  <si>
    <t>71/C Asad Avenue, Mohammadpur, Dhaka 1207</t>
  </si>
  <si>
    <t>Mouchak</t>
  </si>
  <si>
    <t>Mouchak, Ramna, Dhaka 1217</t>
  </si>
  <si>
    <t>Moulvibazar</t>
  </si>
  <si>
    <t>Al-Falah Market, 144 Mitford Road, Chawkbazar, Lalbagh, Dhaka 1100</t>
  </si>
  <si>
    <t>Narinda</t>
  </si>
  <si>
    <t>113 Sharatgupta Road, Sutrapur, Dhaka</t>
  </si>
  <si>
    <t>Narisha Bazar</t>
  </si>
  <si>
    <t>Malikandi, Narisha, Dohar, Dhaka</t>
  </si>
  <si>
    <t>National Museum</t>
  </si>
  <si>
    <t>National Museum, Shahbagh, Dhaka 1000</t>
  </si>
  <si>
    <t>Nawabganj</t>
  </si>
  <si>
    <t>Kalakopa, Nawabganj, Dhaka</t>
  </si>
  <si>
    <t>Nawabganj Road</t>
  </si>
  <si>
    <t>3 Nawabganj Road, Lalbagh, Dhaka 1211</t>
  </si>
  <si>
    <t>Nawabpur</t>
  </si>
  <si>
    <t>243-244 Nawabpur Road, Nawabpur, Kotwali, Dhaka</t>
  </si>
  <si>
    <t>North South Road</t>
  </si>
  <si>
    <t>121/1 Lutfor Rahman Road, Nawabpur, Kotwali, Dhaka 1200</t>
  </si>
  <si>
    <t>Pallabi</t>
  </si>
  <si>
    <t>Pallabi, Dhaka</t>
  </si>
  <si>
    <t>Panthapath</t>
  </si>
  <si>
    <t>Panthapath, Dhaka</t>
  </si>
  <si>
    <t>Peari Das Road</t>
  </si>
  <si>
    <t>2/3 Paridas Road, Sadarghat, Sutrapur, Dhaka</t>
  </si>
  <si>
    <t>Posta</t>
  </si>
  <si>
    <t>69/1 Water Works Road, Posta, Lalbagh, Dhaka 1211</t>
  </si>
  <si>
    <t>Principal</t>
  </si>
  <si>
    <t>9/D Dilkusha, Motijheel, Dhaka 1000</t>
  </si>
  <si>
    <t>Purana Paltan</t>
  </si>
  <si>
    <t>56 Purana Paltan, Dhaka 1000</t>
  </si>
  <si>
    <t>Rai Shaheb Bazar</t>
  </si>
  <si>
    <t>33-34 Johnson Road, Sadarghat, Sutrapur, Dhaka</t>
  </si>
  <si>
    <t>Rajuk Bhaban</t>
  </si>
  <si>
    <t>Rajuk Avenue, Motijheel, Dhaka 1000</t>
  </si>
  <si>
    <t>Ramna</t>
  </si>
  <si>
    <t>18 Bangabandhu Avenue, Ramna, Dhaka 1000</t>
  </si>
  <si>
    <t>Rampura</t>
  </si>
  <si>
    <t>Rampura, Dhaka 1219</t>
  </si>
  <si>
    <t>Rayer Bazar</t>
  </si>
  <si>
    <t>Rayer Bazar, Dhaka</t>
  </si>
  <si>
    <t>Rayerbagh</t>
  </si>
  <si>
    <t>Rayerbagh, Kadamtali, Dhaka</t>
  </si>
  <si>
    <t>Greatwall Shopping Complex, Sadarghat, Sutrapur, Dhaka</t>
  </si>
  <si>
    <t>Satmasjid Road</t>
  </si>
  <si>
    <t>Satmasjid Road, Mohammadpur, Dhaka</t>
  </si>
  <si>
    <t>Savar</t>
  </si>
  <si>
    <t>Savar, Dhaka</t>
  </si>
  <si>
    <t>Senpara Parbata</t>
  </si>
  <si>
    <t>Senpara Parbata, Kafrul, Mirpur, Dhaka</t>
  </si>
  <si>
    <t>Shantinagar</t>
  </si>
  <si>
    <t>Shantinagar, Dhaka 1217</t>
  </si>
  <si>
    <t>Shewrapara</t>
  </si>
  <si>
    <t>Shewrapara, Mirpur, Dhaka</t>
  </si>
  <si>
    <t>Shimulia</t>
  </si>
  <si>
    <t>Shimulia, Savar, Dhaka</t>
  </si>
  <si>
    <t>Shyamoli</t>
  </si>
  <si>
    <t>Shyamoli, Dhaka</t>
  </si>
  <si>
    <t>Sonargoan Road</t>
  </si>
  <si>
    <t>Sonargoan Road, Dhaka</t>
  </si>
  <si>
    <t>South Badda</t>
  </si>
  <si>
    <t>South Badda, Gulshan, Dhaka</t>
  </si>
  <si>
    <t>SS College</t>
  </si>
  <si>
    <t>73 Shuvash Bose Avenue, Lakshmipur, Sutrapur, Dhaka</t>
  </si>
  <si>
    <t>SSMC Mitford Hospital</t>
  </si>
  <si>
    <t>SSMC Mitford Hospital Complex, Babu Bazar, Lalbagh, Dhaka 1100</t>
  </si>
  <si>
    <t>Tejgaon</t>
  </si>
  <si>
    <t>Tejgaon, Dhaka</t>
  </si>
  <si>
    <t>Thatari Bazar</t>
  </si>
  <si>
    <t>133 BCC Road, Sutrapur, Dhaka</t>
  </si>
  <si>
    <t>Uttara Model Town</t>
  </si>
  <si>
    <t>Uttara Model Town, Uttara, Dhaka</t>
  </si>
  <si>
    <t>Wapda, Motijheel, Dhaka 1000</t>
  </si>
  <si>
    <t>Karwan Bazar, Dhaka</t>
  </si>
  <si>
    <t>Zinzira</t>
  </si>
  <si>
    <t>36 Tinpatti, Keraniganj, Dhaka</t>
  </si>
  <si>
    <t>Dinajpur</t>
  </si>
  <si>
    <t>Amtali Union, Chirir Bandar, Dinajpur 5240</t>
  </si>
  <si>
    <t>Bhushir Bandar</t>
  </si>
  <si>
    <t>Tetulia, Bhushir Bandar, Chirirbandar, Dinajpur 5240</t>
  </si>
  <si>
    <t>Birampur</t>
  </si>
  <si>
    <t>Main Road, Birampur, Dinajpur 5266</t>
  </si>
  <si>
    <t>Hakimpur</t>
  </si>
  <si>
    <t>Banglahili, Hakimpur, Dinajpur 5270</t>
  </si>
  <si>
    <t>Kamalpurhat</t>
  </si>
  <si>
    <t>Kamalpur Hat, Kotwali, Dinajpur 5200</t>
  </si>
  <si>
    <t>Madilahat</t>
  </si>
  <si>
    <t>Chawk Enaetpur, Madilahat, Phulbari, Dinajpur 5260</t>
  </si>
  <si>
    <t>Maldahpatty</t>
  </si>
  <si>
    <t>Basuniapatty, Kotwali, Dinajpur 5260</t>
  </si>
  <si>
    <t>Munshipara</t>
  </si>
  <si>
    <t>Munshipara, Kotwali, Dinajpur 5200</t>
  </si>
  <si>
    <t>Nawabganj, Dinajpur 5280</t>
  </si>
  <si>
    <t>Parbatipur</t>
  </si>
  <si>
    <t>Parbatipur, Dinajpur 5250</t>
  </si>
  <si>
    <t>Phulbari</t>
  </si>
  <si>
    <t>Katabari, Phulbari, Dinajpur 5260</t>
  </si>
  <si>
    <t>Pulhat</t>
  </si>
  <si>
    <t>Pulhat, Kotwali, Dinajpur 5200</t>
  </si>
  <si>
    <t>Puratan Bazar</t>
  </si>
  <si>
    <t>Puratan Bazar, Parbatipur, Dinajpur 5250</t>
  </si>
  <si>
    <t>Setabganj</t>
  </si>
  <si>
    <t>Murshidhat, Setabganj, Bochaganj, Dinajpur 5216</t>
  </si>
  <si>
    <t>Station Road, Kotwali, Dinajpur 5200</t>
  </si>
  <si>
    <t>Tajpurhat</t>
  </si>
  <si>
    <t>Tajpur Hat, Khanpur, Kotwali, Dinajpur 5200</t>
  </si>
  <si>
    <t>Ahladipur</t>
  </si>
  <si>
    <t>Faridpur</t>
  </si>
  <si>
    <t>Goalondo More, Rajbari, Faridpur 7711</t>
  </si>
  <si>
    <t>Badarpur</t>
  </si>
  <si>
    <t>Badarpur, Kotwali, Faridpur 7804</t>
  </si>
  <si>
    <t>Bhanga</t>
  </si>
  <si>
    <t>Bhanga Bazar, Faridpur 7830</t>
  </si>
  <si>
    <t>Boalmari</t>
  </si>
  <si>
    <t>Boalmari, Faridpur 7860</t>
  </si>
  <si>
    <t>Bus Stand</t>
  </si>
  <si>
    <t>Goalchamot, Kotwali, Faridpur 7800</t>
  </si>
  <si>
    <t>Char Bhadrashan</t>
  </si>
  <si>
    <t>Charbhadrashan Rd, Faridpur 7810</t>
  </si>
  <si>
    <t>District Council</t>
  </si>
  <si>
    <t>Court Road, Kotwali, Fardirpur 7800</t>
  </si>
  <si>
    <t>Thana Road, Kotwali, Faridpur 7800</t>
  </si>
  <si>
    <t>Gharua</t>
  </si>
  <si>
    <t>Gharua, Bhanga, Faridpur 7830</t>
  </si>
  <si>
    <t>Kalukhali</t>
  </si>
  <si>
    <t>Kalukhali Bazar, Ratandia, Pangsha, Faridpur 7722</t>
  </si>
  <si>
    <t>Maligram</t>
  </si>
  <si>
    <t>Maligram Bazar, Bhanga, Faridpur 7830</t>
  </si>
  <si>
    <t>Nagarkanda</t>
  </si>
  <si>
    <t>Nagarkanda, Faridpur 7731</t>
  </si>
  <si>
    <t>Nalia Jamalpur</t>
  </si>
  <si>
    <t>Jamalpur Bazar, Baliakanda, Faridpur 7720</t>
  </si>
  <si>
    <t>Sadarpur</t>
  </si>
  <si>
    <t>Sadarpur, Faridpur 7820</t>
  </si>
  <si>
    <t>Shariatullah Market</t>
  </si>
  <si>
    <t>Shariatullah Market, Kotwali, Faridpur</t>
  </si>
  <si>
    <t>Bairagirhat</t>
  </si>
  <si>
    <t>Feni</t>
  </si>
  <si>
    <t>Main Road, Bairagirhat, Dagonbhuiyan, Feni 3920</t>
  </si>
  <si>
    <t>Chhagalnaiya</t>
  </si>
  <si>
    <t>Main Road, Chhagalnaiya, Feni 3910</t>
  </si>
  <si>
    <t>Daganbhuiyan</t>
  </si>
  <si>
    <t>Basurhat Road, Daganbhuiyan, Feni 3920</t>
  </si>
  <si>
    <t>Trunk Road, Feni 3900</t>
  </si>
  <si>
    <t>Kamalapatty</t>
  </si>
  <si>
    <t>Kamalapatty, Feni 3900</t>
  </si>
  <si>
    <t>Parashuram</t>
  </si>
  <si>
    <t>Main Road, Parashuram, Feni 3940</t>
  </si>
  <si>
    <t>Sonagazi</t>
  </si>
  <si>
    <t>Main Road, Sonagazi, Feni 3930</t>
  </si>
  <si>
    <t>Subar Bazar</t>
  </si>
  <si>
    <t>Subar Bazar, Feni</t>
  </si>
  <si>
    <t>Bonarpara</t>
  </si>
  <si>
    <t>Gaibandha</t>
  </si>
  <si>
    <t>Bonarpara Bazar, Saghata, Gaibandha 5750</t>
  </si>
  <si>
    <t>Dholbhanga</t>
  </si>
  <si>
    <t>Dholbhanga Bazar, Sadullapur, Gaibandha 5735</t>
  </si>
  <si>
    <t>Fulchari Bazar</t>
  </si>
  <si>
    <t>Fulchari Bazar, Fulchari, Gaibandha 5760</t>
  </si>
  <si>
    <t>Station Road, Gaibandha 5700</t>
  </si>
  <si>
    <t>Kamarpara</t>
  </si>
  <si>
    <t>Kamarpara, Sadullapur, Gaibandha 5711</t>
  </si>
  <si>
    <t>Naldanga</t>
  </si>
  <si>
    <t>Naldanga Bazar, Sadullapur, Gaibandha 5711</t>
  </si>
  <si>
    <t>Panchpir Bazar</t>
  </si>
  <si>
    <t>Panchpir Bazar, Chandipur, Sundarganj, Gaibandha 5720</t>
  </si>
  <si>
    <t>Rasulpur</t>
  </si>
  <si>
    <t>Rasulpur, Sandiapur, Sadullapur, Gaibandha 5711</t>
  </si>
  <si>
    <t>Sadullapur</t>
  </si>
  <si>
    <t>Sadullapur, Gaibandha 5710</t>
  </si>
  <si>
    <t>Saghata</t>
  </si>
  <si>
    <t>Saghata Bazar, Saghata, Gaibandha 5751</t>
  </si>
  <si>
    <t>Sundarganj</t>
  </si>
  <si>
    <t>Sundarganj, Gaibandha 5720</t>
  </si>
  <si>
    <t>Bakterpur</t>
  </si>
  <si>
    <t>Gazipur</t>
  </si>
  <si>
    <t>Kaliganj, Gazipur</t>
  </si>
  <si>
    <t>Barmi Bazar</t>
  </si>
  <si>
    <t>Barmi Bazar, Sreepur, Gazipur</t>
  </si>
  <si>
    <t>Bhawal Rajabari</t>
  </si>
  <si>
    <t>Rajabari, Bhawal Rajabari, Sreepur, Gazipur</t>
  </si>
  <si>
    <t>Board Bazar</t>
  </si>
  <si>
    <t>Board Bazar, Gazipur Sadar, Gazipur 1704</t>
  </si>
  <si>
    <t>Dolan Bazar</t>
  </si>
  <si>
    <t>Kolapacua, Jamalpur, Kaliganj, Gazipur 1613</t>
  </si>
  <si>
    <t>242 BIDC Road, DUET, Gazipur 1703</t>
  </si>
  <si>
    <t>Majeda Complex, Joydebpur, Gazipur 1700</t>
  </si>
  <si>
    <t>Ghagotia Chala</t>
  </si>
  <si>
    <t>Ghagotia Chala, Chalar Bazar, Kapasia, Gazipur</t>
  </si>
  <si>
    <t>Goshinga</t>
  </si>
  <si>
    <t>Goshinga, Sreepur, Gazipur</t>
  </si>
  <si>
    <t>Kaliakoir</t>
  </si>
  <si>
    <t>Kaliakoir, Gazipur 1613</t>
  </si>
  <si>
    <t>Kaoraid</t>
  </si>
  <si>
    <t>Kaoraid Bazar, Sreepur, Gazipur</t>
  </si>
  <si>
    <t>Kapasia</t>
  </si>
  <si>
    <t>Kapasia, Gazipur</t>
  </si>
  <si>
    <t>Kashimpur</t>
  </si>
  <si>
    <t>Kashimpur, Gazipur</t>
  </si>
  <si>
    <t>Mawna Bazar</t>
  </si>
  <si>
    <t>Mowna Bazar, Sreepur, Gazipur</t>
  </si>
  <si>
    <t>Nagari</t>
  </si>
  <si>
    <t>Nagari, Kaliganj, Gazipur</t>
  </si>
  <si>
    <t>Sreepur</t>
  </si>
  <si>
    <t>Sreepur, Gazipur 1740</t>
  </si>
  <si>
    <t>Tokenayan Bazar</t>
  </si>
  <si>
    <t>Toke Nayan Bazar, Kapasia, Gazipur</t>
  </si>
  <si>
    <t>Tongi</t>
  </si>
  <si>
    <t>Banesa Complex, 26 Anarkali Road, Monnu Nagar, Tongi, Gazipur</t>
  </si>
  <si>
    <t>Banagram</t>
  </si>
  <si>
    <t>Gopalganj</t>
  </si>
  <si>
    <t>Banagram, Gopalganj</t>
  </si>
  <si>
    <t>Bangabandhu Sk Mujib Sci &amp; Tech</t>
  </si>
  <si>
    <t>Gopalganj Sadar, Gopalganj</t>
  </si>
  <si>
    <t>Bhangarhat</t>
  </si>
  <si>
    <t>120 Bangabandhu Sarak, Gopalganj 8100</t>
  </si>
  <si>
    <t>Jalirpar</t>
  </si>
  <si>
    <t>Jalirpar, Mukshudpur, Gopalganj 7911</t>
  </si>
  <si>
    <t>Jhutigram</t>
  </si>
  <si>
    <t>Jhutigram, Mukshudpur, Gopalganj</t>
  </si>
  <si>
    <t>Kaliganj Bazar</t>
  </si>
  <si>
    <t>Kaliganj Bazar, Kotalipara, Gopalganj</t>
  </si>
  <si>
    <t>Kashiani</t>
  </si>
  <si>
    <t>Kashiani, Gopalganj 8130</t>
  </si>
  <si>
    <t>Kotalipara</t>
  </si>
  <si>
    <t>Kotalipara, Gopalganj 8110</t>
  </si>
  <si>
    <t>Muksudpur</t>
  </si>
  <si>
    <t>Mukshudpur, Gopalganj</t>
  </si>
  <si>
    <t>Poura Super Market</t>
  </si>
  <si>
    <t>Bangabandhu Sarak, Gopalganj 8100</t>
  </si>
  <si>
    <t>Ramdia, Gopalganj</t>
  </si>
  <si>
    <t>Tungipara</t>
  </si>
  <si>
    <t>Tungipara, Gopalganj 8120</t>
  </si>
  <si>
    <t>Gopaiya</t>
  </si>
  <si>
    <t>Habiganj</t>
  </si>
  <si>
    <t>Khan Mansion, Habiganj 3310</t>
  </si>
  <si>
    <t>Ashraf Jahan Complex, Habiganj 3310</t>
  </si>
  <si>
    <t>Nabiganj</t>
  </si>
  <si>
    <t>Osmani Road, Nabiganj, Habiganj 3370</t>
  </si>
  <si>
    <t>PB Shayestaganj</t>
  </si>
  <si>
    <t>K Ali Plaza, Daudnagar, PB Shaistaganj, Habiganj 3301</t>
  </si>
  <si>
    <t>Balijuri</t>
  </si>
  <si>
    <t>Jamalpur</t>
  </si>
  <si>
    <t>Balijuri, Jamalpur</t>
  </si>
  <si>
    <t>Batikamari</t>
  </si>
  <si>
    <t>Jagannath Ghat, Sarisabari, Jamalpur 2053</t>
  </si>
  <si>
    <t>Madhupur Road, Jamalpur 2000</t>
  </si>
  <si>
    <t>Hazipur Bazar</t>
  </si>
  <si>
    <t>Hazipur Bazar, Hazipur, Jamalpur 2000</t>
  </si>
  <si>
    <t>Islampur Bazar</t>
  </si>
  <si>
    <t>Islampur Bazar, Sarishabari, Jamalpur 2020</t>
  </si>
  <si>
    <t>Tamaltala, Jamalpur 2000</t>
  </si>
  <si>
    <t>Jamtali Bazar</t>
  </si>
  <si>
    <t>Jamtali Bazar, Kamal Khan Hat, Jamalpur 2000</t>
  </si>
  <si>
    <t>Jamuna Fertilizer Company</t>
  </si>
  <si>
    <t>Market Complex, Jamuna Fertilizer Company, Sarisabari, Jamalpur 2050</t>
  </si>
  <si>
    <t>Lahirikanda</t>
  </si>
  <si>
    <t>Lahirikanda, Jamalpur 2000</t>
  </si>
  <si>
    <t>Peyarpur</t>
  </si>
  <si>
    <t>Peyarpur, Jamalpur 2205</t>
  </si>
  <si>
    <t>Pigna</t>
  </si>
  <si>
    <t>Pigna, Sarisabari, Jamalpur 2054</t>
  </si>
  <si>
    <t>Sarishabari</t>
  </si>
  <si>
    <t>Simultala Bazar, Sarishabari, Jamalpur 2050</t>
  </si>
  <si>
    <t>Shahbazpur</t>
  </si>
  <si>
    <t>Shahbazpur, Jamalpur 2000</t>
  </si>
  <si>
    <t>Station Bazar</t>
  </si>
  <si>
    <t>Station Bazar, Jamalpur 2000</t>
  </si>
  <si>
    <t>BAF Jessore</t>
  </si>
  <si>
    <t>Jashore</t>
  </si>
  <si>
    <t>BAF, Jessore Sadar, Jessore 7404</t>
  </si>
  <si>
    <t>Bazar</t>
  </si>
  <si>
    <t>HMM Road, Jessore Sadar, Jessore 7400</t>
  </si>
  <si>
    <t>Benapole Bazar</t>
  </si>
  <si>
    <t>Benapole Bazar, Benapole Port, Jessore 7431</t>
  </si>
  <si>
    <t>Daratana Road</t>
  </si>
  <si>
    <t>Garikhana Road, Jessore Sadar, Jessore 7400</t>
  </si>
  <si>
    <t>Ganga Nandanpur</t>
  </si>
  <si>
    <t>Ganga Nandanpur, Jhikargachha, Jessore 7420</t>
  </si>
  <si>
    <t>Gazirhat</t>
  </si>
  <si>
    <t>Gazirhat, Kalia, Jessore 7520</t>
  </si>
  <si>
    <t>Godkhali Bazar</t>
  </si>
  <si>
    <t>Godkhali, Jhikargachha, Jessore 7420</t>
  </si>
  <si>
    <t>Hashimpur</t>
  </si>
  <si>
    <t>Hashimpur, Jessore Sadar, Jessore 7400</t>
  </si>
  <si>
    <t>Jessore</t>
  </si>
  <si>
    <t>Shahid Road, Jessore 7400</t>
  </si>
  <si>
    <t>Jhikargachha</t>
  </si>
  <si>
    <t>Jhikargachha, Jessore 7420</t>
  </si>
  <si>
    <t>Jhumjhumpur</t>
  </si>
  <si>
    <t>Jhumjhumpur, Narail Road, Jessore 7400</t>
  </si>
  <si>
    <t>Jessore University of Science &amp; Technology, Churamonkathi,Chaugachha Rd, Jessore 7408</t>
  </si>
  <si>
    <t>Keshabpur</t>
  </si>
  <si>
    <t>Keshabpur, Jessore 7450</t>
  </si>
  <si>
    <t>Noapara</t>
  </si>
  <si>
    <t>Noapara Bazar, Abhaynagar, Jessore 7460</t>
  </si>
  <si>
    <t>Pratappur</t>
  </si>
  <si>
    <t>Pratap Pur, Shikarpur, Keshabpur, Jessore 7450</t>
  </si>
  <si>
    <t>Pulerhat</t>
  </si>
  <si>
    <t>Pulerhat, Chanchra, Jessore 7402</t>
  </si>
  <si>
    <t>Rail Bazar</t>
  </si>
  <si>
    <t>Rail Road, Jessore Sadar, Jessore 7400</t>
  </si>
  <si>
    <t>Rajarhat</t>
  </si>
  <si>
    <t>Rajarhat, Ramnagar, Jessore 7400</t>
  </si>
  <si>
    <t>Shaikh Hati</t>
  </si>
  <si>
    <t>Jail Road, Upashahar, Jessore 7401</t>
  </si>
  <si>
    <t>Jhalakathi</t>
  </si>
  <si>
    <t>Baher Road, Jhalakathi 8400</t>
  </si>
  <si>
    <t>Bazar Gopalpur</t>
  </si>
  <si>
    <t>Jhenaidah</t>
  </si>
  <si>
    <t>Bazar Gopalpur, Jhenaidah Sadar, Jhenaidah 7300</t>
  </si>
  <si>
    <t>Bhainar Moor</t>
  </si>
  <si>
    <t>Bhainar Road, Jhenaidah 7600</t>
  </si>
  <si>
    <t>Chaprail</t>
  </si>
  <si>
    <t>Chaprail, Kaliganj, Jhenaidah 7300</t>
  </si>
  <si>
    <t>Haldhani Bazar</t>
  </si>
  <si>
    <t>Haldhani Bazar, Jhenaidah Sadar, Jhenaidah 7300</t>
  </si>
  <si>
    <t>Hamdah Bus Stand</t>
  </si>
  <si>
    <t>Hamdah Bus Stand, Jhenaidah Sadar, Jhenaidah 7300</t>
  </si>
  <si>
    <t>Jhenaidah 7300</t>
  </si>
  <si>
    <t>Kabirpur</t>
  </si>
  <si>
    <t>Kabirpur, Shailakupa, Jhenaidah 7300</t>
  </si>
  <si>
    <t>Kaliganj</t>
  </si>
  <si>
    <t>Naldanga Bazar, Kaliganj, Jhenaidah 7300</t>
  </si>
  <si>
    <t>Kannadah</t>
  </si>
  <si>
    <t>Kannadah, Harina Kundu, Jhenaidah 7300</t>
  </si>
  <si>
    <t>Kotchandpur</t>
  </si>
  <si>
    <t>Kotchandpur, Jhenaidah</t>
  </si>
  <si>
    <t>Sadhuhati</t>
  </si>
  <si>
    <t>Sadhuhati, Jhenaidah Sadar, Jhenaidah 7300</t>
  </si>
  <si>
    <t>Akkelpur</t>
  </si>
  <si>
    <t>Joypurhat</t>
  </si>
  <si>
    <t>Rail Gate, Akkelpur, Joypurhat 5940</t>
  </si>
  <si>
    <t>Awlai</t>
  </si>
  <si>
    <t>Awlai Union, Panchbibi, Joypurhat 5910</t>
  </si>
  <si>
    <t>Chak Barket</t>
  </si>
  <si>
    <t>Chak Barket, Joypurhat 5900</t>
  </si>
  <si>
    <t>Sader Road, Joypurhat 5900</t>
  </si>
  <si>
    <t>Joypurhat Girls' Cadet College</t>
  </si>
  <si>
    <t>Joypurhat Girls Cadet College, Joypurhat</t>
  </si>
  <si>
    <t>Kalai</t>
  </si>
  <si>
    <t>Kalai, Joypurhat 5930</t>
  </si>
  <si>
    <t>Kushumba</t>
  </si>
  <si>
    <t>Kushumba, Panchbibi, Joypurhat 5910</t>
  </si>
  <si>
    <t>Matrai</t>
  </si>
  <si>
    <t>Matrai, Kalai, Joypurhat 5930</t>
  </si>
  <si>
    <t>Panchbibi</t>
  </si>
  <si>
    <t>Panchbibi, Joypurhat 5910</t>
  </si>
  <si>
    <t>Khagrachhari</t>
  </si>
  <si>
    <t>Khagrachhari Sadar, Khagrachhari</t>
  </si>
  <si>
    <t>Ramgarh</t>
  </si>
  <si>
    <t>Ramgarh, Khagrachhari</t>
  </si>
  <si>
    <t>Baikali</t>
  </si>
  <si>
    <t>Khulna</t>
  </si>
  <si>
    <t>Baikali Bazar, Khalispur, Khulna 9000</t>
  </si>
  <si>
    <t>Bandargati</t>
  </si>
  <si>
    <t>Haji Islami Link Road, Sonadanga, Khulna 9100</t>
  </si>
  <si>
    <t>Banka Bazar</t>
  </si>
  <si>
    <t>Banka Bazar, Paikgacha, Khulna 9281</t>
  </si>
  <si>
    <t>Batbuina Bazar</t>
  </si>
  <si>
    <t>Batbunia Bazar, Dacop, Khulna 9270</t>
  </si>
  <si>
    <t>Bazua Bazar</t>
  </si>
  <si>
    <t>Union Council Building, Bazua, Dacop, Khulna 9272</t>
  </si>
  <si>
    <t>Chuknagar</t>
  </si>
  <si>
    <t>Khulna-Jessore-Satkira Road, Chuknagar, Dumuria, Khulna 9250</t>
  </si>
  <si>
    <t>Clay Road</t>
  </si>
  <si>
    <t>Khan A Sobur Road, Kotwali, Khulna 9100</t>
  </si>
  <si>
    <t>Daulatpur</t>
  </si>
  <si>
    <t>Khan A Sobur Road, Daulatpur, Khulna 9202</t>
  </si>
  <si>
    <t>Farazipara</t>
  </si>
  <si>
    <t>Sher-e-Bangla Road, Kotwali, Khulna 9100</t>
  </si>
  <si>
    <t>Goalpara</t>
  </si>
  <si>
    <t>Goalpara Station Road, Khalishpur, Khulna 9000</t>
  </si>
  <si>
    <t>Jaigir Mohal</t>
  </si>
  <si>
    <t>Jaigir Mohal, Amadi, Koyra, Khulna 9291</t>
  </si>
  <si>
    <t>Jessore Road</t>
  </si>
  <si>
    <t>Khan A Sobur Road, Sonadanga, Khulna 9100</t>
  </si>
  <si>
    <t>Kapilmuni</t>
  </si>
  <si>
    <t>Jafar Aulia Sarak, Kapilmuni Bazar, Paikgachha, Khulna 9282</t>
  </si>
  <si>
    <t>Kazdia</t>
  </si>
  <si>
    <t>Kazdia Bazar, Alaipur, Rupsa, Khulna 9240</t>
  </si>
  <si>
    <t>Khalishpur</t>
  </si>
  <si>
    <t>BIDC Road, Khalishpur, Khulna 9000</t>
  </si>
  <si>
    <t>Khan Jahan Ali Road</t>
  </si>
  <si>
    <t>Khan Jahan Ali Road, Kotwali, Khulna 9100</t>
  </si>
  <si>
    <t>Khulna Medical College</t>
  </si>
  <si>
    <t>Medical College, Boyra, Sonadanga, Khulna 9100</t>
  </si>
  <si>
    <t>Khulna New Market</t>
  </si>
  <si>
    <t>KDA New Market, Sonadanga, Khulna 9100</t>
  </si>
  <si>
    <t>Khulna University</t>
  </si>
  <si>
    <t>University Campus, Khulna University, Batiagata, Khulna 9208</t>
  </si>
  <si>
    <t>Liakatnagar</t>
  </si>
  <si>
    <t>Rupsa Stand Road, Khulna Shipyard, Kotwali, Khulna 9201</t>
  </si>
  <si>
    <t>Maheshwarpasha</t>
  </si>
  <si>
    <t>Maheshwar Pasha Bazar, Daulatpur, Khulna 9203</t>
  </si>
  <si>
    <t>Neval Base</t>
  </si>
  <si>
    <t>Wireless Approch Road, Khalispur, Khulna 9000</t>
  </si>
  <si>
    <t>Phulbari Gate</t>
  </si>
  <si>
    <t>Phulbari Gate, Daulatpur, Khan Jahan Ali, Khulna 9202</t>
  </si>
  <si>
    <t>Phultala</t>
  </si>
  <si>
    <t>Khulna-Jessore Road, Phultala, Khulna 9210</t>
  </si>
  <si>
    <t>Rupsa</t>
  </si>
  <si>
    <t>Rupsa Stand Road, Kotwali, Khulna 9100</t>
  </si>
  <si>
    <t>Shaikpura</t>
  </si>
  <si>
    <t>Shaikpura Bazar, Sheali, Terokhada, Khulna 9230</t>
  </si>
  <si>
    <t>SI Road</t>
  </si>
  <si>
    <t>15 Sir Iqbal Road, Khulna 9100</t>
  </si>
  <si>
    <t>SR Road</t>
  </si>
  <si>
    <t>Shamsur Rahman Road, Kotwali, Khulna 9100</t>
  </si>
  <si>
    <t>Terokhada</t>
  </si>
  <si>
    <t>Fazlul Haque Pilot School, Terokhada, Khulna 9230</t>
  </si>
  <si>
    <t>Bazitpur</t>
  </si>
  <si>
    <t>Kishoreganj</t>
  </si>
  <si>
    <t>Bazitpur, Kishoreganj 2336</t>
  </si>
  <si>
    <t>Bhairab Bazar</t>
  </si>
  <si>
    <t>Tin Patty, Bhairab Bazar, Kishoreganj 2350</t>
  </si>
  <si>
    <t>Charpamdi</t>
  </si>
  <si>
    <t>Charpamdi Bazar, Pamdi, Hossainpur, Kishoreganj 2300</t>
  </si>
  <si>
    <t>Hossainpur</t>
  </si>
  <si>
    <t>Hossainpur, Kishoreganj 2320</t>
  </si>
  <si>
    <t>Karimganj</t>
  </si>
  <si>
    <t>Karimganj, Kishoreganj 2310</t>
  </si>
  <si>
    <t>Katiadi Bazar</t>
  </si>
  <si>
    <t>Katiadi Bazar, Katiadi, Kishoreganj 2330</t>
  </si>
  <si>
    <t>Station Road, Kishoreganj 2300</t>
  </si>
  <si>
    <t>Kuliarchar</t>
  </si>
  <si>
    <t>Kuliar Char, Kishoreganj 2340</t>
  </si>
  <si>
    <t>Mirzapur Bazar, Pankachair, Pakundia, Kishoreganj 2326</t>
  </si>
  <si>
    <t>Mothkhola</t>
  </si>
  <si>
    <t>Mothkhola, Pakundia, Kishoreganj 2326</t>
  </si>
  <si>
    <t>Nikli</t>
  </si>
  <si>
    <t>Nikli, Kishoreganj 2360</t>
  </si>
  <si>
    <t>Pakundia</t>
  </si>
  <si>
    <t>Pakundia, Kishoreganj 2326</t>
  </si>
  <si>
    <t>Bhitorbond</t>
  </si>
  <si>
    <t>Kurigram</t>
  </si>
  <si>
    <t>Bhabanipur, Bhitorbond, Nageswari, Kurigram 5600</t>
  </si>
  <si>
    <t>Bhurungamari</t>
  </si>
  <si>
    <t>Dewaner Khamer, Bhurungamari, Kurigram 5600</t>
  </si>
  <si>
    <t>Chilmari</t>
  </si>
  <si>
    <t>Chilmari, Kurigram 5630</t>
  </si>
  <si>
    <t>Fulpur</t>
  </si>
  <si>
    <t>Fulpur, Kurigram</t>
  </si>
  <si>
    <t>Dadamore, Kurigram 5600</t>
  </si>
  <si>
    <t>Nageshwari</t>
  </si>
  <si>
    <t>Pashchim Nageshwari, Nageshwari, Kurigram 5660</t>
  </si>
  <si>
    <t>Nazim Khan</t>
  </si>
  <si>
    <t>Mallick Beg, Nazim Khan, Rajarhat, Kurigram 5611</t>
  </si>
  <si>
    <t>Mekurtari, Rajarhat, Kurigram 5600</t>
  </si>
  <si>
    <t>Ulipur</t>
  </si>
  <si>
    <t>KC Road, Ulipur, Kurigram 5620</t>
  </si>
  <si>
    <t>Allardargah</t>
  </si>
  <si>
    <t>Kushtia</t>
  </si>
  <si>
    <t>Allardarga, Daulatpur, Kushtia 7042</t>
  </si>
  <si>
    <t>Bara Bazar</t>
  </si>
  <si>
    <t>NS Road, Bara Bazar, Kushtia 7000</t>
  </si>
  <si>
    <t>Bara Gangdia</t>
  </si>
  <si>
    <t>Bara Gangdia, Daulatpur, Kushtia 7050</t>
  </si>
  <si>
    <t>Bheramara</t>
  </si>
  <si>
    <t>Bheramara, Kushtia 7040</t>
  </si>
  <si>
    <t>Daulatpur, Kushtia 7050</t>
  </si>
  <si>
    <t>Golapnagar</t>
  </si>
  <si>
    <t>Golapnagar, Bheramara, Kushtia 7040</t>
  </si>
  <si>
    <t>Islamic University</t>
  </si>
  <si>
    <t>Islamic University, Santidanga, Kushtia 7003</t>
  </si>
  <si>
    <t>Khalisha Kundi</t>
  </si>
  <si>
    <t>Khalisha Kundi, Daulatpur, Kushtia 7030</t>
  </si>
  <si>
    <t>Kumarkhali</t>
  </si>
  <si>
    <t>Kumarkhali, Kushtia 7010</t>
  </si>
  <si>
    <t>Kushtia New Market</t>
  </si>
  <si>
    <t>NS Road, New Market, Kushtia 7000</t>
  </si>
  <si>
    <t>Mathurapur</t>
  </si>
  <si>
    <t>Mathurapur, Daulatpur, Kushtia 7052</t>
  </si>
  <si>
    <t>Mazampur</t>
  </si>
  <si>
    <t>Mazampur, Kushtia Sadar, Kushtia 7000</t>
  </si>
  <si>
    <t>Mirpur, Kushtia 7030</t>
  </si>
  <si>
    <t>Panti</t>
  </si>
  <si>
    <t>Panti, Kumarkhali, Kushtia 7011</t>
  </si>
  <si>
    <t>Paragpur</t>
  </si>
  <si>
    <t>Paragpur, Charpragpur, Daulatpur, Kushtia 7052</t>
  </si>
  <si>
    <t>Patikabari</t>
  </si>
  <si>
    <t>Patikabari, Kushtia 7031</t>
  </si>
  <si>
    <t>SC Benarjee Road</t>
  </si>
  <si>
    <t>SC Benarjee Road, Bara Bazar, Kushtia 7000</t>
  </si>
  <si>
    <t>Selaidah</t>
  </si>
  <si>
    <t>Selaidah, Kumarkhali, Kushtia 7000</t>
  </si>
  <si>
    <t>Station Road, Kushita 7000</t>
  </si>
  <si>
    <t>Thanapara</t>
  </si>
  <si>
    <t>NS Road, Thanapara, Kushtia 7000</t>
  </si>
  <si>
    <t>Ujangram</t>
  </si>
  <si>
    <t>Ujangram, Kushtia 7002</t>
  </si>
  <si>
    <t>Bhabaniganj</t>
  </si>
  <si>
    <t>Lakshmipur</t>
  </si>
  <si>
    <t>Bhabaniganj Bazar, Laxmipur 3702</t>
  </si>
  <si>
    <t>Chandraganj</t>
  </si>
  <si>
    <t>Chandraganj, Lakshmipur 3708</t>
  </si>
  <si>
    <t>Dalal Bazar</t>
  </si>
  <si>
    <t>Dalal Bazar, Lakshmipur 3701</t>
  </si>
  <si>
    <t>Dasherhat</t>
  </si>
  <si>
    <t>Dasher Hat, Rupa Chara, Lakshmipur 3705</t>
  </si>
  <si>
    <t>Joyag Bazar</t>
  </si>
  <si>
    <t>Joyag Bazar, Sonaimuri, Lakshmipur 3844</t>
  </si>
  <si>
    <t>Lakshmipur Sadar, Lakshmipur 3700</t>
  </si>
  <si>
    <t>Mandari Bazar</t>
  </si>
  <si>
    <t>Mandari Bazar, Lakshmipur 3703</t>
  </si>
  <si>
    <t>Nagmud Bazar</t>
  </si>
  <si>
    <t>KI Fazil Madrasha Market, Ramganj, Lakshmipur</t>
  </si>
  <si>
    <t>Panpara Bazar</t>
  </si>
  <si>
    <t>Panpara Bazar, Ramganj, Lakshmipur 3722</t>
  </si>
  <si>
    <t>Raipur</t>
  </si>
  <si>
    <t>Raipur, Lakshmipur 3710</t>
  </si>
  <si>
    <t>Ramganj</t>
  </si>
  <si>
    <t>Ramganj, Lakshmipur 3720</t>
  </si>
  <si>
    <t>Ramgati</t>
  </si>
  <si>
    <t>Alexander, Ramgati, Lakshmipur 3730</t>
  </si>
  <si>
    <t>Lalmonirhat</t>
  </si>
  <si>
    <t>Goshala Road, Lalmonirhat 5500</t>
  </si>
  <si>
    <t>Mission More</t>
  </si>
  <si>
    <t>Mission More, Lalmonirhat</t>
  </si>
  <si>
    <t>Barhamganj</t>
  </si>
  <si>
    <t>Madaripur</t>
  </si>
  <si>
    <t>Main Road, Shibchar, Madaripur 7930</t>
  </si>
  <si>
    <t>Dikrirchar Hat</t>
  </si>
  <si>
    <t>Dikrirchar Hat, Madaripur</t>
  </si>
  <si>
    <t>Kalkini</t>
  </si>
  <si>
    <t>Kalkini Bazar, Kalkini, Madaripur 7920</t>
  </si>
  <si>
    <t>Puran Bazar, Madaripur 7900</t>
  </si>
  <si>
    <t>Dr Tota Sarak, Madaripur 7900</t>
  </si>
  <si>
    <t>Takerhat</t>
  </si>
  <si>
    <t>Takerhat Bazar, Khalia, Rajoir, Madaripur 7911</t>
  </si>
  <si>
    <t>Zajira</t>
  </si>
  <si>
    <t>Moinul Sarak, Zajira, Madaripur 8010</t>
  </si>
  <si>
    <t>Beroil Palita</t>
  </si>
  <si>
    <t>Magura</t>
  </si>
  <si>
    <t>Beroil Palita, Magura Sadar, Magura 7600</t>
  </si>
  <si>
    <t>Hazipur</t>
  </si>
  <si>
    <t>Hazipur, Magura Sadar, Magura 7600</t>
  </si>
  <si>
    <t>Ichakhada</t>
  </si>
  <si>
    <t>Ichakhada, Magura 7600</t>
  </si>
  <si>
    <t>Magura Sadar, Magura 7600</t>
  </si>
  <si>
    <t>Arichaghat</t>
  </si>
  <si>
    <t>Manikganj</t>
  </si>
  <si>
    <t>Arichaghat, Shibalay, Manikganj 1850</t>
  </si>
  <si>
    <t>Bangladesh Hat</t>
  </si>
  <si>
    <t>Gharpara, Manikganj</t>
  </si>
  <si>
    <t>Boyra</t>
  </si>
  <si>
    <t>Andharmanik, Horirampur, Manikganj 1830</t>
  </si>
  <si>
    <t>Charigram</t>
  </si>
  <si>
    <t>Charigram Bazar, Singair, Manikganj 1820</t>
  </si>
  <si>
    <t>Dhalla</t>
  </si>
  <si>
    <t>Dhalla Bazar, Singair, Manikganj 1340</t>
  </si>
  <si>
    <t>Jhitka Bazar</t>
  </si>
  <si>
    <t>Bashudevpur, Jhitka, Harirampur, Manikganj 1831</t>
  </si>
  <si>
    <t>Krishnapur</t>
  </si>
  <si>
    <t>Krishnapur, Katigram, Manikganj 1820</t>
  </si>
  <si>
    <t>108 Shahid Rafique Sarak, Manikganj 1800</t>
  </si>
  <si>
    <t>Maniknagar</t>
  </si>
  <si>
    <t>Maniknagar Bazar, Chndhore, Singair, Manikganj 1822</t>
  </si>
  <si>
    <t>Saturia</t>
  </si>
  <si>
    <t>Janna Bazar, Saturia, Manikganj 1800</t>
  </si>
  <si>
    <t>Singair</t>
  </si>
  <si>
    <t>Shahid Rafique Sarani, Singair, Manikganj 1820</t>
  </si>
  <si>
    <t>Wireless Gate</t>
  </si>
  <si>
    <t>22 Shahid Sarani, Manikganj 1800</t>
  </si>
  <si>
    <t>Bamanpara</t>
  </si>
  <si>
    <t>Meherpur</t>
  </si>
  <si>
    <t>Bamanpara, Meherpur 7100</t>
  </si>
  <si>
    <t>Bamundi Bazar</t>
  </si>
  <si>
    <t>Bamundi, Gangni, Meherpur 7100</t>
  </si>
  <si>
    <t>Gangni</t>
  </si>
  <si>
    <t>Hatboalia Road, Gangni, Meherpur</t>
  </si>
  <si>
    <t>Meherpur Sadar, Meherpur 7100</t>
  </si>
  <si>
    <t>Mujibnagar</t>
  </si>
  <si>
    <t>Mujib Nagar, Kedarganj, Meherpur 7100</t>
  </si>
  <si>
    <t>Bhanugacha Bazar</t>
  </si>
  <si>
    <t>Bhanugacha Bazar, Karamatnagar, Kamalganj, Moulvibazar 3220</t>
  </si>
  <si>
    <t>Bhukshimoil</t>
  </si>
  <si>
    <t>Bhukshimoil, Kularua, Moulvibazar 3230</t>
  </si>
  <si>
    <t>Fultala</t>
  </si>
  <si>
    <t>Fultola Bazar, Juri, Moulvibazar 3251</t>
  </si>
  <si>
    <t>Kailashganj Bazar</t>
  </si>
  <si>
    <t>Kailashganj Bazar, Gulduba, Nabiganj, Moulvibazar 3372</t>
  </si>
  <si>
    <t>Karmadha</t>
  </si>
  <si>
    <t>Karmadha, Kulaura, Moulvibazar 3233</t>
  </si>
  <si>
    <t>Katarkona</t>
  </si>
  <si>
    <t>Hajipur, Kulaura, Moulvibazar 3223</t>
  </si>
  <si>
    <t>Kulaura</t>
  </si>
  <si>
    <t>Shahjalal Market, Kulaura, Moulvibazar 3230</t>
  </si>
  <si>
    <t>Mostafapur</t>
  </si>
  <si>
    <t>Mostafapur, Moulvibazar 3200</t>
  </si>
  <si>
    <t>Choumohana, M Saifur Rahman Road, Moulvibazar 3200</t>
  </si>
  <si>
    <t>Munshi Bazar</t>
  </si>
  <si>
    <t>Kholagram, Karimpur Tea Garden, Rajnagar, Moulvibazar 3235</t>
  </si>
  <si>
    <t>Rabir Bazar</t>
  </si>
  <si>
    <t>Rabir Bazar, Prithimpasha, Kulaura, Moulvibazar 3233</t>
  </si>
  <si>
    <t>Sindurkhan Bazar</t>
  </si>
  <si>
    <t>Sindurkhan Bazar, Janaura, Sreemongal, Moulvibazar 3210</t>
  </si>
  <si>
    <t>Sreemangal</t>
  </si>
  <si>
    <t>Choumohana, Station Road, Sreemangal, Moulvibazar 3210</t>
  </si>
  <si>
    <t>Baligaon</t>
  </si>
  <si>
    <t>Munshiganj</t>
  </si>
  <si>
    <t>Baligaon Bazar, Tangibari, Munshiganj 1522</t>
  </si>
  <si>
    <t>Dighirpar</t>
  </si>
  <si>
    <t>Dighirpar Bazar, Tangibari, Munshiganj 1525</t>
  </si>
  <si>
    <t>Hasail Bazar</t>
  </si>
  <si>
    <t>Shiddeshwari Bazar, Panchgaon, Tangibari, Munshiganj 1524</t>
  </si>
  <si>
    <t>Hashara Bazar</t>
  </si>
  <si>
    <t>Hashara Bazar, Sreenagar, Munshiganj 1553</t>
  </si>
  <si>
    <t>Hossandi Bazar</t>
  </si>
  <si>
    <t>Hossendi Bazar, Gazaria, Munshiganj 1521</t>
  </si>
  <si>
    <t>Kalapara Bazar</t>
  </si>
  <si>
    <t>Kalapara Bazar, Sreenagar, Munshiganj 1550</t>
  </si>
  <si>
    <t>Kalma</t>
  </si>
  <si>
    <t>Kalma Bazar, Lauhajang, Munshiganj 1530</t>
  </si>
  <si>
    <t>Mirkadim</t>
  </si>
  <si>
    <t>Mirkadim, Munshiganj 1502</t>
  </si>
  <si>
    <t>Muktarpur</t>
  </si>
  <si>
    <t>Mukterpur, Panchasar, Munshiganj 1500</t>
  </si>
  <si>
    <t>Sadar Road, Munshiganj 1500</t>
  </si>
  <si>
    <t>Munshir Hat Bazar, Munshiganj 1500</t>
  </si>
  <si>
    <t>Ramgopalpur</t>
  </si>
  <si>
    <t>Rikabi Bazar, Munshiganj 1501</t>
  </si>
  <si>
    <t>Simpara</t>
  </si>
  <si>
    <t>Simpara Bazar, Kola, Sreenagar, Munshiganj 1541</t>
  </si>
  <si>
    <t>Sreenagar</t>
  </si>
  <si>
    <t>Srinagar Bazar, Srinagar, Munshiganj 1550</t>
  </si>
  <si>
    <t>Atharabari</t>
  </si>
  <si>
    <t>Mymensingh</t>
  </si>
  <si>
    <t>Roy Bazar, Iswarganj, Mymensingh 2282</t>
  </si>
  <si>
    <t>Bhaitkandi</t>
  </si>
  <si>
    <t>Bhaitkandi Bazar, Phulpur, Mymensingh 2250</t>
  </si>
  <si>
    <t>Bhaluka</t>
  </si>
  <si>
    <t>Haque Market, Bhaluka, Mymensingh 2240</t>
  </si>
  <si>
    <t>Bidyaganj</t>
  </si>
  <si>
    <t>Bidyaganj, Mymensingh</t>
  </si>
  <si>
    <t>Chotobazar</t>
  </si>
  <si>
    <t>GKMC Shaha Road, Mymensingh 2200</t>
  </si>
  <si>
    <t>CK Ghose Road</t>
  </si>
  <si>
    <t>CK Ghose Road, Mymensingh 2200</t>
  </si>
  <si>
    <t>Dhara Bazar</t>
  </si>
  <si>
    <t>Dhara Bazar, Haluaghat, Mymensingh 2261</t>
  </si>
  <si>
    <t>Gafargaon</t>
  </si>
  <si>
    <t>Madhya Bazar, Gafargaon, Mymensingh 2230</t>
  </si>
  <si>
    <t>Kaliganj Bazar, Chang Bhadera, Nandail, Mymensingh 2291</t>
  </si>
  <si>
    <t>Kashiganj</t>
  </si>
  <si>
    <t>Kashiganj Bazar, Khicha, Tarakanda, Mymensingh 2200</t>
  </si>
  <si>
    <t>Mechua Bazar</t>
  </si>
  <si>
    <t>Station Road, Mymensingh 2200</t>
  </si>
  <si>
    <t>Muktagachha</t>
  </si>
  <si>
    <t>Maharaja Road, Muktagachha, Mymensingh 2210</t>
  </si>
  <si>
    <t>Mymensingh Girls Cadet College</t>
  </si>
  <si>
    <t>Sahara-Chamragodam Road, Mymensingh 2200</t>
  </si>
  <si>
    <t>Mymensingh Medical College</t>
  </si>
  <si>
    <t>Dhaka-Mymensingh Road, Mymensingh 2200</t>
  </si>
  <si>
    <t>Pagla Bazar</t>
  </si>
  <si>
    <t>Pagla Bazar, Mymensingh</t>
  </si>
  <si>
    <t>Phulpur</t>
  </si>
  <si>
    <t>Bus Stand Road, Phulpur, Mymensingh 2250</t>
  </si>
  <si>
    <t>Trishal</t>
  </si>
  <si>
    <t>Trishal, Mymensingh</t>
  </si>
  <si>
    <t>Ahsanganj</t>
  </si>
  <si>
    <t>Naogaon</t>
  </si>
  <si>
    <t>Ahsangonj Hat Road, Atrai, Naogaon 6596</t>
  </si>
  <si>
    <t>Aihai</t>
  </si>
  <si>
    <t>Asarandro Bazar, Sapahar, Naogaon 6560</t>
  </si>
  <si>
    <t>Boalia</t>
  </si>
  <si>
    <t>Santahar Road, Santahar, Naogaon 5891</t>
  </si>
  <si>
    <t>Mohadevpur Road, Naogaon 6500</t>
  </si>
  <si>
    <t>Keshab</t>
  </si>
  <si>
    <t>Keshab, Panjarbhanga, Manda, Naogaon 6510</t>
  </si>
  <si>
    <t>Mainamhat</t>
  </si>
  <si>
    <t>Panjarbhanga Road, Mainamhat, Manda, Naogaon 5600</t>
  </si>
  <si>
    <t>Matajeehat</t>
  </si>
  <si>
    <t>Badalgachhi Road, Raigaon, Mohadebpur, Naogaon 6530</t>
  </si>
  <si>
    <t>Main Road, Naogaon 6500</t>
  </si>
  <si>
    <t>Nithpur</t>
  </si>
  <si>
    <t>Sadar Road, Nithpur, Porsha, Naogaon 6550</t>
  </si>
  <si>
    <t>Parsha</t>
  </si>
  <si>
    <t>Sadar Road, Parsha, Naogaon 6551</t>
  </si>
  <si>
    <t>Patnitala</t>
  </si>
  <si>
    <t>Najipur Road, Patnitala, Naogaon 6540</t>
  </si>
  <si>
    <t>Sapahar</t>
  </si>
  <si>
    <t>Sadar Road, Sapahar, Naogaon 6560</t>
  </si>
  <si>
    <t>Auria</t>
  </si>
  <si>
    <t>Narail</t>
  </si>
  <si>
    <t>Auria, Narail Sadar, Narail 7500</t>
  </si>
  <si>
    <t>Bagherpara</t>
  </si>
  <si>
    <t>Bagherpara, Narail 7470</t>
  </si>
  <si>
    <t>Bhangura Bazar</t>
  </si>
  <si>
    <t>Bhangura Bazar, Bagherpara, Narail 7470</t>
  </si>
  <si>
    <t>Jugania</t>
  </si>
  <si>
    <t>Jugania, Naragati, Narail 7514</t>
  </si>
  <si>
    <t>Kalabaria</t>
  </si>
  <si>
    <t>Kalabaria, Noragati, Narail 7520</t>
  </si>
  <si>
    <t>Kalia</t>
  </si>
  <si>
    <t>Kalia, Narail 7520</t>
  </si>
  <si>
    <t>Lohagara</t>
  </si>
  <si>
    <t>Kalia Road, Lohagara, Narail 7511</t>
  </si>
  <si>
    <t>Rupganj Bazar, Narail</t>
  </si>
  <si>
    <t>Ratandanga</t>
  </si>
  <si>
    <t>Ratandanga, Gorakhali, Narail 7500</t>
  </si>
  <si>
    <t>Araihazar</t>
  </si>
  <si>
    <t>Narayanganj</t>
  </si>
  <si>
    <t>Arai Hazar Bazar, Narayanganj 1450</t>
  </si>
  <si>
    <t>Bangabandhu Road</t>
  </si>
  <si>
    <t>32 Bangabandhu Road, Narayanganj 1400</t>
  </si>
  <si>
    <t>BK Road</t>
  </si>
  <si>
    <t>129 B.K. Road, Narayanganj 1400</t>
  </si>
  <si>
    <t>Court Road</t>
  </si>
  <si>
    <t>52/1 Court Road, Narayanganj 1400</t>
  </si>
  <si>
    <t>Kalir Bazar</t>
  </si>
  <si>
    <t>47 Sirajudullah Road, Narayanganj 1400</t>
  </si>
  <si>
    <t>Kanchan</t>
  </si>
  <si>
    <t>Kanchan Bazar, Kanchan, Rupganj, Narayanganj 1461</t>
  </si>
  <si>
    <t>Mirjumla Road</t>
  </si>
  <si>
    <t>27/1 SK Road, Narayanganj 1400</t>
  </si>
  <si>
    <t>Sastapur</t>
  </si>
  <si>
    <t>Shibu Market, Fatullah, Narayanganj 1420</t>
  </si>
  <si>
    <t>Siddhirganj Power Station</t>
  </si>
  <si>
    <t>Power Station Complex, Siddhirganj, Narayanganj 1430</t>
  </si>
  <si>
    <t>Sonargaon</t>
  </si>
  <si>
    <t>Mograpara More, Sonargaon, Narayanganj 1440</t>
  </si>
  <si>
    <t>Tanbazar</t>
  </si>
  <si>
    <t>SA Maleh Road, Narayanganj 1400</t>
  </si>
  <si>
    <t>Amirganj</t>
  </si>
  <si>
    <t>Narsingdi</t>
  </si>
  <si>
    <t>Hasnabad Bazar, Raipura, Narsingdi 1631</t>
  </si>
  <si>
    <t>Bank Road, Madhabdi, Narsingdi 1604</t>
  </si>
  <si>
    <t>C&amp;B Bazar</t>
  </si>
  <si>
    <t>C &amp; B Bazar, Narsindi Sadar, Narsingdi</t>
  </si>
  <si>
    <t>Chalakchar Bazar</t>
  </si>
  <si>
    <t>Chalakchar Bazar, Manahardi, Narsingdi 1650</t>
  </si>
  <si>
    <t>Manohardi</t>
  </si>
  <si>
    <t>Sadar Road, Monohardi, Narsingdi 1650</t>
  </si>
  <si>
    <t>Musapur Bazar</t>
  </si>
  <si>
    <t>Musapur Bazar, Raipura, Narsingdi 1630</t>
  </si>
  <si>
    <t>Sadar Road, Narsingdi 1600</t>
  </si>
  <si>
    <t>Palash Bazar</t>
  </si>
  <si>
    <t>Palash Bazar, Palash, Narsingdi 1610</t>
  </si>
  <si>
    <t>Radhaganj</t>
  </si>
  <si>
    <t>Radhaganj Bazar, Raipura, Narsingdi 1632</t>
  </si>
  <si>
    <t>Shibpur, Narsingdi</t>
  </si>
  <si>
    <t>Bagatipara</t>
  </si>
  <si>
    <t>Natore</t>
  </si>
  <si>
    <t>Bagatipara, Laxmanhati, Natore 6410</t>
  </si>
  <si>
    <t>Chanchkair Bazar</t>
  </si>
  <si>
    <t>Chanchkair Bazar, Natore</t>
  </si>
  <si>
    <t>Gopalpur</t>
  </si>
  <si>
    <t>Gopalpur, Lalpur, Natore 6420</t>
  </si>
  <si>
    <t>Halsha</t>
  </si>
  <si>
    <t>Halsha, Biparhalsha, Natore 6400</t>
  </si>
  <si>
    <t>Laxmikole</t>
  </si>
  <si>
    <t>Laxmikole, Baraigram Natore 6430</t>
  </si>
  <si>
    <t>Lokmanpur</t>
  </si>
  <si>
    <t>Lokmanpur, Natore</t>
  </si>
  <si>
    <t>Kanaikhali, Natore 6400</t>
  </si>
  <si>
    <t>Natore Sugar Mills</t>
  </si>
  <si>
    <t>Lenguria, Natore Sadar, Natore 6400</t>
  </si>
  <si>
    <t>Nazirpur</t>
  </si>
  <si>
    <t>Nazirpur, Guruduspur, Natore 6440</t>
  </si>
  <si>
    <t>North Bengal Sugar Mills</t>
  </si>
  <si>
    <t>Quadirabad Cantonment</t>
  </si>
  <si>
    <t>Dayarampur, Bagatipara, Natore 6431</t>
  </si>
  <si>
    <t>Rajapurhat</t>
  </si>
  <si>
    <t>Rajapur, Rajapurhat, Baraigram, Natore 6623</t>
  </si>
  <si>
    <t>Singra</t>
  </si>
  <si>
    <t>Singra, Natore 6450</t>
  </si>
  <si>
    <t>Station Road, Natore</t>
  </si>
  <si>
    <t>Barhatta</t>
  </si>
  <si>
    <t>Netrokona</t>
  </si>
  <si>
    <t>Barhatta Bazar, Netrokona</t>
  </si>
  <si>
    <t>Birisiri</t>
  </si>
  <si>
    <t>Birishiri, Durgapur, Netrokona</t>
  </si>
  <si>
    <t>Nazipur Road, Durgapur, Netrokona</t>
  </si>
  <si>
    <t>Fakirer Bazar</t>
  </si>
  <si>
    <t>Fakirer Bazar, Barhatta, Netrokona</t>
  </si>
  <si>
    <t>Jhanjail</t>
  </si>
  <si>
    <t>Jhanjail Bazar, Jaria, Durgapur, Netrokona</t>
  </si>
  <si>
    <t>Kendua</t>
  </si>
  <si>
    <t>Kendua Bazar, Netrokona</t>
  </si>
  <si>
    <t>Mohanganj</t>
  </si>
  <si>
    <t>Mohanganj Bazar, Mohanganj, Netrokona</t>
  </si>
  <si>
    <t>Malni Road, Netrokona 2400</t>
  </si>
  <si>
    <t>Purbadhala</t>
  </si>
  <si>
    <t>Purbadhala Bazar, Purbadhala, Netrokona</t>
  </si>
  <si>
    <t>Rupganj Bazar</t>
  </si>
  <si>
    <t>Baushi Bazar, Rupganj, Barhatta, Netrokona</t>
  </si>
  <si>
    <t>Teasree Bazar</t>
  </si>
  <si>
    <t>Teasree Bazar, Madan, Netrokona</t>
  </si>
  <si>
    <t>Nilphamari</t>
  </si>
  <si>
    <t>Station Road, Nilphamari Sadar, Nilphamari 5300</t>
  </si>
  <si>
    <t>Saidpur</t>
  </si>
  <si>
    <t>Dinajpur Road, Saidpur, Nilphamari 5310</t>
  </si>
  <si>
    <t>Saidpur Cantonment</t>
  </si>
  <si>
    <t>Cantonment, Saidpur, Nilphamari 5310</t>
  </si>
  <si>
    <t>Badalkot</t>
  </si>
  <si>
    <t>Noakhali</t>
  </si>
  <si>
    <t>Badalkot Bazar, Chatkhil, Noakhali 3873</t>
  </si>
  <si>
    <t>Badamtoli</t>
  </si>
  <si>
    <t>Badamtoli Road, Chowmohani, Begumganj, Noakhali 3821</t>
  </si>
  <si>
    <t>Basurhat</t>
  </si>
  <si>
    <t>Main Road, Bashurhat, Companiganj, Noakhali 3850</t>
  </si>
  <si>
    <t>Bazra Bazar</t>
  </si>
  <si>
    <t>Main Road, Bazra Bazar, Sonaimuri, Noakhali 3824</t>
  </si>
  <si>
    <t>Brojergaon Road</t>
  </si>
  <si>
    <t>Brojergao Road, Amishapara, Sonaimuri, Noakhali 3836</t>
  </si>
  <si>
    <t>Chatkhil</t>
  </si>
  <si>
    <t>Chatkhil, Noakhali 3870</t>
  </si>
  <si>
    <t>Chowmuhani</t>
  </si>
  <si>
    <t>DB Road,Chowmuhani, Begumganj, Noakhali 3821</t>
  </si>
  <si>
    <t>Dashgaria</t>
  </si>
  <si>
    <t>Dashgaria, Chatkhil, Noakhali 3878</t>
  </si>
  <si>
    <t>Datterhat</t>
  </si>
  <si>
    <t>Datterhat, Noakhali Sadar, Noakhali 3800</t>
  </si>
  <si>
    <t>Delta Gate</t>
  </si>
  <si>
    <t>Karimpur Road, Chowmuhani, Begumganj, Noakhali 3821</t>
  </si>
  <si>
    <t>Gopalpur, Begumganj, Noakhali 3828</t>
  </si>
  <si>
    <t>Hatiya</t>
  </si>
  <si>
    <t>Surjamukhi, Hatiya, Noakhali 3890</t>
  </si>
  <si>
    <t>Kashipur Bazar</t>
  </si>
  <si>
    <t>Main Road, Moheshganj Bazar, Sonaimuri, Noakhali 3838</t>
  </si>
  <si>
    <t>Khilpara Bazar</t>
  </si>
  <si>
    <t>Khilpara Bazar, Chatkhil, Noakhali 3872</t>
  </si>
  <si>
    <t>Maijdee Court</t>
  </si>
  <si>
    <t>Maijdee Court, Noakhali 3800</t>
  </si>
  <si>
    <t>Nadana Bazar</t>
  </si>
  <si>
    <t>Nadana Bazar, Sonaimuri, Noakhali 3839</t>
  </si>
  <si>
    <t>NSTU</t>
  </si>
  <si>
    <t>Noakhali Sci &amp; Tech University, Sonapur, Noakhali 3802</t>
  </si>
  <si>
    <t>Senbagh</t>
  </si>
  <si>
    <t>Main Road, Senbag, Noakhali 3860</t>
  </si>
  <si>
    <t>Sompara</t>
  </si>
  <si>
    <t>Sompara Bazar, Chatkhil, Noakhali 3882</t>
  </si>
  <si>
    <t>Sonaimuri</t>
  </si>
  <si>
    <t>Sonaimuri Bazar, Sonaimuri, Noakhali 3827</t>
  </si>
  <si>
    <t>Zilla Board</t>
  </si>
  <si>
    <t>Sonapur, Sadar, Noakhali 3802</t>
  </si>
  <si>
    <t>Abdul Hamid Road</t>
  </si>
  <si>
    <t>Pabna</t>
  </si>
  <si>
    <t>Abdul Hamid Road, Pabna 6600</t>
  </si>
  <si>
    <t>Atghoria</t>
  </si>
  <si>
    <t>Atghoria Bazar, Pabna 6610</t>
  </si>
  <si>
    <t>Banogram</t>
  </si>
  <si>
    <t>Bera Bazar, Bonogram, Pabna 6680</t>
  </si>
  <si>
    <t>Baral Bridge</t>
  </si>
  <si>
    <t>Baral Bridge, Vangura, Pabna 6640</t>
  </si>
  <si>
    <t>College Gate</t>
  </si>
  <si>
    <t>College Gate, Ishwardi Road, Pabna 6600</t>
  </si>
  <si>
    <t>Court Road, Pabna 6600</t>
  </si>
  <si>
    <t>Dashuria</t>
  </si>
  <si>
    <t>Rail Bazar, Dashuria, Ishwardi, Pabna 6622</t>
  </si>
  <si>
    <t>Dublia Bazar</t>
  </si>
  <si>
    <t>Dublia Bazar, Pabna 6600</t>
  </si>
  <si>
    <t>HMM Road</t>
  </si>
  <si>
    <t>HMM Road, Pabna 6600</t>
  </si>
  <si>
    <t>Ishwardi</t>
  </si>
  <si>
    <t>Station Road, Ishwardi, Pabna 6620</t>
  </si>
  <si>
    <t>Kashinathpur</t>
  </si>
  <si>
    <t>Kashinathpur, Bera, Pabna 6680</t>
  </si>
  <si>
    <t>Mirzapur Hat</t>
  </si>
  <si>
    <t>Mirzapur Hat, Austomnisha, Chatmohar, Pabna 6640</t>
  </si>
  <si>
    <t>Muladuli</t>
  </si>
  <si>
    <t>Muladuli, Ishwardi, Pabna 6623</t>
  </si>
  <si>
    <t>Nalkhola</t>
  </si>
  <si>
    <t>Nalkhola Bazar, Puran Varenga, Bera, Pabna 6683</t>
  </si>
  <si>
    <t>Narikelpara</t>
  </si>
  <si>
    <t>Narikel Para, Chatmohar, Pabna 6630</t>
  </si>
  <si>
    <t>Nazirganj</t>
  </si>
  <si>
    <t>Nazirganj Bazar, Sujanagar, Pabna 6661</t>
  </si>
  <si>
    <t>Pushpapara</t>
  </si>
  <si>
    <t>Pushpapara, Pabna 6600</t>
  </si>
  <si>
    <t>Raghunathpur</t>
  </si>
  <si>
    <t>Raghunathpur, Pabna 6600</t>
  </si>
  <si>
    <t>Rail Bazar, Chatmohar, Pabna 6630</t>
  </si>
  <si>
    <t>Ruppur</t>
  </si>
  <si>
    <t>Joynagar Bazar, Ishwardi, Pabna 6620</t>
  </si>
  <si>
    <t>Satbaria</t>
  </si>
  <si>
    <t>Satbaria, Pabna</t>
  </si>
  <si>
    <t>Shibrampur</t>
  </si>
  <si>
    <t>Hazi Abdul Gani Road, Pabna 6600</t>
  </si>
  <si>
    <t>Shyamganj Hat</t>
  </si>
  <si>
    <t>Trimohani Bazar, Natun Mirpur, Bera, Pabna 6682</t>
  </si>
  <si>
    <t>Sujanagar</t>
  </si>
  <si>
    <t>Sujanagar, Pabna 6660</t>
  </si>
  <si>
    <t>Trimohani</t>
  </si>
  <si>
    <t>Trimohani, Pabna</t>
  </si>
  <si>
    <t>Chaklahat</t>
  </si>
  <si>
    <t>Panchagarh</t>
  </si>
  <si>
    <t>Chaklahat, Panchagarh 5000</t>
  </si>
  <si>
    <t>Jagdalhat</t>
  </si>
  <si>
    <t>Jagdalhat, Panchagarh 5000</t>
  </si>
  <si>
    <t>Mirzapur, Atwari, Panchagarh 5041</t>
  </si>
  <si>
    <t>Panchagarh Bazar, Panchagarh 5000</t>
  </si>
  <si>
    <t>Shalbahanhat</t>
  </si>
  <si>
    <t>Shalbahanhat, Tetulia, Panchagarh 5030</t>
  </si>
  <si>
    <t>Tunirhat</t>
  </si>
  <si>
    <t>Tunirhat, Panchagarh Sadar, Panchagarh 5000</t>
  </si>
  <si>
    <t>Alipur Bandar</t>
  </si>
  <si>
    <t>Patuakhali</t>
  </si>
  <si>
    <t>Mohepur Bazar, Kalapara, Patuakhali 8651</t>
  </si>
  <si>
    <t>Bauphal</t>
  </si>
  <si>
    <t>Bazar Road, Bauphal, Patuakhali 8620</t>
  </si>
  <si>
    <t>Dashmina Bazar</t>
  </si>
  <si>
    <t>Sadar Road, Dashmina, Patuakhali 8630</t>
  </si>
  <si>
    <t>Sadar Road, Galachipa, Patuakhali 8640</t>
  </si>
  <si>
    <t>Kanakdia</t>
  </si>
  <si>
    <t>Kanakdia Bazar, Kanakdia, Bauphal, Patuakhali 8620</t>
  </si>
  <si>
    <t>Khepupara</t>
  </si>
  <si>
    <t>Sadar Road, Khepupara, Kalapara, Patuakhali 8650</t>
  </si>
  <si>
    <t>Kuakata</t>
  </si>
  <si>
    <t>Parjatan, Kuakata, Kalapara, Patuakhali 8651</t>
  </si>
  <si>
    <t>Mirzaganj Bazar, Patuakhali 8610</t>
  </si>
  <si>
    <t>Natun Bazar</t>
  </si>
  <si>
    <t>Sadar Road, Natun Bazar, Patuakhali 8600</t>
  </si>
  <si>
    <t>Patuakhali New Marker</t>
  </si>
  <si>
    <t>New Marker, Patuakhali 8600</t>
  </si>
  <si>
    <t>PSTU</t>
  </si>
  <si>
    <t>Patuakhali Sci &amp; Tech University, Dumki, Patuakhali 8602</t>
  </si>
  <si>
    <t>Puran Bazar, Patuakhali 8600</t>
  </si>
  <si>
    <t>Bhandaria</t>
  </si>
  <si>
    <t>Pirojpur</t>
  </si>
  <si>
    <t>Bhandaria, Pirojpur 8550</t>
  </si>
  <si>
    <t>Kaukhali</t>
  </si>
  <si>
    <t>Kaukhali, Pirojpur 3510</t>
  </si>
  <si>
    <t>Mathbaria, Pirojpur 8560</t>
  </si>
  <si>
    <t>Mirukhali</t>
  </si>
  <si>
    <t>Mirukhali, Mathbaria, Pirojpur 8431</t>
  </si>
  <si>
    <t>Parerhat</t>
  </si>
  <si>
    <t>Parerhat, Zianagar, Pirojpur 8502</t>
  </si>
  <si>
    <t>Pirojpur Sadar, Pirojpur 8500</t>
  </si>
  <si>
    <t>Thana Comp</t>
  </si>
  <si>
    <t>Pangsha</t>
  </si>
  <si>
    <t>Rajbari</t>
  </si>
  <si>
    <t>Pangsha, Rajbari 7700</t>
  </si>
  <si>
    <t>Puran Bazar, Rajbari 7700</t>
  </si>
  <si>
    <t>Bajubagha</t>
  </si>
  <si>
    <t>Rajshahi</t>
  </si>
  <si>
    <t>Narayanpur Bazar, Bagha, Rajshahi 6280</t>
  </si>
  <si>
    <t>Baliaghata</t>
  </si>
  <si>
    <t>High School Building, Chowhodditola, Godagari, Rajshahi 6290</t>
  </si>
  <si>
    <t>Baneshwar Bazar</t>
  </si>
  <si>
    <t>Dhaka Road, Baneshwar, Puthia, Rajshahi 6260</t>
  </si>
  <si>
    <t>Bhadra</t>
  </si>
  <si>
    <t>Ananda Tower, Padma Abashik, Boalia, Rajshahi 6207</t>
  </si>
  <si>
    <t>Charghat</t>
  </si>
  <si>
    <t>Charghat Bazar, Charghat, Rajshahi 6270</t>
  </si>
  <si>
    <t>Court Bazar</t>
  </si>
  <si>
    <t>Court Bazar, Rajshahi Sadar, Rajshahi</t>
  </si>
  <si>
    <t>Harian</t>
  </si>
  <si>
    <t>Rajshahi Sugar Mills, Paba, Rajshahi 6211</t>
  </si>
  <si>
    <t>Lakshmipur, Rajpara, Rajshahi 6000</t>
  </si>
  <si>
    <t>Malopara</t>
  </si>
  <si>
    <t>Malopara, Ghoramara, Boalia, Rajshahi 6100</t>
  </si>
  <si>
    <t>Nagar Bhaban</t>
  </si>
  <si>
    <t>Ranibazar, Ghoramara, Boalia, Rajshahi 6100</t>
  </si>
  <si>
    <t>Nawhata</t>
  </si>
  <si>
    <t>Nawhata, Lalitganj, Paba, Rajshahi 6210</t>
  </si>
  <si>
    <t>Puthia</t>
  </si>
  <si>
    <t>Dhaka Road, Puthia, Rajshahi 6260</t>
  </si>
  <si>
    <t>Raighati</t>
  </si>
  <si>
    <t>Keshorhat, Mohanpur, Rajshahi 6220</t>
  </si>
  <si>
    <t>Rajshahi Cantonment</t>
  </si>
  <si>
    <t>Upashahar, Rajshahi Cantonment, Boalia, Rajshahi 6202</t>
  </si>
  <si>
    <t>Rajshahi New Market</t>
  </si>
  <si>
    <t>Gorhanga, Ghoramara, Boalia, Rajshahi 6100</t>
  </si>
  <si>
    <t>Rajshahi University</t>
  </si>
  <si>
    <t>Rajshahi University, Motihar, Rajshahi 6205</t>
  </si>
  <si>
    <t>Shaheb Bazar</t>
  </si>
  <si>
    <t>Shaheb Bazar, Ghoramara, Boalia, Rajshahi 6100</t>
  </si>
  <si>
    <t>WAPDA Sopura</t>
  </si>
  <si>
    <t>BWDB Office Building, Sopura, Boalia, Rajshahi 6203</t>
  </si>
  <si>
    <t>Banorupa</t>
  </si>
  <si>
    <t>Rangamati</t>
  </si>
  <si>
    <t>Bonorupa, Rangamati</t>
  </si>
  <si>
    <t>Chandraghona</t>
  </si>
  <si>
    <t>Chandraghona KPM, Chandraghona, Rangamati</t>
  </si>
  <si>
    <t>Kaptai</t>
  </si>
  <si>
    <t>Kaptai, Rangamati</t>
  </si>
  <si>
    <t>Rangamati Sadar, Rangamati</t>
  </si>
  <si>
    <t>Alamnagar</t>
  </si>
  <si>
    <t>Rangpur</t>
  </si>
  <si>
    <t>Station Approach Road, Alamnagar, Kotwali, Rangpur 5402</t>
  </si>
  <si>
    <t>Badarganj</t>
  </si>
  <si>
    <t>Parbatipur Raod, Badarganj, Rangpur 5430</t>
  </si>
  <si>
    <t>Central Road</t>
  </si>
  <si>
    <t>Central Road, Kotwali, Rangpur 5400</t>
  </si>
  <si>
    <t>Kachukata</t>
  </si>
  <si>
    <t>Kachukata, Rangpur 5330</t>
  </si>
  <si>
    <t>Nek Mamudhat</t>
  </si>
  <si>
    <t>Tambulpur Road, Pirgachha, Rangpur 5450</t>
  </si>
  <si>
    <t>Pawtana</t>
  </si>
  <si>
    <t>Pawtana, Pirgachha, Rangpur 5450</t>
  </si>
  <si>
    <t>Pirgachha</t>
  </si>
  <si>
    <t>Pirgachha Market, Pirgachha, Rangpur 5450</t>
  </si>
  <si>
    <t>Station Road, Kotwali, Rangpur 5400</t>
  </si>
  <si>
    <t>Rangpur Cadet College</t>
  </si>
  <si>
    <t>Modern More, Cadet College, Kotwali, Rangpur 5404</t>
  </si>
  <si>
    <t>Rangpur Medical College</t>
  </si>
  <si>
    <t>College Campus, Dhaap, Kotwali, Rangpur 5400</t>
  </si>
  <si>
    <t>Shakerhat</t>
  </si>
  <si>
    <t>Badarganj Road, Upashahar, Kotwali, Rangpur 5400</t>
  </si>
  <si>
    <t>Shanerhat</t>
  </si>
  <si>
    <t>Shadullahpur Road, Shanerhat, Pirganj, Rangpur 5420</t>
  </si>
  <si>
    <t>Taraganj</t>
  </si>
  <si>
    <t>Taraganj Market, Taraganj, Rangpur 5420</t>
  </si>
  <si>
    <t>Bangshipur Bus Stand</t>
  </si>
  <si>
    <t>Satkhira</t>
  </si>
  <si>
    <t>Satkhira-Munshiganj Sarak, Iswaripur, Shyamnagar, Satkhira 9450</t>
  </si>
  <si>
    <t>Bhetkhali</t>
  </si>
  <si>
    <t>Bhetkhali-Bangshipur Sarak, Bhetkhali, Shyamnagar, Satkhira 9450</t>
  </si>
  <si>
    <t>Debhatta</t>
  </si>
  <si>
    <t>Sakhipur Bazar Road, Debhatta, Satkhira 9430</t>
  </si>
  <si>
    <t>Satkhira-Munshiganj Sarak, Shimulia, Debhata, Satkhira 9430</t>
  </si>
  <si>
    <t>Mautala</t>
  </si>
  <si>
    <t>Mautala Bazar Road, Mautala, Kaliganj, Satkhira 9440</t>
  </si>
  <si>
    <t>Nurnagar</t>
  </si>
  <si>
    <t>Nurnagar Bazar, Shyamnagar, Satkhira 6451</t>
  </si>
  <si>
    <t>Patkelghata</t>
  </si>
  <si>
    <t>Patkelghata, Tala, Satkhira 9421</t>
  </si>
  <si>
    <t>Bara Bazar Sarak, Satkhira 9400</t>
  </si>
  <si>
    <t>Shyamnagar</t>
  </si>
  <si>
    <t>Satkhira-Munshiganj Sarak, Nakipur, Shyamnagar, Satkhira 9450</t>
  </si>
  <si>
    <t>Sundarban</t>
  </si>
  <si>
    <t>Sundarban, Kalinagar, Shyamnagar, Satkhira 9455</t>
  </si>
  <si>
    <t>Damudya</t>
  </si>
  <si>
    <t>Shariatpur</t>
  </si>
  <si>
    <t>Damuddya Bazar, Damuddya, Shariatpur 8040</t>
  </si>
  <si>
    <t>Mulfatganj</t>
  </si>
  <si>
    <t>Mulfatganj Bazar, Naria, Shariatpur 8020</t>
  </si>
  <si>
    <t>Naria</t>
  </si>
  <si>
    <t>Naria Bazar, Naria, Shariatpur 8020</t>
  </si>
  <si>
    <t>Hazi Shariatullah Road, Palang, Shariatpur 8000</t>
  </si>
  <si>
    <t>Kakarkandi</t>
  </si>
  <si>
    <t>Nalitabari Bazar, Nalitabari, Sherpur 2110</t>
  </si>
  <si>
    <t>Nalitabari</t>
  </si>
  <si>
    <t>Taraganj Bazar, Nalitabari, Sherpur 2110</t>
  </si>
  <si>
    <t>Nandir Bazar</t>
  </si>
  <si>
    <t>Nandir Bazar, Moksudpur, Sherpur 2110</t>
  </si>
  <si>
    <t>Nanni Bazar</t>
  </si>
  <si>
    <t>Nanni, Nalitabari, Sherpur 2111</t>
  </si>
  <si>
    <t>Sherpur Sadar, Sherpur 2100</t>
  </si>
  <si>
    <t>Sreebardi</t>
  </si>
  <si>
    <t>Mollah Market, Sreebardi, Sherpur</t>
  </si>
  <si>
    <t>Tinani Bazar</t>
  </si>
  <si>
    <t>Tinani Bazar, Hatibanda, Jhinaigati, Sherpur 2111</t>
  </si>
  <si>
    <t>Vimganj Bazar</t>
  </si>
  <si>
    <t>Vimganj Bazar, Sherpur</t>
  </si>
  <si>
    <t>Bahuli</t>
  </si>
  <si>
    <t>Sirajganj</t>
  </si>
  <si>
    <t>Bahuli, Sirajganj 6700</t>
  </si>
  <si>
    <t>Belkuchi</t>
  </si>
  <si>
    <t>Belkuchi, Sirajganj 6740</t>
  </si>
  <si>
    <t>Beltail</t>
  </si>
  <si>
    <t>Betkandi Bazar, Betkandi, Shahjadpur, Sirajganj 6770</t>
  </si>
  <si>
    <t>Brahmangacha</t>
  </si>
  <si>
    <t>Brahmangacha, Raiganj, Sirajganj 6720</t>
  </si>
  <si>
    <t>Chandaikona</t>
  </si>
  <si>
    <t>Chandaikona, Raiganj, Sirajganj 6720</t>
  </si>
  <si>
    <t>Dhubil</t>
  </si>
  <si>
    <t>Dhubil Bazzar, Raiganj, Sirajganj 6720</t>
  </si>
  <si>
    <t>Enayetpur</t>
  </si>
  <si>
    <t>Enayetpur Bazar, Sirajganj 6751</t>
  </si>
  <si>
    <t>Ghurka</t>
  </si>
  <si>
    <t>Salonga Bazar, Salonga, Sirajganj 6723</t>
  </si>
  <si>
    <t>Kalibari Road</t>
  </si>
  <si>
    <t>Kalibari Road, Sirajganj, Sirajganj 6700</t>
  </si>
  <si>
    <t>New Market, Sirajganj 6700</t>
  </si>
  <si>
    <t>Nimgachhi</t>
  </si>
  <si>
    <t>Nimgachhi Bazar, Raiganj, Sirajganj 6720</t>
  </si>
  <si>
    <t>Pangashiahat</t>
  </si>
  <si>
    <t>Hatpangashi, Raiganj, Sirajganj 6720</t>
  </si>
  <si>
    <t>Parjana Vatpara</t>
  </si>
  <si>
    <t>Zamirta Bazar, Shahjadpur, Sirajganj 6770</t>
  </si>
  <si>
    <t>Raiganj</t>
  </si>
  <si>
    <t>Dhangara Bazar, Dhangara, Raiganj, Sirajganj 6720</t>
  </si>
  <si>
    <t>Shahzadpur</t>
  </si>
  <si>
    <t>Monirampur Bazar, Shahzadpur, Sirajganj 6770</t>
  </si>
  <si>
    <t>Somespur</t>
  </si>
  <si>
    <t>Somespur Bazar, Belkuchi, Sirajganj 6740</t>
  </si>
  <si>
    <t>SS Road</t>
  </si>
  <si>
    <t>SS Road, Sirajganj 6700</t>
  </si>
  <si>
    <t>Station Road, Sirajganj 6700</t>
  </si>
  <si>
    <t>Talgachi Bazar</t>
  </si>
  <si>
    <t>Talgachi Bazar, Garadah, Shahjadpur, Sirajganj 6770</t>
  </si>
  <si>
    <t>Ullapara</t>
  </si>
  <si>
    <t>Ullapara, Sirajganj 6761</t>
  </si>
  <si>
    <t>Ambari Bazar</t>
  </si>
  <si>
    <t>Sunamganj</t>
  </si>
  <si>
    <t>Ambari Bazar, Duara Bazar, Sunamganj 8710</t>
  </si>
  <si>
    <t>Chhatak</t>
  </si>
  <si>
    <t>Chhatak Bazar, Sunamganj 3080</t>
  </si>
  <si>
    <t>Derai</t>
  </si>
  <si>
    <t>Dhirai Chandpur, Derai, Sunamganj 3040</t>
  </si>
  <si>
    <t>Duara Bazar</t>
  </si>
  <si>
    <t>Duara Bazar, Sunamganj 3070</t>
  </si>
  <si>
    <t>Sunamganj Sadar, Sunamganj 3000</t>
  </si>
  <si>
    <t>Amberkhana</t>
  </si>
  <si>
    <t>Sylhet</t>
  </si>
  <si>
    <t>Ambarkhana, Sylhet Sadar, Sylhet 3100</t>
  </si>
  <si>
    <t>Bairagir Bazar</t>
  </si>
  <si>
    <t>Bairagir Bazar, Biswanath, Sylhet 3130</t>
  </si>
  <si>
    <t>Balaganj</t>
  </si>
  <si>
    <t>Balaganj, Sylhet 3120</t>
  </si>
  <si>
    <t>Bandar Bazar</t>
  </si>
  <si>
    <t>Bandar Bazar, Sylhet 3100</t>
  </si>
  <si>
    <t>Beanibazar</t>
  </si>
  <si>
    <t>Beani Bazar, Sylhet 3170</t>
  </si>
  <si>
    <t>Biswanath</t>
  </si>
  <si>
    <t>Biswanath, Sylhet 3130</t>
  </si>
  <si>
    <t>Boaljur Bazar</t>
  </si>
  <si>
    <t>Boaljur Bazar, Balaganj, Sylhet 3120</t>
  </si>
  <si>
    <t>Chagli Bazar</t>
  </si>
  <si>
    <t>Chagli Bazar, Jakiganj, Sylhet 3190</t>
  </si>
  <si>
    <t>Chawkbazar, Silam, South Surma, Sylhet 3105</t>
  </si>
  <si>
    <t>Dewalgram</t>
  </si>
  <si>
    <t>Dewalgram, Beani Bazar, Sylhet 3160</t>
  </si>
  <si>
    <t>Dhakadakshin</t>
  </si>
  <si>
    <t>Dhakadakshin, Golapganj, Sylhet 3161</t>
  </si>
  <si>
    <t>Fenchuganj</t>
  </si>
  <si>
    <t>Fenchuganj, Sylhet 3116</t>
  </si>
  <si>
    <t>Gasbari Bazar</t>
  </si>
  <si>
    <t>Gasbari Bazar, Kanaigahat, Sylhet 3183</t>
  </si>
  <si>
    <t>Goalabazar</t>
  </si>
  <si>
    <t>Goalabazar, Osmnainagar, Sylhet 3124</t>
  </si>
  <si>
    <t>Godown Bazar</t>
  </si>
  <si>
    <t>Godown Bazar, Paton, Beanibazar, Sylhet 3170</t>
  </si>
  <si>
    <t>Golapganj</t>
  </si>
  <si>
    <t>Golapganj, Sylhet 3160</t>
  </si>
  <si>
    <t>Haripur Gas Field</t>
  </si>
  <si>
    <t>Haripur Gas Field, Chiknagul, Jaintapur, Sylhet 3152</t>
  </si>
  <si>
    <t>Hatimganj</t>
  </si>
  <si>
    <t>Hatimganj, Golapganj, Sylhet 3160</t>
  </si>
  <si>
    <t>Jaflong</t>
  </si>
  <si>
    <t>Jaflong Tea State, Gowainghat, Sylhet 3151</t>
  </si>
  <si>
    <t>Jalalpur Bazar</t>
  </si>
  <si>
    <t>Jalalpur Bazar, South Surma, Sylhet 3107</t>
  </si>
  <si>
    <t>Kakardi Bazar</t>
  </si>
  <si>
    <t>Kakardi Bazar, Teradal, Beanibazar, Sylhet 3170</t>
  </si>
  <si>
    <t>Kaliginj Bazar</t>
  </si>
  <si>
    <t>Kaliginj Bazar, Biswanath, Sylhet 3130</t>
  </si>
  <si>
    <t>Kazir Bazar</t>
  </si>
  <si>
    <t>Kazir Bazar, Sylhet 3100</t>
  </si>
  <si>
    <t>Kuchai</t>
  </si>
  <si>
    <t>Kuchai, Kadamtali, Sylhet 3111</t>
  </si>
  <si>
    <t>Lala Bazar</t>
  </si>
  <si>
    <t>Lala Bazar, South Surma, Sylhet 3113</t>
  </si>
  <si>
    <t>Laldighirpar</t>
  </si>
  <si>
    <t>Laldighir Par, Sylhet Sadar, Sylhet 3100</t>
  </si>
  <si>
    <t>Mathiura Eidgah</t>
  </si>
  <si>
    <t>Mathiura Iddgah, Beani Bazar, Sylhet 3172</t>
  </si>
  <si>
    <t>Ramdah Bazar</t>
  </si>
  <si>
    <t>Ramdah Bazar, Beanibazar, Sylhet 3170</t>
  </si>
  <si>
    <t>Salutikar Bazar</t>
  </si>
  <si>
    <t>Salutikar Bazar, Sylhet Sadar, Sylhet 3100</t>
  </si>
  <si>
    <t>Saraker Bazar</t>
  </si>
  <si>
    <t>Saraker Bazar, Kanaigahat, Sylhet 3180</t>
  </si>
  <si>
    <t>Shibganj, Sylhet Sadar, Sylhet 3100</t>
  </si>
  <si>
    <t>Station Road, South Surma, Sylhet 3100</t>
  </si>
  <si>
    <t>Subid Bazar</t>
  </si>
  <si>
    <t>Subid Bazar, Sylhet Sadar, Sylhet 3100</t>
  </si>
  <si>
    <t>Umarpur Bazar</t>
  </si>
  <si>
    <t>Umarpur Bazar, Osmaninagar, Sylhet 3126</t>
  </si>
  <si>
    <t>Zindabazar</t>
  </si>
  <si>
    <t>Zinda Bazar, Sylhet 3100</t>
  </si>
  <si>
    <t>Aishora</t>
  </si>
  <si>
    <t>Tangail</t>
  </si>
  <si>
    <t>Aishora, Basail, Tangail 1920</t>
  </si>
  <si>
    <t>Basail</t>
  </si>
  <si>
    <t>Bashail Bus Stand, Tangail 1920</t>
  </si>
  <si>
    <t>Bhuapur</t>
  </si>
  <si>
    <t>Pouroshava Road, Bhuapur, Tangail</t>
  </si>
  <si>
    <t>Chapri Bazar</t>
  </si>
  <si>
    <t>Chapri Bazar, Tangail</t>
  </si>
  <si>
    <t>Dhuburia</t>
  </si>
  <si>
    <t>Dhuburia, Nagarpur, Tangail 1937</t>
  </si>
  <si>
    <t>Ghatail</t>
  </si>
  <si>
    <t>Ghatail, Tangail 1980</t>
  </si>
  <si>
    <t>Gopalpur, Tangail 1990</t>
  </si>
  <si>
    <t>Hemnagar</t>
  </si>
  <si>
    <t>Hemnagar, Gopalpur, Tangail 1992</t>
  </si>
  <si>
    <t>Jamurki</t>
  </si>
  <si>
    <t>Jamurki Bazar, Mirzapur, Tangail 1944</t>
  </si>
  <si>
    <t>Kanchanpur</t>
  </si>
  <si>
    <t>Kanchanpur, Bilpara Bazar, Basail, Tangail 1945</t>
  </si>
  <si>
    <t>Karatia</t>
  </si>
  <si>
    <t>Karatia Bus Stand, Karatia, Tangail 1903</t>
  </si>
  <si>
    <t>Kawaljani</t>
  </si>
  <si>
    <t>Kawaljani Baord Bazar, Kawaljani, Basail, Tangail 1973</t>
  </si>
  <si>
    <t>Madhupur</t>
  </si>
  <si>
    <t>Madhupur Bus Stand, Madhupur, Tangail 1996</t>
  </si>
  <si>
    <t>Mirzapur, Tangail 1940</t>
  </si>
  <si>
    <t>Mirzapur Cadet College</t>
  </si>
  <si>
    <t>Mirzapur Cadet College, Mirzapur, Tangail 1941</t>
  </si>
  <si>
    <t>Mohera</t>
  </si>
  <si>
    <t>Mohera, Mirzapur, Tangail 1945</t>
  </si>
  <si>
    <t>Mymensingh Road</t>
  </si>
  <si>
    <t>Old Bus Stand, Mymensingh Road, Tangail 1900</t>
  </si>
  <si>
    <t>Nagarpur</t>
  </si>
  <si>
    <t>Nagarpur, Tangail 1936</t>
  </si>
  <si>
    <t>Nalua Bazar</t>
  </si>
  <si>
    <t>Nalua Bazar, Shakhipur, Tangail 1950</t>
  </si>
  <si>
    <t>Sakhipur</t>
  </si>
  <si>
    <t>Sakhipur Bazar, Tangail 1950</t>
  </si>
  <si>
    <t>Shalimabad</t>
  </si>
  <si>
    <t>Shalimabad, Nagarpur, Tangail 1938</t>
  </si>
  <si>
    <t>Suruj Bazar</t>
  </si>
  <si>
    <t>Suruj Bazar, Gosai Jowair, Tangail 1900</t>
  </si>
  <si>
    <t>Khan Plaza, Main Road, Tangail 1900</t>
  </si>
  <si>
    <t>Warshi</t>
  </si>
  <si>
    <t>Warshi, Mirzapur, Tangail 1943</t>
  </si>
  <si>
    <t>Begunbari</t>
  </si>
  <si>
    <t>Thakurgaon</t>
  </si>
  <si>
    <t>Pirgonj Bazar, Pirganj, Thakurgaon 5110</t>
  </si>
  <si>
    <t>Haripur</t>
  </si>
  <si>
    <t>Jibanpur, Haripur, Thakurgaon 5130</t>
  </si>
  <si>
    <t>Munshirhat, Khalishakuri, Thakurgaon 5100</t>
  </si>
  <si>
    <t>Bangabandhu Road, Thakurgaon 5100</t>
  </si>
  <si>
    <t>Link-----&gt;</t>
  </si>
  <si>
    <t>Branch address data was taken from  this:-</t>
  </si>
  <si>
    <t>vlookup_by_branch name</t>
  </si>
  <si>
    <t>Vlookup_by_thana name</t>
  </si>
  <si>
    <t>Tomchon Bridge, Comilla Medical College, Cumilla</t>
  </si>
  <si>
    <t>(AGRANIBANK.ORG)</t>
  </si>
  <si>
    <t>SOURCE</t>
  </si>
  <si>
    <t>(BANKSBD.ORG)</t>
  </si>
  <si>
    <t>Asadgonj Branch, P.O.# Chittagong Sadae, P.S.# Kotwali Chattogram 4100</t>
  </si>
  <si>
    <t>(Desiguide.com)</t>
  </si>
  <si>
    <t>Dohazari Branch</t>
  </si>
  <si>
    <t>Baizid Bostami Mazar, Baizid Bostami, Chittagong</t>
  </si>
  <si>
    <t>(banksinfo.bd)</t>
  </si>
  <si>
    <t>Jahan Building-2, 24, Sheikh Mujib Road, Agrabad, Chattogram</t>
  </si>
  <si>
    <t>N/A</t>
  </si>
  <si>
    <t>32Q2+V9R, kaliganj Bazar, kotalipara</t>
  </si>
  <si>
    <t>(googlemap)</t>
  </si>
  <si>
    <t>Banorupa Rangamati</t>
  </si>
  <si>
    <t>(bangladeshbranches.com)</t>
  </si>
  <si>
    <t>BSMRSTU Branch ATM, Gopalganj</t>
  </si>
  <si>
    <t>B.BARIA ROAD DEBIDWAR DEBIDWAR 3530 COMILLA</t>
  </si>
  <si>
    <t>(businessdirectory.com)</t>
  </si>
  <si>
    <t>Shotorupa Complex Bazar Charsindur palash Narsingdi</t>
  </si>
  <si>
    <r>
      <t> </t>
    </r>
    <r>
      <rPr>
        <sz val="11"/>
        <color theme="1"/>
        <rFont val="Arial"/>
        <family val="2"/>
      </rPr>
      <t>46MQ+C6M, Hasanpur Nangalkot Comilla Chittagong, A189</t>
    </r>
  </si>
  <si>
    <t>PX8M+3H6, Barashalghar - Bangora Road, Bangura</t>
  </si>
  <si>
    <t>JQGX+7RP, Bass Bazar Road, Titas</t>
  </si>
  <si>
    <r>
      <t> </t>
    </r>
    <r>
      <rPr>
        <sz val="11"/>
        <color theme="1"/>
        <rFont val="Arial"/>
        <family val="2"/>
      </rPr>
      <t>H43G+4PM, Comilla - Burichang Rd, Burichang 3520</t>
    </r>
  </si>
  <si>
    <t>Gangkulkandi Lebutala Monohardi Narsingdi</t>
  </si>
  <si>
    <t>MOULOVIPARA, DELDUAR-1910, Tangail</t>
  </si>
  <si>
    <t>Sheikh Hasina Medical College, Tangail</t>
  </si>
  <si>
    <t>Dhanbari, Tangail</t>
  </si>
  <si>
    <t>Zadunandi Bazar, Saltha, Faridpur</t>
  </si>
  <si>
    <t>CXVG+984, Laldigir par Main Rd, Cox's Bazar 4800</t>
  </si>
  <si>
    <t>Q37G+58C, Chakaria</t>
  </si>
  <si>
    <t>Paribesh Bhaban, E/16 Shahid Shahabuddin Rd, Dhaka 1207</t>
  </si>
  <si>
    <t>CQMP+6JW, Kishorganj</t>
  </si>
  <si>
    <t>Munsur Ali Plaza Salna Pachim Bazar Word Sadar Gazipur</t>
  </si>
  <si>
    <t>Shah Khalilur Rahman Rd</t>
  </si>
  <si>
    <t>WRPH+Q7C, College Rd, Lakshmipur 3700</t>
  </si>
  <si>
    <t>Giashnagar Moulvibazar</t>
  </si>
  <si>
    <t>Shah Ali Super Market Dighalia Lohagara Narail</t>
  </si>
  <si>
    <t>Bahar Ali Market Khalishpur Bazar Khalishpur Maheshpur Jhenaidah</t>
  </si>
  <si>
    <t>SATKHIRA MEDICAL
COLLEGE, shatkhira</t>
  </si>
  <si>
    <t>W4WC+8X4, College Rd, Chowmuhani 3821</t>
  </si>
  <si>
    <r>
      <t> </t>
    </r>
    <r>
      <rPr>
        <sz val="11"/>
        <color theme="1"/>
        <rFont val="Arial"/>
        <family val="2"/>
      </rPr>
      <t>Sonapur Road, Noakhali 3814</t>
    </r>
  </si>
  <si>
    <t>Ishak Sorok Shonkorpur Sadar Jashore</t>
  </si>
  <si>
    <t>Samia Plaza Jessore Road Shalikha Magura</t>
  </si>
  <si>
    <t>134 G N Market, Monirampur, Jashore</t>
  </si>
  <si>
    <t>Satrujitpur Sadar Magura</t>
  </si>
  <si>
    <t>39CX+QPJ, Station Rd, Sunamganj</t>
  </si>
  <si>
    <t>Trimohoni Bazar, Aminpur, Bera, Pabna</t>
  </si>
  <si>
    <t>67JQ+54P, R604, Chatmohar</t>
  </si>
  <si>
    <t>9HHW+9QQ, Rajshahi</t>
  </si>
  <si>
    <t>SHAHGOLI BAZAR SHAHGOLI BAZAR JAKIGONJ 3190 SYLHET</t>
  </si>
  <si>
    <t>Lala Bazar Branch, Lala Bazar City Corporation , P.O.# Lala Bazar, P.S.# Sylhet Sadar. Lalbazar.. P.C. 3113, Dakshin Surma, Sylhet.</t>
  </si>
  <si>
    <t>(infoisinfo.com)</t>
  </si>
  <si>
    <t>VVFR+VG5, Sylhet Zakigonj Road, Gutatikor, Kodomtoli, Sylhet, R250, Sylhet 3100</t>
  </si>
  <si>
    <t>R4CF+W44, Golapganj Road, Mathiura Union</t>
  </si>
  <si>
    <t>Rangmahal Tower, Bandar Bazar Road, Sylhet.</t>
  </si>
  <si>
    <t>Amin Court, 62/63, Motijheel, Dhaka 1000</t>
  </si>
  <si>
    <t>Joypara Bazar Jame Maszid, R820, Dohar</t>
  </si>
  <si>
    <t>PCG6+MGC, Bangabandhu Ave, Dhaka 1205</t>
  </si>
  <si>
    <t>1/D DIT Ave, Dhaka 1000</t>
  </si>
  <si>
    <t>P9RR+QP3, Sonargaon Road, Dhaka 1205</t>
  </si>
  <si>
    <t>219-220 Nawabpur Rd, Dhaka 1100</t>
  </si>
  <si>
    <t>Nayarhat Kacha Bazar, Nayarhat</t>
  </si>
  <si>
    <t>Ramna corp. Bhaban, Holding No-18, Bangabandhu, Avenue Road, Ward No-20, PS-Paltan, Dhaka south</t>
  </si>
  <si>
    <t>QC92+X82 Nabisco, Shaheed Tajuddin Ahmed Ave, Dhaka 1208</t>
  </si>
  <si>
    <t>Room No: 305, 154Motijheel C/A, Wapdha Mosjid MarketDhaka, 1000</t>
  </si>
  <si>
    <t>1 Ga Central Basaboo Sabujbagh Dhaka</t>
  </si>
  <si>
    <t>Vill Dhamura Post Dhamura Upazila Wazirpur Barishal</t>
  </si>
  <si>
    <t>Paisharhat, Agailjhara, Barisal</t>
  </si>
  <si>
    <t>Satla, Satla, barishal</t>
  </si>
  <si>
    <t>College Road Close To Steel Bridge Babugonj Barishal</t>
  </si>
  <si>
    <t>X6MG+992, Kalapara</t>
  </si>
  <si>
    <t>XCXC+X6R, Bazar Rd, Gazipur 1700</t>
  </si>
  <si>
    <t>bazar, pinkir mor, Kasiani</t>
  </si>
  <si>
    <t>TAMABIL, GOWAINGHAT, Sylhet</t>
  </si>
  <si>
    <t>VPR5+RWG BALIJURI BAZAR, 2040</t>
  </si>
  <si>
    <t>M. A Goni Bhobon, Kamal Bazar , Dakshin Surma, Sylhet</t>
  </si>
  <si>
    <t>Olipur, brammobdura, Shaistagonj, Habiganj</t>
  </si>
  <si>
    <t>Bajitpur Branch, Bazar, Road, Bajipur</t>
  </si>
  <si>
    <t>MAIN ROAD, SHIBCHAR, 7930 MADARIPUR</t>
  </si>
  <si>
    <t>22, Shahid Sarani, Manikganj</t>
  </si>
  <si>
    <t>Baligaon Bazar Branch, Arial Baligaon Union , P.O.# Baligaon. Baligao.. P.C. 1522, Tongibari, Munshiganj.</t>
  </si>
  <si>
    <t>30/1 CK Ghosh Rd, Mymensingh 2200</t>
  </si>
  <si>
    <t>38 Choto Bazar Rd, Mymensingh 2200</t>
  </si>
  <si>
    <t>PCR5+Q6H, Medical Rd, Mymensingh</t>
  </si>
  <si>
    <t>Bidyagonj Bazar Sadar Mymensingh</t>
  </si>
  <si>
    <t>32, Bangabandhu Road, Mondal Para, Narayangonj,Sadar, Narayanganj</t>
  </si>
  <si>
    <t>Birgonj Bazar, Dinajpur</t>
  </si>
  <si>
    <t>85CC+777, Bhaluka - Shakhipur Rd, Sakhipur</t>
  </si>
  <si>
    <t>Rokeya Plaza, Kalmakanda, Netrokona</t>
  </si>
  <si>
    <t>Ishwarganj, Mymensingh</t>
  </si>
  <si>
    <t>(banksBD.ORG)</t>
  </si>
  <si>
    <t>Bonik Potti Road, Bagerhat Sadar, Bagerhat</t>
  </si>
  <si>
    <t>Sannashi Bazar Bagerhat</t>
  </si>
  <si>
    <r>
      <t>Chawk Bazar Corporate Branch </t>
    </r>
    <r>
      <rPr>
        <b/>
        <sz val="11"/>
        <color rgb="FFE8E8E8"/>
        <rFont val="Arial"/>
        <family val="2"/>
      </rPr>
      <t>2/1, Chawk Bazar, Barisal-8200</t>
    </r>
  </si>
  <si>
    <t>H M M Road Kotwali Jashore</t>
  </si>
  <si>
    <t>Boalia Bazar Nalchity Jhalokati</t>
  </si>
  <si>
    <t>Chalna Bazar Dacope Khulna</t>
  </si>
  <si>
    <t>3/1, RAJIA MONZIL, Rupsa Stand Road, shipyard, Khulna Shipyard, Khulna</t>
  </si>
  <si>
    <t>PIROJPUR SADAR PIROJPUR PIROJPUR 8500 PIROJPUR</t>
  </si>
  <si>
    <t>Tinmatha Railgate Puran Bogura</t>
  </si>
  <si>
    <t>Chowdhury Tower 1st Floor College Road Mirsarai Chattogram</t>
  </si>
  <si>
    <t>5 Durgapur Nischintapur Matlab Uttar Chandpur</t>
  </si>
  <si>
    <t>Haji Super Market Haris Chowdhury Bazar Noakhali</t>
  </si>
  <si>
    <t>Siddiq Tower, 1st Floor, Brahmanpara-Dulalpur GC Road, 6 No Brahmanpara Union, Brahmanpara, Cumilla</t>
  </si>
  <si>
    <t>Bokultola Bikal Bazar Sarail Brahmanbaria</t>
  </si>
  <si>
    <t>FULBARI FULBARI 10238 KURIGRAM</t>
  </si>
  <si>
    <t>SADAR ROAD PORSHA PORSHA 6551 NAOGAON</t>
  </si>
  <si>
    <t>Dalia Road Jaldhaka Nilphamari</t>
  </si>
  <si>
    <t>Nagarbari Ghat Beara Pabna</t>
  </si>
  <si>
    <t>ATAIKULA BAZAR ATAIKULA ATAIKULA 6600 PABNA</t>
  </si>
  <si>
    <t>Nolkhola Branch, Old Varenga, P.O- Old Varenga , P.S- Bera, Pabna. Puran Bharenga.. P.C. 6683, Bera, Pabna.</t>
  </si>
  <si>
    <t>Baneswar Bazar Branch, Baneswar union , P.O-Baneswar, P.S- Puthia, Rajshahi. Godagari.. P.C. 6290, Godagari, Rajshahi.</t>
  </si>
  <si>
    <t>Zilla-Rangpur, Thana+ Pouroshava –Rangpur, Ward No-19, Holding No-8, Medical College Campurs, Rangpur</t>
  </si>
  <si>
    <t>Bhuyagati Bazar Raiganj Sirajganj</t>
  </si>
  <si>
    <t>Purba Chowrasta, Pirganj, Thakurgaon</t>
  </si>
  <si>
    <t> 46MQ+C6M, Hasanpur Nangalkot Comilla Chittagong, A189</t>
  </si>
  <si>
    <t> H43G+4PM, Comilla - Burichang Rd, Burichang 3520</t>
  </si>
  <si>
    <t> Sonapur Road, Noakhali 3814</t>
  </si>
  <si>
    <t>Chawk Bazar Corporate Branch 2/1, Chawk Bazar, Barisal-8200</t>
  </si>
  <si>
    <t>Cleaned Address</t>
  </si>
  <si>
    <t>Map Coordinates</t>
  </si>
  <si>
    <t>22.19705835921985, 92.21739563902193</t>
  </si>
  <si>
    <t>23.452577976390913, 91.19559055793324</t>
  </si>
  <si>
    <t>23.34319305635428, 90.89675806098022</t>
  </si>
  <si>
    <t>23.843467767287127, 91.0378826545023</t>
  </si>
  <si>
    <t>22.255398473559847, 91.86720087422593</t>
  </si>
  <si>
    <t>23.874411621946578, 91.036168596758</t>
  </si>
  <si>
    <t>23.83987292777118, 91.03788521055506</t>
  </si>
  <si>
    <t>23.97499540935636, 91.10976409348875</t>
  </si>
  <si>
    <t>24.047124488843806, 91.00893962213064</t>
  </si>
  <si>
    <t>23.851689308090105, 90.84530579161542</t>
  </si>
  <si>
    <t>23.9742147522547, 91.11464821422152</t>
  </si>
  <si>
    <t>23.877915391102103, 90.84694846631689</t>
  </si>
  <si>
    <t>23.85348344275541, 90.8472978625024</t>
  </si>
  <si>
    <t>23.971746543829717, 91.11105822000569</t>
  </si>
  <si>
    <t>24.05813120281777, 91.23437119756962</t>
  </si>
  <si>
    <t>24.043730233465993, 91.00882246789558</t>
  </si>
  <si>
    <t>23.74599987157141, 91.14782991021688</t>
  </si>
  <si>
    <t>25.062896186666443, 90.02181796850499</t>
  </si>
  <si>
    <t>23.97485940338975, 91.1096754376352</t>
  </si>
  <si>
    <t>23.258199989147307, 90.69490828296618</t>
  </si>
  <si>
    <t>23.34610223749626, 90.70696928137234</t>
  </si>
  <si>
    <t>23.20931193415937, 90.73898432618105</t>
  </si>
  <si>
    <t>23.251519575193004, 90.8534570543878</t>
  </si>
  <si>
    <t>23.036498798164587, 90.97985250507718</t>
  </si>
  <si>
    <t>23.372171397747376, 90.77269999671782</t>
  </si>
  <si>
    <t>23.231483672260985, 90.94888436674735</t>
  </si>
  <si>
    <t>23.353981096212305, 90.7072199514237</t>
  </si>
  <si>
    <t>23.37852864455141, 90.77388723241017</t>
  </si>
  <si>
    <t>22.364347469846507, 90.34592036687728</t>
  </si>
  <si>
    <t>23.241180818092825, 91.21032242555135</t>
  </si>
  <si>
    <t>23.133731603485575, 90.7827629678767</t>
  </si>
  <si>
    <t>22.86942988732356, 90.31987191205253</t>
  </si>
  <si>
    <t>23.218634396514812, 90.66538375438712</t>
  </si>
  <si>
    <t>23.354847515232162, 90.70814587074555</t>
  </si>
  <si>
    <t>23.42250951642205, 90.72961902585234</t>
  </si>
  <si>
    <t>23.251430858133762, 90.85342486787911</t>
  </si>
  <si>
    <t>23.20319673509627, 90.73797049198994</t>
  </si>
  <si>
    <t>23.098975359168687, 90.68085203903978</t>
  </si>
  <si>
    <t>23.225653609954314, 90.6527600395473</t>
  </si>
  <si>
    <t>22.67592187500731, 91.81024790335242</t>
  </si>
  <si>
    <t>22.266704367813322, 91.81505483229654</t>
  </si>
  <si>
    <t>22.338582860673377, 91.84316910507741</t>
  </si>
  <si>
    <t>22.348179608760834, 91.82645621204222</t>
  </si>
  <si>
    <t>22.616301955557336, 91.84725611019391</t>
  </si>
  <si>
    <t>22.358580324904953, 91.78315144087873</t>
  </si>
  <si>
    <t>22.895189320282046, 91.53511981205308</t>
  </si>
  <si>
    <t>22.358266392232018, 91.78438675437002</t>
  </si>
  <si>
    <t>22.358001016572857, 91.78487188472972</t>
  </si>
  <si>
    <t>22.346613332796398, 91.83359867732752</t>
  </si>
  <si>
    <t>22.702609564223756, 90.36563009257314</t>
  </si>
  <si>
    <t>22.369042279702636, 91.77775891442467</t>
  </si>
  <si>
    <t>22.166165196136305, 92.06548521969209</t>
  </si>
  <si>
    <t>22.818401952316893, 91.54399653903413</t>
  </si>
  <si>
    <t>23.02295925161834, 91.40282491604245</t>
  </si>
  <si>
    <t>22.347843141863457, 91.834113659269</t>
  </si>
  <si>
    <t>22.34532474886386, 91.80146341968955</t>
  </si>
  <si>
    <t>22.350924190187143, 91.79485116971482</t>
  </si>
  <si>
    <t>22.38971968132396, 91.8096826580779</t>
  </si>
  <si>
    <t>22.481557720296387, 92.13787808244388</t>
  </si>
  <si>
    <t>22.327748015506476, 91.81567281981074</t>
  </si>
  <si>
    <t>22.401968558895366, 91.81826035437085</t>
  </si>
  <si>
    <t>22.337917054344427, 91.83086498320584</t>
  </si>
  <si>
    <t>22.700867147769873, 90.36950853392948</t>
  </si>
  <si>
    <t>22.338188420468608, 91.84317038276274</t>
  </si>
  <si>
    <t>22.33911093586263, 91.838192152533</t>
  </si>
  <si>
    <t>22.36134627276521, 91.83099181301041</t>
  </si>
  <si>
    <t>22.38075791113459, 91.76531637469846</t>
  </si>
  <si>
    <t>22.352447347208166, 91.82505852148955</t>
  </si>
  <si>
    <t>22.35760418261375, 91.79272892536255</t>
  </si>
  <si>
    <t>22.312255779079223, 91.80021274880822</t>
  </si>
  <si>
    <t>22.317912883815524, 91.80449350433325</t>
  </si>
  <si>
    <t>23.749094149651718, 90.42712125989782</t>
  </si>
  <si>
    <t>23.74658012988402, 90.36394987216643</t>
  </si>
  <si>
    <t>22.418245783451216, 91.87979710874293</t>
  </si>
  <si>
    <t>22.340742781497706, 91.81353567552321</t>
  </si>
  <si>
    <t>24.638802148297934, 88.27655638642747</t>
  </si>
  <si>
    <t>22.499724663563605, 91.80805476513879</t>
  </si>
  <si>
    <t>22.436034228229335, 91.87182696769918</t>
  </si>
  <si>
    <t>22.30942702992752, 91.80166020833427</t>
  </si>
  <si>
    <t>22.26922617674734, 91.7916385858621</t>
  </si>
  <si>
    <t>22.36220949584418, 91.80157319669765</t>
  </si>
  <si>
    <t>22.47343048628978, 91.78703136198583</t>
  </si>
  <si>
    <t>22.591324874703517, 91.83187199670209</t>
  </si>
  <si>
    <t>22.355194599912277, 91.82208075436994</t>
  </si>
  <si>
    <t>22.371049341752236, 91.84377216034707</t>
  </si>
  <si>
    <t>22.351835039003547, 91.79459115748232</t>
  </si>
  <si>
    <t>22.29295401831479, 91.78199291018761</t>
  </si>
  <si>
    <t>22.358540635876846, 91.78302269484395</t>
  </si>
  <si>
    <t>22.38949933231799, 91.76129594746764</t>
  </si>
  <si>
    <t>22.34704828490389, 91.83397122949879</t>
  </si>
  <si>
    <t>22.346305476013164, 91.83124471378957</t>
  </si>
  <si>
    <t>22.485497035970745, 91.4613286678638</t>
  </si>
  <si>
    <t>24.60741205602279, 90.02897425601202</t>
  </si>
  <si>
    <t>24.068436507597603, 90.7282586517934</t>
  </si>
  <si>
    <t>24.58198481201666, 90.39002352557964</t>
  </si>
  <si>
    <t>23.014961581521895, 89.83142202584106</t>
  </si>
  <si>
    <t>23.091184058893607, 90.00090324711421</t>
  </si>
  <si>
    <t>23.76122752459834, 88.94695855439835</t>
  </si>
  <si>
    <t>24.07878758399002, 90.21028999673258</t>
  </si>
  <si>
    <t>23.66341110432476, 90.16156249013734</t>
  </si>
  <si>
    <t>24.713695393806912, 90.43417791209116</t>
  </si>
  <si>
    <t>24.039908872189653, 90.74010670699056</t>
  </si>
  <si>
    <t>22.655844608187298, 92.17889331204829</t>
  </si>
  <si>
    <t>22.65394114826834, 92.17535799142733</t>
  </si>
  <si>
    <t>23.07270156787176, 90.2426701832204</t>
  </si>
  <si>
    <t>23.908893828687518, 89.98126740511576</t>
  </si>
  <si>
    <t>23.441597488930917, 89.16914234258499</t>
  </si>
  <si>
    <t>23.70427400091289, 90.4352257432675</t>
  </si>
  <si>
    <t>23.735792458539258, 90.40016442128172</t>
  </si>
  <si>
    <t>24.957381944988263, 90.07413355442407</t>
  </si>
  <si>
    <t>23.008475309150366, 89.82869599671045</t>
  </si>
  <si>
    <t>23.3068790613235, 89.5912103163444</t>
  </si>
  <si>
    <t>23.396827846013977, 91.08558924089947</t>
  </si>
  <si>
    <t>23.459700508862934, 91.17348568430799</t>
  </si>
  <si>
    <t>22.405251142677805, 91.83322617743954</t>
  </si>
  <si>
    <t>23.377831726145935, 91.05505225377561</t>
  </si>
  <si>
    <t>23.062752900711924, 91.24583244725001</t>
  </si>
  <si>
    <t>23.49005735435871, 90.99414839857381</t>
  </si>
  <si>
    <t>23.12513624849118, 91.2356211083505</t>
  </si>
  <si>
    <t>23.683412483704974, 90.78152761392276</t>
  </si>
  <si>
    <t>23.621241366941664, 90.8597919102143</t>
  </si>
  <si>
    <t>23.388506550562035, 90.98550798787727</t>
  </si>
  <si>
    <t>23.32047505002354, 91.22471814695018</t>
  </si>
  <si>
    <t>23.78709217220341, 91.14934245291302</t>
  </si>
  <si>
    <t>22.867156904448397, 91.1030144459566</t>
  </si>
  <si>
    <t>23.237385561754767, 91.11917408381068</t>
  </si>
  <si>
    <t>24.11456973657914, 91.2927145427462</t>
  </si>
  <si>
    <t>23.550771158848665, 91.14745778137657</t>
  </si>
  <si>
    <t>23.93037330788235, 90.72296662604592</t>
  </si>
  <si>
    <t>23.543779996663723, 91.19113904636451</t>
  </si>
  <si>
    <t>23.27869313245383, 91.12480501206083</t>
  </si>
  <si>
    <t>23.141494624921442, 91.1245441236957</t>
  </si>
  <si>
    <t>23.46434323039236, 91.18216089303255</t>
  </si>
  <si>
    <t>23.468397250847282, 91.17683938808204</t>
  </si>
  <si>
    <t>23.463908169034575, 91.18915608771657</t>
  </si>
  <si>
    <t>23.715368758431666, 90.9839120543974</t>
  </si>
  <si>
    <t>23.463200722744194, 91.18100187961959</t>
  </si>
  <si>
    <t>23.44077220832616, 91.17663507462868</t>
  </si>
  <si>
    <t>23.29658340272267, 90.69133053719021</t>
  </si>
  <si>
    <t>23.62599753617715, 90.79957809672308</t>
  </si>
  <si>
    <t>23.605094367921474, 90.81540386620078</t>
  </si>
  <si>
    <t>23.537336375337475, 90.71309172555745</t>
  </si>
  <si>
    <t>23.553073519502398, 91.12675398137667</t>
  </si>
  <si>
    <t>23.66317526221861, 90.16190581289675</t>
  </si>
  <si>
    <t>23.653819848934095, 90.18284850122075</t>
  </si>
  <si>
    <t>23.307275792221812, 90.40841159671652</t>
  </si>
  <si>
    <t>24.224332582563054, 90.68439854193257</t>
  </si>
  <si>
    <t>24.165115740789258, 89.96382215193994</t>
  </si>
  <si>
    <t>24.266918142749596, 89.92880049865794</t>
  </si>
  <si>
    <t>23.886202407103887, 90.40152202556474</t>
  </si>
  <si>
    <t>24.67963618353651, 89.94227552397682</t>
  </si>
  <si>
    <t>24.69497155959216, 89.57248232558204</t>
  </si>
  <si>
    <t>21.430260123762746, 92.0053912188725</t>
  </si>
  <si>
    <t>21.763146727023063, 92.0757977831948</t>
  </si>
  <si>
    <t>21.440971064175248, 91.97641241567095</t>
  </si>
  <si>
    <t>23.77730736941328, 90.37169885439869</t>
  </si>
  <si>
    <t>20.86597301004892, 92.30147455434202</t>
  </si>
  <si>
    <t>23.771858910721953, 90.3750973832348</t>
  </si>
  <si>
    <t>23.974182937047736, 90.38033454091155</t>
  </si>
  <si>
    <t>24.437417335056775, 90.782285075731</t>
  </si>
  <si>
    <t>22.58112425409674, 89.96866340056137</t>
  </si>
  <si>
    <t>24.00923544159172, 90.34959846229765</t>
  </si>
  <si>
    <t>22.928365304204274, 91.31818146006083</t>
  </si>
  <si>
    <t>23.011025408832623, 91.39835199856407</t>
  </si>
  <si>
    <t>23.011163577456458, 91.39580926410373</t>
  </si>
  <si>
    <t>22.856530634821397, 91.42252233903493</t>
  </si>
  <si>
    <t>22.96192396607233, 91.2855544508715</t>
  </si>
  <si>
    <t>23.04045287697687, 91.51542084089222</t>
  </si>
  <si>
    <t>23.02055368395664, 91.39719614776423</t>
  </si>
  <si>
    <t>23.884903239089613, 89.99394083905602</t>
  </si>
  <si>
    <t>23.30636900851173, 89.92133533406331</t>
  </si>
  <si>
    <t>24.36045482470826, 91.42098933721246</t>
  </si>
  <si>
    <t>24.382493073100644, 91.41342924092024</t>
  </si>
  <si>
    <t>24.679236302016715, 91.63771297954696</t>
  </si>
  <si>
    <t>24.679021826930647, 91.63699414751945</t>
  </si>
  <si>
    <t>24.415152043065564, 91.45324579678089</t>
  </si>
  <si>
    <t>22.53153119534493, 92.13130164636412</t>
  </si>
  <si>
    <t>22.501660348078556, 92.212339298554</t>
  </si>
  <si>
    <t>23.115996693214992, 91.98204405319089</t>
  </si>
  <si>
    <t>22.9503940124942, 90.84083355573675</t>
  </si>
  <si>
    <t>22.969512812003472, 90.8070426678734</t>
  </si>
  <si>
    <t>22.93716631233146, 90.8281960697264</t>
  </si>
  <si>
    <t>23.10642127842213, 90.85788073718632</t>
  </si>
  <si>
    <t>22.992137382861518, 91.06043889299288</t>
  </si>
  <si>
    <t>23.106411410279716, 90.85789146602255</t>
  </si>
  <si>
    <t>23.03740299700854, 90.76568721205594</t>
  </si>
  <si>
    <t>22.681107190934117, 90.91849323173861</t>
  </si>
  <si>
    <t>22.963872510536774, 90.99406084419795</t>
  </si>
  <si>
    <t>23.407943941878642, 89.00874498137362</t>
  </si>
  <si>
    <t>21.91527758848806, 92.06422708776837</t>
  </si>
  <si>
    <t>22.831606096932564, 89.55414231825536</t>
  </si>
  <si>
    <t>23.818465000496857, 88.7527034390546</t>
  </si>
  <si>
    <t>24.202238446275068, 90.47872153121328</t>
  </si>
  <si>
    <t>23.75874473266859, 90.36369746461769</t>
  </si>
  <si>
    <t>24.936492875174068, 91.87065777445828</t>
  </si>
  <si>
    <t>24.457543553392146, 92.15145193178016</t>
  </si>
  <si>
    <t>24.444345432268904, 91.76235688309733</t>
  </si>
  <si>
    <t>24.494878937731503, 91.77025302962574</t>
  </si>
  <si>
    <t>24.492379527874927, 91.75308689165526</t>
  </si>
  <si>
    <t>24.440818127834326, 91.76063999236226</t>
  </si>
  <si>
    <t>24.360716669246816, 91.8614743087682</t>
  </si>
  <si>
    <t>24.49138040908525, 91.75283785544181</t>
  </si>
  <si>
    <t>24.496988518019815, 91.77025030823246</t>
  </si>
  <si>
    <t>24.495649605853835, 91.77196664512341</t>
  </si>
  <si>
    <t>24.50060362975434, 91.7716231839114</t>
  </si>
  <si>
    <t>24.494266058284214, 91.75445676903657</t>
  </si>
  <si>
    <t>24.494266058284214, 91.77093626148823</t>
  </si>
  <si>
    <t>23.122805784104663, 89.64699401391127</t>
  </si>
  <si>
    <t>23.390457857858454, 88.94725531206313</t>
  </si>
  <si>
    <t>23.665656669980816, 88.60409499487027</t>
  </si>
  <si>
    <t>22.690391854768315, 89.04714468321276</t>
  </si>
  <si>
    <t>23.07403447899806, 91.01323277182848</t>
  </si>
  <si>
    <t>22.962942073885404, 91.12331049641058</t>
  </si>
  <si>
    <t>22.947002661139322, 91.53204342579627</t>
  </si>
  <si>
    <t>23.049927297740204, 91.09789004143087</t>
  </si>
  <si>
    <t>23.051651489920662, 91.09788948187858</t>
  </si>
  <si>
    <t>22.945987247381595, 91.12247467330889</t>
  </si>
  <si>
    <t>23.072455186455812, 90.93220860060778</t>
  </si>
  <si>
    <t>23.07079064900611, 91.0101425870261</t>
  </si>
  <si>
    <t>22.949894644915293, 91.12231252905474</t>
  </si>
  <si>
    <t>24.23684393431466, 89.00759447787578</t>
  </si>
  <si>
    <t>23.040596522617726, 91.09707401835404</t>
  </si>
  <si>
    <t>23.067507887387062, 91.01040093284448</t>
  </si>
  <si>
    <t>22.86755618858198, 91.09749448886862</t>
  </si>
  <si>
    <t>22.99006001566178, 91.23268030007848</t>
  </si>
  <si>
    <t>22.920059076771977, 90.95194890101939</t>
  </si>
  <si>
    <t>22.962949311757423, 91.10849960243121</t>
  </si>
  <si>
    <t>23.048216849251162, 91.09589862357481</t>
  </si>
  <si>
    <t>22.84284920299777, 91.09720662293996</t>
  </si>
  <si>
    <t>23.072245883641, 90.93280998921786</t>
  </si>
  <si>
    <t>23.03174002155933, 90.91639512521196</t>
  </si>
  <si>
    <t>22.842391286737353, 91.10146467268785</t>
  </si>
  <si>
    <t>22.28738789500848, 91.13815774023774</t>
  </si>
  <si>
    <t>23.016830713555613, 90.96942651993389</t>
  </si>
  <si>
    <t>22.872696771462245, 91.09877890702276</t>
  </si>
  <si>
    <t>23.14767002730352, 89.18970799820133</t>
  </si>
  <si>
    <t>23.12032927918884, 89.54769886654265</t>
  </si>
  <si>
    <t>22.38043556126013, 91.91720004129729</t>
  </si>
  <si>
    <t>22.26029989126758, 91.86903470849178</t>
  </si>
  <si>
    <t>23.277081100843365, 90.95567513804596</t>
  </si>
  <si>
    <t>22.316745184621826, 91.82933897315772</t>
  </si>
  <si>
    <t>22.10163869389614, 92.07440728320128</t>
  </si>
  <si>
    <t>22.232780510184703, 91.8723867928662</t>
  </si>
  <si>
    <t>22.055615906837758, 92.0401399779188</t>
  </si>
  <si>
    <t>22.240387936129867, 91.93158598192869</t>
  </si>
  <si>
    <t>22.231727727323815, 91.87160356541274</t>
  </si>
  <si>
    <t>22.383366294626178, 91.96826462553427</t>
  </si>
  <si>
    <t>22.507674068677602, 91.80841237052363</t>
  </si>
  <si>
    <t>22.998432179446745, 91.7353565068253</t>
  </si>
  <si>
    <t>23.314697426667998, 89.37806015348075</t>
  </si>
  <si>
    <t>23.03356376431982, 89.23243299477143</t>
  </si>
  <si>
    <t>22.853974424085397, 89.5287398819484</t>
  </si>
  <si>
    <t>25.069975461003764, 91.47500396569333</t>
  </si>
  <si>
    <t>25.050400230059545, 91.66298592245046</t>
  </si>
  <si>
    <t>24.78934414590333, 91.35402201418239</t>
  </si>
  <si>
    <t>25.057931334430062, 91.55564357501896</t>
  </si>
  <si>
    <t>25.072455495854868, 91.39894904754735</t>
  </si>
  <si>
    <t>23.887849091640632, 89.62676592738867</t>
  </si>
  <si>
    <t>24.417558726502815, 88.56668279105695</t>
  </si>
  <si>
    <t>25.098231004521853, 89.00714521024607</t>
  </si>
  <si>
    <t>24.374378328211304, 89.24668054936645</t>
  </si>
  <si>
    <t>23.941047322882056, 89.40656751022101</t>
  </si>
  <si>
    <t>23.22526112040988, 90.65316328322352</t>
  </si>
  <si>
    <t>23.755496296395446, 90.41492447689096</t>
  </si>
  <si>
    <t>24.230707013482984, 89.28777443400423</t>
  </si>
  <si>
    <t>24.378579745089286, 88.59697366790276</t>
  </si>
  <si>
    <t>24.908824644713707, 91.86776124007882</t>
  </si>
  <si>
    <t>24.86227776098529, 91.7126655967495</t>
  </si>
  <si>
    <t>24.69161627357332, 91.7991730627616</t>
  </si>
  <si>
    <t>24.890598231705322, 91.87154356580233</t>
  </si>
  <si>
    <t>24.822323067431586, 92.1584861893277</t>
  </si>
  <si>
    <t>24.813335913637147, 91.7556030525673</t>
  </si>
  <si>
    <t>24.691928205695028, 91.79913014741666</t>
  </si>
  <si>
    <t>24.706174959994325, 91.73253936605627</t>
  </si>
  <si>
    <t>24.9151642293091, 91.8518245012983</t>
  </si>
  <si>
    <t>24.822400968538908, 92.15857202001756</t>
  </si>
  <si>
    <t>24.855910527033092, 92.01461791833282</t>
  </si>
  <si>
    <t>24.7015478032613, 91.94564203907355</t>
  </si>
  <si>
    <t>24.70620420024652, 91.7325500948925</t>
  </si>
  <si>
    <t>24.90056417273348, 91.8648237082572</t>
  </si>
  <si>
    <t>24.857091650840392, 92.01311318140442</t>
  </si>
  <si>
    <t>25.016015739172577, 92.02858402011314</t>
  </si>
  <si>
    <t>24.84757156957711, 91.95089019489556</t>
  </si>
  <si>
    <t>24.80235328663889, 91.85363509241394</t>
  </si>
  <si>
    <t>24.86337298354232, 92.18549924189091</t>
  </si>
  <si>
    <t>24.8941444641714, 91.86256885991959</t>
  </si>
  <si>
    <t>24.887983960029835, 91.86263322743991</t>
  </si>
  <si>
    <t>24.87495383296536, 91.89133970461029</t>
  </si>
  <si>
    <t>24.803409829312997, 91.85409221998538</t>
  </si>
  <si>
    <t>24.896473865536358, 91.8553402978472</t>
  </si>
  <si>
    <t>24.82595882693, 92.11384369320392</t>
  </si>
  <si>
    <t>25.171580985263297, 92.01747536586352</t>
  </si>
  <si>
    <t>24.88938315485465, 92.10522429489647</t>
  </si>
  <si>
    <t>24.902482479565432, 91.89209244639633</t>
  </si>
  <si>
    <t>24.991990805182358, 92.34179311917669</t>
  </si>
  <si>
    <t>24.680719791926066, 88.15653582558173</t>
  </si>
  <si>
    <t>24.00086778851209, 90.70263015122524</t>
  </si>
  <si>
    <t>24.907930457912457, 91.85961466791426</t>
  </si>
  <si>
    <t>24.953069849025916, 91.69155757772202</t>
  </si>
  <si>
    <t>24.905554335266192, 91.86990700517002</t>
  </si>
  <si>
    <t>25.02250595816449, 92.2532556971605</t>
  </si>
  <si>
    <t>24.891911056991038, 91.87374663907771</t>
  </si>
  <si>
    <t>23.722072425476696, 90.40571895439756</t>
  </si>
  <si>
    <t>23.751968105782115, 90.38597487996157</t>
  </si>
  <si>
    <t>23.727597763654426, 90.42039822556143</t>
  </si>
  <si>
    <t>23.617509529798838, 90.12117524302859</t>
  </si>
  <si>
    <t>23.830929169410595, 90.40205225000113</t>
  </si>
  <si>
    <t>23.726772036451315, 90.41125961788893</t>
  </si>
  <si>
    <t>23.716811770960998, 90.39172386125144</t>
  </si>
  <si>
    <t>23.78609237456031, 90.34109510890158</t>
  </si>
  <si>
    <t>23.740357153243117, 90.39299706720769</t>
  </si>
  <si>
    <t>23.73551084713493, 90.41067835134784</t>
  </si>
  <si>
    <t>23.71306210024925, 90.39719374090603</t>
  </si>
  <si>
    <t>22.702295375366468, 90.36484261902856</t>
  </si>
  <si>
    <t>22.70344349144066, 90.37428399491233</t>
  </si>
  <si>
    <t>23.727562517174288, 90.41563747099028</t>
  </si>
  <si>
    <t>23.726923857313945, 90.41127950081241</t>
  </si>
  <si>
    <t>23.703674424958276, 90.43472894881691</t>
  </si>
  <si>
    <t>22.34761592239932, 91.83381325399048</t>
  </si>
  <si>
    <t>23.702747095154624, 90.41516276232753</t>
  </si>
  <si>
    <t>23.694837944049816, 90.42821873067871</t>
  </si>
  <si>
    <t>23.73012033594893, 90.41545284077039</t>
  </si>
  <si>
    <t>23.74381047198858, 90.38447953905303</t>
  </si>
  <si>
    <t>23.745437670056038, 90.3913958918579</t>
  </si>
  <si>
    <t>23.721616560461676, 90.42091432556128</t>
  </si>
  <si>
    <t>23.713003162174314, 90.39710791021618</t>
  </si>
  <si>
    <t>23.712595498027518, 90.40303232402563</t>
  </si>
  <si>
    <t>23.7086446228828, 90.41150397145981</t>
  </si>
  <si>
    <t>23.88217627313548, 90.2680759525473</t>
  </si>
  <si>
    <t>23.709970237070017, 90.43296485386486</t>
  </si>
  <si>
    <t>23.6177094032332, 90.1211608832316</t>
  </si>
  <si>
    <t>24.11683155833056, 90.91146968525194</t>
  </si>
  <si>
    <t>23.84969032566426, 90.40450380037983</t>
  </si>
  <si>
    <t>23.726481868087852, 90.41179448499243</t>
  </si>
  <si>
    <t>23.71121707234704, 90.4702153543973</t>
  </si>
  <si>
    <t>23.79837338470673, 90.35354388618607</t>
  </si>
  <si>
    <t>23.794597586859023, 90.4045972084275</t>
  </si>
  <si>
    <t>23.758705509389806, 90.36367602556203</t>
  </si>
  <si>
    <t>23.714312537171477, 90.3984847255611</t>
  </si>
  <si>
    <t>23.711173149238505, 90.41886143905234</t>
  </si>
  <si>
    <t>23.757645020738284, 90.41892325829004</t>
  </si>
  <si>
    <t>23.7219580597927, 90.37902116788885</t>
  </si>
  <si>
    <t>23.717725986681504, 90.41127655439743</t>
  </si>
  <si>
    <t>23.72548923039026, 90.41203420585735</t>
  </si>
  <si>
    <t>23.77484703441177, 90.3648140254482</t>
  </si>
  <si>
    <t>23.714380306394123, 90.40303690359791</t>
  </si>
  <si>
    <t>23.909837057700678, 90.23125096603916</t>
  </si>
  <si>
    <t>23.773521844697335, 90.36918706037059</t>
  </si>
  <si>
    <t>23.72756965848935, 90.41890802370773</t>
  </si>
  <si>
    <t>23.73234737890146, 90.41074926330407</t>
  </si>
  <si>
    <t>23.70635377563259, 90.41214027556097</t>
  </si>
  <si>
    <t>23.71378772985001, 90.41175961206982</t>
  </si>
  <si>
    <t>23.726530408712833, 90.41164796788892</t>
  </si>
  <si>
    <t>23.76673208510577, 90.42194625523616</t>
  </si>
  <si>
    <t>23.729818470545148, 90.42582120752361</t>
  </si>
  <si>
    <t>23.706873940739122, 90.4106036812438</t>
  </si>
  <si>
    <t>23.741344100896743, 90.41177873905303</t>
  </si>
  <si>
    <t>23.84736036130287, 90.24674106166036</t>
  </si>
  <si>
    <t>23.799944390282164, 90.35429495439914</t>
  </si>
  <si>
    <t>23.79113911842333, 90.3753375274163</t>
  </si>
  <si>
    <t>23.859867451939046, 90.25036945053013</t>
  </si>
  <si>
    <t>23.778966393792558, 90.4261542967263</t>
  </si>
  <si>
    <t>23.77158122269982, 90.4023297910356</t>
  </si>
  <si>
    <t>23.72107328214069, 90.41187261021635</t>
  </si>
  <si>
    <t>23.72754572546606, 90.4215606996317</t>
  </si>
  <si>
    <t>23.760907712578337, 90.38953056844134</t>
  </si>
  <si>
    <t>23.6948986540345, 90.382053933046</t>
  </si>
  <si>
    <t>23.754836372407798, 90.37711032692425</t>
  </si>
  <si>
    <t>23.87285294134373, 90.40103922741808</t>
  </si>
  <si>
    <t>23.823282620913883, 90.2581109225564</t>
  </si>
  <si>
    <t>23.729512219159798, 90.40714347516749</t>
  </si>
  <si>
    <t>23.738343938546443, 90.39323365580987</t>
  </si>
  <si>
    <t>23.794440516999643, 90.40438263170287</t>
  </si>
  <si>
    <t>23.713436483296885, 90.40080968515053</t>
  </si>
  <si>
    <t>23.916844191720543, 90.2118918255654</t>
  </si>
  <si>
    <t>23.793969669282866, 90.40448996974395</t>
  </si>
  <si>
    <t>23.7431443532078, 90.43614690141273</t>
  </si>
  <si>
    <t>23.738800184085452, 90.42339124624515</t>
  </si>
  <si>
    <t>23.749022884410657, 90.37032970242593</t>
  </si>
  <si>
    <t>23.727140986617975, 90.40067650438942</t>
  </si>
  <si>
    <t>23.7477890552866, 90.41174430941575</t>
  </si>
  <si>
    <t>23.82837647922617, 90.36377264090842</t>
  </si>
  <si>
    <t>23.758656411530712, 90.36371894090696</t>
  </si>
  <si>
    <t>23.78103589444984, 90.41843642269941</t>
  </si>
  <si>
    <t>23.727500905048984, 90.41894021021645</t>
  </si>
  <si>
    <t>23.744012713934097, 90.36967484777611</t>
  </si>
  <si>
    <t>23.743381461433636, 90.38349358014155</t>
  </si>
  <si>
    <t>23.66372555980453, 90.16164832082715</t>
  </si>
  <si>
    <t>23.752322521070127, 90.38602826979304</t>
  </si>
  <si>
    <t>23.727633517093402, 90.42046884090631</t>
  </si>
  <si>
    <t>23.79715645526523, 90.4044942428992</t>
  </si>
  <si>
    <t>23.720066106003365, 90.36697815439747</t>
  </si>
  <si>
    <t>23.004942672580203, 90.22891461878697</t>
  </si>
  <si>
    <t>22.729675590144883, 90.37997439288382</t>
  </si>
  <si>
    <t>22.823369273482086, 90.19697509369463</t>
  </si>
  <si>
    <t>22.717931939048402, 90.37824838838577</t>
  </si>
  <si>
    <t>22.907010571385197, 90.19697341028163</t>
  </si>
  <si>
    <t>22.541677695937068, 89.99634196640925</t>
  </si>
  <si>
    <t>22.728413807948872, 90.37058179748067</t>
  </si>
  <si>
    <t>23.193206707795042, 89.4974388573765</t>
  </si>
  <si>
    <t>23.629421406156673, 89.83485946416985</t>
  </si>
  <si>
    <t>23.389078516160275, 89.9780031520123</t>
  </si>
  <si>
    <t>23.5735365137138, 90.01183457469203</t>
  </si>
  <si>
    <t>23.591181602604415, 89.80761966964441</t>
  </si>
  <si>
    <t>23.60157070627482, 89.833803761113</t>
  </si>
  <si>
    <t>23.599034014021086, 89.82805310434847</t>
  </si>
  <si>
    <t>23.603220756526476, 89.83414688384876</t>
  </si>
  <si>
    <t>23.531949442900174, 90.02296680821578</t>
  </si>
  <si>
    <t>23.601396175523966, 89.83081338137761</t>
  </si>
  <si>
    <t>23.386954437558433, 89.68027695253694</t>
  </si>
  <si>
    <t>22.70599011011599, 90.36459474278226</t>
  </si>
  <si>
    <t>22.709786075069314, 90.37127352890639</t>
  </si>
  <si>
    <t>22.629837910546836, 90.37569396786662</t>
  </si>
  <si>
    <t>22.629768590772706, 90.37574761204779</t>
  </si>
  <si>
    <t>22.70665859641853, 90.3640281529773</t>
  </si>
  <si>
    <t>22.708158048124915, 90.3757008460385</t>
  </si>
  <si>
    <t>21.98357275462877, 90.22586544899885</t>
  </si>
  <si>
    <t>23.94479314395105, 90.38299340512155</t>
  </si>
  <si>
    <t>24.20286473690766, 90.47769156293505</t>
  </si>
  <si>
    <t>23.9946361645745, 90.38702589352214</t>
  </si>
  <si>
    <t>24.19895021627916, 90.47812144934399</t>
  </si>
  <si>
    <t>24.00015960015587, 90.42051632556712</t>
  </si>
  <si>
    <t>24.00156957783552, 90.41999040406822</t>
  </si>
  <si>
    <t>24.310204163953745, 90.51175503918164</t>
  </si>
  <si>
    <t>24.11324743944312, 90.49980693880184</t>
  </si>
  <si>
    <t>24.21587150850953, 90.47474676731973</t>
  </si>
  <si>
    <t>24.136240317056, 90.56675504192484</t>
  </si>
  <si>
    <t>23.886219286906517, 90.40164288509082</t>
  </si>
  <si>
    <t>23.98814323126609, 90.32109492830828</t>
  </si>
  <si>
    <t>24.108390466962508, 90.49803454440608</t>
  </si>
  <si>
    <t>24.193755134846484, 90.60366829060133</t>
  </si>
  <si>
    <t>23.441735295655985, 89.16922817325352</t>
  </si>
  <si>
    <t>23.63554082001901, 90.49699781183261</t>
  </si>
  <si>
    <t>23.210128165674462, 89.96002135438695</t>
  </si>
  <si>
    <t>23.30515720257825, 89.92090068526184</t>
  </si>
  <si>
    <t>23.30689140347827, 89.91849742594597</t>
  </si>
  <si>
    <t>23.313736516475213, 89.91693955521629</t>
  </si>
  <si>
    <t>22.934969897038812, 89.90394569859335</t>
  </si>
  <si>
    <t>22.917476382431197, 89.90007676733029</t>
  </si>
  <si>
    <t>23.098409037069704, 89.99926368573266</t>
  </si>
  <si>
    <t>25.184519269926184, 92.03361253702093</t>
  </si>
  <si>
    <t>24.76720434350555, 89.8405540835141</t>
  </si>
  <si>
    <t>24.927900403807488, 89.94771921682293</t>
  </si>
  <si>
    <t>24.85315252906695, 89.87692831209424</t>
  </si>
  <si>
    <t>24.732354277464957, 89.53059278939888</t>
  </si>
  <si>
    <t>24.92787568802809, 89.98159634379272</t>
  </si>
  <si>
    <t>24.951735173093564, 90.091423813109</t>
  </si>
  <si>
    <t>24.886712579405774, 90.19466145663061</t>
  </si>
  <si>
    <t>24.767675900704386, 89.84084758140251</t>
  </si>
  <si>
    <t>24.676801616012515, 89.82538302683285</t>
  </si>
  <si>
    <t>24.945312406766295, 89.94789752878408</t>
  </si>
  <si>
    <t>24.921050768380493, 89.9500852147591</t>
  </si>
  <si>
    <t>24.680722112504764, 89.82790333631053</t>
  </si>
  <si>
    <t>23.487510677510745, 90.66963856220048</t>
  </si>
  <si>
    <t>24.892315981456147, 89.70976485256902</t>
  </si>
  <si>
    <t>24.820692707062648, 89.47767517937861</t>
  </si>
  <si>
    <t>24.32830774313212, 91.35358184129669</t>
  </si>
  <si>
    <t>24.463059840093585, 91.41399775143377</t>
  </si>
  <si>
    <t>24.043271307412457, 90.98673551970627</t>
  </si>
  <si>
    <t>24.41856186576256, 90.65205272239734</t>
  </si>
  <si>
    <t>24.421048777676706, 90.65187635390257</t>
  </si>
  <si>
    <t>24.439636331984126, 90.78233896786101</t>
  </si>
  <si>
    <t>24.44161808637681, 90.77474872691964</t>
  </si>
  <si>
    <t>24.32835336192971, 90.67990148139295</t>
  </si>
  <si>
    <t>23.443317557768548, 90.03530648452399</t>
  </si>
  <si>
    <t>24.32400851443375, 90.9396994539182</t>
  </si>
  <si>
    <t>24.33456000685279, 90.57910502012253</t>
  </si>
  <si>
    <t>24.21835315066483, 90.95296814059363</t>
  </si>
  <si>
    <t>24.151980399755562, 90.93226778324279</t>
  </si>
  <si>
    <t>24.163607440678305, 90.93291884629978</t>
  </si>
  <si>
    <t>23.344422992779627, 90.16860355438968</t>
  </si>
  <si>
    <t>23.178006582085615, 90.20213062555008</t>
  </si>
  <si>
    <t>23.167893588603334, 90.21289161827463</t>
  </si>
  <si>
    <t>23.185506820154416, 90.19975615278652</t>
  </si>
  <si>
    <t>23.175048954381012, 90.21142898678295</t>
  </si>
  <si>
    <t>23.868088352571295, 90.00804333208428</t>
  </si>
  <si>
    <t>23.815209776653738, 90.14592857299871</t>
  </si>
  <si>
    <t>23.817598876515362, 90.14609943586426</t>
  </si>
  <si>
    <t>23.557298073429187, 90.49655647933062</t>
  </si>
  <si>
    <t>23.971661147404284, 90.03775906789407</t>
  </si>
  <si>
    <t>23.74947811845655, 89.97465744232754</t>
  </si>
  <si>
    <t>23.862304652806767, 90.0077990404916</t>
  </si>
  <si>
    <t>23.873125398545337, 90.00093255053632</t>
  </si>
  <si>
    <t>23.815012170076603, 90.14616642323548</t>
  </si>
  <si>
    <t>23.762911608866336, 90.19312774927344</t>
  </si>
  <si>
    <t>23.799847748570645, 90.19118000852485</t>
  </si>
  <si>
    <t>23.903408051487766, 89.99617044654694</t>
  </si>
  <si>
    <t>23.49678759899719, 90.41211066788415</t>
  </si>
  <si>
    <t>23.17273371991377, 89.8103100629874</t>
  </si>
  <si>
    <t>23.551247840567928, 90.39953164882614</t>
  </si>
  <si>
    <t>23.552277431529802, 90.544872331457</t>
  </si>
  <si>
    <t>23.653940973597788, 90.50070500974014</t>
  </si>
  <si>
    <t>23.665700105160663, 90.73677059747054</t>
  </si>
  <si>
    <t>23.551723712672363, 90.55150786731507</t>
  </si>
  <si>
    <t>23.558720517967846, 90.50986744613067</t>
  </si>
  <si>
    <t>23.553691018199373, 90.49510143704667</t>
  </si>
  <si>
    <t>23.549822085342534, 90.54109379097167</t>
  </si>
  <si>
    <t>23.575025869505794, 90.49783256494035</t>
  </si>
  <si>
    <t>23.55105063258742, 90.5348919122104</t>
  </si>
  <si>
    <t>23.541876732278467, 90.28375614650705</t>
  </si>
  <si>
    <t>24.641504018021188, 90.58264774834032</t>
  </si>
  <si>
    <t>24.951685728959596, 90.3614150174851</t>
  </si>
  <si>
    <t>24.755457527377402, 90.40470335915883</t>
  </si>
  <si>
    <t>24.759352826357084, 90.40889788325599</t>
  </si>
  <si>
    <t>24.952904080883805, 90.35806823907905</t>
  </si>
  <si>
    <t>24.455314471582724, 90.54795382743048</t>
  </si>
  <si>
    <t>24.862967478535705, 90.53322232752222</t>
  </si>
  <si>
    <t>24.756069496550555, 90.40908625768627</t>
  </si>
  <si>
    <t>24.77048335098918, 90.25649100764358</t>
  </si>
  <si>
    <t>24.75610185482263, 90.40479531139711</t>
  </si>
  <si>
    <t>25.056833948013825, 90.34877667299868</t>
  </si>
  <si>
    <t>23.474513846274903, 89.12875894342984</t>
  </si>
  <si>
    <t>24.75011679154112, 90.40598815375962</t>
  </si>
  <si>
    <t>24.742788902831002, 90.40787642677844</t>
  </si>
  <si>
    <t>24.42014879751057, 90.38844834291658</t>
  </si>
  <si>
    <t>24.768689707007173, 90.25579176462088</t>
  </si>
  <si>
    <t>23.66880991874733, 90.49999903882868</t>
  </si>
  <si>
    <t>23.637131471247088, 90.59581513130377</t>
  </si>
  <si>
    <t>23.615454040818573, 90.50226589177339</t>
  </si>
  <si>
    <t>23.682441569769004, 90.51625042890642</t>
  </si>
  <si>
    <t>23.61039166468911, 90.50294626885173</t>
  </si>
  <si>
    <t>23.83146464035253, 90.55476254706026</t>
  </si>
  <si>
    <t>23.615778791888708, 90.50200213126335</t>
  </si>
  <si>
    <t>23.443391066409998, 89.14000286358223</t>
  </si>
  <si>
    <t>23.682377106925642, 90.5162790626116</t>
  </si>
  <si>
    <t>23.608129347136806, 90.50321145594668</t>
  </si>
  <si>
    <t>23.610252124284255, 90.50261063894045</t>
  </si>
  <si>
    <t>23.64395081239585, 90.49257492555967</t>
  </si>
  <si>
    <t>23.649693845684336, 90.49402349094856</t>
  </si>
  <si>
    <t>25.911996984407622, 89.43293621026449</t>
  </si>
  <si>
    <t>26.026641410356216, 89.3827516102204</t>
  </si>
  <si>
    <t>23.418323810763074, 89.13423232583892</t>
  </si>
  <si>
    <t>23.22526112040988, 90.65314182555106</t>
  </si>
  <si>
    <t>23.93523970903411, 90.77020411295057</t>
  </si>
  <si>
    <t>23.25898158781748, 90.6947443236981</t>
  </si>
  <si>
    <t>24.189785953592825, 90.73091063906244</t>
  </si>
  <si>
    <t>24.150476035586486, 90.72429726370824</t>
  </si>
  <si>
    <t>24.151684878825073, 90.69511469148597</t>
  </si>
  <si>
    <t>23.977844026073814, 90.63222578323915</t>
  </si>
  <si>
    <t>23.97841143712737, 90.81152046789417</t>
  </si>
  <si>
    <t>23.929490351500252, 90.72145481207434</t>
  </si>
  <si>
    <t>24.05276839497064, 90.87140504827133</t>
  </si>
  <si>
    <t>24.90306088711534, 90.87938493377386</t>
  </si>
  <si>
    <t>22.354460843604397, 91.8269015045119</t>
  </si>
  <si>
    <t>22.34997374749931, 91.80012218864684</t>
  </si>
  <si>
    <t>24.787959306102977, 90.84110432345794</t>
  </si>
  <si>
    <t>24.953359015476504, 90.7344181844517</t>
  </si>
  <si>
    <t>24.940723913480785, 90.5988118145053</t>
  </si>
  <si>
    <t>25.021586389358777, 90.8606172222627</t>
  </si>
  <si>
    <t>22.821983769137454, 91.56705720275627</t>
  </si>
  <si>
    <t>24.903111012117854, 90.87860495342258</t>
  </si>
  <si>
    <t>24.905525838871622, 90.73235595908896</t>
  </si>
  <si>
    <t>24.524684710160532, 88.74501583855371</t>
  </si>
  <si>
    <t>23.60675725025642, 89.8416400324665</t>
  </si>
  <si>
    <t>23.796201269519017, 89.48242353318955</t>
  </si>
  <si>
    <t>23.609268521943093, 89.79415390800514</t>
  </si>
  <si>
    <t>23.807800897263952, 89.64446072446471</t>
  </si>
  <si>
    <t>23.840634232001268, 89.53109386749856</t>
  </si>
  <si>
    <t>23.337552182020715, 90.32063443410158</t>
  </si>
  <si>
    <t>23.307460631873937, 90.40807196788026</t>
  </si>
  <si>
    <t>23.308792837764216, 90.42849592831092</t>
  </si>
  <si>
    <t>23.391124250986362, 89.9821079615613</t>
  </si>
  <si>
    <t>23.202655354716093, 90.19908183735517</t>
  </si>
  <si>
    <t>22.945597437680295, 90.28784445386566</t>
  </si>
  <si>
    <t>24.97997973743617, 89.96852157378076</t>
  </si>
  <si>
    <t>25.08495633450074, 90.01746250003862</t>
  </si>
  <si>
    <t>25.231214560151887, 90.14104986205021</t>
  </si>
  <si>
    <t>24.894921229933466, 89.37199804956644</t>
  </si>
  <si>
    <t>25.18942072344974, 90.05744135327687</t>
  </si>
  <si>
    <t>24.23938501535959, 90.04313662326268</t>
  </si>
  <si>
    <t>24.232251734175126, 90.05197714964856</t>
  </si>
  <si>
    <t>25.01669549999035, 90.01474806482467</t>
  </si>
  <si>
    <t>25.015122874473658, 90.01688222923892</t>
  </si>
  <si>
    <t>24.980416991333417, 89.96744371743124</t>
  </si>
  <si>
    <t>24.568133543831387, 89.85612488526179</t>
  </si>
  <si>
    <t>24.63989138866169, 89.43415775615384</t>
  </si>
  <si>
    <t>24.233269215130488, 90.05137633481961</t>
  </si>
  <si>
    <t>24.23023123447449, 89.97638433867749</t>
  </si>
  <si>
    <t>24.233738818982197, 90.0515479961993</t>
  </si>
  <si>
    <t>24.673901498452455, 89.41596164990517</t>
  </si>
  <si>
    <t>24.163766687532597, 90.0485372120793</t>
  </si>
  <si>
    <t>24.27249643838748, 89.91721092241555</t>
  </si>
  <si>
    <t>24.057812003591128, 89.87740656604228</t>
  </si>
  <si>
    <t>24.053456605017153, 89.8129708852618</t>
  </si>
  <si>
    <t>24.320874288884777, 90.17069218324644</t>
  </si>
  <si>
    <t>24.251779810811136, 89.9199360390638</t>
  </si>
  <si>
    <t>24.97716143505606, 89.96755614947303</t>
  </si>
  <si>
    <t>24.14284921347582, 90.09287902810188</t>
  </si>
  <si>
    <t>24.607167940493238, 90.02919451208888</t>
  </si>
  <si>
    <t>24.635961035599035, 90.02927941610908</t>
  </si>
  <si>
    <t>24.26352340897636, 90.16483503274364</t>
  </si>
  <si>
    <t>24.477879648501016, 89.8730101322833</t>
  </si>
  <si>
    <t>24.28353931270527, 89.35453508209461</t>
  </si>
  <si>
    <t>24.76148059751347, 90.5722297682679</t>
  </si>
  <si>
    <t>22.720435024678448, 89.75918607981149</t>
  </si>
  <si>
    <t>22.713560031172214, 89.8437301562306</t>
  </si>
  <si>
    <t>23.140102489357073, 90.7784525118455</t>
  </si>
  <si>
    <t>22.812374708879904, 89.57941313518445</t>
  </si>
  <si>
    <t>22.785559393972296, 89.87817548136104</t>
  </si>
  <si>
    <t>22.717125323835432, 89.75953751204952</t>
  </si>
  <si>
    <t>22.658739344243713, 89.79665126402291</t>
  </si>
  <si>
    <t>22.405792029480235, 89.86274579484002</t>
  </si>
  <si>
    <t>22.669395378853505, 89.78884343769354</t>
  </si>
  <si>
    <t>22.659870927542194, 89.79263066685789</t>
  </si>
  <si>
    <t>22.65975146130108, 89.79649304570876</t>
  </si>
  <si>
    <t>22.83664929145439, 89.55051543614903</t>
  </si>
  <si>
    <t>22.672124181764293, 89.79217336756516</t>
  </si>
  <si>
    <t>23.066954300093432, 91.23699585253044</t>
  </si>
  <si>
    <t>22.159806770755324, 90.11831228134878</t>
  </si>
  <si>
    <t>22.159750426631003, 90.11840254441961</t>
  </si>
  <si>
    <t>22.184808914216028, 90.01453067989252</t>
  </si>
  <si>
    <t>22.434664745720852, 90.16178861649931</t>
  </si>
  <si>
    <t>22.043404970035084, 89.97186775436391</t>
  </si>
  <si>
    <t>22.06623174915841, 89.96884765356434</t>
  </si>
  <si>
    <t>22.140930020598045, 90.2281715101847</t>
  </si>
  <si>
    <t>22.90898932689243, 90.24783472554462</t>
  </si>
  <si>
    <t>22.703721280517932, 90.37110826157978</t>
  </si>
  <si>
    <t>23.03988090502344, 91.0970147255473</t>
  </si>
  <si>
    <t>22.704910482493965, 90.37312470942553</t>
  </si>
  <si>
    <t>22.975543311785888, 90.23118532739963</t>
  </si>
  <si>
    <t>22.977246765047173, 90.23195695265609</t>
  </si>
  <si>
    <t>22.979448688418277, 90.23350187006987</t>
  </si>
  <si>
    <t>22.911514343090165, 90.61083909600136</t>
  </si>
  <si>
    <t>22.687552256620947, 90.65182612168799</t>
  </si>
  <si>
    <t>22.73270845939389, 90.37789565788414</t>
  </si>
  <si>
    <t>22.686775357305315, 90.64132772604941</t>
  </si>
  <si>
    <t>22.51811502620253, 90.71478608207975</t>
  </si>
  <si>
    <t>22.34956961322515, 90.73316250954086</t>
  </si>
  <si>
    <t>22.616639192332478, 90.66444541451557</t>
  </si>
  <si>
    <t>22.21496074059489, 90.7088678871108</t>
  </si>
  <si>
    <t>22.514013034622515, 90.71710538125727</t>
  </si>
  <si>
    <t>22.607859509111375, 90.65118741145059</t>
  </si>
  <si>
    <t>23.760964769957486, 88.94461673175174</t>
  </si>
  <si>
    <t>23.431935721088294, 88.82023790224541</t>
  </si>
  <si>
    <t>23.73113583391235, 89.04554160493768</t>
  </si>
  <si>
    <t>23.646250544236732, 88.84546077323785</t>
  </si>
  <si>
    <t>23.643973911148912, 88.841905981674</t>
  </si>
  <si>
    <t>23.64644638428161, 88.8412191968329</t>
  </si>
  <si>
    <t>23.663428100843742, 88.97065187713036</t>
  </si>
  <si>
    <t>23.656824361939897, 88.84396577890817</t>
  </si>
  <si>
    <t>23.728460744430365, 89.05579578214193</t>
  </si>
  <si>
    <t>23.75982571462918, 88.94461673175174</t>
  </si>
  <si>
    <t>23.192213768192875, 89.49386910108508</t>
  </si>
  <si>
    <t>23.164940170760673, 89.2108545156256</t>
  </si>
  <si>
    <t>23.139595442337182, 89.25044056166038</t>
  </si>
  <si>
    <t>23.164742893883513, 89.21098326166037</t>
  </si>
  <si>
    <t>23.166370916750875, 89.21146433864261</t>
  </si>
  <si>
    <t>23.219902830261077, 89.22890293083019</t>
  </si>
  <si>
    <t>23.169560202245773, 89.21186952963532</t>
  </si>
  <si>
    <t>23.16986512270469, 89.21186949468112</t>
  </si>
  <si>
    <t>23.163857284746072, 89.23349879356984</t>
  </si>
  <si>
    <t>23.166045360752513, 89.21032443740152</t>
  </si>
  <si>
    <t>23.13975329348525, 89.25005432355604</t>
  </si>
  <si>
    <t>23.164703438473193, 89.21055410821111</t>
  </si>
  <si>
    <t>23.139504193239784, 89.25023834021655</t>
  </si>
  <si>
    <t>23.053651288369213, 88.90030054578686</t>
  </si>
  <si>
    <t>23.045768366843447, 88.90332259856481</t>
  </si>
  <si>
    <t>23.225855049359335, 89.22839482765323</t>
  </si>
  <si>
    <t>23.174495983084338, 89.21237100436647</t>
  </si>
  <si>
    <t>23.22706581645849, 89.22850675450717</t>
  </si>
  <si>
    <t>23.18064383938187, 89.03175489741074</t>
  </si>
  <si>
    <t>23.235061126569047, 89.12349703489309</t>
  </si>
  <si>
    <t>22.389217455922733, 90.07823268414187</t>
  </si>
  <si>
    <t>22.67400883826451, 90.1911144313983</t>
  </si>
  <si>
    <t>22.632716830660726, 90.05923583669004</t>
  </si>
  <si>
    <t>22.647884274567346, 90.19656480010958</t>
  </si>
  <si>
    <t>22.690748266898822, 90.34459808651735</t>
  </si>
  <si>
    <t>23.53253560178812, 89.17077007992654</t>
  </si>
  <si>
    <t>23.441695922320623, 89.1694642076506</t>
  </si>
  <si>
    <t>23.568587065843865, 89.02594697331503</t>
  </si>
  <si>
    <t>23.53738629124318, 89.16979907009782</t>
  </si>
  <si>
    <t>23.41774923841101, 89.13811987948598</t>
  </si>
  <si>
    <t>23.486972578939447, 88.8934949494202</t>
  </si>
  <si>
    <t>23.540361334640295, 89.17124264325173</t>
  </si>
  <si>
    <t>23.602667270722065, 89.14549343629602</t>
  </si>
  <si>
    <t>23.545447637827735, 89.17203305006268</t>
  </si>
  <si>
    <t>22.86082584722306, 89.54697283968784</t>
  </si>
  <si>
    <t>22.837220593198996, 89.53238162238706</t>
  </si>
  <si>
    <t>22.600847902447477, 89.51921568321099</t>
  </si>
  <si>
    <t>22.821558507209783, 89.55560755426471</t>
  </si>
  <si>
    <t>22.610715599923203, 89.2611016458272</t>
  </si>
  <si>
    <t>22.60091723679902, 89.51923714088345</t>
  </si>
  <si>
    <t>22.854386269944904, 89.29792285911473</t>
  </si>
  <si>
    <t>22.807966953641326, 89.56824289285072</t>
  </si>
  <si>
    <t>22.818669870993638, 89.56320500956221</t>
  </si>
  <si>
    <t>22.855092317612325, 89.5287399169836</t>
  </si>
  <si>
    <t>22.814105821245757, 89.55706400959971</t>
  </si>
  <si>
    <t>22.980448473293876, 89.47522885149739</t>
  </si>
  <si>
    <t>22.481354428323492, 89.27913924482478</t>
  </si>
  <si>
    <t>22.869656229866923, 89.52641363793036</t>
  </si>
  <si>
    <t>22.823022522992485, 89.55264342368932</t>
  </si>
  <si>
    <t>22.666221213159094, 89.29018250630544</t>
  </si>
  <si>
    <t>22.8034944984581, 89.57833410109923</t>
  </si>
  <si>
    <t>22.85937951730697, 89.54722631019875</t>
  </si>
  <si>
    <t>22.807191679549888, 89.56846939856</t>
  </si>
  <si>
    <t>22.807576376122526, 89.56852299056695</t>
  </si>
  <si>
    <t>22.802867916741064, 89.57832236520487</t>
  </si>
  <si>
    <t>22.806874361436353, 89.56834183596757</t>
  </si>
  <si>
    <t>22.81448675681017, 89.56081066780573</t>
  </si>
  <si>
    <t>22.801391811818466, 89.57909260255404</t>
  </si>
  <si>
    <t>22.93911686973844, 89.66828604089018</t>
  </si>
  <si>
    <t>22.866625932570226, 89.54725850224541</t>
  </si>
  <si>
    <t>22.897527346708504, 89.51009795067343</t>
  </si>
  <si>
    <t>22.823585310420327, 89.5526503434339</t>
  </si>
  <si>
    <t>22.801238059383593, 89.53387656787005</t>
  </si>
  <si>
    <t>22.818269736623147, 89.56013939055838</t>
  </si>
  <si>
    <t>23.952434336070223, 88.87804171861409</t>
  </si>
  <si>
    <t>24.025075321072922, 88.9842987238821</t>
  </si>
  <si>
    <t>24.35459035551745, 89.36420414494567</t>
  </si>
  <si>
    <t>22.871802803217218, 89.52652049370455</t>
  </si>
  <si>
    <t>24.094313478090196, 88.7969433992097</t>
  </si>
  <si>
    <t>22.863261635171092, 89.54643321375028</t>
  </si>
  <si>
    <t>23.85756836244159, 89.23884649161619</t>
  </si>
  <si>
    <t>22.86822246513469, 89.5264291356414</t>
  </si>
  <si>
    <t>23.823572629727625, 90.3559826605258</t>
  </si>
  <si>
    <t>23.91013839373099, 89.12461606585943</t>
  </si>
  <si>
    <t>23.909661668068775, 89.12497230696951</t>
  </si>
  <si>
    <t>23.8581375393797, 89.2390503616604</t>
  </si>
  <si>
    <t>24.004829098736206, 88.76542746974842</t>
  </si>
  <si>
    <t>23.793055840631048, 89.00369314540885</t>
  </si>
  <si>
    <t>23.90484274357783, 89.14050485553156</t>
  </si>
  <si>
    <t>23.810086669489856, 89.27978715958736</t>
  </si>
  <si>
    <t>23.934951538286093, 89.12901993703993</t>
  </si>
  <si>
    <t>23.90861068956095, 89.1308310910577</t>
  </si>
  <si>
    <t>23.91006092745534, 89.12512334583806</t>
  </si>
  <si>
    <t>23.733876794200363, 89.14905592290758</t>
  </si>
  <si>
    <t>23.501981605043962, 89.4164261554117</t>
  </si>
  <si>
    <t>23.489214068850394, 89.41642559737211</t>
  </si>
  <si>
    <t>23.504709533826873, 89.4224785179268</t>
  </si>
  <si>
    <t>23.546481080229395, 89.17280674433098</t>
  </si>
  <si>
    <t>23.463544016442512, 89.31446172199415</t>
  </si>
  <si>
    <t>23.77414483640107, 88.6313665467262</t>
  </si>
  <si>
    <t>23.823461245963095, 88.75409498258414</t>
  </si>
  <si>
    <t>23.774154654805532, 88.63137727556243</t>
  </si>
  <si>
    <t>23.7550794667776, 88.63091407545879</t>
  </si>
  <si>
    <t>23.120269360308342, 89.54735043904026</t>
  </si>
  <si>
    <t>23.171724727726314, 89.49930329141229</t>
  </si>
  <si>
    <t>23.184306369602947, 89.40763597593639</t>
  </si>
  <si>
    <t>23.167617769287148, 89.49944249966944</t>
  </si>
  <si>
    <t>23.168807563514076, 89.49929801927749</t>
  </si>
  <si>
    <t>23.031859950347744, 89.72831429289072</t>
  </si>
  <si>
    <t>23.020542401947623, 89.75049815332665</t>
  </si>
  <si>
    <t>23.0110626046234, 89.68595347455764</t>
  </si>
  <si>
    <t>22.425860767734957, 90.53017594082993</t>
  </si>
  <si>
    <t>22.28296005372074, 90.55910913902359</t>
  </si>
  <si>
    <t>22.474697554243967, 90.38080167978453</t>
  </si>
  <si>
    <t>22.429006477622107, 90.5600161601964</t>
  </si>
  <si>
    <t>22.37026785798183, 90.34420316818475</t>
  </si>
  <si>
    <t>22.35748220690552, 90.32843425853648</t>
  </si>
  <si>
    <t>22.363911079759752, 90.33869102377636</t>
  </si>
  <si>
    <t>22.363636554277257, 90.34526050828752</t>
  </si>
  <si>
    <t>22.703429734734943, 90.3742559948507</t>
  </si>
  <si>
    <t>22.370242015382484, 90.34494150920644</t>
  </si>
  <si>
    <t>22.3636058141463, 90.34527519315881</t>
  </si>
  <si>
    <t>22.004316033420135, 90.22103123598411</t>
  </si>
  <si>
    <t>22.729096553925455, 90.36671635355074</t>
  </si>
  <si>
    <t>22.615653257163984, 89.9643398278773</t>
  </si>
  <si>
    <t>22.62708351879037, 90.05754681019408</t>
  </si>
  <si>
    <t>22.289737822886035, 89.95835043902376</t>
  </si>
  <si>
    <t>22.612683229199796, 89.9628649638987</t>
  </si>
  <si>
    <t>22.50811080379802, 89.98574589484681</t>
  </si>
  <si>
    <t>22.579560579509238, 89.97589114334815</t>
  </si>
  <si>
    <t>22.579464934056023, 89.96875995959626</t>
  </si>
  <si>
    <t>22.3440921620652, 89.10492542553348</t>
  </si>
  <si>
    <t>22.393588874968554, 89.07337296786201</t>
  </si>
  <si>
    <t>23.1732610843526, 89.23161654898996</t>
  </si>
  <si>
    <t>23.43835124727805, 89.1358829904693</t>
  </si>
  <si>
    <t>22.34399292915677, 89.10494688320594</t>
  </si>
  <si>
    <t>22.724432081121222, 89.07410907257866</t>
  </si>
  <si>
    <t>22.34858313330995, 89.10506258885913</t>
  </si>
  <si>
    <t>22.7678689722654, 89.16379516786937</t>
  </si>
  <si>
    <t>22.71591756628809, 89.07041853932022</t>
  </si>
  <si>
    <t>22.719358837549347, 89.07144836736023</t>
  </si>
  <si>
    <t>24.963136379131438, 89.37709918418358</t>
  </si>
  <si>
    <t>24.848543374780785, 89.41555133323746</t>
  </si>
  <si>
    <t>24.755774646934945, 89.39648563893387</t>
  </si>
  <si>
    <t>24.88456724421797, 89.17345475189191</t>
  </si>
  <si>
    <t>24.896481933272153, 89.36097982500483</t>
  </si>
  <si>
    <t>24.670079216055612, 89.41719142558152</t>
  </si>
  <si>
    <t>24.683277197627046, 89.5403122390731</t>
  </si>
  <si>
    <t>24.883183667708316, 89.36640860426819</t>
  </si>
  <si>
    <t>24.75898785735223, 88.16434358379878</t>
  </si>
  <si>
    <t>24.915295270030747, 89.36047786800454</t>
  </si>
  <si>
    <t>24.77370905238724, 89.39688497755307</t>
  </si>
  <si>
    <t>24.829924293643426, 89.37784920056136</t>
  </si>
  <si>
    <t>24.841911155663173, 89.34773965442155</t>
  </si>
  <si>
    <t>24.84246573729022, 89.34758940137587</t>
  </si>
  <si>
    <t>24.84928008420308, 89.3724802992769</t>
  </si>
  <si>
    <t>24.85009715965228, 89.37561311730028</t>
  </si>
  <si>
    <t>24.969030322189685, 89.35980735061244</t>
  </si>
  <si>
    <t>24.888213625132845, 89.36526474371053</t>
  </si>
  <si>
    <t>25.140975470945545, 90.0244086690515</t>
  </si>
  <si>
    <t>24.86363055080946, 89.3719531355523</t>
  </si>
  <si>
    <t>24.832320784750213, 89.37761796108256</t>
  </si>
  <si>
    <t>24.84509487994149, 89.34603226721687</t>
  </si>
  <si>
    <t>24.892285277909696, 89.36062348449177</t>
  </si>
  <si>
    <t>24.853183552182433, 89.36886319621607</t>
  </si>
  <si>
    <t>24.851314376949684, 89.37246808518985</t>
  </si>
  <si>
    <t>23.785102132261436, 90.34238326789327</t>
  </si>
  <si>
    <t>24.84839369823937, 89.37242334316518</t>
  </si>
  <si>
    <t>24.83129820073936, 89.17894791604246</t>
  </si>
  <si>
    <t>23.78626037933405, 90.34195345059365</t>
  </si>
  <si>
    <t>23.123263084756402, 90.84776055375862</t>
  </si>
  <si>
    <t>23.142081045800225, 91.24189061481374</t>
  </si>
  <si>
    <t>23.106480487261347, 90.85784855067764</t>
  </si>
  <si>
    <t>23.236897993535564, 90.65711544471549</t>
  </si>
  <si>
    <t>23.023900097436023, 90.82375766313524</t>
  </si>
  <si>
    <t>23.61328655338154, 91.09031796603296</t>
  </si>
  <si>
    <t>23.545129675352964, 91.15336558411092</t>
  </si>
  <si>
    <t>22.140989594647166, 90.22811784716872</t>
  </si>
  <si>
    <t>26.507336556964542, 88.34959700997011</t>
  </si>
  <si>
    <t>25.66095488784183, 88.63111730138559</t>
  </si>
  <si>
    <t>25.29577816121611, 89.01242598384538</t>
  </si>
  <si>
    <t>25.53273943404043, 88.95709393221341</t>
  </si>
  <si>
    <t>25.538200866387545, 88.67694036164923</t>
  </si>
  <si>
    <t>25.524340285048666, 88.95708733558352</t>
  </si>
  <si>
    <t>25.62705562718479, 88.63242500877618</t>
  </si>
  <si>
    <t>25.649171045591686, 88.63143673740471</t>
  </si>
  <si>
    <t>23.664275855074365, 90.16130499806779</t>
  </si>
  <si>
    <t>25.666957030553764, 88.63876787382117</t>
  </si>
  <si>
    <t>25.66076794892944, 88.63667139125742</t>
  </si>
  <si>
    <t>25.690084271326814, 88.91408867446515</t>
  </si>
  <si>
    <t>25.80108733220069, 88.46225733540442</t>
  </si>
  <si>
    <t>25.635271766929602, 88.63972408528583</t>
  </si>
  <si>
    <t>25.545461598043083, 88.62361909202565</t>
  </si>
  <si>
    <t>25.163447276332853, 89.5248882121011</t>
  </si>
  <si>
    <t>25.392458448433757, 89.46570398747708</t>
  </si>
  <si>
    <t>25.16269912661297, 89.63340201191478</t>
  </si>
  <si>
    <t>25.004609035216934, 91.8201552094015</t>
  </si>
  <si>
    <t>25.43534036433276, 89.49792852493786</t>
  </si>
  <si>
    <t>25.481540759378525, 89.45828478004184</t>
  </si>
  <si>
    <t>23.184107798359605, 88.0293892756499</t>
  </si>
  <si>
    <t>25.397110682801703, 89.466626667393</t>
  </si>
  <si>
    <t>25.193995594629765, 89.55413899150136</t>
  </si>
  <si>
    <t>25.567718376780004, 89.52142973908786</t>
  </si>
  <si>
    <t>25.50150699875388, 89.63745874036428</t>
  </si>
  <si>
    <t>25.102038664278904, 89.02582700602291</t>
  </si>
  <si>
    <t>25.102194112772967, 89.02546222559104</t>
  </si>
  <si>
    <t>25.101438561142086, 89.0169594404941</t>
  </si>
  <si>
    <t>25.107083609167933, 89.02526562121544</t>
  </si>
  <si>
    <t>25.065092624724375, 89.16628175442646</t>
  </si>
  <si>
    <t>25.186109445978186, 89.0224799507219</t>
  </si>
  <si>
    <t>25.0649857215079, 89.16637831395255</t>
  </si>
  <si>
    <t>25.18614828136443, 89.02259796792045</t>
  </si>
  <si>
    <t>25.965432737106234, 89.69879856012675</t>
  </si>
  <si>
    <t>25.58336918587523, 89.66006936607577</t>
  </si>
  <si>
    <t>25.81260236966257, 89.64280624095204</t>
  </si>
  <si>
    <t>25.963773639288075, 89.69060172924584</t>
  </si>
  <si>
    <t>23.166474310452376, 89.21051472284813</t>
  </si>
  <si>
    <t>25.901640366687662, 89.64390255040769</t>
  </si>
  <si>
    <t>26.110089385794463, 89.66631165792586</t>
  </si>
  <si>
    <t>23.164560232365577, 89.2110511630213</t>
  </si>
  <si>
    <t>25.541473138620567, 89.84870194309929</t>
  </si>
  <si>
    <t>25.5931818874033, 88.90137923049973</t>
  </si>
  <si>
    <t>24.32008974646898, 88.94416232942574</t>
  </si>
  <si>
    <t>24.205127921425586, 88.99972922409174</t>
  </si>
  <si>
    <t>24.41081772811022, 88.96776012478514</t>
  </si>
  <si>
    <t>24.314091400951213, 89.1692661227151</t>
  </si>
  <si>
    <t>24.275449450279343, 89.00909721336838</t>
  </si>
  <si>
    <t>24.471155070116158, 88.99573044681098</t>
  </si>
  <si>
    <t>24.34849863519551, 89.29150127953491</t>
  </si>
  <si>
    <t>24.169572263846156, 89.14157245990866</t>
  </si>
  <si>
    <t>24.503740941346194, 89.1442726813981</t>
  </si>
  <si>
    <t>24.41139719759549, 88.96734009601062</t>
  </si>
  <si>
    <t>24.414522944433642, 88.96698685692935</t>
  </si>
  <si>
    <t>24.326194419959577, 88.96390203964602</t>
  </si>
  <si>
    <t>24.61292137895565, 88.96858184871233</t>
  </si>
  <si>
    <t>25.125991191536734, 88.59013671024664</t>
  </si>
  <si>
    <t>24.812292535417058, 88.94324693672473</t>
  </si>
  <si>
    <t>24.71506755746124, 88.76335049905076</t>
  </si>
  <si>
    <t>24.973831915108896, 88.91042147286589</t>
  </si>
  <si>
    <t>24.809008900238528, 88.94273756791208</t>
  </si>
  <si>
    <t>24.809028377612712, 88.94278048325698</t>
  </si>
  <si>
    <t>25.039326118570724, 88.75795977341907</t>
  </si>
  <si>
    <t>25.02474197749935, 88.45304024731153</t>
  </si>
  <si>
    <t>25.125981477902897, 88.59023326977277</t>
  </si>
  <si>
    <t>24.719612005431884, 88.77157208694378</t>
  </si>
  <si>
    <t>23.593032547216268, 89.81778651460841</t>
  </si>
  <si>
    <t>24.548778841006733, 88.3818414187241</t>
  </si>
  <si>
    <t>24.582106261147043, 88.25594931310484</t>
  </si>
  <si>
    <t>24.680749038152154, 88.15654655441796</t>
  </si>
  <si>
    <t>24.598300100940033, 88.27166538909742</t>
  </si>
  <si>
    <t>24.732464003277, 88.17002193258288</t>
  </si>
  <si>
    <t>24.736490835341954, 88.1713059643298</t>
  </si>
  <si>
    <t>24.594870984952205, 88.28126031101056</t>
  </si>
  <si>
    <t>24.68075878689265, 88.15643926605566</t>
  </si>
  <si>
    <t>24.70983893286985, 88.09689298325486</t>
  </si>
  <si>
    <t>24.60349054987376, 88.29440146215873</t>
  </si>
  <si>
    <t>24.58206825362595, 88.26902911177801</t>
  </si>
  <si>
    <t>24.583181376074887, 88.26738428095207</t>
  </si>
  <si>
    <t>24.680817279319687, 88.1565250967455</t>
  </si>
  <si>
    <t>25.939370233114246, 88.84787852561001</t>
  </si>
  <si>
    <t>25.944776546854005, 88.84595212878176</t>
  </si>
  <si>
    <t>25.785584843754002, 88.89401704136252</t>
  </si>
  <si>
    <t>26.027026322441742, 89.01667485042192</t>
  </si>
  <si>
    <t>24.007031187215436, 89.23731881685123</t>
  </si>
  <si>
    <t>24.201313029407288, 89.27189016096335</t>
  </si>
  <si>
    <t>24.22562290719518, 89.3765044055949</t>
  </si>
  <si>
    <t>24.0120886858151, 89.23804795069638</t>
  </si>
  <si>
    <t>23.615670167603284, 90.50203903905039</t>
  </si>
  <si>
    <t>23.972173980784163, 89.36005821207529</t>
  </si>
  <si>
    <t>24.013950993131623, 89.23720121608208</t>
  </si>
  <si>
    <t>24.13163716809534, 89.06517086975109</t>
  </si>
  <si>
    <t>24.234948994502204, 89.28748302759644</t>
  </si>
  <si>
    <t>24.16616503620676, 89.1415961832431</t>
  </si>
  <si>
    <t>24.006095861743788, 89.22515950566608</t>
  </si>
  <si>
    <t>23.941057128645756, 89.40665334091086</t>
  </si>
  <si>
    <t>24.111685048132454, 89.12331779673326</t>
  </si>
  <si>
    <t>24.0006142534956, 89.23325814853686</t>
  </si>
  <si>
    <t>24.231986713035308, 89.28799129719496</t>
  </si>
  <si>
    <t>24.078124610297216, 89.61640780589799</t>
  </si>
  <si>
    <t>24.092360663236217, 89.07794136604299</t>
  </si>
  <si>
    <t>24.00118981138473, 89.22654706527476</t>
  </si>
  <si>
    <t>24.01483170784257, 89.23896119232886</t>
  </si>
  <si>
    <t>23.941076740170917, 89.40665334091086</t>
  </si>
  <si>
    <t>24.000552707159187, 89.23326725440337</t>
  </si>
  <si>
    <t>24.080005297934985, 89.61363976615026</t>
  </si>
  <si>
    <t>24.23075987107241, 89.28777052371841</t>
  </si>
  <si>
    <t>26.33151915257685, 88.555905981438</t>
  </si>
  <si>
    <t>26.3315095369372, 88.555905981438</t>
  </si>
  <si>
    <t>26.277705106984985, 88.43900660955865</t>
  </si>
  <si>
    <t>26.33152876821571, 88.55595962561915</t>
  </si>
  <si>
    <t>26.47193126779129, 88.352258872976</t>
  </si>
  <si>
    <t>26.338144599802725, 88.64312272747297</t>
  </si>
  <si>
    <t>24.20662948625793, 88.82795375922065</t>
  </si>
  <si>
    <t>24.46731617399666, 88.32436825070612</t>
  </si>
  <si>
    <t>24.371520225132322, 88.8417433795403</t>
  </si>
  <si>
    <t>24.28295376013561, 88.74844372124737</t>
  </si>
  <si>
    <t>24.38000923934577, 88.68095180252567</t>
  </si>
  <si>
    <t>22.944064118147786, 90.82328774820736</t>
  </si>
  <si>
    <t>24.780357638103897, 88.99663366033369</t>
  </si>
  <si>
    <t>24.506155436354433, 88.58276078259907</t>
  </si>
  <si>
    <t>24.45701309258456, 88.6134587766392</t>
  </si>
  <si>
    <t>24.81183961449762, 88.9822188175098</t>
  </si>
  <si>
    <t>24.370182000514223, 88.84690069488518</t>
  </si>
  <si>
    <t>24.59223059127393, 88.65478092557984</t>
  </si>
  <si>
    <t>24.38797860942765, 88.59966773566515</t>
  </si>
  <si>
    <t>24.367853847336875, 88.63815599488514</t>
  </si>
  <si>
    <t>24.811216351143575, 88.98084552647217</t>
  </si>
  <si>
    <t>24.37181578796156, 88.62423312186786</t>
  </si>
  <si>
    <t>24.856515761681568, 88.92998341413019</t>
  </si>
  <si>
    <t>25.734371519782897, 89.25206226207699</t>
  </si>
  <si>
    <t>25.655634655350234, 88.91734238142237</t>
  </si>
  <si>
    <t>25.74333190204171, 89.25529218202966</t>
  </si>
  <si>
    <t>25.753031644435723, 89.25943360665914</t>
  </si>
  <si>
    <t>25.754312949739127, 89.2524703811161</t>
  </si>
  <si>
    <t>25.716079319098352, 89.26174033703863</t>
  </si>
  <si>
    <t>25.6544235882504, 89.39943713603199</t>
  </si>
  <si>
    <t>25.754010536323126, 89.25273221179677</t>
  </si>
  <si>
    <t>24.8124596149326, 88.96865285544179</t>
  </si>
  <si>
    <t>25.443890780399045, 89.08181457003582</t>
  </si>
  <si>
    <t>25.6612107151518, 89.40545053609846</t>
  </si>
  <si>
    <t>25.83826811678429, 89.26337077720366</t>
  </si>
  <si>
    <t>24.461317682155826, 89.70673687172459</t>
  </si>
  <si>
    <t>24.179957740739564, 89.59655523663307</t>
  </si>
  <si>
    <t>24.524128358104914, 89.53513830706989</t>
  </si>
  <si>
    <t>26.031951870058126, 88.4642000409571</t>
  </si>
  <si>
    <t>23.296750318952398, 90.68901249664299</t>
  </si>
  <si>
    <t>25.81565012288531, 88.13771473277646</t>
  </si>
  <si>
    <t>25.857144800032422, 88.36046893909946</t>
  </si>
  <si>
    <t>24.25033954852025, 89.57397910617374</t>
  </si>
  <si>
    <t>24.186916341301664, 89.59114468832806</t>
  </si>
  <si>
    <t>24.239240487831026, 89.57206724231287</t>
  </si>
  <si>
    <t>24.469720564140292, 89.70752958814825</t>
  </si>
  <si>
    <t>24.486029820451613, 89.61068776790509</t>
  </si>
  <si>
    <t>24.49404364102689, 89.50738270706492</t>
  </si>
  <si>
    <t>24.23504406270586, 89.69777219787427</t>
  </si>
  <si>
    <t>24.46320229944834, 89.70179831752613</t>
  </si>
  <si>
    <t>24.46115452923065, 89.70684232055079</t>
  </si>
  <si>
    <t>24.293275664240234, 89.69720272557339</t>
  </si>
  <si>
    <t>24.175677735600967, 89.59594281207957</t>
  </si>
  <si>
    <t>22.35903585918762, 91.83844810910652</t>
  </si>
  <si>
    <t>24.52629539810716, 89.53420758357169</t>
  </si>
  <si>
    <t>24.525885685589934, 89.53530594032881</t>
  </si>
  <si>
    <t>24.565312815044425, 89.7139053863522</t>
  </si>
  <si>
    <t>24.461220023851254, 89.7070158214666</t>
  </si>
  <si>
    <t>24.45344600552385, 89.70456964626506</t>
  </si>
  <si>
    <t>FP33+7Q9, Shahid Sarwardi Rd, Sirajganj</t>
  </si>
  <si>
    <t>majority of branch address was matched using Vlookup, others were manually searched and copy pasted.</t>
  </si>
  <si>
    <t xml:space="preserve">Map coordinates were manually added. </t>
  </si>
  <si>
    <t>BRANCH ADDRESS</t>
  </si>
  <si>
    <t>MAP COORDINATES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</si>
</sst>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-* #,##0.00[$৳-845]_-;\-* #,##0.00[$৳-845]_-;_-* &quot;-&quot;??[$৳-845]_-;_-@_-"/>
    <numFmt numFmtId="165" formatCode="0.0%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333333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E8E8E8"/>
      <name val="Arial"/>
      <family val="2"/>
    </font>
    <font>
      <b/>
      <sz val="11"/>
      <color rgb="FFE8E8E8"/>
      <name val="Arial"/>
      <family val="2"/>
    </font>
    <font>
      <sz val="10"/>
      <name val="Calibri"/>
      <family val="2"/>
      <scheme val="minor"/>
    </font>
    <font>
      <sz val="11"/>
      <color rgb="FF333333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1"/>
      <name val="Arial Unicode MS"/>
    </font>
    <font>
      <b/>
      <sz val="11"/>
      <color rgb="FF202020"/>
      <name val="Times New Roman"/>
      <family val="1"/>
    </font>
    <font>
      <sz val="11"/>
      <color rgb="FF202020"/>
      <name val="Times New Roman"/>
      <family val="1"/>
    </font>
    <font>
      <sz val="11"/>
      <color rgb="FF7A7A7A"/>
      <name val="Lucida Sans Unicode"/>
      <family val="2"/>
    </font>
    <font>
      <sz val="12"/>
      <color rgb="FF212529"/>
      <name val="Segoe UI"/>
      <family val="2"/>
    </font>
    <font>
      <sz val="11"/>
      <color rgb="FF212529"/>
      <name val="Segoe UI"/>
      <family val="2"/>
    </font>
    <font>
      <sz val="11"/>
      <color rgb="FFBFBFBF"/>
      <name val="Arial"/>
      <family val="2"/>
    </font>
    <font>
      <sz val="10"/>
      <color rgb="FF777777"/>
      <name val="Arial"/>
      <family val="2"/>
    </font>
    <font>
      <sz val="11"/>
      <color rgb="FF777777"/>
      <name val="Poppins"/>
    </font>
    <font>
      <sz val="11"/>
      <color theme="1"/>
      <name val="Arial"/>
      <family val="2"/>
    </font>
    <font>
      <sz val="11"/>
      <color rgb="FF212529"/>
      <name val="Calibri"/>
      <family val="2"/>
      <scheme val="minor"/>
    </font>
    <font>
      <sz val="11"/>
      <color rgb="FF444444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theme="9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9F9F9"/>
        <bgColor indexed="64"/>
      </patternFill>
    </fill>
  </fills>
  <borders count="19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theme="4" tint="0.39997558519241921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theme="4" tint="0.39997558519241921"/>
      </bottom>
      <diagonal/>
    </border>
    <border>
      <left/>
      <right/>
      <top style="medium">
        <color rgb="FFDDDDDD"/>
      </top>
      <bottom/>
      <diagonal/>
    </border>
    <border>
      <left/>
      <right/>
      <top/>
      <bottom style="medium">
        <color rgb="FF000000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83">
    <xf numFmtId="0" fontId="0" fillId="0" borderId="0" xfId="0"/>
    <xf numFmtId="0" fontId="2" fillId="2" borderId="2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/>
    <xf numFmtId="0" fontId="0" fillId="3" borderId="2" xfId="0" applyFill="1" applyBorder="1"/>
    <xf numFmtId="0" fontId="0" fillId="0" borderId="2" xfId="0" applyBorder="1"/>
    <xf numFmtId="0" fontId="4" fillId="0" borderId="0" xfId="3"/>
    <xf numFmtId="0" fontId="2" fillId="2" borderId="1" xfId="0" applyFont="1" applyFill="1" applyBorder="1" applyAlignment="1"/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/>
    <xf numFmtId="0" fontId="5" fillId="0" borderId="0" xfId="0" applyFont="1"/>
    <xf numFmtId="0" fontId="2" fillId="4" borderId="3" xfId="0" applyFont="1" applyFill="1" applyBorder="1"/>
    <xf numFmtId="3" fontId="0" fillId="0" borderId="0" xfId="0" applyNumberFormat="1"/>
    <xf numFmtId="0" fontId="0" fillId="0" borderId="4" xfId="0" applyBorder="1"/>
    <xf numFmtId="0" fontId="6" fillId="5" borderId="4" xfId="0" applyFont="1" applyFill="1" applyBorder="1"/>
    <xf numFmtId="0" fontId="0" fillId="0" borderId="4" xfId="0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164" fontId="0" fillId="0" borderId="4" xfId="1" applyNumberFormat="1" applyFont="1" applyBorder="1"/>
    <xf numFmtId="9" fontId="0" fillId="0" borderId="0" xfId="2" applyFont="1"/>
    <xf numFmtId="165" fontId="0" fillId="0" borderId="0" xfId="2" applyNumberFormat="1" applyFont="1"/>
    <xf numFmtId="164" fontId="0" fillId="0" borderId="0" xfId="0" applyNumberFormat="1"/>
    <xf numFmtId="164" fontId="0" fillId="0" borderId="0" xfId="1" applyNumberFormat="1" applyFont="1" applyBorder="1"/>
    <xf numFmtId="164" fontId="3" fillId="0" borderId="0" xfId="1" applyNumberFormat="1" applyFont="1" applyBorder="1"/>
    <xf numFmtId="165" fontId="3" fillId="0" borderId="0" xfId="0" applyNumberFormat="1" applyFont="1"/>
    <xf numFmtId="165" fontId="0" fillId="0" borderId="4" xfId="2" applyNumberFormat="1" applyFont="1" applyBorder="1"/>
    <xf numFmtId="165" fontId="0" fillId="0" borderId="4" xfId="0" applyNumberFormat="1" applyBorder="1"/>
    <xf numFmtId="0" fontId="2" fillId="5" borderId="4" xfId="0" applyFont="1" applyFill="1" applyBorder="1"/>
    <xf numFmtId="0" fontId="2" fillId="5" borderId="4" xfId="0" applyFont="1" applyFill="1" applyBorder="1" applyAlignment="1">
      <alignment horizontal="center"/>
    </xf>
    <xf numFmtId="0" fontId="0" fillId="5" borderId="0" xfId="0" applyFill="1"/>
    <xf numFmtId="0" fontId="8" fillId="5" borderId="4" xfId="0" applyFont="1" applyFill="1" applyBorder="1"/>
    <xf numFmtId="164" fontId="0" fillId="0" borderId="4" xfId="0" applyNumberFormat="1" applyBorder="1"/>
    <xf numFmtId="0" fontId="0" fillId="0" borderId="4" xfId="0" pivotButton="1" applyBorder="1"/>
    <xf numFmtId="9" fontId="0" fillId="0" borderId="4" xfId="2" applyFont="1" applyBorder="1"/>
    <xf numFmtId="0" fontId="2" fillId="2" borderId="5" xfId="0" applyFont="1" applyFill="1" applyBorder="1" applyAlignment="1">
      <alignment horizontal="center"/>
    </xf>
    <xf numFmtId="0" fontId="2" fillId="2" borderId="5" xfId="0" applyFont="1" applyFill="1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0" fillId="0" borderId="4" xfId="0" applyBorder="1" applyAlignment="1">
      <alignment horizontal="left" indent="1"/>
    </xf>
    <xf numFmtId="0" fontId="0" fillId="0" borderId="4" xfId="0" applyNumberFormat="1" applyBorder="1" applyAlignment="1">
      <alignment horizontal="center"/>
    </xf>
    <xf numFmtId="0" fontId="10" fillId="0" borderId="0" xfId="0" applyFont="1"/>
    <xf numFmtId="0" fontId="11" fillId="0" borderId="0" xfId="0" applyFont="1"/>
    <xf numFmtId="3" fontId="14" fillId="8" borderId="0" xfId="0" applyNumberFormat="1" applyFont="1" applyFill="1" applyAlignment="1">
      <alignment horizontal="right" vertical="center" wrapText="1" indent="1"/>
    </xf>
    <xf numFmtId="0" fontId="13" fillId="0" borderId="0" xfId="0" applyFont="1"/>
    <xf numFmtId="0" fontId="9" fillId="7" borderId="4" xfId="0" applyFont="1" applyFill="1" applyBorder="1" applyAlignment="1">
      <alignment horizontal="center" vertical="top"/>
    </xf>
    <xf numFmtId="0" fontId="11" fillId="0" borderId="4" xfId="0" applyFont="1" applyBorder="1" applyAlignment="1">
      <alignment horizontal="center"/>
    </xf>
    <xf numFmtId="0" fontId="11" fillId="8" borderId="4" xfId="0" applyFont="1" applyFill="1" applyBorder="1" applyAlignment="1">
      <alignment horizontal="center"/>
    </xf>
    <xf numFmtId="0" fontId="0" fillId="8" borderId="4" xfId="0" applyFill="1" applyBorder="1"/>
    <xf numFmtId="0" fontId="11" fillId="8" borderId="4" xfId="0" applyNumberFormat="1" applyFont="1" applyFill="1" applyBorder="1" applyAlignment="1">
      <alignment horizontal="center"/>
    </xf>
    <xf numFmtId="0" fontId="11" fillId="8" borderId="4" xfId="0" applyFont="1" applyFill="1" applyBorder="1" applyAlignment="1">
      <alignment horizontal="center" vertical="top"/>
    </xf>
    <xf numFmtId="3" fontId="11" fillId="8" borderId="4" xfId="0" applyNumberFormat="1" applyFont="1" applyFill="1" applyBorder="1" applyAlignment="1">
      <alignment horizontal="center"/>
    </xf>
    <xf numFmtId="3" fontId="11" fillId="8" borderId="4" xfId="0" applyNumberFormat="1" applyFont="1" applyFill="1" applyBorder="1" applyAlignment="1">
      <alignment horizontal="center" vertical="center" wrapText="1"/>
    </xf>
    <xf numFmtId="3" fontId="15" fillId="8" borderId="4" xfId="0" applyNumberFormat="1" applyFont="1" applyFill="1" applyBorder="1" applyAlignment="1">
      <alignment horizontal="center"/>
    </xf>
    <xf numFmtId="0" fontId="0" fillId="0" borderId="0" xfId="0" applyAlignment="1">
      <alignment horizontal="left" indent="2"/>
    </xf>
    <xf numFmtId="0" fontId="16" fillId="8" borderId="4" xfId="0" applyFont="1" applyFill="1" applyBorder="1" applyAlignment="1">
      <alignment vertical="top"/>
    </xf>
    <xf numFmtId="0" fontId="0" fillId="8" borderId="4" xfId="0" applyFont="1" applyFill="1" applyBorder="1" applyAlignment="1"/>
    <xf numFmtId="3" fontId="0" fillId="8" borderId="0" xfId="0" applyNumberFormat="1" applyFill="1"/>
    <xf numFmtId="0" fontId="0" fillId="8" borderId="0" xfId="0" applyFill="1"/>
    <xf numFmtId="0" fontId="4" fillId="0" borderId="0" xfId="3" applyAlignment="1">
      <alignment horizontal="center"/>
    </xf>
    <xf numFmtId="2" fontId="0" fillId="0" borderId="0" xfId="0" applyNumberFormat="1"/>
    <xf numFmtId="0" fontId="9" fillId="0" borderId="0" xfId="0" applyFont="1"/>
    <xf numFmtId="0" fontId="14" fillId="0" borderId="0" xfId="0" applyFont="1"/>
    <xf numFmtId="0" fontId="0" fillId="5" borderId="0" xfId="0" applyFill="1" applyBorder="1"/>
    <xf numFmtId="0" fontId="9" fillId="5" borderId="0" xfId="0" applyFont="1" applyFill="1" applyBorder="1" applyAlignment="1">
      <alignment horizontal="center" vertical="top"/>
    </xf>
    <xf numFmtId="0" fontId="4" fillId="5" borderId="0" xfId="3" applyFill="1" applyBorder="1"/>
    <xf numFmtId="0" fontId="16" fillId="8" borderId="4" xfId="0" applyFont="1" applyFill="1" applyBorder="1" applyAlignment="1">
      <alignment horizontal="center" vertical="top"/>
    </xf>
    <xf numFmtId="0" fontId="0" fillId="8" borderId="4" xfId="0" applyFont="1" applyFill="1" applyBorder="1" applyAlignment="1">
      <alignment horizontal="center"/>
    </xf>
    <xf numFmtId="0" fontId="17" fillId="5" borderId="0" xfId="0" applyFont="1" applyFill="1" applyAlignment="1"/>
    <xf numFmtId="0" fontId="14" fillId="8" borderId="0" xfId="0" applyFont="1" applyFill="1" applyAlignment="1">
      <alignment horizontal="right" vertical="center" wrapText="1" indent="1"/>
    </xf>
    <xf numFmtId="3" fontId="14" fillId="5" borderId="0" xfId="0" applyNumberFormat="1" applyFont="1" applyFill="1" applyAlignment="1">
      <alignment horizontal="right" vertical="center" wrapText="1" indent="1"/>
    </xf>
    <xf numFmtId="3" fontId="11" fillId="0" borderId="4" xfId="0" applyNumberFormat="1" applyFont="1" applyBorder="1" applyAlignment="1">
      <alignment horizontal="center"/>
    </xf>
    <xf numFmtId="0" fontId="17" fillId="5" borderId="0" xfId="0" applyFont="1" applyFill="1" applyAlignment="1">
      <alignment horizontal="center"/>
    </xf>
    <xf numFmtId="3" fontId="12" fillId="0" borderId="0" xfId="0" applyNumberFormat="1" applyFont="1" applyAlignment="1">
      <alignment horizontal="center"/>
    </xf>
    <xf numFmtId="0" fontId="11" fillId="0" borderId="4" xfId="0" applyFont="1" applyFill="1" applyBorder="1" applyAlignment="1">
      <alignment horizontal="center"/>
    </xf>
    <xf numFmtId="0" fontId="11" fillId="0" borderId="4" xfId="0" applyNumberFormat="1" applyFont="1" applyFill="1" applyBorder="1" applyAlignment="1">
      <alignment horizontal="center"/>
    </xf>
    <xf numFmtId="3" fontId="11" fillId="0" borderId="4" xfId="0" applyNumberFormat="1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 vertical="center" wrapText="1"/>
    </xf>
    <xf numFmtId="3" fontId="11" fillId="0" borderId="4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indent="1"/>
    </xf>
    <xf numFmtId="0" fontId="3" fillId="0" borderId="0" xfId="0" applyNumberFormat="1" applyFont="1"/>
    <xf numFmtId="164" fontId="0" fillId="10" borderId="4" xfId="0" applyNumberFormat="1" applyFill="1" applyBorder="1"/>
    <xf numFmtId="0" fontId="0" fillId="8" borderId="0" xfId="0" applyFont="1" applyFill="1"/>
    <xf numFmtId="0" fontId="3" fillId="11" borderId="0" xfId="0" applyFont="1" applyFill="1"/>
    <xf numFmtId="0" fontId="0" fillId="11" borderId="0" xfId="0" applyFill="1" applyAlignment="1">
      <alignment horizontal="center"/>
    </xf>
    <xf numFmtId="0" fontId="3" fillId="11" borderId="0" xfId="0" applyFont="1" applyFill="1" applyAlignment="1">
      <alignment horizontal="center"/>
    </xf>
    <xf numFmtId="0" fontId="0" fillId="0" borderId="0" xfId="2" applyNumberFormat="1" applyFont="1"/>
    <xf numFmtId="1" fontId="0" fillId="0" borderId="0" xfId="0" applyNumberFormat="1"/>
    <xf numFmtId="0" fontId="0" fillId="11" borderId="0" xfId="0" applyFill="1" applyAlignment="1"/>
    <xf numFmtId="0" fontId="0" fillId="9" borderId="0" xfId="0" applyFill="1"/>
    <xf numFmtId="0" fontId="0" fillId="9" borderId="0" xfId="0" applyFill="1" applyAlignment="1"/>
    <xf numFmtId="0" fontId="0" fillId="11" borderId="0" xfId="0" applyFill="1"/>
    <xf numFmtId="0" fontId="0" fillId="9" borderId="0" xfId="0" applyFill="1" applyAlignment="1">
      <alignment horizontal="right"/>
    </xf>
    <xf numFmtId="0" fontId="0" fillId="0" borderId="0" xfId="0" applyFont="1"/>
    <xf numFmtId="0" fontId="0" fillId="9" borderId="0" xfId="0" applyFill="1" applyAlignment="1">
      <alignment horizontal="left" indent="1"/>
    </xf>
    <xf numFmtId="0" fontId="0" fillId="9" borderId="0" xfId="0" applyNumberFormat="1" applyFill="1"/>
    <xf numFmtId="0" fontId="0" fillId="9" borderId="0" xfId="0" applyFill="1" applyAlignment="1">
      <alignment horizontal="left"/>
    </xf>
    <xf numFmtId="9" fontId="0" fillId="0" borderId="0" xfId="2" applyNumberFormat="1" applyFont="1"/>
    <xf numFmtId="0" fontId="11" fillId="9" borderId="0" xfId="0" applyFont="1" applyFill="1" applyAlignment="1">
      <alignment horizontal="left" indent="1"/>
    </xf>
    <xf numFmtId="0" fontId="0" fillId="11" borderId="4" xfId="0" applyFill="1" applyBorder="1"/>
    <xf numFmtId="0" fontId="0" fillId="11" borderId="4" xfId="0" applyFill="1" applyBorder="1" applyAlignment="1">
      <alignment horizontal="center"/>
    </xf>
    <xf numFmtId="0" fontId="0" fillId="6" borderId="9" xfId="0" applyFont="1" applyFill="1" applyBorder="1" applyAlignment="1">
      <alignment horizontal="left" indent="2"/>
    </xf>
    <xf numFmtId="0" fontId="0" fillId="6" borderId="10" xfId="0" applyFont="1" applyFill="1" applyBorder="1" applyAlignment="1">
      <alignment horizontal="left" indent="2"/>
    </xf>
    <xf numFmtId="0" fontId="0" fillId="0" borderId="9" xfId="0" applyFont="1" applyBorder="1" applyAlignment="1">
      <alignment horizontal="left" indent="2"/>
    </xf>
    <xf numFmtId="0" fontId="0" fillId="0" borderId="10" xfId="0" applyFont="1" applyBorder="1" applyAlignment="1">
      <alignment horizontal="left" indent="2"/>
    </xf>
    <xf numFmtId="0" fontId="0" fillId="6" borderId="9" xfId="0" applyFont="1" applyFill="1" applyBorder="1" applyAlignment="1">
      <alignment horizontal="left"/>
    </xf>
    <xf numFmtId="0" fontId="0" fillId="6" borderId="10" xfId="0" applyFont="1" applyFill="1" applyBorder="1" applyAlignment="1">
      <alignment horizontal="left"/>
    </xf>
    <xf numFmtId="0" fontId="0" fillId="0" borderId="9" xfId="0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0" fontId="0" fillId="8" borderId="4" xfId="0" applyFill="1" applyBorder="1" applyAlignment="1">
      <alignment horizontal="left"/>
    </xf>
    <xf numFmtId="0" fontId="5" fillId="11" borderId="0" xfId="0" applyFont="1" applyFill="1"/>
    <xf numFmtId="0" fontId="0" fillId="11" borderId="0" xfId="0" applyFill="1" applyAlignment="1">
      <alignment horizontal="left"/>
    </xf>
    <xf numFmtId="164" fontId="0" fillId="11" borderId="0" xfId="0" applyNumberFormat="1" applyFill="1"/>
    <xf numFmtId="10" fontId="0" fillId="0" borderId="0" xfId="2" applyNumberFormat="1" applyFont="1" applyAlignment="1">
      <alignment horizontal="center"/>
    </xf>
    <xf numFmtId="10" fontId="0" fillId="11" borderId="0" xfId="2" applyNumberFormat="1" applyFont="1" applyFill="1" applyAlignment="1">
      <alignment horizontal="center"/>
    </xf>
    <xf numFmtId="44" fontId="0" fillId="0" borderId="0" xfId="1" applyFont="1"/>
    <xf numFmtId="0" fontId="0" fillId="3" borderId="12" xfId="0" applyFont="1" applyFill="1" applyBorder="1"/>
    <xf numFmtId="0" fontId="0" fillId="0" borderId="12" xfId="0" applyFont="1" applyBorder="1"/>
    <xf numFmtId="0" fontId="0" fillId="0" borderId="8" xfId="0" applyFont="1" applyBorder="1"/>
    <xf numFmtId="0" fontId="2" fillId="2" borderId="7" xfId="0" applyFont="1" applyFill="1" applyBorder="1"/>
    <xf numFmtId="0" fontId="0" fillId="0" borderId="0" xfId="0" applyAlignment="1">
      <alignment horizontal="left" vertical="center" indent="1"/>
    </xf>
    <xf numFmtId="0" fontId="3" fillId="5" borderId="0" xfId="0" applyFont="1" applyFill="1" applyAlignment="1">
      <alignment horizontal="center"/>
    </xf>
    <xf numFmtId="0" fontId="20" fillId="12" borderId="17" xfId="0" applyFont="1" applyFill="1" applyBorder="1" applyAlignment="1">
      <alignment vertical="top" wrapText="1"/>
    </xf>
    <xf numFmtId="0" fontId="19" fillId="12" borderId="17" xfId="0" applyFont="1" applyFill="1" applyBorder="1" applyAlignment="1">
      <alignment horizontal="left" vertical="top"/>
    </xf>
    <xf numFmtId="0" fontId="4" fillId="7" borderId="17" xfId="3" applyFill="1" applyBorder="1" applyAlignment="1">
      <alignment vertical="top"/>
    </xf>
    <xf numFmtId="0" fontId="20" fillId="7" borderId="17" xfId="0" applyFont="1" applyFill="1" applyBorder="1" applyAlignment="1">
      <alignment vertical="top"/>
    </xf>
    <xf numFmtId="0" fontId="4" fillId="12" borderId="17" xfId="3" applyFill="1" applyBorder="1" applyAlignment="1">
      <alignment vertical="top"/>
    </xf>
    <xf numFmtId="0" fontId="20" fillId="12" borderId="17" xfId="0" applyFont="1" applyFill="1" applyBorder="1" applyAlignment="1">
      <alignment vertical="top"/>
    </xf>
    <xf numFmtId="0" fontId="2" fillId="2" borderId="14" xfId="0" applyFont="1" applyFill="1" applyBorder="1"/>
    <xf numFmtId="0" fontId="0" fillId="3" borderId="14" xfId="0" applyFont="1" applyFill="1" applyBorder="1"/>
    <xf numFmtId="0" fontId="0" fillId="0" borderId="14" xfId="0" applyFont="1" applyBorder="1"/>
    <xf numFmtId="0" fontId="2" fillId="2" borderId="16" xfId="0" applyFont="1" applyFill="1" applyBorder="1"/>
    <xf numFmtId="0" fontId="0" fillId="3" borderId="16" xfId="0" applyFont="1" applyFill="1" applyBorder="1"/>
    <xf numFmtId="0" fontId="0" fillId="0" borderId="16" xfId="0" applyFont="1" applyBorder="1"/>
    <xf numFmtId="0" fontId="0" fillId="0" borderId="15" xfId="0" applyFont="1" applyBorder="1"/>
    <xf numFmtId="0" fontId="19" fillId="12" borderId="0" xfId="0" applyFont="1" applyFill="1" applyBorder="1" applyAlignment="1">
      <alignment horizontal="left" vertical="top"/>
    </xf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2" fillId="7" borderId="18" xfId="0" applyFont="1" applyFill="1" applyBorder="1" applyAlignment="1">
      <alignment vertical="center" wrapText="1"/>
    </xf>
    <xf numFmtId="0" fontId="28" fillId="7" borderId="18" xfId="0" applyFont="1" applyFill="1" applyBorder="1" applyAlignment="1">
      <alignment vertical="center" wrapText="1"/>
    </xf>
    <xf numFmtId="0" fontId="0" fillId="3" borderId="16" xfId="0" applyFont="1" applyFill="1" applyBorder="1" applyAlignment="1"/>
    <xf numFmtId="0" fontId="29" fillId="0" borderId="0" xfId="0" applyFont="1"/>
    <xf numFmtId="0" fontId="25" fillId="7" borderId="17" xfId="0" applyFont="1" applyFill="1" applyBorder="1" applyAlignment="1">
      <alignment vertical="top" wrapText="1"/>
    </xf>
    <xf numFmtId="0" fontId="3" fillId="9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7" xfId="0" applyFont="1" applyFill="1" applyBorder="1"/>
    <xf numFmtId="0" fontId="2" fillId="0" borderId="7" xfId="0" applyFont="1" applyFill="1" applyBorder="1" applyAlignment="1">
      <alignment horizontal="center"/>
    </xf>
    <xf numFmtId="44" fontId="2" fillId="0" borderId="7" xfId="1" applyNumberFormat="1" applyFont="1" applyFill="1" applyBorder="1"/>
    <xf numFmtId="0" fontId="0" fillId="0" borderId="13" xfId="0" applyFont="1" applyFill="1" applyBorder="1" applyAlignment="1">
      <alignment horizontal="center"/>
    </xf>
    <xf numFmtId="0" fontId="0" fillId="0" borderId="12" xfId="0" applyFont="1" applyFill="1" applyBorder="1"/>
    <xf numFmtId="0" fontId="0" fillId="0" borderId="12" xfId="0" applyFont="1" applyFill="1" applyBorder="1" applyAlignment="1">
      <alignment horizontal="center"/>
    </xf>
    <xf numFmtId="1" fontId="0" fillId="0" borderId="12" xfId="0" applyNumberFormat="1" applyFont="1" applyFill="1" applyBorder="1"/>
    <xf numFmtId="10" fontId="0" fillId="0" borderId="12" xfId="2" applyNumberFormat="1" applyFont="1" applyFill="1" applyBorder="1"/>
    <xf numFmtId="164" fontId="0" fillId="0" borderId="12" xfId="1" applyNumberFormat="1" applyFont="1" applyFill="1" applyBorder="1"/>
    <xf numFmtId="0" fontId="0" fillId="0" borderId="15" xfId="0" applyFont="1" applyFill="1" applyBorder="1" applyAlignment="1">
      <alignment horizontal="center"/>
    </xf>
    <xf numFmtId="0" fontId="0" fillId="0" borderId="8" xfId="0" applyFont="1" applyFill="1" applyBorder="1"/>
    <xf numFmtId="0" fontId="0" fillId="0" borderId="8" xfId="0" applyFont="1" applyFill="1" applyBorder="1" applyAlignment="1">
      <alignment horizontal="center"/>
    </xf>
    <xf numFmtId="1" fontId="0" fillId="0" borderId="8" xfId="0" applyNumberFormat="1" applyFont="1" applyFill="1" applyBorder="1"/>
    <xf numFmtId="10" fontId="0" fillId="0" borderId="8" xfId="2" applyNumberFormat="1" applyFont="1" applyFill="1" applyBorder="1"/>
    <xf numFmtId="164" fontId="0" fillId="0" borderId="8" xfId="1" applyNumberFormat="1" applyFont="1" applyFill="1" applyBorder="1"/>
    <xf numFmtId="0" fontId="0" fillId="0" borderId="0" xfId="0" applyAlignment="1">
      <alignment horizontal="center" vertical="center"/>
    </xf>
    <xf numFmtId="0" fontId="0" fillId="0" borderId="4" xfId="0" pivotButton="1" applyBorder="1" applyAlignment="1">
      <alignment horizontal="center"/>
    </xf>
    <xf numFmtId="0" fontId="0" fillId="0" borderId="4" xfId="0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17" fillId="9" borderId="0" xfId="0" applyFont="1" applyFill="1" applyAlignment="1">
      <alignment horizontal="center"/>
    </xf>
    <xf numFmtId="0" fontId="4" fillId="0" borderId="8" xfId="3" applyBorder="1" applyAlignment="1">
      <alignment horizontal="center" vertical="center"/>
    </xf>
    <xf numFmtId="0" fontId="4" fillId="0" borderId="4" xfId="3" applyBorder="1" applyAlignment="1">
      <alignment horizontal="center" vertical="center"/>
    </xf>
    <xf numFmtId="0" fontId="3" fillId="11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.00[$৳-845]_-;\-* #,##0.00[$৳-845]_-;_-* &quot;-&quot;??[$৳-845]_-;_-@_-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double">
          <color indexed="64"/>
        </left>
        <right/>
        <top style="double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double">
          <color indexed="64"/>
        </left>
        <right/>
        <top style="double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/>
        <top style="double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double">
          <color indexed="64"/>
        </top>
        <bottom/>
      </border>
    </dxf>
    <dxf>
      <border outline="0">
        <left style="double">
          <color indexed="64"/>
        </left>
        <right style="double">
          <color indexed="64"/>
        </right>
        <top style="double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double">
          <color indexed="64"/>
        </left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020"/>
        <name val="Times New Roman"/>
        <family val="1"/>
        <scheme val="none"/>
      </font>
      <fill>
        <patternFill patternType="solid">
          <fgColor indexed="64"/>
          <bgColor rgb="FFFFFFFF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medium">
          <color rgb="FFDDDDDD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020"/>
        <name val="Times New Roman"/>
        <family val="1"/>
        <scheme val="none"/>
      </font>
      <fill>
        <patternFill patternType="solid">
          <fgColor indexed="64"/>
          <bgColor rgb="FFFFFFFF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medium">
          <color rgb="FFDDDDDD"/>
        </top>
        <bottom/>
        <vertical/>
        <horizontal/>
      </border>
    </dxf>
    <dxf>
      <fill>
        <patternFill patternType="solid">
          <fgColor indexed="64"/>
          <bgColor rgb="FFFFFFFF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medium">
          <color rgb="FFDDDDDD"/>
        </top>
        <bottom/>
        <vertical/>
        <horizontal/>
      </border>
    </dxf>
    <dxf>
      <border outline="0">
        <top style="medium">
          <color rgb="FFDDDDDD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202020"/>
        <name val="Times New Roman"/>
        <family val="1"/>
        <scheme val="none"/>
      </font>
      <fill>
        <patternFill patternType="solid">
          <fgColor indexed="64"/>
          <bgColor rgb="FFF9F9F9"/>
        </patternFill>
      </fill>
      <alignment horizontal="left" vertical="top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double">
          <color indexed="64"/>
        </top>
        <bottom style="thin">
          <color theme="4" tint="0.39997558519241921"/>
        </bottom>
        <vertical/>
        <horizontal/>
      </border>
    </dxf>
    <dxf>
      <border outline="0">
        <left style="double">
          <color indexed="64"/>
        </left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border>
        <left style="double">
          <color indexed="64"/>
        </left>
        <right style="double">
          <color indexed="64"/>
        </right>
        <top style="double">
          <color indexed="64"/>
        </top>
        <bottom style="double">
          <color indexed="64"/>
        </bottom>
        <vertical style="double">
          <color indexed="64"/>
        </vertical>
        <horizontal style="double">
          <color indexed="64"/>
        </horizontal>
      </border>
    </dxf>
    <dxf>
      <numFmt numFmtId="0" formatCode="General"/>
      <alignment horizontal="left" vertical="bottom" textRotation="0" wrapText="0" indent="2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left" vertical="bottom" textRotation="0" wrapText="0" indent="1" justifyLastLine="0" shrinkToFit="0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20.111105555552" createdVersion="6" refreshedVersion="6" minRefreshableVersion="3" recordCount="980" xr:uid="{A72BBE02-58A5-48EC-BAD0-25D8C9F2B085}">
  <cacheSource type="worksheet">
    <worksheetSource ref="A1:H981" sheet="Agrani Bank csv data"/>
  </cacheSource>
  <cacheFields count="8">
    <cacheField name="SERIAL _x000a_NUMBER" numFmtId="0">
      <sharedItems containsSemiMixedTypes="0" containsString="0" containsNumber="1" containsInteger="1" minValue="1" maxValue="980"/>
    </cacheField>
    <cacheField name="BANK NAME" numFmtId="0">
      <sharedItems/>
    </cacheField>
    <cacheField name="BANK ID" numFmtId="0">
      <sharedItems containsSemiMixedTypes="0" containsString="0" containsNumber="1" containsInteger="1" minValue="11" maxValue="11"/>
    </cacheField>
    <cacheField name="BRANCH NAME" numFmtId="0">
      <sharedItems count="941">
        <s v="BANDARBAN"/>
        <s v="MEDICAL COLLEGE"/>
        <s v="KACHUA BAZAR"/>
        <s v="SHIBPUR"/>
        <s v="CHATORI CHOWMUHUNI"/>
        <s v="BANGURA BAZAR"/>
        <s v="BITGHAR"/>
        <s v="BRAHMANBARIA"/>
        <s v="LALPUR BAZAR"/>
        <s v="NABINAGAR"/>
        <s v="JAGAT BAZAR"/>
        <s v="BANCHHARAMPUR"/>
        <s v="SALIMGONJ"/>
        <s v="T. A. ROAD"/>
        <s v="CHANDURA BAZAR"/>
        <s v="ASHUGONJ"/>
        <s v="KASBA"/>
        <s v="SHAHPUR"/>
        <s v="AKHAURA"/>
        <s v="BABURHAT"/>
        <s v="BELTALI BAZAR"/>
        <s v="CHANDRA BAZAR"/>
        <s v="HAJIGONJ"/>
        <s v="KHAJURIA BAZAR"/>
        <s v="MATLAB BAZAR"/>
        <s v="SHAHRASTI"/>
        <s v="MUNSHIRHAT"/>
        <s v="NARAYANPUR"/>
        <s v="NATUN BAZAR"/>
        <s v="JUKTIKHULA"/>
        <s v="RUPSHA BAZAR"/>
        <s v="PURAN BAZAR"/>
        <s v="STATION ROAD"/>
        <s v="CHENGARCHAR BAZAR"/>
        <s v="NANDALALPUR"/>
        <s v="RAMCHANDRAPUR BAZAR"/>
        <s v="BALITHUBA"/>
        <s v="ALGI BAZAR"/>
        <s v="FORKKABAD"/>
        <s v="AMIRHAT"/>
        <s v="AIRBASE"/>
        <s v="ASADGONJ CORPORATE"/>
        <s v="ASKERDIGHI"/>
        <s v="AZADI BAZAR"/>
        <s v="SITAKUNDA"/>
        <s v="BARAIYER HAT"/>
        <s v="BARADARGAR HAT"/>
        <s v="CADET COLLEGE"/>
        <s v="CHAKTAI"/>
        <s v="CHATTESWARI ROAD"/>
        <s v="COLONEL HAT"/>
        <s v="DOHAZARI"/>
        <s v="DURGAPUR"/>
        <s v="SUBAR BAZAR"/>
        <s v="FERINGEE BAZAR"/>
        <s v="FOUZDER HAT"/>
        <s v="HALISHAHAR"/>
        <s v="INDUSTRIAL AREA"/>
        <s v="ISAKHALI"/>
        <s v="AGRABAD(JB) CORPORATE"/>
        <s v="JALALABAD"/>
        <s v="JUBILEE ROAD"/>
        <s v="KAPASHGOLA"/>
        <s v="KHATUNGANJ"/>
        <s v="LALDIGHI EAST"/>
        <s v="NAZIRHAT"/>
        <s v="NEW MARKET CORP CTG"/>
        <s v="PAHARTALI"/>
        <s v="PORT"/>
        <s v="ROUZAN"/>
        <s v="REAZUDDIN BAZAR"/>
        <s v="SADARGHAT"/>
        <s v="SHANTINIKETAN"/>
        <s v="SK MUJIB ROAD"/>
        <s v="SRTRAND ROAD_x000a_CORPORATE"/>
        <s v="CTG.UNIVERSITY"/>
        <s v="COMMERCIAL AREA_x000a_CORPORATE"/>
        <s v="MODUNAGHAT"/>
        <s v="AMANAT KHAN SARAK"/>
        <s v="STEEL MILLS"/>
        <s v="KHULSHI"/>
        <s v="FATEABAD"/>
        <s v="SAMITIR HAT"/>
        <s v="LAL KHAN BAZAR"/>
        <s v="BAHADDAR HAT"/>
        <s v="ARTILLERY CENTRE"/>
        <s v="E.P.Z.CORPORATE"/>
        <s v="MADAMBIBIR HAT"/>
        <s v="GAHIRA"/>
        <s v="PRESS CLUB"/>
        <s v="HATHAZARI"/>
        <s v="ISLAMI BANKING_x000a_WINDOW AGRABAD"/>
        <s v="SWANDIP"/>
        <s v="CHAPRI BAZAR"/>
        <s v="TRISHAL"/>
        <s v="BANGRAM BAZAR"/>
        <s v="BHANAGARHAT"/>
        <s v="RAMDIA"/>
        <s v="KALIAKOIR"/>
        <s v="CHURAIN BAZAR"/>
        <s v="PAGLA BAZAR"/>
        <s v="SONAKURA C &amp; B BAZAR"/>
        <s v="BONORUPA"/>
        <s v="RANGAMATI"/>
        <s v="DECRIRCHAR HAT"/>
        <s v="BANGLADESH HAT"/>
        <s v="BOKTERPUR"/>
        <s v="RAYERBAG"/>
        <s v="KALIGANJ BAZAR"/>
        <s v="BHIMGONJ BAZAR"/>
        <s v="BSMRSTU"/>
        <s v="SREEBORDI"/>
        <s v="AMRATALI BAZAR"/>
        <s v="BSCIC"/>
        <s v="BALUTUPA"/>
        <s v="BATAISORI BAZAR"/>
        <s v="BAKSHAGANJ"/>
        <s v="CHANDINA"/>
        <s v="HASANPUR"/>
        <s v="HOMNA"/>
        <s v="JAHAPUR"/>
        <s v="JHALAM BAZAR"/>
        <s v="KASHINAGAR"/>
        <s v="PADUAR BAZAR"/>
        <s v="KHILA BAZAR"/>
        <s v="LAKSAM"/>
        <s v="MADHABPUR"/>
        <s v="DEBIDWAR"/>
        <s v="CHORSINDUR BAZAR"/>
        <s v="MONOHARPUR"/>
        <s v="NASRATPUR"/>
        <s v="NATHERPETUA"/>
        <s v="NIMSAR"/>
        <s v="NANGOLKOT"/>
        <s v="RAJGONJ CORPORATE"/>
        <s v="RUP BABU BAZAR"/>
        <s v="SHANKUCHAIL"/>
        <s v="TOMSONBRIDGE"/>
        <s v="BATAKANDI BAZAR"/>
        <s v="HOUSING ESTATE"/>
        <s v="DAUDKANDI"/>
        <s v="BURICHANG"/>
        <s v="PATILJHAP BAZAR"/>
        <s v="KOMARGANJ"/>
        <s v="GOLARBAZAR"/>
        <s v="GANGKULKANDI"/>
        <s v="DELDUAR"/>
        <s v="SHEIKH HASINA MEDICAL_x000a_COLLEGE"/>
        <s v="PAGAR"/>
        <s v="DHANBARI"/>
        <s v="JODUNANDI BAZAR"/>
        <s v="COX`S BAZAR"/>
        <s v="KHUTAKHALI"/>
        <s v="MARICHA"/>
        <s v="PARIBESH BHABAN"/>
        <s v="TEKNAF"/>
        <s v="BASON SOROK"/>
        <s v="SHER-E-BANGLA_x000a_KRISHI_x000a_BISHAWBIDDALAY"/>
        <s v="SYED NAZRUL ISLAM_x000a_MEDICAL COLLEGE"/>
        <s v="PIRIJPUR BAZAR"/>
        <s v="SALNA BAZAR"/>
        <s v="BOIRAGIRHAT"/>
        <s v="FENI"/>
        <s v="KAMALAPATTY"/>
        <s v="SONAGAZI"/>
        <s v="DAGONBHUIYAN"/>
        <s v="CHHAGALNAIYA"/>
        <s v="PARSHURAM"/>
        <s v="COLONEL MALEK MEDICAL_x000a_COLLEGE"/>
        <s v="UJANI BAZAR"/>
        <s v="GOPAYA"/>
        <s v="HABIGANJ"/>
        <s v="KAILASHGONJ"/>
        <s v="NABIGONJ"/>
        <s v="SAYESTAGONJ"/>
        <s v="CHANDRAGHONA"/>
        <s v="KAPTAI"/>
        <s v="KHAGRACHORI"/>
        <s v="BHABANIGANJ"/>
        <s v="DALAL BAZAR"/>
        <s v="LAXMIPUR"/>
        <s v="PANPARA BAZAR"/>
        <s v="MANDARI BAZAR"/>
        <s v="RAMGANJ"/>
        <s v="RAIPUR"/>
        <s v="RAMGATI"/>
        <s v="DASHERHAR"/>
        <s v="KOTCHANDPUR"/>
        <s v="AZIZNAGAR"/>
        <s v="BHAGA BAZAR"/>
        <s v="GANGNI"/>
        <s v="SREEPUR"/>
        <s v="MOHAMMADPUR"/>
        <s v="BHUKSHIMOIL"/>
        <s v="FULLTALA BAZAR"/>
        <s v="GIASNAGAR"/>
        <s v="KARMADHA"/>
        <s v="KOTARKONA"/>
        <s v="KULAURA"/>
        <s v="VANUGAS BAZAR"/>
        <s v="MOSTAFAPUR"/>
        <s v="MOULVI BAZAR"/>
        <s v="MUNSHI BAZAR"/>
        <s v="RABIR BAZAR"/>
        <s v="SHINDUKHAN BAZAR"/>
        <s v="SREEMANGAL"/>
        <s v="DIGHALIA BAZAR"/>
        <s v="KHALISHPUR BAZAR"/>
        <s v="KOMORPUR"/>
        <s v="SATKHIRA MEDICAL_x000a_COLLEGE"/>
        <s v="BADALKOTE BAZAR"/>
        <s v="BADAMTALI"/>
        <s v="BASHURHAT"/>
        <s v="BAZRA BAZAR"/>
        <s v="AMISHAPARA"/>
        <s v="CHOWMUHUNI"/>
        <s v="DASHGARIA"/>
        <s v="DATTERHAT"/>
        <s v="DELTA GATE"/>
        <s v="GOPALPUR"/>
        <s v="JOYAG"/>
        <s v="KASHIPUR BAZAR"/>
        <s v="MAIJDEE COURT"/>
        <s v="SENBAG"/>
        <s v="CHANDRAGONJ"/>
        <s v="NADANA BAZAR"/>
        <s v="CHATKHIL"/>
        <s v="NOAKHALI SCIENCE &amp;_x000a_TECHNOLOGY UNIVERSITY"/>
        <s v="SOMPARA"/>
        <s v="SONAIMURI"/>
        <s v="ZILLA BOARD"/>
        <s v="HATIYA"/>
        <s v="KHILPARA BAZAR BR"/>
        <s v="ISLAMI BANKING_x000a_WINDOW MYIJDEECOURT"/>
        <s v="JASHORE MEDICAL_x000a_COLLEGE"/>
        <s v="AMIRABAD"/>
        <s v="BOALKHALI"/>
        <s v="GUNAGARI"/>
        <s v="ANWARA"/>
        <s v="ISHANAGAR"/>
        <s v="KERANIRHAT"/>
        <s v="MINNAT ALI HAT"/>
        <s v="MIRZAKHIL"/>
        <s v="PATIYA"/>
        <s v="SATTARHAT"/>
        <s v="SARWATALI"/>
        <s v="QUAISH BURISCHAR"/>
        <s v="RAMGARH"/>
        <s v="ARPARA"/>
        <s v="MANIRAMPUR"/>
        <s v="SATRUJITPUR BAZAR"/>
        <s v="AMBARI BAZAR"/>
        <s v="CHATTAK"/>
        <s v="DERAI"/>
        <s v="DUARA BAZAR"/>
        <s v="SUNAMGONJ"/>
        <s v="TRIMOHONI BAZAR"/>
        <s v="COURT BAZAR"/>
        <s v="JOYPURHAT GIRLS CADET_x000a_COLLEGE"/>
        <s v="CHANCHKOIR BAZAR"/>
        <s v="SATBARIA BAZAR"/>
        <s v="RDA BHABAN"/>
        <s v="SCHAIKOLA BAZAR"/>
        <s v="WASA BHABAN"/>
        <s v="AMBERKHANA"/>
        <s v="BAIRAGIR BAZAR"/>
        <s v="BALAGONJ"/>
        <s v="BANDAR BAZAR"/>
        <s v="BEANIBAZAR"/>
        <s v="BISWANATH"/>
        <s v="BOALJUR BAZAR"/>
        <s v="SHAHGOLI BAZAR"/>
        <s v="CHAK BAZAR"/>
        <s v="DEWLGRAM BAZAR"/>
        <s v="DHAKA DAKSHIN"/>
        <s v="FENCHUGONJ"/>
        <s v="GOALA BAZAR"/>
        <s v="GODOWN BAZAR"/>
        <s v="GOLAPGONJ"/>
        <s v="HARIPUR GAS FIELD"/>
        <s v="HETIMGONJ"/>
        <s v="JALALPUR BAZAR"/>
        <s v="KAKORDI BAZAR"/>
        <s v="KALIGONJ"/>
        <s v="KAZIR BAZAR"/>
        <s v="ALAMPUR BSCIC"/>
        <s v="LALA BAZAR"/>
        <s v="LALDIGIRPAR COR."/>
        <s v="MATHIURA (EDGAH)"/>
        <s v="JAFLONG"/>
        <s v="RAMDHA BAZAR"/>
        <s v="SALUTIKAR BAZAR"/>
        <s v="SARKER BAZAR"/>
        <s v="SHIBGANJ"/>
        <s v="SUBID BAZAR"/>
        <s v="UMARPUR BAZAR"/>
        <s v="ZINDA BAZAR"/>
        <s v="GASBARI BAZAR"/>
        <s v="ISLAMI BANKING_x000a_WINDOW LALDIGHIRPAR"/>
        <s v="AGAMASHI LANE"/>
        <s v="FIRM GATE"/>
        <s v="AMIN COURT CORP BR"/>
        <s v="ANTABARRAH"/>
        <s v="B.A.F."/>
        <s v="BANGABONDHU AVENUE_x000a_CORPORATE"/>
        <s v="BABU BAZAR"/>
        <s v="GABTOLI"/>
        <s v="BANGLA ACADEMY"/>
        <s v="BECHARAM DEWRY"/>
        <s v="CENTRAL LAW COLLEGE"/>
        <s v="CHOWDHURY BAZAR"/>
        <s v="CHAWKBAZAR"/>
        <s v="RAJUK BHABAN"/>
        <s v="DHAKA SHERATON HOTEL_x000a_CORPORATE"/>
        <s v="DHOLAIRPAR"/>
        <s v="ELEPHANT ROAD"/>
        <s v="FARASHGANJ"/>
        <s v="FARIDABAD"/>
        <s v="FOREIGN EXCHANGE CORP_x000a_BR"/>
        <s v="GREEN ROAD"/>
        <s v="SONARGAON ROAD"/>
        <s v="HATKHOLA"/>
        <s v="IMAMGANJ, DHAKA"/>
        <s v="ISLAMPUR ROAD"/>
        <s v="JAGANNATH UNIVERSITY"/>
        <s v="JAHANGIRNAGAR_x000a_UNIVERSITY"/>
        <s v="JATRABARI"/>
        <s v="JOYPARA"/>
        <s v="KADAMTALI"/>
        <s v="KURMITOLA"/>
        <s v="MALIBAGH"/>
        <s v="MATUAIL"/>
        <s v="MIRPUR"/>
        <s v="MOHAKHALI CORPORATE"/>
        <s v="MOULVIBAZAR_x000a_CORPORATE, DHAKA."/>
        <s v="NARINDA"/>
        <s v="NARISHA BAZAR"/>
        <s v="NAWABGANJ ROAD"/>
        <s v="NAWABPUR ROAD"/>
        <s v="NEW ESKATON"/>
        <s v="NEW MARKET"/>
        <s v="BEGUM BAZAR"/>
        <s v="NAYARHAT"/>
        <s v="POSTA"/>
        <s v="PRINCIPAL"/>
        <s v="PURANA PALTAN CORP"/>
        <s v="PYARIDAS ROAD"/>
        <s v="RAYSHAHEB BAZAR"/>
        <s v="RAMNA CORPORATE"/>
        <s v="RAMPURA"/>
        <s v="SS COLLEGE"/>
        <s v="SADARGHAT CORPORATE"/>
        <s v="SHANTINAGAR"/>
        <s v="SAVAR"/>
        <s v="SENPARA"/>
        <s v="SHEWRA PARA"/>
        <s v="SHIMULIA"/>
        <s v="BADDA"/>
        <s v="TEJGAON I/A CORPORATE,"/>
        <s v="THATARI BAZAR"/>
        <s v="BWAPDA CORPORATE"/>
        <s v="WASA"/>
        <s v="ZINZIRA"/>
        <s v="DHAMNMONDI"/>
        <s v="UTTARA MODEL TOWN"/>
        <s v="BANK TOWN"/>
        <s v="JATIYA PRESS CLUB"/>
        <s v="JATIYO JADUGHAR"/>
        <s v="I.C.D.D.R.B"/>
        <s v="SSMC MITFORD HOSPITAL"/>
        <s v="DHAMRAI"/>
        <s v="BANANI CORPORATE"/>
        <s v="BASHABOO"/>
        <s v="KAMALAPUR"/>
        <s v="SAT MOSJID ROAD"/>
        <s v="DHAKA UNIVERSITY"/>
        <s v="MOUCHAK"/>
        <s v="PALLABI"/>
        <s v="SHAMOLI"/>
        <s v="GULSHAN"/>
        <s v="HEAD OFFICE"/>
        <s v="RAYER BAZAR"/>
        <s v="NORTH SOUTH ROAD"/>
        <s v="NAWABGANJ (KOLAKOPA)"/>
        <s v="PANTHAPATH"/>
        <s v="ISLAMI BANKING_x000a_WINDOW AMIN COURT_x000a_CRP"/>
        <s v="ISLAMI BANKING_x000a_WINDOW GULSHAN"/>
        <s v="KAMRANGIR CHAR"/>
        <s v="TARKI BANDAR"/>
        <s v="LEBUBUNIA HAT"/>
        <s v="MADARKATHI"/>
        <s v="RAHUTKATHI BANDAR"/>
        <s v="DHAMURA BANDAR"/>
        <s v="PAISAR HAT"/>
        <s v="BADARPUR"/>
        <s v="BHANGA"/>
        <s v="FARIDPUR BUS STAND"/>
        <s v="MALIGRAM"/>
        <s v="CHAR BHADRASAN"/>
        <s v="DIST COUNCIL"/>
        <s v="FARIDPUR"/>
        <s v="GHARUA"/>
        <s v="NAGARKANDA"/>
        <s v="SADARPUR"/>
        <s v="SHARIATULLAH BAZAR"/>
        <s v="BOALMARI"/>
        <s v="MULADI"/>
        <s v="BANGLABAZAR"/>
        <s v="RANIRHAT"/>
        <s v="SATLA BAZAR"/>
        <s v="STEAMER GHAT"/>
        <s v="PEDARHAT BAZAR"/>
        <s v="PAYRA BANDAR"/>
        <s v="BOARD BAZAR"/>
        <s v="BARMI BAZAR"/>
        <s v="DUET"/>
        <s v="GOSHINGA"/>
        <s v="GAZIPUR CORPORATE"/>
        <s v="KAORAID"/>
        <s v="MAWNA BAZAR"/>
        <s v="RAJABARI"/>
        <s v="TOKE NAYAN"/>
        <s v="TONGI"/>
        <s v="KASHIMPUR"/>
        <s v="GHAGOTIA CHALA"/>
        <s v="KAPASIA"/>
        <s v="DOLAN BAZAR"/>
        <s v="GOPALGANJ"/>
        <s v="JALIRPAR"/>
        <s v="JHUTIGRAM"/>
        <s v="KASIANI"/>
        <s v="MUKSUDPUR"/>
        <s v="POURA SUPERMARKET"/>
        <s v="TUNGIPARA"/>
        <s v="KOTALIPARA"/>
        <s v="TAMABIL"/>
        <s v="JAGANNATHGONJ GHAT"/>
        <s v="BUSSTAND"/>
        <s v="HAZIPUR BAZAR"/>
        <s v="JAMALPUR"/>
        <s v="JAMTALI BAZAR"/>
        <s v="LAHIRIKANDA"/>
        <s v="PIYARPUR"/>
        <s v="PINGNA"/>
        <s v="SARISHABARI"/>
        <s v="SAHBAZPUR"/>
        <s v="JAMUNA SARKARKHANA"/>
        <s v="ISLAMPUR BAZAR"/>
        <s v="BALIJURI BAZAR"/>
        <s v="KAMAL BAZAR"/>
        <s v="HABIGANJ INDUSTRIAL_x000a_PARK"/>
        <s v="BANIACHONG"/>
        <s v="BHAIRAB BAZAR"/>
        <s v="CHARPUMDI"/>
        <s v="HOSSAINPUR"/>
        <s v="KARIMGANJ"/>
        <s v="KISHOREGANJ"/>
        <s v="MOTHKHOLA"/>
        <s v="MIRZAPUR"/>
        <s v="NIKLI"/>
        <s v="PAKUNDIA"/>
        <s v="BAJITPUR"/>
        <s v="KULIARCHAR"/>
        <s v="KATIADI BAZAR"/>
        <s v="BARHAMGONJ"/>
        <s v="MADARIPUR"/>
        <s v="NEWMARKET"/>
        <s v="TAKERHAT"/>
        <s v="KALKINI"/>
        <s v="ARICHAGHAT"/>
        <s v="CHARIGRAM"/>
        <s v="BASTA BUS STAND"/>
        <s v="HOSSAINDI BAZAR"/>
        <s v="SATURIA"/>
        <s v="JHITKA BAZAR"/>
        <s v="KRISHNAPUR"/>
        <s v="MANIKGANJ"/>
        <s v="MANIKNAGAR"/>
        <s v="SINGAIR"/>
        <s v="BOYRA"/>
        <s v="MANIKGONJ BUS STAND"/>
        <s v="BALIGAON BAZAR"/>
        <s v="DIGHIRPAR"/>
        <s v="HASAIL BAZAR"/>
        <s v="HASHARA BAZAR"/>
        <s v="KALMA BAZAR"/>
        <s v="KOLAPARA"/>
        <s v="MIRKADIM"/>
        <s v="MUKTERPUR"/>
        <s v="MUNSHIGONJ"/>
        <s v="RAMGOPALPUR"/>
        <s v="SIMPARA"/>
        <s v="SREENAGAR"/>
        <s v="ATHAROBARI"/>
        <s v="BHAITKANDI"/>
        <s v="C.K.GHOOSH ROAD"/>
        <s v="CHOTO BAZAR"/>
        <s v="FHOOLPUR"/>
        <s v="GAFARGAON"/>
        <s v="KASHIGONJ"/>
        <s v="MECHUA BAZAR"/>
        <s v="MUKTAGACHA"/>
        <s v="MYMENSINGH"/>
        <s v="DHARA BAZAR"/>
        <s v="KALIGONJ BAZAR"/>
        <s v="GIRLS CADET COLLEGE"/>
        <s v="BHALUKA"/>
        <s v="BIDYAGONJ BAZAR"/>
        <s v="BANGOBANDHU ROAD_x000a_CORP"/>
        <s v="SONARGAON"/>
        <s v="COURT ROAD"/>
        <s v="DEMRA"/>
        <s v="KALIR BAZAR"/>
        <s v="KANCHAN"/>
        <s v="MIRJUMLA ROAD"/>
        <s v="NAGARI"/>
        <s v="SIDDIRGANJ POWER_x000a_STATION"/>
        <s v="B. K. ROAD"/>
        <s v="TANBAZAR"/>
        <s v="SHASTAPUR"/>
        <s v="ARIHAZAR"/>
        <s v="MISSIONMORE"/>
        <s v="BIRGANJ"/>
        <s v="TUSHVANDAR"/>
        <s v="AMIRGANJ"/>
        <s v="CHALAKCHAR BAZAR"/>
        <s v="MONOHORADI"/>
        <s v="NARSINGDI"/>
        <s v="PALASH BAZAR"/>
        <s v="RADHAGANJ"/>
        <s v="MUSAPUR BAZAR"/>
        <s v="BARHATTA"/>
        <s v="BIRISIRI"/>
        <s v="KENDUA"/>
        <s v="NETRAKONA"/>
        <s v="PURBADHALA"/>
        <s v="RUPGONJ BAZAR"/>
        <s v="JHANJAIL"/>
        <s v="FAKIRER BAZAR"/>
        <s v="TEASREE BAZAR"/>
        <s v="MOHONGONJ"/>
        <s v="AHLADIPUR"/>
        <s v="KALUKHALI"/>
        <s v="NALIA JAMALPUR"/>
        <s v="RAJBARI"/>
        <s v="PANGSHA"/>
        <s v="ZAZIRA"/>
        <s v="MULFATGANJ"/>
        <s v="NARIA"/>
        <s v="SHARIATPUR"/>
        <s v="DAMUDYA"/>
        <s v="KAKORKANDI"/>
        <s v="NANDIR BAZAR"/>
        <s v="NALITABARI"/>
        <s v="NANNI BAZAR"/>
        <s v="SHERPUR"/>
        <s v="TINANI BAZAR"/>
        <s v="AISHORA"/>
        <s v="BASHAIL"/>
        <s v="MIRZAPUR CADET_x000a_COLLEGE"/>
        <s v="DHUBURIA"/>
        <s v="HEMNAGAR"/>
        <s v="JAMURKI"/>
        <s v="KANCHANPUR"/>
        <s v="KARATIA"/>
        <s v="KAULJANI"/>
        <s v="MOHERA"/>
        <s v="MYMENSINGH ROAD"/>
        <s v="NAGARPUR"/>
        <s v="SALIMABAD"/>
        <s v="SAKHIPUR BAZAR"/>
        <s v="TANGAIL"/>
        <s v="WARSHI"/>
        <s v="GHATAIL"/>
        <s v="MADHUPUR"/>
        <s v="SURUJ BAZAR"/>
        <s v="NALUA BAZAR"/>
        <s v="BHUAPUR"/>
        <s v="KALMAKANDA"/>
        <s v="ISHWARGONJ"/>
        <s v="CHULKATI"/>
        <s v="DEYPARA BAZAR"/>
        <s v="GOALMATH"/>
        <s v="BADHAL BAZAR"/>
        <s v="CHITALMARI"/>
        <s v="JATTRAPUR"/>
        <s v="MAIN ROAD"/>
        <s v="MORRELGONJ"/>
        <s v="MUNIGONJ"/>
        <s v="BAGERHAT"/>
        <s v="SYANNASHI BAZAR"/>
        <s v="MONGLAPORT"/>
        <s v="POLERHAT BAZAR"/>
        <s v="BAKSHIGANJ"/>
        <s v="AMTALI"/>
        <s v="BARGUNA"/>
        <s v="KAKCHIRA"/>
        <s v="BETAGI"/>
        <s v="PATHARGHATA"/>
        <s v="TALTALI BAZAR"/>
        <s v="GAZIPURHAT"/>
        <s v="BATAZORE"/>
        <s v="BOTTALA"/>
        <s v="CHAWK BAZAR_x000a_CORPORATE"/>
        <s v="GOURNADI"/>
        <s v="SADAR ROAD"/>
        <s v="ULANIA"/>
        <s v="CHARFASSION"/>
        <s v="BHOLA"/>
        <s v="CHARSHASHIBHUSAN"/>
        <s v="KHAIRHAT"/>
        <s v="LALMOHON"/>
        <s v="WAPDA"/>
        <s v="KALINATH RAYER BAZAR"/>
        <s v="BORHANUDDIN"/>
        <s v="DAULATKHAN"/>
        <s v="ALAMDANGA"/>
        <s v="ANDULBARIA"/>
        <s v="ASMANKHALI"/>
        <s v="CHUADANGA"/>
        <s v="DARSANA"/>
        <s v="JIBANNAGAR"/>
        <s v="HARDI"/>
        <s v="KADERGANJ"/>
        <s v="RADHAKANTAPUR"/>
        <s v="KHASHKARARA"/>
        <s v="BAGHERPARA"/>
        <s v="NOWAPARA"/>
        <s v="DARATANA ROAD"/>
        <s v="GODKHALI BAZAR"/>
        <s v="BAZAR (H.M.M.ROAD)"/>
        <s v="HASHIMPUR"/>
        <s v="BIMANGHATI"/>
        <s v="JHIKARGACHHA"/>
        <s v="JHUMJHUMPUR"/>
        <s v="JESSORE"/>
        <s v="PULERHAT"/>
        <s v="RAIL BAZAR"/>
        <s v="RAJARHAT"/>
        <s v="GANGANANDAPUR"/>
        <s v="BENAPOLE BAZAR"/>
        <s v="BHANGURA BAZAR"/>
        <s v="SHEIKHHATI"/>
        <s v="PROTAPPUR"/>
        <s v="KESHABPUR"/>
        <s v="JSTU"/>
        <s v="AMUA BAZAR"/>
        <s v="JHALOKATHI"/>
        <s v="SHEKHER HAT"/>
        <s v="NALCITY"/>
        <s v="RUPATOLI"/>
        <s v="JHENAIDAH"/>
        <s v="KALIGANJ"/>
        <s v="SADHUHATI"/>
        <s v="BAZAR GOPALPUR"/>
        <s v="CHAPRAIL"/>
        <s v="KABIRPUR BAZAR"/>
        <s v="KANNADAH"/>
        <s v="HAMDAH BUS STAND"/>
        <s v="HOLIDHANI BAZAR"/>
        <s v="NEVAL BASE (BNS TIT)"/>
        <s v="BOYRA BAZAR"/>
        <s v="BAZUA BAZAR"/>
        <s v="BANRGATI BAZAR"/>
        <s v="BANKA BAZAR"/>
        <s v="CHALNA (BETBUNIYA)"/>
        <s v="CHUKNAGAR"/>
        <s v="CLAY ROAD"/>
        <s v="DADA MATCH"/>
        <s v="DAULATPUR"/>
        <s v="FARAZIPARA"/>
        <s v="FULTALA"/>
        <s v="JAIGIRMAHAL"/>
        <s v="JESSORE ROAD"/>
        <s v="KDA NEW MARKET"/>
        <s v="KAPILMUNI"/>
        <s v="KAZDIA"/>
        <s v="KHALISHPUR"/>
        <s v="KHAN JAHAN ALI ROAD"/>
        <s v="MAHESHWARPASHA"/>
        <s v="RUPSA STRAND ROAD"/>
        <s v="SIR IQBAL ROAD"/>
        <s v="SAMSUR RAHMAN ROAD"/>
        <s v="SHAIKHPURA BAZAR"/>
        <s v="TEROKHADA"/>
        <s v="GOALPARA"/>
        <s v="PHULBARI GATE"/>
        <s v="KHULNA MEDICAL_x000a_COLLEGE &amp; HOSPITAL"/>
        <s v="KHULNA UNIVERSITY"/>
        <s v="ALLAHAR DARGAH"/>
        <s v="BARAGANGDIA"/>
        <s v="BHERAMARA"/>
        <s v="KUSHTIA (BARA BAZAR)"/>
        <s v="GOLAPNAGAR BAZAR"/>
        <s v="KHALISHAKUNDI"/>
        <s v="KUMARKHALI"/>
        <s v="MATHURAPUR"/>
        <s v="MOZAMPUR"/>
        <s v="PANTI"/>
        <s v="PRAGPUR"/>
        <s v="PATIKABARI"/>
        <s v="S.C.B. ROAD"/>
        <s v="SHELAIDAH"/>
        <s v="THANAPARA"/>
        <s v="UJANGRAM"/>
        <s v="ISLAMIC UNIVERSITY"/>
        <s v="ICHAKHADA"/>
        <s v="MAGURA"/>
        <s v="HAJIPUR"/>
        <s v="VAINAR MORE"/>
        <s v="BEROIL PALITA"/>
        <s v="MUJIBNAGAR"/>
        <s v="BAMUNDI"/>
        <s v="MEHERPUR"/>
        <s v="BAMONPARA"/>
        <s v="LOHAGORA"/>
        <s v="GAZIRHAT"/>
        <s v="KALIA"/>
        <s v="NARAIL"/>
        <s v="RATANDANGA"/>
        <s v="JUGANIA"/>
        <s v="AURIA"/>
        <s v="KALABARIA"/>
        <s v="BAUPHAL"/>
        <s v="DASHMINA"/>
        <s v="KANAKDIA"/>
        <s v="KHEPUPARA"/>
        <s v="MIRZAGANJ"/>
        <s v="SCEINCE &amp; TECHNOLOGY_x000a_UNIVERSITY"/>
        <s v="ALIPUR BANDAR"/>
        <s v="GALACHIPA"/>
        <s v="KUAKATA"/>
        <s v="BANARIPARA"/>
        <s v="BHANDARIA"/>
        <s v="KAWKHALI"/>
        <s v="MATHBARIA"/>
        <s v="MIRUKHALI"/>
        <s v="PARERHAT"/>
        <s v="ZILLA PARISAD"/>
        <s v="BHETKHALI"/>
        <s v="DEHATA SAKHIUR"/>
        <s v="MOUTALA"/>
        <s v="NURNAGAR"/>
        <s v="SATKHIRA"/>
        <s v="SHYAMNAGOR"/>
        <s v="PATKELGHATA"/>
        <s v="SUNDARBAN"/>
        <s v="BANGSHIPUR BUS STAND"/>
        <s v="BADURTALA"/>
        <s v="BHATRA"/>
        <s v="CANTONMENT"/>
        <s v="CHAMRUL"/>
        <s v="CHELOPARA"/>
        <s v="NOYMILE HAT"/>
        <s v="DHUNAT"/>
        <s v="GHORADHAP HAT"/>
        <s v="MOHASHTANGARH"/>
        <s v="KHANDER"/>
        <s v="MADLA"/>
        <s v="MAJHIRA"/>
        <s v="TINMATHA RAILGATE"/>
        <s v="NANDIGRAM"/>
        <s v="NISHINDARA"/>
        <s v="PORADAHHAT"/>
        <s v="RAZA BAZAR"/>
        <s v="SAPTOPADI MARKET"/>
        <s v="SHANKA"/>
        <s v="SHIBBATI"/>
        <s v="SONATALA"/>
        <s v="SULTANGANJ"/>
        <s v="TALORA"/>
        <s v="DHUPCHACHIA"/>
        <s v="TARANIHAT"/>
        <s v="THANA ROAD"/>
        <s v="ZIANAGAR"/>
        <s v="BAGBARI"/>
        <s v="NAGMUD BAZAR"/>
        <s v="MIRSARAI"/>
        <s v="PANIWALA BAZAR"/>
        <s v="NISCHINTAPUR BAZAR"/>
        <s v="SUBARNA CHAR"/>
        <s v="BRAHMANPARA"/>
        <s v="SARAIL"/>
        <s v="BHUSHIRBANDAR"/>
        <s v="BIRAMPUR"/>
        <s v="HAKIMPUR"/>
        <s v="PHULBARI"/>
        <s v="KAMALPURHAT"/>
        <s v="MADILAHAT"/>
        <s v="MALDAHPATTY"/>
        <s v="MUNSHIPARA"/>
        <s v="NAWABGANJ"/>
        <s v="PARBATIPUR"/>
        <s v="PULHAT"/>
        <s v="PURATAN BAZAR"/>
        <s v="SETABGANJ"/>
        <s v="STAITION ROAD"/>
        <s v="TAJPURHAT"/>
        <s v="BONARPARA"/>
        <s v="DHOLBHANGA"/>
        <s v="FULCHORIGHAT"/>
        <s v="GAIBANDHA"/>
        <s v="KAMARPARA"/>
        <s v="NALDHANGA"/>
        <s v="RASULPUR"/>
        <s v="SADULLAPUR"/>
        <s v="SAGHATA"/>
        <s v="SUNDORGONJ"/>
        <s v="PACHPIRBAZAR"/>
        <s v="AKKELPUR"/>
        <s v="AWLAI"/>
        <s v="CHAKBARKAT"/>
        <s v="JOYPURHAT"/>
        <s v="KALAI"/>
        <s v="KUSHUMBA"/>
        <s v="MATRAI"/>
        <s v="PANCHBIBI"/>
        <s v="BHITORBOND HAT"/>
        <s v="CHILMARI"/>
        <s v="KURIGRAM"/>
        <s v="NAGESWARI"/>
        <s v="NAZIMKHAN"/>
        <s v="ULIPUR"/>
        <s v="BHURUNGAMARI"/>
        <s v="FULBARI"/>
        <s v="LALMONIRHAT"/>
        <s v="BAGATIPARA"/>
        <s v="HALSHA"/>
        <s v="LAXMIKOLE"/>
        <s v="NORTH BENGAL SUGAR_x000a_MILLS"/>
        <s v="NATORE"/>
        <s v="NAZIRPUR"/>
        <s v="RAZAPURHAT"/>
        <s v="SINGRA"/>
        <s v="NATORE SUGAR MILL"/>
        <s v="QUDIRABAD CANT."/>
        <s v="LOKMANPUR BAZAR"/>
        <s v="AHSANGONJ"/>
        <s v="AIHAI"/>
        <s v="BOALIA"/>
        <s v="KESOB"/>
        <s v="MATAJEEHAT"/>
        <s v="NAOGAON"/>
        <s v="NITPUR"/>
        <s v="PATNITALA"/>
        <s v="PORSA"/>
        <s v="SAPAHAR"/>
        <s v="MAINOMHAT"/>
        <s v="BUS STAND"/>
        <s v="AMNURA"/>
        <s v="BAROGHORIA"/>
        <s v="BINODPUR"/>
        <s v="CHAPAINAWABGONJ"/>
        <s v="CHOWDALA"/>
        <s v="GOBRATALA"/>
        <s v="KHAMAR"/>
        <s v="MOBARAKPUR"/>
        <s v="MONAKHOSA"/>
        <s v="RAJARAMPUR"/>
        <s v="ROHANPUR"/>
        <s v="SHIBGONJ"/>
        <s v="NILPHAMARI"/>
        <s v="SAIDPUR"/>
        <s v="SAIDPUR CAN'T"/>
        <s v="JALDHAKA"/>
        <s v="ABDUL HAMID ROAD"/>
        <s v="ATGHORIA"/>
        <s v="BARAL BRIDGE"/>
        <s v="COLLEGE GATE"/>
        <s v="DUBLIA BAZAR"/>
        <s v="HMM ROAD"/>
        <s v="ISHWARDI"/>
        <s v="MIRZAPUR HAT"/>
        <s v="MULADULI"/>
        <s v="NAGARBARI GHAT"/>
        <s v="NAZIRGONJ"/>
        <s v="DASHURIA"/>
        <s v="PUSHPOPARA HAT"/>
        <s v="RAILBAZAR"/>
        <s v="KASHINATHPUR BAZAR"/>
        <s v="ROOPPUR"/>
        <s v="SHAMGONJ HAT"/>
        <s v="SHIBRAMPUR"/>
        <s v="SUJANAGAR"/>
        <s v="ATAIKULA"/>
        <s v="BERA"/>
        <s v="CHATMOHAR"/>
        <s v="CHAKLAHAT"/>
        <s v="JAGDALHAT"/>
        <s v="ATWARI (MIRZAPUR)"/>
        <s v="PANCHAGARH"/>
        <s v="SHALBAHANHAT"/>
        <s v="TUNIRHAT"/>
        <s v="BAJUBAGHA"/>
        <s v="GODAGARI"/>
        <s v="BANESWAR BAZAR"/>
        <s v="CHARGHAT"/>
        <s v="HARIAN"/>
        <s v="NAGAR BHABAN"/>
        <s v="MALOPARA"/>
        <s v="NAWHATA"/>
        <s v="PUTHIA"/>
        <s v="RAIGHATI"/>
        <s v="RAJSHAHI CANTONMENT"/>
        <s v="RAJSHAHI UNIVERSITY"/>
        <s v="SHAHEB BAZAR"/>
        <s v="BHADRA"/>
        <s v="WAPDA (IRRI)"/>
        <s v="ALAMNAGAR"/>
        <s v="BADARGANJ"/>
        <s v="RANGPUR CADET COLLEGE"/>
        <s v="CENTRAL ROAD"/>
        <s v="MEDICAL COLLEGE &amp;_x000a_HOSPITAL"/>
        <s v="PAWTANAHAT"/>
        <s v="PIRGACHA"/>
        <s v="RANGPUR"/>
        <s v="BUS TERMINAL ROAD"/>
        <s v="SHANERHAT"/>
        <s v="NEKMAMUDHAT"/>
        <s v="TARAGANJ"/>
        <s v="BAHULI"/>
        <s v="BELTAIL"/>
        <s v="BRAHMAGACHA"/>
        <s v="CHANDAIKONA"/>
        <s v="BHUYAGATI"/>
        <s v="ENAYETPUR"/>
        <s v="GHURKA"/>
        <s v="KALIBARI"/>
        <s v="BELKUCHI"/>
        <s v="PORJANA VATAPARA"/>
        <s v="NIMGACHI"/>
        <s v="PANGASHI HAT"/>
        <s v="RAIGANJ"/>
        <s v="S. S. ROAD"/>
        <s v="SOMESHPUR"/>
        <s v="TALGACHI BAZAR"/>
        <s v="ULLAPARA"/>
        <s v="SHAHJADPUR"/>
        <s v="PIRGANJ"/>
        <s v="HARIPUR"/>
        <s v="THAKURGAON"/>
      </sharedItems>
    </cacheField>
    <cacheField name="BRANCH CODE" numFmtId="0">
      <sharedItems containsSemiMixedTypes="0" containsString="0" containsNumber="1" containsInteger="1" minValue="110001" maxValue="111283"/>
    </cacheField>
    <cacheField name="DIVISION NAME" numFmtId="0">
      <sharedItems count="8">
        <s v="CHATTOGRAM"/>
        <s v="DHAKA"/>
        <s v="MYMENSINGH"/>
        <s v="SYLHET"/>
        <s v="KHULNA"/>
        <s v="RAJSHAHI"/>
        <s v="BARISHAL"/>
        <s v="RANGPUR"/>
      </sharedItems>
    </cacheField>
    <cacheField name="DISTRICT NAME" numFmtId="0">
      <sharedItems/>
    </cacheField>
    <cacheField name="THANA NAME" numFmtId="0">
      <sharedItems count="434">
        <s v="BANDARBAN SADAR"/>
        <s v="KOTWALI_CUMILLA"/>
        <s v="KACHUA"/>
        <s v="NABINAGAR"/>
        <s v="ANWARA"/>
        <s v="BRAHMANBARIA SADAR"/>
        <s v="ASHUGANJ"/>
        <s v="BANCHARAMPUR"/>
        <s v="BIJOYNAGAR"/>
        <s v="KASBA"/>
        <s v="AKHAURA"/>
        <s v="CHANDPUR SADAR"/>
        <s v="MATLAB UTTAR"/>
        <s v="HAJIGANJ"/>
        <s v="FARIDGANJ"/>
        <s v="MATLAB SOUTH"/>
        <s v="SHAHRASTI"/>
        <s v="NANGOLKOT"/>
        <s v="HAIMCHAR"/>
        <s v="RAOZAN"/>
        <s v="PATENGA"/>
        <s v="KOTWALI_CHATTOGRA_x000a_M"/>
        <s v="FATIKCHARI"/>
        <s v="SITAKUNDA"/>
        <s v="JORARGANJ"/>
        <s v="BAKOLIA"/>
        <s v="CHAWKBAZAR"/>
        <s v="AKBOR SHAH"/>
        <s v="CHANDANAISH"/>
        <s v="MIRSARAI"/>
        <s v="PARSHURAM"/>
        <s v="HALISHAR"/>
        <s v="BAIOZID BOSTAMI"/>
        <s v="RANGUNIA"/>
        <s v="DOUBLE MOORING"/>
        <s v="PANCHLAISH"/>
        <s v="PAHARTALI"/>
        <s v="BANDAR CTG."/>
        <s v="SADARGHAT"/>
        <s v="HATHAZARI"/>
        <s v="KULSHI"/>
        <s v="CHANDGAON"/>
        <s v="EPZ"/>
        <s v="SANDWIP"/>
        <s v="MADHUPUR"/>
        <s v="SHIBPUR"/>
        <s v="TRISAL"/>
        <s v="MUKSUDPUR"/>
        <s v="KOTWALIPARA"/>
        <s v="KASIANI"/>
        <s v="KALIAKOIR"/>
        <s v="NAWABGANJ"/>
        <s v="PAGLA"/>
        <s v="KOTWALI_RANGAMATI"/>
        <s v="KALKINI"/>
        <s v="MANIKGANJ SADAR"/>
        <s v="KALIGANJ"/>
        <s v="KADAMTOLI"/>
        <s v="SHERPUR SADAR"/>
        <s v="GOPALGANJ SADAR"/>
        <s v="SREEBORDI"/>
        <s v="BARURA"/>
        <s v="CHANDINA"/>
        <s v="HOMNA"/>
        <s v="MURADNAGAR"/>
        <s v="CHAUDDAGRAM"/>
        <s v="CUMILLA SADAR SOUTH"/>
        <s v="MONOHORGANJ"/>
        <s v="LAKSHAM"/>
        <s v="BRAHMANPARA"/>
        <s v="DEBIDWAR"/>
        <s v="PALASH"/>
        <s v="BURICHANG"/>
        <s v="BANGORA"/>
        <s v="TITAS"/>
        <s v="DAUDKANDI"/>
        <s v="NARIA"/>
        <s v="MONOHARDI"/>
        <s v="DELDUAR"/>
        <s v="TANGAIL SADAR"/>
        <s v="TONGI EAST"/>
        <s v="DHANBARI"/>
        <s v="SALDA"/>
        <s v="COX'S BAZAR SADAR"/>
        <s v="CHAKARIA"/>
        <s v="UKHIA"/>
        <s v="SHER-E-BANGLA NAGAR"/>
        <s v="TEKNAF"/>
        <s v="BASON"/>
        <s v="KISHOREGANJ SADAR"/>
        <s v="BAJITPUR"/>
        <s v="GAZIPUR SADAR"/>
        <s v="DAGANBHUIYAN"/>
        <s v="FENI SADAR"/>
        <s v="SONAGAZI"/>
        <s v="CHHAGALNAIYA"/>
        <s v="HABIGANJ SADAR"/>
        <s v="NABIGANJ"/>
        <s v="SHAYESTAGANJ"/>
        <s v="CHANDRAGHONA"/>
        <s v="KAPTAI"/>
        <s v="KHAGRACHARI SADAR"/>
        <s v="LAKSHMIPUR SADAR"/>
        <s v="RAMGANJ"/>
        <s v="CHANDRAGANJ"/>
        <s v="RAIPUR"/>
        <s v="RAMGATI"/>
        <s v="KOTCHANDPUR"/>
        <s v="LAMA"/>
        <s v="RAMPAL"/>
        <s v="GANGNI"/>
        <s v="SREEPUR"/>
        <s v="MOHAMMADPUR"/>
        <s v="KULAURA"/>
        <s v="JURI"/>
        <s v="MOULVIBAZAR SADAR"/>
        <s v="KAMALGANJ"/>
        <s v="RAJANAGAR"/>
        <s v="SREEMANGAL"/>
        <s v="LOHAGORA"/>
        <s v="MOHESHPUR"/>
        <s v="MUZIBNAGAR"/>
        <s v="SATKHIRA SADAR"/>
        <s v="CHATKHIL"/>
        <s v="BEGUMGANJ"/>
        <s v="COMPANIGANJ"/>
        <s v="SONAIMURI"/>
        <s v="SUDHARAM"/>
        <s v="SENBAGH"/>
        <s v="HATIA"/>
        <s v="KOTWALI"/>
        <s v="LOHAGARA"/>
        <s v="BOALKHALI"/>
        <s v="BANSHKHALI"/>
        <s v="KARNAPHULI"/>
        <s v="SATKANIA"/>
        <s v="PATIYA"/>
        <s v="RAMGARH"/>
        <s v="SHALIKHA"/>
        <s v="MONIRAMPUR"/>
        <s v="MAGURA SADAR"/>
        <s v="DOWAR BAZAR"/>
        <s v="CHHATAK"/>
        <s v="DERAI"/>
        <s v="SUNAMGANJ SADAR"/>
        <s v="AMINPUR"/>
        <s v="RAJPARA"/>
        <s v="JAYPURHAT"/>
        <s v="GURUDASPUR"/>
        <s v="SUJANAGAR"/>
        <s v="NATORE SADAR"/>
        <s v="SHAH MAKDUM"/>
        <s v="CHATMOHAR"/>
        <s v="KOTWALI_SYLHET"/>
        <s v="BISHWANATH"/>
        <s v="BALAGANJ"/>
        <s v="BIANI BAZAR"/>
        <s v="ZAKIGANJ"/>
        <s v="DAKHIN SURMA"/>
        <s v="GOLAPGANJ"/>
        <s v="FENCHUGANJ"/>
        <s v="OSMANI NAGAR"/>
        <s v="JAINTIAPUR"/>
        <s v="MAGLABAZAR"/>
        <s v="GOWAINGHAT"/>
        <s v="KANAIGHAT"/>
        <s v="SHAHPORAN"/>
        <s v="BANGSHAL"/>
        <s v="TEJGAON"/>
        <s v="MOTIJHEEL"/>
        <s v="DOHAR"/>
        <s v="CANTONMENT"/>
        <s v="PALTAN"/>
        <s v="DARUS SALAM"/>
        <s v="SHAHBAG"/>
        <s v="SOUTH KERANIGANJ"/>
        <s v="RAMNA"/>
        <s v="SHYAMPUR"/>
        <s v="NEW MARKET"/>
        <s v="SUTRAPUR"/>
        <s v="KALABAGAN"/>
        <s v="WARI"/>
        <s v="KOTWALI_DHAKA"/>
        <s v="SAVAR"/>
        <s v="JATRABARI"/>
        <s v="DEMRA"/>
        <s v="MIRPUR"/>
        <s v="BANANI"/>
        <s v="LALBAGH"/>
        <s v="ASHULIA"/>
        <s v="RAMPURA"/>
        <s v="BADDA"/>
        <s v="TEJGAON I/A"/>
        <s v="KERANIGANJ"/>
        <s v="DHANMONDI"/>
        <s v="UTTARA EAST"/>
        <s v="DHAMRAI"/>
        <s v="SABUJBAGH"/>
        <s v="PALLABI"/>
        <s v="GULSHAN"/>
        <s v="HAZARIBAGH"/>
        <s v="KAMRANGIRCHAR"/>
        <s v="GOURANADI"/>
        <s v="RAJAPUR"/>
        <s v="BANARIPARA"/>
        <s v="BABUGANJ"/>
        <s v="WAZIRPUR"/>
        <s v="AGAILJHARA"/>
        <s v="KOTWALI_FARIDPUR"/>
        <s v="BHANGA"/>
        <s v="CHARBHADRASAN"/>
        <s v="NAGARKANDA"/>
        <s v="SADARPUR"/>
        <s v="BOALMARI"/>
        <s v="MULADI"/>
        <s v="DAULATKHAN"/>
        <s v="BAKERGANJ"/>
        <s v="KALAPARA"/>
        <s v="JOYDEBPUR_x000a_(GAZIPUR)/SADAR"/>
        <s v="KAPASIA"/>
        <s v="TUNGIPARA"/>
        <s v="SARISHABARI"/>
        <s v="JAMALPUR SADAR"/>
        <s v="ISLAMPUR"/>
        <s v="MADARGANJ"/>
        <s v="BANICHANG"/>
        <s v="BHAIRAB"/>
        <s v="HOSSAINPUR"/>
        <s v="KARIMGANJ"/>
        <s v="PAKUNDIA"/>
        <s v="NIKLI"/>
        <s v="KULIARCHAR"/>
        <s v="KATIADI"/>
        <s v="SHIBCHAR"/>
        <s v="MADARIPUR SADAR"/>
        <s v="RAJOIR"/>
        <s v="SHIVALAYA"/>
        <s v="SINGAIR"/>
        <s v="GAZARIA"/>
        <s v="SATURIA"/>
        <s v="HARIRAMPUR"/>
        <s v="TONGI BARI"/>
        <s v="SREENAGAR"/>
        <s v="LOHAJONG"/>
        <s v="MUNSHIGANJ SADAR"/>
        <s v="ISHWARGANJ"/>
        <s v="PHULPUR"/>
        <s v="KOTWALI_MYMENSING_x000a_H"/>
        <s v="GOFFARGAON"/>
        <s v="TARAKANDA"/>
        <s v="MUKTAGACHA"/>
        <s v="HALUAGHAT"/>
        <s v="NANDAIL"/>
        <s v="BHALUKA"/>
        <s v="NARAYANGANJ SADAR"/>
        <s v="SONARGAON"/>
        <s v="SIDDHIRGANJ"/>
        <s v="RUPGANJ"/>
        <s v="FATULLAH(M)"/>
        <s v="ARIHAZAR"/>
        <s v="LALMONIRHAT SADAR"/>
        <s v="BIRGANJ"/>
        <s v="THAKURGAON SADAR"/>
        <s v="RAIPURA"/>
        <s v="NARSHINGDI SADAR"/>
        <s v="BARHATTA"/>
        <s v="DURGAPUR"/>
        <s v="KENDUA"/>
        <s v="NETROKONA"/>
        <s v="PURBADHALA"/>
        <s v="MADAN"/>
        <s v="MOHONGANJ"/>
        <s v="RAJBARI SADAR"/>
        <s v="KALUKHALI"/>
        <s v="BALIAKANDI"/>
        <s v="PANGSHA"/>
        <s v="ZAJIRA"/>
        <s v="PALONG/SADAR"/>
        <s v="DAMODIYA"/>
        <s v="NALITABARI"/>
        <s v="JHENAIGATI"/>
        <s v="BASAIL"/>
        <s v="MIRZAPUR"/>
        <s v="NAGARPUR"/>
        <s v="GOPALPUR"/>
        <s v="SHAKHIPUR"/>
        <s v="GHATAIL"/>
        <s v="BHUAPUR"/>
        <s v="KALMAKANDA"/>
        <s v="BAGERHAT SADAR"/>
        <s v="CHITALMARI"/>
        <s v="MORRELGANJ"/>
        <s v="MONGLA"/>
        <s v="BAKSHIGANJ"/>
        <s v="AMTALI"/>
        <s v="BARGUNA SADAR"/>
        <s v="PATHORGHATA"/>
        <s v="BETAGI"/>
        <s v="TALTOLI"/>
        <s v="KOTWALI_BARISHAL"/>
        <s v="AIRPORT"/>
        <s v="MEHENDIGANJ"/>
        <s v="CHARFESHION"/>
        <s v="BHOLA SADAR"/>
        <s v="CHAR SHASIVUSON"/>
        <s v="LALMOHAN"/>
        <s v="BURHANUDDIN"/>
        <s v="ALAMDANGA"/>
        <s v="JIBAN NAGAR"/>
        <s v="CHUADANGA SADAR"/>
        <s v="DAMURHUDA"/>
        <s v="BAGERPARA"/>
        <s v="ABHOYNAGAR"/>
        <s v="JHIKARGACHA"/>
        <s v="BENAPOLE"/>
        <s v="KESHABPUR"/>
        <s v="KATHALIA"/>
        <s v="JHALOKATI SADAR"/>
        <s v="NALCHITY"/>
        <s v="JHENIDAH SADAR"/>
        <s v="SAILKUPA"/>
        <s v="HARINAKUNDU"/>
        <s v="KHALISHPUR"/>
        <s v="DACOPE"/>
        <s v="SONADANGA"/>
        <s v="PAIKGACHA"/>
        <s v="DUMURIA"/>
        <s v="KOTWALI_KHULNA"/>
        <s v="DAULATPUR"/>
        <s v="PHULTALA"/>
        <s v="KOYRA"/>
        <s v="RUPSA"/>
        <s v="TEROKHADA"/>
        <s v="KHAN JAHAN ALI"/>
        <s v="BHERAMARA"/>
        <s v="KUSHTIA SADAR"/>
        <s v="KUMARKHALI"/>
        <s v="ISLAMI UNIVERSITY"/>
        <s v="MEHERPUR"/>
        <s v="KALIA"/>
        <s v="NARAIL SADAR"/>
        <s v="NARAGATI"/>
        <s v="BAWPHAL"/>
        <s v="DASHMINA"/>
        <s v="MIRJAGANJ"/>
        <s v="PATUAKHALI SADAR"/>
        <s v="DUMKI"/>
        <s v="MOHIPUR"/>
        <s v="GALACHIPA"/>
        <s v="BHANDARIA"/>
        <s v="KAOWKHALI"/>
        <s v="MATHBARIA"/>
        <s v="INDURKANI"/>
        <s v="PIROJPUR SADAR"/>
        <s v="SHYAMNAGAR"/>
        <s v="DEBHATA"/>
        <s v="PATKELGHATA"/>
        <s v="KOTWALI_BOGURA"/>
        <s v="NANDIGRAM"/>
        <s v="SHAHJAHANPUR"/>
        <s v="DUPCHANCHIA"/>
        <s v="DHUNAT"/>
        <s v="SHIBGANJ"/>
        <s v="SHERPUR"/>
        <s v="GABTALI"/>
        <s v="SONATOLA"/>
        <s v="SUBARNACHAR"/>
        <s v="SARAIL"/>
        <s v="CHIRIRBANDAR"/>
        <s v="BIRAMPUR"/>
        <s v="HAKIMPUR"/>
        <s v="FULBARI"/>
        <s v="PARBOTIPUR"/>
        <s v="BOCHAGANJ"/>
        <s v="SAGHATTA"/>
        <s v="SADULLAPUR"/>
        <s v="FULCHHARI"/>
        <s v="GAIBANDAH SADAR"/>
        <s v="SUNDARGANJ"/>
        <s v="AKKELPUR"/>
        <s v="PANCH BIBI"/>
        <s v="KALAI"/>
        <s v="NAGESWARI"/>
        <s v="CHILMARI"/>
        <s v="KURIGRAM SADAR"/>
        <s v="RAJARHAT"/>
        <s v="ULIPUR"/>
        <s v="BHURUNGAMARI"/>
        <s v="BAGATIPARA"/>
        <s v="LALPUR"/>
        <s v="BARAIGRAM"/>
        <s v="SINGRA"/>
        <s v="ATRAI"/>
        <s v="SAPAHAR"/>
        <s v="NAOGAON SADAR"/>
        <s v="MANDA"/>
        <s v="MOHADEVPUR"/>
        <s v="PORSHA"/>
        <s v="PATNITOLA"/>
        <s v="CHAPAINAWABGANJ_x000a_SADAR"/>
        <s v="GOMOSTAPUR"/>
        <s v="NILPHAMARI SADAR"/>
        <s v="SAYEDPUR"/>
        <s v="JALDHAKA"/>
        <s v="PABNA SADAR"/>
        <s v="ATGHORIA"/>
        <s v="BHANGURA"/>
        <s v="ISHWARDI"/>
        <s v="ATAIKULA"/>
        <s v="BERA"/>
        <s v="PANCHAGARH SADAR"/>
        <s v="ATWARI"/>
        <s v="TETULIA"/>
        <s v="BAGHA"/>
        <s v="GODAGARI"/>
        <s v="PUTHIA"/>
        <s v="CHARGHAT"/>
        <s v="PABA"/>
        <s v="BOALIA"/>
        <s v="MOHANPUR"/>
        <s v="MOTIHAR"/>
        <s v="BADARGANJ"/>
        <s v="TAJHAT"/>
        <s v="PIRGACHA"/>
        <s v="PIRGANJ"/>
        <s v="TARAGANJ"/>
        <s v="SIRAJGANJ SADAR"/>
        <s v="SHAHJADPUR"/>
        <s v="RAIGANJ"/>
        <s v="SALANGA"/>
        <s v="ENAYETPUR"/>
        <s v="BELKUCHI"/>
        <s v="ULLAPARA"/>
        <s v="HARIP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21.532647685184" createdVersion="6" refreshedVersion="6" minRefreshableVersion="3" recordCount="980" xr:uid="{268DEF86-EC06-41E7-AB36-1567D639B07D}">
  <cacheSource type="worksheet">
    <worksheetSource name="Table1"/>
  </cacheSource>
  <cacheFields count="8">
    <cacheField name="SERIAL _x000a_NUMBER" numFmtId="0">
      <sharedItems containsSemiMixedTypes="0" containsString="0" containsNumber="1" containsInteger="1" minValue="1" maxValue="980"/>
    </cacheField>
    <cacheField name="BANK NAME" numFmtId="0">
      <sharedItems/>
    </cacheField>
    <cacheField name="BANK ID" numFmtId="0">
      <sharedItems containsSemiMixedTypes="0" containsString="0" containsNumber="1" containsInteger="1" minValue="11" maxValue="11"/>
    </cacheField>
    <cacheField name="BRANCH NAME" numFmtId="0">
      <sharedItems count="941">
        <s v="BANDARBAN"/>
        <s v="MEDICAL COLLEGE"/>
        <s v="KACHUA BAZAR"/>
        <s v="SHIBPUR"/>
        <s v="CHATORI CHOWMUHUNI"/>
        <s v="BANGURA BAZAR"/>
        <s v="BITGHAR"/>
        <s v="BRAHMANBARIA"/>
        <s v="LALPUR BAZAR"/>
        <s v="NABINAGAR"/>
        <s v="JAGAT BAZAR"/>
        <s v="BANCHHARAMPUR"/>
        <s v="SALIMGONJ"/>
        <s v="T. A. ROAD"/>
        <s v="CHANDURA BAZAR"/>
        <s v="ASHUGONJ"/>
        <s v="KASBA"/>
        <s v="SHAHPUR"/>
        <s v="AKHAURA"/>
        <s v="BABURHAT"/>
        <s v="BELTALI BAZAR"/>
        <s v="CHANDRA BAZAR"/>
        <s v="HAJIGONJ"/>
        <s v="KHAJURIA BAZAR"/>
        <s v="MATLAB BAZAR"/>
        <s v="SHAHRASTI"/>
        <s v="MUNSHIRHAT"/>
        <s v="NARAYANPUR"/>
        <s v="NATUN BAZAR"/>
        <s v="JUKTIKHULA"/>
        <s v="RUPSHA BAZAR"/>
        <s v="PURAN BAZAR"/>
        <s v="STATION ROAD"/>
        <s v="CHENGARCHAR BAZAR"/>
        <s v="NANDALALPUR"/>
        <s v="RAMCHANDRAPUR BAZAR"/>
        <s v="BALITHUBA"/>
        <s v="ALGI BAZAR"/>
        <s v="FORKKABAD"/>
        <s v="AMIRHAT"/>
        <s v="AIRBASE"/>
        <s v="ASADGONJ CORPORATE"/>
        <s v="ASKERDIGHI"/>
        <s v="AZADI BAZAR"/>
        <s v="SITAKUNDA"/>
        <s v="BARAIYER HAT"/>
        <s v="BARADARGAR HAT"/>
        <s v="CADET COLLEGE"/>
        <s v="CHAKTAI"/>
        <s v="CHATTESWARI ROAD"/>
        <s v="COLONEL HAT"/>
        <s v="DOHAZARI"/>
        <s v="DURGAPUR"/>
        <s v="SUBAR BAZAR"/>
        <s v="FERINGEE BAZAR"/>
        <s v="FOUZDER HAT"/>
        <s v="HALISHAHAR"/>
        <s v="INDUSTRIAL AREA"/>
        <s v="ISAKHALI"/>
        <s v="AGRABAD(JB) CORPORATE"/>
        <s v="JALALABAD"/>
        <s v="JUBILEE ROAD"/>
        <s v="KAPASHGOLA"/>
        <s v="KHATUNGANJ"/>
        <s v="LALDIGHI EAST"/>
        <s v="NAZIRHAT"/>
        <s v="NEW MARKET CORP CTG"/>
        <s v="PAHARTALI"/>
        <s v="PORT"/>
        <s v="ROUZAN"/>
        <s v="REAZUDDIN BAZAR"/>
        <s v="SADARGHAT"/>
        <s v="SHANTINIKETAN"/>
        <s v="SK MUJIB ROAD"/>
        <s v="SRTRAND ROAD_x000a_CORPORATE"/>
        <s v="CTG.UNIVERSITY"/>
        <s v="COMMERCIAL AREA_x000a_CORPORATE"/>
        <s v="MODUNAGHAT"/>
        <s v="AMANAT KHAN SARAK"/>
        <s v="STEEL MILLS"/>
        <s v="KHULSHI"/>
        <s v="FATEABAD"/>
        <s v="SAMITIR HAT"/>
        <s v="LAL KHAN BAZAR"/>
        <s v="BAHADDAR HAT"/>
        <s v="ARTILLERY CENTRE"/>
        <s v="E.P.Z.CORPORATE"/>
        <s v="MADAMBIBIR HAT"/>
        <s v="GAHIRA"/>
        <s v="PRESS CLUB"/>
        <s v="HATHAZARI"/>
        <s v="ISLAMI BANKING_x000a_WINDOW AGRABAD"/>
        <s v="SWANDIP"/>
        <s v="CHAPRI BAZAR"/>
        <s v="TRISHAL"/>
        <s v="BANGRAM BAZAR"/>
        <s v="BHANAGARHAT"/>
        <s v="RAMDIA"/>
        <s v="KALIAKOIR"/>
        <s v="CHURAIN BAZAR"/>
        <s v="PAGLA BAZAR"/>
        <s v="SONAKURA C &amp; B BAZAR"/>
        <s v="BONORUPA"/>
        <s v="RANGAMATI"/>
        <s v="DECRIRCHAR HAT"/>
        <s v="BANGLADESH HAT"/>
        <s v="BOKTERPUR"/>
        <s v="RAYERBAG"/>
        <s v="KALIGANJ BAZAR"/>
        <s v="BHIMGONJ BAZAR"/>
        <s v="BSMRSTU"/>
        <s v="SREEBORDI"/>
        <s v="AMRATALI BAZAR"/>
        <s v="BSCIC"/>
        <s v="BALUTUPA"/>
        <s v="BATAISORI BAZAR"/>
        <s v="BAKSHAGANJ"/>
        <s v="CHANDINA"/>
        <s v="HASANPUR"/>
        <s v="HOMNA"/>
        <s v="JAHAPUR"/>
        <s v="JHALAM BAZAR"/>
        <s v="KASHINAGAR"/>
        <s v="PADUAR BAZAR"/>
        <s v="KHILA BAZAR"/>
        <s v="LAKSAM"/>
        <s v="MADHABPUR"/>
        <s v="DEBIDWAR"/>
        <s v="CHORSINDUR BAZAR"/>
        <s v="MONOHARPUR"/>
        <s v="NASRATPUR"/>
        <s v="NATHERPETUA"/>
        <s v="NIMSAR"/>
        <s v="NANGOLKOT"/>
        <s v="RAJGONJ CORPORATE"/>
        <s v="RUP BABU BAZAR"/>
        <s v="SHANKUCHAIL"/>
        <s v="TOMSONBRIDGE"/>
        <s v="BATAKANDI BAZAR"/>
        <s v="HOUSING ESTATE"/>
        <s v="DAUDKANDI"/>
        <s v="BURICHANG"/>
        <s v="PATILJHAP BAZAR"/>
        <s v="KOMARGANJ"/>
        <s v="GOLARBAZAR"/>
        <s v="GANGKULKANDI"/>
        <s v="DELDUAR"/>
        <s v="SHEIKH HASINA MEDICAL_x000a_COLLEGE"/>
        <s v="PAGAR"/>
        <s v="DHANBARI"/>
        <s v="JODUNANDI BAZAR"/>
        <s v="COX`S BAZAR"/>
        <s v="KHUTAKHALI"/>
        <s v="MARICHA"/>
        <s v="PARIBESH BHABAN"/>
        <s v="TEKNAF"/>
        <s v="BASON SOROK"/>
        <s v="SHER-E-BANGLA_x000a_KRISHI_x000a_BISHAWBIDDALAY"/>
        <s v="SYED NAZRUL ISLAM_x000a_MEDICAL COLLEGE"/>
        <s v="PIRIJPUR BAZAR"/>
        <s v="SALNA BAZAR"/>
        <s v="BOIRAGIRHAT"/>
        <s v="FENI"/>
        <s v="KAMALAPATTY"/>
        <s v="SONAGAZI"/>
        <s v="DAGONBHUIYAN"/>
        <s v="CHHAGALNAIYA"/>
        <s v="PARSHURAM"/>
        <s v="COLONEL MALEK MEDICAL_x000a_COLLEGE"/>
        <s v="UJANI BAZAR"/>
        <s v="GOPAYA"/>
        <s v="HABIGANJ"/>
        <s v="KAILASHGONJ"/>
        <s v="NABIGONJ"/>
        <s v="SAYESTAGONJ"/>
        <s v="CHANDRAGHONA"/>
        <s v="KAPTAI"/>
        <s v="KHAGRACHORI"/>
        <s v="BHABANIGANJ"/>
        <s v="DALAL BAZAR"/>
        <s v="LAXMIPUR"/>
        <s v="PANPARA BAZAR"/>
        <s v="MANDARI BAZAR"/>
        <s v="RAMGANJ"/>
        <s v="RAIPUR"/>
        <s v="RAMGATI"/>
        <s v="DASHERHAR"/>
        <s v="KOTCHANDPUR"/>
        <s v="AZIZNAGAR"/>
        <s v="BHAGA BAZAR"/>
        <s v="GANGNI"/>
        <s v="SREEPUR"/>
        <s v="MOHAMMADPUR"/>
        <s v="BHUKSHIMOIL"/>
        <s v="FULLTALA BAZAR"/>
        <s v="GIASNAGAR"/>
        <s v="KARMADHA"/>
        <s v="KOTARKONA"/>
        <s v="KULAURA"/>
        <s v="VANUGAS BAZAR"/>
        <s v="MOSTAFAPUR"/>
        <s v="MOULVI BAZAR"/>
        <s v="MUNSHI BAZAR"/>
        <s v="RABIR BAZAR"/>
        <s v="SHINDUKHAN BAZAR"/>
        <s v="SREEMANGAL"/>
        <s v="DIGHALIA BAZAR"/>
        <s v="KHALISHPUR BAZAR"/>
        <s v="KOMORPUR"/>
        <s v="SATKHIRA MEDICAL_x000a_COLLEGE"/>
        <s v="BADALKOTE BAZAR"/>
        <s v="BADAMTALI"/>
        <s v="BASHURHAT"/>
        <s v="BAZRA BAZAR"/>
        <s v="AMISHAPARA"/>
        <s v="CHOWMUHUNI"/>
        <s v="DASHGARIA"/>
        <s v="DATTERHAT"/>
        <s v="DELTA GATE"/>
        <s v="GOPALPUR"/>
        <s v="JOYAG"/>
        <s v="KASHIPUR BAZAR"/>
        <s v="MAIJDEE COURT"/>
        <s v="SENBAG"/>
        <s v="CHANDRAGONJ"/>
        <s v="NADANA BAZAR"/>
        <s v="CHATKHIL"/>
        <s v="NOAKHALI SCIENCE &amp;_x000a_TECHNOLOGY UNIVERSITY"/>
        <s v="SOMPARA"/>
        <s v="SONAIMURI"/>
        <s v="ZILLA BOARD"/>
        <s v="HATIYA"/>
        <s v="KHILPARA BAZAR BR"/>
        <s v="ISLAMI BANKING_x000a_WINDOW MYIJDEECOURT"/>
        <s v="JASHORE MEDICAL_x000a_COLLEGE"/>
        <s v="AMIRABAD"/>
        <s v="BOALKHALI"/>
        <s v="GUNAGARI"/>
        <s v="ANWARA"/>
        <s v="ISHANAGAR"/>
        <s v="KERANIRHAT"/>
        <s v="MINNAT ALI HAT"/>
        <s v="MIRZAKHIL"/>
        <s v="PATIYA"/>
        <s v="SATTARHAT"/>
        <s v="SARWATALI"/>
        <s v="QUAISH BURISCHAR"/>
        <s v="RAMGARH"/>
        <s v="ARPARA"/>
        <s v="MANIRAMPUR"/>
        <s v="SATRUJITPUR BAZAR"/>
        <s v="AMBARI BAZAR"/>
        <s v="CHATTAK"/>
        <s v="DERAI"/>
        <s v="DUARA BAZAR"/>
        <s v="SUNAMGONJ"/>
        <s v="TRIMOHONI BAZAR"/>
        <s v="COURT BAZAR"/>
        <s v="JOYPURHAT GIRLS CADET_x000a_COLLEGE"/>
        <s v="CHANCHKOIR BAZAR"/>
        <s v="SATBARIA BAZAR"/>
        <s v="RDA BHABAN"/>
        <s v="SCHAIKOLA BAZAR"/>
        <s v="WASA BHABAN"/>
        <s v="AMBERKHANA"/>
        <s v="BAIRAGIR BAZAR"/>
        <s v="BALAGONJ"/>
        <s v="BANDAR BAZAR"/>
        <s v="BEANIBAZAR"/>
        <s v="BISWANATH"/>
        <s v="BOALJUR BAZAR"/>
        <s v="SHAHGOLI BAZAR"/>
        <s v="CHAK BAZAR"/>
        <s v="DEWLGRAM BAZAR"/>
        <s v="DHAKA DAKSHIN"/>
        <s v="FENCHUGONJ"/>
        <s v="GOALA BAZAR"/>
        <s v="GODOWN BAZAR"/>
        <s v="GOLAPGONJ"/>
        <s v="HARIPUR GAS FIELD"/>
        <s v="HETIMGONJ"/>
        <s v="JALALPUR BAZAR"/>
        <s v="KAKORDI BAZAR"/>
        <s v="KALIGONJ"/>
        <s v="KAZIR BAZAR"/>
        <s v="ALAMPUR BSCIC"/>
        <s v="LALA BAZAR"/>
        <s v="LALDIGIRPAR COR."/>
        <s v="MATHIURA (EDGAH)"/>
        <s v="JAFLONG"/>
        <s v="RAMDHA BAZAR"/>
        <s v="SALUTIKAR BAZAR"/>
        <s v="SARKER BAZAR"/>
        <s v="SHIBGANJ"/>
        <s v="SUBID BAZAR"/>
        <s v="UMARPUR BAZAR"/>
        <s v="ZINDA BAZAR"/>
        <s v="GASBARI BAZAR"/>
        <s v="ISLAMI BANKING_x000a_WINDOW LALDIGHIRPAR"/>
        <s v="AGAMASHI LANE"/>
        <s v="FIRM GATE"/>
        <s v="AMIN COURT CORP BR"/>
        <s v="ANTABARRAH"/>
        <s v="B.A.F."/>
        <s v="BANGABONDHU AVENUE_x000a_CORPORATE"/>
        <s v="BABU BAZAR"/>
        <s v="GABTOLI"/>
        <s v="BANGLA ACADEMY"/>
        <s v="BECHARAM DEWRY"/>
        <s v="CENTRAL LAW COLLEGE"/>
        <s v="CHOWDHURY BAZAR"/>
        <s v="CHAWKBAZAR"/>
        <s v="RAJUK BHABAN"/>
        <s v="DHAKA SHERATON HOTEL_x000a_CORPORATE"/>
        <s v="DHOLAIRPAR"/>
        <s v="ELEPHANT ROAD"/>
        <s v="FARASHGANJ"/>
        <s v="FARIDABAD"/>
        <s v="FOREIGN EXCHANGE CORP_x000a_BR"/>
        <s v="GREEN ROAD"/>
        <s v="SONARGAON ROAD"/>
        <s v="HATKHOLA"/>
        <s v="IMAMGANJ, DHAKA"/>
        <s v="ISLAMPUR ROAD"/>
        <s v="JAGANNATH UNIVERSITY"/>
        <s v="JAHANGIRNAGAR_x000a_UNIVERSITY"/>
        <s v="JATRABARI"/>
        <s v="JOYPARA"/>
        <s v="KADAMTALI"/>
        <s v="KURMITOLA"/>
        <s v="MALIBAGH"/>
        <s v="MATUAIL"/>
        <s v="MIRPUR"/>
        <s v="MOHAKHALI CORPORATE"/>
        <s v="MOULVIBAZAR_x000a_CORPORATE, DHAKA."/>
        <s v="NARINDA"/>
        <s v="NARISHA BAZAR"/>
        <s v="NAWABGANJ ROAD"/>
        <s v="NAWABPUR ROAD"/>
        <s v="NEW ESKATON"/>
        <s v="NEW MARKET"/>
        <s v="BEGUM BAZAR"/>
        <s v="NAYARHAT"/>
        <s v="POSTA"/>
        <s v="PRINCIPAL"/>
        <s v="PURANA PALTAN CORP"/>
        <s v="PYARIDAS ROAD"/>
        <s v="RAYSHAHEB BAZAR"/>
        <s v="RAMNA CORPORATE"/>
        <s v="RAMPURA"/>
        <s v="SS COLLEGE"/>
        <s v="SADARGHAT CORPORATE"/>
        <s v="SHANTINAGAR"/>
        <s v="SAVAR"/>
        <s v="SENPARA"/>
        <s v="SHEWRA PARA"/>
        <s v="SHIMULIA"/>
        <s v="BADDA"/>
        <s v="TEJGAON I/A CORPORATE,"/>
        <s v="THATARI BAZAR"/>
        <s v="BWAPDA CORPORATE"/>
        <s v="WASA"/>
        <s v="ZINZIRA"/>
        <s v="DHAMNMONDI"/>
        <s v="UTTARA MODEL TOWN"/>
        <s v="BANK TOWN"/>
        <s v="JATIYA PRESS CLUB"/>
        <s v="JATIYO JADUGHAR"/>
        <s v="I.C.D.D.R.B"/>
        <s v="SSMC MITFORD HOSPITAL"/>
        <s v="DHAMRAI"/>
        <s v="BANANI CORPORATE"/>
        <s v="BASHABOO"/>
        <s v="KAMALAPUR"/>
        <s v="SAT MOSJID ROAD"/>
        <s v="DHAKA UNIVERSITY"/>
        <s v="MOUCHAK"/>
        <s v="PALLABI"/>
        <s v="SHAMOLI"/>
        <s v="GULSHAN"/>
        <s v="HEAD OFFICE"/>
        <s v="RAYER BAZAR"/>
        <s v="NORTH SOUTH ROAD"/>
        <s v="NAWABGANJ (KOLAKOPA)"/>
        <s v="PANTHAPATH"/>
        <s v="ISLAMI BANKING_x000a_WINDOW AMIN COURT_x000a_CRP"/>
        <s v="ISLAMI BANKING_x000a_WINDOW GULSHAN"/>
        <s v="KAMRANGIR CHAR"/>
        <s v="TARKI BANDAR"/>
        <s v="LEBUBUNIA HAT"/>
        <s v="MADARKATHI"/>
        <s v="RAHUTKATHI BANDAR"/>
        <s v="DHAMURA BANDAR"/>
        <s v="PAISAR HAT"/>
        <s v="BADARPUR"/>
        <s v="BHANGA"/>
        <s v="FARIDPUR BUS STAND"/>
        <s v="MALIGRAM"/>
        <s v="CHAR BHADRASAN"/>
        <s v="DIST COUNCIL"/>
        <s v="FARIDPUR"/>
        <s v="GHARUA"/>
        <s v="NAGARKANDA"/>
        <s v="SADARPUR"/>
        <s v="SHARIATULLAH BAZAR"/>
        <s v="BOALMARI"/>
        <s v="MULADI"/>
        <s v="BANGLABAZAR"/>
        <s v="RANIRHAT"/>
        <s v="SATLA BAZAR"/>
        <s v="STEAMER GHAT"/>
        <s v="PEDARHAT BAZAR"/>
        <s v="PAYRA BANDAR"/>
        <s v="BOARD BAZAR"/>
        <s v="BARMI BAZAR"/>
        <s v="DUET"/>
        <s v="GOSHINGA"/>
        <s v="GAZIPUR CORPORATE"/>
        <s v="KAORAID"/>
        <s v="MAWNA BAZAR"/>
        <s v="RAJABARI"/>
        <s v="TOKE NAYAN"/>
        <s v="TONGI"/>
        <s v="KASHIMPUR"/>
        <s v="GHAGOTIA CHALA"/>
        <s v="KAPASIA"/>
        <s v="DOLAN BAZAR"/>
        <s v="GOPALGANJ"/>
        <s v="JALIRPAR"/>
        <s v="JHUTIGRAM"/>
        <s v="KASIANI"/>
        <s v="MUKSUDPUR"/>
        <s v="POURA SUPERMARKET"/>
        <s v="TUNGIPARA"/>
        <s v="KOTALIPARA"/>
        <s v="TAMABIL"/>
        <s v="JAGANNATHGONJ GHAT"/>
        <s v="BUSSTAND"/>
        <s v="HAZIPUR BAZAR"/>
        <s v="JAMALPUR"/>
        <s v="JAMTALI BAZAR"/>
        <s v="LAHIRIKANDA"/>
        <s v="PIYARPUR"/>
        <s v="PINGNA"/>
        <s v="SARISHABARI"/>
        <s v="SAHBAZPUR"/>
        <s v="JAMUNA SARKARKHANA"/>
        <s v="ISLAMPUR BAZAR"/>
        <s v="BALIJURI BAZAR"/>
        <s v="KAMAL BAZAR"/>
        <s v="HABIGANJ INDUSTRIAL_x000a_PARK"/>
        <s v="BANIACHONG"/>
        <s v="BHAIRAB BAZAR"/>
        <s v="CHARPUMDI"/>
        <s v="HOSSAINPUR"/>
        <s v="KARIMGANJ"/>
        <s v="KISHOREGANJ"/>
        <s v="MOTHKHOLA"/>
        <s v="MIRZAPUR"/>
        <s v="NIKLI"/>
        <s v="PAKUNDIA"/>
        <s v="BAJITPUR"/>
        <s v="KULIARCHAR"/>
        <s v="KATIADI BAZAR"/>
        <s v="BARHAMGONJ"/>
        <s v="MADARIPUR"/>
        <s v="NEWMARKET"/>
        <s v="TAKERHAT"/>
        <s v="KALKINI"/>
        <s v="ARICHAGHAT"/>
        <s v="CHARIGRAM"/>
        <s v="BASTA BUS STAND"/>
        <s v="HOSSAINDI BAZAR"/>
        <s v="SATURIA"/>
        <s v="JHITKA BAZAR"/>
        <s v="KRISHNAPUR"/>
        <s v="MANIKGANJ"/>
        <s v="MANIKNAGAR"/>
        <s v="SINGAIR"/>
        <s v="BOYRA"/>
        <s v="MANIKGONJ BUS STAND"/>
        <s v="BALIGAON BAZAR"/>
        <s v="DIGHIRPAR"/>
        <s v="HASAIL BAZAR"/>
        <s v="HASHARA BAZAR"/>
        <s v="KALMA BAZAR"/>
        <s v="KOLAPARA"/>
        <s v="MIRKADIM"/>
        <s v="MUKTERPUR"/>
        <s v="MUNSHIGONJ"/>
        <s v="RAMGOPALPUR"/>
        <s v="SIMPARA"/>
        <s v="SREENAGAR"/>
        <s v="ATHAROBARI"/>
        <s v="BHAITKANDI"/>
        <s v="C.K.GHOOSH ROAD"/>
        <s v="CHOTO BAZAR"/>
        <s v="FHOOLPUR"/>
        <s v="GAFARGAON"/>
        <s v="KASHIGONJ"/>
        <s v="MECHUA BAZAR"/>
        <s v="MUKTAGACHA"/>
        <s v="MYMENSINGH"/>
        <s v="DHARA BAZAR"/>
        <s v="KALIGONJ BAZAR"/>
        <s v="GIRLS CADET COLLEGE"/>
        <s v="BHALUKA"/>
        <s v="BIDYAGONJ BAZAR"/>
        <s v="BANGOBANDHU ROAD_x000a_CORP"/>
        <s v="SONARGAON"/>
        <s v="COURT ROAD"/>
        <s v="DEMRA"/>
        <s v="KALIR BAZAR"/>
        <s v="KANCHAN"/>
        <s v="MIRJUMLA ROAD"/>
        <s v="NAGARI"/>
        <s v="SIDDIRGANJ POWER_x000a_STATION"/>
        <s v="B. K. ROAD"/>
        <s v="TANBAZAR"/>
        <s v="SHASTAPUR"/>
        <s v="ARIHAZAR"/>
        <s v="MISSIONMORE"/>
        <s v="BIRGANJ"/>
        <s v="TUSHVANDAR"/>
        <s v="AMIRGANJ"/>
        <s v="CHALAKCHAR BAZAR"/>
        <s v="MONOHORADI"/>
        <s v="NARSINGDI"/>
        <s v="PALASH BAZAR"/>
        <s v="RADHAGANJ"/>
        <s v="MUSAPUR BAZAR"/>
        <s v="BARHATTA"/>
        <s v="BIRISIRI"/>
        <s v="KENDUA"/>
        <s v="NETRAKONA"/>
        <s v="PURBADHALA"/>
        <s v="RUPGONJ BAZAR"/>
        <s v="JHANJAIL"/>
        <s v="FAKIRER BAZAR"/>
        <s v="TEASREE BAZAR"/>
        <s v="MOHONGONJ"/>
        <s v="AHLADIPUR"/>
        <s v="KALUKHALI"/>
        <s v="NALIA JAMALPUR"/>
        <s v="RAJBARI"/>
        <s v="PANGSHA"/>
        <s v="ZAZIRA"/>
        <s v="MULFATGANJ"/>
        <s v="NARIA"/>
        <s v="SHARIATPUR"/>
        <s v="DAMUDYA"/>
        <s v="KAKORKANDI"/>
        <s v="NANDIR BAZAR"/>
        <s v="NALITABARI"/>
        <s v="NANNI BAZAR"/>
        <s v="SHERPUR"/>
        <s v="TINANI BAZAR"/>
        <s v="AISHORA"/>
        <s v="BASHAIL"/>
        <s v="MIRZAPUR CADET_x000a_COLLEGE"/>
        <s v="DHUBURIA"/>
        <s v="HEMNAGAR"/>
        <s v="JAMURKI"/>
        <s v="KANCHANPUR"/>
        <s v="KARATIA"/>
        <s v="KAULJANI"/>
        <s v="MOHERA"/>
        <s v="MYMENSINGH ROAD"/>
        <s v="NAGARPUR"/>
        <s v="SALIMABAD"/>
        <s v="SAKHIPUR BAZAR"/>
        <s v="TANGAIL"/>
        <s v="WARSHI"/>
        <s v="GHATAIL"/>
        <s v="MADHUPUR"/>
        <s v="SURUJ BAZAR"/>
        <s v="NALUA BAZAR"/>
        <s v="BHUAPUR"/>
        <s v="KALMAKANDA"/>
        <s v="ISHWARGONJ"/>
        <s v="CHULKATI"/>
        <s v="DEYPARA BAZAR"/>
        <s v="GOALMATH"/>
        <s v="BADHAL BAZAR"/>
        <s v="CHITALMARI"/>
        <s v="JATTRAPUR"/>
        <s v="MAIN ROAD"/>
        <s v="MORRELGONJ"/>
        <s v="MUNIGONJ"/>
        <s v="BAGERHAT"/>
        <s v="SYANNASHI BAZAR"/>
        <s v="MONGLAPORT"/>
        <s v="POLERHAT BAZAR"/>
        <s v="BAKSHIGANJ"/>
        <s v="AMTALI"/>
        <s v="BARGUNA"/>
        <s v="KAKCHIRA"/>
        <s v="BETAGI"/>
        <s v="PATHARGHATA"/>
        <s v="TALTALI BAZAR"/>
        <s v="GAZIPURHAT"/>
        <s v="BATAZORE"/>
        <s v="BOTTALA"/>
        <s v="CHAWK BAZAR_x000a_CORPORATE"/>
        <s v="GOURNADI"/>
        <s v="SADAR ROAD"/>
        <s v="ULANIA"/>
        <s v="CHARFASSION"/>
        <s v="BHOLA"/>
        <s v="CHARSHASHIBHUSAN"/>
        <s v="KHAIRHAT"/>
        <s v="LALMOHON"/>
        <s v="WAPDA"/>
        <s v="KALINATH RAYER BAZAR"/>
        <s v="BORHANUDDIN"/>
        <s v="DAULATKHAN"/>
        <s v="ALAMDANGA"/>
        <s v="ANDULBARIA"/>
        <s v="ASMANKHALI"/>
        <s v="CHUADANGA"/>
        <s v="DARSANA"/>
        <s v="JIBANNAGAR"/>
        <s v="HARDI"/>
        <s v="KADERGANJ"/>
        <s v="RADHAKANTAPUR"/>
        <s v="KHASHKARARA"/>
        <s v="BAGHERPARA"/>
        <s v="NOWAPARA"/>
        <s v="DARATANA ROAD"/>
        <s v="GODKHALI BAZAR"/>
        <s v="BAZAR (H.M.M.ROAD)"/>
        <s v="HASHIMPUR"/>
        <s v="BIMANGHATI"/>
        <s v="JHIKARGACHHA"/>
        <s v="JHUMJHUMPUR"/>
        <s v="JESSORE"/>
        <s v="PULERHAT"/>
        <s v="RAIL BAZAR"/>
        <s v="RAJARHAT"/>
        <s v="GANGANANDAPUR"/>
        <s v="BENAPOLE BAZAR"/>
        <s v="BHANGURA BAZAR"/>
        <s v="SHEIKHHATI"/>
        <s v="PROTAPPUR"/>
        <s v="KESHABPUR"/>
        <s v="JSTU"/>
        <s v="AMUA BAZAR"/>
        <s v="JHALOKATHI"/>
        <s v="SHEKHER HAT"/>
        <s v="NALCITY"/>
        <s v="RUPATOLI"/>
        <s v="JHENAIDAH"/>
        <s v="KALIGANJ"/>
        <s v="SADHUHATI"/>
        <s v="BAZAR GOPALPUR"/>
        <s v="CHAPRAIL"/>
        <s v="KABIRPUR BAZAR"/>
        <s v="KANNADAH"/>
        <s v="HAMDAH BUS STAND"/>
        <s v="HOLIDHANI BAZAR"/>
        <s v="NEVAL BASE (BNS TIT)"/>
        <s v="BOYRA BAZAR"/>
        <s v="BAZUA BAZAR"/>
        <s v="BANRGATI BAZAR"/>
        <s v="BANKA BAZAR"/>
        <s v="CHALNA (BETBUNIYA)"/>
        <s v="CHUKNAGAR"/>
        <s v="CLAY ROAD"/>
        <s v="DADA MATCH"/>
        <s v="DAULATPUR"/>
        <s v="FARAZIPARA"/>
        <s v="FULTALA"/>
        <s v="JAIGIRMAHAL"/>
        <s v="JESSORE ROAD"/>
        <s v="KDA NEW MARKET"/>
        <s v="KAPILMUNI"/>
        <s v="KAZDIA"/>
        <s v="KHALISHPUR"/>
        <s v="KHAN JAHAN ALI ROAD"/>
        <s v="MAHESHWARPASHA"/>
        <s v="RUPSA STRAND ROAD"/>
        <s v="SIR IQBAL ROAD"/>
        <s v="SAMSUR RAHMAN ROAD"/>
        <s v="SHAIKHPURA BAZAR"/>
        <s v="TEROKHADA"/>
        <s v="GOALPARA"/>
        <s v="PHULBARI GATE"/>
        <s v="KHULNA MEDICAL_x000a_COLLEGE &amp; HOSPITAL"/>
        <s v="KHULNA UNIVERSITY"/>
        <s v="ALLAHAR DARGAH"/>
        <s v="BARAGANGDIA"/>
        <s v="BHERAMARA"/>
        <s v="KUSHTIA (BARA BAZAR)"/>
        <s v="GOLAPNAGAR BAZAR"/>
        <s v="KHALISHAKUNDI"/>
        <s v="KUMARKHALI"/>
        <s v="MATHURAPUR"/>
        <s v="MOZAMPUR"/>
        <s v="PANTI"/>
        <s v="PRAGPUR"/>
        <s v="PATIKABARI"/>
        <s v="S.C.B. ROAD"/>
        <s v="SHELAIDAH"/>
        <s v="THANAPARA"/>
        <s v="UJANGRAM"/>
        <s v="ISLAMIC UNIVERSITY"/>
        <s v="ICHAKHADA"/>
        <s v="MAGURA"/>
        <s v="HAJIPUR"/>
        <s v="VAINAR MORE"/>
        <s v="BEROIL PALITA"/>
        <s v="MUJIBNAGAR"/>
        <s v="BAMUNDI"/>
        <s v="MEHERPUR"/>
        <s v="BAMONPARA"/>
        <s v="LOHAGORA"/>
        <s v="GAZIRHAT"/>
        <s v="KALIA"/>
        <s v="NARAIL"/>
        <s v="RATANDANGA"/>
        <s v="JUGANIA"/>
        <s v="AURIA"/>
        <s v="KALABARIA"/>
        <s v="BAUPHAL"/>
        <s v="DASHMINA"/>
        <s v="KANAKDIA"/>
        <s v="KHEPUPARA"/>
        <s v="MIRZAGANJ"/>
        <s v="SCEINCE &amp; TECHNOLOGY_x000a_UNIVERSITY"/>
        <s v="ALIPUR BANDAR"/>
        <s v="GALACHIPA"/>
        <s v="KUAKATA"/>
        <s v="BANARIPARA"/>
        <s v="BHANDARIA"/>
        <s v="KAWKHALI"/>
        <s v="MATHBARIA"/>
        <s v="MIRUKHALI"/>
        <s v="PARERHAT"/>
        <s v="ZILLA PARISAD"/>
        <s v="BHETKHALI"/>
        <s v="DEHATA SAKHIUR"/>
        <s v="MOUTALA"/>
        <s v="NURNAGAR"/>
        <s v="SATKHIRA"/>
        <s v="SHYAMNAGOR"/>
        <s v="PATKELGHATA"/>
        <s v="SUNDARBAN"/>
        <s v="BANGSHIPUR BUS STAND"/>
        <s v="BADURTALA"/>
        <s v="BHATRA"/>
        <s v="CANTONMENT"/>
        <s v="CHAMRUL"/>
        <s v="CHELOPARA"/>
        <s v="NOYMILE HAT"/>
        <s v="DHUNAT"/>
        <s v="GHORADHAP HAT"/>
        <s v="MOHASHTANGARH"/>
        <s v="KHANDER"/>
        <s v="MADLA"/>
        <s v="MAJHIRA"/>
        <s v="TINMATHA RAILGATE"/>
        <s v="NANDIGRAM"/>
        <s v="NISHINDARA"/>
        <s v="PORADAHHAT"/>
        <s v="RAZA BAZAR"/>
        <s v="SAPTOPADI MARKET"/>
        <s v="SHANKA"/>
        <s v="SHIBBATI"/>
        <s v="SONATALA"/>
        <s v="SULTANGANJ"/>
        <s v="TALORA"/>
        <s v="DHUPCHACHIA"/>
        <s v="TARANIHAT"/>
        <s v="THANA ROAD"/>
        <s v="ZIANAGAR"/>
        <s v="BAGBARI"/>
        <s v="NAGMUD BAZAR"/>
        <s v="MIRSARAI"/>
        <s v="PANIWALA BAZAR"/>
        <s v="NISCHINTAPUR BAZAR"/>
        <s v="SUBARNA CHAR"/>
        <s v="BRAHMANPARA"/>
        <s v="SARAIL"/>
        <s v="BHUSHIRBANDAR"/>
        <s v="BIRAMPUR"/>
        <s v="HAKIMPUR"/>
        <s v="PHULBARI"/>
        <s v="KAMALPURHAT"/>
        <s v="MADILAHAT"/>
        <s v="MALDAHPATTY"/>
        <s v="MUNSHIPARA"/>
        <s v="NAWABGANJ"/>
        <s v="PARBATIPUR"/>
        <s v="PULHAT"/>
        <s v="PURATAN BAZAR"/>
        <s v="SETABGANJ"/>
        <s v="STAITION ROAD"/>
        <s v="TAJPURHAT"/>
        <s v="BONARPARA"/>
        <s v="DHOLBHANGA"/>
        <s v="FULCHORIGHAT"/>
        <s v="GAIBANDHA"/>
        <s v="KAMARPARA"/>
        <s v="NALDHANGA"/>
        <s v="RASULPUR"/>
        <s v="SADULLAPUR"/>
        <s v="SAGHATA"/>
        <s v="SUNDORGONJ"/>
        <s v="PACHPIRBAZAR"/>
        <s v="AKKELPUR"/>
        <s v="AWLAI"/>
        <s v="CHAKBARKAT"/>
        <s v="JOYPURHAT"/>
        <s v="KALAI"/>
        <s v="KUSHUMBA"/>
        <s v="MATRAI"/>
        <s v="PANCHBIBI"/>
        <s v="BHITORBOND HAT"/>
        <s v="CHILMARI"/>
        <s v="KURIGRAM"/>
        <s v="NAGESWARI"/>
        <s v="NAZIMKHAN"/>
        <s v="ULIPUR"/>
        <s v="BHURUNGAMARI"/>
        <s v="FULBARI"/>
        <s v="LALMONIRHAT"/>
        <s v="BAGATIPARA"/>
        <s v="HALSHA"/>
        <s v="LAXMIKOLE"/>
        <s v="NORTH BENGAL SUGAR_x000a_MILLS"/>
        <s v="NATORE"/>
        <s v="NAZIRPUR"/>
        <s v="RAZAPURHAT"/>
        <s v="SINGRA"/>
        <s v="NATORE SUGAR MILL"/>
        <s v="QUDIRABAD CANT."/>
        <s v="LOKMANPUR BAZAR"/>
        <s v="AHSANGONJ"/>
        <s v="AIHAI"/>
        <s v="BOALIA"/>
        <s v="KESOB"/>
        <s v="MATAJEEHAT"/>
        <s v="NAOGAON"/>
        <s v="NITPUR"/>
        <s v="PATNITALA"/>
        <s v="PORSA"/>
        <s v="SAPAHAR"/>
        <s v="MAINOMHAT"/>
        <s v="BUS STAND"/>
        <s v="AMNURA"/>
        <s v="BAROGHORIA"/>
        <s v="BINODPUR"/>
        <s v="CHAPAINAWABGONJ"/>
        <s v="CHOWDALA"/>
        <s v="GOBRATALA"/>
        <s v="KHAMAR"/>
        <s v="MOBARAKPUR"/>
        <s v="MONAKHOSA"/>
        <s v="RAJARAMPUR"/>
        <s v="ROHANPUR"/>
        <s v="SHIBGONJ"/>
        <s v="NILPHAMARI"/>
        <s v="SAIDPUR"/>
        <s v="SAIDPUR CAN'T"/>
        <s v="JALDHAKA"/>
        <s v="ABDUL HAMID ROAD"/>
        <s v="ATGHORIA"/>
        <s v="BARAL BRIDGE"/>
        <s v="COLLEGE GATE"/>
        <s v="DUBLIA BAZAR"/>
        <s v="HMM ROAD"/>
        <s v="ISHWARDI"/>
        <s v="MIRZAPUR HAT"/>
        <s v="MULADULI"/>
        <s v="NAGARBARI GHAT"/>
        <s v="NAZIRGONJ"/>
        <s v="DASHURIA"/>
        <s v="PUSHPOPARA HAT"/>
        <s v="RAILBAZAR"/>
        <s v="KASHINATHPUR BAZAR"/>
        <s v="ROOPPUR"/>
        <s v="SHAMGONJ HAT"/>
        <s v="SHIBRAMPUR"/>
        <s v="SUJANAGAR"/>
        <s v="ATAIKULA"/>
        <s v="BERA"/>
        <s v="CHATMOHAR"/>
        <s v="CHAKLAHAT"/>
        <s v="JAGDALHAT"/>
        <s v="ATWARI (MIRZAPUR)"/>
        <s v="PANCHAGARH"/>
        <s v="SHALBAHANHAT"/>
        <s v="TUNIRHAT"/>
        <s v="BAJUBAGHA"/>
        <s v="GODAGARI"/>
        <s v="BANESWAR BAZAR"/>
        <s v="CHARGHAT"/>
        <s v="HARIAN"/>
        <s v="NAGAR BHABAN"/>
        <s v="MALOPARA"/>
        <s v="NAWHATA"/>
        <s v="PUTHIA"/>
        <s v="RAIGHATI"/>
        <s v="RAJSHAHI CANTONMENT"/>
        <s v="RAJSHAHI UNIVERSITY"/>
        <s v="SHAHEB BAZAR"/>
        <s v="BHADRA"/>
        <s v="WAPDA (IRRI)"/>
        <s v="ALAMNAGAR"/>
        <s v="BADARGANJ"/>
        <s v="RANGPUR CADET COLLEGE"/>
        <s v="CENTRAL ROAD"/>
        <s v="MEDICAL COLLEGE &amp;_x000a_HOSPITAL"/>
        <s v="PAWTANAHAT"/>
        <s v="PIRGACHA"/>
        <s v="RANGPUR"/>
        <s v="BUS TERMINAL ROAD"/>
        <s v="SHANERHAT"/>
        <s v="NEKMAMUDHAT"/>
        <s v="TARAGANJ"/>
        <s v="BAHULI"/>
        <s v="BELTAIL"/>
        <s v="BRAHMAGACHA"/>
        <s v="CHANDAIKONA"/>
        <s v="BHUYAGATI"/>
        <s v="ENAYETPUR"/>
        <s v="GHURKA"/>
        <s v="KALIBARI"/>
        <s v="BELKUCHI"/>
        <s v="PORJANA VATAPARA"/>
        <s v="NIMGACHI"/>
        <s v="PANGASHI HAT"/>
        <s v="RAIGANJ"/>
        <s v="S. S. ROAD"/>
        <s v="SOMESHPUR"/>
        <s v="TALGACHI BAZAR"/>
        <s v="ULLAPARA"/>
        <s v="SHAHJADPUR"/>
        <s v="PIRGANJ"/>
        <s v="HARIPUR"/>
        <s v="THAKURGAON"/>
      </sharedItems>
    </cacheField>
    <cacheField name="BRANCH CODE" numFmtId="0">
      <sharedItems containsSemiMixedTypes="0" containsString="0" containsNumber="1" containsInteger="1" minValue="110001" maxValue="111283" count="980">
        <n v="110001"/>
        <n v="110002"/>
        <n v="110003"/>
        <n v="110004"/>
        <n v="110005"/>
        <n v="110006"/>
        <n v="110007"/>
        <n v="110008"/>
        <n v="110010"/>
        <n v="110011"/>
        <n v="110012"/>
        <n v="110013"/>
        <n v="110014"/>
        <n v="110015"/>
        <n v="110016"/>
        <n v="110017"/>
        <n v="110018"/>
        <n v="110019"/>
        <n v="110020"/>
        <n v="110021"/>
        <n v="110022"/>
        <n v="110023"/>
        <n v="110024"/>
        <n v="110025"/>
        <n v="110026"/>
        <n v="110027"/>
        <n v="110028"/>
        <n v="110029"/>
        <n v="110030"/>
        <n v="110031"/>
        <n v="110032"/>
        <n v="110033"/>
        <n v="110034"/>
        <n v="110035"/>
        <n v="110036"/>
        <n v="110037"/>
        <n v="110038"/>
        <n v="110039"/>
        <n v="110040"/>
        <n v="110041"/>
        <n v="110042"/>
        <n v="110044"/>
        <n v="110045"/>
        <n v="110046"/>
        <n v="110047"/>
        <n v="110048"/>
        <n v="110049"/>
        <n v="110050"/>
        <n v="110051"/>
        <n v="110052"/>
        <n v="110053"/>
        <n v="110054"/>
        <n v="110055"/>
        <n v="110056"/>
        <n v="110057"/>
        <n v="110058"/>
        <n v="110059"/>
        <n v="110061"/>
        <n v="110062"/>
        <n v="110063"/>
        <n v="110064"/>
        <n v="110065"/>
        <n v="110066"/>
        <n v="110067"/>
        <n v="110068"/>
        <n v="110069"/>
        <n v="110070"/>
        <n v="110071"/>
        <n v="110073"/>
        <n v="110074"/>
        <n v="110075"/>
        <n v="110076"/>
        <n v="110077"/>
        <n v="110078"/>
        <n v="110079"/>
        <n v="110080"/>
        <n v="110082"/>
        <n v="110083"/>
        <n v="110084"/>
        <n v="110085"/>
        <n v="110086"/>
        <n v="110087"/>
        <n v="110088"/>
        <n v="110089"/>
        <n v="110090"/>
        <n v="110091"/>
        <n v="110092"/>
        <n v="110093"/>
        <n v="110094"/>
        <n v="110095"/>
        <n v="110096"/>
        <n v="110097"/>
        <n v="110098"/>
        <n v="110099"/>
        <n v="110101"/>
        <n v="110102"/>
        <n v="110103"/>
        <n v="110104"/>
        <n v="110105"/>
        <n v="110106"/>
        <n v="110107"/>
        <n v="110108"/>
        <n v="110109"/>
        <n v="110110"/>
        <n v="110111"/>
        <n v="110112"/>
        <n v="110113"/>
        <n v="110114"/>
        <n v="110115"/>
        <n v="110116"/>
        <n v="110117"/>
        <n v="110118"/>
        <n v="110119"/>
        <n v="110120"/>
        <n v="110121"/>
        <n v="110122"/>
        <n v="110123"/>
        <n v="110124"/>
        <n v="110125"/>
        <n v="110126"/>
        <n v="110127"/>
        <n v="110128"/>
        <n v="110129"/>
        <n v="110130"/>
        <n v="110131"/>
        <n v="110132"/>
        <n v="110133"/>
        <n v="110134"/>
        <n v="110135"/>
        <n v="110136"/>
        <n v="110137"/>
        <n v="110138"/>
        <n v="110139"/>
        <n v="110140"/>
        <n v="110141"/>
        <n v="110142"/>
        <n v="110143"/>
        <n v="110144"/>
        <n v="110145"/>
        <n v="110146"/>
        <n v="110147"/>
        <n v="110148"/>
        <n v="110149"/>
        <n v="110150"/>
        <n v="110151"/>
        <n v="110152"/>
        <n v="110153"/>
        <n v="110154"/>
        <n v="110155"/>
        <n v="110156"/>
        <n v="110157"/>
        <n v="110158"/>
        <n v="110159"/>
        <n v="110160"/>
        <n v="110161"/>
        <n v="110162"/>
        <n v="110163"/>
        <n v="110164"/>
        <n v="110165"/>
        <n v="110166"/>
        <n v="110167"/>
        <n v="110168"/>
        <n v="110169"/>
        <n v="110170"/>
        <n v="110171"/>
        <n v="110172"/>
        <n v="110173"/>
        <n v="110174"/>
        <n v="110175"/>
        <n v="110176"/>
        <n v="110177"/>
        <n v="110178"/>
        <n v="110179"/>
        <n v="110181"/>
        <n v="110182"/>
        <n v="110183"/>
        <n v="110184"/>
        <n v="110185"/>
        <n v="110191"/>
        <n v="110192"/>
        <n v="110196"/>
        <n v="110201"/>
        <n v="110202"/>
        <n v="110203"/>
        <n v="110204"/>
        <n v="110205"/>
        <n v="110206"/>
        <n v="110207"/>
        <n v="110208"/>
        <n v="110209"/>
        <n v="110210"/>
        <n v="110211"/>
        <n v="110212"/>
        <n v="110213"/>
        <n v="110214"/>
        <n v="110215"/>
        <n v="110216"/>
        <n v="110217"/>
        <n v="110218"/>
        <n v="110219"/>
        <n v="110220"/>
        <n v="110221"/>
        <n v="110222"/>
        <n v="110223"/>
        <n v="110224"/>
        <n v="110225"/>
        <n v="110226"/>
        <n v="110227"/>
        <n v="110228"/>
        <n v="110229"/>
        <n v="110230"/>
        <n v="110231"/>
        <n v="110232"/>
        <n v="110241"/>
        <n v="110242"/>
        <n v="110243"/>
        <n v="110244"/>
        <n v="110245"/>
        <n v="110246"/>
        <n v="110247"/>
        <n v="110248"/>
        <n v="110249"/>
        <n v="110250"/>
        <n v="110251"/>
        <n v="110252"/>
        <n v="110253"/>
        <n v="110254"/>
        <n v="110255"/>
        <n v="110256"/>
        <n v="110257"/>
        <n v="110258"/>
        <n v="110259"/>
        <n v="110260"/>
        <n v="110261"/>
        <n v="110262"/>
        <n v="110263"/>
        <n v="110264"/>
        <n v="110265"/>
        <n v="110271"/>
        <n v="110272"/>
        <n v="110274"/>
        <n v="110275"/>
        <n v="110276"/>
        <n v="110277"/>
        <n v="110278"/>
        <n v="110279"/>
        <n v="110280"/>
        <n v="110281"/>
        <n v="110282"/>
        <n v="110283"/>
        <n v="110291"/>
        <n v="110292"/>
        <n v="110293"/>
        <n v="110294"/>
        <n v="110296"/>
        <n v="110297"/>
        <n v="110298"/>
        <n v="110299"/>
        <n v="110300"/>
        <n v="110301"/>
        <n v="110302"/>
        <n v="110303"/>
        <n v="110304"/>
        <n v="110305"/>
        <n v="110306"/>
        <n v="110307"/>
        <n v="110308"/>
        <n v="110309"/>
        <n v="110311"/>
        <n v="110312"/>
        <n v="110313"/>
        <n v="110314"/>
        <n v="110315"/>
        <n v="110316"/>
        <n v="110317"/>
        <n v="110318"/>
        <n v="110319"/>
        <n v="110321"/>
        <n v="110322"/>
        <n v="110323"/>
        <n v="110324"/>
        <n v="110325"/>
        <n v="110326"/>
        <n v="110327"/>
        <n v="110328"/>
        <n v="110329"/>
        <n v="110330"/>
        <n v="110331"/>
        <n v="110332"/>
        <n v="110333"/>
        <n v="110334"/>
        <n v="110335"/>
        <n v="110336"/>
        <n v="110337"/>
        <n v="110338"/>
        <n v="110339"/>
        <n v="110340"/>
        <n v="110341"/>
        <n v="110342"/>
        <n v="110343"/>
        <n v="110344"/>
        <n v="110345"/>
        <n v="110346"/>
        <n v="110347"/>
        <n v="110361"/>
        <n v="110362"/>
        <n v="110363"/>
        <n v="110364"/>
        <n v="110365"/>
        <n v="110366"/>
        <n v="110367"/>
        <n v="110368"/>
        <n v="110369"/>
        <n v="110371"/>
        <n v="110372"/>
        <n v="110373"/>
        <n v="110374"/>
        <n v="110375"/>
        <n v="110377"/>
        <n v="110378"/>
        <n v="110379"/>
        <n v="110380"/>
        <n v="110381"/>
        <n v="110382"/>
        <n v="110383"/>
        <n v="110384"/>
        <n v="110385"/>
        <n v="110386"/>
        <n v="110387"/>
        <n v="110388"/>
        <n v="110389"/>
        <n v="110390"/>
        <n v="110391"/>
        <n v="110392"/>
        <n v="110394"/>
        <n v="110395"/>
        <n v="110396"/>
        <n v="110397"/>
        <n v="110398"/>
        <n v="110399"/>
        <n v="110400"/>
        <n v="110401"/>
        <n v="110402"/>
        <n v="110403"/>
        <n v="110404"/>
        <n v="110405"/>
        <n v="110406"/>
        <n v="110407"/>
        <n v="110408"/>
        <n v="110409"/>
        <n v="110410"/>
        <n v="110411"/>
        <n v="110412"/>
        <n v="110413"/>
        <n v="110414"/>
        <n v="110415"/>
        <n v="110416"/>
        <n v="110417"/>
        <n v="110418"/>
        <n v="110419"/>
        <n v="110420"/>
        <n v="110421"/>
        <n v="110422"/>
        <n v="110423"/>
        <n v="110424"/>
        <n v="110425"/>
        <n v="110426"/>
        <n v="110427"/>
        <n v="110429"/>
        <n v="110430"/>
        <n v="110431"/>
        <n v="110432"/>
        <n v="110433"/>
        <n v="110434"/>
        <n v="110435"/>
        <n v="110436"/>
        <n v="110437"/>
        <n v="110438"/>
        <n v="110439"/>
        <n v="110440"/>
        <n v="110441"/>
        <n v="110442"/>
        <n v="110443"/>
        <n v="110444"/>
        <n v="110445"/>
        <n v="110446"/>
        <n v="110447"/>
        <n v="110448"/>
        <n v="110449"/>
        <n v="110450"/>
        <n v="110451"/>
        <n v="110452"/>
        <n v="110453"/>
        <n v="110454"/>
        <n v="110455"/>
        <n v="110456"/>
        <n v="110457"/>
        <n v="110458"/>
        <n v="110459"/>
        <n v="110460"/>
        <n v="110461"/>
        <n v="110462"/>
        <n v="110463"/>
        <n v="110464"/>
        <n v="110465"/>
        <n v="110466"/>
        <n v="110467"/>
        <n v="110468"/>
        <n v="110469"/>
        <n v="110470"/>
        <n v="110471"/>
        <n v="110472"/>
        <n v="110473"/>
        <n v="110474"/>
        <n v="110475"/>
        <n v="110476"/>
        <n v="110477"/>
        <n v="110478"/>
        <n v="110479"/>
        <n v="110481"/>
        <n v="110482"/>
        <n v="110483"/>
        <n v="110484"/>
        <n v="110485"/>
        <n v="110486"/>
        <n v="110487"/>
        <n v="110488"/>
        <n v="110490"/>
        <n v="110491"/>
        <n v="110492"/>
        <n v="110494"/>
        <n v="110495"/>
        <n v="110496"/>
        <n v="110497"/>
        <n v="110501"/>
        <n v="110502"/>
        <n v="110503"/>
        <n v="110504"/>
        <n v="110505"/>
        <n v="110506"/>
        <n v="110507"/>
        <n v="110508"/>
        <n v="110510"/>
        <n v="110511"/>
        <n v="110512"/>
        <n v="110513"/>
        <n v="110514"/>
        <n v="110515"/>
        <n v="110516"/>
        <n v="110517"/>
        <n v="110518"/>
        <n v="110519"/>
        <n v="110520"/>
        <n v="110521"/>
        <n v="110522"/>
        <n v="110523"/>
        <n v="110524"/>
        <n v="110525"/>
        <n v="110526"/>
        <n v="110527"/>
        <n v="110531"/>
        <n v="110532"/>
        <n v="110534"/>
        <n v="110536"/>
        <n v="110537"/>
        <n v="110538"/>
        <n v="110539"/>
        <n v="110540"/>
        <n v="110541"/>
        <n v="110542"/>
        <n v="110543"/>
        <n v="110544"/>
        <n v="110551"/>
        <n v="110552"/>
        <n v="110553"/>
        <n v="110554"/>
        <n v="110556"/>
        <n v="110561"/>
        <n v="110562"/>
        <n v="110563"/>
        <n v="110564"/>
        <n v="110565"/>
        <n v="110566"/>
        <n v="110567"/>
        <n v="110568"/>
        <n v="110569"/>
        <n v="110570"/>
        <n v="110571"/>
        <n v="110572"/>
        <n v="110576"/>
        <n v="110577"/>
        <n v="110578"/>
        <n v="110579"/>
        <n v="110580"/>
        <n v="110581"/>
        <n v="110582"/>
        <n v="110583"/>
        <n v="110584"/>
        <n v="110585"/>
        <n v="110586"/>
        <n v="110587"/>
        <n v="110588"/>
        <n v="110595"/>
        <n v="110596"/>
        <n v="110597"/>
        <n v="110598"/>
        <n v="110599"/>
        <n v="110600"/>
        <n v="110601"/>
        <n v="110602"/>
        <n v="110603"/>
        <n v="110604"/>
        <n v="110605"/>
        <n v="110606"/>
        <n v="110607"/>
        <n v="110608"/>
        <n v="110609"/>
        <n v="110610"/>
        <n v="110611"/>
        <n v="110612"/>
        <n v="110614"/>
        <n v="110615"/>
        <n v="110616"/>
        <n v="110617"/>
        <n v="110618"/>
        <n v="110619"/>
        <n v="110621"/>
        <n v="110622"/>
        <n v="110623"/>
        <n v="110624"/>
        <n v="110625"/>
        <n v="110626"/>
        <n v="110627"/>
        <n v="110628"/>
        <n v="110629"/>
        <n v="110631"/>
        <n v="110632"/>
        <n v="110633"/>
        <n v="110634"/>
        <n v="110635"/>
        <n v="110636"/>
        <n v="110637"/>
        <n v="110638"/>
        <n v="110639"/>
        <n v="110641"/>
        <n v="110642"/>
        <n v="110644"/>
        <n v="110646"/>
        <n v="110647"/>
        <n v="110648"/>
        <n v="110649"/>
        <n v="110650"/>
        <n v="110651"/>
        <n v="110652"/>
        <n v="110653"/>
        <n v="110656"/>
        <n v="110657"/>
        <n v="110658"/>
        <n v="110659"/>
        <n v="110660"/>
        <n v="110663"/>
        <n v="110664"/>
        <n v="110665"/>
        <n v="110666"/>
        <n v="110667"/>
        <n v="110671"/>
        <n v="110672"/>
        <n v="110673"/>
        <n v="110674"/>
        <n v="110675"/>
        <n v="110676"/>
        <n v="110681"/>
        <n v="110682"/>
        <n v="110683"/>
        <n v="110684"/>
        <n v="110685"/>
        <n v="110686"/>
        <n v="110687"/>
        <n v="110688"/>
        <n v="110689"/>
        <n v="110690"/>
        <n v="110691"/>
        <n v="110692"/>
        <n v="110693"/>
        <n v="110694"/>
        <n v="110695"/>
        <n v="110696"/>
        <n v="110697"/>
        <n v="110698"/>
        <n v="110699"/>
        <n v="110700"/>
        <n v="110701"/>
        <n v="110702"/>
        <n v="110703"/>
        <n v="110704"/>
        <n v="110705"/>
        <n v="110706"/>
        <n v="110707"/>
        <n v="110709"/>
        <n v="110710"/>
        <n v="110711"/>
        <n v="110712"/>
        <n v="110714"/>
        <n v="110715"/>
        <n v="110716"/>
        <n v="110717"/>
        <n v="110718"/>
        <n v="110719"/>
        <n v="110720"/>
        <n v="110721"/>
        <n v="110725"/>
        <n v="110726"/>
        <n v="110727"/>
        <n v="110728"/>
        <n v="110729"/>
        <n v="110730"/>
        <n v="110731"/>
        <n v="110734"/>
        <n v="110735"/>
        <n v="110736"/>
        <n v="110737"/>
        <n v="110738"/>
        <n v="110740"/>
        <n v="110741"/>
        <n v="110742"/>
        <n v="110750"/>
        <n v="110751"/>
        <n v="110752"/>
        <n v="110753"/>
        <n v="110754"/>
        <n v="110755"/>
        <n v="110756"/>
        <n v="110757"/>
        <n v="110758"/>
        <n v="110761"/>
        <n v="110762"/>
        <n v="110763"/>
        <n v="110764"/>
        <n v="110765"/>
        <n v="110766"/>
        <n v="110767"/>
        <n v="110768"/>
        <n v="110769"/>
        <n v="110770"/>
        <n v="110781"/>
        <n v="110782"/>
        <n v="110783"/>
        <n v="110784"/>
        <n v="110785"/>
        <n v="110786"/>
        <n v="110787"/>
        <n v="110788"/>
        <n v="110789"/>
        <n v="110790"/>
        <n v="110792"/>
        <n v="110793"/>
        <n v="110794"/>
        <n v="110795"/>
        <n v="110796"/>
        <n v="110797"/>
        <n v="110798"/>
        <n v="110800"/>
        <n v="110801"/>
        <n v="110802"/>
        <n v="110805"/>
        <n v="110806"/>
        <n v="110807"/>
        <n v="110808"/>
        <n v="110809"/>
        <n v="110814"/>
        <n v="110815"/>
        <n v="110816"/>
        <n v="110817"/>
        <n v="110818"/>
        <n v="110819"/>
        <n v="110820"/>
        <n v="110821"/>
        <n v="110822"/>
        <n v="110825"/>
        <n v="110826"/>
        <n v="110827"/>
        <n v="110828"/>
        <n v="110829"/>
        <n v="110830"/>
        <n v="110831"/>
        <n v="110832"/>
        <n v="110833"/>
        <n v="110834"/>
        <n v="110835"/>
        <n v="110836"/>
        <n v="110837"/>
        <n v="110838"/>
        <n v="110839"/>
        <n v="110840"/>
        <n v="110841"/>
        <n v="110842"/>
        <n v="110843"/>
        <n v="110845"/>
        <n v="110846"/>
        <n v="110847"/>
        <n v="110848"/>
        <n v="110850"/>
        <n v="110851"/>
        <n v="110853"/>
        <n v="110854"/>
        <n v="110855"/>
        <n v="110857"/>
        <n v="110861"/>
        <n v="110862"/>
        <n v="110863"/>
        <n v="110864"/>
        <n v="110865"/>
        <n v="110866"/>
        <n v="110867"/>
        <n v="110868"/>
        <n v="110869"/>
        <n v="110870"/>
        <n v="110871"/>
        <n v="110872"/>
        <n v="110873"/>
        <n v="110874"/>
        <n v="110875"/>
        <n v="110876"/>
        <n v="110877"/>
        <n v="110878"/>
        <n v="110879"/>
        <n v="110880"/>
        <n v="110881"/>
        <n v="110890"/>
        <n v="110891"/>
        <n v="110892"/>
        <n v="110893"/>
        <n v="110894"/>
        <n v="110896"/>
        <n v="110897"/>
        <n v="110898"/>
        <n v="110899"/>
        <n v="110905"/>
        <n v="110906"/>
        <n v="110907"/>
        <n v="110908"/>
        <n v="110909"/>
        <n v="110910"/>
        <n v="110911"/>
        <n v="110912"/>
        <n v="110915"/>
        <n v="110916"/>
        <n v="110917"/>
        <n v="110918"/>
        <n v="110919"/>
        <n v="110920"/>
        <n v="110921"/>
        <n v="110922"/>
        <n v="110923"/>
        <n v="110924"/>
        <n v="110925"/>
        <n v="110926"/>
        <n v="110935"/>
        <n v="110936"/>
        <n v="110937"/>
        <n v="110938"/>
        <n v="110939"/>
        <n v="110940"/>
        <n v="110941"/>
        <n v="110942"/>
        <n v="110948"/>
        <n v="110949"/>
        <n v="110950"/>
        <n v="110951"/>
        <n v="110952"/>
        <n v="110953"/>
        <n v="110954"/>
        <n v="110955"/>
        <n v="110956"/>
        <n v="110957"/>
        <n v="110961"/>
        <n v="110963"/>
        <n v="110964"/>
        <n v="110965"/>
        <n v="110966"/>
        <n v="110967"/>
        <n v="110968"/>
        <n v="110970"/>
        <n v="110971"/>
        <n v="110972"/>
        <n v="110973"/>
        <n v="110974"/>
        <n v="110975"/>
        <n v="110976"/>
        <n v="110977"/>
        <n v="110978"/>
        <n v="110979"/>
        <n v="110980"/>
        <n v="110981"/>
        <n v="110982"/>
        <n v="110983"/>
        <n v="110984"/>
        <n v="110985"/>
        <n v="110986"/>
        <n v="110987"/>
        <n v="110988"/>
        <n v="110989"/>
        <n v="110990"/>
        <n v="110991"/>
        <n v="110992"/>
        <n v="111001"/>
        <n v="111002"/>
        <n v="111003"/>
        <n v="111004"/>
        <n v="111005"/>
        <n v="111006"/>
        <n v="111007"/>
        <n v="111020"/>
        <n v="111021"/>
        <n v="111022"/>
        <n v="111023"/>
        <n v="111024"/>
        <n v="111026"/>
        <n v="111027"/>
        <n v="111028"/>
        <n v="111029"/>
        <n v="111030"/>
        <n v="111031"/>
        <n v="111032"/>
        <n v="111033"/>
        <n v="111034"/>
        <n v="111035"/>
        <n v="111036"/>
        <n v="111045"/>
        <n v="111046"/>
        <n v="111047"/>
        <n v="111048"/>
        <n v="111050"/>
        <n v="111052"/>
        <n v="111053"/>
        <n v="111054"/>
        <n v="111055"/>
        <n v="111056"/>
        <n v="111057"/>
        <n v="111062"/>
        <n v="111063"/>
        <n v="111064"/>
        <n v="111065"/>
        <n v="111066"/>
        <n v="111067"/>
        <n v="111068"/>
        <n v="111069"/>
        <n v="111075"/>
        <n v="111076"/>
        <n v="111077"/>
        <n v="111078"/>
        <n v="111079"/>
        <n v="111080"/>
        <n v="111082"/>
        <n v="111083"/>
        <n v="111084"/>
        <n v="111087"/>
        <n v="111091"/>
        <n v="111093"/>
        <n v="111094"/>
        <n v="111095"/>
        <n v="111096"/>
        <n v="111097"/>
        <n v="111098"/>
        <n v="111099"/>
        <n v="111100"/>
        <n v="111102"/>
        <n v="111103"/>
        <n v="111104"/>
        <n v="111111"/>
        <n v="111112"/>
        <n v="111113"/>
        <n v="111114"/>
        <n v="111115"/>
        <n v="111116"/>
        <n v="111117"/>
        <n v="111119"/>
        <n v="111120"/>
        <n v="111121"/>
        <n v="111122"/>
        <n v="111124"/>
        <n v="111132"/>
        <n v="111133"/>
        <n v="111134"/>
        <n v="111135"/>
        <n v="111136"/>
        <n v="111137"/>
        <n v="111138"/>
        <n v="111139"/>
        <n v="111140"/>
        <n v="111141"/>
        <n v="111142"/>
        <n v="111143"/>
        <n v="111144"/>
        <n v="111150"/>
        <n v="111151"/>
        <n v="111152"/>
        <n v="111153"/>
        <n v="111156"/>
        <n v="111157"/>
        <n v="111158"/>
        <n v="111159"/>
        <n v="111160"/>
        <n v="111161"/>
        <n v="111162"/>
        <n v="111163"/>
        <n v="111165"/>
        <n v="111166"/>
        <n v="111167"/>
        <n v="111168"/>
        <n v="111169"/>
        <n v="111170"/>
        <n v="111171"/>
        <n v="111172"/>
        <n v="111173"/>
        <n v="111174"/>
        <n v="111175"/>
        <n v="111176"/>
        <n v="111177"/>
        <n v="111178"/>
        <n v="111179"/>
        <n v="111185"/>
        <n v="111186"/>
        <n v="111187"/>
        <n v="111188"/>
        <n v="111189"/>
        <n v="111190"/>
        <n v="111200"/>
        <n v="111201"/>
        <n v="111202"/>
        <n v="111203"/>
        <n v="111204"/>
        <n v="111205"/>
        <n v="111206"/>
        <n v="111207"/>
        <n v="111208"/>
        <n v="111209"/>
        <n v="111210"/>
        <n v="111211"/>
        <n v="111212"/>
        <n v="111213"/>
        <n v="111214"/>
        <n v="111215"/>
        <n v="111216"/>
        <n v="111225"/>
        <n v="111226"/>
        <n v="111227"/>
        <n v="111228"/>
        <n v="111229"/>
        <n v="111230"/>
        <n v="111231"/>
        <n v="111232"/>
        <n v="111233"/>
        <n v="111234"/>
        <n v="111236"/>
        <n v="111237"/>
        <n v="111245"/>
        <n v="111246"/>
        <n v="111247"/>
        <n v="111248"/>
        <n v="111249"/>
        <n v="111250"/>
        <n v="111251"/>
        <n v="111252"/>
        <n v="111253"/>
        <n v="111255"/>
        <n v="111256"/>
        <n v="111257"/>
        <n v="111258"/>
        <n v="111260"/>
        <n v="111261"/>
        <n v="111262"/>
        <n v="111264"/>
        <n v="111265"/>
        <n v="111266"/>
        <n v="111267"/>
        <n v="111280"/>
        <n v="111281"/>
        <n v="111282"/>
        <n v="111283"/>
      </sharedItems>
    </cacheField>
    <cacheField name="DIVISION NAME" numFmtId="0">
      <sharedItems count="8">
        <s v="CHATTOGRAM"/>
        <s v="DHAKA"/>
        <s v="MYMENSINGH"/>
        <s v="SYLHET"/>
        <s v="KHULNA"/>
        <s v="RAJSHAHI"/>
        <s v="BARISHAL"/>
        <s v="RANGPUR"/>
      </sharedItems>
    </cacheField>
    <cacheField name="DISTRICT NAME" numFmtId="0">
      <sharedItems/>
    </cacheField>
    <cacheField name="THANA NAME" numFmtId="0">
      <sharedItems count="434">
        <s v="BANDARBAN SADAR"/>
        <s v="KOTWALI_CUMILLA"/>
        <s v="KACHUA"/>
        <s v="NABINAGAR"/>
        <s v="ANWARA"/>
        <s v="BRAHMANBARIA SADAR"/>
        <s v="ASHUGANJ"/>
        <s v="BANCHARAMPUR"/>
        <s v="BIJOYNAGAR"/>
        <s v="KASBA"/>
        <s v="AKHAURA"/>
        <s v="CHANDPUR SADAR"/>
        <s v="MATLAB UTTAR"/>
        <s v="HAJIGANJ"/>
        <s v="FARIDGANJ"/>
        <s v="MATLAB SOUTH"/>
        <s v="SHAHRASTI"/>
        <s v="NANGOLKOT"/>
        <s v="HAIMCHAR"/>
        <s v="RAOZAN"/>
        <s v="PATENGA"/>
        <s v="KOTWALI_CHATTOGRA_x000a_M"/>
        <s v="FATIKCHARI"/>
        <s v="SITAKUNDA"/>
        <s v="JORARGANJ"/>
        <s v="BAKOLIA"/>
        <s v="CHAWKBAZAR"/>
        <s v="AKBOR SHAH"/>
        <s v="CHANDANAISH"/>
        <s v="MIRSARAI"/>
        <s v="PARSHURAM"/>
        <s v="HALISHAR"/>
        <s v="BAIOZID BOSTAMI"/>
        <s v="RANGUNIA"/>
        <s v="DOUBLE MOORING"/>
        <s v="PANCHLAISH"/>
        <s v="PAHARTALI"/>
        <s v="BANDAR CTG."/>
        <s v="SADARGHAT"/>
        <s v="HATHAZARI"/>
        <s v="KULSHI"/>
        <s v="CHANDGAON"/>
        <s v="EPZ"/>
        <s v="SANDWIP"/>
        <s v="MADHUPUR"/>
        <s v="SHIBPUR"/>
        <s v="TRISAL"/>
        <s v="MUKSUDPUR"/>
        <s v="KOTWALIPARA"/>
        <s v="KASIANI"/>
        <s v="KALIAKOIR"/>
        <s v="NAWABGANJ"/>
        <s v="PAGLA"/>
        <s v="KOTWALI_RANGAMATI"/>
        <s v="KALKINI"/>
        <s v="MANIKGANJ SADAR"/>
        <s v="KALIGANJ"/>
        <s v="KADAMTOLI"/>
        <s v="SHERPUR SADAR"/>
        <s v="GOPALGANJ SADAR"/>
        <s v="SREEBORDI"/>
        <s v="BARURA"/>
        <s v="CHANDINA"/>
        <s v="HOMNA"/>
        <s v="MURADNAGAR"/>
        <s v="CHAUDDAGRAM"/>
        <s v="CUMILLA SADAR SOUTH"/>
        <s v="MONOHORGANJ"/>
        <s v="LAKSHAM"/>
        <s v="BRAHMANPARA"/>
        <s v="DEBIDWAR"/>
        <s v="PALASH"/>
        <s v="BURICHANG"/>
        <s v="BANGORA"/>
        <s v="TITAS"/>
        <s v="DAUDKANDI"/>
        <s v="NARIA"/>
        <s v="MONOHARDI"/>
        <s v="DELDUAR"/>
        <s v="TANGAIL SADAR"/>
        <s v="TONGI EAST"/>
        <s v="DHANBARI"/>
        <s v="SALDA"/>
        <s v="COX'S BAZAR SADAR"/>
        <s v="CHAKARIA"/>
        <s v="UKHIA"/>
        <s v="SHER-E-BANGLA NAGAR"/>
        <s v="TEKNAF"/>
        <s v="BASON"/>
        <s v="KISHOREGANJ SADAR"/>
        <s v="BAJITPUR"/>
        <s v="GAZIPUR SADAR"/>
        <s v="DAGANBHUIYAN"/>
        <s v="FENI SADAR"/>
        <s v="SONAGAZI"/>
        <s v="CHHAGALNAIYA"/>
        <s v="HABIGANJ SADAR"/>
        <s v="NABIGANJ"/>
        <s v="SHAYESTAGANJ"/>
        <s v="CHANDRAGHONA"/>
        <s v="KAPTAI"/>
        <s v="KHAGRACHARI SADAR"/>
        <s v="LAKSHMIPUR SADAR"/>
        <s v="RAMGANJ"/>
        <s v="CHANDRAGANJ"/>
        <s v="RAIPUR"/>
        <s v="RAMGATI"/>
        <s v="KOTCHANDPUR"/>
        <s v="LAMA"/>
        <s v="RAMPAL"/>
        <s v="GANGNI"/>
        <s v="SREEPUR"/>
        <s v="MOHAMMADPUR"/>
        <s v="KULAURA"/>
        <s v="JURI"/>
        <s v="MOULVIBAZAR SADAR"/>
        <s v="KAMALGANJ"/>
        <s v="RAJANAGAR"/>
        <s v="SREEMANGAL"/>
        <s v="LOHAGORA"/>
        <s v="MOHESHPUR"/>
        <s v="MUZIBNAGAR"/>
        <s v="SATKHIRA SADAR"/>
        <s v="CHATKHIL"/>
        <s v="BEGUMGANJ"/>
        <s v="COMPANIGANJ"/>
        <s v="SONAIMURI"/>
        <s v="SUDHARAM"/>
        <s v="SENBAGH"/>
        <s v="HATIA"/>
        <s v="KOTWALI"/>
        <s v="LOHAGARA"/>
        <s v="BOALKHALI"/>
        <s v="BANSHKHALI"/>
        <s v="KARNAPHULI"/>
        <s v="SATKANIA"/>
        <s v="PATIYA"/>
        <s v="RAMGARH"/>
        <s v="SHALIKHA"/>
        <s v="MONIRAMPUR"/>
        <s v="MAGURA SADAR"/>
        <s v="DOWAR BAZAR"/>
        <s v="CHHATAK"/>
        <s v="DERAI"/>
        <s v="SUNAMGANJ SADAR"/>
        <s v="AMINPUR"/>
        <s v="RAJPARA"/>
        <s v="JAYPURHAT"/>
        <s v="GURUDASPUR"/>
        <s v="SUJANAGAR"/>
        <s v="NATORE SADAR"/>
        <s v="SHAH MAKDUM"/>
        <s v="CHATMOHAR"/>
        <s v="KOTWALI_SYLHET"/>
        <s v="BISHWANATH"/>
        <s v="BALAGANJ"/>
        <s v="BIANI BAZAR"/>
        <s v="ZAKIGANJ"/>
        <s v="DAKHIN SURMA"/>
        <s v="GOLAPGANJ"/>
        <s v="FENCHUGANJ"/>
        <s v="OSMANI NAGAR"/>
        <s v="JAINTIAPUR"/>
        <s v="MAGLABAZAR"/>
        <s v="GOWAINGHAT"/>
        <s v="KANAIGHAT"/>
        <s v="SHAHPORAN"/>
        <s v="BANGSHAL"/>
        <s v="TEJGAON"/>
        <s v="MOTIJHEEL"/>
        <s v="DOHAR"/>
        <s v="CANTONMENT"/>
        <s v="PALTAN"/>
        <s v="DARUS SALAM"/>
        <s v="SHAHBAG"/>
        <s v="SOUTH KERANIGANJ"/>
        <s v="RAMNA"/>
        <s v="SHYAMPUR"/>
        <s v="NEW MARKET"/>
        <s v="SUTRAPUR"/>
        <s v="KALABAGAN"/>
        <s v="WARI"/>
        <s v="KOTWALI_DHAKA"/>
        <s v="SAVAR"/>
        <s v="JATRABARI"/>
        <s v="DEMRA"/>
        <s v="MIRPUR"/>
        <s v="BANANI"/>
        <s v="LALBAGH"/>
        <s v="ASHULIA"/>
        <s v="RAMPURA"/>
        <s v="BADDA"/>
        <s v="TEJGAON I/A"/>
        <s v="KERANIGANJ"/>
        <s v="DHANMONDI"/>
        <s v="UTTARA EAST"/>
        <s v="DHAMRAI"/>
        <s v="SABUJBAGH"/>
        <s v="PALLABI"/>
        <s v="GULSHAN"/>
        <s v="HAZARIBAGH"/>
        <s v="KAMRANGIRCHAR"/>
        <s v="GOURANADI"/>
        <s v="RAJAPUR"/>
        <s v="BANARIPARA"/>
        <s v="BABUGANJ"/>
        <s v="WAZIRPUR"/>
        <s v="AGAILJHARA"/>
        <s v="KOTWALI_FARIDPUR"/>
        <s v="BHANGA"/>
        <s v="CHARBHADRASAN"/>
        <s v="NAGARKANDA"/>
        <s v="SADARPUR"/>
        <s v="BOALMARI"/>
        <s v="MULADI"/>
        <s v="DAULATKHAN"/>
        <s v="BAKERGANJ"/>
        <s v="KALAPARA"/>
        <s v="JOYDEBPUR_x000a_(GAZIPUR)/SADAR"/>
        <s v="KAPASIA"/>
        <s v="TUNGIPARA"/>
        <s v="SARISHABARI"/>
        <s v="JAMALPUR SADAR"/>
        <s v="ISLAMPUR"/>
        <s v="MADARGANJ"/>
        <s v="BANICHANG"/>
        <s v="BHAIRAB"/>
        <s v="HOSSAINPUR"/>
        <s v="KARIMGANJ"/>
        <s v="PAKUNDIA"/>
        <s v="NIKLI"/>
        <s v="KULIARCHAR"/>
        <s v="KATIADI"/>
        <s v="SHIBCHAR"/>
        <s v="MADARIPUR SADAR"/>
        <s v="RAJOIR"/>
        <s v="SHIVALAYA"/>
        <s v="SINGAIR"/>
        <s v="GAZARIA"/>
        <s v="SATURIA"/>
        <s v="HARIRAMPUR"/>
        <s v="TONGI BARI"/>
        <s v="SREENAGAR"/>
        <s v="LOHAJONG"/>
        <s v="MUNSHIGANJ SADAR"/>
        <s v="ISHWARGANJ"/>
        <s v="PHULPUR"/>
        <s v="KOTWALI_MYMENSING_x000a_H"/>
        <s v="GOFFARGAON"/>
        <s v="TARAKANDA"/>
        <s v="MUKTAGACHA"/>
        <s v="HALUAGHAT"/>
        <s v="NANDAIL"/>
        <s v="BHALUKA"/>
        <s v="NARAYANGANJ SADAR"/>
        <s v="SONARGAON"/>
        <s v="SIDDHIRGANJ"/>
        <s v="RUPGANJ"/>
        <s v="FATULLAH(M)"/>
        <s v="ARIHAZAR"/>
        <s v="LALMONIRHAT SADAR"/>
        <s v="BIRGANJ"/>
        <s v="THAKURGAON SADAR"/>
        <s v="RAIPURA"/>
        <s v="NARSHINGDI SADAR"/>
        <s v="BARHATTA"/>
        <s v="DURGAPUR"/>
        <s v="KENDUA"/>
        <s v="NETROKONA"/>
        <s v="PURBADHALA"/>
        <s v="MADAN"/>
        <s v="MOHONGANJ"/>
        <s v="RAJBARI SADAR"/>
        <s v="KALUKHALI"/>
        <s v="BALIAKANDI"/>
        <s v="PANGSHA"/>
        <s v="ZAJIRA"/>
        <s v="PALONG/SADAR"/>
        <s v="DAMODIYA"/>
        <s v="NALITABARI"/>
        <s v="JHENAIGATI"/>
        <s v="BASAIL"/>
        <s v="MIRZAPUR"/>
        <s v="NAGARPUR"/>
        <s v="GOPALPUR"/>
        <s v="SHAKHIPUR"/>
        <s v="GHATAIL"/>
        <s v="BHUAPUR"/>
        <s v="KALMAKANDA"/>
        <s v="BAGERHAT SADAR"/>
        <s v="CHITALMARI"/>
        <s v="MORRELGANJ"/>
        <s v="MONGLA"/>
        <s v="BAKSHIGANJ"/>
        <s v="AMTALI"/>
        <s v="BARGUNA SADAR"/>
        <s v="PATHORGHATA"/>
        <s v="BETAGI"/>
        <s v="TALTOLI"/>
        <s v="KOTWALI_BARISHAL"/>
        <s v="AIRPORT"/>
        <s v="MEHENDIGANJ"/>
        <s v="CHARFESHION"/>
        <s v="BHOLA SADAR"/>
        <s v="CHAR SHASIVUSON"/>
        <s v="LALMOHAN"/>
        <s v="BURHANUDDIN"/>
        <s v="ALAMDANGA"/>
        <s v="JIBAN NAGAR"/>
        <s v="CHUADANGA SADAR"/>
        <s v="DAMURHUDA"/>
        <s v="BAGERPARA"/>
        <s v="ABHOYNAGAR"/>
        <s v="JHIKARGACHA"/>
        <s v="BENAPOLE"/>
        <s v="KESHABPUR"/>
        <s v="KATHALIA"/>
        <s v="JHALOKATI SADAR"/>
        <s v="NALCHITY"/>
        <s v="JHENIDAH SADAR"/>
        <s v="SAILKUPA"/>
        <s v="HARINAKUNDU"/>
        <s v="KHALISHPUR"/>
        <s v="DACOPE"/>
        <s v="SONADANGA"/>
        <s v="PAIKGACHA"/>
        <s v="DUMURIA"/>
        <s v="KOTWALI_KHULNA"/>
        <s v="DAULATPUR"/>
        <s v="PHULTALA"/>
        <s v="KOYRA"/>
        <s v="RUPSA"/>
        <s v="TEROKHADA"/>
        <s v="KHAN JAHAN ALI"/>
        <s v="BHERAMARA"/>
        <s v="KUSHTIA SADAR"/>
        <s v="KUMARKHALI"/>
        <s v="ISLAMI UNIVERSITY"/>
        <s v="MEHERPUR"/>
        <s v="KALIA"/>
        <s v="NARAIL SADAR"/>
        <s v="NARAGATI"/>
        <s v="BAWPHAL"/>
        <s v="DASHMINA"/>
        <s v="MIRJAGANJ"/>
        <s v="PATUAKHALI SADAR"/>
        <s v="DUMKI"/>
        <s v="MOHIPUR"/>
        <s v="GALACHIPA"/>
        <s v="BHANDARIA"/>
        <s v="KAOWKHALI"/>
        <s v="MATHBARIA"/>
        <s v="INDURKANI"/>
        <s v="PIROJPUR SADAR"/>
        <s v="SHYAMNAGAR"/>
        <s v="DEBHATA"/>
        <s v="PATKELGHATA"/>
        <s v="KOTWALI_BOGURA"/>
        <s v="NANDIGRAM"/>
        <s v="SHAHJAHANPUR"/>
        <s v="DUPCHANCHIA"/>
        <s v="DHUNAT"/>
        <s v="SHIBGANJ"/>
        <s v="SHERPUR"/>
        <s v="GABTALI"/>
        <s v="SONATOLA"/>
        <s v="SUBARNACHAR"/>
        <s v="SARAIL"/>
        <s v="CHIRIRBANDAR"/>
        <s v="BIRAMPUR"/>
        <s v="HAKIMPUR"/>
        <s v="FULBARI"/>
        <s v="PARBOTIPUR"/>
        <s v="BOCHAGANJ"/>
        <s v="SAGHATTA"/>
        <s v="SADULLAPUR"/>
        <s v="FULCHHARI"/>
        <s v="GAIBANDAH SADAR"/>
        <s v="SUNDARGANJ"/>
        <s v="AKKELPUR"/>
        <s v="PANCH BIBI"/>
        <s v="KALAI"/>
        <s v="NAGESWARI"/>
        <s v="CHILMARI"/>
        <s v="KURIGRAM SADAR"/>
        <s v="RAJARHAT"/>
        <s v="ULIPUR"/>
        <s v="BHURUNGAMARI"/>
        <s v="BAGATIPARA"/>
        <s v="LALPUR"/>
        <s v="BARAIGRAM"/>
        <s v="SINGRA"/>
        <s v="ATRAI"/>
        <s v="SAPAHAR"/>
        <s v="NAOGAON SADAR"/>
        <s v="MANDA"/>
        <s v="MOHADEVPUR"/>
        <s v="PORSHA"/>
        <s v="PATNITOLA"/>
        <s v="CHAPAINAWABGANJ_x000a_SADAR"/>
        <s v="GOMOSTAPUR"/>
        <s v="NILPHAMARI SADAR"/>
        <s v="SAYEDPUR"/>
        <s v="JALDHAKA"/>
        <s v="PABNA SADAR"/>
        <s v="ATGHORIA"/>
        <s v="BHANGURA"/>
        <s v="ISHWARDI"/>
        <s v="ATAIKULA"/>
        <s v="BERA"/>
        <s v="PANCHAGARH SADAR"/>
        <s v="ATWARI"/>
        <s v="TETULIA"/>
        <s v="BAGHA"/>
        <s v="GODAGARI"/>
        <s v="PUTHIA"/>
        <s v="CHARGHAT"/>
        <s v="PABA"/>
        <s v="BOALIA"/>
        <s v="MOHANPUR"/>
        <s v="MOTIHAR"/>
        <s v="BADARGANJ"/>
        <s v="TAJHAT"/>
        <s v="PIRGACHA"/>
        <s v="PIRGANJ"/>
        <s v="TARAGANJ"/>
        <s v="SIRAJGANJ SADAR"/>
        <s v="SHAHJADPUR"/>
        <s v="RAIGANJ"/>
        <s v="SALANGA"/>
        <s v="ENAYETPUR"/>
        <s v="BELKUCHI"/>
        <s v="ULLAPARA"/>
        <s v="HARIP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">
  <r>
    <n v="1"/>
    <s v="AGRANI BANK PLC"/>
    <n v="11"/>
    <x v="0"/>
    <n v="110001"/>
    <x v="0"/>
    <s v="BANDARBAN"/>
    <x v="0"/>
  </r>
  <r>
    <n v="2"/>
    <s v="AGRANI BANK PLC"/>
    <n v="11"/>
    <x v="1"/>
    <n v="110002"/>
    <x v="0"/>
    <s v="CUMILLA"/>
    <x v="1"/>
  </r>
  <r>
    <n v="3"/>
    <s v="AGRANI BANK PLC"/>
    <n v="11"/>
    <x v="2"/>
    <n v="110003"/>
    <x v="0"/>
    <s v="CHANDPUR"/>
    <x v="2"/>
  </r>
  <r>
    <n v="4"/>
    <s v="AGRANI BANK PLC"/>
    <n v="11"/>
    <x v="3"/>
    <n v="110004"/>
    <x v="0"/>
    <s v="BRAHMANBARIA"/>
    <x v="3"/>
  </r>
  <r>
    <n v="5"/>
    <s v="AGRANI BANK PLC"/>
    <n v="11"/>
    <x v="4"/>
    <n v="110005"/>
    <x v="0"/>
    <s v="CHATTOGRAM"/>
    <x v="4"/>
  </r>
  <r>
    <n v="6"/>
    <s v="AGRANI BANK PLC"/>
    <n v="11"/>
    <x v="5"/>
    <n v="110006"/>
    <x v="0"/>
    <s v="BRAHMANBARIA"/>
    <x v="3"/>
  </r>
  <r>
    <n v="7"/>
    <s v="AGRANI BANK PLC"/>
    <n v="11"/>
    <x v="6"/>
    <n v="110007"/>
    <x v="0"/>
    <s v="BRAHMANBARIA"/>
    <x v="3"/>
  </r>
  <r>
    <n v="8"/>
    <s v="AGRANI BANK PLC"/>
    <n v="11"/>
    <x v="7"/>
    <n v="110008"/>
    <x v="0"/>
    <s v="BRAHMANBARIA"/>
    <x v="5"/>
  </r>
  <r>
    <n v="9"/>
    <s v="AGRANI BANK PLC"/>
    <n v="11"/>
    <x v="8"/>
    <n v="110010"/>
    <x v="0"/>
    <s v="BRAHMANBARIA"/>
    <x v="6"/>
  </r>
  <r>
    <n v="10"/>
    <s v="AGRANI BANK PLC"/>
    <n v="11"/>
    <x v="9"/>
    <n v="110011"/>
    <x v="0"/>
    <s v="BRAHMANBARIA"/>
    <x v="3"/>
  </r>
  <r>
    <n v="11"/>
    <s v="AGRANI BANK PLC"/>
    <n v="11"/>
    <x v="10"/>
    <n v="110012"/>
    <x v="0"/>
    <s v="BRAHMANBARIA"/>
    <x v="5"/>
  </r>
  <r>
    <n v="12"/>
    <s v="AGRANI BANK PLC"/>
    <n v="11"/>
    <x v="11"/>
    <n v="110013"/>
    <x v="0"/>
    <s v="BRAHMANBARIA"/>
    <x v="7"/>
  </r>
  <r>
    <n v="13"/>
    <s v="AGRANI BANK PLC"/>
    <n v="11"/>
    <x v="12"/>
    <n v="110014"/>
    <x v="0"/>
    <s v="BRAHMANBARIA"/>
    <x v="3"/>
  </r>
  <r>
    <n v="14"/>
    <s v="AGRANI BANK PLC"/>
    <n v="11"/>
    <x v="13"/>
    <n v="110015"/>
    <x v="0"/>
    <s v="BRAHMANBARIA"/>
    <x v="5"/>
  </r>
  <r>
    <n v="15"/>
    <s v="AGRANI BANK PLC"/>
    <n v="11"/>
    <x v="14"/>
    <n v="110016"/>
    <x v="0"/>
    <s v="BRAHMANBARIA"/>
    <x v="8"/>
  </r>
  <r>
    <n v="16"/>
    <s v="AGRANI BANK PLC"/>
    <n v="11"/>
    <x v="15"/>
    <n v="110017"/>
    <x v="0"/>
    <s v="BRAHMANBARIA"/>
    <x v="6"/>
  </r>
  <r>
    <n v="17"/>
    <s v="AGRANI BANK PLC"/>
    <n v="11"/>
    <x v="16"/>
    <n v="110018"/>
    <x v="0"/>
    <s v="BRAHMANBARIA"/>
    <x v="9"/>
  </r>
  <r>
    <n v="18"/>
    <s v="AGRANI BANK PLC"/>
    <n v="11"/>
    <x v="17"/>
    <n v="110019"/>
    <x v="0"/>
    <s v="BRAHMANBARIA"/>
    <x v="3"/>
  </r>
  <r>
    <n v="19"/>
    <s v="AGRANI BANK PLC"/>
    <n v="11"/>
    <x v="18"/>
    <n v="110020"/>
    <x v="0"/>
    <s v="BRAHMANBARIA"/>
    <x v="10"/>
  </r>
  <r>
    <n v="20"/>
    <s v="AGRANI BANK PLC"/>
    <n v="11"/>
    <x v="19"/>
    <n v="110021"/>
    <x v="0"/>
    <s v="CHANDPUR"/>
    <x v="11"/>
  </r>
  <r>
    <n v="21"/>
    <s v="AGRANI BANK PLC"/>
    <n v="11"/>
    <x v="20"/>
    <n v="110022"/>
    <x v="0"/>
    <s v="CHANDPUR"/>
    <x v="12"/>
  </r>
  <r>
    <n v="22"/>
    <s v="AGRANI BANK PLC"/>
    <n v="11"/>
    <x v="21"/>
    <n v="110023"/>
    <x v="0"/>
    <s v="CHANDPUR"/>
    <x v="11"/>
  </r>
  <r>
    <n v="23"/>
    <s v="AGRANI BANK PLC"/>
    <n v="11"/>
    <x v="22"/>
    <n v="110024"/>
    <x v="0"/>
    <s v="CHANDPUR"/>
    <x v="13"/>
  </r>
  <r>
    <n v="24"/>
    <s v="AGRANI BANK PLC"/>
    <n v="11"/>
    <x v="23"/>
    <n v="110025"/>
    <x v="0"/>
    <s v="CHANDPUR"/>
    <x v="14"/>
  </r>
  <r>
    <n v="25"/>
    <s v="AGRANI BANK PLC"/>
    <n v="11"/>
    <x v="24"/>
    <n v="110026"/>
    <x v="0"/>
    <s v="CHANDPUR"/>
    <x v="15"/>
  </r>
  <r>
    <n v="26"/>
    <s v="AGRANI BANK PLC"/>
    <n v="11"/>
    <x v="25"/>
    <n v="110027"/>
    <x v="0"/>
    <s v="CHANDPUR"/>
    <x v="16"/>
  </r>
  <r>
    <n v="27"/>
    <s v="AGRANI BANK PLC"/>
    <n v="11"/>
    <x v="26"/>
    <n v="110028"/>
    <x v="0"/>
    <s v="CHANDPUR"/>
    <x v="15"/>
  </r>
  <r>
    <n v="28"/>
    <s v="AGRANI BANK PLC"/>
    <n v="11"/>
    <x v="27"/>
    <n v="110029"/>
    <x v="0"/>
    <s v="CHANDPUR"/>
    <x v="15"/>
  </r>
  <r>
    <n v="29"/>
    <s v="AGRANI BANK PLC"/>
    <n v="11"/>
    <x v="28"/>
    <n v="110030"/>
    <x v="0"/>
    <s v="CHANDPUR"/>
    <x v="11"/>
  </r>
  <r>
    <n v="30"/>
    <s v="AGRANI BANK PLC"/>
    <n v="11"/>
    <x v="29"/>
    <n v="110031"/>
    <x v="0"/>
    <s v="CUMILLA"/>
    <x v="17"/>
  </r>
  <r>
    <n v="31"/>
    <s v="AGRANI BANK PLC"/>
    <n v="11"/>
    <x v="30"/>
    <n v="110032"/>
    <x v="0"/>
    <s v="CHANDPUR"/>
    <x v="14"/>
  </r>
  <r>
    <n v="32"/>
    <s v="AGRANI BANK PLC"/>
    <n v="11"/>
    <x v="31"/>
    <n v="110033"/>
    <x v="0"/>
    <s v="CHANDPUR"/>
    <x v="11"/>
  </r>
  <r>
    <n v="33"/>
    <s v="AGRANI BANK PLC"/>
    <n v="11"/>
    <x v="32"/>
    <n v="110034"/>
    <x v="0"/>
    <s v="CHANDPUR"/>
    <x v="11"/>
  </r>
  <r>
    <n v="34"/>
    <s v="AGRANI BANK PLC"/>
    <n v="11"/>
    <x v="33"/>
    <n v="110035"/>
    <x v="0"/>
    <s v="CHANDPUR"/>
    <x v="12"/>
  </r>
  <r>
    <n v="35"/>
    <s v="AGRANI BANK PLC"/>
    <n v="11"/>
    <x v="34"/>
    <n v="110036"/>
    <x v="0"/>
    <s v="CHANDPUR"/>
    <x v="12"/>
  </r>
  <r>
    <n v="36"/>
    <s v="AGRANI BANK PLC"/>
    <n v="11"/>
    <x v="35"/>
    <n v="110037"/>
    <x v="0"/>
    <s v="CHANDPUR"/>
    <x v="13"/>
  </r>
  <r>
    <n v="37"/>
    <s v="AGRANI BANK PLC"/>
    <n v="11"/>
    <x v="36"/>
    <n v="110038"/>
    <x v="0"/>
    <s v="CHANDPUR"/>
    <x v="14"/>
  </r>
  <r>
    <n v="38"/>
    <s v="AGRANI BANK PLC"/>
    <n v="11"/>
    <x v="37"/>
    <n v="110039"/>
    <x v="0"/>
    <s v="CHANDPUR"/>
    <x v="18"/>
  </r>
  <r>
    <n v="39"/>
    <s v="AGRANI BANK PLC"/>
    <n v="11"/>
    <x v="38"/>
    <n v="110040"/>
    <x v="0"/>
    <s v="CHANDPUR"/>
    <x v="11"/>
  </r>
  <r>
    <n v="40"/>
    <s v="AGRANI BANK PLC"/>
    <n v="11"/>
    <x v="39"/>
    <n v="110041"/>
    <x v="0"/>
    <s v="CHATTOGRAM"/>
    <x v="19"/>
  </r>
  <r>
    <n v="41"/>
    <s v="AGRANI BANK PLC"/>
    <n v="11"/>
    <x v="40"/>
    <n v="110042"/>
    <x v="0"/>
    <s v="CHATTOGRAM"/>
    <x v="20"/>
  </r>
  <r>
    <n v="42"/>
    <s v="AGRANI BANK PLC"/>
    <n v="11"/>
    <x v="41"/>
    <n v="110044"/>
    <x v="0"/>
    <s v="CHATTOGRAM"/>
    <x v="21"/>
  </r>
  <r>
    <n v="43"/>
    <s v="AGRANI BANK PLC"/>
    <n v="11"/>
    <x v="42"/>
    <n v="110045"/>
    <x v="0"/>
    <s v="CHATTOGRAM"/>
    <x v="21"/>
  </r>
  <r>
    <n v="44"/>
    <s v="AGRANI BANK PLC"/>
    <n v="11"/>
    <x v="43"/>
    <n v="110046"/>
    <x v="0"/>
    <s v="CHATTOGRAM"/>
    <x v="22"/>
  </r>
  <r>
    <n v="45"/>
    <s v="AGRANI BANK PLC"/>
    <n v="11"/>
    <x v="44"/>
    <n v="110047"/>
    <x v="0"/>
    <s v="CHATTOGRAM"/>
    <x v="23"/>
  </r>
  <r>
    <n v="46"/>
    <s v="AGRANI BANK PLC"/>
    <n v="11"/>
    <x v="45"/>
    <n v="110048"/>
    <x v="0"/>
    <s v="CHATTOGRAM"/>
    <x v="24"/>
  </r>
  <r>
    <n v="47"/>
    <s v="AGRANI BANK PLC"/>
    <n v="11"/>
    <x v="46"/>
    <n v="110049"/>
    <x v="0"/>
    <s v="CHATTOGRAM"/>
    <x v="23"/>
  </r>
  <r>
    <n v="48"/>
    <s v="AGRANI BANK PLC"/>
    <n v="11"/>
    <x v="47"/>
    <n v="110050"/>
    <x v="0"/>
    <s v="CHATTOGRAM"/>
    <x v="23"/>
  </r>
  <r>
    <n v="49"/>
    <s v="AGRANI BANK PLC"/>
    <n v="11"/>
    <x v="48"/>
    <n v="110051"/>
    <x v="0"/>
    <s v="CHATTOGRAM"/>
    <x v="25"/>
  </r>
  <r>
    <n v="50"/>
    <s v="AGRANI BANK PLC"/>
    <n v="11"/>
    <x v="49"/>
    <n v="110052"/>
    <x v="0"/>
    <s v="CHATTOGRAM"/>
    <x v="26"/>
  </r>
  <r>
    <n v="51"/>
    <s v="AGRANI BANK PLC"/>
    <n v="11"/>
    <x v="50"/>
    <n v="110053"/>
    <x v="0"/>
    <s v="CHATTOGRAM"/>
    <x v="27"/>
  </r>
  <r>
    <n v="52"/>
    <s v="AGRANI BANK PLC"/>
    <n v="11"/>
    <x v="51"/>
    <n v="110054"/>
    <x v="0"/>
    <s v="CHATTOGRAM"/>
    <x v="28"/>
  </r>
  <r>
    <n v="53"/>
    <s v="AGRANI BANK PLC"/>
    <n v="11"/>
    <x v="52"/>
    <n v="110055"/>
    <x v="0"/>
    <s v="CHATTOGRAM"/>
    <x v="29"/>
  </r>
  <r>
    <n v="54"/>
    <s v="AGRANI BANK PLC"/>
    <n v="11"/>
    <x v="53"/>
    <n v="110056"/>
    <x v="0"/>
    <s v="FENI"/>
    <x v="30"/>
  </r>
  <r>
    <n v="55"/>
    <s v="AGRANI BANK PLC"/>
    <n v="11"/>
    <x v="54"/>
    <n v="110057"/>
    <x v="0"/>
    <s v="CHATTOGRAM"/>
    <x v="21"/>
  </r>
  <r>
    <n v="56"/>
    <s v="AGRANI BANK PLC"/>
    <n v="11"/>
    <x v="55"/>
    <n v="110058"/>
    <x v="0"/>
    <s v="CHATTOGRAM"/>
    <x v="27"/>
  </r>
  <r>
    <n v="57"/>
    <s v="AGRANI BANK PLC"/>
    <n v="11"/>
    <x v="56"/>
    <n v="110059"/>
    <x v="0"/>
    <s v="CHATTOGRAM"/>
    <x v="31"/>
  </r>
  <r>
    <n v="58"/>
    <s v="AGRANI BANK PLC"/>
    <n v="11"/>
    <x v="57"/>
    <n v="110061"/>
    <x v="0"/>
    <s v="CHATTOGRAM"/>
    <x v="32"/>
  </r>
  <r>
    <n v="59"/>
    <s v="AGRANI BANK PLC"/>
    <n v="11"/>
    <x v="58"/>
    <n v="110062"/>
    <x v="0"/>
    <s v="CHATTOGRAM"/>
    <x v="33"/>
  </r>
  <r>
    <n v="60"/>
    <s v="AGRANI BANK PLC"/>
    <n v="11"/>
    <x v="59"/>
    <n v="110063"/>
    <x v="0"/>
    <s v="CHATTOGRAM"/>
    <x v="34"/>
  </r>
  <r>
    <n v="61"/>
    <s v="AGRANI BANK PLC"/>
    <n v="11"/>
    <x v="60"/>
    <n v="110064"/>
    <x v="0"/>
    <s v="CHATTOGRAM"/>
    <x v="32"/>
  </r>
  <r>
    <n v="62"/>
    <s v="AGRANI BANK PLC"/>
    <n v="11"/>
    <x v="61"/>
    <n v="110065"/>
    <x v="0"/>
    <s v="CHATTOGRAM"/>
    <x v="21"/>
  </r>
  <r>
    <n v="63"/>
    <s v="AGRANI BANK PLC"/>
    <n v="11"/>
    <x v="62"/>
    <n v="110066"/>
    <x v="0"/>
    <s v="CHATTOGRAM"/>
    <x v="26"/>
  </r>
  <r>
    <n v="64"/>
    <s v="AGRANI BANK PLC"/>
    <n v="11"/>
    <x v="63"/>
    <n v="110067"/>
    <x v="0"/>
    <s v="CHATTOGRAM"/>
    <x v="21"/>
  </r>
  <r>
    <n v="65"/>
    <s v="AGRANI BANK PLC"/>
    <n v="11"/>
    <x v="64"/>
    <n v="110068"/>
    <x v="0"/>
    <s v="CHATTOGRAM"/>
    <x v="21"/>
  </r>
  <r>
    <n v="66"/>
    <s v="AGRANI BANK PLC"/>
    <n v="11"/>
    <x v="1"/>
    <n v="110069"/>
    <x v="0"/>
    <s v="CHATTOGRAM"/>
    <x v="35"/>
  </r>
  <r>
    <n v="67"/>
    <s v="AGRANI BANK PLC"/>
    <n v="11"/>
    <x v="65"/>
    <n v="110070"/>
    <x v="0"/>
    <s v="CHATTOGRAM"/>
    <x v="22"/>
  </r>
  <r>
    <n v="68"/>
    <s v="AGRANI BANK PLC"/>
    <n v="11"/>
    <x v="66"/>
    <n v="110071"/>
    <x v="0"/>
    <s v="CHATTOGRAM"/>
    <x v="21"/>
  </r>
  <r>
    <n v="69"/>
    <s v="AGRANI BANK PLC"/>
    <n v="11"/>
    <x v="67"/>
    <n v="110073"/>
    <x v="0"/>
    <s v="CHATTOGRAM"/>
    <x v="36"/>
  </r>
  <r>
    <n v="70"/>
    <s v="AGRANI BANK PLC"/>
    <n v="11"/>
    <x v="68"/>
    <n v="110074"/>
    <x v="0"/>
    <s v="CHATTOGRAM"/>
    <x v="37"/>
  </r>
  <r>
    <n v="71"/>
    <s v="AGRANI BANK PLC"/>
    <n v="11"/>
    <x v="69"/>
    <n v="110075"/>
    <x v="0"/>
    <s v="CHATTOGRAM"/>
    <x v="19"/>
  </r>
  <r>
    <n v="72"/>
    <s v="AGRANI BANK PLC"/>
    <n v="11"/>
    <x v="70"/>
    <n v="110076"/>
    <x v="0"/>
    <s v="CHATTOGRAM"/>
    <x v="38"/>
  </r>
  <r>
    <n v="73"/>
    <s v="AGRANI BANK PLC"/>
    <n v="11"/>
    <x v="71"/>
    <n v="110077"/>
    <x v="0"/>
    <s v="CHATTOGRAM"/>
    <x v="38"/>
  </r>
  <r>
    <n v="74"/>
    <s v="AGRANI BANK PLC"/>
    <n v="11"/>
    <x v="72"/>
    <n v="110078"/>
    <x v="0"/>
    <s v="CHATTOGRAM"/>
    <x v="33"/>
  </r>
  <r>
    <n v="75"/>
    <s v="AGRANI BANK PLC"/>
    <n v="11"/>
    <x v="73"/>
    <n v="110079"/>
    <x v="0"/>
    <s v="CHATTOGRAM"/>
    <x v="34"/>
  </r>
  <r>
    <n v="76"/>
    <s v="AGRANI BANK PLC"/>
    <n v="11"/>
    <x v="74"/>
    <n v="110080"/>
    <x v="0"/>
    <s v="CHATTOGRAM"/>
    <x v="38"/>
  </r>
  <r>
    <n v="77"/>
    <s v="AGRANI BANK PLC"/>
    <n v="11"/>
    <x v="75"/>
    <n v="110082"/>
    <x v="0"/>
    <s v="CHATTOGRAM"/>
    <x v="39"/>
  </r>
  <r>
    <n v="78"/>
    <s v="AGRANI BANK PLC"/>
    <n v="11"/>
    <x v="76"/>
    <n v="110083"/>
    <x v="0"/>
    <s v="CHATTOGRAM"/>
    <x v="34"/>
  </r>
  <r>
    <n v="79"/>
    <s v="AGRANI BANK PLC"/>
    <n v="11"/>
    <x v="77"/>
    <n v="110084"/>
    <x v="0"/>
    <s v="CHATTOGRAM"/>
    <x v="39"/>
  </r>
  <r>
    <n v="80"/>
    <s v="AGRANI BANK PLC"/>
    <n v="11"/>
    <x v="78"/>
    <n v="110085"/>
    <x v="0"/>
    <s v="CHATTOGRAM"/>
    <x v="34"/>
  </r>
  <r>
    <n v="81"/>
    <s v="AGRANI BANK PLC"/>
    <n v="11"/>
    <x v="79"/>
    <n v="110086"/>
    <x v="0"/>
    <s v="CHATTOGRAM"/>
    <x v="20"/>
  </r>
  <r>
    <n v="82"/>
    <s v="AGRANI BANK PLC"/>
    <n v="11"/>
    <x v="80"/>
    <n v="110087"/>
    <x v="0"/>
    <s v="CHATTOGRAM"/>
    <x v="40"/>
  </r>
  <r>
    <n v="83"/>
    <s v="AGRANI BANK PLC"/>
    <n v="11"/>
    <x v="81"/>
    <n v="110088"/>
    <x v="0"/>
    <s v="CHATTOGRAM"/>
    <x v="39"/>
  </r>
  <r>
    <n v="84"/>
    <s v="AGRANI BANK PLC"/>
    <n v="11"/>
    <x v="82"/>
    <n v="110089"/>
    <x v="0"/>
    <s v="CHATTOGRAM"/>
    <x v="22"/>
  </r>
  <r>
    <n v="85"/>
    <s v="AGRANI BANK PLC"/>
    <n v="11"/>
    <x v="83"/>
    <n v="110090"/>
    <x v="0"/>
    <s v="CHATTOGRAM"/>
    <x v="40"/>
  </r>
  <r>
    <n v="86"/>
    <s v="AGRANI BANK PLC"/>
    <n v="11"/>
    <x v="84"/>
    <n v="110091"/>
    <x v="0"/>
    <s v="CHATTOGRAM"/>
    <x v="41"/>
  </r>
  <r>
    <n v="87"/>
    <s v="AGRANI BANK PLC"/>
    <n v="11"/>
    <x v="85"/>
    <n v="110092"/>
    <x v="0"/>
    <s v="CHATTOGRAM"/>
    <x v="31"/>
  </r>
  <r>
    <n v="88"/>
    <s v="AGRANI BANK PLC"/>
    <n v="11"/>
    <x v="86"/>
    <n v="110093"/>
    <x v="0"/>
    <s v="CHATTOGRAM"/>
    <x v="42"/>
  </r>
  <r>
    <n v="89"/>
    <s v="AGRANI BANK PLC"/>
    <n v="11"/>
    <x v="87"/>
    <n v="110094"/>
    <x v="0"/>
    <s v="CHATTOGRAM"/>
    <x v="23"/>
  </r>
  <r>
    <n v="90"/>
    <s v="AGRANI BANK PLC"/>
    <n v="11"/>
    <x v="88"/>
    <n v="110095"/>
    <x v="0"/>
    <s v="CHATTOGRAM"/>
    <x v="19"/>
  </r>
  <r>
    <n v="91"/>
    <s v="AGRANI BANK PLC"/>
    <n v="11"/>
    <x v="89"/>
    <n v="110096"/>
    <x v="0"/>
    <s v="CHATTOGRAM"/>
    <x v="21"/>
  </r>
  <r>
    <n v="92"/>
    <s v="AGRANI BANK PLC"/>
    <n v="11"/>
    <x v="90"/>
    <n v="110097"/>
    <x v="0"/>
    <s v="CHATTOGRAM"/>
    <x v="39"/>
  </r>
  <r>
    <n v="93"/>
    <s v="AGRANI BANK PLC"/>
    <n v="11"/>
    <x v="91"/>
    <n v="110098"/>
    <x v="0"/>
    <s v="CHATTOGRAM"/>
    <x v="34"/>
  </r>
  <r>
    <n v="94"/>
    <s v="AGRANI BANK PLC"/>
    <n v="11"/>
    <x v="92"/>
    <n v="110099"/>
    <x v="0"/>
    <s v="CHATTOGRAM"/>
    <x v="43"/>
  </r>
  <r>
    <n v="95"/>
    <s v="AGRANI BANK PLC"/>
    <n v="11"/>
    <x v="93"/>
    <n v="110101"/>
    <x v="1"/>
    <s v="TANGAIL"/>
    <x v="44"/>
  </r>
  <r>
    <n v="96"/>
    <s v="AGRANI BANK PLC"/>
    <n v="11"/>
    <x v="3"/>
    <n v="110102"/>
    <x v="1"/>
    <s v="NARSHINGDI"/>
    <x v="45"/>
  </r>
  <r>
    <n v="97"/>
    <s v="AGRANI BANK PLC"/>
    <n v="11"/>
    <x v="94"/>
    <n v="110103"/>
    <x v="2"/>
    <s v="MYMENSINGH"/>
    <x v="46"/>
  </r>
  <r>
    <n v="98"/>
    <s v="AGRANI BANK PLC"/>
    <n v="11"/>
    <x v="95"/>
    <n v="110104"/>
    <x v="1"/>
    <s v="GOPALGANJ"/>
    <x v="47"/>
  </r>
  <r>
    <n v="99"/>
    <s v="AGRANI BANK PLC"/>
    <n v="11"/>
    <x v="96"/>
    <n v="110105"/>
    <x v="1"/>
    <s v="GOPALGANJ"/>
    <x v="48"/>
  </r>
  <r>
    <n v="100"/>
    <s v="AGRANI BANK PLC"/>
    <n v="11"/>
    <x v="97"/>
    <n v="110106"/>
    <x v="1"/>
    <s v="GOPALGANJ"/>
    <x v="49"/>
  </r>
  <r>
    <n v="101"/>
    <s v="AGRANI BANK PLC"/>
    <n v="11"/>
    <x v="98"/>
    <n v="110107"/>
    <x v="1"/>
    <s v="GAZIPUR"/>
    <x v="50"/>
  </r>
  <r>
    <n v="102"/>
    <s v="AGRANI BANK PLC"/>
    <n v="11"/>
    <x v="99"/>
    <n v="110108"/>
    <x v="1"/>
    <s v="DHAKA"/>
    <x v="51"/>
  </r>
  <r>
    <n v="103"/>
    <s v="AGRANI BANK PLC"/>
    <n v="11"/>
    <x v="100"/>
    <n v="110109"/>
    <x v="2"/>
    <s v="MYMENSINGH"/>
    <x v="52"/>
  </r>
  <r>
    <n v="104"/>
    <s v="AGRANI BANK PLC"/>
    <n v="11"/>
    <x v="101"/>
    <n v="110110"/>
    <x v="1"/>
    <s v="NARSHINGDI"/>
    <x v="45"/>
  </r>
  <r>
    <n v="105"/>
    <s v="AGRANI BANK PLC"/>
    <n v="11"/>
    <x v="102"/>
    <n v="110111"/>
    <x v="0"/>
    <s v="RANGAMATI"/>
    <x v="53"/>
  </r>
  <r>
    <n v="106"/>
    <s v="AGRANI BANK PLC"/>
    <n v="11"/>
    <x v="103"/>
    <n v="110112"/>
    <x v="0"/>
    <s v="RANGAMATI"/>
    <x v="53"/>
  </r>
  <r>
    <n v="107"/>
    <s v="AGRANI BANK PLC"/>
    <n v="11"/>
    <x v="104"/>
    <n v="110113"/>
    <x v="1"/>
    <s v="MADARIPUR"/>
    <x v="54"/>
  </r>
  <r>
    <n v="108"/>
    <s v="AGRANI BANK PLC"/>
    <n v="11"/>
    <x v="105"/>
    <n v="110114"/>
    <x v="1"/>
    <s v="MANIKGANJ"/>
    <x v="55"/>
  </r>
  <r>
    <n v="109"/>
    <s v="AGRANI BANK PLC"/>
    <n v="11"/>
    <x v="106"/>
    <n v="110115"/>
    <x v="1"/>
    <s v="GAZIPUR"/>
    <x v="56"/>
  </r>
  <r>
    <n v="110"/>
    <s v="AGRANI BANK PLC"/>
    <n v="11"/>
    <x v="107"/>
    <n v="110116"/>
    <x v="1"/>
    <s v="DHAKA"/>
    <x v="57"/>
  </r>
  <r>
    <n v="111"/>
    <s v="AGRANI BANK PLC"/>
    <n v="11"/>
    <x v="108"/>
    <n v="110117"/>
    <x v="1"/>
    <s v="GOPALGANJ"/>
    <x v="48"/>
  </r>
  <r>
    <n v="112"/>
    <s v="AGRANI BANK PLC"/>
    <n v="11"/>
    <x v="109"/>
    <n v="110118"/>
    <x v="2"/>
    <s v="SHERPUR"/>
    <x v="58"/>
  </r>
  <r>
    <n v="113"/>
    <s v="AGRANI BANK PLC"/>
    <n v="11"/>
    <x v="110"/>
    <n v="110119"/>
    <x v="1"/>
    <s v="GOPALGANJ"/>
    <x v="59"/>
  </r>
  <r>
    <n v="114"/>
    <s v="AGRANI BANK PLC"/>
    <n v="11"/>
    <x v="111"/>
    <n v="110120"/>
    <x v="2"/>
    <s v="SHERPUR"/>
    <x v="60"/>
  </r>
  <r>
    <n v="115"/>
    <s v="AGRANI BANK PLC"/>
    <n v="11"/>
    <x v="112"/>
    <n v="110121"/>
    <x v="0"/>
    <s v="CUMILLA"/>
    <x v="61"/>
  </r>
  <r>
    <n v="116"/>
    <s v="AGRANI BANK PLC"/>
    <n v="11"/>
    <x v="113"/>
    <n v="110122"/>
    <x v="0"/>
    <s v="CUMILLA"/>
    <x v="1"/>
  </r>
  <r>
    <n v="117"/>
    <s v="AGRANI BANK PLC"/>
    <n v="11"/>
    <x v="114"/>
    <n v="110123"/>
    <x v="0"/>
    <s v="CUMILLA"/>
    <x v="1"/>
  </r>
  <r>
    <n v="118"/>
    <s v="AGRANI BANK PLC"/>
    <n v="11"/>
    <x v="115"/>
    <n v="110124"/>
    <x v="0"/>
    <s v="CUMILLA"/>
    <x v="61"/>
  </r>
  <r>
    <n v="119"/>
    <s v="AGRANI BANK PLC"/>
    <n v="11"/>
    <x v="116"/>
    <n v="110125"/>
    <x v="0"/>
    <s v="CUMILLA"/>
    <x v="17"/>
  </r>
  <r>
    <n v="120"/>
    <s v="AGRANI BANK PLC"/>
    <n v="11"/>
    <x v="117"/>
    <n v="110126"/>
    <x v="0"/>
    <s v="CUMILLA"/>
    <x v="62"/>
  </r>
  <r>
    <n v="121"/>
    <s v="AGRANI BANK PLC"/>
    <n v="11"/>
    <x v="118"/>
    <n v="110127"/>
    <x v="0"/>
    <s v="CUMILLA"/>
    <x v="17"/>
  </r>
  <r>
    <n v="122"/>
    <s v="AGRANI BANK PLC"/>
    <n v="11"/>
    <x v="119"/>
    <n v="110128"/>
    <x v="0"/>
    <s v="CUMILLA"/>
    <x v="63"/>
  </r>
  <r>
    <n v="123"/>
    <s v="AGRANI BANK PLC"/>
    <n v="11"/>
    <x v="120"/>
    <n v="110129"/>
    <x v="0"/>
    <s v="CUMILLA"/>
    <x v="64"/>
  </r>
  <r>
    <n v="124"/>
    <s v="AGRANI BANK PLC"/>
    <n v="11"/>
    <x v="121"/>
    <n v="110130"/>
    <x v="0"/>
    <s v="CUMILLA"/>
    <x v="61"/>
  </r>
  <r>
    <n v="125"/>
    <s v="AGRANI BANK PLC"/>
    <n v="11"/>
    <x v="122"/>
    <n v="110131"/>
    <x v="0"/>
    <s v="CUMILLA"/>
    <x v="65"/>
  </r>
  <r>
    <n v="126"/>
    <s v="AGRANI BANK PLC"/>
    <n v="11"/>
    <x v="123"/>
    <n v="110132"/>
    <x v="0"/>
    <s v="CUMILLA"/>
    <x v="66"/>
  </r>
  <r>
    <n v="127"/>
    <s v="AGRANI BANK PLC"/>
    <n v="11"/>
    <x v="124"/>
    <n v="110133"/>
    <x v="0"/>
    <s v="CUMILLA"/>
    <x v="67"/>
  </r>
  <r>
    <n v="128"/>
    <s v="AGRANI BANK PLC"/>
    <n v="11"/>
    <x v="125"/>
    <n v="110134"/>
    <x v="0"/>
    <s v="CUMILLA"/>
    <x v="68"/>
  </r>
  <r>
    <n v="129"/>
    <s v="AGRANI BANK PLC"/>
    <n v="11"/>
    <x v="126"/>
    <n v="110135"/>
    <x v="0"/>
    <s v="CUMILLA"/>
    <x v="69"/>
  </r>
  <r>
    <n v="130"/>
    <s v="AGRANI BANK PLC"/>
    <n v="11"/>
    <x v="127"/>
    <n v="110136"/>
    <x v="0"/>
    <s v="CUMILLA"/>
    <x v="70"/>
  </r>
  <r>
    <n v="131"/>
    <s v="AGRANI BANK PLC"/>
    <n v="11"/>
    <x v="128"/>
    <n v="110137"/>
    <x v="1"/>
    <s v="NARSHINGDI"/>
    <x v="71"/>
  </r>
  <r>
    <n v="132"/>
    <s v="AGRANI BANK PLC"/>
    <n v="11"/>
    <x v="129"/>
    <n v="110138"/>
    <x v="0"/>
    <s v="CUMILLA"/>
    <x v="1"/>
  </r>
  <r>
    <n v="133"/>
    <s v="AGRANI BANK PLC"/>
    <n v="11"/>
    <x v="130"/>
    <n v="110139"/>
    <x v="0"/>
    <s v="CUMILLA"/>
    <x v="68"/>
  </r>
  <r>
    <n v="134"/>
    <s v="AGRANI BANK PLC"/>
    <n v="11"/>
    <x v="131"/>
    <n v="110140"/>
    <x v="0"/>
    <s v="CUMILLA"/>
    <x v="67"/>
  </r>
  <r>
    <n v="135"/>
    <s v="AGRANI BANK PLC"/>
    <n v="11"/>
    <x v="132"/>
    <n v="110141"/>
    <x v="0"/>
    <s v="CUMILLA"/>
    <x v="72"/>
  </r>
  <r>
    <n v="136"/>
    <s v="AGRANI BANK PLC"/>
    <n v="11"/>
    <x v="133"/>
    <n v="110142"/>
    <x v="0"/>
    <s v="CUMILLA"/>
    <x v="17"/>
  </r>
  <r>
    <n v="137"/>
    <s v="AGRANI BANK PLC"/>
    <n v="11"/>
    <x v="134"/>
    <n v="110143"/>
    <x v="0"/>
    <s v="CUMILLA"/>
    <x v="1"/>
  </r>
  <r>
    <n v="138"/>
    <s v="AGRANI BANK PLC"/>
    <n v="11"/>
    <x v="135"/>
    <n v="110144"/>
    <x v="0"/>
    <s v="CUMILLA"/>
    <x v="73"/>
  </r>
  <r>
    <n v="139"/>
    <s v="AGRANI BANK PLC"/>
    <n v="11"/>
    <x v="136"/>
    <n v="110145"/>
    <x v="0"/>
    <s v="CUMILLA"/>
    <x v="72"/>
  </r>
  <r>
    <n v="140"/>
    <s v="AGRANI BANK PLC"/>
    <n v="11"/>
    <x v="137"/>
    <n v="110146"/>
    <x v="0"/>
    <s v="CUMILLA"/>
    <x v="1"/>
  </r>
  <r>
    <n v="141"/>
    <s v="AGRANI BANK PLC"/>
    <n v="11"/>
    <x v="26"/>
    <n v="110147"/>
    <x v="0"/>
    <s v="CUMILLA"/>
    <x v="65"/>
  </r>
  <r>
    <n v="142"/>
    <s v="AGRANI BANK PLC"/>
    <n v="11"/>
    <x v="138"/>
    <n v="110148"/>
    <x v="0"/>
    <s v="CUMILLA"/>
    <x v="74"/>
  </r>
  <r>
    <n v="143"/>
    <s v="AGRANI BANK PLC"/>
    <n v="11"/>
    <x v="139"/>
    <n v="110149"/>
    <x v="0"/>
    <s v="CUMILLA"/>
    <x v="1"/>
  </r>
  <r>
    <n v="144"/>
    <s v="AGRANI BANK PLC"/>
    <n v="11"/>
    <x v="140"/>
    <n v="110150"/>
    <x v="0"/>
    <s v="CUMILLA"/>
    <x v="75"/>
  </r>
  <r>
    <n v="145"/>
    <s v="AGRANI BANK PLC"/>
    <n v="11"/>
    <x v="141"/>
    <n v="110151"/>
    <x v="0"/>
    <s v="CUMILLA"/>
    <x v="72"/>
  </r>
  <r>
    <n v="146"/>
    <s v="AGRANI BANK PLC"/>
    <n v="11"/>
    <x v="142"/>
    <n v="110152"/>
    <x v="1"/>
    <s v="DHAKA"/>
    <x v="51"/>
  </r>
  <r>
    <n v="147"/>
    <s v="AGRANI BANK PLC"/>
    <n v="11"/>
    <x v="143"/>
    <n v="110153"/>
    <x v="1"/>
    <s v="DHAKA"/>
    <x v="51"/>
  </r>
  <r>
    <n v="148"/>
    <s v="AGRANI BANK PLC"/>
    <n v="11"/>
    <x v="144"/>
    <n v="110154"/>
    <x v="1"/>
    <s v="SHARIATPUR"/>
    <x v="76"/>
  </r>
  <r>
    <n v="149"/>
    <s v="AGRANI BANK PLC"/>
    <n v="11"/>
    <x v="145"/>
    <n v="110155"/>
    <x v="1"/>
    <s v="NARSHINGDI"/>
    <x v="77"/>
  </r>
  <r>
    <n v="150"/>
    <s v="AGRANI BANK PLC"/>
    <n v="11"/>
    <x v="146"/>
    <n v="110156"/>
    <x v="1"/>
    <s v="TANGAIL"/>
    <x v="78"/>
  </r>
  <r>
    <n v="151"/>
    <s v="AGRANI BANK PLC"/>
    <n v="11"/>
    <x v="147"/>
    <n v="110157"/>
    <x v="1"/>
    <s v="TANGAIL"/>
    <x v="79"/>
  </r>
  <r>
    <n v="152"/>
    <s v="AGRANI BANK PLC"/>
    <n v="11"/>
    <x v="148"/>
    <n v="110158"/>
    <x v="1"/>
    <s v="GAZIPUR"/>
    <x v="80"/>
  </r>
  <r>
    <n v="153"/>
    <s v="AGRANI BANK PLC"/>
    <n v="11"/>
    <x v="149"/>
    <n v="110159"/>
    <x v="1"/>
    <s v="TANGAIL"/>
    <x v="81"/>
  </r>
  <r>
    <n v="154"/>
    <s v="AGRANI BANK PLC"/>
    <n v="11"/>
    <x v="150"/>
    <n v="110160"/>
    <x v="1"/>
    <s v="FARIDPUR"/>
    <x v="82"/>
  </r>
  <r>
    <n v="155"/>
    <s v="AGRANI BANK PLC"/>
    <n v="11"/>
    <x v="151"/>
    <n v="110161"/>
    <x v="0"/>
    <s v="COX'S BAZAR"/>
    <x v="83"/>
  </r>
  <r>
    <n v="156"/>
    <s v="AGRANI BANK PLC"/>
    <n v="11"/>
    <x v="152"/>
    <n v="110162"/>
    <x v="0"/>
    <s v="COX'S BAZAR"/>
    <x v="84"/>
  </r>
  <r>
    <n v="157"/>
    <s v="AGRANI BANK PLC"/>
    <n v="11"/>
    <x v="153"/>
    <n v="110163"/>
    <x v="0"/>
    <s v="COX'S BAZAR"/>
    <x v="85"/>
  </r>
  <r>
    <n v="158"/>
    <s v="AGRANI BANK PLC"/>
    <n v="11"/>
    <x v="154"/>
    <n v="110164"/>
    <x v="1"/>
    <s v="DHAKA"/>
    <x v="86"/>
  </r>
  <r>
    <n v="159"/>
    <s v="AGRANI BANK PLC"/>
    <n v="11"/>
    <x v="155"/>
    <n v="110165"/>
    <x v="0"/>
    <s v="COX'S BAZAR"/>
    <x v="87"/>
  </r>
  <r>
    <n v="160"/>
    <s v="AGRANI BANK PLC"/>
    <n v="11"/>
    <x v="156"/>
    <n v="110166"/>
    <x v="1"/>
    <s v="GAZIPUR"/>
    <x v="88"/>
  </r>
  <r>
    <n v="161"/>
    <s v="AGRANI BANK PLC"/>
    <n v="11"/>
    <x v="157"/>
    <n v="110167"/>
    <x v="1"/>
    <s v="DHAKA"/>
    <x v="86"/>
  </r>
  <r>
    <n v="162"/>
    <s v="AGRANI BANK PLC"/>
    <n v="11"/>
    <x v="158"/>
    <n v="110168"/>
    <x v="1"/>
    <s v="KISHOREGANJ"/>
    <x v="89"/>
  </r>
  <r>
    <n v="163"/>
    <s v="AGRANI BANK PLC"/>
    <n v="11"/>
    <x v="159"/>
    <n v="110169"/>
    <x v="1"/>
    <s v="KISHOREGANJ"/>
    <x v="90"/>
  </r>
  <r>
    <n v="164"/>
    <s v="AGRANI BANK PLC"/>
    <n v="11"/>
    <x v="160"/>
    <n v="110170"/>
    <x v="1"/>
    <s v="GAZIPUR"/>
    <x v="91"/>
  </r>
  <r>
    <n v="165"/>
    <s v="AGRANI BANK PLC"/>
    <n v="11"/>
    <x v="161"/>
    <n v="110171"/>
    <x v="0"/>
    <s v="FENI"/>
    <x v="92"/>
  </r>
  <r>
    <n v="166"/>
    <s v="AGRANI BANK PLC"/>
    <n v="11"/>
    <x v="162"/>
    <n v="110172"/>
    <x v="0"/>
    <s v="FENI"/>
    <x v="93"/>
  </r>
  <r>
    <n v="167"/>
    <s v="AGRANI BANK PLC"/>
    <n v="11"/>
    <x v="163"/>
    <n v="110173"/>
    <x v="0"/>
    <s v="FENI"/>
    <x v="93"/>
  </r>
  <r>
    <n v="168"/>
    <s v="AGRANI BANK PLC"/>
    <n v="11"/>
    <x v="164"/>
    <n v="110174"/>
    <x v="0"/>
    <s v="FENI"/>
    <x v="94"/>
  </r>
  <r>
    <n v="169"/>
    <s v="AGRANI BANK PLC"/>
    <n v="11"/>
    <x v="165"/>
    <n v="110175"/>
    <x v="0"/>
    <s v="FENI"/>
    <x v="92"/>
  </r>
  <r>
    <n v="170"/>
    <s v="AGRANI BANK PLC"/>
    <n v="11"/>
    <x v="166"/>
    <n v="110176"/>
    <x v="0"/>
    <s v="FENI"/>
    <x v="95"/>
  </r>
  <r>
    <n v="171"/>
    <s v="AGRANI BANK PLC"/>
    <n v="11"/>
    <x v="167"/>
    <n v="110177"/>
    <x v="0"/>
    <s v="FENI"/>
    <x v="30"/>
  </r>
  <r>
    <n v="172"/>
    <s v="AGRANI BANK PLC"/>
    <n v="11"/>
    <x v="168"/>
    <n v="110178"/>
    <x v="1"/>
    <s v="MANIKGANJ"/>
    <x v="55"/>
  </r>
  <r>
    <n v="173"/>
    <s v="AGRANI BANK PLC"/>
    <n v="11"/>
    <x v="169"/>
    <n v="110179"/>
    <x v="1"/>
    <s v="GOPALGANJ"/>
    <x v="47"/>
  </r>
  <r>
    <n v="174"/>
    <s v="AGRANI BANK PLC"/>
    <n v="11"/>
    <x v="170"/>
    <n v="110181"/>
    <x v="3"/>
    <s v="HABIGANJ"/>
    <x v="96"/>
  </r>
  <r>
    <n v="175"/>
    <s v="AGRANI BANK PLC"/>
    <n v="11"/>
    <x v="171"/>
    <n v="110182"/>
    <x v="3"/>
    <s v="HABIGANJ"/>
    <x v="96"/>
  </r>
  <r>
    <n v="176"/>
    <s v="AGRANI BANK PLC"/>
    <n v="11"/>
    <x v="172"/>
    <n v="110183"/>
    <x v="3"/>
    <s v="HABIGANJ"/>
    <x v="97"/>
  </r>
  <r>
    <n v="177"/>
    <s v="AGRANI BANK PLC"/>
    <n v="11"/>
    <x v="173"/>
    <n v="110184"/>
    <x v="3"/>
    <s v="HABIGANJ"/>
    <x v="97"/>
  </r>
  <r>
    <n v="178"/>
    <s v="AGRANI BANK PLC"/>
    <n v="11"/>
    <x v="174"/>
    <n v="110185"/>
    <x v="3"/>
    <s v="HABIGANJ"/>
    <x v="98"/>
  </r>
  <r>
    <n v="179"/>
    <s v="AGRANI BANK PLC"/>
    <n v="11"/>
    <x v="175"/>
    <n v="110191"/>
    <x v="0"/>
    <s v="RANGAMATI"/>
    <x v="99"/>
  </r>
  <r>
    <n v="180"/>
    <s v="AGRANI BANK PLC"/>
    <n v="11"/>
    <x v="176"/>
    <n v="110192"/>
    <x v="0"/>
    <s v="RANGAMATI"/>
    <x v="100"/>
  </r>
  <r>
    <n v="181"/>
    <s v="AGRANI BANK PLC"/>
    <n v="11"/>
    <x v="177"/>
    <n v="110196"/>
    <x v="0"/>
    <s v="KHAGRACHARI"/>
    <x v="101"/>
  </r>
  <r>
    <n v="182"/>
    <s v="AGRANI BANK PLC"/>
    <n v="11"/>
    <x v="178"/>
    <n v="110201"/>
    <x v="0"/>
    <s v="LAKSHMIPUR"/>
    <x v="102"/>
  </r>
  <r>
    <n v="183"/>
    <s v="AGRANI BANK PLC"/>
    <n v="11"/>
    <x v="179"/>
    <n v="110202"/>
    <x v="0"/>
    <s v="LAKSHMIPUR"/>
    <x v="102"/>
  </r>
  <r>
    <n v="184"/>
    <s v="AGRANI BANK PLC"/>
    <n v="11"/>
    <x v="180"/>
    <n v="110203"/>
    <x v="0"/>
    <s v="LAKSHMIPUR"/>
    <x v="102"/>
  </r>
  <r>
    <n v="185"/>
    <s v="AGRANI BANK PLC"/>
    <n v="11"/>
    <x v="181"/>
    <n v="110204"/>
    <x v="0"/>
    <s v="LAKSHMIPUR"/>
    <x v="103"/>
  </r>
  <r>
    <n v="186"/>
    <s v="AGRANI BANK PLC"/>
    <n v="11"/>
    <x v="182"/>
    <n v="110205"/>
    <x v="0"/>
    <s v="LAKSHMIPUR"/>
    <x v="104"/>
  </r>
  <r>
    <n v="187"/>
    <s v="AGRANI BANK PLC"/>
    <n v="11"/>
    <x v="183"/>
    <n v="110206"/>
    <x v="0"/>
    <s v="LAKSHMIPUR"/>
    <x v="103"/>
  </r>
  <r>
    <n v="188"/>
    <s v="AGRANI BANK PLC"/>
    <n v="11"/>
    <x v="184"/>
    <n v="110207"/>
    <x v="0"/>
    <s v="LAKSHMIPUR"/>
    <x v="105"/>
  </r>
  <r>
    <n v="189"/>
    <s v="AGRANI BANK PLC"/>
    <n v="11"/>
    <x v="185"/>
    <n v="110208"/>
    <x v="0"/>
    <s v="LAKSHMIPUR"/>
    <x v="106"/>
  </r>
  <r>
    <n v="190"/>
    <s v="AGRANI BANK PLC"/>
    <n v="11"/>
    <x v="186"/>
    <n v="110209"/>
    <x v="0"/>
    <s v="LAKSHMIPUR"/>
    <x v="104"/>
  </r>
  <r>
    <n v="191"/>
    <s v="AGRANI BANK PLC"/>
    <n v="11"/>
    <x v="187"/>
    <n v="110210"/>
    <x v="4"/>
    <s v="JHENAIDAH"/>
    <x v="107"/>
  </r>
  <r>
    <n v="192"/>
    <s v="AGRANI BANK PLC"/>
    <n v="11"/>
    <x v="188"/>
    <n v="110211"/>
    <x v="0"/>
    <s v="BANDARBAN"/>
    <x v="108"/>
  </r>
  <r>
    <n v="193"/>
    <s v="AGRANI BANK PLC"/>
    <n v="11"/>
    <x v="189"/>
    <n v="110212"/>
    <x v="4"/>
    <s v="BAGERHAT"/>
    <x v="109"/>
  </r>
  <r>
    <n v="194"/>
    <s v="AGRANI BANK PLC"/>
    <n v="11"/>
    <x v="190"/>
    <n v="110213"/>
    <x v="4"/>
    <s v="MEHERPUR"/>
    <x v="110"/>
  </r>
  <r>
    <n v="195"/>
    <s v="AGRANI BANK PLC"/>
    <n v="11"/>
    <x v="191"/>
    <n v="110214"/>
    <x v="4"/>
    <s v="MAGURA"/>
    <x v="111"/>
  </r>
  <r>
    <n v="196"/>
    <s v="AGRANI BANK PLC"/>
    <n v="11"/>
    <x v="192"/>
    <n v="110215"/>
    <x v="4"/>
    <s v="MAGURA"/>
    <x v="112"/>
  </r>
  <r>
    <n v="197"/>
    <s v="AGRANI BANK PLC"/>
    <n v="11"/>
    <x v="193"/>
    <n v="110216"/>
    <x v="3"/>
    <s v="MOULVIBAZAR"/>
    <x v="113"/>
  </r>
  <r>
    <n v="198"/>
    <s v="AGRANI BANK PLC"/>
    <n v="11"/>
    <x v="194"/>
    <n v="110217"/>
    <x v="3"/>
    <s v="MOULVIBAZAR"/>
    <x v="114"/>
  </r>
  <r>
    <n v="199"/>
    <s v="AGRANI BANK PLC"/>
    <n v="11"/>
    <x v="195"/>
    <n v="110218"/>
    <x v="3"/>
    <s v="MOULVIBAZAR"/>
    <x v="115"/>
  </r>
  <r>
    <n v="200"/>
    <s v="AGRANI BANK PLC"/>
    <n v="11"/>
    <x v="196"/>
    <n v="110219"/>
    <x v="3"/>
    <s v="MOULVIBAZAR"/>
    <x v="113"/>
  </r>
  <r>
    <n v="201"/>
    <s v="AGRANI BANK PLC"/>
    <n v="11"/>
    <x v="197"/>
    <n v="110220"/>
    <x v="3"/>
    <s v="MOULVIBAZAR"/>
    <x v="113"/>
  </r>
  <r>
    <n v="202"/>
    <s v="AGRANI BANK PLC"/>
    <n v="11"/>
    <x v="198"/>
    <n v="110221"/>
    <x v="3"/>
    <s v="MOULVIBAZAR"/>
    <x v="113"/>
  </r>
  <r>
    <n v="203"/>
    <s v="AGRANI BANK PLC"/>
    <n v="11"/>
    <x v="199"/>
    <n v="110222"/>
    <x v="3"/>
    <s v="MOULVIBAZAR"/>
    <x v="116"/>
  </r>
  <r>
    <n v="204"/>
    <s v="AGRANI BANK PLC"/>
    <n v="11"/>
    <x v="200"/>
    <n v="110223"/>
    <x v="3"/>
    <s v="MOULVIBAZAR"/>
    <x v="115"/>
  </r>
  <r>
    <n v="205"/>
    <s v="AGRANI BANK PLC"/>
    <n v="11"/>
    <x v="201"/>
    <n v="110224"/>
    <x v="3"/>
    <s v="MOULVIBAZAR"/>
    <x v="115"/>
  </r>
  <r>
    <n v="206"/>
    <s v="AGRANI BANK PLC"/>
    <n v="11"/>
    <x v="202"/>
    <n v="110225"/>
    <x v="3"/>
    <s v="MOULVIBAZAR"/>
    <x v="117"/>
  </r>
  <r>
    <n v="207"/>
    <s v="AGRANI BANK PLC"/>
    <n v="11"/>
    <x v="203"/>
    <n v="110226"/>
    <x v="3"/>
    <s v="MOULVIBAZAR"/>
    <x v="113"/>
  </r>
  <r>
    <n v="208"/>
    <s v="AGRANI BANK PLC"/>
    <n v="11"/>
    <x v="204"/>
    <n v="110227"/>
    <x v="3"/>
    <s v="MOULVIBAZAR"/>
    <x v="118"/>
  </r>
  <r>
    <n v="209"/>
    <s v="AGRANI BANK PLC"/>
    <n v="11"/>
    <x v="205"/>
    <n v="110228"/>
    <x v="3"/>
    <s v="MOULVIBAZAR"/>
    <x v="118"/>
  </r>
  <r>
    <n v="210"/>
    <s v="AGRANI BANK PLC"/>
    <n v="11"/>
    <x v="206"/>
    <n v="110229"/>
    <x v="4"/>
    <s v="NARAIL"/>
    <x v="119"/>
  </r>
  <r>
    <n v="211"/>
    <s v="AGRANI BANK PLC"/>
    <n v="11"/>
    <x v="207"/>
    <n v="110230"/>
    <x v="4"/>
    <s v="JHENAIDAH"/>
    <x v="120"/>
  </r>
  <r>
    <n v="212"/>
    <s v="AGRANI BANK PLC"/>
    <n v="11"/>
    <x v="208"/>
    <n v="110231"/>
    <x v="4"/>
    <s v="MEHERPUR"/>
    <x v="121"/>
  </r>
  <r>
    <n v="213"/>
    <s v="AGRANI BANK PLC"/>
    <n v="11"/>
    <x v="209"/>
    <n v="110232"/>
    <x v="4"/>
    <s v="SATKHIRA"/>
    <x v="122"/>
  </r>
  <r>
    <n v="214"/>
    <s v="AGRANI BANK PLC"/>
    <n v="11"/>
    <x v="210"/>
    <n v="110241"/>
    <x v="0"/>
    <s v="NOAKHALI"/>
    <x v="123"/>
  </r>
  <r>
    <n v="215"/>
    <s v="AGRANI BANK PLC"/>
    <n v="11"/>
    <x v="211"/>
    <n v="110242"/>
    <x v="0"/>
    <s v="NOAKHALI"/>
    <x v="124"/>
  </r>
  <r>
    <n v="216"/>
    <s v="AGRANI BANK PLC"/>
    <n v="11"/>
    <x v="212"/>
    <n v="110243"/>
    <x v="0"/>
    <s v="NOAKHALI"/>
    <x v="125"/>
  </r>
  <r>
    <n v="217"/>
    <s v="AGRANI BANK PLC"/>
    <n v="11"/>
    <x v="213"/>
    <n v="110244"/>
    <x v="0"/>
    <s v="NOAKHALI"/>
    <x v="126"/>
  </r>
  <r>
    <n v="218"/>
    <s v="AGRANI BANK PLC"/>
    <n v="11"/>
    <x v="214"/>
    <n v="110245"/>
    <x v="0"/>
    <s v="NOAKHALI"/>
    <x v="126"/>
  </r>
  <r>
    <n v="219"/>
    <s v="AGRANI BANK PLC"/>
    <n v="11"/>
    <x v="215"/>
    <n v="110246"/>
    <x v="0"/>
    <s v="NOAKHALI"/>
    <x v="124"/>
  </r>
  <r>
    <n v="220"/>
    <s v="AGRANI BANK PLC"/>
    <n v="11"/>
    <x v="216"/>
    <n v="110247"/>
    <x v="0"/>
    <s v="NOAKHALI"/>
    <x v="123"/>
  </r>
  <r>
    <n v="221"/>
    <s v="AGRANI BANK PLC"/>
    <n v="11"/>
    <x v="217"/>
    <n v="110248"/>
    <x v="0"/>
    <s v="NOAKHALI"/>
    <x v="127"/>
  </r>
  <r>
    <n v="222"/>
    <s v="AGRANI BANK PLC"/>
    <n v="11"/>
    <x v="218"/>
    <n v="110249"/>
    <x v="0"/>
    <s v="NOAKHALI"/>
    <x v="124"/>
  </r>
  <r>
    <n v="223"/>
    <s v="AGRANI BANK PLC"/>
    <n v="11"/>
    <x v="219"/>
    <n v="110250"/>
    <x v="0"/>
    <s v="NOAKHALI"/>
    <x v="124"/>
  </r>
  <r>
    <n v="224"/>
    <s v="AGRANI BANK PLC"/>
    <n v="11"/>
    <x v="220"/>
    <n v="110251"/>
    <x v="0"/>
    <s v="NOAKHALI"/>
    <x v="126"/>
  </r>
  <r>
    <n v="225"/>
    <s v="AGRANI BANK PLC"/>
    <n v="11"/>
    <x v="221"/>
    <n v="110252"/>
    <x v="0"/>
    <s v="NOAKHALI"/>
    <x v="126"/>
  </r>
  <r>
    <n v="226"/>
    <s v="AGRANI BANK PLC"/>
    <n v="11"/>
    <x v="222"/>
    <n v="110253"/>
    <x v="0"/>
    <s v="NOAKHALI"/>
    <x v="127"/>
  </r>
  <r>
    <n v="227"/>
    <s v="AGRANI BANK PLC"/>
    <n v="11"/>
    <x v="223"/>
    <n v="110254"/>
    <x v="0"/>
    <s v="NOAKHALI"/>
    <x v="128"/>
  </r>
  <r>
    <n v="228"/>
    <s v="AGRANI BANK PLC"/>
    <n v="11"/>
    <x v="224"/>
    <n v="110255"/>
    <x v="0"/>
    <s v="LAKSHMIPUR"/>
    <x v="104"/>
  </r>
  <r>
    <n v="229"/>
    <s v="AGRANI BANK PLC"/>
    <n v="11"/>
    <x v="225"/>
    <n v="110256"/>
    <x v="0"/>
    <s v="NOAKHALI"/>
    <x v="126"/>
  </r>
  <r>
    <n v="230"/>
    <s v="AGRANI BANK PLC"/>
    <n v="11"/>
    <x v="226"/>
    <n v="110257"/>
    <x v="0"/>
    <s v="NOAKHALI"/>
    <x v="123"/>
  </r>
  <r>
    <n v="231"/>
    <s v="AGRANI BANK PLC"/>
    <n v="11"/>
    <x v="227"/>
    <n v="110258"/>
    <x v="0"/>
    <s v="NOAKHALI"/>
    <x v="127"/>
  </r>
  <r>
    <n v="232"/>
    <s v="AGRANI BANK PLC"/>
    <n v="11"/>
    <x v="228"/>
    <n v="110259"/>
    <x v="0"/>
    <s v="NOAKHALI"/>
    <x v="123"/>
  </r>
  <r>
    <n v="233"/>
    <s v="AGRANI BANK PLC"/>
    <n v="11"/>
    <x v="229"/>
    <n v="110260"/>
    <x v="0"/>
    <s v="NOAKHALI"/>
    <x v="126"/>
  </r>
  <r>
    <n v="234"/>
    <s v="AGRANI BANK PLC"/>
    <n v="11"/>
    <x v="230"/>
    <n v="110261"/>
    <x v="0"/>
    <s v="NOAKHALI"/>
    <x v="127"/>
  </r>
  <r>
    <n v="235"/>
    <s v="AGRANI BANK PLC"/>
    <n v="11"/>
    <x v="231"/>
    <n v="110262"/>
    <x v="0"/>
    <s v="NOAKHALI"/>
    <x v="129"/>
  </r>
  <r>
    <n v="236"/>
    <s v="AGRANI BANK PLC"/>
    <n v="11"/>
    <x v="232"/>
    <n v="110263"/>
    <x v="0"/>
    <s v="NOAKHALI"/>
    <x v="123"/>
  </r>
  <r>
    <n v="237"/>
    <s v="AGRANI BANK PLC"/>
    <n v="11"/>
    <x v="233"/>
    <n v="110264"/>
    <x v="0"/>
    <s v="NOAKHALI"/>
    <x v="127"/>
  </r>
  <r>
    <n v="238"/>
    <s v="AGRANI BANK PLC"/>
    <n v="11"/>
    <x v="234"/>
    <n v="110265"/>
    <x v="4"/>
    <s v="JASHORE"/>
    <x v="130"/>
  </r>
  <r>
    <n v="239"/>
    <s v="AGRANI BANK PLC"/>
    <n v="11"/>
    <x v="235"/>
    <n v="110271"/>
    <x v="0"/>
    <s v="CHATTOGRAM"/>
    <x v="131"/>
  </r>
  <r>
    <n v="240"/>
    <s v="AGRANI BANK PLC"/>
    <n v="11"/>
    <x v="236"/>
    <n v="110272"/>
    <x v="0"/>
    <s v="CHATTOGRAM"/>
    <x v="132"/>
  </r>
  <r>
    <n v="241"/>
    <s v="AGRANI BANK PLC"/>
    <n v="11"/>
    <x v="237"/>
    <n v="110274"/>
    <x v="0"/>
    <s v="CHATTOGRAM"/>
    <x v="133"/>
  </r>
  <r>
    <n v="242"/>
    <s v="AGRANI BANK PLC"/>
    <n v="11"/>
    <x v="238"/>
    <n v="110275"/>
    <x v="0"/>
    <s v="CHATTOGRAM"/>
    <x v="4"/>
  </r>
  <r>
    <n v="243"/>
    <s v="AGRANI BANK PLC"/>
    <n v="11"/>
    <x v="239"/>
    <n v="110276"/>
    <x v="0"/>
    <s v="CHATTOGRAM"/>
    <x v="134"/>
  </r>
  <r>
    <n v="244"/>
    <s v="AGRANI BANK PLC"/>
    <n v="11"/>
    <x v="240"/>
    <n v="110277"/>
    <x v="0"/>
    <s v="CHATTOGRAM"/>
    <x v="135"/>
  </r>
  <r>
    <n v="245"/>
    <s v="AGRANI BANK PLC"/>
    <n v="11"/>
    <x v="241"/>
    <n v="110278"/>
    <x v="0"/>
    <s v="CHATTOGRAM"/>
    <x v="4"/>
  </r>
  <r>
    <n v="246"/>
    <s v="AGRANI BANK PLC"/>
    <n v="11"/>
    <x v="242"/>
    <n v="110279"/>
    <x v="0"/>
    <s v="CHATTOGRAM"/>
    <x v="135"/>
  </r>
  <r>
    <n v="247"/>
    <s v="AGRANI BANK PLC"/>
    <n v="11"/>
    <x v="243"/>
    <n v="110280"/>
    <x v="0"/>
    <s v="CHATTOGRAM"/>
    <x v="136"/>
  </r>
  <r>
    <n v="248"/>
    <s v="AGRANI BANK PLC"/>
    <n v="11"/>
    <x v="244"/>
    <n v="110281"/>
    <x v="0"/>
    <s v="CHATTOGRAM"/>
    <x v="4"/>
  </r>
  <r>
    <n v="249"/>
    <s v="AGRANI BANK PLC"/>
    <n v="11"/>
    <x v="245"/>
    <n v="110282"/>
    <x v="0"/>
    <s v="CHATTOGRAM"/>
    <x v="132"/>
  </r>
  <r>
    <n v="250"/>
    <s v="AGRANI BANK PLC"/>
    <n v="11"/>
    <x v="246"/>
    <n v="110283"/>
    <x v="0"/>
    <s v="CHATTOGRAM"/>
    <x v="39"/>
  </r>
  <r>
    <n v="251"/>
    <s v="AGRANI BANK PLC"/>
    <n v="11"/>
    <x v="247"/>
    <n v="110291"/>
    <x v="0"/>
    <s v="KHAGRACHARI"/>
    <x v="137"/>
  </r>
  <r>
    <n v="252"/>
    <s v="AGRANI BANK PLC"/>
    <n v="11"/>
    <x v="248"/>
    <n v="110292"/>
    <x v="4"/>
    <s v="MAGURA"/>
    <x v="138"/>
  </r>
  <r>
    <n v="253"/>
    <s v="AGRANI BANK PLC"/>
    <n v="11"/>
    <x v="249"/>
    <n v="110293"/>
    <x v="4"/>
    <s v="JASHORE"/>
    <x v="139"/>
  </r>
  <r>
    <n v="254"/>
    <s v="AGRANI BANK PLC"/>
    <n v="11"/>
    <x v="250"/>
    <n v="110294"/>
    <x v="4"/>
    <s v="MAGURA"/>
    <x v="140"/>
  </r>
  <r>
    <n v="255"/>
    <s v="AGRANI BANK PLC"/>
    <n v="11"/>
    <x v="251"/>
    <n v="110296"/>
    <x v="3"/>
    <s v="SUNAMGANJ"/>
    <x v="141"/>
  </r>
  <r>
    <n v="256"/>
    <s v="AGRANI BANK PLC"/>
    <n v="11"/>
    <x v="252"/>
    <n v="110297"/>
    <x v="3"/>
    <s v="SUNAMGANJ"/>
    <x v="142"/>
  </r>
  <r>
    <n v="257"/>
    <s v="AGRANI BANK PLC"/>
    <n v="11"/>
    <x v="253"/>
    <n v="110298"/>
    <x v="3"/>
    <s v="SUNAMGANJ"/>
    <x v="143"/>
  </r>
  <r>
    <n v="258"/>
    <s v="AGRANI BANK PLC"/>
    <n v="11"/>
    <x v="254"/>
    <n v="110299"/>
    <x v="3"/>
    <s v="SUNAMGANJ"/>
    <x v="141"/>
  </r>
  <r>
    <n v="259"/>
    <s v="AGRANI BANK PLC"/>
    <n v="11"/>
    <x v="255"/>
    <n v="110300"/>
    <x v="3"/>
    <s v="SUNAMGANJ"/>
    <x v="144"/>
  </r>
  <r>
    <n v="260"/>
    <s v="AGRANI BANK PLC"/>
    <n v="11"/>
    <x v="256"/>
    <n v="110301"/>
    <x v="5"/>
    <s v="PABNA"/>
    <x v="145"/>
  </r>
  <r>
    <n v="261"/>
    <s v="AGRANI BANK PLC"/>
    <n v="11"/>
    <x v="257"/>
    <n v="110302"/>
    <x v="5"/>
    <s v="RAJSHAHI"/>
    <x v="146"/>
  </r>
  <r>
    <n v="262"/>
    <s v="AGRANI BANK PLC"/>
    <n v="11"/>
    <x v="258"/>
    <n v="110303"/>
    <x v="5"/>
    <s v="JAYPURHAT"/>
    <x v="147"/>
  </r>
  <r>
    <n v="263"/>
    <s v="AGRANI BANK PLC"/>
    <n v="11"/>
    <x v="259"/>
    <n v="110304"/>
    <x v="5"/>
    <s v="NATORE"/>
    <x v="148"/>
  </r>
  <r>
    <n v="264"/>
    <s v="AGRANI BANK PLC"/>
    <n v="11"/>
    <x v="260"/>
    <n v="110305"/>
    <x v="5"/>
    <s v="PABNA"/>
    <x v="149"/>
  </r>
  <r>
    <n v="265"/>
    <s v="AGRANI BANK PLC"/>
    <n v="11"/>
    <x v="32"/>
    <n v="110306"/>
    <x v="5"/>
    <s v="NATORE"/>
    <x v="150"/>
  </r>
  <r>
    <n v="266"/>
    <s v="AGRANI BANK PLC"/>
    <n v="11"/>
    <x v="261"/>
    <n v="110307"/>
    <x v="5"/>
    <s v="RAJSHAHI"/>
    <x v="151"/>
  </r>
  <r>
    <n v="267"/>
    <s v="AGRANI BANK PLC"/>
    <n v="11"/>
    <x v="262"/>
    <n v="110308"/>
    <x v="5"/>
    <s v="PABNA"/>
    <x v="152"/>
  </r>
  <r>
    <n v="268"/>
    <s v="AGRANI BANK PLC"/>
    <n v="11"/>
    <x v="263"/>
    <n v="110309"/>
    <x v="5"/>
    <s v="RAJSHAHI"/>
    <x v="151"/>
  </r>
  <r>
    <n v="269"/>
    <s v="AGRANI BANK PLC"/>
    <n v="11"/>
    <x v="264"/>
    <n v="110311"/>
    <x v="3"/>
    <s v="SYLHET"/>
    <x v="153"/>
  </r>
  <r>
    <n v="270"/>
    <s v="AGRANI BANK PLC"/>
    <n v="11"/>
    <x v="265"/>
    <n v="110312"/>
    <x v="3"/>
    <s v="SYLHET"/>
    <x v="154"/>
  </r>
  <r>
    <n v="271"/>
    <s v="AGRANI BANK PLC"/>
    <n v="11"/>
    <x v="266"/>
    <n v="110313"/>
    <x v="3"/>
    <s v="SYLHET"/>
    <x v="155"/>
  </r>
  <r>
    <n v="272"/>
    <s v="AGRANI BANK PLC"/>
    <n v="11"/>
    <x v="267"/>
    <n v="110314"/>
    <x v="3"/>
    <s v="SYLHET"/>
    <x v="153"/>
  </r>
  <r>
    <n v="273"/>
    <s v="AGRANI BANK PLC"/>
    <n v="11"/>
    <x v="268"/>
    <n v="110315"/>
    <x v="3"/>
    <s v="SYLHET"/>
    <x v="156"/>
  </r>
  <r>
    <n v="274"/>
    <s v="AGRANI BANK PLC"/>
    <n v="11"/>
    <x v="269"/>
    <n v="110316"/>
    <x v="3"/>
    <s v="SYLHET"/>
    <x v="154"/>
  </r>
  <r>
    <n v="275"/>
    <s v="AGRANI BANK PLC"/>
    <n v="11"/>
    <x v="270"/>
    <n v="110317"/>
    <x v="3"/>
    <s v="SYLHET"/>
    <x v="155"/>
  </r>
  <r>
    <n v="276"/>
    <s v="AGRANI BANK PLC"/>
    <n v="11"/>
    <x v="271"/>
    <n v="110318"/>
    <x v="3"/>
    <s v="SYLHET"/>
    <x v="157"/>
  </r>
  <r>
    <n v="277"/>
    <s v="AGRANI BANK PLC"/>
    <n v="11"/>
    <x v="272"/>
    <n v="110319"/>
    <x v="3"/>
    <s v="SYLHET"/>
    <x v="158"/>
  </r>
  <r>
    <n v="278"/>
    <s v="AGRANI BANK PLC"/>
    <n v="11"/>
    <x v="273"/>
    <n v="110321"/>
    <x v="3"/>
    <s v="SYLHET"/>
    <x v="156"/>
  </r>
  <r>
    <n v="279"/>
    <s v="AGRANI BANK PLC"/>
    <n v="11"/>
    <x v="274"/>
    <n v="110322"/>
    <x v="3"/>
    <s v="SYLHET"/>
    <x v="159"/>
  </r>
  <r>
    <n v="280"/>
    <s v="AGRANI BANK PLC"/>
    <n v="11"/>
    <x v="275"/>
    <n v="110323"/>
    <x v="3"/>
    <s v="SYLHET"/>
    <x v="160"/>
  </r>
  <r>
    <n v="281"/>
    <s v="AGRANI BANK PLC"/>
    <n v="11"/>
    <x v="276"/>
    <n v="110324"/>
    <x v="3"/>
    <s v="SYLHET"/>
    <x v="161"/>
  </r>
  <r>
    <n v="282"/>
    <s v="AGRANI BANK PLC"/>
    <n v="11"/>
    <x v="277"/>
    <n v="110325"/>
    <x v="3"/>
    <s v="SYLHET"/>
    <x v="156"/>
  </r>
  <r>
    <n v="283"/>
    <s v="AGRANI BANK PLC"/>
    <n v="11"/>
    <x v="278"/>
    <n v="110326"/>
    <x v="3"/>
    <s v="SYLHET"/>
    <x v="159"/>
  </r>
  <r>
    <n v="284"/>
    <s v="AGRANI BANK PLC"/>
    <n v="11"/>
    <x v="279"/>
    <n v="110327"/>
    <x v="3"/>
    <s v="SYLHET"/>
    <x v="162"/>
  </r>
  <r>
    <n v="285"/>
    <s v="AGRANI BANK PLC"/>
    <n v="11"/>
    <x v="280"/>
    <n v="110328"/>
    <x v="3"/>
    <s v="SYLHET"/>
    <x v="159"/>
  </r>
  <r>
    <n v="286"/>
    <s v="AGRANI BANK PLC"/>
    <n v="11"/>
    <x v="281"/>
    <n v="110329"/>
    <x v="3"/>
    <s v="SYLHET"/>
    <x v="163"/>
  </r>
  <r>
    <n v="287"/>
    <s v="AGRANI BANK PLC"/>
    <n v="11"/>
    <x v="282"/>
    <n v="110330"/>
    <x v="3"/>
    <s v="SYLHET"/>
    <x v="156"/>
  </r>
  <r>
    <n v="288"/>
    <s v="AGRANI BANK PLC"/>
    <n v="11"/>
    <x v="283"/>
    <n v="110331"/>
    <x v="3"/>
    <s v="SYLHET"/>
    <x v="154"/>
  </r>
  <r>
    <n v="289"/>
    <s v="AGRANI BANK PLC"/>
    <n v="11"/>
    <x v="284"/>
    <n v="110332"/>
    <x v="3"/>
    <s v="SYLHET"/>
    <x v="153"/>
  </r>
  <r>
    <n v="290"/>
    <s v="AGRANI BANK PLC"/>
    <n v="11"/>
    <x v="285"/>
    <n v="110333"/>
    <x v="3"/>
    <s v="SYLHET"/>
    <x v="158"/>
  </r>
  <r>
    <n v="291"/>
    <s v="AGRANI BANK PLC"/>
    <n v="11"/>
    <x v="286"/>
    <n v="110334"/>
    <x v="3"/>
    <s v="SYLHET"/>
    <x v="158"/>
  </r>
  <r>
    <n v="292"/>
    <s v="AGRANI BANK PLC"/>
    <n v="11"/>
    <x v="287"/>
    <n v="110335"/>
    <x v="3"/>
    <s v="SYLHET"/>
    <x v="153"/>
  </r>
  <r>
    <n v="293"/>
    <s v="AGRANI BANK PLC"/>
    <n v="11"/>
    <x v="288"/>
    <n v="110336"/>
    <x v="3"/>
    <s v="SYLHET"/>
    <x v="156"/>
  </r>
  <r>
    <n v="294"/>
    <s v="AGRANI BANK PLC"/>
    <n v="11"/>
    <x v="289"/>
    <n v="110337"/>
    <x v="3"/>
    <s v="SYLHET"/>
    <x v="164"/>
  </r>
  <r>
    <n v="295"/>
    <s v="AGRANI BANK PLC"/>
    <n v="11"/>
    <x v="290"/>
    <n v="110338"/>
    <x v="3"/>
    <s v="SYLHET"/>
    <x v="156"/>
  </r>
  <r>
    <n v="296"/>
    <s v="AGRANI BANK PLC"/>
    <n v="11"/>
    <x v="291"/>
    <n v="110339"/>
    <x v="3"/>
    <s v="SYLHET"/>
    <x v="164"/>
  </r>
  <r>
    <n v="297"/>
    <s v="AGRANI BANK PLC"/>
    <n v="11"/>
    <x v="292"/>
    <n v="110340"/>
    <x v="3"/>
    <s v="SYLHET"/>
    <x v="165"/>
  </r>
  <r>
    <n v="298"/>
    <s v="AGRANI BANK PLC"/>
    <n v="11"/>
    <x v="293"/>
    <n v="110341"/>
    <x v="3"/>
    <s v="SYLHET"/>
    <x v="166"/>
  </r>
  <r>
    <n v="299"/>
    <s v="AGRANI BANK PLC"/>
    <n v="11"/>
    <x v="32"/>
    <n v="110342"/>
    <x v="3"/>
    <s v="SYLHET"/>
    <x v="158"/>
  </r>
  <r>
    <n v="300"/>
    <s v="AGRANI BANK PLC"/>
    <n v="11"/>
    <x v="294"/>
    <n v="110343"/>
    <x v="3"/>
    <s v="SYLHET"/>
    <x v="153"/>
  </r>
  <r>
    <n v="301"/>
    <s v="AGRANI BANK PLC"/>
    <n v="11"/>
    <x v="295"/>
    <n v="110344"/>
    <x v="3"/>
    <s v="SYLHET"/>
    <x v="161"/>
  </r>
  <r>
    <n v="302"/>
    <s v="AGRANI BANK PLC"/>
    <n v="11"/>
    <x v="296"/>
    <n v="110345"/>
    <x v="3"/>
    <s v="SYLHET"/>
    <x v="153"/>
  </r>
  <r>
    <n v="303"/>
    <s v="AGRANI BANK PLC"/>
    <n v="11"/>
    <x v="297"/>
    <n v="110346"/>
    <x v="3"/>
    <s v="SYLHET"/>
    <x v="165"/>
  </r>
  <r>
    <n v="304"/>
    <s v="AGRANI BANK PLC"/>
    <n v="11"/>
    <x v="298"/>
    <n v="110347"/>
    <x v="3"/>
    <s v="SYLHET"/>
    <x v="153"/>
  </r>
  <r>
    <n v="305"/>
    <s v="AGRANI BANK PLC"/>
    <n v="11"/>
    <x v="299"/>
    <n v="110361"/>
    <x v="1"/>
    <s v="DHAKA"/>
    <x v="167"/>
  </r>
  <r>
    <n v="306"/>
    <s v="AGRANI BANK PLC"/>
    <n v="11"/>
    <x v="300"/>
    <n v="110362"/>
    <x v="1"/>
    <s v="DHAKA"/>
    <x v="168"/>
  </r>
  <r>
    <n v="307"/>
    <s v="AGRANI BANK PLC"/>
    <n v="11"/>
    <x v="301"/>
    <n v="110363"/>
    <x v="1"/>
    <s v="DHAKA"/>
    <x v="169"/>
  </r>
  <r>
    <n v="308"/>
    <s v="AGRANI BANK PLC"/>
    <n v="11"/>
    <x v="302"/>
    <n v="110364"/>
    <x v="1"/>
    <s v="DHAKA"/>
    <x v="170"/>
  </r>
  <r>
    <n v="309"/>
    <s v="AGRANI BANK PLC"/>
    <n v="11"/>
    <x v="303"/>
    <n v="110365"/>
    <x v="1"/>
    <s v="DHAKA"/>
    <x v="171"/>
  </r>
  <r>
    <n v="310"/>
    <s v="AGRANI BANK PLC"/>
    <n v="11"/>
    <x v="304"/>
    <n v="110366"/>
    <x v="1"/>
    <s v="DHAKA"/>
    <x v="172"/>
  </r>
  <r>
    <n v="311"/>
    <s v="AGRANI BANK PLC"/>
    <n v="11"/>
    <x v="305"/>
    <n v="110367"/>
    <x v="1"/>
    <s v="DHAKA"/>
    <x v="167"/>
  </r>
  <r>
    <n v="312"/>
    <s v="AGRANI BANK PLC"/>
    <n v="11"/>
    <x v="306"/>
    <n v="110368"/>
    <x v="1"/>
    <s v="DHAKA"/>
    <x v="173"/>
  </r>
  <r>
    <n v="313"/>
    <s v="AGRANI BANK PLC"/>
    <n v="11"/>
    <x v="307"/>
    <n v="110369"/>
    <x v="1"/>
    <s v="DHAKA"/>
    <x v="174"/>
  </r>
  <r>
    <n v="314"/>
    <s v="AGRANI BANK PLC"/>
    <n v="11"/>
    <x v="308"/>
    <n v="110371"/>
    <x v="1"/>
    <s v="DHAKA"/>
    <x v="26"/>
  </r>
  <r>
    <n v="315"/>
    <s v="AGRANI BANK PLC"/>
    <n v="11"/>
    <x v="309"/>
    <n v="110372"/>
    <x v="1"/>
    <s v="DHAKA"/>
    <x v="172"/>
  </r>
  <r>
    <n v="316"/>
    <s v="AGRANI BANK PLC"/>
    <n v="11"/>
    <x v="310"/>
    <n v="110373"/>
    <x v="1"/>
    <s v="DHAKA"/>
    <x v="175"/>
  </r>
  <r>
    <n v="317"/>
    <s v="AGRANI BANK PLC"/>
    <n v="11"/>
    <x v="311"/>
    <n v="110374"/>
    <x v="1"/>
    <s v="DHAKA"/>
    <x v="26"/>
  </r>
  <r>
    <n v="318"/>
    <s v="AGRANI BANK PLC"/>
    <n v="11"/>
    <x v="312"/>
    <n v="110375"/>
    <x v="1"/>
    <s v="DHAKA"/>
    <x v="169"/>
  </r>
  <r>
    <n v="319"/>
    <s v="AGRANI BANK PLC"/>
    <n v="11"/>
    <x v="313"/>
    <n v="110377"/>
    <x v="1"/>
    <s v="DHAKA"/>
    <x v="176"/>
  </r>
  <r>
    <n v="320"/>
    <s v="AGRANI BANK PLC"/>
    <n v="11"/>
    <x v="314"/>
    <n v="110378"/>
    <x v="1"/>
    <s v="DHAKA"/>
    <x v="177"/>
  </r>
  <r>
    <n v="321"/>
    <s v="AGRANI BANK PLC"/>
    <n v="11"/>
    <x v="315"/>
    <n v="110379"/>
    <x v="1"/>
    <s v="DHAKA"/>
    <x v="178"/>
  </r>
  <r>
    <n v="322"/>
    <s v="AGRANI BANK PLC"/>
    <n v="11"/>
    <x v="316"/>
    <n v="110380"/>
    <x v="1"/>
    <s v="DHAKA"/>
    <x v="179"/>
  </r>
  <r>
    <n v="323"/>
    <s v="AGRANI BANK PLC"/>
    <n v="11"/>
    <x v="317"/>
    <n v="110381"/>
    <x v="1"/>
    <s v="DHAKA"/>
    <x v="177"/>
  </r>
  <r>
    <n v="324"/>
    <s v="AGRANI BANK PLC"/>
    <n v="11"/>
    <x v="318"/>
    <n v="110382"/>
    <x v="1"/>
    <s v="DHAKA"/>
    <x v="169"/>
  </r>
  <r>
    <n v="325"/>
    <s v="AGRANI BANK PLC"/>
    <n v="11"/>
    <x v="319"/>
    <n v="110383"/>
    <x v="1"/>
    <s v="DHAKA"/>
    <x v="180"/>
  </r>
  <r>
    <n v="326"/>
    <s v="AGRANI BANK PLC"/>
    <n v="11"/>
    <x v="320"/>
    <n v="110384"/>
    <x v="1"/>
    <s v="DHAKA"/>
    <x v="180"/>
  </r>
  <r>
    <n v="327"/>
    <s v="AGRANI BANK PLC"/>
    <n v="11"/>
    <x v="321"/>
    <n v="110385"/>
    <x v="1"/>
    <s v="DHAKA"/>
    <x v="181"/>
  </r>
  <r>
    <n v="328"/>
    <s v="AGRANI BANK PLC"/>
    <n v="11"/>
    <x v="322"/>
    <n v="110386"/>
    <x v="1"/>
    <s v="DHAKA"/>
    <x v="26"/>
  </r>
  <r>
    <n v="329"/>
    <s v="AGRANI BANK PLC"/>
    <n v="11"/>
    <x v="323"/>
    <n v="110387"/>
    <x v="1"/>
    <s v="DHAKA"/>
    <x v="182"/>
  </r>
  <r>
    <n v="330"/>
    <s v="AGRANI BANK PLC"/>
    <n v="11"/>
    <x v="324"/>
    <n v="110388"/>
    <x v="1"/>
    <s v="DHAKA"/>
    <x v="182"/>
  </r>
  <r>
    <n v="331"/>
    <s v="AGRANI BANK PLC"/>
    <n v="11"/>
    <x v="325"/>
    <n v="110389"/>
    <x v="1"/>
    <s v="DHAKA"/>
    <x v="183"/>
  </r>
  <r>
    <n v="332"/>
    <s v="AGRANI BANK PLC"/>
    <n v="11"/>
    <x v="326"/>
    <n v="110390"/>
    <x v="1"/>
    <s v="DHAKA"/>
    <x v="184"/>
  </r>
  <r>
    <n v="333"/>
    <s v="AGRANI BANK PLC"/>
    <n v="11"/>
    <x v="327"/>
    <n v="110391"/>
    <x v="1"/>
    <s v="DHAKA"/>
    <x v="170"/>
  </r>
  <r>
    <n v="334"/>
    <s v="AGRANI BANK PLC"/>
    <n v="11"/>
    <x v="328"/>
    <n v="110392"/>
    <x v="1"/>
    <s v="DHAKA"/>
    <x v="177"/>
  </r>
  <r>
    <n v="335"/>
    <s v="AGRANI BANK PLC"/>
    <n v="11"/>
    <x v="329"/>
    <n v="110394"/>
    <x v="1"/>
    <s v="DHAKA"/>
    <x v="171"/>
  </r>
  <r>
    <n v="336"/>
    <s v="AGRANI BANK PLC"/>
    <n v="11"/>
    <x v="330"/>
    <n v="110395"/>
    <x v="1"/>
    <s v="DHAKA"/>
    <x v="176"/>
  </r>
  <r>
    <n v="337"/>
    <s v="AGRANI BANK PLC"/>
    <n v="11"/>
    <x v="331"/>
    <n v="110396"/>
    <x v="1"/>
    <s v="DHAKA"/>
    <x v="185"/>
  </r>
  <r>
    <n v="338"/>
    <s v="AGRANI BANK PLC"/>
    <n v="11"/>
    <x v="332"/>
    <n v="110397"/>
    <x v="1"/>
    <s v="DHAKA"/>
    <x v="186"/>
  </r>
  <r>
    <n v="339"/>
    <s v="AGRANI BANK PLC"/>
    <n v="11"/>
    <x v="333"/>
    <n v="110398"/>
    <x v="1"/>
    <s v="DHAKA"/>
    <x v="187"/>
  </r>
  <r>
    <n v="340"/>
    <s v="AGRANI BANK PLC"/>
    <n v="11"/>
    <x v="192"/>
    <n v="110399"/>
    <x v="1"/>
    <s v="DHAKA"/>
    <x v="112"/>
  </r>
  <r>
    <n v="341"/>
    <s v="AGRANI BANK PLC"/>
    <n v="11"/>
    <x v="334"/>
    <n v="110400"/>
    <x v="1"/>
    <s v="DHAKA"/>
    <x v="26"/>
  </r>
  <r>
    <n v="342"/>
    <s v="AGRANI BANK PLC"/>
    <n v="11"/>
    <x v="335"/>
    <n v="110401"/>
    <x v="1"/>
    <s v="DHAKA"/>
    <x v="181"/>
  </r>
  <r>
    <n v="343"/>
    <s v="AGRANI BANK PLC"/>
    <n v="11"/>
    <x v="336"/>
    <n v="110402"/>
    <x v="1"/>
    <s v="DHAKA"/>
    <x v="170"/>
  </r>
  <r>
    <n v="344"/>
    <s v="AGRANI BANK PLC"/>
    <n v="11"/>
    <x v="337"/>
    <n v="110403"/>
    <x v="1"/>
    <s v="DHAKA"/>
    <x v="188"/>
  </r>
  <r>
    <n v="345"/>
    <s v="AGRANI BANK PLC"/>
    <n v="11"/>
    <x v="338"/>
    <n v="110404"/>
    <x v="1"/>
    <s v="DHAKA"/>
    <x v="167"/>
  </r>
  <r>
    <n v="346"/>
    <s v="AGRANI BANK PLC"/>
    <n v="11"/>
    <x v="339"/>
    <n v="110405"/>
    <x v="1"/>
    <s v="DHAKA"/>
    <x v="176"/>
  </r>
  <r>
    <n v="347"/>
    <s v="AGRANI BANK PLC"/>
    <n v="11"/>
    <x v="340"/>
    <n v="110406"/>
    <x v="1"/>
    <s v="DHAKA"/>
    <x v="178"/>
  </r>
  <r>
    <n v="348"/>
    <s v="AGRANI BANK PLC"/>
    <n v="11"/>
    <x v="341"/>
    <n v="110407"/>
    <x v="1"/>
    <s v="DHAKA"/>
    <x v="26"/>
  </r>
  <r>
    <n v="349"/>
    <s v="AGRANI BANK PLC"/>
    <n v="11"/>
    <x v="342"/>
    <n v="110408"/>
    <x v="1"/>
    <s v="DHAKA"/>
    <x v="189"/>
  </r>
  <r>
    <n v="350"/>
    <s v="AGRANI BANK PLC"/>
    <n v="11"/>
    <x v="343"/>
    <n v="110409"/>
    <x v="1"/>
    <s v="DHAKA"/>
    <x v="26"/>
  </r>
  <r>
    <n v="351"/>
    <s v="AGRANI BANK PLC"/>
    <n v="11"/>
    <x v="344"/>
    <n v="110410"/>
    <x v="1"/>
    <s v="DHAKA"/>
    <x v="169"/>
  </r>
  <r>
    <n v="352"/>
    <s v="AGRANI BANK PLC"/>
    <n v="11"/>
    <x v="345"/>
    <n v="110411"/>
    <x v="1"/>
    <s v="DHAKA"/>
    <x v="172"/>
  </r>
  <r>
    <n v="353"/>
    <s v="AGRANI BANK PLC"/>
    <n v="11"/>
    <x v="346"/>
    <n v="110412"/>
    <x v="1"/>
    <s v="DHAKA"/>
    <x v="179"/>
  </r>
  <r>
    <n v="354"/>
    <s v="AGRANI BANK PLC"/>
    <n v="11"/>
    <x v="347"/>
    <n v="110413"/>
    <x v="1"/>
    <s v="DHAKA"/>
    <x v="179"/>
  </r>
  <r>
    <n v="355"/>
    <s v="AGRANI BANK PLC"/>
    <n v="11"/>
    <x v="348"/>
    <n v="110414"/>
    <x v="1"/>
    <s v="DHAKA"/>
    <x v="172"/>
  </r>
  <r>
    <n v="356"/>
    <s v="AGRANI BANK PLC"/>
    <n v="11"/>
    <x v="349"/>
    <n v="110415"/>
    <x v="1"/>
    <s v="DHAKA"/>
    <x v="190"/>
  </r>
  <r>
    <n v="357"/>
    <s v="AGRANI BANK PLC"/>
    <n v="11"/>
    <x v="350"/>
    <n v="110416"/>
    <x v="1"/>
    <s v="DHAKA"/>
    <x v="179"/>
  </r>
  <r>
    <n v="358"/>
    <s v="AGRANI BANK PLC"/>
    <n v="11"/>
    <x v="351"/>
    <n v="110417"/>
    <x v="1"/>
    <s v="DHAKA"/>
    <x v="179"/>
  </r>
  <r>
    <n v="359"/>
    <s v="AGRANI BANK PLC"/>
    <n v="11"/>
    <x v="352"/>
    <n v="110418"/>
    <x v="1"/>
    <s v="DHAKA"/>
    <x v="176"/>
  </r>
  <r>
    <n v="360"/>
    <s v="AGRANI BANK PLC"/>
    <n v="11"/>
    <x v="353"/>
    <n v="110419"/>
    <x v="1"/>
    <s v="DHAKA"/>
    <x v="183"/>
  </r>
  <r>
    <n v="361"/>
    <s v="AGRANI BANK PLC"/>
    <n v="11"/>
    <x v="354"/>
    <n v="110420"/>
    <x v="1"/>
    <s v="DHAKA"/>
    <x v="186"/>
  </r>
  <r>
    <n v="362"/>
    <s v="AGRANI BANK PLC"/>
    <n v="11"/>
    <x v="355"/>
    <n v="110421"/>
    <x v="1"/>
    <s v="DHAKA"/>
    <x v="186"/>
  </r>
  <r>
    <n v="363"/>
    <s v="AGRANI BANK PLC"/>
    <n v="11"/>
    <x v="356"/>
    <n v="110422"/>
    <x v="1"/>
    <s v="DHAKA"/>
    <x v="189"/>
  </r>
  <r>
    <n v="364"/>
    <s v="AGRANI BANK PLC"/>
    <n v="11"/>
    <x v="357"/>
    <n v="110423"/>
    <x v="1"/>
    <s v="DHAKA"/>
    <x v="191"/>
  </r>
  <r>
    <n v="365"/>
    <s v="AGRANI BANK PLC"/>
    <n v="11"/>
    <x v="358"/>
    <n v="110424"/>
    <x v="1"/>
    <s v="DHAKA"/>
    <x v="192"/>
  </r>
  <r>
    <n v="366"/>
    <s v="AGRANI BANK PLC"/>
    <n v="11"/>
    <x v="359"/>
    <n v="110425"/>
    <x v="1"/>
    <s v="DHAKA"/>
    <x v="181"/>
  </r>
  <r>
    <n v="367"/>
    <s v="AGRANI BANK PLC"/>
    <n v="11"/>
    <x v="360"/>
    <n v="110426"/>
    <x v="1"/>
    <s v="DHAKA"/>
    <x v="169"/>
  </r>
  <r>
    <n v="368"/>
    <s v="AGRANI BANK PLC"/>
    <n v="11"/>
    <x v="361"/>
    <n v="110427"/>
    <x v="1"/>
    <s v="DHAKA"/>
    <x v="168"/>
  </r>
  <r>
    <n v="369"/>
    <s v="AGRANI BANK PLC"/>
    <n v="11"/>
    <x v="362"/>
    <n v="110429"/>
    <x v="1"/>
    <s v="DHAKA"/>
    <x v="193"/>
  </r>
  <r>
    <n v="370"/>
    <s v="AGRANI BANK PLC"/>
    <n v="11"/>
    <x v="363"/>
    <n v="110430"/>
    <x v="1"/>
    <s v="DHAKA"/>
    <x v="194"/>
  </r>
  <r>
    <n v="371"/>
    <s v="AGRANI BANK PLC"/>
    <n v="11"/>
    <x v="364"/>
    <n v="110431"/>
    <x v="1"/>
    <s v="DHAKA"/>
    <x v="195"/>
  </r>
  <r>
    <n v="372"/>
    <s v="AGRANI BANK PLC"/>
    <n v="11"/>
    <x v="365"/>
    <n v="110432"/>
    <x v="1"/>
    <s v="DHAKA"/>
    <x v="183"/>
  </r>
  <r>
    <n v="373"/>
    <s v="AGRANI BANK PLC"/>
    <n v="11"/>
    <x v="366"/>
    <n v="110433"/>
    <x v="1"/>
    <s v="DHAKA"/>
    <x v="174"/>
  </r>
  <r>
    <n v="374"/>
    <s v="AGRANI BANK PLC"/>
    <n v="11"/>
    <x v="367"/>
    <n v="110434"/>
    <x v="1"/>
    <s v="DHAKA"/>
    <x v="174"/>
  </r>
  <r>
    <n v="375"/>
    <s v="AGRANI BANK PLC"/>
    <n v="11"/>
    <x v="368"/>
    <n v="110435"/>
    <x v="1"/>
    <s v="DHAKA"/>
    <x v="187"/>
  </r>
  <r>
    <n v="376"/>
    <s v="AGRANI BANK PLC"/>
    <n v="11"/>
    <x v="369"/>
    <n v="110436"/>
    <x v="1"/>
    <s v="DHAKA"/>
    <x v="182"/>
  </r>
  <r>
    <n v="377"/>
    <s v="AGRANI BANK PLC"/>
    <n v="11"/>
    <x v="370"/>
    <n v="110437"/>
    <x v="1"/>
    <s v="DHAKA"/>
    <x v="196"/>
  </r>
  <r>
    <n v="378"/>
    <s v="AGRANI BANK PLC"/>
    <n v="11"/>
    <x v="371"/>
    <n v="110438"/>
    <x v="1"/>
    <s v="DHAKA"/>
    <x v="187"/>
  </r>
  <r>
    <n v="379"/>
    <s v="AGRANI BANK PLC"/>
    <n v="11"/>
    <x v="372"/>
    <n v="110439"/>
    <x v="1"/>
    <s v="DHAKA"/>
    <x v="197"/>
  </r>
  <r>
    <n v="380"/>
    <s v="AGRANI BANK PLC"/>
    <n v="11"/>
    <x v="373"/>
    <n v="110440"/>
    <x v="1"/>
    <s v="DHAKA"/>
    <x v="169"/>
  </r>
  <r>
    <n v="381"/>
    <s v="AGRANI BANK PLC"/>
    <n v="11"/>
    <x v="374"/>
    <n v="110441"/>
    <x v="1"/>
    <s v="DHAKA"/>
    <x v="194"/>
  </r>
  <r>
    <n v="382"/>
    <s v="AGRANI BANK PLC"/>
    <n v="11"/>
    <x v="375"/>
    <n v="110442"/>
    <x v="1"/>
    <s v="DHAKA"/>
    <x v="174"/>
  </r>
  <r>
    <n v="383"/>
    <s v="AGRANI BANK PLC"/>
    <n v="11"/>
    <x v="376"/>
    <n v="110443"/>
    <x v="1"/>
    <s v="DHAKA"/>
    <x v="176"/>
  </r>
  <r>
    <n v="384"/>
    <s v="AGRANI BANK PLC"/>
    <n v="11"/>
    <x v="377"/>
    <n v="110444"/>
    <x v="1"/>
    <s v="DHAKA"/>
    <x v="198"/>
  </r>
  <r>
    <n v="385"/>
    <s v="AGRANI BANK PLC"/>
    <n v="11"/>
    <x v="378"/>
    <n v="110445"/>
    <x v="1"/>
    <s v="DHAKA"/>
    <x v="112"/>
  </r>
  <r>
    <n v="386"/>
    <s v="AGRANI BANK PLC"/>
    <n v="11"/>
    <x v="379"/>
    <n v="110446"/>
    <x v="1"/>
    <s v="DHAKA"/>
    <x v="199"/>
  </r>
  <r>
    <n v="387"/>
    <s v="AGRANI BANK PLC"/>
    <n v="11"/>
    <x v="380"/>
    <n v="110447"/>
    <x v="1"/>
    <s v="DHAKA"/>
    <x v="169"/>
  </r>
  <r>
    <n v="388"/>
    <s v="AGRANI BANK PLC"/>
    <n v="11"/>
    <x v="381"/>
    <n v="110448"/>
    <x v="1"/>
    <s v="DHAKA"/>
    <x v="200"/>
  </r>
  <r>
    <n v="389"/>
    <s v="AGRANI BANK PLC"/>
    <n v="11"/>
    <x v="382"/>
    <n v="110449"/>
    <x v="1"/>
    <s v="DHAKA"/>
    <x v="167"/>
  </r>
  <r>
    <n v="390"/>
    <s v="AGRANI BANK PLC"/>
    <n v="11"/>
    <x v="383"/>
    <n v="110450"/>
    <x v="1"/>
    <s v="DHAKA"/>
    <x v="51"/>
  </r>
  <r>
    <n v="391"/>
    <s v="AGRANI BANK PLC"/>
    <n v="11"/>
    <x v="384"/>
    <n v="110451"/>
    <x v="1"/>
    <s v="DHAKA"/>
    <x v="86"/>
  </r>
  <r>
    <n v="392"/>
    <s v="AGRANI BANK PLC"/>
    <n v="11"/>
    <x v="385"/>
    <n v="110452"/>
    <x v="1"/>
    <s v="DHAKA"/>
    <x v="169"/>
  </r>
  <r>
    <n v="393"/>
    <s v="AGRANI BANK PLC"/>
    <n v="11"/>
    <x v="386"/>
    <n v="110453"/>
    <x v="1"/>
    <s v="DHAKA"/>
    <x v="199"/>
  </r>
  <r>
    <n v="394"/>
    <s v="AGRANI BANK PLC"/>
    <n v="11"/>
    <x v="387"/>
    <n v="110454"/>
    <x v="1"/>
    <s v="DHAKA"/>
    <x v="201"/>
  </r>
  <r>
    <n v="395"/>
    <s v="AGRANI BANK PLC"/>
    <n v="11"/>
    <x v="388"/>
    <n v="110455"/>
    <x v="6"/>
    <s v="BARISHAL"/>
    <x v="202"/>
  </r>
  <r>
    <n v="396"/>
    <s v="AGRANI BANK PLC"/>
    <n v="11"/>
    <x v="389"/>
    <n v="110456"/>
    <x v="6"/>
    <s v="JHALOKATHI"/>
    <x v="203"/>
  </r>
  <r>
    <n v="397"/>
    <s v="AGRANI BANK PLC"/>
    <n v="11"/>
    <x v="390"/>
    <n v="110457"/>
    <x v="6"/>
    <s v="BARISHAL"/>
    <x v="204"/>
  </r>
  <r>
    <n v="398"/>
    <s v="AGRANI BANK PLC"/>
    <n v="11"/>
    <x v="391"/>
    <n v="110458"/>
    <x v="6"/>
    <s v="BARISHAL"/>
    <x v="205"/>
  </r>
  <r>
    <n v="399"/>
    <s v="AGRANI BANK PLC"/>
    <n v="11"/>
    <x v="392"/>
    <n v="110459"/>
    <x v="6"/>
    <s v="BARISHAL"/>
    <x v="206"/>
  </r>
  <r>
    <n v="400"/>
    <s v="AGRANI BANK PLC"/>
    <n v="11"/>
    <x v="393"/>
    <n v="110460"/>
    <x v="6"/>
    <s v="BARISHAL"/>
    <x v="207"/>
  </r>
  <r>
    <n v="401"/>
    <s v="AGRANI BANK PLC"/>
    <n v="11"/>
    <x v="394"/>
    <n v="110461"/>
    <x v="1"/>
    <s v="FARIDPUR"/>
    <x v="208"/>
  </r>
  <r>
    <n v="402"/>
    <s v="AGRANI BANK PLC"/>
    <n v="11"/>
    <x v="395"/>
    <n v="110462"/>
    <x v="1"/>
    <s v="FARIDPUR"/>
    <x v="209"/>
  </r>
  <r>
    <n v="403"/>
    <s v="AGRANI BANK PLC"/>
    <n v="11"/>
    <x v="396"/>
    <n v="110463"/>
    <x v="1"/>
    <s v="FARIDPUR"/>
    <x v="208"/>
  </r>
  <r>
    <n v="404"/>
    <s v="AGRANI BANK PLC"/>
    <n v="11"/>
    <x v="397"/>
    <n v="110464"/>
    <x v="1"/>
    <s v="FARIDPUR"/>
    <x v="209"/>
  </r>
  <r>
    <n v="405"/>
    <s v="AGRANI BANK PLC"/>
    <n v="11"/>
    <x v="398"/>
    <n v="110465"/>
    <x v="1"/>
    <s v="FARIDPUR"/>
    <x v="210"/>
  </r>
  <r>
    <n v="406"/>
    <s v="AGRANI BANK PLC"/>
    <n v="11"/>
    <x v="399"/>
    <n v="110466"/>
    <x v="1"/>
    <s v="FARIDPUR"/>
    <x v="208"/>
  </r>
  <r>
    <n v="407"/>
    <s v="AGRANI BANK PLC"/>
    <n v="11"/>
    <x v="400"/>
    <n v="110467"/>
    <x v="1"/>
    <s v="FARIDPUR"/>
    <x v="208"/>
  </r>
  <r>
    <n v="408"/>
    <s v="AGRANI BANK PLC"/>
    <n v="11"/>
    <x v="401"/>
    <n v="110468"/>
    <x v="1"/>
    <s v="FARIDPUR"/>
    <x v="209"/>
  </r>
  <r>
    <n v="409"/>
    <s v="AGRANI BANK PLC"/>
    <n v="11"/>
    <x v="402"/>
    <n v="110469"/>
    <x v="1"/>
    <s v="FARIDPUR"/>
    <x v="211"/>
  </r>
  <r>
    <n v="410"/>
    <s v="AGRANI BANK PLC"/>
    <n v="11"/>
    <x v="403"/>
    <n v="110470"/>
    <x v="1"/>
    <s v="FARIDPUR"/>
    <x v="212"/>
  </r>
  <r>
    <n v="411"/>
    <s v="AGRANI BANK PLC"/>
    <n v="11"/>
    <x v="404"/>
    <n v="110471"/>
    <x v="1"/>
    <s v="FARIDPUR"/>
    <x v="208"/>
  </r>
  <r>
    <n v="412"/>
    <s v="AGRANI BANK PLC"/>
    <n v="11"/>
    <x v="405"/>
    <n v="110472"/>
    <x v="1"/>
    <s v="FARIDPUR"/>
    <x v="213"/>
  </r>
  <r>
    <n v="413"/>
    <s v="AGRANI BANK PLC"/>
    <n v="11"/>
    <x v="406"/>
    <n v="110473"/>
    <x v="6"/>
    <s v="BARISHAL"/>
    <x v="214"/>
  </r>
  <r>
    <n v="414"/>
    <s v="AGRANI BANK PLC"/>
    <n v="11"/>
    <x v="407"/>
    <n v="110474"/>
    <x v="6"/>
    <s v="BHOLA"/>
    <x v="215"/>
  </r>
  <r>
    <n v="415"/>
    <s v="AGRANI BANK PLC"/>
    <n v="11"/>
    <x v="408"/>
    <n v="110475"/>
    <x v="6"/>
    <s v="BARISHAL"/>
    <x v="216"/>
  </r>
  <r>
    <n v="416"/>
    <s v="AGRANI BANK PLC"/>
    <n v="11"/>
    <x v="409"/>
    <n v="110476"/>
    <x v="6"/>
    <s v="BARISHAL"/>
    <x v="206"/>
  </r>
  <r>
    <n v="417"/>
    <s v="AGRANI BANK PLC"/>
    <n v="11"/>
    <x v="410"/>
    <n v="110477"/>
    <x v="6"/>
    <s v="BARISHAL"/>
    <x v="205"/>
  </r>
  <r>
    <n v="418"/>
    <s v="AGRANI BANK PLC"/>
    <n v="11"/>
    <x v="411"/>
    <n v="110478"/>
    <x v="6"/>
    <s v="BARISHAL"/>
    <x v="214"/>
  </r>
  <r>
    <n v="419"/>
    <s v="AGRANI BANK PLC"/>
    <n v="11"/>
    <x v="412"/>
    <n v="110479"/>
    <x v="6"/>
    <s v="PATUAKHALI"/>
    <x v="217"/>
  </r>
  <r>
    <n v="420"/>
    <s v="AGRANI BANK PLC"/>
    <n v="11"/>
    <x v="413"/>
    <n v="110481"/>
    <x v="1"/>
    <s v="GAZIPUR"/>
    <x v="218"/>
  </r>
  <r>
    <n v="421"/>
    <s v="AGRANI BANK PLC"/>
    <n v="11"/>
    <x v="414"/>
    <n v="110482"/>
    <x v="1"/>
    <s v="GAZIPUR"/>
    <x v="111"/>
  </r>
  <r>
    <n v="422"/>
    <s v="AGRANI BANK PLC"/>
    <n v="11"/>
    <x v="415"/>
    <n v="110483"/>
    <x v="1"/>
    <s v="GAZIPUR"/>
    <x v="218"/>
  </r>
  <r>
    <n v="423"/>
    <s v="AGRANI BANK PLC"/>
    <n v="11"/>
    <x v="416"/>
    <n v="110484"/>
    <x v="1"/>
    <s v="GAZIPUR"/>
    <x v="111"/>
  </r>
  <r>
    <n v="424"/>
    <s v="AGRANI BANK PLC"/>
    <n v="11"/>
    <x v="417"/>
    <n v="110485"/>
    <x v="1"/>
    <s v="GAZIPUR"/>
    <x v="218"/>
  </r>
  <r>
    <n v="425"/>
    <s v="AGRANI BANK PLC"/>
    <n v="11"/>
    <x v="418"/>
    <n v="110486"/>
    <x v="1"/>
    <s v="GAZIPUR"/>
    <x v="111"/>
  </r>
  <r>
    <n v="426"/>
    <s v="AGRANI BANK PLC"/>
    <n v="11"/>
    <x v="419"/>
    <n v="110487"/>
    <x v="1"/>
    <s v="GAZIPUR"/>
    <x v="111"/>
  </r>
  <r>
    <n v="427"/>
    <s v="AGRANI BANK PLC"/>
    <n v="11"/>
    <x v="420"/>
    <n v="110488"/>
    <x v="1"/>
    <s v="GAZIPUR"/>
    <x v="111"/>
  </r>
  <r>
    <n v="428"/>
    <s v="AGRANI BANK PLC"/>
    <n v="11"/>
    <x v="191"/>
    <n v="110490"/>
    <x v="1"/>
    <s v="GAZIPUR"/>
    <x v="111"/>
  </r>
  <r>
    <n v="429"/>
    <s v="AGRANI BANK PLC"/>
    <n v="11"/>
    <x v="421"/>
    <n v="110491"/>
    <x v="1"/>
    <s v="GAZIPUR"/>
    <x v="219"/>
  </r>
  <r>
    <n v="430"/>
    <s v="AGRANI BANK PLC"/>
    <n v="11"/>
    <x v="422"/>
    <n v="110492"/>
    <x v="1"/>
    <s v="GAZIPUR"/>
    <x v="80"/>
  </r>
  <r>
    <n v="431"/>
    <s v="AGRANI BANK PLC"/>
    <n v="11"/>
    <x v="423"/>
    <n v="110494"/>
    <x v="1"/>
    <s v="GAZIPUR"/>
    <x v="218"/>
  </r>
  <r>
    <n v="432"/>
    <s v="AGRANI BANK PLC"/>
    <n v="11"/>
    <x v="424"/>
    <n v="110495"/>
    <x v="1"/>
    <s v="GAZIPUR"/>
    <x v="219"/>
  </r>
  <r>
    <n v="433"/>
    <s v="AGRANI BANK PLC"/>
    <n v="11"/>
    <x v="425"/>
    <n v="110496"/>
    <x v="1"/>
    <s v="GAZIPUR"/>
    <x v="219"/>
  </r>
  <r>
    <n v="434"/>
    <s v="AGRANI BANK PLC"/>
    <n v="11"/>
    <x v="426"/>
    <n v="110497"/>
    <x v="1"/>
    <s v="GAZIPUR"/>
    <x v="56"/>
  </r>
  <r>
    <n v="435"/>
    <s v="AGRANI BANK PLC"/>
    <n v="11"/>
    <x v="427"/>
    <n v="110501"/>
    <x v="1"/>
    <s v="GOPALGANJ"/>
    <x v="59"/>
  </r>
  <r>
    <n v="436"/>
    <s v="AGRANI BANK PLC"/>
    <n v="11"/>
    <x v="428"/>
    <n v="110502"/>
    <x v="1"/>
    <s v="GOPALGANJ"/>
    <x v="47"/>
  </r>
  <r>
    <n v="437"/>
    <s v="AGRANI BANK PLC"/>
    <n v="11"/>
    <x v="429"/>
    <n v="110503"/>
    <x v="1"/>
    <s v="GOPALGANJ"/>
    <x v="47"/>
  </r>
  <r>
    <n v="438"/>
    <s v="AGRANI BANK PLC"/>
    <n v="11"/>
    <x v="430"/>
    <n v="110504"/>
    <x v="1"/>
    <s v="GOPALGANJ"/>
    <x v="49"/>
  </r>
  <r>
    <n v="439"/>
    <s v="AGRANI BANK PLC"/>
    <n v="11"/>
    <x v="431"/>
    <n v="110505"/>
    <x v="1"/>
    <s v="GOPALGANJ"/>
    <x v="47"/>
  </r>
  <r>
    <n v="440"/>
    <s v="AGRANI BANK PLC"/>
    <n v="11"/>
    <x v="432"/>
    <n v="110506"/>
    <x v="1"/>
    <s v="GOPALGANJ"/>
    <x v="59"/>
  </r>
  <r>
    <n v="441"/>
    <s v="AGRANI BANK PLC"/>
    <n v="11"/>
    <x v="433"/>
    <n v="110507"/>
    <x v="1"/>
    <s v="GOPALGANJ"/>
    <x v="220"/>
  </r>
  <r>
    <n v="442"/>
    <s v="AGRANI BANK PLC"/>
    <n v="11"/>
    <x v="434"/>
    <n v="110508"/>
    <x v="1"/>
    <s v="GOPALGANJ"/>
    <x v="48"/>
  </r>
  <r>
    <n v="443"/>
    <s v="AGRANI BANK PLC"/>
    <n v="11"/>
    <x v="435"/>
    <n v="110510"/>
    <x v="3"/>
    <s v="SYLHET"/>
    <x v="164"/>
  </r>
  <r>
    <n v="444"/>
    <s v="AGRANI BANK PLC"/>
    <n v="11"/>
    <x v="436"/>
    <n v="110511"/>
    <x v="2"/>
    <s v="JAMALPUR"/>
    <x v="221"/>
  </r>
  <r>
    <n v="445"/>
    <s v="AGRANI BANK PLC"/>
    <n v="11"/>
    <x v="437"/>
    <n v="110512"/>
    <x v="2"/>
    <s v="JAMALPUR"/>
    <x v="222"/>
  </r>
  <r>
    <n v="446"/>
    <s v="AGRANI BANK PLC"/>
    <n v="11"/>
    <x v="438"/>
    <n v="110513"/>
    <x v="2"/>
    <s v="JAMALPUR"/>
    <x v="222"/>
  </r>
  <r>
    <n v="447"/>
    <s v="AGRANI BANK PLC"/>
    <n v="11"/>
    <x v="439"/>
    <n v="110514"/>
    <x v="2"/>
    <s v="JAMALPUR"/>
    <x v="222"/>
  </r>
  <r>
    <n v="448"/>
    <s v="AGRANI BANK PLC"/>
    <n v="11"/>
    <x v="440"/>
    <n v="110515"/>
    <x v="2"/>
    <s v="JAMALPUR"/>
    <x v="222"/>
  </r>
  <r>
    <n v="449"/>
    <s v="AGRANI BANK PLC"/>
    <n v="11"/>
    <x v="441"/>
    <n v="110516"/>
    <x v="2"/>
    <s v="JAMALPUR"/>
    <x v="222"/>
  </r>
  <r>
    <n v="450"/>
    <s v="AGRANI BANK PLC"/>
    <n v="11"/>
    <x v="442"/>
    <n v="110517"/>
    <x v="2"/>
    <s v="JAMALPUR"/>
    <x v="222"/>
  </r>
  <r>
    <n v="451"/>
    <s v="AGRANI BANK PLC"/>
    <n v="11"/>
    <x v="443"/>
    <n v="110518"/>
    <x v="2"/>
    <s v="JAMALPUR"/>
    <x v="221"/>
  </r>
  <r>
    <n v="452"/>
    <s v="AGRANI BANK PLC"/>
    <n v="11"/>
    <x v="444"/>
    <n v="110519"/>
    <x v="2"/>
    <s v="JAMALPUR"/>
    <x v="221"/>
  </r>
  <r>
    <n v="453"/>
    <s v="AGRANI BANK PLC"/>
    <n v="11"/>
    <x v="445"/>
    <n v="110520"/>
    <x v="2"/>
    <s v="JAMALPUR"/>
    <x v="222"/>
  </r>
  <r>
    <n v="454"/>
    <s v="AGRANI BANK PLC"/>
    <n v="11"/>
    <x v="32"/>
    <n v="110521"/>
    <x v="2"/>
    <s v="JAMALPUR"/>
    <x v="222"/>
  </r>
  <r>
    <n v="455"/>
    <s v="AGRANI BANK PLC"/>
    <n v="11"/>
    <x v="446"/>
    <n v="110522"/>
    <x v="2"/>
    <s v="JAMALPUR"/>
    <x v="221"/>
  </r>
  <r>
    <n v="456"/>
    <s v="AGRANI BANK PLC"/>
    <n v="11"/>
    <x v="447"/>
    <n v="110523"/>
    <x v="2"/>
    <s v="JAMALPUR"/>
    <x v="223"/>
  </r>
  <r>
    <n v="457"/>
    <s v="AGRANI BANK PLC"/>
    <n v="11"/>
    <x v="448"/>
    <n v="110524"/>
    <x v="2"/>
    <s v="JAMALPUR"/>
    <x v="224"/>
  </r>
  <r>
    <n v="458"/>
    <s v="AGRANI BANK PLC"/>
    <n v="11"/>
    <x v="449"/>
    <n v="110525"/>
    <x v="3"/>
    <s v="SYLHET"/>
    <x v="158"/>
  </r>
  <r>
    <n v="459"/>
    <s v="AGRANI BANK PLC"/>
    <n v="11"/>
    <x v="450"/>
    <n v="110526"/>
    <x v="3"/>
    <s v="HABIGANJ"/>
    <x v="98"/>
  </r>
  <r>
    <n v="460"/>
    <s v="AGRANI BANK PLC"/>
    <n v="11"/>
    <x v="451"/>
    <n v="110527"/>
    <x v="3"/>
    <s v="HABIGANJ"/>
    <x v="225"/>
  </r>
  <r>
    <n v="461"/>
    <s v="AGRANI BANK PLC"/>
    <n v="11"/>
    <x v="452"/>
    <n v="110531"/>
    <x v="1"/>
    <s v="KISHOREGANJ"/>
    <x v="226"/>
  </r>
  <r>
    <n v="462"/>
    <s v="AGRANI BANK PLC"/>
    <n v="11"/>
    <x v="453"/>
    <n v="110532"/>
    <x v="1"/>
    <s v="KISHOREGANJ"/>
    <x v="227"/>
  </r>
  <r>
    <n v="463"/>
    <s v="AGRANI BANK PLC"/>
    <n v="11"/>
    <x v="454"/>
    <n v="110534"/>
    <x v="1"/>
    <s v="KISHOREGANJ"/>
    <x v="227"/>
  </r>
  <r>
    <n v="464"/>
    <s v="AGRANI BANK PLC"/>
    <n v="11"/>
    <x v="455"/>
    <n v="110536"/>
    <x v="1"/>
    <s v="KISHOREGANJ"/>
    <x v="228"/>
  </r>
  <r>
    <n v="465"/>
    <s v="AGRANI BANK PLC"/>
    <n v="11"/>
    <x v="456"/>
    <n v="110537"/>
    <x v="1"/>
    <s v="KISHOREGANJ"/>
    <x v="89"/>
  </r>
  <r>
    <n v="466"/>
    <s v="AGRANI BANK PLC"/>
    <n v="11"/>
    <x v="457"/>
    <n v="110538"/>
    <x v="1"/>
    <s v="KISHOREGANJ"/>
    <x v="229"/>
  </r>
  <r>
    <n v="467"/>
    <s v="AGRANI BANK PLC"/>
    <n v="11"/>
    <x v="458"/>
    <n v="110539"/>
    <x v="1"/>
    <s v="KISHOREGANJ"/>
    <x v="229"/>
  </r>
  <r>
    <n v="468"/>
    <s v="AGRANI BANK PLC"/>
    <n v="11"/>
    <x v="459"/>
    <n v="110540"/>
    <x v="1"/>
    <s v="KISHOREGANJ"/>
    <x v="230"/>
  </r>
  <r>
    <n v="469"/>
    <s v="AGRANI BANK PLC"/>
    <n v="11"/>
    <x v="460"/>
    <n v="110541"/>
    <x v="1"/>
    <s v="KISHOREGANJ"/>
    <x v="229"/>
  </r>
  <r>
    <n v="470"/>
    <s v="AGRANI BANK PLC"/>
    <n v="11"/>
    <x v="461"/>
    <n v="110542"/>
    <x v="1"/>
    <s v="KISHOREGANJ"/>
    <x v="90"/>
  </r>
  <r>
    <n v="471"/>
    <s v="AGRANI BANK PLC"/>
    <n v="11"/>
    <x v="462"/>
    <n v="110543"/>
    <x v="1"/>
    <s v="KISHOREGANJ"/>
    <x v="231"/>
  </r>
  <r>
    <n v="472"/>
    <s v="AGRANI BANK PLC"/>
    <n v="11"/>
    <x v="463"/>
    <n v="110544"/>
    <x v="1"/>
    <s v="KISHOREGANJ"/>
    <x v="232"/>
  </r>
  <r>
    <n v="473"/>
    <s v="AGRANI BANK PLC"/>
    <n v="11"/>
    <x v="464"/>
    <n v="110551"/>
    <x v="1"/>
    <s v="MADARIPUR"/>
    <x v="233"/>
  </r>
  <r>
    <n v="474"/>
    <s v="AGRANI BANK PLC"/>
    <n v="11"/>
    <x v="465"/>
    <n v="110552"/>
    <x v="1"/>
    <s v="MADARIPUR"/>
    <x v="234"/>
  </r>
  <r>
    <n v="475"/>
    <s v="AGRANI BANK PLC"/>
    <n v="11"/>
    <x v="466"/>
    <n v="110553"/>
    <x v="1"/>
    <s v="MADARIPUR"/>
    <x v="234"/>
  </r>
  <r>
    <n v="476"/>
    <s v="AGRANI BANK PLC"/>
    <n v="11"/>
    <x v="467"/>
    <n v="110554"/>
    <x v="1"/>
    <s v="MADARIPUR"/>
    <x v="235"/>
  </r>
  <r>
    <n v="477"/>
    <s v="AGRANI BANK PLC"/>
    <n v="11"/>
    <x v="468"/>
    <n v="110556"/>
    <x v="1"/>
    <s v="MADARIPUR"/>
    <x v="54"/>
  </r>
  <r>
    <n v="478"/>
    <s v="AGRANI BANK PLC"/>
    <n v="11"/>
    <x v="469"/>
    <n v="110561"/>
    <x v="1"/>
    <s v="MANIKGANJ"/>
    <x v="236"/>
  </r>
  <r>
    <n v="479"/>
    <s v="AGRANI BANK PLC"/>
    <n v="11"/>
    <x v="470"/>
    <n v="110562"/>
    <x v="1"/>
    <s v="MANIKGANJ"/>
    <x v="237"/>
  </r>
  <r>
    <n v="480"/>
    <s v="AGRANI BANK PLC"/>
    <n v="11"/>
    <x v="471"/>
    <n v="110563"/>
    <x v="1"/>
    <s v="MANIKGANJ"/>
    <x v="237"/>
  </r>
  <r>
    <n v="481"/>
    <s v="AGRANI BANK PLC"/>
    <n v="11"/>
    <x v="472"/>
    <n v="110564"/>
    <x v="1"/>
    <s v="MUNSHIGANJ"/>
    <x v="238"/>
  </r>
  <r>
    <n v="482"/>
    <s v="AGRANI BANK PLC"/>
    <n v="11"/>
    <x v="473"/>
    <n v="110565"/>
    <x v="1"/>
    <s v="MANIKGANJ"/>
    <x v="239"/>
  </r>
  <r>
    <n v="483"/>
    <s v="AGRANI BANK PLC"/>
    <n v="11"/>
    <x v="474"/>
    <n v="110566"/>
    <x v="1"/>
    <s v="MANIKGANJ"/>
    <x v="240"/>
  </r>
  <r>
    <n v="484"/>
    <s v="AGRANI BANK PLC"/>
    <n v="11"/>
    <x v="475"/>
    <n v="110567"/>
    <x v="1"/>
    <s v="MANIKGANJ"/>
    <x v="55"/>
  </r>
  <r>
    <n v="485"/>
    <s v="AGRANI BANK PLC"/>
    <n v="11"/>
    <x v="476"/>
    <n v="110568"/>
    <x v="1"/>
    <s v="MANIKGANJ"/>
    <x v="55"/>
  </r>
  <r>
    <n v="486"/>
    <s v="AGRANI BANK PLC"/>
    <n v="11"/>
    <x v="477"/>
    <n v="110569"/>
    <x v="1"/>
    <s v="MANIKGANJ"/>
    <x v="237"/>
  </r>
  <r>
    <n v="487"/>
    <s v="AGRANI BANK PLC"/>
    <n v="11"/>
    <x v="478"/>
    <n v="110570"/>
    <x v="1"/>
    <s v="MANIKGANJ"/>
    <x v="237"/>
  </r>
  <r>
    <n v="488"/>
    <s v="AGRANI BANK PLC"/>
    <n v="11"/>
    <x v="479"/>
    <n v="110571"/>
    <x v="1"/>
    <s v="MANIKGANJ"/>
    <x v="240"/>
  </r>
  <r>
    <n v="489"/>
    <s v="AGRANI BANK PLC"/>
    <n v="11"/>
    <x v="480"/>
    <n v="110572"/>
    <x v="1"/>
    <s v="MANIKGANJ"/>
    <x v="55"/>
  </r>
  <r>
    <n v="490"/>
    <s v="AGRANI BANK PLC"/>
    <n v="11"/>
    <x v="481"/>
    <n v="110576"/>
    <x v="1"/>
    <s v="MUNSHIGANJ"/>
    <x v="241"/>
  </r>
  <r>
    <n v="491"/>
    <s v="AGRANI BANK PLC"/>
    <n v="11"/>
    <x v="482"/>
    <n v="110577"/>
    <x v="1"/>
    <s v="MUNSHIGANJ"/>
    <x v="241"/>
  </r>
  <r>
    <n v="492"/>
    <s v="AGRANI BANK PLC"/>
    <n v="11"/>
    <x v="483"/>
    <n v="110578"/>
    <x v="1"/>
    <s v="MUNSHIGANJ"/>
    <x v="241"/>
  </r>
  <r>
    <n v="493"/>
    <s v="AGRANI BANK PLC"/>
    <n v="11"/>
    <x v="484"/>
    <n v="110579"/>
    <x v="1"/>
    <s v="MUNSHIGANJ"/>
    <x v="242"/>
  </r>
  <r>
    <n v="494"/>
    <s v="AGRANI BANK PLC"/>
    <n v="11"/>
    <x v="485"/>
    <n v="110580"/>
    <x v="1"/>
    <s v="MUNSHIGANJ"/>
    <x v="243"/>
  </r>
  <r>
    <n v="495"/>
    <s v="AGRANI BANK PLC"/>
    <n v="11"/>
    <x v="486"/>
    <n v="110581"/>
    <x v="1"/>
    <s v="MUNSHIGANJ"/>
    <x v="242"/>
  </r>
  <r>
    <n v="496"/>
    <s v="AGRANI BANK PLC"/>
    <n v="11"/>
    <x v="487"/>
    <n v="110582"/>
    <x v="1"/>
    <s v="MUNSHIGANJ"/>
    <x v="244"/>
  </r>
  <r>
    <n v="497"/>
    <s v="AGRANI BANK PLC"/>
    <n v="11"/>
    <x v="488"/>
    <n v="110583"/>
    <x v="1"/>
    <s v="MUNSHIGANJ"/>
    <x v="244"/>
  </r>
  <r>
    <n v="498"/>
    <s v="AGRANI BANK PLC"/>
    <n v="11"/>
    <x v="489"/>
    <n v="110584"/>
    <x v="1"/>
    <s v="MUNSHIGANJ"/>
    <x v="244"/>
  </r>
  <r>
    <n v="499"/>
    <s v="AGRANI BANK PLC"/>
    <n v="11"/>
    <x v="26"/>
    <n v="110585"/>
    <x v="1"/>
    <s v="MUNSHIGANJ"/>
    <x v="244"/>
  </r>
  <r>
    <n v="500"/>
    <s v="AGRANI BANK PLC"/>
    <n v="11"/>
    <x v="490"/>
    <n v="110586"/>
    <x v="1"/>
    <s v="MUNSHIGANJ"/>
    <x v="244"/>
  </r>
  <r>
    <n v="501"/>
    <s v="AGRANI BANK PLC"/>
    <n v="11"/>
    <x v="491"/>
    <n v="110587"/>
    <x v="1"/>
    <s v="MUNSHIGANJ"/>
    <x v="242"/>
  </r>
  <r>
    <n v="502"/>
    <s v="AGRANI BANK PLC"/>
    <n v="11"/>
    <x v="492"/>
    <n v="110588"/>
    <x v="1"/>
    <s v="MUNSHIGANJ"/>
    <x v="242"/>
  </r>
  <r>
    <n v="503"/>
    <s v="AGRANI BANK PLC"/>
    <n v="11"/>
    <x v="493"/>
    <n v="110595"/>
    <x v="2"/>
    <s v="MYMENSINGH"/>
    <x v="245"/>
  </r>
  <r>
    <n v="504"/>
    <s v="AGRANI BANK PLC"/>
    <n v="11"/>
    <x v="494"/>
    <n v="110596"/>
    <x v="2"/>
    <s v="MYMENSINGH"/>
    <x v="246"/>
  </r>
  <r>
    <n v="505"/>
    <s v="AGRANI BANK PLC"/>
    <n v="11"/>
    <x v="495"/>
    <n v="110597"/>
    <x v="2"/>
    <s v="MYMENSINGH"/>
    <x v="247"/>
  </r>
  <r>
    <n v="506"/>
    <s v="AGRANI BANK PLC"/>
    <n v="11"/>
    <x v="496"/>
    <n v="110598"/>
    <x v="2"/>
    <s v="MYMENSINGH"/>
    <x v="247"/>
  </r>
  <r>
    <n v="507"/>
    <s v="AGRANI BANK PLC"/>
    <n v="11"/>
    <x v="497"/>
    <n v="110599"/>
    <x v="2"/>
    <s v="MYMENSINGH"/>
    <x v="246"/>
  </r>
  <r>
    <n v="508"/>
    <s v="AGRANI BANK PLC"/>
    <n v="11"/>
    <x v="498"/>
    <n v="110600"/>
    <x v="2"/>
    <s v="MYMENSINGH"/>
    <x v="248"/>
  </r>
  <r>
    <n v="509"/>
    <s v="AGRANI BANK PLC"/>
    <n v="11"/>
    <x v="499"/>
    <n v="110601"/>
    <x v="2"/>
    <s v="MYMENSINGH"/>
    <x v="249"/>
  </r>
  <r>
    <n v="510"/>
    <s v="AGRANI BANK PLC"/>
    <n v="11"/>
    <x v="500"/>
    <n v="110602"/>
    <x v="2"/>
    <s v="MYMENSINGH"/>
    <x v="247"/>
  </r>
  <r>
    <n v="511"/>
    <s v="AGRANI BANK PLC"/>
    <n v="11"/>
    <x v="501"/>
    <n v="110603"/>
    <x v="2"/>
    <s v="MYMENSINGH"/>
    <x v="250"/>
  </r>
  <r>
    <n v="512"/>
    <s v="AGRANI BANK PLC"/>
    <n v="11"/>
    <x v="502"/>
    <n v="110604"/>
    <x v="2"/>
    <s v="MYMENSINGH"/>
    <x v="247"/>
  </r>
  <r>
    <n v="513"/>
    <s v="AGRANI BANK PLC"/>
    <n v="11"/>
    <x v="503"/>
    <n v="110605"/>
    <x v="2"/>
    <s v="MYMENSINGH"/>
    <x v="251"/>
  </r>
  <r>
    <n v="514"/>
    <s v="AGRANI BANK PLC"/>
    <n v="11"/>
    <x v="504"/>
    <n v="110606"/>
    <x v="2"/>
    <s v="MYMENSINGH"/>
    <x v="252"/>
  </r>
  <r>
    <n v="515"/>
    <s v="AGRANI BANK PLC"/>
    <n v="11"/>
    <x v="505"/>
    <n v="110607"/>
    <x v="2"/>
    <s v="MYMENSINGH"/>
    <x v="247"/>
  </r>
  <r>
    <n v="516"/>
    <s v="AGRANI BANK PLC"/>
    <n v="11"/>
    <x v="1"/>
    <n v="110608"/>
    <x v="2"/>
    <s v="MYMENSINGH"/>
    <x v="247"/>
  </r>
  <r>
    <n v="517"/>
    <s v="AGRANI BANK PLC"/>
    <n v="11"/>
    <x v="506"/>
    <n v="110609"/>
    <x v="2"/>
    <s v="MYMENSINGH"/>
    <x v="253"/>
  </r>
  <r>
    <n v="518"/>
    <s v="AGRANI BANK PLC"/>
    <n v="11"/>
    <x v="507"/>
    <n v="110610"/>
    <x v="2"/>
    <s v="MYMENSINGH"/>
    <x v="247"/>
  </r>
  <r>
    <n v="519"/>
    <s v="AGRANI BANK PLC"/>
    <n v="11"/>
    <x v="508"/>
    <n v="110611"/>
    <x v="1"/>
    <s v="NARAYANGANJ"/>
    <x v="254"/>
  </r>
  <r>
    <n v="520"/>
    <s v="AGRANI BANK PLC"/>
    <n v="11"/>
    <x v="509"/>
    <n v="110612"/>
    <x v="1"/>
    <s v="NARAYANGANJ"/>
    <x v="255"/>
  </r>
  <r>
    <n v="521"/>
    <s v="AGRANI BANK PLC"/>
    <n v="11"/>
    <x v="510"/>
    <n v="110614"/>
    <x v="1"/>
    <s v="NARAYANGANJ"/>
    <x v="254"/>
  </r>
  <r>
    <n v="522"/>
    <s v="AGRANI BANK PLC"/>
    <n v="11"/>
    <x v="511"/>
    <n v="110615"/>
    <x v="1"/>
    <s v="NARAYANGANJ"/>
    <x v="256"/>
  </r>
  <r>
    <n v="523"/>
    <s v="AGRANI BANK PLC"/>
    <n v="11"/>
    <x v="512"/>
    <n v="110616"/>
    <x v="1"/>
    <s v="NARAYANGANJ"/>
    <x v="254"/>
  </r>
  <r>
    <n v="524"/>
    <s v="AGRANI BANK PLC"/>
    <n v="11"/>
    <x v="513"/>
    <n v="110617"/>
    <x v="1"/>
    <s v="NARAYANGANJ"/>
    <x v="257"/>
  </r>
  <r>
    <n v="525"/>
    <s v="AGRANI BANK PLC"/>
    <n v="11"/>
    <x v="514"/>
    <n v="110618"/>
    <x v="1"/>
    <s v="NARAYANGANJ"/>
    <x v="254"/>
  </r>
  <r>
    <n v="526"/>
    <s v="AGRANI BANK PLC"/>
    <n v="11"/>
    <x v="515"/>
    <n v="110619"/>
    <x v="1"/>
    <s v="GAZIPUR"/>
    <x v="56"/>
  </r>
  <r>
    <n v="527"/>
    <s v="AGRANI BANK PLC"/>
    <n v="11"/>
    <x v="516"/>
    <n v="110621"/>
    <x v="1"/>
    <s v="NARAYANGANJ"/>
    <x v="256"/>
  </r>
  <r>
    <n v="528"/>
    <s v="AGRANI BANK PLC"/>
    <n v="11"/>
    <x v="517"/>
    <n v="110622"/>
    <x v="1"/>
    <s v="NARAYANGANJ"/>
    <x v="254"/>
  </r>
  <r>
    <n v="529"/>
    <s v="AGRANI BANK PLC"/>
    <n v="11"/>
    <x v="518"/>
    <n v="110623"/>
    <x v="1"/>
    <s v="NARAYANGANJ"/>
    <x v="254"/>
  </r>
  <r>
    <n v="530"/>
    <s v="AGRANI BANK PLC"/>
    <n v="11"/>
    <x v="519"/>
    <n v="110624"/>
    <x v="1"/>
    <s v="NARAYANGANJ"/>
    <x v="258"/>
  </r>
  <r>
    <n v="531"/>
    <s v="AGRANI BANK PLC"/>
    <n v="11"/>
    <x v="520"/>
    <n v="110625"/>
    <x v="1"/>
    <s v="NARAYANGANJ"/>
    <x v="259"/>
  </r>
  <r>
    <n v="532"/>
    <s v="AGRANI BANK PLC"/>
    <n v="11"/>
    <x v="521"/>
    <n v="110626"/>
    <x v="7"/>
    <s v="LALMONIRHAT"/>
    <x v="260"/>
  </r>
  <r>
    <n v="533"/>
    <s v="AGRANI BANK PLC"/>
    <n v="11"/>
    <x v="522"/>
    <n v="110627"/>
    <x v="7"/>
    <s v="DINAJPUR"/>
    <x v="261"/>
  </r>
  <r>
    <n v="534"/>
    <s v="AGRANI BANK PLC"/>
    <n v="11"/>
    <x v="523"/>
    <n v="110628"/>
    <x v="7"/>
    <s v="LALMONIRHAT"/>
    <x v="56"/>
  </r>
  <r>
    <n v="535"/>
    <s v="AGRANI BANK PLC"/>
    <n v="11"/>
    <x v="32"/>
    <n v="110629"/>
    <x v="7"/>
    <s v="THAKURGAON"/>
    <x v="262"/>
  </r>
  <r>
    <n v="536"/>
    <s v="AGRANI BANK PLC"/>
    <n v="11"/>
    <x v="524"/>
    <n v="110631"/>
    <x v="1"/>
    <s v="NARSHINGDI"/>
    <x v="263"/>
  </r>
  <r>
    <n v="537"/>
    <s v="AGRANI BANK PLC"/>
    <n v="11"/>
    <x v="19"/>
    <n v="110632"/>
    <x v="1"/>
    <s v="NARSHINGDI"/>
    <x v="264"/>
  </r>
  <r>
    <n v="538"/>
    <s v="AGRANI BANK PLC"/>
    <n v="11"/>
    <x v="525"/>
    <n v="110633"/>
    <x v="1"/>
    <s v="NARSHINGDI"/>
    <x v="77"/>
  </r>
  <r>
    <n v="539"/>
    <s v="AGRANI BANK PLC"/>
    <n v="11"/>
    <x v="526"/>
    <n v="110634"/>
    <x v="1"/>
    <s v="NARSHINGDI"/>
    <x v="77"/>
  </r>
  <r>
    <n v="540"/>
    <s v="AGRANI BANK PLC"/>
    <n v="11"/>
    <x v="527"/>
    <n v="110635"/>
    <x v="1"/>
    <s v="NARSHINGDI"/>
    <x v="264"/>
  </r>
  <r>
    <n v="541"/>
    <s v="AGRANI BANK PLC"/>
    <n v="11"/>
    <x v="528"/>
    <n v="110636"/>
    <x v="1"/>
    <s v="NARSHINGDI"/>
    <x v="71"/>
  </r>
  <r>
    <n v="542"/>
    <s v="AGRANI BANK PLC"/>
    <n v="11"/>
    <x v="529"/>
    <n v="110637"/>
    <x v="1"/>
    <s v="NARSHINGDI"/>
    <x v="263"/>
  </r>
  <r>
    <n v="543"/>
    <s v="AGRANI BANK PLC"/>
    <n v="11"/>
    <x v="32"/>
    <n v="110638"/>
    <x v="1"/>
    <s v="NARSHINGDI"/>
    <x v="264"/>
  </r>
  <r>
    <n v="544"/>
    <s v="AGRANI BANK PLC"/>
    <n v="11"/>
    <x v="530"/>
    <n v="110639"/>
    <x v="1"/>
    <s v="NARSHINGDI"/>
    <x v="263"/>
  </r>
  <r>
    <n v="545"/>
    <s v="AGRANI BANK PLC"/>
    <n v="11"/>
    <x v="531"/>
    <n v="110641"/>
    <x v="2"/>
    <s v="NETROKONA"/>
    <x v="265"/>
  </r>
  <r>
    <n v="546"/>
    <s v="AGRANI BANK PLC"/>
    <n v="11"/>
    <x v="532"/>
    <n v="110642"/>
    <x v="2"/>
    <s v="NETROKONA"/>
    <x v="266"/>
  </r>
  <r>
    <n v="547"/>
    <s v="AGRANI BANK PLC"/>
    <n v="11"/>
    <x v="52"/>
    <n v="110644"/>
    <x v="2"/>
    <s v="NETROKONA"/>
    <x v="266"/>
  </r>
  <r>
    <n v="548"/>
    <s v="AGRANI BANK PLC"/>
    <n v="11"/>
    <x v="533"/>
    <n v="110646"/>
    <x v="2"/>
    <s v="NETROKONA"/>
    <x v="267"/>
  </r>
  <r>
    <n v="549"/>
    <s v="AGRANI BANK PLC"/>
    <n v="11"/>
    <x v="534"/>
    <n v="110647"/>
    <x v="2"/>
    <s v="NETROKONA"/>
    <x v="268"/>
  </r>
  <r>
    <n v="550"/>
    <s v="AGRANI BANK PLC"/>
    <n v="11"/>
    <x v="535"/>
    <n v="110648"/>
    <x v="2"/>
    <s v="NETROKONA"/>
    <x v="269"/>
  </r>
  <r>
    <n v="551"/>
    <s v="AGRANI BANK PLC"/>
    <n v="11"/>
    <x v="536"/>
    <n v="110649"/>
    <x v="2"/>
    <s v="NETROKONA"/>
    <x v="265"/>
  </r>
  <r>
    <n v="552"/>
    <s v="AGRANI BANK PLC"/>
    <n v="11"/>
    <x v="537"/>
    <n v="110650"/>
    <x v="2"/>
    <s v="NETROKONA"/>
    <x v="266"/>
  </r>
  <r>
    <n v="553"/>
    <s v="AGRANI BANK PLC"/>
    <n v="11"/>
    <x v="538"/>
    <n v="110651"/>
    <x v="2"/>
    <s v="NETROKONA"/>
    <x v="265"/>
  </r>
  <r>
    <n v="554"/>
    <s v="AGRANI BANK PLC"/>
    <n v="11"/>
    <x v="539"/>
    <n v="110652"/>
    <x v="2"/>
    <s v="NETROKONA"/>
    <x v="270"/>
  </r>
  <r>
    <n v="555"/>
    <s v="AGRANI BANK PLC"/>
    <n v="11"/>
    <x v="540"/>
    <n v="110653"/>
    <x v="2"/>
    <s v="NETROKONA"/>
    <x v="271"/>
  </r>
  <r>
    <n v="556"/>
    <s v="AGRANI BANK PLC"/>
    <n v="11"/>
    <x v="541"/>
    <n v="110656"/>
    <x v="1"/>
    <s v="RAJBARI"/>
    <x v="272"/>
  </r>
  <r>
    <n v="557"/>
    <s v="AGRANI BANK PLC"/>
    <n v="11"/>
    <x v="542"/>
    <n v="110657"/>
    <x v="1"/>
    <s v="RAJBARI"/>
    <x v="273"/>
  </r>
  <r>
    <n v="558"/>
    <s v="AGRANI BANK PLC"/>
    <n v="11"/>
    <x v="543"/>
    <n v="110658"/>
    <x v="1"/>
    <s v="RAJBARI"/>
    <x v="274"/>
  </r>
  <r>
    <n v="559"/>
    <s v="AGRANI BANK PLC"/>
    <n v="11"/>
    <x v="544"/>
    <n v="110659"/>
    <x v="1"/>
    <s v="RAJBARI"/>
    <x v="272"/>
  </r>
  <r>
    <n v="560"/>
    <s v="AGRANI BANK PLC"/>
    <n v="11"/>
    <x v="545"/>
    <n v="110660"/>
    <x v="1"/>
    <s v="RAJBARI"/>
    <x v="275"/>
  </r>
  <r>
    <n v="561"/>
    <s v="AGRANI BANK PLC"/>
    <n v="11"/>
    <x v="546"/>
    <n v="110663"/>
    <x v="1"/>
    <s v="SHARIATPUR"/>
    <x v="276"/>
  </r>
  <r>
    <n v="562"/>
    <s v="AGRANI BANK PLC"/>
    <n v="11"/>
    <x v="547"/>
    <n v="110664"/>
    <x v="1"/>
    <s v="SHARIATPUR"/>
    <x v="76"/>
  </r>
  <r>
    <n v="563"/>
    <s v="AGRANI BANK PLC"/>
    <n v="11"/>
    <x v="548"/>
    <n v="110665"/>
    <x v="1"/>
    <s v="SHARIATPUR"/>
    <x v="76"/>
  </r>
  <r>
    <n v="564"/>
    <s v="AGRANI BANK PLC"/>
    <n v="11"/>
    <x v="549"/>
    <n v="110666"/>
    <x v="1"/>
    <s v="SHARIATPUR"/>
    <x v="277"/>
  </r>
  <r>
    <n v="565"/>
    <s v="AGRANI BANK PLC"/>
    <n v="11"/>
    <x v="550"/>
    <n v="110667"/>
    <x v="1"/>
    <s v="SHARIATPUR"/>
    <x v="278"/>
  </r>
  <r>
    <n v="566"/>
    <s v="AGRANI BANK PLC"/>
    <n v="11"/>
    <x v="551"/>
    <n v="110671"/>
    <x v="2"/>
    <s v="SHERPUR"/>
    <x v="279"/>
  </r>
  <r>
    <n v="567"/>
    <s v="AGRANI BANK PLC"/>
    <n v="11"/>
    <x v="552"/>
    <n v="110672"/>
    <x v="2"/>
    <s v="SHERPUR"/>
    <x v="58"/>
  </r>
  <r>
    <n v="568"/>
    <s v="AGRANI BANK PLC"/>
    <n v="11"/>
    <x v="553"/>
    <n v="110673"/>
    <x v="2"/>
    <s v="SHERPUR"/>
    <x v="279"/>
  </r>
  <r>
    <n v="569"/>
    <s v="AGRANI BANK PLC"/>
    <n v="11"/>
    <x v="554"/>
    <n v="110674"/>
    <x v="2"/>
    <s v="SHERPUR"/>
    <x v="279"/>
  </r>
  <r>
    <n v="570"/>
    <s v="AGRANI BANK PLC"/>
    <n v="11"/>
    <x v="555"/>
    <n v="110675"/>
    <x v="2"/>
    <s v="SHERPUR"/>
    <x v="58"/>
  </r>
  <r>
    <n v="571"/>
    <s v="AGRANI BANK PLC"/>
    <n v="11"/>
    <x v="556"/>
    <n v="110676"/>
    <x v="2"/>
    <s v="SHERPUR"/>
    <x v="280"/>
  </r>
  <r>
    <n v="572"/>
    <s v="AGRANI BANK PLC"/>
    <n v="11"/>
    <x v="557"/>
    <n v="110681"/>
    <x v="1"/>
    <s v="TANGAIL"/>
    <x v="281"/>
  </r>
  <r>
    <n v="573"/>
    <s v="AGRANI BANK PLC"/>
    <n v="11"/>
    <x v="558"/>
    <n v="110682"/>
    <x v="1"/>
    <s v="TANGAIL"/>
    <x v="281"/>
  </r>
  <r>
    <n v="574"/>
    <s v="AGRANI BANK PLC"/>
    <n v="11"/>
    <x v="559"/>
    <n v="110683"/>
    <x v="1"/>
    <s v="TANGAIL"/>
    <x v="282"/>
  </r>
  <r>
    <n v="575"/>
    <s v="AGRANI BANK PLC"/>
    <n v="11"/>
    <x v="560"/>
    <n v="110684"/>
    <x v="1"/>
    <s v="TANGAIL"/>
    <x v="283"/>
  </r>
  <r>
    <n v="576"/>
    <s v="AGRANI BANK PLC"/>
    <n v="11"/>
    <x v="219"/>
    <n v="110685"/>
    <x v="1"/>
    <s v="TANGAIL"/>
    <x v="284"/>
  </r>
  <r>
    <n v="577"/>
    <s v="AGRANI BANK PLC"/>
    <n v="11"/>
    <x v="561"/>
    <n v="110686"/>
    <x v="1"/>
    <s v="TANGAIL"/>
    <x v="284"/>
  </r>
  <r>
    <n v="578"/>
    <s v="AGRANI BANK PLC"/>
    <n v="11"/>
    <x v="562"/>
    <n v="110687"/>
    <x v="1"/>
    <s v="TANGAIL"/>
    <x v="282"/>
  </r>
  <r>
    <n v="579"/>
    <s v="AGRANI BANK PLC"/>
    <n v="11"/>
    <x v="563"/>
    <n v="110688"/>
    <x v="1"/>
    <s v="TANGAIL"/>
    <x v="281"/>
  </r>
  <r>
    <n v="580"/>
    <s v="AGRANI BANK PLC"/>
    <n v="11"/>
    <x v="564"/>
    <n v="110689"/>
    <x v="1"/>
    <s v="TANGAIL"/>
    <x v="79"/>
  </r>
  <r>
    <n v="581"/>
    <s v="AGRANI BANK PLC"/>
    <n v="11"/>
    <x v="565"/>
    <n v="110690"/>
    <x v="1"/>
    <s v="TANGAIL"/>
    <x v="281"/>
  </r>
  <r>
    <n v="582"/>
    <s v="AGRANI BANK PLC"/>
    <n v="11"/>
    <x v="458"/>
    <n v="110691"/>
    <x v="1"/>
    <s v="TANGAIL"/>
    <x v="282"/>
  </r>
  <r>
    <n v="583"/>
    <s v="AGRANI BANK PLC"/>
    <n v="11"/>
    <x v="566"/>
    <n v="110692"/>
    <x v="1"/>
    <s v="TANGAIL"/>
    <x v="282"/>
  </r>
  <r>
    <n v="584"/>
    <s v="AGRANI BANK PLC"/>
    <n v="11"/>
    <x v="567"/>
    <n v="110693"/>
    <x v="1"/>
    <s v="TANGAIL"/>
    <x v="79"/>
  </r>
  <r>
    <n v="585"/>
    <s v="AGRANI BANK PLC"/>
    <n v="11"/>
    <x v="568"/>
    <n v="110694"/>
    <x v="1"/>
    <s v="TANGAIL"/>
    <x v="283"/>
  </r>
  <r>
    <n v="586"/>
    <s v="AGRANI BANK PLC"/>
    <n v="11"/>
    <x v="569"/>
    <n v="110695"/>
    <x v="1"/>
    <s v="TANGAIL"/>
    <x v="283"/>
  </r>
  <r>
    <n v="587"/>
    <s v="AGRANI BANK PLC"/>
    <n v="11"/>
    <x v="570"/>
    <n v="110696"/>
    <x v="1"/>
    <s v="TANGAIL"/>
    <x v="285"/>
  </r>
  <r>
    <n v="588"/>
    <s v="AGRANI BANK PLC"/>
    <n v="11"/>
    <x v="571"/>
    <n v="110697"/>
    <x v="1"/>
    <s v="TANGAIL"/>
    <x v="79"/>
  </r>
  <r>
    <n v="589"/>
    <s v="AGRANI BANK PLC"/>
    <n v="11"/>
    <x v="572"/>
    <n v="110698"/>
    <x v="1"/>
    <s v="TANGAIL"/>
    <x v="282"/>
  </r>
  <r>
    <n v="590"/>
    <s v="AGRANI BANK PLC"/>
    <n v="11"/>
    <x v="573"/>
    <n v="110699"/>
    <x v="1"/>
    <s v="TANGAIL"/>
    <x v="286"/>
  </r>
  <r>
    <n v="591"/>
    <s v="AGRANI BANK PLC"/>
    <n v="11"/>
    <x v="574"/>
    <n v="110700"/>
    <x v="1"/>
    <s v="TANGAIL"/>
    <x v="44"/>
  </r>
  <r>
    <n v="592"/>
    <s v="AGRANI BANK PLC"/>
    <n v="11"/>
    <x v="575"/>
    <n v="110701"/>
    <x v="1"/>
    <s v="TANGAIL"/>
    <x v="79"/>
  </r>
  <r>
    <n v="593"/>
    <s v="AGRANI BANK PLC"/>
    <n v="11"/>
    <x v="576"/>
    <n v="110702"/>
    <x v="1"/>
    <s v="TANGAIL"/>
    <x v="285"/>
  </r>
  <r>
    <n v="594"/>
    <s v="AGRANI BANK PLC"/>
    <n v="11"/>
    <x v="577"/>
    <n v="110703"/>
    <x v="1"/>
    <s v="TANGAIL"/>
    <x v="287"/>
  </r>
  <r>
    <n v="595"/>
    <s v="AGRANI BANK PLC"/>
    <n v="11"/>
    <x v="578"/>
    <n v="110704"/>
    <x v="2"/>
    <s v="NETROKONA"/>
    <x v="288"/>
  </r>
  <r>
    <n v="596"/>
    <s v="AGRANI BANK PLC"/>
    <n v="11"/>
    <x v="579"/>
    <n v="110705"/>
    <x v="2"/>
    <s v="MYMENSINGH"/>
    <x v="245"/>
  </r>
  <r>
    <n v="597"/>
    <s v="AGRANI BANK PLC"/>
    <n v="11"/>
    <x v="580"/>
    <n v="110706"/>
    <x v="4"/>
    <s v="BAGERHAT"/>
    <x v="289"/>
  </r>
  <r>
    <n v="598"/>
    <s v="AGRANI BANK PLC"/>
    <n v="11"/>
    <x v="581"/>
    <n v="110707"/>
    <x v="4"/>
    <s v="BAGERHAT"/>
    <x v="289"/>
  </r>
  <r>
    <n v="599"/>
    <s v="AGRANI BANK PLC"/>
    <n v="11"/>
    <x v="582"/>
    <n v="110709"/>
    <x v="4"/>
    <s v="BAGERHAT"/>
    <x v="2"/>
  </r>
  <r>
    <n v="600"/>
    <s v="AGRANI BANK PLC"/>
    <n v="11"/>
    <x v="583"/>
    <n v="110710"/>
    <x v="4"/>
    <s v="BAGERHAT"/>
    <x v="2"/>
  </r>
  <r>
    <n v="601"/>
    <s v="AGRANI BANK PLC"/>
    <n v="11"/>
    <x v="584"/>
    <n v="110711"/>
    <x v="4"/>
    <s v="BAGERHAT"/>
    <x v="290"/>
  </r>
  <r>
    <n v="602"/>
    <s v="AGRANI BANK PLC"/>
    <n v="11"/>
    <x v="585"/>
    <n v="110712"/>
    <x v="4"/>
    <s v="BAGERHAT"/>
    <x v="289"/>
  </r>
  <r>
    <n v="603"/>
    <s v="AGRANI BANK PLC"/>
    <n v="11"/>
    <x v="586"/>
    <n v="110714"/>
    <x v="4"/>
    <s v="BAGERHAT"/>
    <x v="289"/>
  </r>
  <r>
    <n v="604"/>
    <s v="AGRANI BANK PLC"/>
    <n v="11"/>
    <x v="587"/>
    <n v="110715"/>
    <x v="4"/>
    <s v="BAGERHAT"/>
    <x v="291"/>
  </r>
  <r>
    <n v="605"/>
    <s v="AGRANI BANK PLC"/>
    <n v="11"/>
    <x v="588"/>
    <n v="110716"/>
    <x v="4"/>
    <s v="BAGERHAT"/>
    <x v="289"/>
  </r>
  <r>
    <n v="606"/>
    <s v="AGRANI BANK PLC"/>
    <n v="11"/>
    <x v="589"/>
    <n v="110717"/>
    <x v="4"/>
    <s v="BAGERHAT"/>
    <x v="289"/>
  </r>
  <r>
    <n v="607"/>
    <s v="AGRANI BANK PLC"/>
    <n v="11"/>
    <x v="590"/>
    <n v="110718"/>
    <x v="4"/>
    <s v="BAGERHAT"/>
    <x v="291"/>
  </r>
  <r>
    <n v="608"/>
    <s v="AGRANI BANK PLC"/>
    <n v="11"/>
    <x v="591"/>
    <n v="110719"/>
    <x v="4"/>
    <s v="BAGERHAT"/>
    <x v="292"/>
  </r>
  <r>
    <n v="609"/>
    <s v="AGRANI BANK PLC"/>
    <n v="11"/>
    <x v="592"/>
    <n v="110720"/>
    <x v="4"/>
    <s v="BAGERHAT"/>
    <x v="291"/>
  </r>
  <r>
    <n v="610"/>
    <s v="AGRANI BANK PLC"/>
    <n v="11"/>
    <x v="593"/>
    <n v="110721"/>
    <x v="2"/>
    <s v="JAMALPUR"/>
    <x v="293"/>
  </r>
  <r>
    <n v="611"/>
    <s v="AGRANI BANK PLC"/>
    <n v="11"/>
    <x v="594"/>
    <n v="110725"/>
    <x v="6"/>
    <s v="BARGUNA"/>
    <x v="294"/>
  </r>
  <r>
    <n v="612"/>
    <s v="AGRANI BANK PLC"/>
    <n v="11"/>
    <x v="595"/>
    <n v="110726"/>
    <x v="6"/>
    <s v="BARGUNA"/>
    <x v="295"/>
  </r>
  <r>
    <n v="613"/>
    <s v="AGRANI BANK PLC"/>
    <n v="11"/>
    <x v="596"/>
    <n v="110727"/>
    <x v="6"/>
    <s v="BARGUNA"/>
    <x v="296"/>
  </r>
  <r>
    <n v="614"/>
    <s v="AGRANI BANK PLC"/>
    <n v="11"/>
    <x v="597"/>
    <n v="110728"/>
    <x v="6"/>
    <s v="BARGUNA"/>
    <x v="297"/>
  </r>
  <r>
    <n v="615"/>
    <s v="AGRANI BANK PLC"/>
    <n v="11"/>
    <x v="598"/>
    <n v="110729"/>
    <x v="6"/>
    <s v="BARGUNA"/>
    <x v="296"/>
  </r>
  <r>
    <n v="616"/>
    <s v="AGRANI BANK PLC"/>
    <n v="11"/>
    <x v="599"/>
    <n v="110730"/>
    <x v="6"/>
    <s v="BARGUNA"/>
    <x v="298"/>
  </r>
  <r>
    <n v="617"/>
    <s v="AGRANI BANK PLC"/>
    <n v="11"/>
    <x v="600"/>
    <n v="110731"/>
    <x v="6"/>
    <s v="BARGUNA"/>
    <x v="294"/>
  </r>
  <r>
    <n v="618"/>
    <s v="AGRANI BANK PLC"/>
    <n v="11"/>
    <x v="601"/>
    <n v="110734"/>
    <x v="6"/>
    <s v="BARISHAL"/>
    <x v="202"/>
  </r>
  <r>
    <n v="619"/>
    <s v="AGRANI BANK PLC"/>
    <n v="11"/>
    <x v="602"/>
    <n v="110735"/>
    <x v="6"/>
    <s v="BARISHAL"/>
    <x v="299"/>
  </r>
  <r>
    <n v="620"/>
    <s v="AGRANI BANK PLC"/>
    <n v="11"/>
    <x v="221"/>
    <n v="110736"/>
    <x v="6"/>
    <s v="BARISHAL"/>
    <x v="300"/>
  </r>
  <r>
    <n v="621"/>
    <s v="AGRANI BANK PLC"/>
    <n v="11"/>
    <x v="603"/>
    <n v="110737"/>
    <x v="6"/>
    <s v="BARISHAL"/>
    <x v="299"/>
  </r>
  <r>
    <n v="622"/>
    <s v="AGRANI BANK PLC"/>
    <n v="11"/>
    <x v="604"/>
    <n v="110738"/>
    <x v="6"/>
    <s v="BARISHAL"/>
    <x v="202"/>
  </r>
  <r>
    <n v="623"/>
    <s v="AGRANI BANK PLC"/>
    <n v="11"/>
    <x v="31"/>
    <n v="110740"/>
    <x v="6"/>
    <s v="BARISHAL"/>
    <x v="299"/>
  </r>
  <r>
    <n v="624"/>
    <s v="AGRANI BANK PLC"/>
    <n v="11"/>
    <x v="605"/>
    <n v="110741"/>
    <x v="6"/>
    <s v="BARISHAL"/>
    <x v="299"/>
  </r>
  <r>
    <n v="625"/>
    <s v="AGRANI BANK PLC"/>
    <n v="11"/>
    <x v="606"/>
    <n v="110742"/>
    <x v="6"/>
    <s v="BARISHAL"/>
    <x v="301"/>
  </r>
  <r>
    <n v="626"/>
    <s v="AGRANI BANK PLC"/>
    <n v="11"/>
    <x v="607"/>
    <n v="110750"/>
    <x v="6"/>
    <s v="BHOLA"/>
    <x v="302"/>
  </r>
  <r>
    <n v="627"/>
    <s v="AGRANI BANK PLC"/>
    <n v="11"/>
    <x v="608"/>
    <n v="110751"/>
    <x v="6"/>
    <s v="BHOLA"/>
    <x v="303"/>
  </r>
  <r>
    <n v="628"/>
    <s v="AGRANI BANK PLC"/>
    <n v="11"/>
    <x v="609"/>
    <n v="110752"/>
    <x v="6"/>
    <s v="BHOLA"/>
    <x v="304"/>
  </r>
  <r>
    <n v="629"/>
    <s v="AGRANI BANK PLC"/>
    <n v="11"/>
    <x v="610"/>
    <n v="110753"/>
    <x v="6"/>
    <s v="BHOLA"/>
    <x v="303"/>
  </r>
  <r>
    <n v="630"/>
    <s v="AGRANI BANK PLC"/>
    <n v="11"/>
    <x v="611"/>
    <n v="110754"/>
    <x v="6"/>
    <s v="BHOLA"/>
    <x v="305"/>
  </r>
  <r>
    <n v="631"/>
    <s v="AGRANI BANK PLC"/>
    <n v="11"/>
    <x v="612"/>
    <n v="110755"/>
    <x v="6"/>
    <s v="BHOLA"/>
    <x v="303"/>
  </r>
  <r>
    <n v="632"/>
    <s v="AGRANI BANK PLC"/>
    <n v="11"/>
    <x v="613"/>
    <n v="110756"/>
    <x v="6"/>
    <s v="BHOLA"/>
    <x v="303"/>
  </r>
  <r>
    <n v="633"/>
    <s v="AGRANI BANK PLC"/>
    <n v="11"/>
    <x v="614"/>
    <n v="110757"/>
    <x v="6"/>
    <s v="BHOLA"/>
    <x v="306"/>
  </r>
  <r>
    <n v="634"/>
    <s v="AGRANI BANK PLC"/>
    <n v="11"/>
    <x v="615"/>
    <n v="110758"/>
    <x v="6"/>
    <s v="BHOLA"/>
    <x v="215"/>
  </r>
  <r>
    <n v="635"/>
    <s v="AGRANI BANK PLC"/>
    <n v="11"/>
    <x v="616"/>
    <n v="110761"/>
    <x v="4"/>
    <s v="CHUADANGA"/>
    <x v="307"/>
  </r>
  <r>
    <n v="636"/>
    <s v="AGRANI BANK PLC"/>
    <n v="11"/>
    <x v="617"/>
    <n v="110762"/>
    <x v="4"/>
    <s v="CHUADANGA"/>
    <x v="308"/>
  </r>
  <r>
    <n v="637"/>
    <s v="AGRANI BANK PLC"/>
    <n v="11"/>
    <x v="618"/>
    <n v="110763"/>
    <x v="4"/>
    <s v="CHUADANGA"/>
    <x v="307"/>
  </r>
  <r>
    <n v="638"/>
    <s v="AGRANI BANK PLC"/>
    <n v="11"/>
    <x v="619"/>
    <n v="110764"/>
    <x v="4"/>
    <s v="CHUADANGA"/>
    <x v="309"/>
  </r>
  <r>
    <n v="639"/>
    <s v="AGRANI BANK PLC"/>
    <n v="11"/>
    <x v="620"/>
    <n v="110765"/>
    <x v="4"/>
    <s v="CHUADANGA"/>
    <x v="310"/>
  </r>
  <r>
    <n v="640"/>
    <s v="AGRANI BANK PLC"/>
    <n v="11"/>
    <x v="621"/>
    <n v="110766"/>
    <x v="4"/>
    <s v="CHUADANGA"/>
    <x v="308"/>
  </r>
  <r>
    <n v="641"/>
    <s v="AGRANI BANK PLC"/>
    <n v="11"/>
    <x v="622"/>
    <n v="110767"/>
    <x v="4"/>
    <s v="CHUADANGA"/>
    <x v="307"/>
  </r>
  <r>
    <n v="642"/>
    <s v="AGRANI BANK PLC"/>
    <n v="11"/>
    <x v="623"/>
    <n v="110768"/>
    <x v="4"/>
    <s v="CHUADANGA"/>
    <x v="309"/>
  </r>
  <r>
    <n v="643"/>
    <s v="AGRANI BANK PLC"/>
    <n v="11"/>
    <x v="624"/>
    <n v="110769"/>
    <x v="4"/>
    <s v="CHUADANGA"/>
    <x v="307"/>
  </r>
  <r>
    <n v="644"/>
    <s v="AGRANI BANK PLC"/>
    <n v="11"/>
    <x v="625"/>
    <n v="110770"/>
    <x v="4"/>
    <s v="CHUADANGA"/>
    <x v="307"/>
  </r>
  <r>
    <n v="645"/>
    <s v="AGRANI BANK PLC"/>
    <n v="11"/>
    <x v="626"/>
    <n v="110781"/>
    <x v="4"/>
    <s v="JASHORE"/>
    <x v="311"/>
  </r>
  <r>
    <n v="646"/>
    <s v="AGRANI BANK PLC"/>
    <n v="11"/>
    <x v="627"/>
    <n v="110782"/>
    <x v="4"/>
    <s v="JASHORE"/>
    <x v="312"/>
  </r>
  <r>
    <n v="647"/>
    <s v="AGRANI BANK PLC"/>
    <n v="11"/>
    <x v="628"/>
    <n v="110783"/>
    <x v="4"/>
    <s v="JASHORE"/>
    <x v="130"/>
  </r>
  <r>
    <n v="648"/>
    <s v="AGRANI BANK PLC"/>
    <n v="11"/>
    <x v="629"/>
    <n v="110784"/>
    <x v="4"/>
    <s v="JASHORE"/>
    <x v="313"/>
  </r>
  <r>
    <n v="649"/>
    <s v="AGRANI BANK PLC"/>
    <n v="11"/>
    <x v="630"/>
    <n v="110785"/>
    <x v="4"/>
    <s v="JASHORE"/>
    <x v="130"/>
  </r>
  <r>
    <n v="650"/>
    <s v="AGRANI BANK PLC"/>
    <n v="11"/>
    <x v="631"/>
    <n v="110786"/>
    <x v="4"/>
    <s v="JASHORE"/>
    <x v="130"/>
  </r>
  <r>
    <n v="651"/>
    <s v="AGRANI BANK PLC"/>
    <n v="11"/>
    <x v="632"/>
    <n v="110787"/>
    <x v="4"/>
    <s v="JASHORE"/>
    <x v="130"/>
  </r>
  <r>
    <n v="652"/>
    <s v="AGRANI BANK PLC"/>
    <n v="11"/>
    <x v="633"/>
    <n v="110788"/>
    <x v="4"/>
    <s v="JASHORE"/>
    <x v="313"/>
  </r>
  <r>
    <n v="653"/>
    <s v="AGRANI BANK PLC"/>
    <n v="11"/>
    <x v="634"/>
    <n v="110789"/>
    <x v="4"/>
    <s v="JASHORE"/>
    <x v="130"/>
  </r>
  <r>
    <n v="654"/>
    <s v="AGRANI BANK PLC"/>
    <n v="11"/>
    <x v="635"/>
    <n v="110790"/>
    <x v="4"/>
    <s v="JASHORE"/>
    <x v="130"/>
  </r>
  <r>
    <n v="655"/>
    <s v="AGRANI BANK PLC"/>
    <n v="11"/>
    <x v="636"/>
    <n v="110792"/>
    <x v="4"/>
    <s v="JASHORE"/>
    <x v="130"/>
  </r>
  <r>
    <n v="656"/>
    <s v="AGRANI BANK PLC"/>
    <n v="11"/>
    <x v="637"/>
    <n v="110793"/>
    <x v="4"/>
    <s v="JASHORE"/>
    <x v="130"/>
  </r>
  <r>
    <n v="657"/>
    <s v="AGRANI BANK PLC"/>
    <n v="11"/>
    <x v="638"/>
    <n v="110794"/>
    <x v="4"/>
    <s v="JASHORE"/>
    <x v="130"/>
  </r>
  <r>
    <n v="658"/>
    <s v="AGRANI BANK PLC"/>
    <n v="11"/>
    <x v="639"/>
    <n v="110795"/>
    <x v="4"/>
    <s v="JASHORE"/>
    <x v="313"/>
  </r>
  <r>
    <n v="659"/>
    <s v="AGRANI BANK PLC"/>
    <n v="11"/>
    <x v="640"/>
    <n v="110796"/>
    <x v="4"/>
    <s v="JASHORE"/>
    <x v="314"/>
  </r>
  <r>
    <n v="660"/>
    <s v="AGRANI BANK PLC"/>
    <n v="11"/>
    <x v="641"/>
    <n v="110797"/>
    <x v="4"/>
    <s v="JASHORE"/>
    <x v="311"/>
  </r>
  <r>
    <n v="661"/>
    <s v="AGRANI BANK PLC"/>
    <n v="11"/>
    <x v="642"/>
    <n v="110798"/>
    <x v="4"/>
    <s v="JASHORE"/>
    <x v="130"/>
  </r>
  <r>
    <n v="662"/>
    <s v="AGRANI BANK PLC"/>
    <n v="11"/>
    <x v="643"/>
    <n v="110800"/>
    <x v="4"/>
    <s v="JASHORE"/>
    <x v="315"/>
  </r>
  <r>
    <n v="663"/>
    <s v="AGRANI BANK PLC"/>
    <n v="11"/>
    <x v="644"/>
    <n v="110801"/>
    <x v="4"/>
    <s v="JASHORE"/>
    <x v="315"/>
  </r>
  <r>
    <n v="664"/>
    <s v="AGRANI BANK PLC"/>
    <n v="11"/>
    <x v="645"/>
    <n v="110802"/>
    <x v="4"/>
    <s v="JASHORE"/>
    <x v="130"/>
  </r>
  <r>
    <n v="665"/>
    <s v="AGRANI BANK PLC"/>
    <n v="11"/>
    <x v="646"/>
    <n v="110805"/>
    <x v="6"/>
    <s v="JHALOKATHI"/>
    <x v="316"/>
  </r>
  <r>
    <n v="666"/>
    <s v="AGRANI BANK PLC"/>
    <n v="11"/>
    <x v="647"/>
    <n v="110806"/>
    <x v="6"/>
    <s v="JHALOKATHI"/>
    <x v="317"/>
  </r>
  <r>
    <n v="667"/>
    <s v="AGRANI BANK PLC"/>
    <n v="11"/>
    <x v="648"/>
    <n v="110807"/>
    <x v="6"/>
    <s v="JHALOKATHI"/>
    <x v="317"/>
  </r>
  <r>
    <n v="668"/>
    <s v="AGRANI BANK PLC"/>
    <n v="11"/>
    <x v="649"/>
    <n v="110808"/>
    <x v="6"/>
    <s v="JHALOKATHI"/>
    <x v="318"/>
  </r>
  <r>
    <n v="669"/>
    <s v="AGRANI BANK PLC"/>
    <n v="11"/>
    <x v="650"/>
    <n v="110809"/>
    <x v="6"/>
    <s v="BARISHAL"/>
    <x v="299"/>
  </r>
  <r>
    <n v="670"/>
    <s v="AGRANI BANK PLC"/>
    <n v="11"/>
    <x v="651"/>
    <n v="110814"/>
    <x v="4"/>
    <s v="JHENAIDAH"/>
    <x v="319"/>
  </r>
  <r>
    <n v="671"/>
    <s v="AGRANI BANK PLC"/>
    <n v="11"/>
    <x v="652"/>
    <n v="110815"/>
    <x v="4"/>
    <s v="JHENAIDAH"/>
    <x v="56"/>
  </r>
  <r>
    <n v="672"/>
    <s v="AGRANI BANK PLC"/>
    <n v="11"/>
    <x v="653"/>
    <n v="110816"/>
    <x v="4"/>
    <s v="JHENAIDAH"/>
    <x v="319"/>
  </r>
  <r>
    <n v="673"/>
    <s v="AGRANI BANK PLC"/>
    <n v="11"/>
    <x v="654"/>
    <n v="110817"/>
    <x v="4"/>
    <s v="JHENAIDAH"/>
    <x v="319"/>
  </r>
  <r>
    <n v="674"/>
    <s v="AGRANI BANK PLC"/>
    <n v="11"/>
    <x v="655"/>
    <n v="110818"/>
    <x v="4"/>
    <s v="JHENAIDAH"/>
    <x v="56"/>
  </r>
  <r>
    <n v="675"/>
    <s v="AGRANI BANK PLC"/>
    <n v="11"/>
    <x v="656"/>
    <n v="110819"/>
    <x v="4"/>
    <s v="JHENAIDAH"/>
    <x v="320"/>
  </r>
  <r>
    <n v="676"/>
    <s v="AGRANI BANK PLC"/>
    <n v="11"/>
    <x v="657"/>
    <n v="110820"/>
    <x v="4"/>
    <s v="JHENAIDAH"/>
    <x v="321"/>
  </r>
  <r>
    <n v="677"/>
    <s v="AGRANI BANK PLC"/>
    <n v="11"/>
    <x v="658"/>
    <n v="110821"/>
    <x v="4"/>
    <s v="JHENAIDAH"/>
    <x v="319"/>
  </r>
  <r>
    <n v="678"/>
    <s v="AGRANI BANK PLC"/>
    <n v="11"/>
    <x v="659"/>
    <n v="110822"/>
    <x v="4"/>
    <s v="JHENAIDAH"/>
    <x v="319"/>
  </r>
  <r>
    <n v="679"/>
    <s v="AGRANI BANK PLC"/>
    <n v="11"/>
    <x v="660"/>
    <n v="110825"/>
    <x v="4"/>
    <s v="KHULNA"/>
    <x v="322"/>
  </r>
  <r>
    <n v="680"/>
    <s v="AGRANI BANK PLC"/>
    <n v="11"/>
    <x v="661"/>
    <n v="110826"/>
    <x v="4"/>
    <s v="KHULNA"/>
    <x v="322"/>
  </r>
  <r>
    <n v="681"/>
    <s v="AGRANI BANK PLC"/>
    <n v="11"/>
    <x v="662"/>
    <n v="110827"/>
    <x v="4"/>
    <s v="KHULNA"/>
    <x v="323"/>
  </r>
  <r>
    <n v="682"/>
    <s v="AGRANI BANK PLC"/>
    <n v="11"/>
    <x v="663"/>
    <n v="110828"/>
    <x v="4"/>
    <s v="KHULNA"/>
    <x v="324"/>
  </r>
  <r>
    <n v="683"/>
    <s v="AGRANI BANK PLC"/>
    <n v="11"/>
    <x v="664"/>
    <n v="110829"/>
    <x v="4"/>
    <s v="KHULNA"/>
    <x v="325"/>
  </r>
  <r>
    <n v="684"/>
    <s v="AGRANI BANK PLC"/>
    <n v="11"/>
    <x v="665"/>
    <n v="110830"/>
    <x v="4"/>
    <s v="KHULNA"/>
    <x v="323"/>
  </r>
  <r>
    <n v="685"/>
    <s v="AGRANI BANK PLC"/>
    <n v="11"/>
    <x v="666"/>
    <n v="110831"/>
    <x v="4"/>
    <s v="KHULNA"/>
    <x v="326"/>
  </r>
  <r>
    <n v="686"/>
    <s v="AGRANI BANK PLC"/>
    <n v="11"/>
    <x v="667"/>
    <n v="110832"/>
    <x v="4"/>
    <s v="KHULNA"/>
    <x v="327"/>
  </r>
  <r>
    <n v="687"/>
    <s v="AGRANI BANK PLC"/>
    <n v="11"/>
    <x v="668"/>
    <n v="110833"/>
    <x v="4"/>
    <s v="KHULNA"/>
    <x v="327"/>
  </r>
  <r>
    <n v="688"/>
    <s v="AGRANI BANK PLC"/>
    <n v="11"/>
    <x v="669"/>
    <n v="110834"/>
    <x v="4"/>
    <s v="KHULNA"/>
    <x v="328"/>
  </r>
  <r>
    <n v="689"/>
    <s v="AGRANI BANK PLC"/>
    <n v="11"/>
    <x v="670"/>
    <n v="110835"/>
    <x v="4"/>
    <s v="KHULNA"/>
    <x v="327"/>
  </r>
  <r>
    <n v="690"/>
    <s v="AGRANI BANK PLC"/>
    <n v="11"/>
    <x v="671"/>
    <n v="110836"/>
    <x v="4"/>
    <s v="KHULNA"/>
    <x v="329"/>
  </r>
  <r>
    <n v="691"/>
    <s v="AGRANI BANK PLC"/>
    <n v="11"/>
    <x v="672"/>
    <n v="110837"/>
    <x v="4"/>
    <s v="KHULNA"/>
    <x v="330"/>
  </r>
  <r>
    <n v="692"/>
    <s v="AGRANI BANK PLC"/>
    <n v="11"/>
    <x v="673"/>
    <n v="110838"/>
    <x v="4"/>
    <s v="KHULNA"/>
    <x v="324"/>
  </r>
  <r>
    <n v="693"/>
    <s v="AGRANI BANK PLC"/>
    <n v="11"/>
    <x v="674"/>
    <n v="110839"/>
    <x v="4"/>
    <s v="KHULNA"/>
    <x v="324"/>
  </r>
  <r>
    <n v="694"/>
    <s v="AGRANI BANK PLC"/>
    <n v="11"/>
    <x v="675"/>
    <n v="110840"/>
    <x v="4"/>
    <s v="KHULNA"/>
    <x v="325"/>
  </r>
  <r>
    <n v="695"/>
    <s v="AGRANI BANK PLC"/>
    <n v="11"/>
    <x v="676"/>
    <n v="110841"/>
    <x v="4"/>
    <s v="KHULNA"/>
    <x v="331"/>
  </r>
  <r>
    <n v="696"/>
    <s v="AGRANI BANK PLC"/>
    <n v="11"/>
    <x v="677"/>
    <n v="110842"/>
    <x v="4"/>
    <s v="KHULNA"/>
    <x v="322"/>
  </r>
  <r>
    <n v="697"/>
    <s v="AGRANI BANK PLC"/>
    <n v="11"/>
    <x v="678"/>
    <n v="110843"/>
    <x v="4"/>
    <s v="KHULNA"/>
    <x v="327"/>
  </r>
  <r>
    <n v="698"/>
    <s v="AGRANI BANK PLC"/>
    <n v="11"/>
    <x v="679"/>
    <n v="110845"/>
    <x v="4"/>
    <s v="KHULNA"/>
    <x v="328"/>
  </r>
  <r>
    <n v="699"/>
    <s v="AGRANI BANK PLC"/>
    <n v="11"/>
    <x v="680"/>
    <n v="110846"/>
    <x v="4"/>
    <s v="KHULNA"/>
    <x v="327"/>
  </r>
  <r>
    <n v="700"/>
    <s v="AGRANI BANK PLC"/>
    <n v="11"/>
    <x v="681"/>
    <n v="110847"/>
    <x v="4"/>
    <s v="KHULNA"/>
    <x v="327"/>
  </r>
  <r>
    <n v="701"/>
    <s v="AGRANI BANK PLC"/>
    <n v="11"/>
    <x v="682"/>
    <n v="110848"/>
    <x v="4"/>
    <s v="KHULNA"/>
    <x v="327"/>
  </r>
  <r>
    <n v="702"/>
    <s v="AGRANI BANK PLC"/>
    <n v="11"/>
    <x v="683"/>
    <n v="110850"/>
    <x v="4"/>
    <s v="KHULNA"/>
    <x v="332"/>
  </r>
  <r>
    <n v="703"/>
    <s v="AGRANI BANK PLC"/>
    <n v="11"/>
    <x v="684"/>
    <n v="110851"/>
    <x v="4"/>
    <s v="KHULNA"/>
    <x v="332"/>
  </r>
  <r>
    <n v="704"/>
    <s v="AGRANI BANK PLC"/>
    <n v="11"/>
    <x v="685"/>
    <n v="110853"/>
    <x v="4"/>
    <s v="KHULNA"/>
    <x v="322"/>
  </r>
  <r>
    <n v="705"/>
    <s v="AGRANI BANK PLC"/>
    <n v="11"/>
    <x v="686"/>
    <n v="110854"/>
    <x v="4"/>
    <s v="KHULNA"/>
    <x v="333"/>
  </r>
  <r>
    <n v="706"/>
    <s v="AGRANI BANK PLC"/>
    <n v="11"/>
    <x v="687"/>
    <n v="110855"/>
    <x v="4"/>
    <s v="KHULNA"/>
    <x v="324"/>
  </r>
  <r>
    <n v="707"/>
    <s v="AGRANI BANK PLC"/>
    <n v="11"/>
    <x v="688"/>
    <n v="110857"/>
    <x v="4"/>
    <s v="KHULNA"/>
    <x v="324"/>
  </r>
  <r>
    <n v="708"/>
    <s v="AGRANI BANK PLC"/>
    <n v="11"/>
    <x v="689"/>
    <n v="110861"/>
    <x v="4"/>
    <s v="KUSHTIA"/>
    <x v="328"/>
  </r>
  <r>
    <n v="709"/>
    <s v="AGRANI BANK PLC"/>
    <n v="11"/>
    <x v="690"/>
    <n v="110862"/>
    <x v="4"/>
    <s v="KUSHTIA"/>
    <x v="328"/>
  </r>
  <r>
    <n v="710"/>
    <s v="AGRANI BANK PLC"/>
    <n v="11"/>
    <x v="691"/>
    <n v="110863"/>
    <x v="4"/>
    <s v="KUSHTIA"/>
    <x v="334"/>
  </r>
  <r>
    <n v="711"/>
    <s v="AGRANI BANK PLC"/>
    <n v="11"/>
    <x v="692"/>
    <n v="110864"/>
    <x v="4"/>
    <s v="KUSHTIA"/>
    <x v="335"/>
  </r>
  <r>
    <n v="712"/>
    <s v="AGRANI BANK PLC"/>
    <n v="11"/>
    <x v="669"/>
    <n v="110865"/>
    <x v="4"/>
    <s v="KUSHTIA"/>
    <x v="328"/>
  </r>
  <r>
    <n v="713"/>
    <s v="AGRANI BANK PLC"/>
    <n v="11"/>
    <x v="693"/>
    <n v="110866"/>
    <x v="4"/>
    <s v="KUSHTIA"/>
    <x v="334"/>
  </r>
  <r>
    <n v="714"/>
    <s v="AGRANI BANK PLC"/>
    <n v="11"/>
    <x v="694"/>
    <n v="110867"/>
    <x v="4"/>
    <s v="KUSHTIA"/>
    <x v="328"/>
  </r>
  <r>
    <n v="715"/>
    <s v="AGRANI BANK PLC"/>
    <n v="11"/>
    <x v="695"/>
    <n v="110868"/>
    <x v="4"/>
    <s v="KUSHTIA"/>
    <x v="336"/>
  </r>
  <r>
    <n v="716"/>
    <s v="AGRANI BANK PLC"/>
    <n v="11"/>
    <x v="696"/>
    <n v="110869"/>
    <x v="4"/>
    <s v="KUSHTIA"/>
    <x v="328"/>
  </r>
  <r>
    <n v="717"/>
    <s v="AGRANI BANK PLC"/>
    <n v="11"/>
    <x v="332"/>
    <n v="110870"/>
    <x v="4"/>
    <s v="KUSHTIA"/>
    <x v="186"/>
  </r>
  <r>
    <n v="718"/>
    <s v="AGRANI BANK PLC"/>
    <n v="11"/>
    <x v="697"/>
    <n v="110871"/>
    <x v="4"/>
    <s v="KUSHTIA"/>
    <x v="335"/>
  </r>
  <r>
    <n v="719"/>
    <s v="AGRANI BANK PLC"/>
    <n v="11"/>
    <x v="340"/>
    <n v="110872"/>
    <x v="4"/>
    <s v="KUSHTIA"/>
    <x v="335"/>
  </r>
  <r>
    <n v="720"/>
    <s v="AGRANI BANK PLC"/>
    <n v="11"/>
    <x v="698"/>
    <n v="110873"/>
    <x v="4"/>
    <s v="KUSHTIA"/>
    <x v="336"/>
  </r>
  <r>
    <n v="721"/>
    <s v="AGRANI BANK PLC"/>
    <n v="11"/>
    <x v="699"/>
    <n v="110874"/>
    <x v="4"/>
    <s v="KUSHTIA"/>
    <x v="328"/>
  </r>
  <r>
    <n v="722"/>
    <s v="AGRANI BANK PLC"/>
    <n v="11"/>
    <x v="700"/>
    <n v="110875"/>
    <x v="4"/>
    <s v="KUSHTIA"/>
    <x v="337"/>
  </r>
  <r>
    <n v="723"/>
    <s v="AGRANI BANK PLC"/>
    <n v="11"/>
    <x v="701"/>
    <n v="110876"/>
    <x v="4"/>
    <s v="KUSHTIA"/>
    <x v="335"/>
  </r>
  <r>
    <n v="724"/>
    <s v="AGRANI BANK PLC"/>
    <n v="11"/>
    <x v="702"/>
    <n v="110877"/>
    <x v="4"/>
    <s v="KUSHTIA"/>
    <x v="336"/>
  </r>
  <r>
    <n v="725"/>
    <s v="AGRANI BANK PLC"/>
    <n v="11"/>
    <x v="32"/>
    <n v="110878"/>
    <x v="4"/>
    <s v="KUSHTIA"/>
    <x v="335"/>
  </r>
  <r>
    <n v="726"/>
    <s v="AGRANI BANK PLC"/>
    <n v="11"/>
    <x v="703"/>
    <n v="110879"/>
    <x v="4"/>
    <s v="KUSHTIA"/>
    <x v="335"/>
  </r>
  <r>
    <n v="727"/>
    <s v="AGRANI BANK PLC"/>
    <n v="11"/>
    <x v="704"/>
    <n v="110880"/>
    <x v="4"/>
    <s v="KUSHTIA"/>
    <x v="337"/>
  </r>
  <r>
    <n v="728"/>
    <s v="AGRANI BANK PLC"/>
    <n v="11"/>
    <x v="705"/>
    <n v="110881"/>
    <x v="4"/>
    <s v="KUSHTIA"/>
    <x v="337"/>
  </r>
  <r>
    <n v="729"/>
    <s v="AGRANI BANK PLC"/>
    <n v="11"/>
    <x v="706"/>
    <n v="110890"/>
    <x v="4"/>
    <s v="MAGURA"/>
    <x v="140"/>
  </r>
  <r>
    <n v="730"/>
    <s v="AGRANI BANK PLC"/>
    <n v="11"/>
    <x v="707"/>
    <n v="110891"/>
    <x v="4"/>
    <s v="MAGURA"/>
    <x v="140"/>
  </r>
  <r>
    <n v="731"/>
    <s v="AGRANI BANK PLC"/>
    <n v="11"/>
    <x v="708"/>
    <n v="110892"/>
    <x v="4"/>
    <s v="MAGURA"/>
    <x v="140"/>
  </r>
  <r>
    <n v="732"/>
    <s v="AGRANI BANK PLC"/>
    <n v="11"/>
    <x v="709"/>
    <n v="110893"/>
    <x v="4"/>
    <s v="MAGURA"/>
    <x v="140"/>
  </r>
  <r>
    <n v="733"/>
    <s v="AGRANI BANK PLC"/>
    <n v="11"/>
    <x v="710"/>
    <n v="110894"/>
    <x v="4"/>
    <s v="MAGURA"/>
    <x v="140"/>
  </r>
  <r>
    <n v="734"/>
    <s v="AGRANI BANK PLC"/>
    <n v="11"/>
    <x v="711"/>
    <n v="110896"/>
    <x v="4"/>
    <s v="MEHERPUR"/>
    <x v="338"/>
  </r>
  <r>
    <n v="735"/>
    <s v="AGRANI BANK PLC"/>
    <n v="11"/>
    <x v="712"/>
    <n v="110897"/>
    <x v="4"/>
    <s v="MEHERPUR"/>
    <x v="110"/>
  </r>
  <r>
    <n v="736"/>
    <s v="AGRANI BANK PLC"/>
    <n v="11"/>
    <x v="713"/>
    <n v="110898"/>
    <x v="4"/>
    <s v="MEHERPUR"/>
    <x v="338"/>
  </r>
  <r>
    <n v="737"/>
    <s v="AGRANI BANK PLC"/>
    <n v="11"/>
    <x v="714"/>
    <n v="110899"/>
    <x v="4"/>
    <s v="MEHERPUR"/>
    <x v="338"/>
  </r>
  <r>
    <n v="738"/>
    <s v="AGRANI BANK PLC"/>
    <n v="11"/>
    <x v="715"/>
    <n v="110905"/>
    <x v="4"/>
    <s v="NARAIL"/>
    <x v="119"/>
  </r>
  <r>
    <n v="739"/>
    <s v="AGRANI BANK PLC"/>
    <n v="11"/>
    <x v="716"/>
    <n v="110906"/>
    <x v="4"/>
    <s v="NARAIL"/>
    <x v="339"/>
  </r>
  <r>
    <n v="740"/>
    <s v="AGRANI BANK PLC"/>
    <n v="11"/>
    <x v="717"/>
    <n v="110907"/>
    <x v="4"/>
    <s v="NARAIL"/>
    <x v="339"/>
  </r>
  <r>
    <n v="741"/>
    <s v="AGRANI BANK PLC"/>
    <n v="11"/>
    <x v="718"/>
    <n v="110908"/>
    <x v="4"/>
    <s v="NARAIL"/>
    <x v="340"/>
  </r>
  <r>
    <n v="742"/>
    <s v="AGRANI BANK PLC"/>
    <n v="11"/>
    <x v="719"/>
    <n v="110909"/>
    <x v="4"/>
    <s v="NARAIL"/>
    <x v="340"/>
  </r>
  <r>
    <n v="743"/>
    <s v="AGRANI BANK PLC"/>
    <n v="11"/>
    <x v="720"/>
    <n v="110910"/>
    <x v="4"/>
    <s v="NARAIL"/>
    <x v="341"/>
  </r>
  <r>
    <n v="744"/>
    <s v="AGRANI BANK PLC"/>
    <n v="11"/>
    <x v="721"/>
    <n v="110911"/>
    <x v="4"/>
    <s v="NARAIL"/>
    <x v="340"/>
  </r>
  <r>
    <n v="745"/>
    <s v="AGRANI BANK PLC"/>
    <n v="11"/>
    <x v="722"/>
    <n v="110912"/>
    <x v="4"/>
    <s v="NARAIL"/>
    <x v="341"/>
  </r>
  <r>
    <n v="746"/>
    <s v="AGRANI BANK PLC"/>
    <n v="11"/>
    <x v="723"/>
    <n v="110915"/>
    <x v="6"/>
    <s v="PATUAKHALI"/>
    <x v="342"/>
  </r>
  <r>
    <n v="747"/>
    <s v="AGRANI BANK PLC"/>
    <n v="11"/>
    <x v="724"/>
    <n v="110916"/>
    <x v="6"/>
    <s v="PATUAKHALI"/>
    <x v="343"/>
  </r>
  <r>
    <n v="748"/>
    <s v="AGRANI BANK PLC"/>
    <n v="11"/>
    <x v="725"/>
    <n v="110917"/>
    <x v="6"/>
    <s v="PATUAKHALI"/>
    <x v="342"/>
  </r>
  <r>
    <n v="749"/>
    <s v="AGRANI BANK PLC"/>
    <n v="11"/>
    <x v="726"/>
    <n v="110918"/>
    <x v="6"/>
    <s v="PATUAKHALI"/>
    <x v="217"/>
  </r>
  <r>
    <n v="750"/>
    <s v="AGRANI BANK PLC"/>
    <n v="11"/>
    <x v="727"/>
    <n v="110919"/>
    <x v="6"/>
    <s v="PATUAKHALI"/>
    <x v="344"/>
  </r>
  <r>
    <n v="751"/>
    <s v="AGRANI BANK PLC"/>
    <n v="11"/>
    <x v="466"/>
    <n v="110920"/>
    <x v="6"/>
    <s v="PATUAKHALI"/>
    <x v="345"/>
  </r>
  <r>
    <n v="752"/>
    <s v="AGRANI BANK PLC"/>
    <n v="11"/>
    <x v="728"/>
    <n v="110921"/>
    <x v="6"/>
    <s v="PATUAKHALI"/>
    <x v="346"/>
  </r>
  <r>
    <n v="753"/>
    <s v="AGRANI BANK PLC"/>
    <n v="11"/>
    <x v="28"/>
    <n v="110922"/>
    <x v="6"/>
    <s v="PATUAKHALI"/>
    <x v="345"/>
  </r>
  <r>
    <n v="754"/>
    <s v="AGRANI BANK PLC"/>
    <n v="11"/>
    <x v="31"/>
    <n v="110923"/>
    <x v="6"/>
    <s v="PATUAKHALI"/>
    <x v="345"/>
  </r>
  <r>
    <n v="755"/>
    <s v="AGRANI BANK PLC"/>
    <n v="11"/>
    <x v="729"/>
    <n v="110924"/>
    <x v="6"/>
    <s v="PATUAKHALI"/>
    <x v="347"/>
  </r>
  <r>
    <n v="756"/>
    <s v="AGRANI BANK PLC"/>
    <n v="11"/>
    <x v="730"/>
    <n v="110925"/>
    <x v="6"/>
    <s v="PATUAKHALI"/>
    <x v="348"/>
  </r>
  <r>
    <n v="757"/>
    <s v="AGRANI BANK PLC"/>
    <n v="11"/>
    <x v="731"/>
    <n v="110926"/>
    <x v="6"/>
    <s v="PATUAKHALI"/>
    <x v="347"/>
  </r>
  <r>
    <n v="758"/>
    <s v="AGRANI BANK PLC"/>
    <n v="11"/>
    <x v="732"/>
    <n v="110935"/>
    <x v="6"/>
    <s v="BARISHAL"/>
    <x v="204"/>
  </r>
  <r>
    <n v="759"/>
    <s v="AGRANI BANK PLC"/>
    <n v="11"/>
    <x v="733"/>
    <n v="110936"/>
    <x v="6"/>
    <s v="PIROJPUR"/>
    <x v="349"/>
  </r>
  <r>
    <n v="760"/>
    <s v="AGRANI BANK PLC"/>
    <n v="11"/>
    <x v="734"/>
    <n v="110937"/>
    <x v="6"/>
    <s v="PIROJPUR"/>
    <x v="350"/>
  </r>
  <r>
    <n v="761"/>
    <s v="AGRANI BANK PLC"/>
    <n v="11"/>
    <x v="735"/>
    <n v="110938"/>
    <x v="6"/>
    <s v="PIROJPUR"/>
    <x v="351"/>
  </r>
  <r>
    <n v="762"/>
    <s v="AGRANI BANK PLC"/>
    <n v="11"/>
    <x v="736"/>
    <n v="110939"/>
    <x v="6"/>
    <s v="PIROJPUR"/>
    <x v="351"/>
  </r>
  <r>
    <n v="763"/>
    <s v="AGRANI BANK PLC"/>
    <n v="11"/>
    <x v="737"/>
    <n v="110940"/>
    <x v="6"/>
    <s v="PIROJPUR"/>
    <x v="352"/>
  </r>
  <r>
    <n v="764"/>
    <s v="AGRANI BANK PLC"/>
    <n v="11"/>
    <x v="586"/>
    <n v="110941"/>
    <x v="6"/>
    <s v="PIROJPUR"/>
    <x v="353"/>
  </r>
  <r>
    <n v="765"/>
    <s v="AGRANI BANK PLC"/>
    <n v="11"/>
    <x v="738"/>
    <n v="110942"/>
    <x v="6"/>
    <s v="PIROJPUR"/>
    <x v="353"/>
  </r>
  <r>
    <n v="766"/>
    <s v="AGRANI BANK PLC"/>
    <n v="11"/>
    <x v="739"/>
    <n v="110948"/>
    <x v="4"/>
    <s v="SATKHIRA"/>
    <x v="354"/>
  </r>
  <r>
    <n v="767"/>
    <s v="AGRANI BANK PLC"/>
    <n v="11"/>
    <x v="740"/>
    <n v="110949"/>
    <x v="4"/>
    <s v="SATKHIRA"/>
    <x v="355"/>
  </r>
  <r>
    <n v="768"/>
    <s v="AGRANI BANK PLC"/>
    <n v="11"/>
    <x v="716"/>
    <n v="110950"/>
    <x v="4"/>
    <s v="SATKHIRA"/>
    <x v="355"/>
  </r>
  <r>
    <n v="769"/>
    <s v="AGRANI BANK PLC"/>
    <n v="11"/>
    <x v="741"/>
    <n v="110951"/>
    <x v="4"/>
    <s v="SATKHIRA"/>
    <x v="56"/>
  </r>
  <r>
    <n v="770"/>
    <s v="AGRANI BANK PLC"/>
    <n v="11"/>
    <x v="742"/>
    <n v="110952"/>
    <x v="4"/>
    <s v="SATKHIRA"/>
    <x v="354"/>
  </r>
  <r>
    <n v="771"/>
    <s v="AGRANI BANK PLC"/>
    <n v="11"/>
    <x v="743"/>
    <n v="110953"/>
    <x v="4"/>
    <s v="SATKHIRA"/>
    <x v="122"/>
  </r>
  <r>
    <n v="772"/>
    <s v="AGRANI BANK PLC"/>
    <n v="11"/>
    <x v="744"/>
    <n v="110954"/>
    <x v="4"/>
    <s v="SATKHIRA"/>
    <x v="354"/>
  </r>
  <r>
    <n v="773"/>
    <s v="AGRANI BANK PLC"/>
    <n v="11"/>
    <x v="745"/>
    <n v="110955"/>
    <x v="4"/>
    <s v="SATKHIRA"/>
    <x v="356"/>
  </r>
  <r>
    <n v="774"/>
    <s v="AGRANI BANK PLC"/>
    <n v="11"/>
    <x v="746"/>
    <n v="110956"/>
    <x v="4"/>
    <s v="SATKHIRA"/>
    <x v="354"/>
  </r>
  <r>
    <n v="775"/>
    <s v="AGRANI BANK PLC"/>
    <n v="11"/>
    <x v="747"/>
    <n v="110957"/>
    <x v="4"/>
    <s v="SATKHIRA"/>
    <x v="354"/>
  </r>
  <r>
    <n v="776"/>
    <s v="AGRANI BANK PLC"/>
    <n v="11"/>
    <x v="748"/>
    <n v="110961"/>
    <x v="5"/>
    <s v="BOGURA"/>
    <x v="357"/>
  </r>
  <r>
    <n v="777"/>
    <s v="AGRANI BANK PLC"/>
    <n v="11"/>
    <x v="749"/>
    <n v="110963"/>
    <x v="5"/>
    <s v="BOGURA"/>
    <x v="358"/>
  </r>
  <r>
    <n v="778"/>
    <s v="AGRANI BANK PLC"/>
    <n v="11"/>
    <x v="750"/>
    <n v="110964"/>
    <x v="5"/>
    <s v="BOGURA"/>
    <x v="359"/>
  </r>
  <r>
    <n v="779"/>
    <s v="AGRANI BANK PLC"/>
    <n v="11"/>
    <x v="751"/>
    <n v="110965"/>
    <x v="5"/>
    <s v="BOGURA"/>
    <x v="360"/>
  </r>
  <r>
    <n v="780"/>
    <s v="AGRANI BANK PLC"/>
    <n v="11"/>
    <x v="752"/>
    <n v="110966"/>
    <x v="5"/>
    <s v="BOGURA"/>
    <x v="357"/>
  </r>
  <r>
    <n v="781"/>
    <s v="AGRANI BANK PLC"/>
    <n v="11"/>
    <x v="753"/>
    <n v="110967"/>
    <x v="5"/>
    <s v="BOGURA"/>
    <x v="359"/>
  </r>
  <r>
    <n v="782"/>
    <s v="AGRANI BANK PLC"/>
    <n v="11"/>
    <x v="754"/>
    <n v="110968"/>
    <x v="5"/>
    <s v="BOGURA"/>
    <x v="361"/>
  </r>
  <r>
    <n v="783"/>
    <s v="AGRANI BANK PLC"/>
    <n v="11"/>
    <x v="755"/>
    <n v="110970"/>
    <x v="5"/>
    <s v="BOGURA"/>
    <x v="357"/>
  </r>
  <r>
    <n v="784"/>
    <s v="AGRANI BANK PLC"/>
    <n v="11"/>
    <x v="756"/>
    <n v="110971"/>
    <x v="5"/>
    <s v="BOGURA"/>
    <x v="362"/>
  </r>
  <r>
    <n v="785"/>
    <s v="AGRANI BANK PLC"/>
    <n v="11"/>
    <x v="757"/>
    <n v="110972"/>
    <x v="5"/>
    <s v="BOGURA"/>
    <x v="357"/>
  </r>
  <r>
    <n v="786"/>
    <s v="AGRANI BANK PLC"/>
    <n v="11"/>
    <x v="758"/>
    <n v="110973"/>
    <x v="5"/>
    <s v="BOGURA"/>
    <x v="359"/>
  </r>
  <r>
    <n v="787"/>
    <s v="AGRANI BANK PLC"/>
    <n v="11"/>
    <x v="759"/>
    <n v="110974"/>
    <x v="5"/>
    <s v="BOGURA"/>
    <x v="359"/>
  </r>
  <r>
    <n v="788"/>
    <s v="AGRANI BANK PLC"/>
    <n v="11"/>
    <x v="458"/>
    <n v="110975"/>
    <x v="5"/>
    <s v="BOGURA"/>
    <x v="363"/>
  </r>
  <r>
    <n v="789"/>
    <s v="AGRANI BANK PLC"/>
    <n v="11"/>
    <x v="760"/>
    <n v="110976"/>
    <x v="5"/>
    <s v="BOGURA"/>
    <x v="357"/>
  </r>
  <r>
    <n v="790"/>
    <s v="AGRANI BANK PLC"/>
    <n v="11"/>
    <x v="761"/>
    <n v="110977"/>
    <x v="5"/>
    <s v="BOGURA"/>
    <x v="358"/>
  </r>
  <r>
    <n v="791"/>
    <s v="AGRANI BANK PLC"/>
    <n v="11"/>
    <x v="762"/>
    <n v="110978"/>
    <x v="5"/>
    <s v="BOGURA"/>
    <x v="357"/>
  </r>
  <r>
    <n v="792"/>
    <s v="AGRANI BANK PLC"/>
    <n v="11"/>
    <x v="763"/>
    <n v="110979"/>
    <x v="5"/>
    <s v="BOGURA"/>
    <x v="364"/>
  </r>
  <r>
    <n v="793"/>
    <s v="AGRANI BANK PLC"/>
    <n v="11"/>
    <x v="764"/>
    <n v="110980"/>
    <x v="5"/>
    <s v="BOGURA"/>
    <x v="357"/>
  </r>
  <r>
    <n v="794"/>
    <s v="AGRANI BANK PLC"/>
    <n v="11"/>
    <x v="765"/>
    <n v="110981"/>
    <x v="5"/>
    <s v="BOGURA"/>
    <x v="357"/>
  </r>
  <r>
    <n v="795"/>
    <s v="AGRANI BANK PLC"/>
    <n v="11"/>
    <x v="766"/>
    <n v="110982"/>
    <x v="5"/>
    <s v="BOGURA"/>
    <x v="363"/>
  </r>
  <r>
    <n v="796"/>
    <s v="AGRANI BANK PLC"/>
    <n v="11"/>
    <x v="555"/>
    <n v="110983"/>
    <x v="5"/>
    <s v="BOGURA"/>
    <x v="363"/>
  </r>
  <r>
    <n v="797"/>
    <s v="AGRANI BANK PLC"/>
    <n v="11"/>
    <x v="767"/>
    <n v="110984"/>
    <x v="5"/>
    <s v="BOGURA"/>
    <x v="357"/>
  </r>
  <r>
    <n v="798"/>
    <s v="AGRANI BANK PLC"/>
    <n v="11"/>
    <x v="768"/>
    <n v="110985"/>
    <x v="5"/>
    <s v="BOGURA"/>
    <x v="365"/>
  </r>
  <r>
    <n v="799"/>
    <s v="AGRANI BANK PLC"/>
    <n v="11"/>
    <x v="769"/>
    <n v="110986"/>
    <x v="5"/>
    <s v="BOGURA"/>
    <x v="357"/>
  </r>
  <r>
    <n v="800"/>
    <s v="AGRANI BANK PLC"/>
    <n v="11"/>
    <x v="770"/>
    <n v="110987"/>
    <x v="5"/>
    <s v="BOGURA"/>
    <x v="360"/>
  </r>
  <r>
    <n v="801"/>
    <s v="AGRANI BANK PLC"/>
    <n v="11"/>
    <x v="771"/>
    <n v="110988"/>
    <x v="5"/>
    <s v="BOGURA"/>
    <x v="360"/>
  </r>
  <r>
    <n v="802"/>
    <s v="AGRANI BANK PLC"/>
    <n v="11"/>
    <x v="772"/>
    <n v="110989"/>
    <x v="5"/>
    <s v="BOGURA"/>
    <x v="364"/>
  </r>
  <r>
    <n v="803"/>
    <s v="AGRANI BANK PLC"/>
    <n v="11"/>
    <x v="773"/>
    <n v="110990"/>
    <x v="5"/>
    <s v="BOGURA"/>
    <x v="357"/>
  </r>
  <r>
    <n v="804"/>
    <s v="AGRANI BANK PLC"/>
    <n v="11"/>
    <x v="774"/>
    <n v="110991"/>
    <x v="5"/>
    <s v="BOGURA"/>
    <x v="360"/>
  </r>
  <r>
    <n v="805"/>
    <s v="AGRANI BANK PLC"/>
    <n v="11"/>
    <x v="775"/>
    <n v="110992"/>
    <x v="5"/>
    <s v="BOGURA"/>
    <x v="364"/>
  </r>
  <r>
    <n v="806"/>
    <s v="AGRANI BANK PLC"/>
    <n v="11"/>
    <x v="776"/>
    <n v="111001"/>
    <x v="0"/>
    <s v="LAKSHMIPUR"/>
    <x v="103"/>
  </r>
  <r>
    <n v="807"/>
    <s v="AGRANI BANK PLC"/>
    <n v="11"/>
    <x v="777"/>
    <n v="111002"/>
    <x v="0"/>
    <s v="CHATTOGRAM"/>
    <x v="29"/>
  </r>
  <r>
    <n v="808"/>
    <s v="AGRANI BANK PLC"/>
    <n v="11"/>
    <x v="778"/>
    <n v="111003"/>
    <x v="0"/>
    <s v="LAKSHMIPUR"/>
    <x v="103"/>
  </r>
  <r>
    <n v="809"/>
    <s v="AGRANI BANK PLC"/>
    <n v="11"/>
    <x v="779"/>
    <n v="111004"/>
    <x v="0"/>
    <s v="CHANDPUR"/>
    <x v="12"/>
  </r>
  <r>
    <n v="810"/>
    <s v="AGRANI BANK PLC"/>
    <n v="11"/>
    <x v="780"/>
    <n v="111005"/>
    <x v="0"/>
    <s v="NOAKHALI"/>
    <x v="366"/>
  </r>
  <r>
    <n v="811"/>
    <s v="AGRANI BANK PLC"/>
    <n v="11"/>
    <x v="781"/>
    <n v="111006"/>
    <x v="0"/>
    <s v="CUMILLA"/>
    <x v="69"/>
  </r>
  <r>
    <n v="812"/>
    <s v="AGRANI BANK PLC"/>
    <n v="11"/>
    <x v="782"/>
    <n v="111007"/>
    <x v="0"/>
    <s v="BRAHMANBARIA"/>
    <x v="367"/>
  </r>
  <r>
    <n v="813"/>
    <s v="AGRANI BANK PLC"/>
    <n v="11"/>
    <x v="594"/>
    <n v="111020"/>
    <x v="7"/>
    <s v="DINAJPUR"/>
    <x v="368"/>
  </r>
  <r>
    <n v="814"/>
    <s v="AGRANI BANK PLC"/>
    <n v="11"/>
    <x v="783"/>
    <n v="111021"/>
    <x v="7"/>
    <s v="DINAJPUR"/>
    <x v="368"/>
  </r>
  <r>
    <n v="815"/>
    <s v="AGRANI BANK PLC"/>
    <n v="11"/>
    <x v="784"/>
    <n v="111022"/>
    <x v="7"/>
    <s v="DINAJPUR"/>
    <x v="369"/>
  </r>
  <r>
    <n v="816"/>
    <s v="AGRANI BANK PLC"/>
    <n v="11"/>
    <x v="785"/>
    <n v="111023"/>
    <x v="7"/>
    <s v="DINAJPUR"/>
    <x v="370"/>
  </r>
  <r>
    <n v="817"/>
    <s v="AGRANI BANK PLC"/>
    <n v="11"/>
    <x v="786"/>
    <n v="111024"/>
    <x v="7"/>
    <s v="DINAJPUR"/>
    <x v="371"/>
  </r>
  <r>
    <n v="818"/>
    <s v="AGRANI BANK PLC"/>
    <n v="11"/>
    <x v="787"/>
    <n v="111026"/>
    <x v="7"/>
    <s v="DINAJPUR"/>
    <x v="130"/>
  </r>
  <r>
    <n v="819"/>
    <s v="AGRANI BANK PLC"/>
    <n v="11"/>
    <x v="788"/>
    <n v="111027"/>
    <x v="7"/>
    <s v="DINAJPUR"/>
    <x v="371"/>
  </r>
  <r>
    <n v="820"/>
    <s v="AGRANI BANK PLC"/>
    <n v="11"/>
    <x v="789"/>
    <n v="111028"/>
    <x v="7"/>
    <s v="DINAJPUR"/>
    <x v="130"/>
  </r>
  <r>
    <n v="821"/>
    <s v="AGRANI BANK PLC"/>
    <n v="11"/>
    <x v="790"/>
    <n v="111029"/>
    <x v="7"/>
    <s v="DINAJPUR"/>
    <x v="130"/>
  </r>
  <r>
    <n v="822"/>
    <s v="AGRANI BANK PLC"/>
    <n v="11"/>
    <x v="791"/>
    <n v="111030"/>
    <x v="7"/>
    <s v="DINAJPUR"/>
    <x v="51"/>
  </r>
  <r>
    <n v="823"/>
    <s v="AGRANI BANK PLC"/>
    <n v="11"/>
    <x v="792"/>
    <n v="111031"/>
    <x v="7"/>
    <s v="DINAJPUR"/>
    <x v="372"/>
  </r>
  <r>
    <n v="824"/>
    <s v="AGRANI BANK PLC"/>
    <n v="11"/>
    <x v="793"/>
    <n v="111032"/>
    <x v="7"/>
    <s v="DINAJPUR"/>
    <x v="130"/>
  </r>
  <r>
    <n v="825"/>
    <s v="AGRANI BANK PLC"/>
    <n v="11"/>
    <x v="794"/>
    <n v="111033"/>
    <x v="7"/>
    <s v="DINAJPUR"/>
    <x v="372"/>
  </r>
  <r>
    <n v="826"/>
    <s v="AGRANI BANK PLC"/>
    <n v="11"/>
    <x v="795"/>
    <n v="111034"/>
    <x v="7"/>
    <s v="DINAJPUR"/>
    <x v="373"/>
  </r>
  <r>
    <n v="827"/>
    <s v="AGRANI BANK PLC"/>
    <n v="11"/>
    <x v="796"/>
    <n v="111035"/>
    <x v="7"/>
    <s v="DINAJPUR"/>
    <x v="130"/>
  </r>
  <r>
    <n v="828"/>
    <s v="AGRANI BANK PLC"/>
    <n v="11"/>
    <x v="797"/>
    <n v="111036"/>
    <x v="7"/>
    <s v="DINAJPUR"/>
    <x v="130"/>
  </r>
  <r>
    <n v="829"/>
    <s v="AGRANI BANK PLC"/>
    <n v="11"/>
    <x v="798"/>
    <n v="111045"/>
    <x v="7"/>
    <s v="GAIBANDHA"/>
    <x v="374"/>
  </r>
  <r>
    <n v="830"/>
    <s v="AGRANI BANK PLC"/>
    <n v="11"/>
    <x v="799"/>
    <n v="111046"/>
    <x v="7"/>
    <s v="GAIBANDHA"/>
    <x v="375"/>
  </r>
  <r>
    <n v="831"/>
    <s v="AGRANI BANK PLC"/>
    <n v="11"/>
    <x v="800"/>
    <n v="111047"/>
    <x v="7"/>
    <s v="GAIBANDHA"/>
    <x v="376"/>
  </r>
  <r>
    <n v="832"/>
    <s v="AGRANI BANK PLC"/>
    <n v="11"/>
    <x v="801"/>
    <n v="111048"/>
    <x v="7"/>
    <s v="GAIBANDHA"/>
    <x v="377"/>
  </r>
  <r>
    <n v="833"/>
    <s v="AGRANI BANK PLC"/>
    <n v="11"/>
    <x v="802"/>
    <n v="111050"/>
    <x v="7"/>
    <s v="GAIBANDHA"/>
    <x v="375"/>
  </r>
  <r>
    <n v="834"/>
    <s v="AGRANI BANK PLC"/>
    <n v="11"/>
    <x v="803"/>
    <n v="111052"/>
    <x v="7"/>
    <s v="GAIBANDHA"/>
    <x v="375"/>
  </r>
  <r>
    <n v="835"/>
    <s v="AGRANI BANK PLC"/>
    <n v="11"/>
    <x v="804"/>
    <n v="111053"/>
    <x v="7"/>
    <s v="GAIBANDHA"/>
    <x v="375"/>
  </r>
  <r>
    <n v="836"/>
    <s v="AGRANI BANK PLC"/>
    <n v="11"/>
    <x v="805"/>
    <n v="111054"/>
    <x v="7"/>
    <s v="GAIBANDHA"/>
    <x v="375"/>
  </r>
  <r>
    <n v="837"/>
    <s v="AGRANI BANK PLC"/>
    <n v="11"/>
    <x v="806"/>
    <n v="111055"/>
    <x v="7"/>
    <s v="GAIBANDHA"/>
    <x v="374"/>
  </r>
  <r>
    <n v="838"/>
    <s v="AGRANI BANK PLC"/>
    <n v="11"/>
    <x v="807"/>
    <n v="111056"/>
    <x v="7"/>
    <s v="GAIBANDHA"/>
    <x v="378"/>
  </r>
  <r>
    <n v="839"/>
    <s v="AGRANI BANK PLC"/>
    <n v="11"/>
    <x v="808"/>
    <n v="111057"/>
    <x v="7"/>
    <s v="GAIBANDHA"/>
    <x v="378"/>
  </r>
  <r>
    <n v="840"/>
    <s v="AGRANI BANK PLC"/>
    <n v="11"/>
    <x v="809"/>
    <n v="111062"/>
    <x v="5"/>
    <s v="JAYPURHAT"/>
    <x v="379"/>
  </r>
  <r>
    <n v="841"/>
    <s v="AGRANI BANK PLC"/>
    <n v="11"/>
    <x v="810"/>
    <n v="111063"/>
    <x v="5"/>
    <s v="JAYPURHAT"/>
    <x v="380"/>
  </r>
  <r>
    <n v="842"/>
    <s v="AGRANI BANK PLC"/>
    <n v="11"/>
    <x v="811"/>
    <n v="111064"/>
    <x v="5"/>
    <s v="JAYPURHAT"/>
    <x v="147"/>
  </r>
  <r>
    <n v="843"/>
    <s v="AGRANI BANK PLC"/>
    <n v="11"/>
    <x v="812"/>
    <n v="111065"/>
    <x v="5"/>
    <s v="JAYPURHAT"/>
    <x v="147"/>
  </r>
  <r>
    <n v="844"/>
    <s v="AGRANI BANK PLC"/>
    <n v="11"/>
    <x v="813"/>
    <n v="111066"/>
    <x v="5"/>
    <s v="JAYPURHAT"/>
    <x v="381"/>
  </r>
  <r>
    <n v="845"/>
    <s v="AGRANI BANK PLC"/>
    <n v="11"/>
    <x v="814"/>
    <n v="111067"/>
    <x v="5"/>
    <s v="JAYPURHAT"/>
    <x v="380"/>
  </r>
  <r>
    <n v="846"/>
    <s v="AGRANI BANK PLC"/>
    <n v="11"/>
    <x v="815"/>
    <n v="111068"/>
    <x v="5"/>
    <s v="JAYPURHAT"/>
    <x v="381"/>
  </r>
  <r>
    <n v="847"/>
    <s v="AGRANI BANK PLC"/>
    <n v="11"/>
    <x v="816"/>
    <n v="111069"/>
    <x v="5"/>
    <s v="JAYPURHAT"/>
    <x v="380"/>
  </r>
  <r>
    <n v="848"/>
    <s v="AGRANI BANK PLC"/>
    <n v="11"/>
    <x v="817"/>
    <n v="111075"/>
    <x v="7"/>
    <s v="KURIGRAM"/>
    <x v="382"/>
  </r>
  <r>
    <n v="849"/>
    <s v="AGRANI BANK PLC"/>
    <n v="11"/>
    <x v="818"/>
    <n v="111076"/>
    <x v="7"/>
    <s v="KURIGRAM"/>
    <x v="383"/>
  </r>
  <r>
    <n v="850"/>
    <s v="AGRANI BANK PLC"/>
    <n v="11"/>
    <x v="819"/>
    <n v="111077"/>
    <x v="7"/>
    <s v="KURIGRAM"/>
    <x v="384"/>
  </r>
  <r>
    <n v="851"/>
    <s v="AGRANI BANK PLC"/>
    <n v="11"/>
    <x v="820"/>
    <n v="111078"/>
    <x v="7"/>
    <s v="KURIGRAM"/>
    <x v="382"/>
  </r>
  <r>
    <n v="852"/>
    <s v="AGRANI BANK PLC"/>
    <n v="11"/>
    <x v="821"/>
    <n v="111079"/>
    <x v="7"/>
    <s v="KURIGRAM"/>
    <x v="385"/>
  </r>
  <r>
    <n v="853"/>
    <s v="AGRANI BANK PLC"/>
    <n v="11"/>
    <x v="822"/>
    <n v="111080"/>
    <x v="7"/>
    <s v="KURIGRAM"/>
    <x v="386"/>
  </r>
  <r>
    <n v="854"/>
    <s v="AGRANI BANK PLC"/>
    <n v="11"/>
    <x v="823"/>
    <n v="111082"/>
    <x v="7"/>
    <s v="KURIGRAM"/>
    <x v="387"/>
  </r>
  <r>
    <n v="855"/>
    <s v="AGRANI BANK PLC"/>
    <n v="11"/>
    <x v="638"/>
    <n v="111083"/>
    <x v="7"/>
    <s v="KURIGRAM"/>
    <x v="385"/>
  </r>
  <r>
    <n v="856"/>
    <s v="AGRANI BANK PLC"/>
    <n v="11"/>
    <x v="824"/>
    <n v="111084"/>
    <x v="7"/>
    <s v="KURIGRAM"/>
    <x v="371"/>
  </r>
  <r>
    <n v="857"/>
    <s v="AGRANI BANK PLC"/>
    <n v="11"/>
    <x v="825"/>
    <n v="111087"/>
    <x v="7"/>
    <s v="LALMONIRHAT"/>
    <x v="260"/>
  </r>
  <r>
    <n v="858"/>
    <s v="AGRANI BANK PLC"/>
    <n v="11"/>
    <x v="826"/>
    <n v="111091"/>
    <x v="5"/>
    <s v="NATORE"/>
    <x v="388"/>
  </r>
  <r>
    <n v="859"/>
    <s v="AGRANI BANK PLC"/>
    <n v="11"/>
    <x v="219"/>
    <n v="111093"/>
    <x v="5"/>
    <s v="NATORE"/>
    <x v="389"/>
  </r>
  <r>
    <n v="860"/>
    <s v="AGRANI BANK PLC"/>
    <n v="11"/>
    <x v="827"/>
    <n v="111094"/>
    <x v="5"/>
    <s v="NATORE"/>
    <x v="150"/>
  </r>
  <r>
    <n v="861"/>
    <s v="AGRANI BANK PLC"/>
    <n v="11"/>
    <x v="828"/>
    <n v="111095"/>
    <x v="5"/>
    <s v="NATORE"/>
    <x v="390"/>
  </r>
  <r>
    <n v="862"/>
    <s v="AGRANI BANK PLC"/>
    <n v="11"/>
    <x v="829"/>
    <n v="111096"/>
    <x v="5"/>
    <s v="NATORE"/>
    <x v="150"/>
  </r>
  <r>
    <n v="863"/>
    <s v="AGRANI BANK PLC"/>
    <n v="11"/>
    <x v="830"/>
    <n v="111097"/>
    <x v="5"/>
    <s v="NATORE"/>
    <x v="150"/>
  </r>
  <r>
    <n v="864"/>
    <s v="AGRANI BANK PLC"/>
    <n v="11"/>
    <x v="831"/>
    <n v="111098"/>
    <x v="5"/>
    <s v="NATORE"/>
    <x v="148"/>
  </r>
  <r>
    <n v="865"/>
    <s v="AGRANI BANK PLC"/>
    <n v="11"/>
    <x v="832"/>
    <n v="111099"/>
    <x v="5"/>
    <s v="NATORE"/>
    <x v="390"/>
  </r>
  <r>
    <n v="866"/>
    <s v="AGRANI BANK PLC"/>
    <n v="11"/>
    <x v="833"/>
    <n v="111100"/>
    <x v="5"/>
    <s v="NATORE"/>
    <x v="391"/>
  </r>
  <r>
    <n v="867"/>
    <s v="AGRANI BANK PLC"/>
    <n v="11"/>
    <x v="834"/>
    <n v="111102"/>
    <x v="5"/>
    <s v="NATORE"/>
    <x v="150"/>
  </r>
  <r>
    <n v="868"/>
    <s v="AGRANI BANK PLC"/>
    <n v="11"/>
    <x v="835"/>
    <n v="111103"/>
    <x v="5"/>
    <s v="NATORE"/>
    <x v="388"/>
  </r>
  <r>
    <n v="869"/>
    <s v="AGRANI BANK PLC"/>
    <n v="11"/>
    <x v="836"/>
    <n v="111104"/>
    <x v="5"/>
    <s v="NATORE"/>
    <x v="388"/>
  </r>
  <r>
    <n v="870"/>
    <s v="AGRANI BANK PLC"/>
    <n v="11"/>
    <x v="837"/>
    <n v="111111"/>
    <x v="5"/>
    <s v="NAOGAON"/>
    <x v="392"/>
  </r>
  <r>
    <n v="871"/>
    <s v="AGRANI BANK PLC"/>
    <n v="11"/>
    <x v="838"/>
    <n v="111112"/>
    <x v="5"/>
    <s v="NAOGAON"/>
    <x v="393"/>
  </r>
  <r>
    <n v="872"/>
    <s v="AGRANI BANK PLC"/>
    <n v="11"/>
    <x v="839"/>
    <n v="111113"/>
    <x v="5"/>
    <s v="NAOGAON"/>
    <x v="394"/>
  </r>
  <r>
    <n v="873"/>
    <s v="AGRANI BANK PLC"/>
    <n v="11"/>
    <x v="840"/>
    <n v="111114"/>
    <x v="5"/>
    <s v="NAOGAON"/>
    <x v="395"/>
  </r>
  <r>
    <n v="874"/>
    <s v="AGRANI BANK PLC"/>
    <n v="11"/>
    <x v="841"/>
    <n v="111115"/>
    <x v="5"/>
    <s v="NAOGAON"/>
    <x v="396"/>
  </r>
  <r>
    <n v="875"/>
    <s v="AGRANI BANK PLC"/>
    <n v="11"/>
    <x v="842"/>
    <n v="111116"/>
    <x v="5"/>
    <s v="NAOGAON"/>
    <x v="394"/>
  </r>
  <r>
    <n v="876"/>
    <s v="AGRANI BANK PLC"/>
    <n v="11"/>
    <x v="843"/>
    <n v="111117"/>
    <x v="5"/>
    <s v="NAOGAON"/>
    <x v="397"/>
  </r>
  <r>
    <n v="877"/>
    <s v="AGRANI BANK PLC"/>
    <n v="11"/>
    <x v="844"/>
    <n v="111119"/>
    <x v="5"/>
    <s v="NAOGAON"/>
    <x v="398"/>
  </r>
  <r>
    <n v="878"/>
    <s v="AGRANI BANK PLC"/>
    <n v="11"/>
    <x v="845"/>
    <n v="111120"/>
    <x v="5"/>
    <s v="NAOGAON"/>
    <x v="397"/>
  </r>
  <r>
    <n v="879"/>
    <s v="AGRANI BANK PLC"/>
    <n v="11"/>
    <x v="846"/>
    <n v="111121"/>
    <x v="5"/>
    <s v="NAOGAON"/>
    <x v="393"/>
  </r>
  <r>
    <n v="880"/>
    <s v="AGRANI BANK PLC"/>
    <n v="11"/>
    <x v="847"/>
    <n v="111122"/>
    <x v="5"/>
    <s v="NAOGAON"/>
    <x v="395"/>
  </r>
  <r>
    <n v="881"/>
    <s v="AGRANI BANK PLC"/>
    <n v="11"/>
    <x v="848"/>
    <n v="111124"/>
    <x v="5"/>
    <s v="NAOGAON"/>
    <x v="394"/>
  </r>
  <r>
    <n v="882"/>
    <s v="AGRANI BANK PLC"/>
    <n v="11"/>
    <x v="849"/>
    <n v="111132"/>
    <x v="5"/>
    <s v="CHAPAINAWABGAN_x000a_J"/>
    <x v="399"/>
  </r>
  <r>
    <n v="883"/>
    <s v="AGRANI BANK PLC"/>
    <n v="11"/>
    <x v="850"/>
    <n v="111133"/>
    <x v="5"/>
    <s v="CHAPAINAWABGAN_x000a_J"/>
    <x v="399"/>
  </r>
  <r>
    <n v="884"/>
    <s v="AGRANI BANK PLC"/>
    <n v="11"/>
    <x v="851"/>
    <n v="111134"/>
    <x v="5"/>
    <s v="CHAPAINAWABGAN_x000a_J"/>
    <x v="362"/>
  </r>
  <r>
    <n v="885"/>
    <s v="AGRANI BANK PLC"/>
    <n v="11"/>
    <x v="852"/>
    <n v="111135"/>
    <x v="5"/>
    <s v="CHAPAINAWABGAN_x000a_J"/>
    <x v="399"/>
  </r>
  <r>
    <n v="886"/>
    <s v="AGRANI BANK PLC"/>
    <n v="11"/>
    <x v="853"/>
    <n v="111136"/>
    <x v="5"/>
    <s v="CHAPAINAWABGAN_x000a_J"/>
    <x v="400"/>
  </r>
  <r>
    <n v="887"/>
    <s v="AGRANI BANK PLC"/>
    <n v="11"/>
    <x v="854"/>
    <n v="111137"/>
    <x v="5"/>
    <s v="CHAPAINAWABGAN_x000a_J"/>
    <x v="399"/>
  </r>
  <r>
    <n v="888"/>
    <s v="AGRANI BANK PLC"/>
    <n v="11"/>
    <x v="855"/>
    <n v="111138"/>
    <x v="5"/>
    <s v="CHAPAINAWABGAN_x000a_J"/>
    <x v="399"/>
  </r>
  <r>
    <n v="889"/>
    <s v="AGRANI BANK PLC"/>
    <n v="11"/>
    <x v="856"/>
    <n v="111139"/>
    <x v="5"/>
    <s v="CHAPAINAWABGAN_x000a_J"/>
    <x v="362"/>
  </r>
  <r>
    <n v="890"/>
    <s v="AGRANI BANK PLC"/>
    <n v="11"/>
    <x v="857"/>
    <n v="111140"/>
    <x v="5"/>
    <s v="CHAPAINAWABGAN_x000a_J"/>
    <x v="362"/>
  </r>
  <r>
    <n v="891"/>
    <s v="AGRANI BANK PLC"/>
    <n v="11"/>
    <x v="858"/>
    <n v="111141"/>
    <x v="5"/>
    <s v="CHAPAINAWABGAN_x000a_J"/>
    <x v="399"/>
  </r>
  <r>
    <n v="892"/>
    <s v="AGRANI BANK PLC"/>
    <n v="11"/>
    <x v="859"/>
    <n v="111142"/>
    <x v="5"/>
    <s v="CHAPAINAWABGAN_x000a_J"/>
    <x v="400"/>
  </r>
  <r>
    <n v="893"/>
    <s v="AGRANI BANK PLC"/>
    <n v="11"/>
    <x v="71"/>
    <n v="111143"/>
    <x v="5"/>
    <s v="CHAPAINAWABGAN_x000a_J"/>
    <x v="399"/>
  </r>
  <r>
    <n v="894"/>
    <s v="AGRANI BANK PLC"/>
    <n v="11"/>
    <x v="860"/>
    <n v="111144"/>
    <x v="5"/>
    <s v="CHAPAINAWABGAN_x000a_J"/>
    <x v="362"/>
  </r>
  <r>
    <n v="895"/>
    <s v="AGRANI BANK PLC"/>
    <n v="11"/>
    <x v="861"/>
    <n v="111150"/>
    <x v="7"/>
    <s v="NILPHAMARI"/>
    <x v="401"/>
  </r>
  <r>
    <n v="896"/>
    <s v="AGRANI BANK PLC"/>
    <n v="11"/>
    <x v="862"/>
    <n v="111151"/>
    <x v="7"/>
    <s v="NILPHAMARI"/>
    <x v="402"/>
  </r>
  <r>
    <n v="897"/>
    <s v="AGRANI BANK PLC"/>
    <n v="11"/>
    <x v="863"/>
    <n v="111152"/>
    <x v="7"/>
    <s v="NILPHAMARI"/>
    <x v="402"/>
  </r>
  <r>
    <n v="898"/>
    <s v="AGRANI BANK PLC"/>
    <n v="11"/>
    <x v="864"/>
    <n v="111153"/>
    <x v="7"/>
    <s v="NILPHAMARI"/>
    <x v="403"/>
  </r>
  <r>
    <n v="899"/>
    <s v="AGRANI BANK PLC"/>
    <n v="11"/>
    <x v="865"/>
    <n v="111156"/>
    <x v="5"/>
    <s v="PABNA"/>
    <x v="404"/>
  </r>
  <r>
    <n v="900"/>
    <s v="AGRANI BANK PLC"/>
    <n v="11"/>
    <x v="866"/>
    <n v="111157"/>
    <x v="5"/>
    <s v="PABNA"/>
    <x v="405"/>
  </r>
  <r>
    <n v="901"/>
    <s v="AGRANI BANK PLC"/>
    <n v="11"/>
    <x v="867"/>
    <n v="111158"/>
    <x v="5"/>
    <s v="PABNA"/>
    <x v="406"/>
  </r>
  <r>
    <n v="902"/>
    <s v="AGRANI BANK PLC"/>
    <n v="11"/>
    <x v="868"/>
    <n v="111159"/>
    <x v="5"/>
    <s v="PABNA"/>
    <x v="404"/>
  </r>
  <r>
    <n v="903"/>
    <s v="AGRANI BANK PLC"/>
    <n v="11"/>
    <x v="510"/>
    <n v="111160"/>
    <x v="5"/>
    <s v="PABNA"/>
    <x v="404"/>
  </r>
  <r>
    <n v="904"/>
    <s v="AGRANI BANK PLC"/>
    <n v="11"/>
    <x v="869"/>
    <n v="111161"/>
    <x v="5"/>
    <s v="PABNA"/>
    <x v="404"/>
  </r>
  <r>
    <n v="905"/>
    <s v="AGRANI BANK PLC"/>
    <n v="11"/>
    <x v="870"/>
    <n v="111162"/>
    <x v="5"/>
    <s v="PABNA"/>
    <x v="404"/>
  </r>
  <r>
    <n v="906"/>
    <s v="AGRANI BANK PLC"/>
    <n v="11"/>
    <x v="871"/>
    <n v="111163"/>
    <x v="5"/>
    <s v="PABNA"/>
    <x v="407"/>
  </r>
  <r>
    <n v="907"/>
    <s v="AGRANI BANK PLC"/>
    <n v="11"/>
    <x v="872"/>
    <n v="111165"/>
    <x v="5"/>
    <s v="PABNA"/>
    <x v="152"/>
  </r>
  <r>
    <n v="908"/>
    <s v="AGRANI BANK PLC"/>
    <n v="11"/>
    <x v="873"/>
    <n v="111166"/>
    <x v="5"/>
    <s v="PABNA"/>
    <x v="407"/>
  </r>
  <r>
    <n v="909"/>
    <s v="AGRANI BANK PLC"/>
    <n v="11"/>
    <x v="874"/>
    <n v="111167"/>
    <x v="5"/>
    <s v="PABNA"/>
    <x v="145"/>
  </r>
  <r>
    <n v="910"/>
    <s v="AGRANI BANK PLC"/>
    <n v="11"/>
    <x v="875"/>
    <n v="111168"/>
    <x v="5"/>
    <s v="PABNA"/>
    <x v="149"/>
  </r>
  <r>
    <n v="911"/>
    <s v="AGRANI BANK PLC"/>
    <n v="11"/>
    <x v="876"/>
    <n v="111169"/>
    <x v="5"/>
    <s v="PABNA"/>
    <x v="407"/>
  </r>
  <r>
    <n v="912"/>
    <s v="AGRANI BANK PLC"/>
    <n v="11"/>
    <x v="877"/>
    <n v="111170"/>
    <x v="5"/>
    <s v="PABNA"/>
    <x v="408"/>
  </r>
  <r>
    <n v="913"/>
    <s v="AGRANI BANK PLC"/>
    <n v="11"/>
    <x v="878"/>
    <n v="111171"/>
    <x v="5"/>
    <s v="PABNA"/>
    <x v="152"/>
  </r>
  <r>
    <n v="914"/>
    <s v="AGRANI BANK PLC"/>
    <n v="11"/>
    <x v="879"/>
    <n v="111172"/>
    <x v="5"/>
    <s v="PABNA"/>
    <x v="409"/>
  </r>
  <r>
    <n v="915"/>
    <s v="AGRANI BANK PLC"/>
    <n v="11"/>
    <x v="880"/>
    <n v="111173"/>
    <x v="5"/>
    <s v="PABNA"/>
    <x v="407"/>
  </r>
  <r>
    <n v="916"/>
    <s v="AGRANI BANK PLC"/>
    <n v="11"/>
    <x v="881"/>
    <n v="111174"/>
    <x v="5"/>
    <s v="PABNA"/>
    <x v="145"/>
  </r>
  <r>
    <n v="917"/>
    <s v="AGRANI BANK PLC"/>
    <n v="11"/>
    <x v="882"/>
    <n v="111175"/>
    <x v="5"/>
    <s v="PABNA"/>
    <x v="404"/>
  </r>
  <r>
    <n v="918"/>
    <s v="AGRANI BANK PLC"/>
    <n v="11"/>
    <x v="883"/>
    <n v="111176"/>
    <x v="5"/>
    <s v="PABNA"/>
    <x v="149"/>
  </r>
  <r>
    <n v="919"/>
    <s v="AGRANI BANK PLC"/>
    <n v="11"/>
    <x v="884"/>
    <n v="111177"/>
    <x v="5"/>
    <s v="PABNA"/>
    <x v="408"/>
  </r>
  <r>
    <n v="920"/>
    <s v="AGRANI BANK PLC"/>
    <n v="11"/>
    <x v="885"/>
    <n v="111178"/>
    <x v="5"/>
    <s v="PABNA"/>
    <x v="409"/>
  </r>
  <r>
    <n v="921"/>
    <s v="AGRANI BANK PLC"/>
    <n v="11"/>
    <x v="886"/>
    <n v="111179"/>
    <x v="5"/>
    <s v="PABNA"/>
    <x v="152"/>
  </r>
  <r>
    <n v="922"/>
    <s v="AGRANI BANK PLC"/>
    <n v="11"/>
    <x v="887"/>
    <n v="111185"/>
    <x v="7"/>
    <s v="PANCHAGARH"/>
    <x v="410"/>
  </r>
  <r>
    <n v="923"/>
    <s v="AGRANI BANK PLC"/>
    <n v="11"/>
    <x v="888"/>
    <n v="111186"/>
    <x v="7"/>
    <s v="PANCHAGARH"/>
    <x v="410"/>
  </r>
  <r>
    <n v="924"/>
    <s v="AGRANI BANK PLC"/>
    <n v="11"/>
    <x v="889"/>
    <n v="111187"/>
    <x v="7"/>
    <s v="PANCHAGARH"/>
    <x v="411"/>
  </r>
  <r>
    <n v="925"/>
    <s v="AGRANI BANK PLC"/>
    <n v="11"/>
    <x v="890"/>
    <n v="111188"/>
    <x v="7"/>
    <s v="PANCHAGARH"/>
    <x v="410"/>
  </r>
  <r>
    <n v="926"/>
    <s v="AGRANI BANK PLC"/>
    <n v="11"/>
    <x v="891"/>
    <n v="111189"/>
    <x v="7"/>
    <s v="PANCHAGARH"/>
    <x v="412"/>
  </r>
  <r>
    <n v="927"/>
    <s v="AGRANI BANK PLC"/>
    <n v="11"/>
    <x v="892"/>
    <n v="111190"/>
    <x v="7"/>
    <s v="PANCHAGARH"/>
    <x v="410"/>
  </r>
  <r>
    <n v="928"/>
    <s v="AGRANI BANK PLC"/>
    <n v="11"/>
    <x v="893"/>
    <n v="111200"/>
    <x v="5"/>
    <s v="RAJSHAHI"/>
    <x v="413"/>
  </r>
  <r>
    <n v="929"/>
    <s v="AGRANI BANK PLC"/>
    <n v="11"/>
    <x v="894"/>
    <n v="111201"/>
    <x v="5"/>
    <s v="RAJSHAHI"/>
    <x v="414"/>
  </r>
  <r>
    <n v="930"/>
    <s v="AGRANI BANK PLC"/>
    <n v="11"/>
    <x v="895"/>
    <n v="111202"/>
    <x v="5"/>
    <s v="RAJSHAHI"/>
    <x v="415"/>
  </r>
  <r>
    <n v="931"/>
    <s v="AGRANI BANK PLC"/>
    <n v="11"/>
    <x v="896"/>
    <n v="111203"/>
    <x v="5"/>
    <s v="RAJSHAHI"/>
    <x v="416"/>
  </r>
  <r>
    <n v="932"/>
    <s v="AGRANI BANK PLC"/>
    <n v="11"/>
    <x v="897"/>
    <n v="111204"/>
    <x v="5"/>
    <s v="RAJSHAHI"/>
    <x v="417"/>
  </r>
  <r>
    <n v="933"/>
    <s v="AGRANI BANK PLC"/>
    <n v="11"/>
    <x v="180"/>
    <n v="111205"/>
    <x v="5"/>
    <s v="RAJSHAHI"/>
    <x v="146"/>
  </r>
  <r>
    <n v="934"/>
    <s v="AGRANI BANK PLC"/>
    <n v="11"/>
    <x v="898"/>
    <n v="111206"/>
    <x v="5"/>
    <s v="RAJSHAHI"/>
    <x v="418"/>
  </r>
  <r>
    <n v="935"/>
    <s v="AGRANI BANK PLC"/>
    <n v="11"/>
    <x v="899"/>
    <n v="111207"/>
    <x v="5"/>
    <s v="RAJSHAHI"/>
    <x v="418"/>
  </r>
  <r>
    <n v="936"/>
    <s v="AGRANI BANK PLC"/>
    <n v="11"/>
    <x v="900"/>
    <n v="111208"/>
    <x v="5"/>
    <s v="RAJSHAHI"/>
    <x v="417"/>
  </r>
  <r>
    <n v="937"/>
    <s v="AGRANI BANK PLC"/>
    <n v="11"/>
    <x v="466"/>
    <n v="111209"/>
    <x v="5"/>
    <s v="RAJSHAHI"/>
    <x v="418"/>
  </r>
  <r>
    <n v="938"/>
    <s v="AGRANI BANK PLC"/>
    <n v="11"/>
    <x v="901"/>
    <n v="111210"/>
    <x v="5"/>
    <s v="RAJSHAHI"/>
    <x v="415"/>
  </r>
  <r>
    <n v="939"/>
    <s v="AGRANI BANK PLC"/>
    <n v="11"/>
    <x v="902"/>
    <n v="111211"/>
    <x v="5"/>
    <s v="RAJSHAHI"/>
    <x v="419"/>
  </r>
  <r>
    <n v="940"/>
    <s v="AGRANI BANK PLC"/>
    <n v="11"/>
    <x v="903"/>
    <n v="111212"/>
    <x v="5"/>
    <s v="RAJSHAHI"/>
    <x v="146"/>
  </r>
  <r>
    <n v="941"/>
    <s v="AGRANI BANK PLC"/>
    <n v="11"/>
    <x v="904"/>
    <n v="111213"/>
    <x v="5"/>
    <s v="RAJSHAHI"/>
    <x v="420"/>
  </r>
  <r>
    <n v="942"/>
    <s v="AGRANI BANK PLC"/>
    <n v="11"/>
    <x v="905"/>
    <n v="111214"/>
    <x v="5"/>
    <s v="RAJSHAHI"/>
    <x v="418"/>
  </r>
  <r>
    <n v="943"/>
    <s v="AGRANI BANK PLC"/>
    <n v="11"/>
    <x v="906"/>
    <n v="111215"/>
    <x v="5"/>
    <s v="RAJSHAHI"/>
    <x v="418"/>
  </r>
  <r>
    <n v="944"/>
    <s v="AGRANI BANK PLC"/>
    <n v="11"/>
    <x v="907"/>
    <n v="111216"/>
    <x v="5"/>
    <s v="RAJSHAHI"/>
    <x v="418"/>
  </r>
  <r>
    <n v="945"/>
    <s v="AGRANI BANK PLC"/>
    <n v="11"/>
    <x v="908"/>
    <n v="111225"/>
    <x v="7"/>
    <s v="RANGPUR"/>
    <x v="130"/>
  </r>
  <r>
    <n v="946"/>
    <s v="AGRANI BANK PLC"/>
    <n v="11"/>
    <x v="909"/>
    <n v="111226"/>
    <x v="7"/>
    <s v="RANGPUR"/>
    <x v="421"/>
  </r>
  <r>
    <n v="947"/>
    <s v="AGRANI BANK PLC"/>
    <n v="11"/>
    <x v="910"/>
    <n v="111227"/>
    <x v="7"/>
    <s v="RANGPUR"/>
    <x v="422"/>
  </r>
  <r>
    <n v="948"/>
    <s v="AGRANI BANK PLC"/>
    <n v="11"/>
    <x v="911"/>
    <n v="111228"/>
    <x v="7"/>
    <s v="RANGPUR"/>
    <x v="130"/>
  </r>
  <r>
    <n v="949"/>
    <s v="AGRANI BANK PLC"/>
    <n v="11"/>
    <x v="912"/>
    <n v="111229"/>
    <x v="7"/>
    <s v="RANGPUR"/>
    <x v="130"/>
  </r>
  <r>
    <n v="950"/>
    <s v="AGRANI BANK PLC"/>
    <n v="11"/>
    <x v="913"/>
    <n v="111230"/>
    <x v="7"/>
    <s v="RANGPUR"/>
    <x v="423"/>
  </r>
  <r>
    <n v="951"/>
    <s v="AGRANI BANK PLC"/>
    <n v="11"/>
    <x v="914"/>
    <n v="111231"/>
    <x v="7"/>
    <s v="RANGPUR"/>
    <x v="423"/>
  </r>
  <r>
    <n v="952"/>
    <s v="AGRANI BANK PLC"/>
    <n v="11"/>
    <x v="915"/>
    <n v="111232"/>
    <x v="7"/>
    <s v="RANGPUR"/>
    <x v="130"/>
  </r>
  <r>
    <n v="953"/>
    <s v="AGRANI BANK PLC"/>
    <n v="11"/>
    <x v="916"/>
    <n v="111233"/>
    <x v="7"/>
    <s v="RANGPUR"/>
    <x v="130"/>
  </r>
  <r>
    <n v="954"/>
    <s v="AGRANI BANK PLC"/>
    <n v="11"/>
    <x v="917"/>
    <n v="111234"/>
    <x v="7"/>
    <s v="RANGPUR"/>
    <x v="424"/>
  </r>
  <r>
    <n v="955"/>
    <s v="AGRANI BANK PLC"/>
    <n v="11"/>
    <x v="918"/>
    <n v="111236"/>
    <x v="7"/>
    <s v="RANGPUR"/>
    <x v="423"/>
  </r>
  <r>
    <n v="956"/>
    <s v="AGRANI BANK PLC"/>
    <n v="11"/>
    <x v="919"/>
    <n v="111237"/>
    <x v="7"/>
    <s v="RANGPUR"/>
    <x v="425"/>
  </r>
  <r>
    <n v="957"/>
    <s v="AGRANI BANK PLC"/>
    <n v="11"/>
    <x v="920"/>
    <n v="111245"/>
    <x v="5"/>
    <s v="SIRAJGANJ"/>
    <x v="426"/>
  </r>
  <r>
    <n v="958"/>
    <s v="AGRANI BANK PLC"/>
    <n v="11"/>
    <x v="921"/>
    <n v="111246"/>
    <x v="5"/>
    <s v="SIRAJGANJ"/>
    <x v="427"/>
  </r>
  <r>
    <n v="959"/>
    <s v="AGRANI BANK PLC"/>
    <n v="11"/>
    <x v="922"/>
    <n v="111247"/>
    <x v="5"/>
    <s v="SIRAJGANJ"/>
    <x v="428"/>
  </r>
  <r>
    <n v="960"/>
    <s v="AGRANI BANK PLC"/>
    <n v="11"/>
    <x v="923"/>
    <n v="111248"/>
    <x v="5"/>
    <s v="SIRAJGANJ"/>
    <x v="428"/>
  </r>
  <r>
    <n v="961"/>
    <s v="AGRANI BANK PLC"/>
    <n v="11"/>
    <x v="924"/>
    <n v="111249"/>
    <x v="5"/>
    <s v="SIRAJGANJ"/>
    <x v="429"/>
  </r>
  <r>
    <n v="962"/>
    <s v="AGRANI BANK PLC"/>
    <n v="11"/>
    <x v="925"/>
    <n v="111250"/>
    <x v="5"/>
    <s v="SIRAJGANJ"/>
    <x v="430"/>
  </r>
  <r>
    <n v="963"/>
    <s v="AGRANI BANK PLC"/>
    <n v="11"/>
    <x v="926"/>
    <n v="111251"/>
    <x v="5"/>
    <s v="SIRAJGANJ"/>
    <x v="429"/>
  </r>
  <r>
    <n v="964"/>
    <s v="AGRANI BANK PLC"/>
    <n v="11"/>
    <x v="927"/>
    <n v="111252"/>
    <x v="5"/>
    <s v="SIRAJGANJ"/>
    <x v="426"/>
  </r>
  <r>
    <n v="965"/>
    <s v="AGRANI BANK PLC"/>
    <n v="11"/>
    <x v="928"/>
    <n v="111253"/>
    <x v="5"/>
    <s v="SIRAJGANJ"/>
    <x v="431"/>
  </r>
  <r>
    <n v="966"/>
    <s v="AGRANI BANK PLC"/>
    <n v="11"/>
    <x v="929"/>
    <n v="111255"/>
    <x v="5"/>
    <s v="SIRAJGANJ"/>
    <x v="427"/>
  </r>
  <r>
    <n v="967"/>
    <s v="AGRANI BANK PLC"/>
    <n v="11"/>
    <x v="340"/>
    <n v="111256"/>
    <x v="5"/>
    <s v="SIRAJGANJ"/>
    <x v="426"/>
  </r>
  <r>
    <n v="968"/>
    <s v="AGRANI BANK PLC"/>
    <n v="11"/>
    <x v="930"/>
    <n v="111257"/>
    <x v="5"/>
    <s v="SIRAJGANJ"/>
    <x v="428"/>
  </r>
  <r>
    <n v="969"/>
    <s v="AGRANI BANK PLC"/>
    <n v="11"/>
    <x v="931"/>
    <n v="111258"/>
    <x v="5"/>
    <s v="SIRAJGANJ"/>
    <x v="428"/>
  </r>
  <r>
    <n v="970"/>
    <s v="AGRANI BANK PLC"/>
    <n v="11"/>
    <x v="932"/>
    <n v="111260"/>
    <x v="5"/>
    <s v="SIRAJGANJ"/>
    <x v="428"/>
  </r>
  <r>
    <n v="971"/>
    <s v="AGRANI BANK PLC"/>
    <n v="11"/>
    <x v="933"/>
    <n v="111261"/>
    <x v="5"/>
    <s v="SIRAJGANJ"/>
    <x v="426"/>
  </r>
  <r>
    <n v="972"/>
    <s v="AGRANI BANK PLC"/>
    <n v="11"/>
    <x v="934"/>
    <n v="111262"/>
    <x v="5"/>
    <s v="SIRAJGANJ"/>
    <x v="431"/>
  </r>
  <r>
    <n v="973"/>
    <s v="AGRANI BANK PLC"/>
    <n v="11"/>
    <x v="32"/>
    <n v="111264"/>
    <x v="5"/>
    <s v="SIRAJGANJ"/>
    <x v="426"/>
  </r>
  <r>
    <n v="974"/>
    <s v="AGRANI BANK PLC"/>
    <n v="11"/>
    <x v="935"/>
    <n v="111265"/>
    <x v="5"/>
    <s v="SIRAJGANJ"/>
    <x v="427"/>
  </r>
  <r>
    <n v="975"/>
    <s v="AGRANI BANK PLC"/>
    <n v="11"/>
    <x v="936"/>
    <n v="111266"/>
    <x v="5"/>
    <s v="SIRAJGANJ"/>
    <x v="432"/>
  </r>
  <r>
    <n v="976"/>
    <s v="AGRANI BANK PLC"/>
    <n v="11"/>
    <x v="937"/>
    <n v="111267"/>
    <x v="5"/>
    <s v="SIRAJGANJ"/>
    <x v="427"/>
  </r>
  <r>
    <n v="977"/>
    <s v="AGRANI BANK PLC"/>
    <n v="11"/>
    <x v="938"/>
    <n v="111280"/>
    <x v="7"/>
    <s v="THAKURGAON"/>
    <x v="424"/>
  </r>
  <r>
    <n v="978"/>
    <s v="AGRANI BANK PLC"/>
    <n v="11"/>
    <x v="939"/>
    <n v="111281"/>
    <x v="7"/>
    <s v="THAKURGAON"/>
    <x v="433"/>
  </r>
  <r>
    <n v="979"/>
    <s v="AGRANI BANK PLC"/>
    <n v="11"/>
    <x v="26"/>
    <n v="111282"/>
    <x v="7"/>
    <s v="THAKURGAON"/>
    <x v="262"/>
  </r>
  <r>
    <n v="980"/>
    <s v="AGRANI BANK PLC"/>
    <n v="11"/>
    <x v="940"/>
    <n v="111283"/>
    <x v="7"/>
    <s v="THAKURGAON"/>
    <x v="2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">
  <r>
    <n v="1"/>
    <s v="AGRANI BANK PLC"/>
    <n v="11"/>
    <x v="0"/>
    <x v="0"/>
    <x v="0"/>
    <s v="BANDARBAN"/>
    <x v="0"/>
  </r>
  <r>
    <n v="2"/>
    <s v="AGRANI BANK PLC"/>
    <n v="11"/>
    <x v="1"/>
    <x v="1"/>
    <x v="0"/>
    <s v="CUMILLA"/>
    <x v="1"/>
  </r>
  <r>
    <n v="3"/>
    <s v="AGRANI BANK PLC"/>
    <n v="11"/>
    <x v="2"/>
    <x v="2"/>
    <x v="0"/>
    <s v="CHANDPUR"/>
    <x v="2"/>
  </r>
  <r>
    <n v="4"/>
    <s v="AGRANI BANK PLC"/>
    <n v="11"/>
    <x v="3"/>
    <x v="3"/>
    <x v="0"/>
    <s v="BRAHMANBARIA"/>
    <x v="3"/>
  </r>
  <r>
    <n v="5"/>
    <s v="AGRANI BANK PLC"/>
    <n v="11"/>
    <x v="4"/>
    <x v="4"/>
    <x v="0"/>
    <s v="CHATTOGRAM"/>
    <x v="4"/>
  </r>
  <r>
    <n v="6"/>
    <s v="AGRANI BANK PLC"/>
    <n v="11"/>
    <x v="5"/>
    <x v="5"/>
    <x v="0"/>
    <s v="BRAHMANBARIA"/>
    <x v="3"/>
  </r>
  <r>
    <n v="7"/>
    <s v="AGRANI BANK PLC"/>
    <n v="11"/>
    <x v="6"/>
    <x v="6"/>
    <x v="0"/>
    <s v="BRAHMANBARIA"/>
    <x v="3"/>
  </r>
  <r>
    <n v="8"/>
    <s v="AGRANI BANK PLC"/>
    <n v="11"/>
    <x v="7"/>
    <x v="7"/>
    <x v="0"/>
    <s v="BRAHMANBARIA"/>
    <x v="5"/>
  </r>
  <r>
    <n v="9"/>
    <s v="AGRANI BANK PLC"/>
    <n v="11"/>
    <x v="8"/>
    <x v="8"/>
    <x v="0"/>
    <s v="BRAHMANBARIA"/>
    <x v="6"/>
  </r>
  <r>
    <n v="10"/>
    <s v="AGRANI BANK PLC"/>
    <n v="11"/>
    <x v="9"/>
    <x v="9"/>
    <x v="0"/>
    <s v="BRAHMANBARIA"/>
    <x v="3"/>
  </r>
  <r>
    <n v="11"/>
    <s v="AGRANI BANK PLC"/>
    <n v="11"/>
    <x v="10"/>
    <x v="10"/>
    <x v="0"/>
    <s v="BRAHMANBARIA"/>
    <x v="5"/>
  </r>
  <r>
    <n v="12"/>
    <s v="AGRANI BANK PLC"/>
    <n v="11"/>
    <x v="11"/>
    <x v="11"/>
    <x v="0"/>
    <s v="BRAHMANBARIA"/>
    <x v="7"/>
  </r>
  <r>
    <n v="13"/>
    <s v="AGRANI BANK PLC"/>
    <n v="11"/>
    <x v="12"/>
    <x v="12"/>
    <x v="0"/>
    <s v="BRAHMANBARIA"/>
    <x v="3"/>
  </r>
  <r>
    <n v="14"/>
    <s v="AGRANI BANK PLC"/>
    <n v="11"/>
    <x v="13"/>
    <x v="13"/>
    <x v="0"/>
    <s v="BRAHMANBARIA"/>
    <x v="5"/>
  </r>
  <r>
    <n v="15"/>
    <s v="AGRANI BANK PLC"/>
    <n v="11"/>
    <x v="14"/>
    <x v="14"/>
    <x v="0"/>
    <s v="BRAHMANBARIA"/>
    <x v="8"/>
  </r>
  <r>
    <n v="16"/>
    <s v="AGRANI BANK PLC"/>
    <n v="11"/>
    <x v="15"/>
    <x v="15"/>
    <x v="0"/>
    <s v="BRAHMANBARIA"/>
    <x v="6"/>
  </r>
  <r>
    <n v="17"/>
    <s v="AGRANI BANK PLC"/>
    <n v="11"/>
    <x v="16"/>
    <x v="16"/>
    <x v="0"/>
    <s v="BRAHMANBARIA"/>
    <x v="9"/>
  </r>
  <r>
    <n v="18"/>
    <s v="AGRANI BANK PLC"/>
    <n v="11"/>
    <x v="17"/>
    <x v="17"/>
    <x v="0"/>
    <s v="BRAHMANBARIA"/>
    <x v="3"/>
  </r>
  <r>
    <n v="19"/>
    <s v="AGRANI BANK PLC"/>
    <n v="11"/>
    <x v="18"/>
    <x v="18"/>
    <x v="0"/>
    <s v="BRAHMANBARIA"/>
    <x v="10"/>
  </r>
  <r>
    <n v="20"/>
    <s v="AGRANI BANK PLC"/>
    <n v="11"/>
    <x v="19"/>
    <x v="19"/>
    <x v="0"/>
    <s v="CHANDPUR"/>
    <x v="11"/>
  </r>
  <r>
    <n v="21"/>
    <s v="AGRANI BANK PLC"/>
    <n v="11"/>
    <x v="20"/>
    <x v="20"/>
    <x v="0"/>
    <s v="CHANDPUR"/>
    <x v="12"/>
  </r>
  <r>
    <n v="22"/>
    <s v="AGRANI BANK PLC"/>
    <n v="11"/>
    <x v="21"/>
    <x v="21"/>
    <x v="0"/>
    <s v="CHANDPUR"/>
    <x v="11"/>
  </r>
  <r>
    <n v="23"/>
    <s v="AGRANI BANK PLC"/>
    <n v="11"/>
    <x v="22"/>
    <x v="22"/>
    <x v="0"/>
    <s v="CHANDPUR"/>
    <x v="13"/>
  </r>
  <r>
    <n v="24"/>
    <s v="AGRANI BANK PLC"/>
    <n v="11"/>
    <x v="23"/>
    <x v="23"/>
    <x v="0"/>
    <s v="CHANDPUR"/>
    <x v="14"/>
  </r>
  <r>
    <n v="25"/>
    <s v="AGRANI BANK PLC"/>
    <n v="11"/>
    <x v="24"/>
    <x v="24"/>
    <x v="0"/>
    <s v="CHANDPUR"/>
    <x v="15"/>
  </r>
  <r>
    <n v="26"/>
    <s v="AGRANI BANK PLC"/>
    <n v="11"/>
    <x v="25"/>
    <x v="25"/>
    <x v="0"/>
    <s v="CHANDPUR"/>
    <x v="16"/>
  </r>
  <r>
    <n v="27"/>
    <s v="AGRANI BANK PLC"/>
    <n v="11"/>
    <x v="26"/>
    <x v="26"/>
    <x v="0"/>
    <s v="CHANDPUR"/>
    <x v="15"/>
  </r>
  <r>
    <n v="28"/>
    <s v="AGRANI BANK PLC"/>
    <n v="11"/>
    <x v="27"/>
    <x v="27"/>
    <x v="0"/>
    <s v="CHANDPUR"/>
    <x v="15"/>
  </r>
  <r>
    <n v="29"/>
    <s v="AGRANI BANK PLC"/>
    <n v="11"/>
    <x v="28"/>
    <x v="28"/>
    <x v="0"/>
    <s v="CHANDPUR"/>
    <x v="11"/>
  </r>
  <r>
    <n v="30"/>
    <s v="AGRANI BANK PLC"/>
    <n v="11"/>
    <x v="29"/>
    <x v="29"/>
    <x v="0"/>
    <s v="CUMILLA"/>
    <x v="17"/>
  </r>
  <r>
    <n v="31"/>
    <s v="AGRANI BANK PLC"/>
    <n v="11"/>
    <x v="30"/>
    <x v="30"/>
    <x v="0"/>
    <s v="CHANDPUR"/>
    <x v="14"/>
  </r>
  <r>
    <n v="32"/>
    <s v="AGRANI BANK PLC"/>
    <n v="11"/>
    <x v="31"/>
    <x v="31"/>
    <x v="0"/>
    <s v="CHANDPUR"/>
    <x v="11"/>
  </r>
  <r>
    <n v="33"/>
    <s v="AGRANI BANK PLC"/>
    <n v="11"/>
    <x v="32"/>
    <x v="32"/>
    <x v="0"/>
    <s v="CHANDPUR"/>
    <x v="11"/>
  </r>
  <r>
    <n v="34"/>
    <s v="AGRANI BANK PLC"/>
    <n v="11"/>
    <x v="33"/>
    <x v="33"/>
    <x v="0"/>
    <s v="CHANDPUR"/>
    <x v="12"/>
  </r>
  <r>
    <n v="35"/>
    <s v="AGRANI BANK PLC"/>
    <n v="11"/>
    <x v="34"/>
    <x v="34"/>
    <x v="0"/>
    <s v="CHANDPUR"/>
    <x v="12"/>
  </r>
  <r>
    <n v="36"/>
    <s v="AGRANI BANK PLC"/>
    <n v="11"/>
    <x v="35"/>
    <x v="35"/>
    <x v="0"/>
    <s v="CHANDPUR"/>
    <x v="13"/>
  </r>
  <r>
    <n v="37"/>
    <s v="AGRANI BANK PLC"/>
    <n v="11"/>
    <x v="36"/>
    <x v="36"/>
    <x v="0"/>
    <s v="CHANDPUR"/>
    <x v="14"/>
  </r>
  <r>
    <n v="38"/>
    <s v="AGRANI BANK PLC"/>
    <n v="11"/>
    <x v="37"/>
    <x v="37"/>
    <x v="0"/>
    <s v="CHANDPUR"/>
    <x v="18"/>
  </r>
  <r>
    <n v="39"/>
    <s v="AGRANI BANK PLC"/>
    <n v="11"/>
    <x v="38"/>
    <x v="38"/>
    <x v="0"/>
    <s v="CHANDPUR"/>
    <x v="11"/>
  </r>
  <r>
    <n v="40"/>
    <s v="AGRANI BANK PLC"/>
    <n v="11"/>
    <x v="39"/>
    <x v="39"/>
    <x v="0"/>
    <s v="CHATTOGRAM"/>
    <x v="19"/>
  </r>
  <r>
    <n v="41"/>
    <s v="AGRANI BANK PLC"/>
    <n v="11"/>
    <x v="40"/>
    <x v="40"/>
    <x v="0"/>
    <s v="CHATTOGRAM"/>
    <x v="20"/>
  </r>
  <r>
    <n v="42"/>
    <s v="AGRANI BANK PLC"/>
    <n v="11"/>
    <x v="41"/>
    <x v="41"/>
    <x v="0"/>
    <s v="CHATTOGRAM"/>
    <x v="21"/>
  </r>
  <r>
    <n v="43"/>
    <s v="AGRANI BANK PLC"/>
    <n v="11"/>
    <x v="42"/>
    <x v="42"/>
    <x v="0"/>
    <s v="CHATTOGRAM"/>
    <x v="21"/>
  </r>
  <r>
    <n v="44"/>
    <s v="AGRANI BANK PLC"/>
    <n v="11"/>
    <x v="43"/>
    <x v="43"/>
    <x v="0"/>
    <s v="CHATTOGRAM"/>
    <x v="22"/>
  </r>
  <r>
    <n v="45"/>
    <s v="AGRANI BANK PLC"/>
    <n v="11"/>
    <x v="44"/>
    <x v="44"/>
    <x v="0"/>
    <s v="CHATTOGRAM"/>
    <x v="23"/>
  </r>
  <r>
    <n v="46"/>
    <s v="AGRANI BANK PLC"/>
    <n v="11"/>
    <x v="45"/>
    <x v="45"/>
    <x v="0"/>
    <s v="CHATTOGRAM"/>
    <x v="24"/>
  </r>
  <r>
    <n v="47"/>
    <s v="AGRANI BANK PLC"/>
    <n v="11"/>
    <x v="46"/>
    <x v="46"/>
    <x v="0"/>
    <s v="CHATTOGRAM"/>
    <x v="23"/>
  </r>
  <r>
    <n v="48"/>
    <s v="AGRANI BANK PLC"/>
    <n v="11"/>
    <x v="47"/>
    <x v="47"/>
    <x v="0"/>
    <s v="CHATTOGRAM"/>
    <x v="23"/>
  </r>
  <r>
    <n v="49"/>
    <s v="AGRANI BANK PLC"/>
    <n v="11"/>
    <x v="48"/>
    <x v="48"/>
    <x v="0"/>
    <s v="CHATTOGRAM"/>
    <x v="25"/>
  </r>
  <r>
    <n v="50"/>
    <s v="AGRANI BANK PLC"/>
    <n v="11"/>
    <x v="49"/>
    <x v="49"/>
    <x v="0"/>
    <s v="CHATTOGRAM"/>
    <x v="26"/>
  </r>
  <r>
    <n v="51"/>
    <s v="AGRANI BANK PLC"/>
    <n v="11"/>
    <x v="50"/>
    <x v="50"/>
    <x v="0"/>
    <s v="CHATTOGRAM"/>
    <x v="27"/>
  </r>
  <r>
    <n v="52"/>
    <s v="AGRANI BANK PLC"/>
    <n v="11"/>
    <x v="51"/>
    <x v="51"/>
    <x v="0"/>
    <s v="CHATTOGRAM"/>
    <x v="28"/>
  </r>
  <r>
    <n v="53"/>
    <s v="AGRANI BANK PLC"/>
    <n v="11"/>
    <x v="52"/>
    <x v="52"/>
    <x v="0"/>
    <s v="CHATTOGRAM"/>
    <x v="29"/>
  </r>
  <r>
    <n v="54"/>
    <s v="AGRANI BANK PLC"/>
    <n v="11"/>
    <x v="53"/>
    <x v="53"/>
    <x v="0"/>
    <s v="FENI"/>
    <x v="30"/>
  </r>
  <r>
    <n v="55"/>
    <s v="AGRANI BANK PLC"/>
    <n v="11"/>
    <x v="54"/>
    <x v="54"/>
    <x v="0"/>
    <s v="CHATTOGRAM"/>
    <x v="21"/>
  </r>
  <r>
    <n v="56"/>
    <s v="AGRANI BANK PLC"/>
    <n v="11"/>
    <x v="55"/>
    <x v="55"/>
    <x v="0"/>
    <s v="CHATTOGRAM"/>
    <x v="27"/>
  </r>
  <r>
    <n v="57"/>
    <s v="AGRANI BANK PLC"/>
    <n v="11"/>
    <x v="56"/>
    <x v="56"/>
    <x v="0"/>
    <s v="CHATTOGRAM"/>
    <x v="31"/>
  </r>
  <r>
    <n v="58"/>
    <s v="AGRANI BANK PLC"/>
    <n v="11"/>
    <x v="57"/>
    <x v="57"/>
    <x v="0"/>
    <s v="CHATTOGRAM"/>
    <x v="32"/>
  </r>
  <r>
    <n v="59"/>
    <s v="AGRANI BANK PLC"/>
    <n v="11"/>
    <x v="58"/>
    <x v="58"/>
    <x v="0"/>
    <s v="CHATTOGRAM"/>
    <x v="33"/>
  </r>
  <r>
    <n v="60"/>
    <s v="AGRANI BANK PLC"/>
    <n v="11"/>
    <x v="59"/>
    <x v="59"/>
    <x v="0"/>
    <s v="CHATTOGRAM"/>
    <x v="34"/>
  </r>
  <r>
    <n v="61"/>
    <s v="AGRANI BANK PLC"/>
    <n v="11"/>
    <x v="60"/>
    <x v="60"/>
    <x v="0"/>
    <s v="CHATTOGRAM"/>
    <x v="32"/>
  </r>
  <r>
    <n v="62"/>
    <s v="AGRANI BANK PLC"/>
    <n v="11"/>
    <x v="61"/>
    <x v="61"/>
    <x v="0"/>
    <s v="CHATTOGRAM"/>
    <x v="21"/>
  </r>
  <r>
    <n v="63"/>
    <s v="AGRANI BANK PLC"/>
    <n v="11"/>
    <x v="62"/>
    <x v="62"/>
    <x v="0"/>
    <s v="CHATTOGRAM"/>
    <x v="26"/>
  </r>
  <r>
    <n v="64"/>
    <s v="AGRANI BANK PLC"/>
    <n v="11"/>
    <x v="63"/>
    <x v="63"/>
    <x v="0"/>
    <s v="CHATTOGRAM"/>
    <x v="21"/>
  </r>
  <r>
    <n v="65"/>
    <s v="AGRANI BANK PLC"/>
    <n v="11"/>
    <x v="64"/>
    <x v="64"/>
    <x v="0"/>
    <s v="CHATTOGRAM"/>
    <x v="21"/>
  </r>
  <r>
    <n v="66"/>
    <s v="AGRANI BANK PLC"/>
    <n v="11"/>
    <x v="1"/>
    <x v="65"/>
    <x v="0"/>
    <s v="CHATTOGRAM"/>
    <x v="35"/>
  </r>
  <r>
    <n v="67"/>
    <s v="AGRANI BANK PLC"/>
    <n v="11"/>
    <x v="65"/>
    <x v="66"/>
    <x v="0"/>
    <s v="CHATTOGRAM"/>
    <x v="22"/>
  </r>
  <r>
    <n v="68"/>
    <s v="AGRANI BANK PLC"/>
    <n v="11"/>
    <x v="66"/>
    <x v="67"/>
    <x v="0"/>
    <s v="CHATTOGRAM"/>
    <x v="21"/>
  </r>
  <r>
    <n v="69"/>
    <s v="AGRANI BANK PLC"/>
    <n v="11"/>
    <x v="67"/>
    <x v="68"/>
    <x v="0"/>
    <s v="CHATTOGRAM"/>
    <x v="36"/>
  </r>
  <r>
    <n v="70"/>
    <s v="AGRANI BANK PLC"/>
    <n v="11"/>
    <x v="68"/>
    <x v="69"/>
    <x v="0"/>
    <s v="CHATTOGRAM"/>
    <x v="37"/>
  </r>
  <r>
    <n v="71"/>
    <s v="AGRANI BANK PLC"/>
    <n v="11"/>
    <x v="69"/>
    <x v="70"/>
    <x v="0"/>
    <s v="CHATTOGRAM"/>
    <x v="19"/>
  </r>
  <r>
    <n v="72"/>
    <s v="AGRANI BANK PLC"/>
    <n v="11"/>
    <x v="70"/>
    <x v="71"/>
    <x v="0"/>
    <s v="CHATTOGRAM"/>
    <x v="38"/>
  </r>
  <r>
    <n v="73"/>
    <s v="AGRANI BANK PLC"/>
    <n v="11"/>
    <x v="71"/>
    <x v="72"/>
    <x v="0"/>
    <s v="CHATTOGRAM"/>
    <x v="38"/>
  </r>
  <r>
    <n v="74"/>
    <s v="AGRANI BANK PLC"/>
    <n v="11"/>
    <x v="72"/>
    <x v="73"/>
    <x v="0"/>
    <s v="CHATTOGRAM"/>
    <x v="33"/>
  </r>
  <r>
    <n v="75"/>
    <s v="AGRANI BANK PLC"/>
    <n v="11"/>
    <x v="73"/>
    <x v="74"/>
    <x v="0"/>
    <s v="CHATTOGRAM"/>
    <x v="34"/>
  </r>
  <r>
    <n v="76"/>
    <s v="AGRANI BANK PLC"/>
    <n v="11"/>
    <x v="74"/>
    <x v="75"/>
    <x v="0"/>
    <s v="CHATTOGRAM"/>
    <x v="38"/>
  </r>
  <r>
    <n v="77"/>
    <s v="AGRANI BANK PLC"/>
    <n v="11"/>
    <x v="75"/>
    <x v="76"/>
    <x v="0"/>
    <s v="CHATTOGRAM"/>
    <x v="39"/>
  </r>
  <r>
    <n v="78"/>
    <s v="AGRANI BANK PLC"/>
    <n v="11"/>
    <x v="76"/>
    <x v="77"/>
    <x v="0"/>
    <s v="CHATTOGRAM"/>
    <x v="34"/>
  </r>
  <r>
    <n v="79"/>
    <s v="AGRANI BANK PLC"/>
    <n v="11"/>
    <x v="77"/>
    <x v="78"/>
    <x v="0"/>
    <s v="CHATTOGRAM"/>
    <x v="39"/>
  </r>
  <r>
    <n v="80"/>
    <s v="AGRANI BANK PLC"/>
    <n v="11"/>
    <x v="78"/>
    <x v="79"/>
    <x v="0"/>
    <s v="CHATTOGRAM"/>
    <x v="34"/>
  </r>
  <r>
    <n v="81"/>
    <s v="AGRANI BANK PLC"/>
    <n v="11"/>
    <x v="79"/>
    <x v="80"/>
    <x v="0"/>
    <s v="CHATTOGRAM"/>
    <x v="20"/>
  </r>
  <r>
    <n v="82"/>
    <s v="AGRANI BANK PLC"/>
    <n v="11"/>
    <x v="80"/>
    <x v="81"/>
    <x v="0"/>
    <s v="CHATTOGRAM"/>
    <x v="40"/>
  </r>
  <r>
    <n v="83"/>
    <s v="AGRANI BANK PLC"/>
    <n v="11"/>
    <x v="81"/>
    <x v="82"/>
    <x v="0"/>
    <s v="CHATTOGRAM"/>
    <x v="39"/>
  </r>
  <r>
    <n v="84"/>
    <s v="AGRANI BANK PLC"/>
    <n v="11"/>
    <x v="82"/>
    <x v="83"/>
    <x v="0"/>
    <s v="CHATTOGRAM"/>
    <x v="22"/>
  </r>
  <r>
    <n v="85"/>
    <s v="AGRANI BANK PLC"/>
    <n v="11"/>
    <x v="83"/>
    <x v="84"/>
    <x v="0"/>
    <s v="CHATTOGRAM"/>
    <x v="40"/>
  </r>
  <r>
    <n v="86"/>
    <s v="AGRANI BANK PLC"/>
    <n v="11"/>
    <x v="84"/>
    <x v="85"/>
    <x v="0"/>
    <s v="CHATTOGRAM"/>
    <x v="41"/>
  </r>
  <r>
    <n v="87"/>
    <s v="AGRANI BANK PLC"/>
    <n v="11"/>
    <x v="85"/>
    <x v="86"/>
    <x v="0"/>
    <s v="CHATTOGRAM"/>
    <x v="31"/>
  </r>
  <r>
    <n v="88"/>
    <s v="AGRANI BANK PLC"/>
    <n v="11"/>
    <x v="86"/>
    <x v="87"/>
    <x v="0"/>
    <s v="CHATTOGRAM"/>
    <x v="42"/>
  </r>
  <r>
    <n v="89"/>
    <s v="AGRANI BANK PLC"/>
    <n v="11"/>
    <x v="87"/>
    <x v="88"/>
    <x v="0"/>
    <s v="CHATTOGRAM"/>
    <x v="23"/>
  </r>
  <r>
    <n v="90"/>
    <s v="AGRANI BANK PLC"/>
    <n v="11"/>
    <x v="88"/>
    <x v="89"/>
    <x v="0"/>
    <s v="CHATTOGRAM"/>
    <x v="19"/>
  </r>
  <r>
    <n v="91"/>
    <s v="AGRANI BANK PLC"/>
    <n v="11"/>
    <x v="89"/>
    <x v="90"/>
    <x v="0"/>
    <s v="CHATTOGRAM"/>
    <x v="21"/>
  </r>
  <r>
    <n v="92"/>
    <s v="AGRANI BANK PLC"/>
    <n v="11"/>
    <x v="90"/>
    <x v="91"/>
    <x v="0"/>
    <s v="CHATTOGRAM"/>
    <x v="39"/>
  </r>
  <r>
    <n v="93"/>
    <s v="AGRANI BANK PLC"/>
    <n v="11"/>
    <x v="91"/>
    <x v="92"/>
    <x v="0"/>
    <s v="CHATTOGRAM"/>
    <x v="34"/>
  </r>
  <r>
    <n v="94"/>
    <s v="AGRANI BANK PLC"/>
    <n v="11"/>
    <x v="92"/>
    <x v="93"/>
    <x v="0"/>
    <s v="CHATTOGRAM"/>
    <x v="43"/>
  </r>
  <r>
    <n v="95"/>
    <s v="AGRANI BANK PLC"/>
    <n v="11"/>
    <x v="93"/>
    <x v="94"/>
    <x v="1"/>
    <s v="TANGAIL"/>
    <x v="44"/>
  </r>
  <r>
    <n v="96"/>
    <s v="AGRANI BANK PLC"/>
    <n v="11"/>
    <x v="3"/>
    <x v="95"/>
    <x v="1"/>
    <s v="NARSHINGDI"/>
    <x v="45"/>
  </r>
  <r>
    <n v="97"/>
    <s v="AGRANI BANK PLC"/>
    <n v="11"/>
    <x v="94"/>
    <x v="96"/>
    <x v="2"/>
    <s v="MYMENSINGH"/>
    <x v="46"/>
  </r>
  <r>
    <n v="98"/>
    <s v="AGRANI BANK PLC"/>
    <n v="11"/>
    <x v="95"/>
    <x v="97"/>
    <x v="1"/>
    <s v="GOPALGANJ"/>
    <x v="47"/>
  </r>
  <r>
    <n v="99"/>
    <s v="AGRANI BANK PLC"/>
    <n v="11"/>
    <x v="96"/>
    <x v="98"/>
    <x v="1"/>
    <s v="GOPALGANJ"/>
    <x v="48"/>
  </r>
  <r>
    <n v="100"/>
    <s v="AGRANI BANK PLC"/>
    <n v="11"/>
    <x v="97"/>
    <x v="99"/>
    <x v="1"/>
    <s v="GOPALGANJ"/>
    <x v="49"/>
  </r>
  <r>
    <n v="101"/>
    <s v="AGRANI BANK PLC"/>
    <n v="11"/>
    <x v="98"/>
    <x v="100"/>
    <x v="1"/>
    <s v="GAZIPUR"/>
    <x v="50"/>
  </r>
  <r>
    <n v="102"/>
    <s v="AGRANI BANK PLC"/>
    <n v="11"/>
    <x v="99"/>
    <x v="101"/>
    <x v="1"/>
    <s v="DHAKA"/>
    <x v="51"/>
  </r>
  <r>
    <n v="103"/>
    <s v="AGRANI BANK PLC"/>
    <n v="11"/>
    <x v="100"/>
    <x v="102"/>
    <x v="2"/>
    <s v="MYMENSINGH"/>
    <x v="52"/>
  </r>
  <r>
    <n v="104"/>
    <s v="AGRANI BANK PLC"/>
    <n v="11"/>
    <x v="101"/>
    <x v="103"/>
    <x v="1"/>
    <s v="NARSHINGDI"/>
    <x v="45"/>
  </r>
  <r>
    <n v="105"/>
    <s v="AGRANI BANK PLC"/>
    <n v="11"/>
    <x v="102"/>
    <x v="104"/>
    <x v="0"/>
    <s v="RANGAMATI"/>
    <x v="53"/>
  </r>
  <r>
    <n v="106"/>
    <s v="AGRANI BANK PLC"/>
    <n v="11"/>
    <x v="103"/>
    <x v="105"/>
    <x v="0"/>
    <s v="RANGAMATI"/>
    <x v="53"/>
  </r>
  <r>
    <n v="107"/>
    <s v="AGRANI BANK PLC"/>
    <n v="11"/>
    <x v="104"/>
    <x v="106"/>
    <x v="1"/>
    <s v="MADARIPUR"/>
    <x v="54"/>
  </r>
  <r>
    <n v="108"/>
    <s v="AGRANI BANK PLC"/>
    <n v="11"/>
    <x v="105"/>
    <x v="107"/>
    <x v="1"/>
    <s v="MANIKGANJ"/>
    <x v="55"/>
  </r>
  <r>
    <n v="109"/>
    <s v="AGRANI BANK PLC"/>
    <n v="11"/>
    <x v="106"/>
    <x v="108"/>
    <x v="1"/>
    <s v="GAZIPUR"/>
    <x v="56"/>
  </r>
  <r>
    <n v="110"/>
    <s v="AGRANI BANK PLC"/>
    <n v="11"/>
    <x v="107"/>
    <x v="109"/>
    <x v="1"/>
    <s v="DHAKA"/>
    <x v="57"/>
  </r>
  <r>
    <n v="111"/>
    <s v="AGRANI BANK PLC"/>
    <n v="11"/>
    <x v="108"/>
    <x v="110"/>
    <x v="1"/>
    <s v="GOPALGANJ"/>
    <x v="48"/>
  </r>
  <r>
    <n v="112"/>
    <s v="AGRANI BANK PLC"/>
    <n v="11"/>
    <x v="109"/>
    <x v="111"/>
    <x v="2"/>
    <s v="SHERPUR"/>
    <x v="58"/>
  </r>
  <r>
    <n v="113"/>
    <s v="AGRANI BANK PLC"/>
    <n v="11"/>
    <x v="110"/>
    <x v="112"/>
    <x v="1"/>
    <s v="GOPALGANJ"/>
    <x v="59"/>
  </r>
  <r>
    <n v="114"/>
    <s v="AGRANI BANK PLC"/>
    <n v="11"/>
    <x v="111"/>
    <x v="113"/>
    <x v="2"/>
    <s v="SHERPUR"/>
    <x v="60"/>
  </r>
  <r>
    <n v="115"/>
    <s v="AGRANI BANK PLC"/>
    <n v="11"/>
    <x v="112"/>
    <x v="114"/>
    <x v="0"/>
    <s v="CUMILLA"/>
    <x v="61"/>
  </r>
  <r>
    <n v="116"/>
    <s v="AGRANI BANK PLC"/>
    <n v="11"/>
    <x v="113"/>
    <x v="115"/>
    <x v="0"/>
    <s v="CUMILLA"/>
    <x v="1"/>
  </r>
  <r>
    <n v="117"/>
    <s v="AGRANI BANK PLC"/>
    <n v="11"/>
    <x v="114"/>
    <x v="116"/>
    <x v="0"/>
    <s v="CUMILLA"/>
    <x v="1"/>
  </r>
  <r>
    <n v="118"/>
    <s v="AGRANI BANK PLC"/>
    <n v="11"/>
    <x v="115"/>
    <x v="117"/>
    <x v="0"/>
    <s v="CUMILLA"/>
    <x v="61"/>
  </r>
  <r>
    <n v="119"/>
    <s v="AGRANI BANK PLC"/>
    <n v="11"/>
    <x v="116"/>
    <x v="118"/>
    <x v="0"/>
    <s v="CUMILLA"/>
    <x v="17"/>
  </r>
  <r>
    <n v="120"/>
    <s v="AGRANI BANK PLC"/>
    <n v="11"/>
    <x v="117"/>
    <x v="119"/>
    <x v="0"/>
    <s v="CUMILLA"/>
    <x v="62"/>
  </r>
  <r>
    <n v="121"/>
    <s v="AGRANI BANK PLC"/>
    <n v="11"/>
    <x v="118"/>
    <x v="120"/>
    <x v="0"/>
    <s v="CUMILLA"/>
    <x v="17"/>
  </r>
  <r>
    <n v="122"/>
    <s v="AGRANI BANK PLC"/>
    <n v="11"/>
    <x v="119"/>
    <x v="121"/>
    <x v="0"/>
    <s v="CUMILLA"/>
    <x v="63"/>
  </r>
  <r>
    <n v="123"/>
    <s v="AGRANI BANK PLC"/>
    <n v="11"/>
    <x v="120"/>
    <x v="122"/>
    <x v="0"/>
    <s v="CUMILLA"/>
    <x v="64"/>
  </r>
  <r>
    <n v="124"/>
    <s v="AGRANI BANK PLC"/>
    <n v="11"/>
    <x v="121"/>
    <x v="123"/>
    <x v="0"/>
    <s v="CUMILLA"/>
    <x v="61"/>
  </r>
  <r>
    <n v="125"/>
    <s v="AGRANI BANK PLC"/>
    <n v="11"/>
    <x v="122"/>
    <x v="124"/>
    <x v="0"/>
    <s v="CUMILLA"/>
    <x v="65"/>
  </r>
  <r>
    <n v="126"/>
    <s v="AGRANI BANK PLC"/>
    <n v="11"/>
    <x v="123"/>
    <x v="125"/>
    <x v="0"/>
    <s v="CUMILLA"/>
    <x v="66"/>
  </r>
  <r>
    <n v="127"/>
    <s v="AGRANI BANK PLC"/>
    <n v="11"/>
    <x v="124"/>
    <x v="126"/>
    <x v="0"/>
    <s v="CUMILLA"/>
    <x v="67"/>
  </r>
  <r>
    <n v="128"/>
    <s v="AGRANI BANK PLC"/>
    <n v="11"/>
    <x v="125"/>
    <x v="127"/>
    <x v="0"/>
    <s v="CUMILLA"/>
    <x v="68"/>
  </r>
  <r>
    <n v="129"/>
    <s v="AGRANI BANK PLC"/>
    <n v="11"/>
    <x v="126"/>
    <x v="128"/>
    <x v="0"/>
    <s v="CUMILLA"/>
    <x v="69"/>
  </r>
  <r>
    <n v="130"/>
    <s v="AGRANI BANK PLC"/>
    <n v="11"/>
    <x v="127"/>
    <x v="129"/>
    <x v="0"/>
    <s v="CUMILLA"/>
    <x v="70"/>
  </r>
  <r>
    <n v="131"/>
    <s v="AGRANI BANK PLC"/>
    <n v="11"/>
    <x v="128"/>
    <x v="130"/>
    <x v="1"/>
    <s v="NARSHINGDI"/>
    <x v="71"/>
  </r>
  <r>
    <n v="132"/>
    <s v="AGRANI BANK PLC"/>
    <n v="11"/>
    <x v="129"/>
    <x v="131"/>
    <x v="0"/>
    <s v="CUMILLA"/>
    <x v="1"/>
  </r>
  <r>
    <n v="133"/>
    <s v="AGRANI BANK PLC"/>
    <n v="11"/>
    <x v="130"/>
    <x v="132"/>
    <x v="0"/>
    <s v="CUMILLA"/>
    <x v="68"/>
  </r>
  <r>
    <n v="134"/>
    <s v="AGRANI BANK PLC"/>
    <n v="11"/>
    <x v="131"/>
    <x v="133"/>
    <x v="0"/>
    <s v="CUMILLA"/>
    <x v="67"/>
  </r>
  <r>
    <n v="135"/>
    <s v="AGRANI BANK PLC"/>
    <n v="11"/>
    <x v="132"/>
    <x v="134"/>
    <x v="0"/>
    <s v="CUMILLA"/>
    <x v="72"/>
  </r>
  <r>
    <n v="136"/>
    <s v="AGRANI BANK PLC"/>
    <n v="11"/>
    <x v="133"/>
    <x v="135"/>
    <x v="0"/>
    <s v="CUMILLA"/>
    <x v="17"/>
  </r>
  <r>
    <n v="137"/>
    <s v="AGRANI BANK PLC"/>
    <n v="11"/>
    <x v="134"/>
    <x v="136"/>
    <x v="0"/>
    <s v="CUMILLA"/>
    <x v="1"/>
  </r>
  <r>
    <n v="138"/>
    <s v="AGRANI BANK PLC"/>
    <n v="11"/>
    <x v="135"/>
    <x v="137"/>
    <x v="0"/>
    <s v="CUMILLA"/>
    <x v="73"/>
  </r>
  <r>
    <n v="139"/>
    <s v="AGRANI BANK PLC"/>
    <n v="11"/>
    <x v="136"/>
    <x v="138"/>
    <x v="0"/>
    <s v="CUMILLA"/>
    <x v="72"/>
  </r>
  <r>
    <n v="140"/>
    <s v="AGRANI BANK PLC"/>
    <n v="11"/>
    <x v="137"/>
    <x v="139"/>
    <x v="0"/>
    <s v="CUMILLA"/>
    <x v="1"/>
  </r>
  <r>
    <n v="141"/>
    <s v="AGRANI BANK PLC"/>
    <n v="11"/>
    <x v="26"/>
    <x v="140"/>
    <x v="0"/>
    <s v="CUMILLA"/>
    <x v="65"/>
  </r>
  <r>
    <n v="142"/>
    <s v="AGRANI BANK PLC"/>
    <n v="11"/>
    <x v="138"/>
    <x v="141"/>
    <x v="0"/>
    <s v="CUMILLA"/>
    <x v="74"/>
  </r>
  <r>
    <n v="143"/>
    <s v="AGRANI BANK PLC"/>
    <n v="11"/>
    <x v="139"/>
    <x v="142"/>
    <x v="0"/>
    <s v="CUMILLA"/>
    <x v="1"/>
  </r>
  <r>
    <n v="144"/>
    <s v="AGRANI BANK PLC"/>
    <n v="11"/>
    <x v="140"/>
    <x v="143"/>
    <x v="0"/>
    <s v="CUMILLA"/>
    <x v="75"/>
  </r>
  <r>
    <n v="145"/>
    <s v="AGRANI BANK PLC"/>
    <n v="11"/>
    <x v="141"/>
    <x v="144"/>
    <x v="0"/>
    <s v="CUMILLA"/>
    <x v="72"/>
  </r>
  <r>
    <n v="146"/>
    <s v="AGRANI BANK PLC"/>
    <n v="11"/>
    <x v="142"/>
    <x v="145"/>
    <x v="1"/>
    <s v="DHAKA"/>
    <x v="51"/>
  </r>
  <r>
    <n v="147"/>
    <s v="AGRANI BANK PLC"/>
    <n v="11"/>
    <x v="143"/>
    <x v="146"/>
    <x v="1"/>
    <s v="DHAKA"/>
    <x v="51"/>
  </r>
  <r>
    <n v="148"/>
    <s v="AGRANI BANK PLC"/>
    <n v="11"/>
    <x v="144"/>
    <x v="147"/>
    <x v="1"/>
    <s v="SHARIATPUR"/>
    <x v="76"/>
  </r>
  <r>
    <n v="149"/>
    <s v="AGRANI BANK PLC"/>
    <n v="11"/>
    <x v="145"/>
    <x v="148"/>
    <x v="1"/>
    <s v="NARSHINGDI"/>
    <x v="77"/>
  </r>
  <r>
    <n v="150"/>
    <s v="AGRANI BANK PLC"/>
    <n v="11"/>
    <x v="146"/>
    <x v="149"/>
    <x v="1"/>
    <s v="TANGAIL"/>
    <x v="78"/>
  </r>
  <r>
    <n v="151"/>
    <s v="AGRANI BANK PLC"/>
    <n v="11"/>
    <x v="147"/>
    <x v="150"/>
    <x v="1"/>
    <s v="TANGAIL"/>
    <x v="79"/>
  </r>
  <r>
    <n v="152"/>
    <s v="AGRANI BANK PLC"/>
    <n v="11"/>
    <x v="148"/>
    <x v="151"/>
    <x v="1"/>
    <s v="GAZIPUR"/>
    <x v="80"/>
  </r>
  <r>
    <n v="153"/>
    <s v="AGRANI BANK PLC"/>
    <n v="11"/>
    <x v="149"/>
    <x v="152"/>
    <x v="1"/>
    <s v="TANGAIL"/>
    <x v="81"/>
  </r>
  <r>
    <n v="154"/>
    <s v="AGRANI BANK PLC"/>
    <n v="11"/>
    <x v="150"/>
    <x v="153"/>
    <x v="1"/>
    <s v="FARIDPUR"/>
    <x v="82"/>
  </r>
  <r>
    <n v="155"/>
    <s v="AGRANI BANK PLC"/>
    <n v="11"/>
    <x v="151"/>
    <x v="154"/>
    <x v="0"/>
    <s v="COX'S BAZAR"/>
    <x v="83"/>
  </r>
  <r>
    <n v="156"/>
    <s v="AGRANI BANK PLC"/>
    <n v="11"/>
    <x v="152"/>
    <x v="155"/>
    <x v="0"/>
    <s v="COX'S BAZAR"/>
    <x v="84"/>
  </r>
  <r>
    <n v="157"/>
    <s v="AGRANI BANK PLC"/>
    <n v="11"/>
    <x v="153"/>
    <x v="156"/>
    <x v="0"/>
    <s v="COX'S BAZAR"/>
    <x v="85"/>
  </r>
  <r>
    <n v="158"/>
    <s v="AGRANI BANK PLC"/>
    <n v="11"/>
    <x v="154"/>
    <x v="157"/>
    <x v="1"/>
    <s v="DHAKA"/>
    <x v="86"/>
  </r>
  <r>
    <n v="159"/>
    <s v="AGRANI BANK PLC"/>
    <n v="11"/>
    <x v="155"/>
    <x v="158"/>
    <x v="0"/>
    <s v="COX'S BAZAR"/>
    <x v="87"/>
  </r>
  <r>
    <n v="160"/>
    <s v="AGRANI BANK PLC"/>
    <n v="11"/>
    <x v="156"/>
    <x v="159"/>
    <x v="1"/>
    <s v="GAZIPUR"/>
    <x v="88"/>
  </r>
  <r>
    <n v="161"/>
    <s v="AGRANI BANK PLC"/>
    <n v="11"/>
    <x v="157"/>
    <x v="160"/>
    <x v="1"/>
    <s v="DHAKA"/>
    <x v="86"/>
  </r>
  <r>
    <n v="162"/>
    <s v="AGRANI BANK PLC"/>
    <n v="11"/>
    <x v="158"/>
    <x v="161"/>
    <x v="1"/>
    <s v="KISHOREGANJ"/>
    <x v="89"/>
  </r>
  <r>
    <n v="163"/>
    <s v="AGRANI BANK PLC"/>
    <n v="11"/>
    <x v="159"/>
    <x v="162"/>
    <x v="1"/>
    <s v="KISHOREGANJ"/>
    <x v="90"/>
  </r>
  <r>
    <n v="164"/>
    <s v="AGRANI BANK PLC"/>
    <n v="11"/>
    <x v="160"/>
    <x v="163"/>
    <x v="1"/>
    <s v="GAZIPUR"/>
    <x v="91"/>
  </r>
  <r>
    <n v="165"/>
    <s v="AGRANI BANK PLC"/>
    <n v="11"/>
    <x v="161"/>
    <x v="164"/>
    <x v="0"/>
    <s v="FENI"/>
    <x v="92"/>
  </r>
  <r>
    <n v="166"/>
    <s v="AGRANI BANK PLC"/>
    <n v="11"/>
    <x v="162"/>
    <x v="165"/>
    <x v="0"/>
    <s v="FENI"/>
    <x v="93"/>
  </r>
  <r>
    <n v="167"/>
    <s v="AGRANI BANK PLC"/>
    <n v="11"/>
    <x v="163"/>
    <x v="166"/>
    <x v="0"/>
    <s v="FENI"/>
    <x v="93"/>
  </r>
  <r>
    <n v="168"/>
    <s v="AGRANI BANK PLC"/>
    <n v="11"/>
    <x v="164"/>
    <x v="167"/>
    <x v="0"/>
    <s v="FENI"/>
    <x v="94"/>
  </r>
  <r>
    <n v="169"/>
    <s v="AGRANI BANK PLC"/>
    <n v="11"/>
    <x v="165"/>
    <x v="168"/>
    <x v="0"/>
    <s v="FENI"/>
    <x v="92"/>
  </r>
  <r>
    <n v="170"/>
    <s v="AGRANI BANK PLC"/>
    <n v="11"/>
    <x v="166"/>
    <x v="169"/>
    <x v="0"/>
    <s v="FENI"/>
    <x v="95"/>
  </r>
  <r>
    <n v="171"/>
    <s v="AGRANI BANK PLC"/>
    <n v="11"/>
    <x v="167"/>
    <x v="170"/>
    <x v="0"/>
    <s v="FENI"/>
    <x v="30"/>
  </r>
  <r>
    <n v="172"/>
    <s v="AGRANI BANK PLC"/>
    <n v="11"/>
    <x v="168"/>
    <x v="171"/>
    <x v="1"/>
    <s v="MANIKGANJ"/>
    <x v="55"/>
  </r>
  <r>
    <n v="173"/>
    <s v="AGRANI BANK PLC"/>
    <n v="11"/>
    <x v="169"/>
    <x v="172"/>
    <x v="1"/>
    <s v="GOPALGANJ"/>
    <x v="47"/>
  </r>
  <r>
    <n v="174"/>
    <s v="AGRANI BANK PLC"/>
    <n v="11"/>
    <x v="170"/>
    <x v="173"/>
    <x v="3"/>
    <s v="HABIGANJ"/>
    <x v="96"/>
  </r>
  <r>
    <n v="175"/>
    <s v="AGRANI BANK PLC"/>
    <n v="11"/>
    <x v="171"/>
    <x v="174"/>
    <x v="3"/>
    <s v="HABIGANJ"/>
    <x v="96"/>
  </r>
  <r>
    <n v="176"/>
    <s v="AGRANI BANK PLC"/>
    <n v="11"/>
    <x v="172"/>
    <x v="175"/>
    <x v="3"/>
    <s v="HABIGANJ"/>
    <x v="97"/>
  </r>
  <r>
    <n v="177"/>
    <s v="AGRANI BANK PLC"/>
    <n v="11"/>
    <x v="173"/>
    <x v="176"/>
    <x v="3"/>
    <s v="HABIGANJ"/>
    <x v="97"/>
  </r>
  <r>
    <n v="178"/>
    <s v="AGRANI BANK PLC"/>
    <n v="11"/>
    <x v="174"/>
    <x v="177"/>
    <x v="3"/>
    <s v="HABIGANJ"/>
    <x v="98"/>
  </r>
  <r>
    <n v="179"/>
    <s v="AGRANI BANK PLC"/>
    <n v="11"/>
    <x v="175"/>
    <x v="178"/>
    <x v="0"/>
    <s v="RANGAMATI"/>
    <x v="99"/>
  </r>
  <r>
    <n v="180"/>
    <s v="AGRANI BANK PLC"/>
    <n v="11"/>
    <x v="176"/>
    <x v="179"/>
    <x v="0"/>
    <s v="RANGAMATI"/>
    <x v="100"/>
  </r>
  <r>
    <n v="181"/>
    <s v="AGRANI BANK PLC"/>
    <n v="11"/>
    <x v="177"/>
    <x v="180"/>
    <x v="0"/>
    <s v="KHAGRACHARI"/>
    <x v="101"/>
  </r>
  <r>
    <n v="182"/>
    <s v="AGRANI BANK PLC"/>
    <n v="11"/>
    <x v="178"/>
    <x v="181"/>
    <x v="0"/>
    <s v="LAKSHMIPUR"/>
    <x v="102"/>
  </r>
  <r>
    <n v="183"/>
    <s v="AGRANI BANK PLC"/>
    <n v="11"/>
    <x v="179"/>
    <x v="182"/>
    <x v="0"/>
    <s v="LAKSHMIPUR"/>
    <x v="102"/>
  </r>
  <r>
    <n v="184"/>
    <s v="AGRANI BANK PLC"/>
    <n v="11"/>
    <x v="180"/>
    <x v="183"/>
    <x v="0"/>
    <s v="LAKSHMIPUR"/>
    <x v="102"/>
  </r>
  <r>
    <n v="185"/>
    <s v="AGRANI BANK PLC"/>
    <n v="11"/>
    <x v="181"/>
    <x v="184"/>
    <x v="0"/>
    <s v="LAKSHMIPUR"/>
    <x v="103"/>
  </r>
  <r>
    <n v="186"/>
    <s v="AGRANI BANK PLC"/>
    <n v="11"/>
    <x v="182"/>
    <x v="185"/>
    <x v="0"/>
    <s v="LAKSHMIPUR"/>
    <x v="104"/>
  </r>
  <r>
    <n v="187"/>
    <s v="AGRANI BANK PLC"/>
    <n v="11"/>
    <x v="183"/>
    <x v="186"/>
    <x v="0"/>
    <s v="LAKSHMIPUR"/>
    <x v="103"/>
  </r>
  <r>
    <n v="188"/>
    <s v="AGRANI BANK PLC"/>
    <n v="11"/>
    <x v="184"/>
    <x v="187"/>
    <x v="0"/>
    <s v="LAKSHMIPUR"/>
    <x v="105"/>
  </r>
  <r>
    <n v="189"/>
    <s v="AGRANI BANK PLC"/>
    <n v="11"/>
    <x v="185"/>
    <x v="188"/>
    <x v="0"/>
    <s v="LAKSHMIPUR"/>
    <x v="106"/>
  </r>
  <r>
    <n v="190"/>
    <s v="AGRANI BANK PLC"/>
    <n v="11"/>
    <x v="186"/>
    <x v="189"/>
    <x v="0"/>
    <s v="LAKSHMIPUR"/>
    <x v="104"/>
  </r>
  <r>
    <n v="191"/>
    <s v="AGRANI BANK PLC"/>
    <n v="11"/>
    <x v="187"/>
    <x v="190"/>
    <x v="4"/>
    <s v="JHENAIDAH"/>
    <x v="107"/>
  </r>
  <r>
    <n v="192"/>
    <s v="AGRANI BANK PLC"/>
    <n v="11"/>
    <x v="188"/>
    <x v="191"/>
    <x v="0"/>
    <s v="BANDARBAN"/>
    <x v="108"/>
  </r>
  <r>
    <n v="193"/>
    <s v="AGRANI BANK PLC"/>
    <n v="11"/>
    <x v="189"/>
    <x v="192"/>
    <x v="4"/>
    <s v="BAGERHAT"/>
    <x v="109"/>
  </r>
  <r>
    <n v="194"/>
    <s v="AGRANI BANK PLC"/>
    <n v="11"/>
    <x v="190"/>
    <x v="193"/>
    <x v="4"/>
    <s v="MEHERPUR"/>
    <x v="110"/>
  </r>
  <r>
    <n v="195"/>
    <s v="AGRANI BANK PLC"/>
    <n v="11"/>
    <x v="191"/>
    <x v="194"/>
    <x v="4"/>
    <s v="MAGURA"/>
    <x v="111"/>
  </r>
  <r>
    <n v="196"/>
    <s v="AGRANI BANK PLC"/>
    <n v="11"/>
    <x v="192"/>
    <x v="195"/>
    <x v="4"/>
    <s v="MAGURA"/>
    <x v="112"/>
  </r>
  <r>
    <n v="197"/>
    <s v="AGRANI BANK PLC"/>
    <n v="11"/>
    <x v="193"/>
    <x v="196"/>
    <x v="3"/>
    <s v="MOULVIBAZAR"/>
    <x v="113"/>
  </r>
  <r>
    <n v="198"/>
    <s v="AGRANI BANK PLC"/>
    <n v="11"/>
    <x v="194"/>
    <x v="197"/>
    <x v="3"/>
    <s v="MOULVIBAZAR"/>
    <x v="114"/>
  </r>
  <r>
    <n v="199"/>
    <s v="AGRANI BANK PLC"/>
    <n v="11"/>
    <x v="195"/>
    <x v="198"/>
    <x v="3"/>
    <s v="MOULVIBAZAR"/>
    <x v="115"/>
  </r>
  <r>
    <n v="200"/>
    <s v="AGRANI BANK PLC"/>
    <n v="11"/>
    <x v="196"/>
    <x v="199"/>
    <x v="3"/>
    <s v="MOULVIBAZAR"/>
    <x v="113"/>
  </r>
  <r>
    <n v="201"/>
    <s v="AGRANI BANK PLC"/>
    <n v="11"/>
    <x v="197"/>
    <x v="200"/>
    <x v="3"/>
    <s v="MOULVIBAZAR"/>
    <x v="113"/>
  </r>
  <r>
    <n v="202"/>
    <s v="AGRANI BANK PLC"/>
    <n v="11"/>
    <x v="198"/>
    <x v="201"/>
    <x v="3"/>
    <s v="MOULVIBAZAR"/>
    <x v="113"/>
  </r>
  <r>
    <n v="203"/>
    <s v="AGRANI BANK PLC"/>
    <n v="11"/>
    <x v="199"/>
    <x v="202"/>
    <x v="3"/>
    <s v="MOULVIBAZAR"/>
    <x v="116"/>
  </r>
  <r>
    <n v="204"/>
    <s v="AGRANI BANK PLC"/>
    <n v="11"/>
    <x v="200"/>
    <x v="203"/>
    <x v="3"/>
    <s v="MOULVIBAZAR"/>
    <x v="115"/>
  </r>
  <r>
    <n v="205"/>
    <s v="AGRANI BANK PLC"/>
    <n v="11"/>
    <x v="201"/>
    <x v="204"/>
    <x v="3"/>
    <s v="MOULVIBAZAR"/>
    <x v="115"/>
  </r>
  <r>
    <n v="206"/>
    <s v="AGRANI BANK PLC"/>
    <n v="11"/>
    <x v="202"/>
    <x v="205"/>
    <x v="3"/>
    <s v="MOULVIBAZAR"/>
    <x v="117"/>
  </r>
  <r>
    <n v="207"/>
    <s v="AGRANI BANK PLC"/>
    <n v="11"/>
    <x v="203"/>
    <x v="206"/>
    <x v="3"/>
    <s v="MOULVIBAZAR"/>
    <x v="113"/>
  </r>
  <r>
    <n v="208"/>
    <s v="AGRANI BANK PLC"/>
    <n v="11"/>
    <x v="204"/>
    <x v="207"/>
    <x v="3"/>
    <s v="MOULVIBAZAR"/>
    <x v="118"/>
  </r>
  <r>
    <n v="209"/>
    <s v="AGRANI BANK PLC"/>
    <n v="11"/>
    <x v="205"/>
    <x v="208"/>
    <x v="3"/>
    <s v="MOULVIBAZAR"/>
    <x v="118"/>
  </r>
  <r>
    <n v="210"/>
    <s v="AGRANI BANK PLC"/>
    <n v="11"/>
    <x v="206"/>
    <x v="209"/>
    <x v="4"/>
    <s v="NARAIL"/>
    <x v="119"/>
  </r>
  <r>
    <n v="211"/>
    <s v="AGRANI BANK PLC"/>
    <n v="11"/>
    <x v="207"/>
    <x v="210"/>
    <x v="4"/>
    <s v="JHENAIDAH"/>
    <x v="120"/>
  </r>
  <r>
    <n v="212"/>
    <s v="AGRANI BANK PLC"/>
    <n v="11"/>
    <x v="208"/>
    <x v="211"/>
    <x v="4"/>
    <s v="MEHERPUR"/>
    <x v="121"/>
  </r>
  <r>
    <n v="213"/>
    <s v="AGRANI BANK PLC"/>
    <n v="11"/>
    <x v="209"/>
    <x v="212"/>
    <x v="4"/>
    <s v="SATKHIRA"/>
    <x v="122"/>
  </r>
  <r>
    <n v="214"/>
    <s v="AGRANI BANK PLC"/>
    <n v="11"/>
    <x v="210"/>
    <x v="213"/>
    <x v="0"/>
    <s v="NOAKHALI"/>
    <x v="123"/>
  </r>
  <r>
    <n v="215"/>
    <s v="AGRANI BANK PLC"/>
    <n v="11"/>
    <x v="211"/>
    <x v="214"/>
    <x v="0"/>
    <s v="NOAKHALI"/>
    <x v="124"/>
  </r>
  <r>
    <n v="216"/>
    <s v="AGRANI BANK PLC"/>
    <n v="11"/>
    <x v="212"/>
    <x v="215"/>
    <x v="0"/>
    <s v="NOAKHALI"/>
    <x v="125"/>
  </r>
  <r>
    <n v="217"/>
    <s v="AGRANI BANK PLC"/>
    <n v="11"/>
    <x v="213"/>
    <x v="216"/>
    <x v="0"/>
    <s v="NOAKHALI"/>
    <x v="126"/>
  </r>
  <r>
    <n v="218"/>
    <s v="AGRANI BANK PLC"/>
    <n v="11"/>
    <x v="214"/>
    <x v="217"/>
    <x v="0"/>
    <s v="NOAKHALI"/>
    <x v="126"/>
  </r>
  <r>
    <n v="219"/>
    <s v="AGRANI BANK PLC"/>
    <n v="11"/>
    <x v="215"/>
    <x v="218"/>
    <x v="0"/>
    <s v="NOAKHALI"/>
    <x v="124"/>
  </r>
  <r>
    <n v="220"/>
    <s v="AGRANI BANK PLC"/>
    <n v="11"/>
    <x v="216"/>
    <x v="219"/>
    <x v="0"/>
    <s v="NOAKHALI"/>
    <x v="123"/>
  </r>
  <r>
    <n v="221"/>
    <s v="AGRANI BANK PLC"/>
    <n v="11"/>
    <x v="217"/>
    <x v="220"/>
    <x v="0"/>
    <s v="NOAKHALI"/>
    <x v="127"/>
  </r>
  <r>
    <n v="222"/>
    <s v="AGRANI BANK PLC"/>
    <n v="11"/>
    <x v="218"/>
    <x v="221"/>
    <x v="0"/>
    <s v="NOAKHALI"/>
    <x v="124"/>
  </r>
  <r>
    <n v="223"/>
    <s v="AGRANI BANK PLC"/>
    <n v="11"/>
    <x v="219"/>
    <x v="222"/>
    <x v="0"/>
    <s v="NOAKHALI"/>
    <x v="124"/>
  </r>
  <r>
    <n v="224"/>
    <s v="AGRANI BANK PLC"/>
    <n v="11"/>
    <x v="220"/>
    <x v="223"/>
    <x v="0"/>
    <s v="NOAKHALI"/>
    <x v="126"/>
  </r>
  <r>
    <n v="225"/>
    <s v="AGRANI BANK PLC"/>
    <n v="11"/>
    <x v="221"/>
    <x v="224"/>
    <x v="0"/>
    <s v="NOAKHALI"/>
    <x v="126"/>
  </r>
  <r>
    <n v="226"/>
    <s v="AGRANI BANK PLC"/>
    <n v="11"/>
    <x v="222"/>
    <x v="225"/>
    <x v="0"/>
    <s v="NOAKHALI"/>
    <x v="127"/>
  </r>
  <r>
    <n v="227"/>
    <s v="AGRANI BANK PLC"/>
    <n v="11"/>
    <x v="223"/>
    <x v="226"/>
    <x v="0"/>
    <s v="NOAKHALI"/>
    <x v="128"/>
  </r>
  <r>
    <n v="228"/>
    <s v="AGRANI BANK PLC"/>
    <n v="11"/>
    <x v="224"/>
    <x v="227"/>
    <x v="0"/>
    <s v="LAKSHMIPUR"/>
    <x v="104"/>
  </r>
  <r>
    <n v="229"/>
    <s v="AGRANI BANK PLC"/>
    <n v="11"/>
    <x v="225"/>
    <x v="228"/>
    <x v="0"/>
    <s v="NOAKHALI"/>
    <x v="126"/>
  </r>
  <r>
    <n v="230"/>
    <s v="AGRANI BANK PLC"/>
    <n v="11"/>
    <x v="226"/>
    <x v="229"/>
    <x v="0"/>
    <s v="NOAKHALI"/>
    <x v="123"/>
  </r>
  <r>
    <n v="231"/>
    <s v="AGRANI BANK PLC"/>
    <n v="11"/>
    <x v="227"/>
    <x v="230"/>
    <x v="0"/>
    <s v="NOAKHALI"/>
    <x v="127"/>
  </r>
  <r>
    <n v="232"/>
    <s v="AGRANI BANK PLC"/>
    <n v="11"/>
    <x v="228"/>
    <x v="231"/>
    <x v="0"/>
    <s v="NOAKHALI"/>
    <x v="123"/>
  </r>
  <r>
    <n v="233"/>
    <s v="AGRANI BANK PLC"/>
    <n v="11"/>
    <x v="229"/>
    <x v="232"/>
    <x v="0"/>
    <s v="NOAKHALI"/>
    <x v="126"/>
  </r>
  <r>
    <n v="234"/>
    <s v="AGRANI BANK PLC"/>
    <n v="11"/>
    <x v="230"/>
    <x v="233"/>
    <x v="0"/>
    <s v="NOAKHALI"/>
    <x v="127"/>
  </r>
  <r>
    <n v="235"/>
    <s v="AGRANI BANK PLC"/>
    <n v="11"/>
    <x v="231"/>
    <x v="234"/>
    <x v="0"/>
    <s v="NOAKHALI"/>
    <x v="129"/>
  </r>
  <r>
    <n v="236"/>
    <s v="AGRANI BANK PLC"/>
    <n v="11"/>
    <x v="232"/>
    <x v="235"/>
    <x v="0"/>
    <s v="NOAKHALI"/>
    <x v="123"/>
  </r>
  <r>
    <n v="237"/>
    <s v="AGRANI BANK PLC"/>
    <n v="11"/>
    <x v="233"/>
    <x v="236"/>
    <x v="0"/>
    <s v="NOAKHALI"/>
    <x v="127"/>
  </r>
  <r>
    <n v="238"/>
    <s v="AGRANI BANK PLC"/>
    <n v="11"/>
    <x v="234"/>
    <x v="237"/>
    <x v="4"/>
    <s v="JASHORE"/>
    <x v="130"/>
  </r>
  <r>
    <n v="239"/>
    <s v="AGRANI BANK PLC"/>
    <n v="11"/>
    <x v="235"/>
    <x v="238"/>
    <x v="0"/>
    <s v="CHATTOGRAM"/>
    <x v="131"/>
  </r>
  <r>
    <n v="240"/>
    <s v="AGRANI BANK PLC"/>
    <n v="11"/>
    <x v="236"/>
    <x v="239"/>
    <x v="0"/>
    <s v="CHATTOGRAM"/>
    <x v="132"/>
  </r>
  <r>
    <n v="241"/>
    <s v="AGRANI BANK PLC"/>
    <n v="11"/>
    <x v="237"/>
    <x v="240"/>
    <x v="0"/>
    <s v="CHATTOGRAM"/>
    <x v="133"/>
  </r>
  <r>
    <n v="242"/>
    <s v="AGRANI BANK PLC"/>
    <n v="11"/>
    <x v="238"/>
    <x v="241"/>
    <x v="0"/>
    <s v="CHATTOGRAM"/>
    <x v="4"/>
  </r>
  <r>
    <n v="243"/>
    <s v="AGRANI BANK PLC"/>
    <n v="11"/>
    <x v="239"/>
    <x v="242"/>
    <x v="0"/>
    <s v="CHATTOGRAM"/>
    <x v="134"/>
  </r>
  <r>
    <n v="244"/>
    <s v="AGRANI BANK PLC"/>
    <n v="11"/>
    <x v="240"/>
    <x v="243"/>
    <x v="0"/>
    <s v="CHATTOGRAM"/>
    <x v="135"/>
  </r>
  <r>
    <n v="245"/>
    <s v="AGRANI BANK PLC"/>
    <n v="11"/>
    <x v="241"/>
    <x v="244"/>
    <x v="0"/>
    <s v="CHATTOGRAM"/>
    <x v="4"/>
  </r>
  <r>
    <n v="246"/>
    <s v="AGRANI BANK PLC"/>
    <n v="11"/>
    <x v="242"/>
    <x v="245"/>
    <x v="0"/>
    <s v="CHATTOGRAM"/>
    <x v="135"/>
  </r>
  <r>
    <n v="247"/>
    <s v="AGRANI BANK PLC"/>
    <n v="11"/>
    <x v="243"/>
    <x v="246"/>
    <x v="0"/>
    <s v="CHATTOGRAM"/>
    <x v="136"/>
  </r>
  <r>
    <n v="248"/>
    <s v="AGRANI BANK PLC"/>
    <n v="11"/>
    <x v="244"/>
    <x v="247"/>
    <x v="0"/>
    <s v="CHATTOGRAM"/>
    <x v="4"/>
  </r>
  <r>
    <n v="249"/>
    <s v="AGRANI BANK PLC"/>
    <n v="11"/>
    <x v="245"/>
    <x v="248"/>
    <x v="0"/>
    <s v="CHATTOGRAM"/>
    <x v="132"/>
  </r>
  <r>
    <n v="250"/>
    <s v="AGRANI BANK PLC"/>
    <n v="11"/>
    <x v="246"/>
    <x v="249"/>
    <x v="0"/>
    <s v="CHATTOGRAM"/>
    <x v="39"/>
  </r>
  <r>
    <n v="251"/>
    <s v="AGRANI BANK PLC"/>
    <n v="11"/>
    <x v="247"/>
    <x v="250"/>
    <x v="0"/>
    <s v="KHAGRACHARI"/>
    <x v="137"/>
  </r>
  <r>
    <n v="252"/>
    <s v="AGRANI BANK PLC"/>
    <n v="11"/>
    <x v="248"/>
    <x v="251"/>
    <x v="4"/>
    <s v="MAGURA"/>
    <x v="138"/>
  </r>
  <r>
    <n v="253"/>
    <s v="AGRANI BANK PLC"/>
    <n v="11"/>
    <x v="249"/>
    <x v="252"/>
    <x v="4"/>
    <s v="JASHORE"/>
    <x v="139"/>
  </r>
  <r>
    <n v="254"/>
    <s v="AGRANI BANK PLC"/>
    <n v="11"/>
    <x v="250"/>
    <x v="253"/>
    <x v="4"/>
    <s v="MAGURA"/>
    <x v="140"/>
  </r>
  <r>
    <n v="255"/>
    <s v="AGRANI BANK PLC"/>
    <n v="11"/>
    <x v="251"/>
    <x v="254"/>
    <x v="3"/>
    <s v="SUNAMGANJ"/>
    <x v="141"/>
  </r>
  <r>
    <n v="256"/>
    <s v="AGRANI BANK PLC"/>
    <n v="11"/>
    <x v="252"/>
    <x v="255"/>
    <x v="3"/>
    <s v="SUNAMGANJ"/>
    <x v="142"/>
  </r>
  <r>
    <n v="257"/>
    <s v="AGRANI BANK PLC"/>
    <n v="11"/>
    <x v="253"/>
    <x v="256"/>
    <x v="3"/>
    <s v="SUNAMGANJ"/>
    <x v="143"/>
  </r>
  <r>
    <n v="258"/>
    <s v="AGRANI BANK PLC"/>
    <n v="11"/>
    <x v="254"/>
    <x v="257"/>
    <x v="3"/>
    <s v="SUNAMGANJ"/>
    <x v="141"/>
  </r>
  <r>
    <n v="259"/>
    <s v="AGRANI BANK PLC"/>
    <n v="11"/>
    <x v="255"/>
    <x v="258"/>
    <x v="3"/>
    <s v="SUNAMGANJ"/>
    <x v="144"/>
  </r>
  <r>
    <n v="260"/>
    <s v="AGRANI BANK PLC"/>
    <n v="11"/>
    <x v="256"/>
    <x v="259"/>
    <x v="5"/>
    <s v="PABNA"/>
    <x v="145"/>
  </r>
  <r>
    <n v="261"/>
    <s v="AGRANI BANK PLC"/>
    <n v="11"/>
    <x v="257"/>
    <x v="260"/>
    <x v="5"/>
    <s v="RAJSHAHI"/>
    <x v="146"/>
  </r>
  <r>
    <n v="262"/>
    <s v="AGRANI BANK PLC"/>
    <n v="11"/>
    <x v="258"/>
    <x v="261"/>
    <x v="5"/>
    <s v="JAYPURHAT"/>
    <x v="147"/>
  </r>
  <r>
    <n v="263"/>
    <s v="AGRANI BANK PLC"/>
    <n v="11"/>
    <x v="259"/>
    <x v="262"/>
    <x v="5"/>
    <s v="NATORE"/>
    <x v="148"/>
  </r>
  <r>
    <n v="264"/>
    <s v="AGRANI BANK PLC"/>
    <n v="11"/>
    <x v="260"/>
    <x v="263"/>
    <x v="5"/>
    <s v="PABNA"/>
    <x v="149"/>
  </r>
  <r>
    <n v="265"/>
    <s v="AGRANI BANK PLC"/>
    <n v="11"/>
    <x v="32"/>
    <x v="264"/>
    <x v="5"/>
    <s v="NATORE"/>
    <x v="150"/>
  </r>
  <r>
    <n v="266"/>
    <s v="AGRANI BANK PLC"/>
    <n v="11"/>
    <x v="261"/>
    <x v="265"/>
    <x v="5"/>
    <s v="RAJSHAHI"/>
    <x v="151"/>
  </r>
  <r>
    <n v="267"/>
    <s v="AGRANI BANK PLC"/>
    <n v="11"/>
    <x v="262"/>
    <x v="266"/>
    <x v="5"/>
    <s v="PABNA"/>
    <x v="152"/>
  </r>
  <r>
    <n v="268"/>
    <s v="AGRANI BANK PLC"/>
    <n v="11"/>
    <x v="263"/>
    <x v="267"/>
    <x v="5"/>
    <s v="RAJSHAHI"/>
    <x v="151"/>
  </r>
  <r>
    <n v="269"/>
    <s v="AGRANI BANK PLC"/>
    <n v="11"/>
    <x v="264"/>
    <x v="268"/>
    <x v="3"/>
    <s v="SYLHET"/>
    <x v="153"/>
  </r>
  <r>
    <n v="270"/>
    <s v="AGRANI BANK PLC"/>
    <n v="11"/>
    <x v="265"/>
    <x v="269"/>
    <x v="3"/>
    <s v="SYLHET"/>
    <x v="154"/>
  </r>
  <r>
    <n v="271"/>
    <s v="AGRANI BANK PLC"/>
    <n v="11"/>
    <x v="266"/>
    <x v="270"/>
    <x v="3"/>
    <s v="SYLHET"/>
    <x v="155"/>
  </r>
  <r>
    <n v="272"/>
    <s v="AGRANI BANK PLC"/>
    <n v="11"/>
    <x v="267"/>
    <x v="271"/>
    <x v="3"/>
    <s v="SYLHET"/>
    <x v="153"/>
  </r>
  <r>
    <n v="273"/>
    <s v="AGRANI BANK PLC"/>
    <n v="11"/>
    <x v="268"/>
    <x v="272"/>
    <x v="3"/>
    <s v="SYLHET"/>
    <x v="156"/>
  </r>
  <r>
    <n v="274"/>
    <s v="AGRANI BANK PLC"/>
    <n v="11"/>
    <x v="269"/>
    <x v="273"/>
    <x v="3"/>
    <s v="SYLHET"/>
    <x v="154"/>
  </r>
  <r>
    <n v="275"/>
    <s v="AGRANI BANK PLC"/>
    <n v="11"/>
    <x v="270"/>
    <x v="274"/>
    <x v="3"/>
    <s v="SYLHET"/>
    <x v="155"/>
  </r>
  <r>
    <n v="276"/>
    <s v="AGRANI BANK PLC"/>
    <n v="11"/>
    <x v="271"/>
    <x v="275"/>
    <x v="3"/>
    <s v="SYLHET"/>
    <x v="157"/>
  </r>
  <r>
    <n v="277"/>
    <s v="AGRANI BANK PLC"/>
    <n v="11"/>
    <x v="272"/>
    <x v="276"/>
    <x v="3"/>
    <s v="SYLHET"/>
    <x v="158"/>
  </r>
  <r>
    <n v="278"/>
    <s v="AGRANI BANK PLC"/>
    <n v="11"/>
    <x v="273"/>
    <x v="277"/>
    <x v="3"/>
    <s v="SYLHET"/>
    <x v="156"/>
  </r>
  <r>
    <n v="279"/>
    <s v="AGRANI BANK PLC"/>
    <n v="11"/>
    <x v="274"/>
    <x v="278"/>
    <x v="3"/>
    <s v="SYLHET"/>
    <x v="159"/>
  </r>
  <r>
    <n v="280"/>
    <s v="AGRANI BANK PLC"/>
    <n v="11"/>
    <x v="275"/>
    <x v="279"/>
    <x v="3"/>
    <s v="SYLHET"/>
    <x v="160"/>
  </r>
  <r>
    <n v="281"/>
    <s v="AGRANI BANK PLC"/>
    <n v="11"/>
    <x v="276"/>
    <x v="280"/>
    <x v="3"/>
    <s v="SYLHET"/>
    <x v="161"/>
  </r>
  <r>
    <n v="282"/>
    <s v="AGRANI BANK PLC"/>
    <n v="11"/>
    <x v="277"/>
    <x v="281"/>
    <x v="3"/>
    <s v="SYLHET"/>
    <x v="156"/>
  </r>
  <r>
    <n v="283"/>
    <s v="AGRANI BANK PLC"/>
    <n v="11"/>
    <x v="278"/>
    <x v="282"/>
    <x v="3"/>
    <s v="SYLHET"/>
    <x v="159"/>
  </r>
  <r>
    <n v="284"/>
    <s v="AGRANI BANK PLC"/>
    <n v="11"/>
    <x v="279"/>
    <x v="283"/>
    <x v="3"/>
    <s v="SYLHET"/>
    <x v="162"/>
  </r>
  <r>
    <n v="285"/>
    <s v="AGRANI BANK PLC"/>
    <n v="11"/>
    <x v="280"/>
    <x v="284"/>
    <x v="3"/>
    <s v="SYLHET"/>
    <x v="159"/>
  </r>
  <r>
    <n v="286"/>
    <s v="AGRANI BANK PLC"/>
    <n v="11"/>
    <x v="281"/>
    <x v="285"/>
    <x v="3"/>
    <s v="SYLHET"/>
    <x v="163"/>
  </r>
  <r>
    <n v="287"/>
    <s v="AGRANI BANK PLC"/>
    <n v="11"/>
    <x v="282"/>
    <x v="286"/>
    <x v="3"/>
    <s v="SYLHET"/>
    <x v="156"/>
  </r>
  <r>
    <n v="288"/>
    <s v="AGRANI BANK PLC"/>
    <n v="11"/>
    <x v="283"/>
    <x v="287"/>
    <x v="3"/>
    <s v="SYLHET"/>
    <x v="154"/>
  </r>
  <r>
    <n v="289"/>
    <s v="AGRANI BANK PLC"/>
    <n v="11"/>
    <x v="284"/>
    <x v="288"/>
    <x v="3"/>
    <s v="SYLHET"/>
    <x v="153"/>
  </r>
  <r>
    <n v="290"/>
    <s v="AGRANI BANK PLC"/>
    <n v="11"/>
    <x v="285"/>
    <x v="289"/>
    <x v="3"/>
    <s v="SYLHET"/>
    <x v="158"/>
  </r>
  <r>
    <n v="291"/>
    <s v="AGRANI BANK PLC"/>
    <n v="11"/>
    <x v="286"/>
    <x v="290"/>
    <x v="3"/>
    <s v="SYLHET"/>
    <x v="158"/>
  </r>
  <r>
    <n v="292"/>
    <s v="AGRANI BANK PLC"/>
    <n v="11"/>
    <x v="287"/>
    <x v="291"/>
    <x v="3"/>
    <s v="SYLHET"/>
    <x v="153"/>
  </r>
  <r>
    <n v="293"/>
    <s v="AGRANI BANK PLC"/>
    <n v="11"/>
    <x v="288"/>
    <x v="292"/>
    <x v="3"/>
    <s v="SYLHET"/>
    <x v="156"/>
  </r>
  <r>
    <n v="294"/>
    <s v="AGRANI BANK PLC"/>
    <n v="11"/>
    <x v="289"/>
    <x v="293"/>
    <x v="3"/>
    <s v="SYLHET"/>
    <x v="164"/>
  </r>
  <r>
    <n v="295"/>
    <s v="AGRANI BANK PLC"/>
    <n v="11"/>
    <x v="290"/>
    <x v="294"/>
    <x v="3"/>
    <s v="SYLHET"/>
    <x v="156"/>
  </r>
  <r>
    <n v="296"/>
    <s v="AGRANI BANK PLC"/>
    <n v="11"/>
    <x v="291"/>
    <x v="295"/>
    <x v="3"/>
    <s v="SYLHET"/>
    <x v="164"/>
  </r>
  <r>
    <n v="297"/>
    <s v="AGRANI BANK PLC"/>
    <n v="11"/>
    <x v="292"/>
    <x v="296"/>
    <x v="3"/>
    <s v="SYLHET"/>
    <x v="165"/>
  </r>
  <r>
    <n v="298"/>
    <s v="AGRANI BANK PLC"/>
    <n v="11"/>
    <x v="293"/>
    <x v="297"/>
    <x v="3"/>
    <s v="SYLHET"/>
    <x v="166"/>
  </r>
  <r>
    <n v="299"/>
    <s v="AGRANI BANK PLC"/>
    <n v="11"/>
    <x v="32"/>
    <x v="298"/>
    <x v="3"/>
    <s v="SYLHET"/>
    <x v="158"/>
  </r>
  <r>
    <n v="300"/>
    <s v="AGRANI BANK PLC"/>
    <n v="11"/>
    <x v="294"/>
    <x v="299"/>
    <x v="3"/>
    <s v="SYLHET"/>
    <x v="153"/>
  </r>
  <r>
    <n v="301"/>
    <s v="AGRANI BANK PLC"/>
    <n v="11"/>
    <x v="295"/>
    <x v="300"/>
    <x v="3"/>
    <s v="SYLHET"/>
    <x v="161"/>
  </r>
  <r>
    <n v="302"/>
    <s v="AGRANI BANK PLC"/>
    <n v="11"/>
    <x v="296"/>
    <x v="301"/>
    <x v="3"/>
    <s v="SYLHET"/>
    <x v="153"/>
  </r>
  <r>
    <n v="303"/>
    <s v="AGRANI BANK PLC"/>
    <n v="11"/>
    <x v="297"/>
    <x v="302"/>
    <x v="3"/>
    <s v="SYLHET"/>
    <x v="165"/>
  </r>
  <r>
    <n v="304"/>
    <s v="AGRANI BANK PLC"/>
    <n v="11"/>
    <x v="298"/>
    <x v="303"/>
    <x v="3"/>
    <s v="SYLHET"/>
    <x v="153"/>
  </r>
  <r>
    <n v="305"/>
    <s v="AGRANI BANK PLC"/>
    <n v="11"/>
    <x v="299"/>
    <x v="304"/>
    <x v="1"/>
    <s v="DHAKA"/>
    <x v="167"/>
  </r>
  <r>
    <n v="306"/>
    <s v="AGRANI BANK PLC"/>
    <n v="11"/>
    <x v="300"/>
    <x v="305"/>
    <x v="1"/>
    <s v="DHAKA"/>
    <x v="168"/>
  </r>
  <r>
    <n v="307"/>
    <s v="AGRANI BANK PLC"/>
    <n v="11"/>
    <x v="301"/>
    <x v="306"/>
    <x v="1"/>
    <s v="DHAKA"/>
    <x v="169"/>
  </r>
  <r>
    <n v="308"/>
    <s v="AGRANI BANK PLC"/>
    <n v="11"/>
    <x v="302"/>
    <x v="307"/>
    <x v="1"/>
    <s v="DHAKA"/>
    <x v="170"/>
  </r>
  <r>
    <n v="309"/>
    <s v="AGRANI BANK PLC"/>
    <n v="11"/>
    <x v="303"/>
    <x v="308"/>
    <x v="1"/>
    <s v="DHAKA"/>
    <x v="171"/>
  </r>
  <r>
    <n v="310"/>
    <s v="AGRANI BANK PLC"/>
    <n v="11"/>
    <x v="304"/>
    <x v="309"/>
    <x v="1"/>
    <s v="DHAKA"/>
    <x v="172"/>
  </r>
  <r>
    <n v="311"/>
    <s v="AGRANI BANK PLC"/>
    <n v="11"/>
    <x v="305"/>
    <x v="310"/>
    <x v="1"/>
    <s v="DHAKA"/>
    <x v="167"/>
  </r>
  <r>
    <n v="312"/>
    <s v="AGRANI BANK PLC"/>
    <n v="11"/>
    <x v="306"/>
    <x v="311"/>
    <x v="1"/>
    <s v="DHAKA"/>
    <x v="173"/>
  </r>
  <r>
    <n v="313"/>
    <s v="AGRANI BANK PLC"/>
    <n v="11"/>
    <x v="307"/>
    <x v="312"/>
    <x v="1"/>
    <s v="DHAKA"/>
    <x v="174"/>
  </r>
  <r>
    <n v="314"/>
    <s v="AGRANI BANK PLC"/>
    <n v="11"/>
    <x v="308"/>
    <x v="313"/>
    <x v="1"/>
    <s v="DHAKA"/>
    <x v="26"/>
  </r>
  <r>
    <n v="315"/>
    <s v="AGRANI BANK PLC"/>
    <n v="11"/>
    <x v="309"/>
    <x v="314"/>
    <x v="1"/>
    <s v="DHAKA"/>
    <x v="172"/>
  </r>
  <r>
    <n v="316"/>
    <s v="AGRANI BANK PLC"/>
    <n v="11"/>
    <x v="310"/>
    <x v="315"/>
    <x v="1"/>
    <s v="DHAKA"/>
    <x v="175"/>
  </r>
  <r>
    <n v="317"/>
    <s v="AGRANI BANK PLC"/>
    <n v="11"/>
    <x v="311"/>
    <x v="316"/>
    <x v="1"/>
    <s v="DHAKA"/>
    <x v="26"/>
  </r>
  <r>
    <n v="318"/>
    <s v="AGRANI BANK PLC"/>
    <n v="11"/>
    <x v="312"/>
    <x v="317"/>
    <x v="1"/>
    <s v="DHAKA"/>
    <x v="169"/>
  </r>
  <r>
    <n v="319"/>
    <s v="AGRANI BANK PLC"/>
    <n v="11"/>
    <x v="313"/>
    <x v="318"/>
    <x v="1"/>
    <s v="DHAKA"/>
    <x v="176"/>
  </r>
  <r>
    <n v="320"/>
    <s v="AGRANI BANK PLC"/>
    <n v="11"/>
    <x v="314"/>
    <x v="319"/>
    <x v="1"/>
    <s v="DHAKA"/>
    <x v="177"/>
  </r>
  <r>
    <n v="321"/>
    <s v="AGRANI BANK PLC"/>
    <n v="11"/>
    <x v="315"/>
    <x v="320"/>
    <x v="1"/>
    <s v="DHAKA"/>
    <x v="178"/>
  </r>
  <r>
    <n v="322"/>
    <s v="AGRANI BANK PLC"/>
    <n v="11"/>
    <x v="316"/>
    <x v="321"/>
    <x v="1"/>
    <s v="DHAKA"/>
    <x v="179"/>
  </r>
  <r>
    <n v="323"/>
    <s v="AGRANI BANK PLC"/>
    <n v="11"/>
    <x v="317"/>
    <x v="322"/>
    <x v="1"/>
    <s v="DHAKA"/>
    <x v="177"/>
  </r>
  <r>
    <n v="324"/>
    <s v="AGRANI BANK PLC"/>
    <n v="11"/>
    <x v="318"/>
    <x v="323"/>
    <x v="1"/>
    <s v="DHAKA"/>
    <x v="169"/>
  </r>
  <r>
    <n v="325"/>
    <s v="AGRANI BANK PLC"/>
    <n v="11"/>
    <x v="319"/>
    <x v="324"/>
    <x v="1"/>
    <s v="DHAKA"/>
    <x v="180"/>
  </r>
  <r>
    <n v="326"/>
    <s v="AGRANI BANK PLC"/>
    <n v="11"/>
    <x v="320"/>
    <x v="325"/>
    <x v="1"/>
    <s v="DHAKA"/>
    <x v="180"/>
  </r>
  <r>
    <n v="327"/>
    <s v="AGRANI BANK PLC"/>
    <n v="11"/>
    <x v="321"/>
    <x v="326"/>
    <x v="1"/>
    <s v="DHAKA"/>
    <x v="181"/>
  </r>
  <r>
    <n v="328"/>
    <s v="AGRANI BANK PLC"/>
    <n v="11"/>
    <x v="322"/>
    <x v="327"/>
    <x v="1"/>
    <s v="DHAKA"/>
    <x v="26"/>
  </r>
  <r>
    <n v="329"/>
    <s v="AGRANI BANK PLC"/>
    <n v="11"/>
    <x v="323"/>
    <x v="328"/>
    <x v="1"/>
    <s v="DHAKA"/>
    <x v="182"/>
  </r>
  <r>
    <n v="330"/>
    <s v="AGRANI BANK PLC"/>
    <n v="11"/>
    <x v="324"/>
    <x v="329"/>
    <x v="1"/>
    <s v="DHAKA"/>
    <x v="182"/>
  </r>
  <r>
    <n v="331"/>
    <s v="AGRANI BANK PLC"/>
    <n v="11"/>
    <x v="325"/>
    <x v="330"/>
    <x v="1"/>
    <s v="DHAKA"/>
    <x v="183"/>
  </r>
  <r>
    <n v="332"/>
    <s v="AGRANI BANK PLC"/>
    <n v="11"/>
    <x v="326"/>
    <x v="331"/>
    <x v="1"/>
    <s v="DHAKA"/>
    <x v="184"/>
  </r>
  <r>
    <n v="333"/>
    <s v="AGRANI BANK PLC"/>
    <n v="11"/>
    <x v="327"/>
    <x v="332"/>
    <x v="1"/>
    <s v="DHAKA"/>
    <x v="170"/>
  </r>
  <r>
    <n v="334"/>
    <s v="AGRANI BANK PLC"/>
    <n v="11"/>
    <x v="328"/>
    <x v="333"/>
    <x v="1"/>
    <s v="DHAKA"/>
    <x v="177"/>
  </r>
  <r>
    <n v="335"/>
    <s v="AGRANI BANK PLC"/>
    <n v="11"/>
    <x v="329"/>
    <x v="334"/>
    <x v="1"/>
    <s v="DHAKA"/>
    <x v="171"/>
  </r>
  <r>
    <n v="336"/>
    <s v="AGRANI BANK PLC"/>
    <n v="11"/>
    <x v="330"/>
    <x v="335"/>
    <x v="1"/>
    <s v="DHAKA"/>
    <x v="176"/>
  </r>
  <r>
    <n v="337"/>
    <s v="AGRANI BANK PLC"/>
    <n v="11"/>
    <x v="331"/>
    <x v="336"/>
    <x v="1"/>
    <s v="DHAKA"/>
    <x v="185"/>
  </r>
  <r>
    <n v="338"/>
    <s v="AGRANI BANK PLC"/>
    <n v="11"/>
    <x v="332"/>
    <x v="337"/>
    <x v="1"/>
    <s v="DHAKA"/>
    <x v="186"/>
  </r>
  <r>
    <n v="339"/>
    <s v="AGRANI BANK PLC"/>
    <n v="11"/>
    <x v="333"/>
    <x v="338"/>
    <x v="1"/>
    <s v="DHAKA"/>
    <x v="187"/>
  </r>
  <r>
    <n v="340"/>
    <s v="AGRANI BANK PLC"/>
    <n v="11"/>
    <x v="192"/>
    <x v="339"/>
    <x v="1"/>
    <s v="DHAKA"/>
    <x v="112"/>
  </r>
  <r>
    <n v="341"/>
    <s v="AGRANI BANK PLC"/>
    <n v="11"/>
    <x v="334"/>
    <x v="340"/>
    <x v="1"/>
    <s v="DHAKA"/>
    <x v="26"/>
  </r>
  <r>
    <n v="342"/>
    <s v="AGRANI BANK PLC"/>
    <n v="11"/>
    <x v="335"/>
    <x v="341"/>
    <x v="1"/>
    <s v="DHAKA"/>
    <x v="181"/>
  </r>
  <r>
    <n v="343"/>
    <s v="AGRANI BANK PLC"/>
    <n v="11"/>
    <x v="336"/>
    <x v="342"/>
    <x v="1"/>
    <s v="DHAKA"/>
    <x v="170"/>
  </r>
  <r>
    <n v="344"/>
    <s v="AGRANI BANK PLC"/>
    <n v="11"/>
    <x v="337"/>
    <x v="343"/>
    <x v="1"/>
    <s v="DHAKA"/>
    <x v="188"/>
  </r>
  <r>
    <n v="345"/>
    <s v="AGRANI BANK PLC"/>
    <n v="11"/>
    <x v="338"/>
    <x v="344"/>
    <x v="1"/>
    <s v="DHAKA"/>
    <x v="167"/>
  </r>
  <r>
    <n v="346"/>
    <s v="AGRANI BANK PLC"/>
    <n v="11"/>
    <x v="339"/>
    <x v="345"/>
    <x v="1"/>
    <s v="DHAKA"/>
    <x v="176"/>
  </r>
  <r>
    <n v="347"/>
    <s v="AGRANI BANK PLC"/>
    <n v="11"/>
    <x v="340"/>
    <x v="346"/>
    <x v="1"/>
    <s v="DHAKA"/>
    <x v="178"/>
  </r>
  <r>
    <n v="348"/>
    <s v="AGRANI BANK PLC"/>
    <n v="11"/>
    <x v="341"/>
    <x v="347"/>
    <x v="1"/>
    <s v="DHAKA"/>
    <x v="26"/>
  </r>
  <r>
    <n v="349"/>
    <s v="AGRANI BANK PLC"/>
    <n v="11"/>
    <x v="342"/>
    <x v="348"/>
    <x v="1"/>
    <s v="DHAKA"/>
    <x v="189"/>
  </r>
  <r>
    <n v="350"/>
    <s v="AGRANI BANK PLC"/>
    <n v="11"/>
    <x v="343"/>
    <x v="349"/>
    <x v="1"/>
    <s v="DHAKA"/>
    <x v="26"/>
  </r>
  <r>
    <n v="351"/>
    <s v="AGRANI BANK PLC"/>
    <n v="11"/>
    <x v="344"/>
    <x v="350"/>
    <x v="1"/>
    <s v="DHAKA"/>
    <x v="169"/>
  </r>
  <r>
    <n v="352"/>
    <s v="AGRANI BANK PLC"/>
    <n v="11"/>
    <x v="345"/>
    <x v="351"/>
    <x v="1"/>
    <s v="DHAKA"/>
    <x v="172"/>
  </r>
  <r>
    <n v="353"/>
    <s v="AGRANI BANK PLC"/>
    <n v="11"/>
    <x v="346"/>
    <x v="352"/>
    <x v="1"/>
    <s v="DHAKA"/>
    <x v="179"/>
  </r>
  <r>
    <n v="354"/>
    <s v="AGRANI BANK PLC"/>
    <n v="11"/>
    <x v="347"/>
    <x v="353"/>
    <x v="1"/>
    <s v="DHAKA"/>
    <x v="179"/>
  </r>
  <r>
    <n v="355"/>
    <s v="AGRANI BANK PLC"/>
    <n v="11"/>
    <x v="348"/>
    <x v="354"/>
    <x v="1"/>
    <s v="DHAKA"/>
    <x v="172"/>
  </r>
  <r>
    <n v="356"/>
    <s v="AGRANI BANK PLC"/>
    <n v="11"/>
    <x v="349"/>
    <x v="355"/>
    <x v="1"/>
    <s v="DHAKA"/>
    <x v="190"/>
  </r>
  <r>
    <n v="357"/>
    <s v="AGRANI BANK PLC"/>
    <n v="11"/>
    <x v="350"/>
    <x v="356"/>
    <x v="1"/>
    <s v="DHAKA"/>
    <x v="179"/>
  </r>
  <r>
    <n v="358"/>
    <s v="AGRANI BANK PLC"/>
    <n v="11"/>
    <x v="351"/>
    <x v="357"/>
    <x v="1"/>
    <s v="DHAKA"/>
    <x v="179"/>
  </r>
  <r>
    <n v="359"/>
    <s v="AGRANI BANK PLC"/>
    <n v="11"/>
    <x v="352"/>
    <x v="358"/>
    <x v="1"/>
    <s v="DHAKA"/>
    <x v="176"/>
  </r>
  <r>
    <n v="360"/>
    <s v="AGRANI BANK PLC"/>
    <n v="11"/>
    <x v="353"/>
    <x v="359"/>
    <x v="1"/>
    <s v="DHAKA"/>
    <x v="183"/>
  </r>
  <r>
    <n v="361"/>
    <s v="AGRANI BANK PLC"/>
    <n v="11"/>
    <x v="354"/>
    <x v="360"/>
    <x v="1"/>
    <s v="DHAKA"/>
    <x v="186"/>
  </r>
  <r>
    <n v="362"/>
    <s v="AGRANI BANK PLC"/>
    <n v="11"/>
    <x v="355"/>
    <x v="361"/>
    <x v="1"/>
    <s v="DHAKA"/>
    <x v="186"/>
  </r>
  <r>
    <n v="363"/>
    <s v="AGRANI BANK PLC"/>
    <n v="11"/>
    <x v="356"/>
    <x v="362"/>
    <x v="1"/>
    <s v="DHAKA"/>
    <x v="189"/>
  </r>
  <r>
    <n v="364"/>
    <s v="AGRANI BANK PLC"/>
    <n v="11"/>
    <x v="357"/>
    <x v="363"/>
    <x v="1"/>
    <s v="DHAKA"/>
    <x v="191"/>
  </r>
  <r>
    <n v="365"/>
    <s v="AGRANI BANK PLC"/>
    <n v="11"/>
    <x v="358"/>
    <x v="364"/>
    <x v="1"/>
    <s v="DHAKA"/>
    <x v="192"/>
  </r>
  <r>
    <n v="366"/>
    <s v="AGRANI BANK PLC"/>
    <n v="11"/>
    <x v="359"/>
    <x v="365"/>
    <x v="1"/>
    <s v="DHAKA"/>
    <x v="181"/>
  </r>
  <r>
    <n v="367"/>
    <s v="AGRANI BANK PLC"/>
    <n v="11"/>
    <x v="360"/>
    <x v="366"/>
    <x v="1"/>
    <s v="DHAKA"/>
    <x v="169"/>
  </r>
  <r>
    <n v="368"/>
    <s v="AGRANI BANK PLC"/>
    <n v="11"/>
    <x v="361"/>
    <x v="367"/>
    <x v="1"/>
    <s v="DHAKA"/>
    <x v="168"/>
  </r>
  <r>
    <n v="369"/>
    <s v="AGRANI BANK PLC"/>
    <n v="11"/>
    <x v="362"/>
    <x v="368"/>
    <x v="1"/>
    <s v="DHAKA"/>
    <x v="193"/>
  </r>
  <r>
    <n v="370"/>
    <s v="AGRANI BANK PLC"/>
    <n v="11"/>
    <x v="363"/>
    <x v="369"/>
    <x v="1"/>
    <s v="DHAKA"/>
    <x v="194"/>
  </r>
  <r>
    <n v="371"/>
    <s v="AGRANI BANK PLC"/>
    <n v="11"/>
    <x v="364"/>
    <x v="370"/>
    <x v="1"/>
    <s v="DHAKA"/>
    <x v="195"/>
  </r>
  <r>
    <n v="372"/>
    <s v="AGRANI BANK PLC"/>
    <n v="11"/>
    <x v="365"/>
    <x v="371"/>
    <x v="1"/>
    <s v="DHAKA"/>
    <x v="183"/>
  </r>
  <r>
    <n v="373"/>
    <s v="AGRANI BANK PLC"/>
    <n v="11"/>
    <x v="366"/>
    <x v="372"/>
    <x v="1"/>
    <s v="DHAKA"/>
    <x v="174"/>
  </r>
  <r>
    <n v="374"/>
    <s v="AGRANI BANK PLC"/>
    <n v="11"/>
    <x v="367"/>
    <x v="373"/>
    <x v="1"/>
    <s v="DHAKA"/>
    <x v="174"/>
  </r>
  <r>
    <n v="375"/>
    <s v="AGRANI BANK PLC"/>
    <n v="11"/>
    <x v="368"/>
    <x v="374"/>
    <x v="1"/>
    <s v="DHAKA"/>
    <x v="187"/>
  </r>
  <r>
    <n v="376"/>
    <s v="AGRANI BANK PLC"/>
    <n v="11"/>
    <x v="369"/>
    <x v="375"/>
    <x v="1"/>
    <s v="DHAKA"/>
    <x v="182"/>
  </r>
  <r>
    <n v="377"/>
    <s v="AGRANI BANK PLC"/>
    <n v="11"/>
    <x v="370"/>
    <x v="376"/>
    <x v="1"/>
    <s v="DHAKA"/>
    <x v="196"/>
  </r>
  <r>
    <n v="378"/>
    <s v="AGRANI BANK PLC"/>
    <n v="11"/>
    <x v="371"/>
    <x v="377"/>
    <x v="1"/>
    <s v="DHAKA"/>
    <x v="187"/>
  </r>
  <r>
    <n v="379"/>
    <s v="AGRANI BANK PLC"/>
    <n v="11"/>
    <x v="372"/>
    <x v="378"/>
    <x v="1"/>
    <s v="DHAKA"/>
    <x v="197"/>
  </r>
  <r>
    <n v="380"/>
    <s v="AGRANI BANK PLC"/>
    <n v="11"/>
    <x v="373"/>
    <x v="379"/>
    <x v="1"/>
    <s v="DHAKA"/>
    <x v="169"/>
  </r>
  <r>
    <n v="381"/>
    <s v="AGRANI BANK PLC"/>
    <n v="11"/>
    <x v="374"/>
    <x v="380"/>
    <x v="1"/>
    <s v="DHAKA"/>
    <x v="194"/>
  </r>
  <r>
    <n v="382"/>
    <s v="AGRANI BANK PLC"/>
    <n v="11"/>
    <x v="375"/>
    <x v="381"/>
    <x v="1"/>
    <s v="DHAKA"/>
    <x v="174"/>
  </r>
  <r>
    <n v="383"/>
    <s v="AGRANI BANK PLC"/>
    <n v="11"/>
    <x v="376"/>
    <x v="382"/>
    <x v="1"/>
    <s v="DHAKA"/>
    <x v="176"/>
  </r>
  <r>
    <n v="384"/>
    <s v="AGRANI BANK PLC"/>
    <n v="11"/>
    <x v="377"/>
    <x v="383"/>
    <x v="1"/>
    <s v="DHAKA"/>
    <x v="198"/>
  </r>
  <r>
    <n v="385"/>
    <s v="AGRANI BANK PLC"/>
    <n v="11"/>
    <x v="378"/>
    <x v="384"/>
    <x v="1"/>
    <s v="DHAKA"/>
    <x v="112"/>
  </r>
  <r>
    <n v="386"/>
    <s v="AGRANI BANK PLC"/>
    <n v="11"/>
    <x v="379"/>
    <x v="385"/>
    <x v="1"/>
    <s v="DHAKA"/>
    <x v="199"/>
  </r>
  <r>
    <n v="387"/>
    <s v="AGRANI BANK PLC"/>
    <n v="11"/>
    <x v="380"/>
    <x v="386"/>
    <x v="1"/>
    <s v="DHAKA"/>
    <x v="169"/>
  </r>
  <r>
    <n v="388"/>
    <s v="AGRANI BANK PLC"/>
    <n v="11"/>
    <x v="381"/>
    <x v="387"/>
    <x v="1"/>
    <s v="DHAKA"/>
    <x v="200"/>
  </r>
  <r>
    <n v="389"/>
    <s v="AGRANI BANK PLC"/>
    <n v="11"/>
    <x v="382"/>
    <x v="388"/>
    <x v="1"/>
    <s v="DHAKA"/>
    <x v="167"/>
  </r>
  <r>
    <n v="390"/>
    <s v="AGRANI BANK PLC"/>
    <n v="11"/>
    <x v="383"/>
    <x v="389"/>
    <x v="1"/>
    <s v="DHAKA"/>
    <x v="51"/>
  </r>
  <r>
    <n v="391"/>
    <s v="AGRANI BANK PLC"/>
    <n v="11"/>
    <x v="384"/>
    <x v="390"/>
    <x v="1"/>
    <s v="DHAKA"/>
    <x v="86"/>
  </r>
  <r>
    <n v="392"/>
    <s v="AGRANI BANK PLC"/>
    <n v="11"/>
    <x v="385"/>
    <x v="391"/>
    <x v="1"/>
    <s v="DHAKA"/>
    <x v="169"/>
  </r>
  <r>
    <n v="393"/>
    <s v="AGRANI BANK PLC"/>
    <n v="11"/>
    <x v="386"/>
    <x v="392"/>
    <x v="1"/>
    <s v="DHAKA"/>
    <x v="199"/>
  </r>
  <r>
    <n v="394"/>
    <s v="AGRANI BANK PLC"/>
    <n v="11"/>
    <x v="387"/>
    <x v="393"/>
    <x v="1"/>
    <s v="DHAKA"/>
    <x v="201"/>
  </r>
  <r>
    <n v="395"/>
    <s v="AGRANI BANK PLC"/>
    <n v="11"/>
    <x v="388"/>
    <x v="394"/>
    <x v="6"/>
    <s v="BARISHAL"/>
    <x v="202"/>
  </r>
  <r>
    <n v="396"/>
    <s v="AGRANI BANK PLC"/>
    <n v="11"/>
    <x v="389"/>
    <x v="395"/>
    <x v="6"/>
    <s v="JHALOKATHI"/>
    <x v="203"/>
  </r>
  <r>
    <n v="397"/>
    <s v="AGRANI BANK PLC"/>
    <n v="11"/>
    <x v="390"/>
    <x v="396"/>
    <x v="6"/>
    <s v="BARISHAL"/>
    <x v="204"/>
  </r>
  <r>
    <n v="398"/>
    <s v="AGRANI BANK PLC"/>
    <n v="11"/>
    <x v="391"/>
    <x v="397"/>
    <x v="6"/>
    <s v="BARISHAL"/>
    <x v="205"/>
  </r>
  <r>
    <n v="399"/>
    <s v="AGRANI BANK PLC"/>
    <n v="11"/>
    <x v="392"/>
    <x v="398"/>
    <x v="6"/>
    <s v="BARISHAL"/>
    <x v="206"/>
  </r>
  <r>
    <n v="400"/>
    <s v="AGRANI BANK PLC"/>
    <n v="11"/>
    <x v="393"/>
    <x v="399"/>
    <x v="6"/>
    <s v="BARISHAL"/>
    <x v="207"/>
  </r>
  <r>
    <n v="401"/>
    <s v="AGRANI BANK PLC"/>
    <n v="11"/>
    <x v="394"/>
    <x v="400"/>
    <x v="1"/>
    <s v="FARIDPUR"/>
    <x v="208"/>
  </r>
  <r>
    <n v="402"/>
    <s v="AGRANI BANK PLC"/>
    <n v="11"/>
    <x v="395"/>
    <x v="401"/>
    <x v="1"/>
    <s v="FARIDPUR"/>
    <x v="209"/>
  </r>
  <r>
    <n v="403"/>
    <s v="AGRANI BANK PLC"/>
    <n v="11"/>
    <x v="396"/>
    <x v="402"/>
    <x v="1"/>
    <s v="FARIDPUR"/>
    <x v="208"/>
  </r>
  <r>
    <n v="404"/>
    <s v="AGRANI BANK PLC"/>
    <n v="11"/>
    <x v="397"/>
    <x v="403"/>
    <x v="1"/>
    <s v="FARIDPUR"/>
    <x v="209"/>
  </r>
  <r>
    <n v="405"/>
    <s v="AGRANI BANK PLC"/>
    <n v="11"/>
    <x v="398"/>
    <x v="404"/>
    <x v="1"/>
    <s v="FARIDPUR"/>
    <x v="210"/>
  </r>
  <r>
    <n v="406"/>
    <s v="AGRANI BANK PLC"/>
    <n v="11"/>
    <x v="399"/>
    <x v="405"/>
    <x v="1"/>
    <s v="FARIDPUR"/>
    <x v="208"/>
  </r>
  <r>
    <n v="407"/>
    <s v="AGRANI BANK PLC"/>
    <n v="11"/>
    <x v="400"/>
    <x v="406"/>
    <x v="1"/>
    <s v="FARIDPUR"/>
    <x v="208"/>
  </r>
  <r>
    <n v="408"/>
    <s v="AGRANI BANK PLC"/>
    <n v="11"/>
    <x v="401"/>
    <x v="407"/>
    <x v="1"/>
    <s v="FARIDPUR"/>
    <x v="209"/>
  </r>
  <r>
    <n v="409"/>
    <s v="AGRANI BANK PLC"/>
    <n v="11"/>
    <x v="402"/>
    <x v="408"/>
    <x v="1"/>
    <s v="FARIDPUR"/>
    <x v="211"/>
  </r>
  <r>
    <n v="410"/>
    <s v="AGRANI BANK PLC"/>
    <n v="11"/>
    <x v="403"/>
    <x v="409"/>
    <x v="1"/>
    <s v="FARIDPUR"/>
    <x v="212"/>
  </r>
  <r>
    <n v="411"/>
    <s v="AGRANI BANK PLC"/>
    <n v="11"/>
    <x v="404"/>
    <x v="410"/>
    <x v="1"/>
    <s v="FARIDPUR"/>
    <x v="208"/>
  </r>
  <r>
    <n v="412"/>
    <s v="AGRANI BANK PLC"/>
    <n v="11"/>
    <x v="405"/>
    <x v="411"/>
    <x v="1"/>
    <s v="FARIDPUR"/>
    <x v="213"/>
  </r>
  <r>
    <n v="413"/>
    <s v="AGRANI BANK PLC"/>
    <n v="11"/>
    <x v="406"/>
    <x v="412"/>
    <x v="6"/>
    <s v="BARISHAL"/>
    <x v="214"/>
  </r>
  <r>
    <n v="414"/>
    <s v="AGRANI BANK PLC"/>
    <n v="11"/>
    <x v="407"/>
    <x v="413"/>
    <x v="6"/>
    <s v="BHOLA"/>
    <x v="215"/>
  </r>
  <r>
    <n v="415"/>
    <s v="AGRANI BANK PLC"/>
    <n v="11"/>
    <x v="408"/>
    <x v="414"/>
    <x v="6"/>
    <s v="BARISHAL"/>
    <x v="216"/>
  </r>
  <r>
    <n v="416"/>
    <s v="AGRANI BANK PLC"/>
    <n v="11"/>
    <x v="409"/>
    <x v="415"/>
    <x v="6"/>
    <s v="BARISHAL"/>
    <x v="206"/>
  </r>
  <r>
    <n v="417"/>
    <s v="AGRANI BANK PLC"/>
    <n v="11"/>
    <x v="410"/>
    <x v="416"/>
    <x v="6"/>
    <s v="BARISHAL"/>
    <x v="205"/>
  </r>
  <r>
    <n v="418"/>
    <s v="AGRANI BANK PLC"/>
    <n v="11"/>
    <x v="411"/>
    <x v="417"/>
    <x v="6"/>
    <s v="BARISHAL"/>
    <x v="214"/>
  </r>
  <r>
    <n v="419"/>
    <s v="AGRANI BANK PLC"/>
    <n v="11"/>
    <x v="412"/>
    <x v="418"/>
    <x v="6"/>
    <s v="PATUAKHALI"/>
    <x v="217"/>
  </r>
  <r>
    <n v="420"/>
    <s v="AGRANI BANK PLC"/>
    <n v="11"/>
    <x v="413"/>
    <x v="419"/>
    <x v="1"/>
    <s v="GAZIPUR"/>
    <x v="218"/>
  </r>
  <r>
    <n v="421"/>
    <s v="AGRANI BANK PLC"/>
    <n v="11"/>
    <x v="414"/>
    <x v="420"/>
    <x v="1"/>
    <s v="GAZIPUR"/>
    <x v="111"/>
  </r>
  <r>
    <n v="422"/>
    <s v="AGRANI BANK PLC"/>
    <n v="11"/>
    <x v="415"/>
    <x v="421"/>
    <x v="1"/>
    <s v="GAZIPUR"/>
    <x v="218"/>
  </r>
  <r>
    <n v="423"/>
    <s v="AGRANI BANK PLC"/>
    <n v="11"/>
    <x v="416"/>
    <x v="422"/>
    <x v="1"/>
    <s v="GAZIPUR"/>
    <x v="111"/>
  </r>
  <r>
    <n v="424"/>
    <s v="AGRANI BANK PLC"/>
    <n v="11"/>
    <x v="417"/>
    <x v="423"/>
    <x v="1"/>
    <s v="GAZIPUR"/>
    <x v="218"/>
  </r>
  <r>
    <n v="425"/>
    <s v="AGRANI BANK PLC"/>
    <n v="11"/>
    <x v="418"/>
    <x v="424"/>
    <x v="1"/>
    <s v="GAZIPUR"/>
    <x v="111"/>
  </r>
  <r>
    <n v="426"/>
    <s v="AGRANI BANK PLC"/>
    <n v="11"/>
    <x v="419"/>
    <x v="425"/>
    <x v="1"/>
    <s v="GAZIPUR"/>
    <x v="111"/>
  </r>
  <r>
    <n v="427"/>
    <s v="AGRANI BANK PLC"/>
    <n v="11"/>
    <x v="420"/>
    <x v="426"/>
    <x v="1"/>
    <s v="GAZIPUR"/>
    <x v="111"/>
  </r>
  <r>
    <n v="428"/>
    <s v="AGRANI BANK PLC"/>
    <n v="11"/>
    <x v="191"/>
    <x v="427"/>
    <x v="1"/>
    <s v="GAZIPUR"/>
    <x v="111"/>
  </r>
  <r>
    <n v="429"/>
    <s v="AGRANI BANK PLC"/>
    <n v="11"/>
    <x v="421"/>
    <x v="428"/>
    <x v="1"/>
    <s v="GAZIPUR"/>
    <x v="219"/>
  </r>
  <r>
    <n v="430"/>
    <s v="AGRANI BANK PLC"/>
    <n v="11"/>
    <x v="422"/>
    <x v="429"/>
    <x v="1"/>
    <s v="GAZIPUR"/>
    <x v="80"/>
  </r>
  <r>
    <n v="431"/>
    <s v="AGRANI BANK PLC"/>
    <n v="11"/>
    <x v="423"/>
    <x v="430"/>
    <x v="1"/>
    <s v="GAZIPUR"/>
    <x v="218"/>
  </r>
  <r>
    <n v="432"/>
    <s v="AGRANI BANK PLC"/>
    <n v="11"/>
    <x v="424"/>
    <x v="431"/>
    <x v="1"/>
    <s v="GAZIPUR"/>
    <x v="219"/>
  </r>
  <r>
    <n v="433"/>
    <s v="AGRANI BANK PLC"/>
    <n v="11"/>
    <x v="425"/>
    <x v="432"/>
    <x v="1"/>
    <s v="GAZIPUR"/>
    <x v="219"/>
  </r>
  <r>
    <n v="434"/>
    <s v="AGRANI BANK PLC"/>
    <n v="11"/>
    <x v="426"/>
    <x v="433"/>
    <x v="1"/>
    <s v="GAZIPUR"/>
    <x v="56"/>
  </r>
  <r>
    <n v="435"/>
    <s v="AGRANI BANK PLC"/>
    <n v="11"/>
    <x v="427"/>
    <x v="434"/>
    <x v="1"/>
    <s v="GOPALGANJ"/>
    <x v="59"/>
  </r>
  <r>
    <n v="436"/>
    <s v="AGRANI BANK PLC"/>
    <n v="11"/>
    <x v="428"/>
    <x v="435"/>
    <x v="1"/>
    <s v="GOPALGANJ"/>
    <x v="47"/>
  </r>
  <r>
    <n v="437"/>
    <s v="AGRANI BANK PLC"/>
    <n v="11"/>
    <x v="429"/>
    <x v="436"/>
    <x v="1"/>
    <s v="GOPALGANJ"/>
    <x v="47"/>
  </r>
  <r>
    <n v="438"/>
    <s v="AGRANI BANK PLC"/>
    <n v="11"/>
    <x v="430"/>
    <x v="437"/>
    <x v="1"/>
    <s v="GOPALGANJ"/>
    <x v="49"/>
  </r>
  <r>
    <n v="439"/>
    <s v="AGRANI BANK PLC"/>
    <n v="11"/>
    <x v="431"/>
    <x v="438"/>
    <x v="1"/>
    <s v="GOPALGANJ"/>
    <x v="47"/>
  </r>
  <r>
    <n v="440"/>
    <s v="AGRANI BANK PLC"/>
    <n v="11"/>
    <x v="432"/>
    <x v="439"/>
    <x v="1"/>
    <s v="GOPALGANJ"/>
    <x v="59"/>
  </r>
  <r>
    <n v="441"/>
    <s v="AGRANI BANK PLC"/>
    <n v="11"/>
    <x v="433"/>
    <x v="440"/>
    <x v="1"/>
    <s v="GOPALGANJ"/>
    <x v="220"/>
  </r>
  <r>
    <n v="442"/>
    <s v="AGRANI BANK PLC"/>
    <n v="11"/>
    <x v="434"/>
    <x v="441"/>
    <x v="1"/>
    <s v="GOPALGANJ"/>
    <x v="48"/>
  </r>
  <r>
    <n v="443"/>
    <s v="AGRANI BANK PLC"/>
    <n v="11"/>
    <x v="435"/>
    <x v="442"/>
    <x v="3"/>
    <s v="SYLHET"/>
    <x v="164"/>
  </r>
  <r>
    <n v="444"/>
    <s v="AGRANI BANK PLC"/>
    <n v="11"/>
    <x v="436"/>
    <x v="443"/>
    <x v="2"/>
    <s v="JAMALPUR"/>
    <x v="221"/>
  </r>
  <r>
    <n v="445"/>
    <s v="AGRANI BANK PLC"/>
    <n v="11"/>
    <x v="437"/>
    <x v="444"/>
    <x v="2"/>
    <s v="JAMALPUR"/>
    <x v="222"/>
  </r>
  <r>
    <n v="446"/>
    <s v="AGRANI BANK PLC"/>
    <n v="11"/>
    <x v="438"/>
    <x v="445"/>
    <x v="2"/>
    <s v="JAMALPUR"/>
    <x v="222"/>
  </r>
  <r>
    <n v="447"/>
    <s v="AGRANI BANK PLC"/>
    <n v="11"/>
    <x v="439"/>
    <x v="446"/>
    <x v="2"/>
    <s v="JAMALPUR"/>
    <x v="222"/>
  </r>
  <r>
    <n v="448"/>
    <s v="AGRANI BANK PLC"/>
    <n v="11"/>
    <x v="440"/>
    <x v="447"/>
    <x v="2"/>
    <s v="JAMALPUR"/>
    <x v="222"/>
  </r>
  <r>
    <n v="449"/>
    <s v="AGRANI BANK PLC"/>
    <n v="11"/>
    <x v="441"/>
    <x v="448"/>
    <x v="2"/>
    <s v="JAMALPUR"/>
    <x v="222"/>
  </r>
  <r>
    <n v="450"/>
    <s v="AGRANI BANK PLC"/>
    <n v="11"/>
    <x v="442"/>
    <x v="449"/>
    <x v="2"/>
    <s v="JAMALPUR"/>
    <x v="222"/>
  </r>
  <r>
    <n v="451"/>
    <s v="AGRANI BANK PLC"/>
    <n v="11"/>
    <x v="443"/>
    <x v="450"/>
    <x v="2"/>
    <s v="JAMALPUR"/>
    <x v="221"/>
  </r>
  <r>
    <n v="452"/>
    <s v="AGRANI BANK PLC"/>
    <n v="11"/>
    <x v="444"/>
    <x v="451"/>
    <x v="2"/>
    <s v="JAMALPUR"/>
    <x v="221"/>
  </r>
  <r>
    <n v="453"/>
    <s v="AGRANI BANK PLC"/>
    <n v="11"/>
    <x v="445"/>
    <x v="452"/>
    <x v="2"/>
    <s v="JAMALPUR"/>
    <x v="222"/>
  </r>
  <r>
    <n v="454"/>
    <s v="AGRANI BANK PLC"/>
    <n v="11"/>
    <x v="32"/>
    <x v="453"/>
    <x v="2"/>
    <s v="JAMALPUR"/>
    <x v="222"/>
  </r>
  <r>
    <n v="455"/>
    <s v="AGRANI BANK PLC"/>
    <n v="11"/>
    <x v="446"/>
    <x v="454"/>
    <x v="2"/>
    <s v="JAMALPUR"/>
    <x v="221"/>
  </r>
  <r>
    <n v="456"/>
    <s v="AGRANI BANK PLC"/>
    <n v="11"/>
    <x v="447"/>
    <x v="455"/>
    <x v="2"/>
    <s v="JAMALPUR"/>
    <x v="223"/>
  </r>
  <r>
    <n v="457"/>
    <s v="AGRANI BANK PLC"/>
    <n v="11"/>
    <x v="448"/>
    <x v="456"/>
    <x v="2"/>
    <s v="JAMALPUR"/>
    <x v="224"/>
  </r>
  <r>
    <n v="458"/>
    <s v="AGRANI BANK PLC"/>
    <n v="11"/>
    <x v="449"/>
    <x v="457"/>
    <x v="3"/>
    <s v="SYLHET"/>
    <x v="158"/>
  </r>
  <r>
    <n v="459"/>
    <s v="AGRANI BANK PLC"/>
    <n v="11"/>
    <x v="450"/>
    <x v="458"/>
    <x v="3"/>
    <s v="HABIGANJ"/>
    <x v="98"/>
  </r>
  <r>
    <n v="460"/>
    <s v="AGRANI BANK PLC"/>
    <n v="11"/>
    <x v="451"/>
    <x v="459"/>
    <x v="3"/>
    <s v="HABIGANJ"/>
    <x v="225"/>
  </r>
  <r>
    <n v="461"/>
    <s v="AGRANI BANK PLC"/>
    <n v="11"/>
    <x v="452"/>
    <x v="460"/>
    <x v="1"/>
    <s v="KISHOREGANJ"/>
    <x v="226"/>
  </r>
  <r>
    <n v="462"/>
    <s v="AGRANI BANK PLC"/>
    <n v="11"/>
    <x v="453"/>
    <x v="461"/>
    <x v="1"/>
    <s v="KISHOREGANJ"/>
    <x v="227"/>
  </r>
  <r>
    <n v="463"/>
    <s v="AGRANI BANK PLC"/>
    <n v="11"/>
    <x v="454"/>
    <x v="462"/>
    <x v="1"/>
    <s v="KISHOREGANJ"/>
    <x v="227"/>
  </r>
  <r>
    <n v="464"/>
    <s v="AGRANI BANK PLC"/>
    <n v="11"/>
    <x v="455"/>
    <x v="463"/>
    <x v="1"/>
    <s v="KISHOREGANJ"/>
    <x v="228"/>
  </r>
  <r>
    <n v="465"/>
    <s v="AGRANI BANK PLC"/>
    <n v="11"/>
    <x v="456"/>
    <x v="464"/>
    <x v="1"/>
    <s v="KISHOREGANJ"/>
    <x v="89"/>
  </r>
  <r>
    <n v="466"/>
    <s v="AGRANI BANK PLC"/>
    <n v="11"/>
    <x v="457"/>
    <x v="465"/>
    <x v="1"/>
    <s v="KISHOREGANJ"/>
    <x v="229"/>
  </r>
  <r>
    <n v="467"/>
    <s v="AGRANI BANK PLC"/>
    <n v="11"/>
    <x v="458"/>
    <x v="466"/>
    <x v="1"/>
    <s v="KISHOREGANJ"/>
    <x v="229"/>
  </r>
  <r>
    <n v="468"/>
    <s v="AGRANI BANK PLC"/>
    <n v="11"/>
    <x v="459"/>
    <x v="467"/>
    <x v="1"/>
    <s v="KISHOREGANJ"/>
    <x v="230"/>
  </r>
  <r>
    <n v="469"/>
    <s v="AGRANI BANK PLC"/>
    <n v="11"/>
    <x v="460"/>
    <x v="468"/>
    <x v="1"/>
    <s v="KISHOREGANJ"/>
    <x v="229"/>
  </r>
  <r>
    <n v="470"/>
    <s v="AGRANI BANK PLC"/>
    <n v="11"/>
    <x v="461"/>
    <x v="469"/>
    <x v="1"/>
    <s v="KISHOREGANJ"/>
    <x v="90"/>
  </r>
  <r>
    <n v="471"/>
    <s v="AGRANI BANK PLC"/>
    <n v="11"/>
    <x v="462"/>
    <x v="470"/>
    <x v="1"/>
    <s v="KISHOREGANJ"/>
    <x v="231"/>
  </r>
  <r>
    <n v="472"/>
    <s v="AGRANI BANK PLC"/>
    <n v="11"/>
    <x v="463"/>
    <x v="471"/>
    <x v="1"/>
    <s v="KISHOREGANJ"/>
    <x v="232"/>
  </r>
  <r>
    <n v="473"/>
    <s v="AGRANI BANK PLC"/>
    <n v="11"/>
    <x v="464"/>
    <x v="472"/>
    <x v="1"/>
    <s v="MADARIPUR"/>
    <x v="233"/>
  </r>
  <r>
    <n v="474"/>
    <s v="AGRANI BANK PLC"/>
    <n v="11"/>
    <x v="465"/>
    <x v="473"/>
    <x v="1"/>
    <s v="MADARIPUR"/>
    <x v="234"/>
  </r>
  <r>
    <n v="475"/>
    <s v="AGRANI BANK PLC"/>
    <n v="11"/>
    <x v="466"/>
    <x v="474"/>
    <x v="1"/>
    <s v="MADARIPUR"/>
    <x v="234"/>
  </r>
  <r>
    <n v="476"/>
    <s v="AGRANI BANK PLC"/>
    <n v="11"/>
    <x v="467"/>
    <x v="475"/>
    <x v="1"/>
    <s v="MADARIPUR"/>
    <x v="235"/>
  </r>
  <r>
    <n v="477"/>
    <s v="AGRANI BANK PLC"/>
    <n v="11"/>
    <x v="468"/>
    <x v="476"/>
    <x v="1"/>
    <s v="MADARIPUR"/>
    <x v="54"/>
  </r>
  <r>
    <n v="478"/>
    <s v="AGRANI BANK PLC"/>
    <n v="11"/>
    <x v="469"/>
    <x v="477"/>
    <x v="1"/>
    <s v="MANIKGANJ"/>
    <x v="236"/>
  </r>
  <r>
    <n v="479"/>
    <s v="AGRANI BANK PLC"/>
    <n v="11"/>
    <x v="470"/>
    <x v="478"/>
    <x v="1"/>
    <s v="MANIKGANJ"/>
    <x v="237"/>
  </r>
  <r>
    <n v="480"/>
    <s v="AGRANI BANK PLC"/>
    <n v="11"/>
    <x v="471"/>
    <x v="479"/>
    <x v="1"/>
    <s v="MANIKGANJ"/>
    <x v="237"/>
  </r>
  <r>
    <n v="481"/>
    <s v="AGRANI BANK PLC"/>
    <n v="11"/>
    <x v="472"/>
    <x v="480"/>
    <x v="1"/>
    <s v="MUNSHIGANJ"/>
    <x v="238"/>
  </r>
  <r>
    <n v="482"/>
    <s v="AGRANI BANK PLC"/>
    <n v="11"/>
    <x v="473"/>
    <x v="481"/>
    <x v="1"/>
    <s v="MANIKGANJ"/>
    <x v="239"/>
  </r>
  <r>
    <n v="483"/>
    <s v="AGRANI BANK PLC"/>
    <n v="11"/>
    <x v="474"/>
    <x v="482"/>
    <x v="1"/>
    <s v="MANIKGANJ"/>
    <x v="240"/>
  </r>
  <r>
    <n v="484"/>
    <s v="AGRANI BANK PLC"/>
    <n v="11"/>
    <x v="475"/>
    <x v="483"/>
    <x v="1"/>
    <s v="MANIKGANJ"/>
    <x v="55"/>
  </r>
  <r>
    <n v="485"/>
    <s v="AGRANI BANK PLC"/>
    <n v="11"/>
    <x v="476"/>
    <x v="484"/>
    <x v="1"/>
    <s v="MANIKGANJ"/>
    <x v="55"/>
  </r>
  <r>
    <n v="486"/>
    <s v="AGRANI BANK PLC"/>
    <n v="11"/>
    <x v="477"/>
    <x v="485"/>
    <x v="1"/>
    <s v="MANIKGANJ"/>
    <x v="237"/>
  </r>
  <r>
    <n v="487"/>
    <s v="AGRANI BANK PLC"/>
    <n v="11"/>
    <x v="478"/>
    <x v="486"/>
    <x v="1"/>
    <s v="MANIKGANJ"/>
    <x v="237"/>
  </r>
  <r>
    <n v="488"/>
    <s v="AGRANI BANK PLC"/>
    <n v="11"/>
    <x v="479"/>
    <x v="487"/>
    <x v="1"/>
    <s v="MANIKGANJ"/>
    <x v="240"/>
  </r>
  <r>
    <n v="489"/>
    <s v="AGRANI BANK PLC"/>
    <n v="11"/>
    <x v="480"/>
    <x v="488"/>
    <x v="1"/>
    <s v="MANIKGANJ"/>
    <x v="55"/>
  </r>
  <r>
    <n v="490"/>
    <s v="AGRANI BANK PLC"/>
    <n v="11"/>
    <x v="481"/>
    <x v="489"/>
    <x v="1"/>
    <s v="MUNSHIGANJ"/>
    <x v="241"/>
  </r>
  <r>
    <n v="491"/>
    <s v="AGRANI BANK PLC"/>
    <n v="11"/>
    <x v="482"/>
    <x v="490"/>
    <x v="1"/>
    <s v="MUNSHIGANJ"/>
    <x v="241"/>
  </r>
  <r>
    <n v="492"/>
    <s v="AGRANI BANK PLC"/>
    <n v="11"/>
    <x v="483"/>
    <x v="491"/>
    <x v="1"/>
    <s v="MUNSHIGANJ"/>
    <x v="241"/>
  </r>
  <r>
    <n v="493"/>
    <s v="AGRANI BANK PLC"/>
    <n v="11"/>
    <x v="484"/>
    <x v="492"/>
    <x v="1"/>
    <s v="MUNSHIGANJ"/>
    <x v="242"/>
  </r>
  <r>
    <n v="494"/>
    <s v="AGRANI BANK PLC"/>
    <n v="11"/>
    <x v="485"/>
    <x v="493"/>
    <x v="1"/>
    <s v="MUNSHIGANJ"/>
    <x v="243"/>
  </r>
  <r>
    <n v="495"/>
    <s v="AGRANI BANK PLC"/>
    <n v="11"/>
    <x v="486"/>
    <x v="494"/>
    <x v="1"/>
    <s v="MUNSHIGANJ"/>
    <x v="242"/>
  </r>
  <r>
    <n v="496"/>
    <s v="AGRANI BANK PLC"/>
    <n v="11"/>
    <x v="487"/>
    <x v="495"/>
    <x v="1"/>
    <s v="MUNSHIGANJ"/>
    <x v="244"/>
  </r>
  <r>
    <n v="497"/>
    <s v="AGRANI BANK PLC"/>
    <n v="11"/>
    <x v="488"/>
    <x v="496"/>
    <x v="1"/>
    <s v="MUNSHIGANJ"/>
    <x v="244"/>
  </r>
  <r>
    <n v="498"/>
    <s v="AGRANI BANK PLC"/>
    <n v="11"/>
    <x v="489"/>
    <x v="497"/>
    <x v="1"/>
    <s v="MUNSHIGANJ"/>
    <x v="244"/>
  </r>
  <r>
    <n v="499"/>
    <s v="AGRANI BANK PLC"/>
    <n v="11"/>
    <x v="26"/>
    <x v="498"/>
    <x v="1"/>
    <s v="MUNSHIGANJ"/>
    <x v="244"/>
  </r>
  <r>
    <n v="500"/>
    <s v="AGRANI BANK PLC"/>
    <n v="11"/>
    <x v="490"/>
    <x v="499"/>
    <x v="1"/>
    <s v="MUNSHIGANJ"/>
    <x v="244"/>
  </r>
  <r>
    <n v="501"/>
    <s v="AGRANI BANK PLC"/>
    <n v="11"/>
    <x v="491"/>
    <x v="500"/>
    <x v="1"/>
    <s v="MUNSHIGANJ"/>
    <x v="242"/>
  </r>
  <r>
    <n v="502"/>
    <s v="AGRANI BANK PLC"/>
    <n v="11"/>
    <x v="492"/>
    <x v="501"/>
    <x v="1"/>
    <s v="MUNSHIGANJ"/>
    <x v="242"/>
  </r>
  <r>
    <n v="503"/>
    <s v="AGRANI BANK PLC"/>
    <n v="11"/>
    <x v="493"/>
    <x v="502"/>
    <x v="2"/>
    <s v="MYMENSINGH"/>
    <x v="245"/>
  </r>
  <r>
    <n v="504"/>
    <s v="AGRANI BANK PLC"/>
    <n v="11"/>
    <x v="494"/>
    <x v="503"/>
    <x v="2"/>
    <s v="MYMENSINGH"/>
    <x v="246"/>
  </r>
  <r>
    <n v="505"/>
    <s v="AGRANI BANK PLC"/>
    <n v="11"/>
    <x v="495"/>
    <x v="504"/>
    <x v="2"/>
    <s v="MYMENSINGH"/>
    <x v="247"/>
  </r>
  <r>
    <n v="506"/>
    <s v="AGRANI BANK PLC"/>
    <n v="11"/>
    <x v="496"/>
    <x v="505"/>
    <x v="2"/>
    <s v="MYMENSINGH"/>
    <x v="247"/>
  </r>
  <r>
    <n v="507"/>
    <s v="AGRANI BANK PLC"/>
    <n v="11"/>
    <x v="497"/>
    <x v="506"/>
    <x v="2"/>
    <s v="MYMENSINGH"/>
    <x v="246"/>
  </r>
  <r>
    <n v="508"/>
    <s v="AGRANI BANK PLC"/>
    <n v="11"/>
    <x v="498"/>
    <x v="507"/>
    <x v="2"/>
    <s v="MYMENSINGH"/>
    <x v="248"/>
  </r>
  <r>
    <n v="509"/>
    <s v="AGRANI BANK PLC"/>
    <n v="11"/>
    <x v="499"/>
    <x v="508"/>
    <x v="2"/>
    <s v="MYMENSINGH"/>
    <x v="249"/>
  </r>
  <r>
    <n v="510"/>
    <s v="AGRANI BANK PLC"/>
    <n v="11"/>
    <x v="500"/>
    <x v="509"/>
    <x v="2"/>
    <s v="MYMENSINGH"/>
    <x v="247"/>
  </r>
  <r>
    <n v="511"/>
    <s v="AGRANI BANK PLC"/>
    <n v="11"/>
    <x v="501"/>
    <x v="510"/>
    <x v="2"/>
    <s v="MYMENSINGH"/>
    <x v="250"/>
  </r>
  <r>
    <n v="512"/>
    <s v="AGRANI BANK PLC"/>
    <n v="11"/>
    <x v="502"/>
    <x v="511"/>
    <x v="2"/>
    <s v="MYMENSINGH"/>
    <x v="247"/>
  </r>
  <r>
    <n v="513"/>
    <s v="AGRANI BANK PLC"/>
    <n v="11"/>
    <x v="503"/>
    <x v="512"/>
    <x v="2"/>
    <s v="MYMENSINGH"/>
    <x v="251"/>
  </r>
  <r>
    <n v="514"/>
    <s v="AGRANI BANK PLC"/>
    <n v="11"/>
    <x v="504"/>
    <x v="513"/>
    <x v="2"/>
    <s v="MYMENSINGH"/>
    <x v="252"/>
  </r>
  <r>
    <n v="515"/>
    <s v="AGRANI BANK PLC"/>
    <n v="11"/>
    <x v="505"/>
    <x v="514"/>
    <x v="2"/>
    <s v="MYMENSINGH"/>
    <x v="247"/>
  </r>
  <r>
    <n v="516"/>
    <s v="AGRANI BANK PLC"/>
    <n v="11"/>
    <x v="1"/>
    <x v="515"/>
    <x v="2"/>
    <s v="MYMENSINGH"/>
    <x v="247"/>
  </r>
  <r>
    <n v="517"/>
    <s v="AGRANI BANK PLC"/>
    <n v="11"/>
    <x v="506"/>
    <x v="516"/>
    <x v="2"/>
    <s v="MYMENSINGH"/>
    <x v="253"/>
  </r>
  <r>
    <n v="518"/>
    <s v="AGRANI BANK PLC"/>
    <n v="11"/>
    <x v="507"/>
    <x v="517"/>
    <x v="2"/>
    <s v="MYMENSINGH"/>
    <x v="247"/>
  </r>
  <r>
    <n v="519"/>
    <s v="AGRANI BANK PLC"/>
    <n v="11"/>
    <x v="508"/>
    <x v="518"/>
    <x v="1"/>
    <s v="NARAYANGANJ"/>
    <x v="254"/>
  </r>
  <r>
    <n v="520"/>
    <s v="AGRANI BANK PLC"/>
    <n v="11"/>
    <x v="509"/>
    <x v="519"/>
    <x v="1"/>
    <s v="NARAYANGANJ"/>
    <x v="255"/>
  </r>
  <r>
    <n v="521"/>
    <s v="AGRANI BANK PLC"/>
    <n v="11"/>
    <x v="510"/>
    <x v="520"/>
    <x v="1"/>
    <s v="NARAYANGANJ"/>
    <x v="254"/>
  </r>
  <r>
    <n v="522"/>
    <s v="AGRANI BANK PLC"/>
    <n v="11"/>
    <x v="511"/>
    <x v="521"/>
    <x v="1"/>
    <s v="NARAYANGANJ"/>
    <x v="256"/>
  </r>
  <r>
    <n v="523"/>
    <s v="AGRANI BANK PLC"/>
    <n v="11"/>
    <x v="512"/>
    <x v="522"/>
    <x v="1"/>
    <s v="NARAYANGANJ"/>
    <x v="254"/>
  </r>
  <r>
    <n v="524"/>
    <s v="AGRANI BANK PLC"/>
    <n v="11"/>
    <x v="513"/>
    <x v="523"/>
    <x v="1"/>
    <s v="NARAYANGANJ"/>
    <x v="257"/>
  </r>
  <r>
    <n v="525"/>
    <s v="AGRANI BANK PLC"/>
    <n v="11"/>
    <x v="514"/>
    <x v="524"/>
    <x v="1"/>
    <s v="NARAYANGANJ"/>
    <x v="254"/>
  </r>
  <r>
    <n v="526"/>
    <s v="AGRANI BANK PLC"/>
    <n v="11"/>
    <x v="515"/>
    <x v="525"/>
    <x v="1"/>
    <s v="GAZIPUR"/>
    <x v="56"/>
  </r>
  <r>
    <n v="527"/>
    <s v="AGRANI BANK PLC"/>
    <n v="11"/>
    <x v="516"/>
    <x v="526"/>
    <x v="1"/>
    <s v="NARAYANGANJ"/>
    <x v="256"/>
  </r>
  <r>
    <n v="528"/>
    <s v="AGRANI BANK PLC"/>
    <n v="11"/>
    <x v="517"/>
    <x v="527"/>
    <x v="1"/>
    <s v="NARAYANGANJ"/>
    <x v="254"/>
  </r>
  <r>
    <n v="529"/>
    <s v="AGRANI BANK PLC"/>
    <n v="11"/>
    <x v="518"/>
    <x v="528"/>
    <x v="1"/>
    <s v="NARAYANGANJ"/>
    <x v="254"/>
  </r>
  <r>
    <n v="530"/>
    <s v="AGRANI BANK PLC"/>
    <n v="11"/>
    <x v="519"/>
    <x v="529"/>
    <x v="1"/>
    <s v="NARAYANGANJ"/>
    <x v="258"/>
  </r>
  <r>
    <n v="531"/>
    <s v="AGRANI BANK PLC"/>
    <n v="11"/>
    <x v="520"/>
    <x v="530"/>
    <x v="1"/>
    <s v="NARAYANGANJ"/>
    <x v="259"/>
  </r>
  <r>
    <n v="532"/>
    <s v="AGRANI BANK PLC"/>
    <n v="11"/>
    <x v="521"/>
    <x v="531"/>
    <x v="7"/>
    <s v="LALMONIRHAT"/>
    <x v="260"/>
  </r>
  <r>
    <n v="533"/>
    <s v="AGRANI BANK PLC"/>
    <n v="11"/>
    <x v="522"/>
    <x v="532"/>
    <x v="7"/>
    <s v="DINAJPUR"/>
    <x v="261"/>
  </r>
  <r>
    <n v="534"/>
    <s v="AGRANI BANK PLC"/>
    <n v="11"/>
    <x v="523"/>
    <x v="533"/>
    <x v="7"/>
    <s v="LALMONIRHAT"/>
    <x v="56"/>
  </r>
  <r>
    <n v="535"/>
    <s v="AGRANI BANK PLC"/>
    <n v="11"/>
    <x v="32"/>
    <x v="534"/>
    <x v="7"/>
    <s v="THAKURGAON"/>
    <x v="262"/>
  </r>
  <r>
    <n v="536"/>
    <s v="AGRANI BANK PLC"/>
    <n v="11"/>
    <x v="524"/>
    <x v="535"/>
    <x v="1"/>
    <s v="NARSHINGDI"/>
    <x v="263"/>
  </r>
  <r>
    <n v="537"/>
    <s v="AGRANI BANK PLC"/>
    <n v="11"/>
    <x v="19"/>
    <x v="536"/>
    <x v="1"/>
    <s v="NARSHINGDI"/>
    <x v="264"/>
  </r>
  <r>
    <n v="538"/>
    <s v="AGRANI BANK PLC"/>
    <n v="11"/>
    <x v="525"/>
    <x v="537"/>
    <x v="1"/>
    <s v="NARSHINGDI"/>
    <x v="77"/>
  </r>
  <r>
    <n v="539"/>
    <s v="AGRANI BANK PLC"/>
    <n v="11"/>
    <x v="526"/>
    <x v="538"/>
    <x v="1"/>
    <s v="NARSHINGDI"/>
    <x v="77"/>
  </r>
  <r>
    <n v="540"/>
    <s v="AGRANI BANK PLC"/>
    <n v="11"/>
    <x v="527"/>
    <x v="539"/>
    <x v="1"/>
    <s v="NARSHINGDI"/>
    <x v="264"/>
  </r>
  <r>
    <n v="541"/>
    <s v="AGRANI BANK PLC"/>
    <n v="11"/>
    <x v="528"/>
    <x v="540"/>
    <x v="1"/>
    <s v="NARSHINGDI"/>
    <x v="71"/>
  </r>
  <r>
    <n v="542"/>
    <s v="AGRANI BANK PLC"/>
    <n v="11"/>
    <x v="529"/>
    <x v="541"/>
    <x v="1"/>
    <s v="NARSHINGDI"/>
    <x v="263"/>
  </r>
  <r>
    <n v="543"/>
    <s v="AGRANI BANK PLC"/>
    <n v="11"/>
    <x v="32"/>
    <x v="542"/>
    <x v="1"/>
    <s v="NARSHINGDI"/>
    <x v="264"/>
  </r>
  <r>
    <n v="544"/>
    <s v="AGRANI BANK PLC"/>
    <n v="11"/>
    <x v="530"/>
    <x v="543"/>
    <x v="1"/>
    <s v="NARSHINGDI"/>
    <x v="263"/>
  </r>
  <r>
    <n v="545"/>
    <s v="AGRANI BANK PLC"/>
    <n v="11"/>
    <x v="531"/>
    <x v="544"/>
    <x v="2"/>
    <s v="NETROKONA"/>
    <x v="265"/>
  </r>
  <r>
    <n v="546"/>
    <s v="AGRANI BANK PLC"/>
    <n v="11"/>
    <x v="532"/>
    <x v="545"/>
    <x v="2"/>
    <s v="NETROKONA"/>
    <x v="266"/>
  </r>
  <r>
    <n v="547"/>
    <s v="AGRANI BANK PLC"/>
    <n v="11"/>
    <x v="52"/>
    <x v="546"/>
    <x v="2"/>
    <s v="NETROKONA"/>
    <x v="266"/>
  </r>
  <r>
    <n v="548"/>
    <s v="AGRANI BANK PLC"/>
    <n v="11"/>
    <x v="533"/>
    <x v="547"/>
    <x v="2"/>
    <s v="NETROKONA"/>
    <x v="267"/>
  </r>
  <r>
    <n v="549"/>
    <s v="AGRANI BANK PLC"/>
    <n v="11"/>
    <x v="534"/>
    <x v="548"/>
    <x v="2"/>
    <s v="NETROKONA"/>
    <x v="268"/>
  </r>
  <r>
    <n v="550"/>
    <s v="AGRANI BANK PLC"/>
    <n v="11"/>
    <x v="535"/>
    <x v="549"/>
    <x v="2"/>
    <s v="NETROKONA"/>
    <x v="269"/>
  </r>
  <r>
    <n v="551"/>
    <s v="AGRANI BANK PLC"/>
    <n v="11"/>
    <x v="536"/>
    <x v="550"/>
    <x v="2"/>
    <s v="NETROKONA"/>
    <x v="265"/>
  </r>
  <r>
    <n v="552"/>
    <s v="AGRANI BANK PLC"/>
    <n v="11"/>
    <x v="537"/>
    <x v="551"/>
    <x v="2"/>
    <s v="NETROKONA"/>
    <x v="266"/>
  </r>
  <r>
    <n v="553"/>
    <s v="AGRANI BANK PLC"/>
    <n v="11"/>
    <x v="538"/>
    <x v="552"/>
    <x v="2"/>
    <s v="NETROKONA"/>
    <x v="265"/>
  </r>
  <r>
    <n v="554"/>
    <s v="AGRANI BANK PLC"/>
    <n v="11"/>
    <x v="539"/>
    <x v="553"/>
    <x v="2"/>
    <s v="NETROKONA"/>
    <x v="270"/>
  </r>
  <r>
    <n v="555"/>
    <s v="AGRANI BANK PLC"/>
    <n v="11"/>
    <x v="540"/>
    <x v="554"/>
    <x v="2"/>
    <s v="NETROKONA"/>
    <x v="271"/>
  </r>
  <r>
    <n v="556"/>
    <s v="AGRANI BANK PLC"/>
    <n v="11"/>
    <x v="541"/>
    <x v="555"/>
    <x v="1"/>
    <s v="RAJBARI"/>
    <x v="272"/>
  </r>
  <r>
    <n v="557"/>
    <s v="AGRANI BANK PLC"/>
    <n v="11"/>
    <x v="542"/>
    <x v="556"/>
    <x v="1"/>
    <s v="RAJBARI"/>
    <x v="273"/>
  </r>
  <r>
    <n v="558"/>
    <s v="AGRANI BANK PLC"/>
    <n v="11"/>
    <x v="543"/>
    <x v="557"/>
    <x v="1"/>
    <s v="RAJBARI"/>
    <x v="274"/>
  </r>
  <r>
    <n v="559"/>
    <s v="AGRANI BANK PLC"/>
    <n v="11"/>
    <x v="544"/>
    <x v="558"/>
    <x v="1"/>
    <s v="RAJBARI"/>
    <x v="272"/>
  </r>
  <r>
    <n v="560"/>
    <s v="AGRANI BANK PLC"/>
    <n v="11"/>
    <x v="545"/>
    <x v="559"/>
    <x v="1"/>
    <s v="RAJBARI"/>
    <x v="275"/>
  </r>
  <r>
    <n v="561"/>
    <s v="AGRANI BANK PLC"/>
    <n v="11"/>
    <x v="546"/>
    <x v="560"/>
    <x v="1"/>
    <s v="SHARIATPUR"/>
    <x v="276"/>
  </r>
  <r>
    <n v="562"/>
    <s v="AGRANI BANK PLC"/>
    <n v="11"/>
    <x v="547"/>
    <x v="561"/>
    <x v="1"/>
    <s v="SHARIATPUR"/>
    <x v="76"/>
  </r>
  <r>
    <n v="563"/>
    <s v="AGRANI BANK PLC"/>
    <n v="11"/>
    <x v="548"/>
    <x v="562"/>
    <x v="1"/>
    <s v="SHARIATPUR"/>
    <x v="76"/>
  </r>
  <r>
    <n v="564"/>
    <s v="AGRANI BANK PLC"/>
    <n v="11"/>
    <x v="549"/>
    <x v="563"/>
    <x v="1"/>
    <s v="SHARIATPUR"/>
    <x v="277"/>
  </r>
  <r>
    <n v="565"/>
    <s v="AGRANI BANK PLC"/>
    <n v="11"/>
    <x v="550"/>
    <x v="564"/>
    <x v="1"/>
    <s v="SHARIATPUR"/>
    <x v="278"/>
  </r>
  <r>
    <n v="566"/>
    <s v="AGRANI BANK PLC"/>
    <n v="11"/>
    <x v="551"/>
    <x v="565"/>
    <x v="2"/>
    <s v="SHERPUR"/>
    <x v="279"/>
  </r>
  <r>
    <n v="567"/>
    <s v="AGRANI BANK PLC"/>
    <n v="11"/>
    <x v="552"/>
    <x v="566"/>
    <x v="2"/>
    <s v="SHERPUR"/>
    <x v="58"/>
  </r>
  <r>
    <n v="568"/>
    <s v="AGRANI BANK PLC"/>
    <n v="11"/>
    <x v="553"/>
    <x v="567"/>
    <x v="2"/>
    <s v="SHERPUR"/>
    <x v="279"/>
  </r>
  <r>
    <n v="569"/>
    <s v="AGRANI BANK PLC"/>
    <n v="11"/>
    <x v="554"/>
    <x v="568"/>
    <x v="2"/>
    <s v="SHERPUR"/>
    <x v="279"/>
  </r>
  <r>
    <n v="570"/>
    <s v="AGRANI BANK PLC"/>
    <n v="11"/>
    <x v="555"/>
    <x v="569"/>
    <x v="2"/>
    <s v="SHERPUR"/>
    <x v="58"/>
  </r>
  <r>
    <n v="571"/>
    <s v="AGRANI BANK PLC"/>
    <n v="11"/>
    <x v="556"/>
    <x v="570"/>
    <x v="2"/>
    <s v="SHERPUR"/>
    <x v="280"/>
  </r>
  <r>
    <n v="572"/>
    <s v="AGRANI BANK PLC"/>
    <n v="11"/>
    <x v="557"/>
    <x v="571"/>
    <x v="1"/>
    <s v="TANGAIL"/>
    <x v="281"/>
  </r>
  <r>
    <n v="573"/>
    <s v="AGRANI BANK PLC"/>
    <n v="11"/>
    <x v="558"/>
    <x v="572"/>
    <x v="1"/>
    <s v="TANGAIL"/>
    <x v="281"/>
  </r>
  <r>
    <n v="574"/>
    <s v="AGRANI BANK PLC"/>
    <n v="11"/>
    <x v="559"/>
    <x v="573"/>
    <x v="1"/>
    <s v="TANGAIL"/>
    <x v="282"/>
  </r>
  <r>
    <n v="575"/>
    <s v="AGRANI BANK PLC"/>
    <n v="11"/>
    <x v="560"/>
    <x v="574"/>
    <x v="1"/>
    <s v="TANGAIL"/>
    <x v="283"/>
  </r>
  <r>
    <n v="576"/>
    <s v="AGRANI BANK PLC"/>
    <n v="11"/>
    <x v="219"/>
    <x v="575"/>
    <x v="1"/>
    <s v="TANGAIL"/>
    <x v="284"/>
  </r>
  <r>
    <n v="577"/>
    <s v="AGRANI BANK PLC"/>
    <n v="11"/>
    <x v="561"/>
    <x v="576"/>
    <x v="1"/>
    <s v="TANGAIL"/>
    <x v="284"/>
  </r>
  <r>
    <n v="578"/>
    <s v="AGRANI BANK PLC"/>
    <n v="11"/>
    <x v="562"/>
    <x v="577"/>
    <x v="1"/>
    <s v="TANGAIL"/>
    <x v="282"/>
  </r>
  <r>
    <n v="579"/>
    <s v="AGRANI BANK PLC"/>
    <n v="11"/>
    <x v="563"/>
    <x v="578"/>
    <x v="1"/>
    <s v="TANGAIL"/>
    <x v="281"/>
  </r>
  <r>
    <n v="580"/>
    <s v="AGRANI BANK PLC"/>
    <n v="11"/>
    <x v="564"/>
    <x v="579"/>
    <x v="1"/>
    <s v="TANGAIL"/>
    <x v="79"/>
  </r>
  <r>
    <n v="581"/>
    <s v="AGRANI BANK PLC"/>
    <n v="11"/>
    <x v="565"/>
    <x v="580"/>
    <x v="1"/>
    <s v="TANGAIL"/>
    <x v="281"/>
  </r>
  <r>
    <n v="582"/>
    <s v="AGRANI BANK PLC"/>
    <n v="11"/>
    <x v="458"/>
    <x v="581"/>
    <x v="1"/>
    <s v="TANGAIL"/>
    <x v="282"/>
  </r>
  <r>
    <n v="583"/>
    <s v="AGRANI BANK PLC"/>
    <n v="11"/>
    <x v="566"/>
    <x v="582"/>
    <x v="1"/>
    <s v="TANGAIL"/>
    <x v="282"/>
  </r>
  <r>
    <n v="584"/>
    <s v="AGRANI BANK PLC"/>
    <n v="11"/>
    <x v="567"/>
    <x v="583"/>
    <x v="1"/>
    <s v="TANGAIL"/>
    <x v="79"/>
  </r>
  <r>
    <n v="585"/>
    <s v="AGRANI BANK PLC"/>
    <n v="11"/>
    <x v="568"/>
    <x v="584"/>
    <x v="1"/>
    <s v="TANGAIL"/>
    <x v="283"/>
  </r>
  <r>
    <n v="586"/>
    <s v="AGRANI BANK PLC"/>
    <n v="11"/>
    <x v="569"/>
    <x v="585"/>
    <x v="1"/>
    <s v="TANGAIL"/>
    <x v="283"/>
  </r>
  <r>
    <n v="587"/>
    <s v="AGRANI BANK PLC"/>
    <n v="11"/>
    <x v="570"/>
    <x v="586"/>
    <x v="1"/>
    <s v="TANGAIL"/>
    <x v="285"/>
  </r>
  <r>
    <n v="588"/>
    <s v="AGRANI BANK PLC"/>
    <n v="11"/>
    <x v="571"/>
    <x v="587"/>
    <x v="1"/>
    <s v="TANGAIL"/>
    <x v="79"/>
  </r>
  <r>
    <n v="589"/>
    <s v="AGRANI BANK PLC"/>
    <n v="11"/>
    <x v="572"/>
    <x v="588"/>
    <x v="1"/>
    <s v="TANGAIL"/>
    <x v="282"/>
  </r>
  <r>
    <n v="590"/>
    <s v="AGRANI BANK PLC"/>
    <n v="11"/>
    <x v="573"/>
    <x v="589"/>
    <x v="1"/>
    <s v="TANGAIL"/>
    <x v="286"/>
  </r>
  <r>
    <n v="591"/>
    <s v="AGRANI BANK PLC"/>
    <n v="11"/>
    <x v="574"/>
    <x v="590"/>
    <x v="1"/>
    <s v="TANGAIL"/>
    <x v="44"/>
  </r>
  <r>
    <n v="592"/>
    <s v="AGRANI BANK PLC"/>
    <n v="11"/>
    <x v="575"/>
    <x v="591"/>
    <x v="1"/>
    <s v="TANGAIL"/>
    <x v="79"/>
  </r>
  <r>
    <n v="593"/>
    <s v="AGRANI BANK PLC"/>
    <n v="11"/>
    <x v="576"/>
    <x v="592"/>
    <x v="1"/>
    <s v="TANGAIL"/>
    <x v="285"/>
  </r>
  <r>
    <n v="594"/>
    <s v="AGRANI BANK PLC"/>
    <n v="11"/>
    <x v="577"/>
    <x v="593"/>
    <x v="1"/>
    <s v="TANGAIL"/>
    <x v="287"/>
  </r>
  <r>
    <n v="595"/>
    <s v="AGRANI BANK PLC"/>
    <n v="11"/>
    <x v="578"/>
    <x v="594"/>
    <x v="2"/>
    <s v="NETROKONA"/>
    <x v="288"/>
  </r>
  <r>
    <n v="596"/>
    <s v="AGRANI BANK PLC"/>
    <n v="11"/>
    <x v="579"/>
    <x v="595"/>
    <x v="2"/>
    <s v="MYMENSINGH"/>
    <x v="245"/>
  </r>
  <r>
    <n v="597"/>
    <s v="AGRANI BANK PLC"/>
    <n v="11"/>
    <x v="580"/>
    <x v="596"/>
    <x v="4"/>
    <s v="BAGERHAT"/>
    <x v="289"/>
  </r>
  <r>
    <n v="598"/>
    <s v="AGRANI BANK PLC"/>
    <n v="11"/>
    <x v="581"/>
    <x v="597"/>
    <x v="4"/>
    <s v="BAGERHAT"/>
    <x v="289"/>
  </r>
  <r>
    <n v="599"/>
    <s v="AGRANI BANK PLC"/>
    <n v="11"/>
    <x v="582"/>
    <x v="598"/>
    <x v="4"/>
    <s v="BAGERHAT"/>
    <x v="2"/>
  </r>
  <r>
    <n v="600"/>
    <s v="AGRANI BANK PLC"/>
    <n v="11"/>
    <x v="583"/>
    <x v="599"/>
    <x v="4"/>
    <s v="BAGERHAT"/>
    <x v="2"/>
  </r>
  <r>
    <n v="601"/>
    <s v="AGRANI BANK PLC"/>
    <n v="11"/>
    <x v="584"/>
    <x v="600"/>
    <x v="4"/>
    <s v="BAGERHAT"/>
    <x v="290"/>
  </r>
  <r>
    <n v="602"/>
    <s v="AGRANI BANK PLC"/>
    <n v="11"/>
    <x v="585"/>
    <x v="601"/>
    <x v="4"/>
    <s v="BAGERHAT"/>
    <x v="289"/>
  </r>
  <r>
    <n v="603"/>
    <s v="AGRANI BANK PLC"/>
    <n v="11"/>
    <x v="586"/>
    <x v="602"/>
    <x v="4"/>
    <s v="BAGERHAT"/>
    <x v="289"/>
  </r>
  <r>
    <n v="604"/>
    <s v="AGRANI BANK PLC"/>
    <n v="11"/>
    <x v="587"/>
    <x v="603"/>
    <x v="4"/>
    <s v="BAGERHAT"/>
    <x v="291"/>
  </r>
  <r>
    <n v="605"/>
    <s v="AGRANI BANK PLC"/>
    <n v="11"/>
    <x v="588"/>
    <x v="604"/>
    <x v="4"/>
    <s v="BAGERHAT"/>
    <x v="289"/>
  </r>
  <r>
    <n v="606"/>
    <s v="AGRANI BANK PLC"/>
    <n v="11"/>
    <x v="589"/>
    <x v="605"/>
    <x v="4"/>
    <s v="BAGERHAT"/>
    <x v="289"/>
  </r>
  <r>
    <n v="607"/>
    <s v="AGRANI BANK PLC"/>
    <n v="11"/>
    <x v="590"/>
    <x v="606"/>
    <x v="4"/>
    <s v="BAGERHAT"/>
    <x v="291"/>
  </r>
  <r>
    <n v="608"/>
    <s v="AGRANI BANK PLC"/>
    <n v="11"/>
    <x v="591"/>
    <x v="607"/>
    <x v="4"/>
    <s v="BAGERHAT"/>
    <x v="292"/>
  </r>
  <r>
    <n v="609"/>
    <s v="AGRANI BANK PLC"/>
    <n v="11"/>
    <x v="592"/>
    <x v="608"/>
    <x v="4"/>
    <s v="BAGERHAT"/>
    <x v="291"/>
  </r>
  <r>
    <n v="610"/>
    <s v="AGRANI BANK PLC"/>
    <n v="11"/>
    <x v="593"/>
    <x v="609"/>
    <x v="2"/>
    <s v="JAMALPUR"/>
    <x v="293"/>
  </r>
  <r>
    <n v="611"/>
    <s v="AGRANI BANK PLC"/>
    <n v="11"/>
    <x v="594"/>
    <x v="610"/>
    <x v="6"/>
    <s v="BARGUNA"/>
    <x v="294"/>
  </r>
  <r>
    <n v="612"/>
    <s v="AGRANI BANK PLC"/>
    <n v="11"/>
    <x v="595"/>
    <x v="611"/>
    <x v="6"/>
    <s v="BARGUNA"/>
    <x v="295"/>
  </r>
  <r>
    <n v="613"/>
    <s v="AGRANI BANK PLC"/>
    <n v="11"/>
    <x v="596"/>
    <x v="612"/>
    <x v="6"/>
    <s v="BARGUNA"/>
    <x v="296"/>
  </r>
  <r>
    <n v="614"/>
    <s v="AGRANI BANK PLC"/>
    <n v="11"/>
    <x v="597"/>
    <x v="613"/>
    <x v="6"/>
    <s v="BARGUNA"/>
    <x v="297"/>
  </r>
  <r>
    <n v="615"/>
    <s v="AGRANI BANK PLC"/>
    <n v="11"/>
    <x v="598"/>
    <x v="614"/>
    <x v="6"/>
    <s v="BARGUNA"/>
    <x v="296"/>
  </r>
  <r>
    <n v="616"/>
    <s v="AGRANI BANK PLC"/>
    <n v="11"/>
    <x v="599"/>
    <x v="615"/>
    <x v="6"/>
    <s v="BARGUNA"/>
    <x v="298"/>
  </r>
  <r>
    <n v="617"/>
    <s v="AGRANI BANK PLC"/>
    <n v="11"/>
    <x v="600"/>
    <x v="616"/>
    <x v="6"/>
    <s v="BARGUNA"/>
    <x v="294"/>
  </r>
  <r>
    <n v="618"/>
    <s v="AGRANI BANK PLC"/>
    <n v="11"/>
    <x v="601"/>
    <x v="617"/>
    <x v="6"/>
    <s v="BARISHAL"/>
    <x v="202"/>
  </r>
  <r>
    <n v="619"/>
    <s v="AGRANI BANK PLC"/>
    <n v="11"/>
    <x v="602"/>
    <x v="618"/>
    <x v="6"/>
    <s v="BARISHAL"/>
    <x v="299"/>
  </r>
  <r>
    <n v="620"/>
    <s v="AGRANI BANK PLC"/>
    <n v="11"/>
    <x v="221"/>
    <x v="619"/>
    <x v="6"/>
    <s v="BARISHAL"/>
    <x v="300"/>
  </r>
  <r>
    <n v="621"/>
    <s v="AGRANI BANK PLC"/>
    <n v="11"/>
    <x v="603"/>
    <x v="620"/>
    <x v="6"/>
    <s v="BARISHAL"/>
    <x v="299"/>
  </r>
  <r>
    <n v="622"/>
    <s v="AGRANI BANK PLC"/>
    <n v="11"/>
    <x v="604"/>
    <x v="621"/>
    <x v="6"/>
    <s v="BARISHAL"/>
    <x v="202"/>
  </r>
  <r>
    <n v="623"/>
    <s v="AGRANI BANK PLC"/>
    <n v="11"/>
    <x v="31"/>
    <x v="622"/>
    <x v="6"/>
    <s v="BARISHAL"/>
    <x v="299"/>
  </r>
  <r>
    <n v="624"/>
    <s v="AGRANI BANK PLC"/>
    <n v="11"/>
    <x v="605"/>
    <x v="623"/>
    <x v="6"/>
    <s v="BARISHAL"/>
    <x v="299"/>
  </r>
  <r>
    <n v="625"/>
    <s v="AGRANI BANK PLC"/>
    <n v="11"/>
    <x v="606"/>
    <x v="624"/>
    <x v="6"/>
    <s v="BARISHAL"/>
    <x v="301"/>
  </r>
  <r>
    <n v="626"/>
    <s v="AGRANI BANK PLC"/>
    <n v="11"/>
    <x v="607"/>
    <x v="625"/>
    <x v="6"/>
    <s v="BHOLA"/>
    <x v="302"/>
  </r>
  <r>
    <n v="627"/>
    <s v="AGRANI BANK PLC"/>
    <n v="11"/>
    <x v="608"/>
    <x v="626"/>
    <x v="6"/>
    <s v="BHOLA"/>
    <x v="303"/>
  </r>
  <r>
    <n v="628"/>
    <s v="AGRANI BANK PLC"/>
    <n v="11"/>
    <x v="609"/>
    <x v="627"/>
    <x v="6"/>
    <s v="BHOLA"/>
    <x v="304"/>
  </r>
  <r>
    <n v="629"/>
    <s v="AGRANI BANK PLC"/>
    <n v="11"/>
    <x v="610"/>
    <x v="628"/>
    <x v="6"/>
    <s v="BHOLA"/>
    <x v="303"/>
  </r>
  <r>
    <n v="630"/>
    <s v="AGRANI BANK PLC"/>
    <n v="11"/>
    <x v="611"/>
    <x v="629"/>
    <x v="6"/>
    <s v="BHOLA"/>
    <x v="305"/>
  </r>
  <r>
    <n v="631"/>
    <s v="AGRANI BANK PLC"/>
    <n v="11"/>
    <x v="612"/>
    <x v="630"/>
    <x v="6"/>
    <s v="BHOLA"/>
    <x v="303"/>
  </r>
  <r>
    <n v="632"/>
    <s v="AGRANI BANK PLC"/>
    <n v="11"/>
    <x v="613"/>
    <x v="631"/>
    <x v="6"/>
    <s v="BHOLA"/>
    <x v="303"/>
  </r>
  <r>
    <n v="633"/>
    <s v="AGRANI BANK PLC"/>
    <n v="11"/>
    <x v="614"/>
    <x v="632"/>
    <x v="6"/>
    <s v="BHOLA"/>
    <x v="306"/>
  </r>
  <r>
    <n v="634"/>
    <s v="AGRANI BANK PLC"/>
    <n v="11"/>
    <x v="615"/>
    <x v="633"/>
    <x v="6"/>
    <s v="BHOLA"/>
    <x v="215"/>
  </r>
  <r>
    <n v="635"/>
    <s v="AGRANI BANK PLC"/>
    <n v="11"/>
    <x v="616"/>
    <x v="634"/>
    <x v="4"/>
    <s v="CHUADANGA"/>
    <x v="307"/>
  </r>
  <r>
    <n v="636"/>
    <s v="AGRANI BANK PLC"/>
    <n v="11"/>
    <x v="617"/>
    <x v="635"/>
    <x v="4"/>
    <s v="CHUADANGA"/>
    <x v="308"/>
  </r>
  <r>
    <n v="637"/>
    <s v="AGRANI BANK PLC"/>
    <n v="11"/>
    <x v="618"/>
    <x v="636"/>
    <x v="4"/>
    <s v="CHUADANGA"/>
    <x v="307"/>
  </r>
  <r>
    <n v="638"/>
    <s v="AGRANI BANK PLC"/>
    <n v="11"/>
    <x v="619"/>
    <x v="637"/>
    <x v="4"/>
    <s v="CHUADANGA"/>
    <x v="309"/>
  </r>
  <r>
    <n v="639"/>
    <s v="AGRANI BANK PLC"/>
    <n v="11"/>
    <x v="620"/>
    <x v="638"/>
    <x v="4"/>
    <s v="CHUADANGA"/>
    <x v="310"/>
  </r>
  <r>
    <n v="640"/>
    <s v="AGRANI BANK PLC"/>
    <n v="11"/>
    <x v="621"/>
    <x v="639"/>
    <x v="4"/>
    <s v="CHUADANGA"/>
    <x v="308"/>
  </r>
  <r>
    <n v="641"/>
    <s v="AGRANI BANK PLC"/>
    <n v="11"/>
    <x v="622"/>
    <x v="640"/>
    <x v="4"/>
    <s v="CHUADANGA"/>
    <x v="307"/>
  </r>
  <r>
    <n v="642"/>
    <s v="AGRANI BANK PLC"/>
    <n v="11"/>
    <x v="623"/>
    <x v="641"/>
    <x v="4"/>
    <s v="CHUADANGA"/>
    <x v="309"/>
  </r>
  <r>
    <n v="643"/>
    <s v="AGRANI BANK PLC"/>
    <n v="11"/>
    <x v="624"/>
    <x v="642"/>
    <x v="4"/>
    <s v="CHUADANGA"/>
    <x v="307"/>
  </r>
  <r>
    <n v="644"/>
    <s v="AGRANI BANK PLC"/>
    <n v="11"/>
    <x v="625"/>
    <x v="643"/>
    <x v="4"/>
    <s v="CHUADANGA"/>
    <x v="307"/>
  </r>
  <r>
    <n v="645"/>
    <s v="AGRANI BANK PLC"/>
    <n v="11"/>
    <x v="626"/>
    <x v="644"/>
    <x v="4"/>
    <s v="JASHORE"/>
    <x v="311"/>
  </r>
  <r>
    <n v="646"/>
    <s v="AGRANI BANK PLC"/>
    <n v="11"/>
    <x v="627"/>
    <x v="645"/>
    <x v="4"/>
    <s v="JASHORE"/>
    <x v="312"/>
  </r>
  <r>
    <n v="647"/>
    <s v="AGRANI BANK PLC"/>
    <n v="11"/>
    <x v="628"/>
    <x v="646"/>
    <x v="4"/>
    <s v="JASHORE"/>
    <x v="130"/>
  </r>
  <r>
    <n v="648"/>
    <s v="AGRANI BANK PLC"/>
    <n v="11"/>
    <x v="629"/>
    <x v="647"/>
    <x v="4"/>
    <s v="JASHORE"/>
    <x v="313"/>
  </r>
  <r>
    <n v="649"/>
    <s v="AGRANI BANK PLC"/>
    <n v="11"/>
    <x v="630"/>
    <x v="648"/>
    <x v="4"/>
    <s v="JASHORE"/>
    <x v="130"/>
  </r>
  <r>
    <n v="650"/>
    <s v="AGRANI BANK PLC"/>
    <n v="11"/>
    <x v="631"/>
    <x v="649"/>
    <x v="4"/>
    <s v="JASHORE"/>
    <x v="130"/>
  </r>
  <r>
    <n v="651"/>
    <s v="AGRANI BANK PLC"/>
    <n v="11"/>
    <x v="632"/>
    <x v="650"/>
    <x v="4"/>
    <s v="JASHORE"/>
    <x v="130"/>
  </r>
  <r>
    <n v="652"/>
    <s v="AGRANI BANK PLC"/>
    <n v="11"/>
    <x v="633"/>
    <x v="651"/>
    <x v="4"/>
    <s v="JASHORE"/>
    <x v="313"/>
  </r>
  <r>
    <n v="653"/>
    <s v="AGRANI BANK PLC"/>
    <n v="11"/>
    <x v="634"/>
    <x v="652"/>
    <x v="4"/>
    <s v="JASHORE"/>
    <x v="130"/>
  </r>
  <r>
    <n v="654"/>
    <s v="AGRANI BANK PLC"/>
    <n v="11"/>
    <x v="635"/>
    <x v="653"/>
    <x v="4"/>
    <s v="JASHORE"/>
    <x v="130"/>
  </r>
  <r>
    <n v="655"/>
    <s v="AGRANI BANK PLC"/>
    <n v="11"/>
    <x v="636"/>
    <x v="654"/>
    <x v="4"/>
    <s v="JASHORE"/>
    <x v="130"/>
  </r>
  <r>
    <n v="656"/>
    <s v="AGRANI BANK PLC"/>
    <n v="11"/>
    <x v="637"/>
    <x v="655"/>
    <x v="4"/>
    <s v="JASHORE"/>
    <x v="130"/>
  </r>
  <r>
    <n v="657"/>
    <s v="AGRANI BANK PLC"/>
    <n v="11"/>
    <x v="638"/>
    <x v="656"/>
    <x v="4"/>
    <s v="JASHORE"/>
    <x v="130"/>
  </r>
  <r>
    <n v="658"/>
    <s v="AGRANI BANK PLC"/>
    <n v="11"/>
    <x v="639"/>
    <x v="657"/>
    <x v="4"/>
    <s v="JASHORE"/>
    <x v="313"/>
  </r>
  <r>
    <n v="659"/>
    <s v="AGRANI BANK PLC"/>
    <n v="11"/>
    <x v="640"/>
    <x v="658"/>
    <x v="4"/>
    <s v="JASHORE"/>
    <x v="314"/>
  </r>
  <r>
    <n v="660"/>
    <s v="AGRANI BANK PLC"/>
    <n v="11"/>
    <x v="641"/>
    <x v="659"/>
    <x v="4"/>
    <s v="JASHORE"/>
    <x v="311"/>
  </r>
  <r>
    <n v="661"/>
    <s v="AGRANI BANK PLC"/>
    <n v="11"/>
    <x v="642"/>
    <x v="660"/>
    <x v="4"/>
    <s v="JASHORE"/>
    <x v="130"/>
  </r>
  <r>
    <n v="662"/>
    <s v="AGRANI BANK PLC"/>
    <n v="11"/>
    <x v="643"/>
    <x v="661"/>
    <x v="4"/>
    <s v="JASHORE"/>
    <x v="315"/>
  </r>
  <r>
    <n v="663"/>
    <s v="AGRANI BANK PLC"/>
    <n v="11"/>
    <x v="644"/>
    <x v="662"/>
    <x v="4"/>
    <s v="JASHORE"/>
    <x v="315"/>
  </r>
  <r>
    <n v="664"/>
    <s v="AGRANI BANK PLC"/>
    <n v="11"/>
    <x v="645"/>
    <x v="663"/>
    <x v="4"/>
    <s v="JASHORE"/>
    <x v="130"/>
  </r>
  <r>
    <n v="665"/>
    <s v="AGRANI BANK PLC"/>
    <n v="11"/>
    <x v="646"/>
    <x v="664"/>
    <x v="6"/>
    <s v="JHALOKATHI"/>
    <x v="316"/>
  </r>
  <r>
    <n v="666"/>
    <s v="AGRANI BANK PLC"/>
    <n v="11"/>
    <x v="647"/>
    <x v="665"/>
    <x v="6"/>
    <s v="JHALOKATHI"/>
    <x v="317"/>
  </r>
  <r>
    <n v="667"/>
    <s v="AGRANI BANK PLC"/>
    <n v="11"/>
    <x v="648"/>
    <x v="666"/>
    <x v="6"/>
    <s v="JHALOKATHI"/>
    <x v="317"/>
  </r>
  <r>
    <n v="668"/>
    <s v="AGRANI BANK PLC"/>
    <n v="11"/>
    <x v="649"/>
    <x v="667"/>
    <x v="6"/>
    <s v="JHALOKATHI"/>
    <x v="318"/>
  </r>
  <r>
    <n v="669"/>
    <s v="AGRANI BANK PLC"/>
    <n v="11"/>
    <x v="650"/>
    <x v="668"/>
    <x v="6"/>
    <s v="BARISHAL"/>
    <x v="299"/>
  </r>
  <r>
    <n v="670"/>
    <s v="AGRANI BANK PLC"/>
    <n v="11"/>
    <x v="651"/>
    <x v="669"/>
    <x v="4"/>
    <s v="JHENAIDAH"/>
    <x v="319"/>
  </r>
  <r>
    <n v="671"/>
    <s v="AGRANI BANK PLC"/>
    <n v="11"/>
    <x v="652"/>
    <x v="670"/>
    <x v="4"/>
    <s v="JHENAIDAH"/>
    <x v="56"/>
  </r>
  <r>
    <n v="672"/>
    <s v="AGRANI BANK PLC"/>
    <n v="11"/>
    <x v="653"/>
    <x v="671"/>
    <x v="4"/>
    <s v="JHENAIDAH"/>
    <x v="319"/>
  </r>
  <r>
    <n v="673"/>
    <s v="AGRANI BANK PLC"/>
    <n v="11"/>
    <x v="654"/>
    <x v="672"/>
    <x v="4"/>
    <s v="JHENAIDAH"/>
    <x v="319"/>
  </r>
  <r>
    <n v="674"/>
    <s v="AGRANI BANK PLC"/>
    <n v="11"/>
    <x v="655"/>
    <x v="673"/>
    <x v="4"/>
    <s v="JHENAIDAH"/>
    <x v="56"/>
  </r>
  <r>
    <n v="675"/>
    <s v="AGRANI BANK PLC"/>
    <n v="11"/>
    <x v="656"/>
    <x v="674"/>
    <x v="4"/>
    <s v="JHENAIDAH"/>
    <x v="320"/>
  </r>
  <r>
    <n v="676"/>
    <s v="AGRANI BANK PLC"/>
    <n v="11"/>
    <x v="657"/>
    <x v="675"/>
    <x v="4"/>
    <s v="JHENAIDAH"/>
    <x v="321"/>
  </r>
  <r>
    <n v="677"/>
    <s v="AGRANI BANK PLC"/>
    <n v="11"/>
    <x v="658"/>
    <x v="676"/>
    <x v="4"/>
    <s v="JHENAIDAH"/>
    <x v="319"/>
  </r>
  <r>
    <n v="678"/>
    <s v="AGRANI BANK PLC"/>
    <n v="11"/>
    <x v="659"/>
    <x v="677"/>
    <x v="4"/>
    <s v="JHENAIDAH"/>
    <x v="319"/>
  </r>
  <r>
    <n v="679"/>
    <s v="AGRANI BANK PLC"/>
    <n v="11"/>
    <x v="660"/>
    <x v="678"/>
    <x v="4"/>
    <s v="KHULNA"/>
    <x v="322"/>
  </r>
  <r>
    <n v="680"/>
    <s v="AGRANI BANK PLC"/>
    <n v="11"/>
    <x v="661"/>
    <x v="679"/>
    <x v="4"/>
    <s v="KHULNA"/>
    <x v="322"/>
  </r>
  <r>
    <n v="681"/>
    <s v="AGRANI BANK PLC"/>
    <n v="11"/>
    <x v="662"/>
    <x v="680"/>
    <x v="4"/>
    <s v="KHULNA"/>
    <x v="323"/>
  </r>
  <r>
    <n v="682"/>
    <s v="AGRANI BANK PLC"/>
    <n v="11"/>
    <x v="663"/>
    <x v="681"/>
    <x v="4"/>
    <s v="KHULNA"/>
    <x v="324"/>
  </r>
  <r>
    <n v="683"/>
    <s v="AGRANI BANK PLC"/>
    <n v="11"/>
    <x v="664"/>
    <x v="682"/>
    <x v="4"/>
    <s v="KHULNA"/>
    <x v="325"/>
  </r>
  <r>
    <n v="684"/>
    <s v="AGRANI BANK PLC"/>
    <n v="11"/>
    <x v="665"/>
    <x v="683"/>
    <x v="4"/>
    <s v="KHULNA"/>
    <x v="323"/>
  </r>
  <r>
    <n v="685"/>
    <s v="AGRANI BANK PLC"/>
    <n v="11"/>
    <x v="666"/>
    <x v="684"/>
    <x v="4"/>
    <s v="KHULNA"/>
    <x v="326"/>
  </r>
  <r>
    <n v="686"/>
    <s v="AGRANI BANK PLC"/>
    <n v="11"/>
    <x v="667"/>
    <x v="685"/>
    <x v="4"/>
    <s v="KHULNA"/>
    <x v="327"/>
  </r>
  <r>
    <n v="687"/>
    <s v="AGRANI BANK PLC"/>
    <n v="11"/>
    <x v="668"/>
    <x v="686"/>
    <x v="4"/>
    <s v="KHULNA"/>
    <x v="327"/>
  </r>
  <r>
    <n v="688"/>
    <s v="AGRANI BANK PLC"/>
    <n v="11"/>
    <x v="669"/>
    <x v="687"/>
    <x v="4"/>
    <s v="KHULNA"/>
    <x v="328"/>
  </r>
  <r>
    <n v="689"/>
    <s v="AGRANI BANK PLC"/>
    <n v="11"/>
    <x v="670"/>
    <x v="688"/>
    <x v="4"/>
    <s v="KHULNA"/>
    <x v="327"/>
  </r>
  <r>
    <n v="690"/>
    <s v="AGRANI BANK PLC"/>
    <n v="11"/>
    <x v="671"/>
    <x v="689"/>
    <x v="4"/>
    <s v="KHULNA"/>
    <x v="329"/>
  </r>
  <r>
    <n v="691"/>
    <s v="AGRANI BANK PLC"/>
    <n v="11"/>
    <x v="672"/>
    <x v="690"/>
    <x v="4"/>
    <s v="KHULNA"/>
    <x v="330"/>
  </r>
  <r>
    <n v="692"/>
    <s v="AGRANI BANK PLC"/>
    <n v="11"/>
    <x v="673"/>
    <x v="691"/>
    <x v="4"/>
    <s v="KHULNA"/>
    <x v="324"/>
  </r>
  <r>
    <n v="693"/>
    <s v="AGRANI BANK PLC"/>
    <n v="11"/>
    <x v="674"/>
    <x v="692"/>
    <x v="4"/>
    <s v="KHULNA"/>
    <x v="324"/>
  </r>
  <r>
    <n v="694"/>
    <s v="AGRANI BANK PLC"/>
    <n v="11"/>
    <x v="675"/>
    <x v="693"/>
    <x v="4"/>
    <s v="KHULNA"/>
    <x v="325"/>
  </r>
  <r>
    <n v="695"/>
    <s v="AGRANI BANK PLC"/>
    <n v="11"/>
    <x v="676"/>
    <x v="694"/>
    <x v="4"/>
    <s v="KHULNA"/>
    <x v="331"/>
  </r>
  <r>
    <n v="696"/>
    <s v="AGRANI BANK PLC"/>
    <n v="11"/>
    <x v="677"/>
    <x v="695"/>
    <x v="4"/>
    <s v="KHULNA"/>
    <x v="322"/>
  </r>
  <r>
    <n v="697"/>
    <s v="AGRANI BANK PLC"/>
    <n v="11"/>
    <x v="678"/>
    <x v="696"/>
    <x v="4"/>
    <s v="KHULNA"/>
    <x v="327"/>
  </r>
  <r>
    <n v="698"/>
    <s v="AGRANI BANK PLC"/>
    <n v="11"/>
    <x v="679"/>
    <x v="697"/>
    <x v="4"/>
    <s v="KHULNA"/>
    <x v="328"/>
  </r>
  <r>
    <n v="699"/>
    <s v="AGRANI BANK PLC"/>
    <n v="11"/>
    <x v="680"/>
    <x v="698"/>
    <x v="4"/>
    <s v="KHULNA"/>
    <x v="327"/>
  </r>
  <r>
    <n v="700"/>
    <s v="AGRANI BANK PLC"/>
    <n v="11"/>
    <x v="681"/>
    <x v="699"/>
    <x v="4"/>
    <s v="KHULNA"/>
    <x v="327"/>
  </r>
  <r>
    <n v="701"/>
    <s v="AGRANI BANK PLC"/>
    <n v="11"/>
    <x v="682"/>
    <x v="700"/>
    <x v="4"/>
    <s v="KHULNA"/>
    <x v="327"/>
  </r>
  <r>
    <n v="702"/>
    <s v="AGRANI BANK PLC"/>
    <n v="11"/>
    <x v="683"/>
    <x v="701"/>
    <x v="4"/>
    <s v="KHULNA"/>
    <x v="332"/>
  </r>
  <r>
    <n v="703"/>
    <s v="AGRANI BANK PLC"/>
    <n v="11"/>
    <x v="684"/>
    <x v="702"/>
    <x v="4"/>
    <s v="KHULNA"/>
    <x v="332"/>
  </r>
  <r>
    <n v="704"/>
    <s v="AGRANI BANK PLC"/>
    <n v="11"/>
    <x v="685"/>
    <x v="703"/>
    <x v="4"/>
    <s v="KHULNA"/>
    <x v="322"/>
  </r>
  <r>
    <n v="705"/>
    <s v="AGRANI BANK PLC"/>
    <n v="11"/>
    <x v="686"/>
    <x v="704"/>
    <x v="4"/>
    <s v="KHULNA"/>
    <x v="333"/>
  </r>
  <r>
    <n v="706"/>
    <s v="AGRANI BANK PLC"/>
    <n v="11"/>
    <x v="687"/>
    <x v="705"/>
    <x v="4"/>
    <s v="KHULNA"/>
    <x v="324"/>
  </r>
  <r>
    <n v="707"/>
    <s v="AGRANI BANK PLC"/>
    <n v="11"/>
    <x v="688"/>
    <x v="706"/>
    <x v="4"/>
    <s v="KHULNA"/>
    <x v="324"/>
  </r>
  <r>
    <n v="708"/>
    <s v="AGRANI BANK PLC"/>
    <n v="11"/>
    <x v="689"/>
    <x v="707"/>
    <x v="4"/>
    <s v="KUSHTIA"/>
    <x v="328"/>
  </r>
  <r>
    <n v="709"/>
    <s v="AGRANI BANK PLC"/>
    <n v="11"/>
    <x v="690"/>
    <x v="708"/>
    <x v="4"/>
    <s v="KUSHTIA"/>
    <x v="328"/>
  </r>
  <r>
    <n v="710"/>
    <s v="AGRANI BANK PLC"/>
    <n v="11"/>
    <x v="691"/>
    <x v="709"/>
    <x v="4"/>
    <s v="KUSHTIA"/>
    <x v="334"/>
  </r>
  <r>
    <n v="711"/>
    <s v="AGRANI BANK PLC"/>
    <n v="11"/>
    <x v="692"/>
    <x v="710"/>
    <x v="4"/>
    <s v="KUSHTIA"/>
    <x v="335"/>
  </r>
  <r>
    <n v="712"/>
    <s v="AGRANI BANK PLC"/>
    <n v="11"/>
    <x v="669"/>
    <x v="711"/>
    <x v="4"/>
    <s v="KUSHTIA"/>
    <x v="328"/>
  </r>
  <r>
    <n v="713"/>
    <s v="AGRANI BANK PLC"/>
    <n v="11"/>
    <x v="693"/>
    <x v="712"/>
    <x v="4"/>
    <s v="KUSHTIA"/>
    <x v="334"/>
  </r>
  <r>
    <n v="714"/>
    <s v="AGRANI BANK PLC"/>
    <n v="11"/>
    <x v="694"/>
    <x v="713"/>
    <x v="4"/>
    <s v="KUSHTIA"/>
    <x v="328"/>
  </r>
  <r>
    <n v="715"/>
    <s v="AGRANI BANK PLC"/>
    <n v="11"/>
    <x v="695"/>
    <x v="714"/>
    <x v="4"/>
    <s v="KUSHTIA"/>
    <x v="336"/>
  </r>
  <r>
    <n v="716"/>
    <s v="AGRANI BANK PLC"/>
    <n v="11"/>
    <x v="696"/>
    <x v="715"/>
    <x v="4"/>
    <s v="KUSHTIA"/>
    <x v="328"/>
  </r>
  <r>
    <n v="717"/>
    <s v="AGRANI BANK PLC"/>
    <n v="11"/>
    <x v="332"/>
    <x v="716"/>
    <x v="4"/>
    <s v="KUSHTIA"/>
    <x v="186"/>
  </r>
  <r>
    <n v="718"/>
    <s v="AGRANI BANK PLC"/>
    <n v="11"/>
    <x v="697"/>
    <x v="717"/>
    <x v="4"/>
    <s v="KUSHTIA"/>
    <x v="335"/>
  </r>
  <r>
    <n v="719"/>
    <s v="AGRANI BANK PLC"/>
    <n v="11"/>
    <x v="340"/>
    <x v="718"/>
    <x v="4"/>
    <s v="KUSHTIA"/>
    <x v="335"/>
  </r>
  <r>
    <n v="720"/>
    <s v="AGRANI BANK PLC"/>
    <n v="11"/>
    <x v="698"/>
    <x v="719"/>
    <x v="4"/>
    <s v="KUSHTIA"/>
    <x v="336"/>
  </r>
  <r>
    <n v="721"/>
    <s v="AGRANI BANK PLC"/>
    <n v="11"/>
    <x v="699"/>
    <x v="720"/>
    <x v="4"/>
    <s v="KUSHTIA"/>
    <x v="328"/>
  </r>
  <r>
    <n v="722"/>
    <s v="AGRANI BANK PLC"/>
    <n v="11"/>
    <x v="700"/>
    <x v="721"/>
    <x v="4"/>
    <s v="KUSHTIA"/>
    <x v="337"/>
  </r>
  <r>
    <n v="723"/>
    <s v="AGRANI BANK PLC"/>
    <n v="11"/>
    <x v="701"/>
    <x v="722"/>
    <x v="4"/>
    <s v="KUSHTIA"/>
    <x v="335"/>
  </r>
  <r>
    <n v="724"/>
    <s v="AGRANI BANK PLC"/>
    <n v="11"/>
    <x v="702"/>
    <x v="723"/>
    <x v="4"/>
    <s v="KUSHTIA"/>
    <x v="336"/>
  </r>
  <r>
    <n v="725"/>
    <s v="AGRANI BANK PLC"/>
    <n v="11"/>
    <x v="32"/>
    <x v="724"/>
    <x v="4"/>
    <s v="KUSHTIA"/>
    <x v="335"/>
  </r>
  <r>
    <n v="726"/>
    <s v="AGRANI BANK PLC"/>
    <n v="11"/>
    <x v="703"/>
    <x v="725"/>
    <x v="4"/>
    <s v="KUSHTIA"/>
    <x v="335"/>
  </r>
  <r>
    <n v="727"/>
    <s v="AGRANI BANK PLC"/>
    <n v="11"/>
    <x v="704"/>
    <x v="726"/>
    <x v="4"/>
    <s v="KUSHTIA"/>
    <x v="337"/>
  </r>
  <r>
    <n v="728"/>
    <s v="AGRANI BANK PLC"/>
    <n v="11"/>
    <x v="705"/>
    <x v="727"/>
    <x v="4"/>
    <s v="KUSHTIA"/>
    <x v="337"/>
  </r>
  <r>
    <n v="729"/>
    <s v="AGRANI BANK PLC"/>
    <n v="11"/>
    <x v="706"/>
    <x v="728"/>
    <x v="4"/>
    <s v="MAGURA"/>
    <x v="140"/>
  </r>
  <r>
    <n v="730"/>
    <s v="AGRANI BANK PLC"/>
    <n v="11"/>
    <x v="707"/>
    <x v="729"/>
    <x v="4"/>
    <s v="MAGURA"/>
    <x v="140"/>
  </r>
  <r>
    <n v="731"/>
    <s v="AGRANI BANK PLC"/>
    <n v="11"/>
    <x v="708"/>
    <x v="730"/>
    <x v="4"/>
    <s v="MAGURA"/>
    <x v="140"/>
  </r>
  <r>
    <n v="732"/>
    <s v="AGRANI BANK PLC"/>
    <n v="11"/>
    <x v="709"/>
    <x v="731"/>
    <x v="4"/>
    <s v="MAGURA"/>
    <x v="140"/>
  </r>
  <r>
    <n v="733"/>
    <s v="AGRANI BANK PLC"/>
    <n v="11"/>
    <x v="710"/>
    <x v="732"/>
    <x v="4"/>
    <s v="MAGURA"/>
    <x v="140"/>
  </r>
  <r>
    <n v="734"/>
    <s v="AGRANI BANK PLC"/>
    <n v="11"/>
    <x v="711"/>
    <x v="733"/>
    <x v="4"/>
    <s v="MEHERPUR"/>
    <x v="338"/>
  </r>
  <r>
    <n v="735"/>
    <s v="AGRANI BANK PLC"/>
    <n v="11"/>
    <x v="712"/>
    <x v="734"/>
    <x v="4"/>
    <s v="MEHERPUR"/>
    <x v="110"/>
  </r>
  <r>
    <n v="736"/>
    <s v="AGRANI BANK PLC"/>
    <n v="11"/>
    <x v="713"/>
    <x v="735"/>
    <x v="4"/>
    <s v="MEHERPUR"/>
    <x v="338"/>
  </r>
  <r>
    <n v="737"/>
    <s v="AGRANI BANK PLC"/>
    <n v="11"/>
    <x v="714"/>
    <x v="736"/>
    <x v="4"/>
    <s v="MEHERPUR"/>
    <x v="338"/>
  </r>
  <r>
    <n v="738"/>
    <s v="AGRANI BANK PLC"/>
    <n v="11"/>
    <x v="715"/>
    <x v="737"/>
    <x v="4"/>
    <s v="NARAIL"/>
    <x v="119"/>
  </r>
  <r>
    <n v="739"/>
    <s v="AGRANI BANK PLC"/>
    <n v="11"/>
    <x v="716"/>
    <x v="738"/>
    <x v="4"/>
    <s v="NARAIL"/>
    <x v="339"/>
  </r>
  <r>
    <n v="740"/>
    <s v="AGRANI BANK PLC"/>
    <n v="11"/>
    <x v="717"/>
    <x v="739"/>
    <x v="4"/>
    <s v="NARAIL"/>
    <x v="339"/>
  </r>
  <r>
    <n v="741"/>
    <s v="AGRANI BANK PLC"/>
    <n v="11"/>
    <x v="718"/>
    <x v="740"/>
    <x v="4"/>
    <s v="NARAIL"/>
    <x v="340"/>
  </r>
  <r>
    <n v="742"/>
    <s v="AGRANI BANK PLC"/>
    <n v="11"/>
    <x v="719"/>
    <x v="741"/>
    <x v="4"/>
    <s v="NARAIL"/>
    <x v="340"/>
  </r>
  <r>
    <n v="743"/>
    <s v="AGRANI BANK PLC"/>
    <n v="11"/>
    <x v="720"/>
    <x v="742"/>
    <x v="4"/>
    <s v="NARAIL"/>
    <x v="341"/>
  </r>
  <r>
    <n v="744"/>
    <s v="AGRANI BANK PLC"/>
    <n v="11"/>
    <x v="721"/>
    <x v="743"/>
    <x v="4"/>
    <s v="NARAIL"/>
    <x v="340"/>
  </r>
  <r>
    <n v="745"/>
    <s v="AGRANI BANK PLC"/>
    <n v="11"/>
    <x v="722"/>
    <x v="744"/>
    <x v="4"/>
    <s v="NARAIL"/>
    <x v="341"/>
  </r>
  <r>
    <n v="746"/>
    <s v="AGRANI BANK PLC"/>
    <n v="11"/>
    <x v="723"/>
    <x v="745"/>
    <x v="6"/>
    <s v="PATUAKHALI"/>
    <x v="342"/>
  </r>
  <r>
    <n v="747"/>
    <s v="AGRANI BANK PLC"/>
    <n v="11"/>
    <x v="724"/>
    <x v="746"/>
    <x v="6"/>
    <s v="PATUAKHALI"/>
    <x v="343"/>
  </r>
  <r>
    <n v="748"/>
    <s v="AGRANI BANK PLC"/>
    <n v="11"/>
    <x v="725"/>
    <x v="747"/>
    <x v="6"/>
    <s v="PATUAKHALI"/>
    <x v="342"/>
  </r>
  <r>
    <n v="749"/>
    <s v="AGRANI BANK PLC"/>
    <n v="11"/>
    <x v="726"/>
    <x v="748"/>
    <x v="6"/>
    <s v="PATUAKHALI"/>
    <x v="217"/>
  </r>
  <r>
    <n v="750"/>
    <s v="AGRANI BANK PLC"/>
    <n v="11"/>
    <x v="727"/>
    <x v="749"/>
    <x v="6"/>
    <s v="PATUAKHALI"/>
    <x v="344"/>
  </r>
  <r>
    <n v="751"/>
    <s v="AGRANI BANK PLC"/>
    <n v="11"/>
    <x v="466"/>
    <x v="750"/>
    <x v="6"/>
    <s v="PATUAKHALI"/>
    <x v="345"/>
  </r>
  <r>
    <n v="752"/>
    <s v="AGRANI BANK PLC"/>
    <n v="11"/>
    <x v="728"/>
    <x v="751"/>
    <x v="6"/>
    <s v="PATUAKHALI"/>
    <x v="346"/>
  </r>
  <r>
    <n v="753"/>
    <s v="AGRANI BANK PLC"/>
    <n v="11"/>
    <x v="28"/>
    <x v="752"/>
    <x v="6"/>
    <s v="PATUAKHALI"/>
    <x v="345"/>
  </r>
  <r>
    <n v="754"/>
    <s v="AGRANI BANK PLC"/>
    <n v="11"/>
    <x v="31"/>
    <x v="753"/>
    <x v="6"/>
    <s v="PATUAKHALI"/>
    <x v="345"/>
  </r>
  <r>
    <n v="755"/>
    <s v="AGRANI BANK PLC"/>
    <n v="11"/>
    <x v="729"/>
    <x v="754"/>
    <x v="6"/>
    <s v="PATUAKHALI"/>
    <x v="347"/>
  </r>
  <r>
    <n v="756"/>
    <s v="AGRANI BANK PLC"/>
    <n v="11"/>
    <x v="730"/>
    <x v="755"/>
    <x v="6"/>
    <s v="PATUAKHALI"/>
    <x v="348"/>
  </r>
  <r>
    <n v="757"/>
    <s v="AGRANI BANK PLC"/>
    <n v="11"/>
    <x v="731"/>
    <x v="756"/>
    <x v="6"/>
    <s v="PATUAKHALI"/>
    <x v="347"/>
  </r>
  <r>
    <n v="758"/>
    <s v="AGRANI BANK PLC"/>
    <n v="11"/>
    <x v="732"/>
    <x v="757"/>
    <x v="6"/>
    <s v="BARISHAL"/>
    <x v="204"/>
  </r>
  <r>
    <n v="759"/>
    <s v="AGRANI BANK PLC"/>
    <n v="11"/>
    <x v="733"/>
    <x v="758"/>
    <x v="6"/>
    <s v="PIROJPUR"/>
    <x v="349"/>
  </r>
  <r>
    <n v="760"/>
    <s v="AGRANI BANK PLC"/>
    <n v="11"/>
    <x v="734"/>
    <x v="759"/>
    <x v="6"/>
    <s v="PIROJPUR"/>
    <x v="350"/>
  </r>
  <r>
    <n v="761"/>
    <s v="AGRANI BANK PLC"/>
    <n v="11"/>
    <x v="735"/>
    <x v="760"/>
    <x v="6"/>
    <s v="PIROJPUR"/>
    <x v="351"/>
  </r>
  <r>
    <n v="762"/>
    <s v="AGRANI BANK PLC"/>
    <n v="11"/>
    <x v="736"/>
    <x v="761"/>
    <x v="6"/>
    <s v="PIROJPUR"/>
    <x v="351"/>
  </r>
  <r>
    <n v="763"/>
    <s v="AGRANI BANK PLC"/>
    <n v="11"/>
    <x v="737"/>
    <x v="762"/>
    <x v="6"/>
    <s v="PIROJPUR"/>
    <x v="352"/>
  </r>
  <r>
    <n v="764"/>
    <s v="AGRANI BANK PLC"/>
    <n v="11"/>
    <x v="586"/>
    <x v="763"/>
    <x v="6"/>
    <s v="PIROJPUR"/>
    <x v="353"/>
  </r>
  <r>
    <n v="765"/>
    <s v="AGRANI BANK PLC"/>
    <n v="11"/>
    <x v="738"/>
    <x v="764"/>
    <x v="6"/>
    <s v="PIROJPUR"/>
    <x v="353"/>
  </r>
  <r>
    <n v="766"/>
    <s v="AGRANI BANK PLC"/>
    <n v="11"/>
    <x v="739"/>
    <x v="765"/>
    <x v="4"/>
    <s v="SATKHIRA"/>
    <x v="354"/>
  </r>
  <r>
    <n v="767"/>
    <s v="AGRANI BANK PLC"/>
    <n v="11"/>
    <x v="740"/>
    <x v="766"/>
    <x v="4"/>
    <s v="SATKHIRA"/>
    <x v="355"/>
  </r>
  <r>
    <n v="768"/>
    <s v="AGRANI BANK PLC"/>
    <n v="11"/>
    <x v="716"/>
    <x v="767"/>
    <x v="4"/>
    <s v="SATKHIRA"/>
    <x v="355"/>
  </r>
  <r>
    <n v="769"/>
    <s v="AGRANI BANK PLC"/>
    <n v="11"/>
    <x v="741"/>
    <x v="768"/>
    <x v="4"/>
    <s v="SATKHIRA"/>
    <x v="56"/>
  </r>
  <r>
    <n v="770"/>
    <s v="AGRANI BANK PLC"/>
    <n v="11"/>
    <x v="742"/>
    <x v="769"/>
    <x v="4"/>
    <s v="SATKHIRA"/>
    <x v="354"/>
  </r>
  <r>
    <n v="771"/>
    <s v="AGRANI BANK PLC"/>
    <n v="11"/>
    <x v="743"/>
    <x v="770"/>
    <x v="4"/>
    <s v="SATKHIRA"/>
    <x v="122"/>
  </r>
  <r>
    <n v="772"/>
    <s v="AGRANI BANK PLC"/>
    <n v="11"/>
    <x v="744"/>
    <x v="771"/>
    <x v="4"/>
    <s v="SATKHIRA"/>
    <x v="354"/>
  </r>
  <r>
    <n v="773"/>
    <s v="AGRANI BANK PLC"/>
    <n v="11"/>
    <x v="745"/>
    <x v="772"/>
    <x v="4"/>
    <s v="SATKHIRA"/>
    <x v="356"/>
  </r>
  <r>
    <n v="774"/>
    <s v="AGRANI BANK PLC"/>
    <n v="11"/>
    <x v="746"/>
    <x v="773"/>
    <x v="4"/>
    <s v="SATKHIRA"/>
    <x v="354"/>
  </r>
  <r>
    <n v="775"/>
    <s v="AGRANI BANK PLC"/>
    <n v="11"/>
    <x v="747"/>
    <x v="774"/>
    <x v="4"/>
    <s v="SATKHIRA"/>
    <x v="354"/>
  </r>
  <r>
    <n v="776"/>
    <s v="AGRANI BANK PLC"/>
    <n v="11"/>
    <x v="748"/>
    <x v="775"/>
    <x v="5"/>
    <s v="BOGURA"/>
    <x v="357"/>
  </r>
  <r>
    <n v="777"/>
    <s v="AGRANI BANK PLC"/>
    <n v="11"/>
    <x v="749"/>
    <x v="776"/>
    <x v="5"/>
    <s v="BOGURA"/>
    <x v="358"/>
  </r>
  <r>
    <n v="778"/>
    <s v="AGRANI BANK PLC"/>
    <n v="11"/>
    <x v="750"/>
    <x v="777"/>
    <x v="5"/>
    <s v="BOGURA"/>
    <x v="359"/>
  </r>
  <r>
    <n v="779"/>
    <s v="AGRANI BANK PLC"/>
    <n v="11"/>
    <x v="751"/>
    <x v="778"/>
    <x v="5"/>
    <s v="BOGURA"/>
    <x v="360"/>
  </r>
  <r>
    <n v="780"/>
    <s v="AGRANI BANK PLC"/>
    <n v="11"/>
    <x v="752"/>
    <x v="779"/>
    <x v="5"/>
    <s v="BOGURA"/>
    <x v="357"/>
  </r>
  <r>
    <n v="781"/>
    <s v="AGRANI BANK PLC"/>
    <n v="11"/>
    <x v="753"/>
    <x v="780"/>
    <x v="5"/>
    <s v="BOGURA"/>
    <x v="359"/>
  </r>
  <r>
    <n v="782"/>
    <s v="AGRANI BANK PLC"/>
    <n v="11"/>
    <x v="754"/>
    <x v="781"/>
    <x v="5"/>
    <s v="BOGURA"/>
    <x v="361"/>
  </r>
  <r>
    <n v="783"/>
    <s v="AGRANI BANK PLC"/>
    <n v="11"/>
    <x v="755"/>
    <x v="782"/>
    <x v="5"/>
    <s v="BOGURA"/>
    <x v="357"/>
  </r>
  <r>
    <n v="784"/>
    <s v="AGRANI BANK PLC"/>
    <n v="11"/>
    <x v="756"/>
    <x v="783"/>
    <x v="5"/>
    <s v="BOGURA"/>
    <x v="362"/>
  </r>
  <r>
    <n v="785"/>
    <s v="AGRANI BANK PLC"/>
    <n v="11"/>
    <x v="757"/>
    <x v="784"/>
    <x v="5"/>
    <s v="BOGURA"/>
    <x v="357"/>
  </r>
  <r>
    <n v="786"/>
    <s v="AGRANI BANK PLC"/>
    <n v="11"/>
    <x v="758"/>
    <x v="785"/>
    <x v="5"/>
    <s v="BOGURA"/>
    <x v="359"/>
  </r>
  <r>
    <n v="787"/>
    <s v="AGRANI BANK PLC"/>
    <n v="11"/>
    <x v="759"/>
    <x v="786"/>
    <x v="5"/>
    <s v="BOGURA"/>
    <x v="359"/>
  </r>
  <r>
    <n v="788"/>
    <s v="AGRANI BANK PLC"/>
    <n v="11"/>
    <x v="458"/>
    <x v="787"/>
    <x v="5"/>
    <s v="BOGURA"/>
    <x v="363"/>
  </r>
  <r>
    <n v="789"/>
    <s v="AGRANI BANK PLC"/>
    <n v="11"/>
    <x v="760"/>
    <x v="788"/>
    <x v="5"/>
    <s v="BOGURA"/>
    <x v="357"/>
  </r>
  <r>
    <n v="790"/>
    <s v="AGRANI BANK PLC"/>
    <n v="11"/>
    <x v="761"/>
    <x v="789"/>
    <x v="5"/>
    <s v="BOGURA"/>
    <x v="358"/>
  </r>
  <r>
    <n v="791"/>
    <s v="AGRANI BANK PLC"/>
    <n v="11"/>
    <x v="762"/>
    <x v="790"/>
    <x v="5"/>
    <s v="BOGURA"/>
    <x v="357"/>
  </r>
  <r>
    <n v="792"/>
    <s v="AGRANI BANK PLC"/>
    <n v="11"/>
    <x v="763"/>
    <x v="791"/>
    <x v="5"/>
    <s v="BOGURA"/>
    <x v="364"/>
  </r>
  <r>
    <n v="793"/>
    <s v="AGRANI BANK PLC"/>
    <n v="11"/>
    <x v="764"/>
    <x v="792"/>
    <x v="5"/>
    <s v="BOGURA"/>
    <x v="357"/>
  </r>
  <r>
    <n v="794"/>
    <s v="AGRANI BANK PLC"/>
    <n v="11"/>
    <x v="765"/>
    <x v="793"/>
    <x v="5"/>
    <s v="BOGURA"/>
    <x v="357"/>
  </r>
  <r>
    <n v="795"/>
    <s v="AGRANI BANK PLC"/>
    <n v="11"/>
    <x v="766"/>
    <x v="794"/>
    <x v="5"/>
    <s v="BOGURA"/>
    <x v="363"/>
  </r>
  <r>
    <n v="796"/>
    <s v="AGRANI BANK PLC"/>
    <n v="11"/>
    <x v="555"/>
    <x v="795"/>
    <x v="5"/>
    <s v="BOGURA"/>
    <x v="363"/>
  </r>
  <r>
    <n v="797"/>
    <s v="AGRANI BANK PLC"/>
    <n v="11"/>
    <x v="767"/>
    <x v="796"/>
    <x v="5"/>
    <s v="BOGURA"/>
    <x v="357"/>
  </r>
  <r>
    <n v="798"/>
    <s v="AGRANI BANK PLC"/>
    <n v="11"/>
    <x v="768"/>
    <x v="797"/>
    <x v="5"/>
    <s v="BOGURA"/>
    <x v="365"/>
  </r>
  <r>
    <n v="799"/>
    <s v="AGRANI BANK PLC"/>
    <n v="11"/>
    <x v="769"/>
    <x v="798"/>
    <x v="5"/>
    <s v="BOGURA"/>
    <x v="357"/>
  </r>
  <r>
    <n v="800"/>
    <s v="AGRANI BANK PLC"/>
    <n v="11"/>
    <x v="770"/>
    <x v="799"/>
    <x v="5"/>
    <s v="BOGURA"/>
    <x v="360"/>
  </r>
  <r>
    <n v="801"/>
    <s v="AGRANI BANK PLC"/>
    <n v="11"/>
    <x v="771"/>
    <x v="800"/>
    <x v="5"/>
    <s v="BOGURA"/>
    <x v="360"/>
  </r>
  <r>
    <n v="802"/>
    <s v="AGRANI BANK PLC"/>
    <n v="11"/>
    <x v="772"/>
    <x v="801"/>
    <x v="5"/>
    <s v="BOGURA"/>
    <x v="364"/>
  </r>
  <r>
    <n v="803"/>
    <s v="AGRANI BANK PLC"/>
    <n v="11"/>
    <x v="773"/>
    <x v="802"/>
    <x v="5"/>
    <s v="BOGURA"/>
    <x v="357"/>
  </r>
  <r>
    <n v="804"/>
    <s v="AGRANI BANK PLC"/>
    <n v="11"/>
    <x v="774"/>
    <x v="803"/>
    <x v="5"/>
    <s v="BOGURA"/>
    <x v="360"/>
  </r>
  <r>
    <n v="805"/>
    <s v="AGRANI BANK PLC"/>
    <n v="11"/>
    <x v="775"/>
    <x v="804"/>
    <x v="5"/>
    <s v="BOGURA"/>
    <x v="364"/>
  </r>
  <r>
    <n v="806"/>
    <s v="AGRANI BANK PLC"/>
    <n v="11"/>
    <x v="776"/>
    <x v="805"/>
    <x v="0"/>
    <s v="LAKSHMIPUR"/>
    <x v="103"/>
  </r>
  <r>
    <n v="807"/>
    <s v="AGRANI BANK PLC"/>
    <n v="11"/>
    <x v="777"/>
    <x v="806"/>
    <x v="0"/>
    <s v="CHATTOGRAM"/>
    <x v="29"/>
  </r>
  <r>
    <n v="808"/>
    <s v="AGRANI BANK PLC"/>
    <n v="11"/>
    <x v="778"/>
    <x v="807"/>
    <x v="0"/>
    <s v="LAKSHMIPUR"/>
    <x v="103"/>
  </r>
  <r>
    <n v="809"/>
    <s v="AGRANI BANK PLC"/>
    <n v="11"/>
    <x v="779"/>
    <x v="808"/>
    <x v="0"/>
    <s v="CHANDPUR"/>
    <x v="12"/>
  </r>
  <r>
    <n v="810"/>
    <s v="AGRANI BANK PLC"/>
    <n v="11"/>
    <x v="780"/>
    <x v="809"/>
    <x v="0"/>
    <s v="NOAKHALI"/>
    <x v="366"/>
  </r>
  <r>
    <n v="811"/>
    <s v="AGRANI BANK PLC"/>
    <n v="11"/>
    <x v="781"/>
    <x v="810"/>
    <x v="0"/>
    <s v="CUMILLA"/>
    <x v="69"/>
  </r>
  <r>
    <n v="812"/>
    <s v="AGRANI BANK PLC"/>
    <n v="11"/>
    <x v="782"/>
    <x v="811"/>
    <x v="0"/>
    <s v="BRAHMANBARIA"/>
    <x v="367"/>
  </r>
  <r>
    <n v="813"/>
    <s v="AGRANI BANK PLC"/>
    <n v="11"/>
    <x v="594"/>
    <x v="812"/>
    <x v="7"/>
    <s v="DINAJPUR"/>
    <x v="368"/>
  </r>
  <r>
    <n v="814"/>
    <s v="AGRANI BANK PLC"/>
    <n v="11"/>
    <x v="783"/>
    <x v="813"/>
    <x v="7"/>
    <s v="DINAJPUR"/>
    <x v="368"/>
  </r>
  <r>
    <n v="815"/>
    <s v="AGRANI BANK PLC"/>
    <n v="11"/>
    <x v="784"/>
    <x v="814"/>
    <x v="7"/>
    <s v="DINAJPUR"/>
    <x v="369"/>
  </r>
  <r>
    <n v="816"/>
    <s v="AGRANI BANK PLC"/>
    <n v="11"/>
    <x v="785"/>
    <x v="815"/>
    <x v="7"/>
    <s v="DINAJPUR"/>
    <x v="370"/>
  </r>
  <r>
    <n v="817"/>
    <s v="AGRANI BANK PLC"/>
    <n v="11"/>
    <x v="786"/>
    <x v="816"/>
    <x v="7"/>
    <s v="DINAJPUR"/>
    <x v="371"/>
  </r>
  <r>
    <n v="818"/>
    <s v="AGRANI BANK PLC"/>
    <n v="11"/>
    <x v="787"/>
    <x v="817"/>
    <x v="7"/>
    <s v="DINAJPUR"/>
    <x v="130"/>
  </r>
  <r>
    <n v="819"/>
    <s v="AGRANI BANK PLC"/>
    <n v="11"/>
    <x v="788"/>
    <x v="818"/>
    <x v="7"/>
    <s v="DINAJPUR"/>
    <x v="371"/>
  </r>
  <r>
    <n v="820"/>
    <s v="AGRANI BANK PLC"/>
    <n v="11"/>
    <x v="789"/>
    <x v="819"/>
    <x v="7"/>
    <s v="DINAJPUR"/>
    <x v="130"/>
  </r>
  <r>
    <n v="821"/>
    <s v="AGRANI BANK PLC"/>
    <n v="11"/>
    <x v="790"/>
    <x v="820"/>
    <x v="7"/>
    <s v="DINAJPUR"/>
    <x v="130"/>
  </r>
  <r>
    <n v="822"/>
    <s v="AGRANI BANK PLC"/>
    <n v="11"/>
    <x v="791"/>
    <x v="821"/>
    <x v="7"/>
    <s v="DINAJPUR"/>
    <x v="51"/>
  </r>
  <r>
    <n v="823"/>
    <s v="AGRANI BANK PLC"/>
    <n v="11"/>
    <x v="792"/>
    <x v="822"/>
    <x v="7"/>
    <s v="DINAJPUR"/>
    <x v="372"/>
  </r>
  <r>
    <n v="824"/>
    <s v="AGRANI BANK PLC"/>
    <n v="11"/>
    <x v="793"/>
    <x v="823"/>
    <x v="7"/>
    <s v="DINAJPUR"/>
    <x v="130"/>
  </r>
  <r>
    <n v="825"/>
    <s v="AGRANI BANK PLC"/>
    <n v="11"/>
    <x v="794"/>
    <x v="824"/>
    <x v="7"/>
    <s v="DINAJPUR"/>
    <x v="372"/>
  </r>
  <r>
    <n v="826"/>
    <s v="AGRANI BANK PLC"/>
    <n v="11"/>
    <x v="795"/>
    <x v="825"/>
    <x v="7"/>
    <s v="DINAJPUR"/>
    <x v="373"/>
  </r>
  <r>
    <n v="827"/>
    <s v="AGRANI BANK PLC"/>
    <n v="11"/>
    <x v="796"/>
    <x v="826"/>
    <x v="7"/>
    <s v="DINAJPUR"/>
    <x v="130"/>
  </r>
  <r>
    <n v="828"/>
    <s v="AGRANI BANK PLC"/>
    <n v="11"/>
    <x v="797"/>
    <x v="827"/>
    <x v="7"/>
    <s v="DINAJPUR"/>
    <x v="130"/>
  </r>
  <r>
    <n v="829"/>
    <s v="AGRANI BANK PLC"/>
    <n v="11"/>
    <x v="798"/>
    <x v="828"/>
    <x v="7"/>
    <s v="GAIBANDHA"/>
    <x v="374"/>
  </r>
  <r>
    <n v="830"/>
    <s v="AGRANI BANK PLC"/>
    <n v="11"/>
    <x v="799"/>
    <x v="829"/>
    <x v="7"/>
    <s v="GAIBANDHA"/>
    <x v="375"/>
  </r>
  <r>
    <n v="831"/>
    <s v="AGRANI BANK PLC"/>
    <n v="11"/>
    <x v="800"/>
    <x v="830"/>
    <x v="7"/>
    <s v="GAIBANDHA"/>
    <x v="376"/>
  </r>
  <r>
    <n v="832"/>
    <s v="AGRANI BANK PLC"/>
    <n v="11"/>
    <x v="801"/>
    <x v="831"/>
    <x v="7"/>
    <s v="GAIBANDHA"/>
    <x v="377"/>
  </r>
  <r>
    <n v="833"/>
    <s v="AGRANI BANK PLC"/>
    <n v="11"/>
    <x v="802"/>
    <x v="832"/>
    <x v="7"/>
    <s v="GAIBANDHA"/>
    <x v="375"/>
  </r>
  <r>
    <n v="834"/>
    <s v="AGRANI BANK PLC"/>
    <n v="11"/>
    <x v="803"/>
    <x v="833"/>
    <x v="7"/>
    <s v="GAIBANDHA"/>
    <x v="375"/>
  </r>
  <r>
    <n v="835"/>
    <s v="AGRANI BANK PLC"/>
    <n v="11"/>
    <x v="804"/>
    <x v="834"/>
    <x v="7"/>
    <s v="GAIBANDHA"/>
    <x v="375"/>
  </r>
  <r>
    <n v="836"/>
    <s v="AGRANI BANK PLC"/>
    <n v="11"/>
    <x v="805"/>
    <x v="835"/>
    <x v="7"/>
    <s v="GAIBANDHA"/>
    <x v="375"/>
  </r>
  <r>
    <n v="837"/>
    <s v="AGRANI BANK PLC"/>
    <n v="11"/>
    <x v="806"/>
    <x v="836"/>
    <x v="7"/>
    <s v="GAIBANDHA"/>
    <x v="374"/>
  </r>
  <r>
    <n v="838"/>
    <s v="AGRANI BANK PLC"/>
    <n v="11"/>
    <x v="807"/>
    <x v="837"/>
    <x v="7"/>
    <s v="GAIBANDHA"/>
    <x v="378"/>
  </r>
  <r>
    <n v="839"/>
    <s v="AGRANI BANK PLC"/>
    <n v="11"/>
    <x v="808"/>
    <x v="838"/>
    <x v="7"/>
    <s v="GAIBANDHA"/>
    <x v="378"/>
  </r>
  <r>
    <n v="840"/>
    <s v="AGRANI BANK PLC"/>
    <n v="11"/>
    <x v="809"/>
    <x v="839"/>
    <x v="5"/>
    <s v="JAYPURHAT"/>
    <x v="379"/>
  </r>
  <r>
    <n v="841"/>
    <s v="AGRANI BANK PLC"/>
    <n v="11"/>
    <x v="810"/>
    <x v="840"/>
    <x v="5"/>
    <s v="JAYPURHAT"/>
    <x v="380"/>
  </r>
  <r>
    <n v="842"/>
    <s v="AGRANI BANK PLC"/>
    <n v="11"/>
    <x v="811"/>
    <x v="841"/>
    <x v="5"/>
    <s v="JAYPURHAT"/>
    <x v="147"/>
  </r>
  <r>
    <n v="843"/>
    <s v="AGRANI BANK PLC"/>
    <n v="11"/>
    <x v="812"/>
    <x v="842"/>
    <x v="5"/>
    <s v="JAYPURHAT"/>
    <x v="147"/>
  </r>
  <r>
    <n v="844"/>
    <s v="AGRANI BANK PLC"/>
    <n v="11"/>
    <x v="813"/>
    <x v="843"/>
    <x v="5"/>
    <s v="JAYPURHAT"/>
    <x v="381"/>
  </r>
  <r>
    <n v="845"/>
    <s v="AGRANI BANK PLC"/>
    <n v="11"/>
    <x v="814"/>
    <x v="844"/>
    <x v="5"/>
    <s v="JAYPURHAT"/>
    <x v="380"/>
  </r>
  <r>
    <n v="846"/>
    <s v="AGRANI BANK PLC"/>
    <n v="11"/>
    <x v="815"/>
    <x v="845"/>
    <x v="5"/>
    <s v="JAYPURHAT"/>
    <x v="381"/>
  </r>
  <r>
    <n v="847"/>
    <s v="AGRANI BANK PLC"/>
    <n v="11"/>
    <x v="816"/>
    <x v="846"/>
    <x v="5"/>
    <s v="JAYPURHAT"/>
    <x v="380"/>
  </r>
  <r>
    <n v="848"/>
    <s v="AGRANI BANK PLC"/>
    <n v="11"/>
    <x v="817"/>
    <x v="847"/>
    <x v="7"/>
    <s v="KURIGRAM"/>
    <x v="382"/>
  </r>
  <r>
    <n v="849"/>
    <s v="AGRANI BANK PLC"/>
    <n v="11"/>
    <x v="818"/>
    <x v="848"/>
    <x v="7"/>
    <s v="KURIGRAM"/>
    <x v="383"/>
  </r>
  <r>
    <n v="850"/>
    <s v="AGRANI BANK PLC"/>
    <n v="11"/>
    <x v="819"/>
    <x v="849"/>
    <x v="7"/>
    <s v="KURIGRAM"/>
    <x v="384"/>
  </r>
  <r>
    <n v="851"/>
    <s v="AGRANI BANK PLC"/>
    <n v="11"/>
    <x v="820"/>
    <x v="850"/>
    <x v="7"/>
    <s v="KURIGRAM"/>
    <x v="382"/>
  </r>
  <r>
    <n v="852"/>
    <s v="AGRANI BANK PLC"/>
    <n v="11"/>
    <x v="821"/>
    <x v="851"/>
    <x v="7"/>
    <s v="KURIGRAM"/>
    <x v="385"/>
  </r>
  <r>
    <n v="853"/>
    <s v="AGRANI BANK PLC"/>
    <n v="11"/>
    <x v="822"/>
    <x v="852"/>
    <x v="7"/>
    <s v="KURIGRAM"/>
    <x v="386"/>
  </r>
  <r>
    <n v="854"/>
    <s v="AGRANI BANK PLC"/>
    <n v="11"/>
    <x v="823"/>
    <x v="853"/>
    <x v="7"/>
    <s v="KURIGRAM"/>
    <x v="387"/>
  </r>
  <r>
    <n v="855"/>
    <s v="AGRANI BANK PLC"/>
    <n v="11"/>
    <x v="638"/>
    <x v="854"/>
    <x v="7"/>
    <s v="KURIGRAM"/>
    <x v="385"/>
  </r>
  <r>
    <n v="856"/>
    <s v="AGRANI BANK PLC"/>
    <n v="11"/>
    <x v="824"/>
    <x v="855"/>
    <x v="7"/>
    <s v="KURIGRAM"/>
    <x v="371"/>
  </r>
  <r>
    <n v="857"/>
    <s v="AGRANI BANK PLC"/>
    <n v="11"/>
    <x v="825"/>
    <x v="856"/>
    <x v="7"/>
    <s v="LALMONIRHAT"/>
    <x v="260"/>
  </r>
  <r>
    <n v="858"/>
    <s v="AGRANI BANK PLC"/>
    <n v="11"/>
    <x v="826"/>
    <x v="857"/>
    <x v="5"/>
    <s v="NATORE"/>
    <x v="388"/>
  </r>
  <r>
    <n v="859"/>
    <s v="AGRANI BANK PLC"/>
    <n v="11"/>
    <x v="219"/>
    <x v="858"/>
    <x v="5"/>
    <s v="NATORE"/>
    <x v="389"/>
  </r>
  <r>
    <n v="860"/>
    <s v="AGRANI BANK PLC"/>
    <n v="11"/>
    <x v="827"/>
    <x v="859"/>
    <x v="5"/>
    <s v="NATORE"/>
    <x v="150"/>
  </r>
  <r>
    <n v="861"/>
    <s v="AGRANI BANK PLC"/>
    <n v="11"/>
    <x v="828"/>
    <x v="860"/>
    <x v="5"/>
    <s v="NATORE"/>
    <x v="390"/>
  </r>
  <r>
    <n v="862"/>
    <s v="AGRANI BANK PLC"/>
    <n v="11"/>
    <x v="829"/>
    <x v="861"/>
    <x v="5"/>
    <s v="NATORE"/>
    <x v="150"/>
  </r>
  <r>
    <n v="863"/>
    <s v="AGRANI BANK PLC"/>
    <n v="11"/>
    <x v="830"/>
    <x v="862"/>
    <x v="5"/>
    <s v="NATORE"/>
    <x v="150"/>
  </r>
  <r>
    <n v="864"/>
    <s v="AGRANI BANK PLC"/>
    <n v="11"/>
    <x v="831"/>
    <x v="863"/>
    <x v="5"/>
    <s v="NATORE"/>
    <x v="148"/>
  </r>
  <r>
    <n v="865"/>
    <s v="AGRANI BANK PLC"/>
    <n v="11"/>
    <x v="832"/>
    <x v="864"/>
    <x v="5"/>
    <s v="NATORE"/>
    <x v="390"/>
  </r>
  <r>
    <n v="866"/>
    <s v="AGRANI BANK PLC"/>
    <n v="11"/>
    <x v="833"/>
    <x v="865"/>
    <x v="5"/>
    <s v="NATORE"/>
    <x v="391"/>
  </r>
  <r>
    <n v="867"/>
    <s v="AGRANI BANK PLC"/>
    <n v="11"/>
    <x v="834"/>
    <x v="866"/>
    <x v="5"/>
    <s v="NATORE"/>
    <x v="150"/>
  </r>
  <r>
    <n v="868"/>
    <s v="AGRANI BANK PLC"/>
    <n v="11"/>
    <x v="835"/>
    <x v="867"/>
    <x v="5"/>
    <s v="NATORE"/>
    <x v="388"/>
  </r>
  <r>
    <n v="869"/>
    <s v="AGRANI BANK PLC"/>
    <n v="11"/>
    <x v="836"/>
    <x v="868"/>
    <x v="5"/>
    <s v="NATORE"/>
    <x v="388"/>
  </r>
  <r>
    <n v="870"/>
    <s v="AGRANI BANK PLC"/>
    <n v="11"/>
    <x v="837"/>
    <x v="869"/>
    <x v="5"/>
    <s v="NAOGAON"/>
    <x v="392"/>
  </r>
  <r>
    <n v="871"/>
    <s v="AGRANI BANK PLC"/>
    <n v="11"/>
    <x v="838"/>
    <x v="870"/>
    <x v="5"/>
    <s v="NAOGAON"/>
    <x v="393"/>
  </r>
  <r>
    <n v="872"/>
    <s v="AGRANI BANK PLC"/>
    <n v="11"/>
    <x v="839"/>
    <x v="871"/>
    <x v="5"/>
    <s v="NAOGAON"/>
    <x v="394"/>
  </r>
  <r>
    <n v="873"/>
    <s v="AGRANI BANK PLC"/>
    <n v="11"/>
    <x v="840"/>
    <x v="872"/>
    <x v="5"/>
    <s v="NAOGAON"/>
    <x v="395"/>
  </r>
  <r>
    <n v="874"/>
    <s v="AGRANI BANK PLC"/>
    <n v="11"/>
    <x v="841"/>
    <x v="873"/>
    <x v="5"/>
    <s v="NAOGAON"/>
    <x v="396"/>
  </r>
  <r>
    <n v="875"/>
    <s v="AGRANI BANK PLC"/>
    <n v="11"/>
    <x v="842"/>
    <x v="874"/>
    <x v="5"/>
    <s v="NAOGAON"/>
    <x v="394"/>
  </r>
  <r>
    <n v="876"/>
    <s v="AGRANI BANK PLC"/>
    <n v="11"/>
    <x v="843"/>
    <x v="875"/>
    <x v="5"/>
    <s v="NAOGAON"/>
    <x v="397"/>
  </r>
  <r>
    <n v="877"/>
    <s v="AGRANI BANK PLC"/>
    <n v="11"/>
    <x v="844"/>
    <x v="876"/>
    <x v="5"/>
    <s v="NAOGAON"/>
    <x v="398"/>
  </r>
  <r>
    <n v="878"/>
    <s v="AGRANI BANK PLC"/>
    <n v="11"/>
    <x v="845"/>
    <x v="877"/>
    <x v="5"/>
    <s v="NAOGAON"/>
    <x v="397"/>
  </r>
  <r>
    <n v="879"/>
    <s v="AGRANI BANK PLC"/>
    <n v="11"/>
    <x v="846"/>
    <x v="878"/>
    <x v="5"/>
    <s v="NAOGAON"/>
    <x v="393"/>
  </r>
  <r>
    <n v="880"/>
    <s v="AGRANI BANK PLC"/>
    <n v="11"/>
    <x v="847"/>
    <x v="879"/>
    <x v="5"/>
    <s v="NAOGAON"/>
    <x v="395"/>
  </r>
  <r>
    <n v="881"/>
    <s v="AGRANI BANK PLC"/>
    <n v="11"/>
    <x v="848"/>
    <x v="880"/>
    <x v="5"/>
    <s v="NAOGAON"/>
    <x v="394"/>
  </r>
  <r>
    <n v="882"/>
    <s v="AGRANI BANK PLC"/>
    <n v="11"/>
    <x v="849"/>
    <x v="881"/>
    <x v="5"/>
    <s v="CHAPAINAWABGAN_x000a_J"/>
    <x v="399"/>
  </r>
  <r>
    <n v="883"/>
    <s v="AGRANI BANK PLC"/>
    <n v="11"/>
    <x v="850"/>
    <x v="882"/>
    <x v="5"/>
    <s v="CHAPAINAWABGAN_x000a_J"/>
    <x v="399"/>
  </r>
  <r>
    <n v="884"/>
    <s v="AGRANI BANK PLC"/>
    <n v="11"/>
    <x v="851"/>
    <x v="883"/>
    <x v="5"/>
    <s v="CHAPAINAWABGAN_x000a_J"/>
    <x v="362"/>
  </r>
  <r>
    <n v="885"/>
    <s v="AGRANI BANK PLC"/>
    <n v="11"/>
    <x v="852"/>
    <x v="884"/>
    <x v="5"/>
    <s v="CHAPAINAWABGAN_x000a_J"/>
    <x v="399"/>
  </r>
  <r>
    <n v="886"/>
    <s v="AGRANI BANK PLC"/>
    <n v="11"/>
    <x v="853"/>
    <x v="885"/>
    <x v="5"/>
    <s v="CHAPAINAWABGAN_x000a_J"/>
    <x v="400"/>
  </r>
  <r>
    <n v="887"/>
    <s v="AGRANI BANK PLC"/>
    <n v="11"/>
    <x v="854"/>
    <x v="886"/>
    <x v="5"/>
    <s v="CHAPAINAWABGAN_x000a_J"/>
    <x v="399"/>
  </r>
  <r>
    <n v="888"/>
    <s v="AGRANI BANK PLC"/>
    <n v="11"/>
    <x v="855"/>
    <x v="887"/>
    <x v="5"/>
    <s v="CHAPAINAWABGAN_x000a_J"/>
    <x v="399"/>
  </r>
  <r>
    <n v="889"/>
    <s v="AGRANI BANK PLC"/>
    <n v="11"/>
    <x v="856"/>
    <x v="888"/>
    <x v="5"/>
    <s v="CHAPAINAWABGAN_x000a_J"/>
    <x v="362"/>
  </r>
  <r>
    <n v="890"/>
    <s v="AGRANI BANK PLC"/>
    <n v="11"/>
    <x v="857"/>
    <x v="889"/>
    <x v="5"/>
    <s v="CHAPAINAWABGAN_x000a_J"/>
    <x v="362"/>
  </r>
  <r>
    <n v="891"/>
    <s v="AGRANI BANK PLC"/>
    <n v="11"/>
    <x v="858"/>
    <x v="890"/>
    <x v="5"/>
    <s v="CHAPAINAWABGAN_x000a_J"/>
    <x v="399"/>
  </r>
  <r>
    <n v="892"/>
    <s v="AGRANI BANK PLC"/>
    <n v="11"/>
    <x v="859"/>
    <x v="891"/>
    <x v="5"/>
    <s v="CHAPAINAWABGAN_x000a_J"/>
    <x v="400"/>
  </r>
  <r>
    <n v="893"/>
    <s v="AGRANI BANK PLC"/>
    <n v="11"/>
    <x v="71"/>
    <x v="892"/>
    <x v="5"/>
    <s v="CHAPAINAWABGAN_x000a_J"/>
    <x v="399"/>
  </r>
  <r>
    <n v="894"/>
    <s v="AGRANI BANK PLC"/>
    <n v="11"/>
    <x v="860"/>
    <x v="893"/>
    <x v="5"/>
    <s v="CHAPAINAWABGAN_x000a_J"/>
    <x v="362"/>
  </r>
  <r>
    <n v="895"/>
    <s v="AGRANI BANK PLC"/>
    <n v="11"/>
    <x v="861"/>
    <x v="894"/>
    <x v="7"/>
    <s v="NILPHAMARI"/>
    <x v="401"/>
  </r>
  <r>
    <n v="896"/>
    <s v="AGRANI BANK PLC"/>
    <n v="11"/>
    <x v="862"/>
    <x v="895"/>
    <x v="7"/>
    <s v="NILPHAMARI"/>
    <x v="402"/>
  </r>
  <r>
    <n v="897"/>
    <s v="AGRANI BANK PLC"/>
    <n v="11"/>
    <x v="863"/>
    <x v="896"/>
    <x v="7"/>
    <s v="NILPHAMARI"/>
    <x v="402"/>
  </r>
  <r>
    <n v="898"/>
    <s v="AGRANI BANK PLC"/>
    <n v="11"/>
    <x v="864"/>
    <x v="897"/>
    <x v="7"/>
    <s v="NILPHAMARI"/>
    <x v="403"/>
  </r>
  <r>
    <n v="899"/>
    <s v="AGRANI BANK PLC"/>
    <n v="11"/>
    <x v="865"/>
    <x v="898"/>
    <x v="5"/>
    <s v="PABNA"/>
    <x v="404"/>
  </r>
  <r>
    <n v="900"/>
    <s v="AGRANI BANK PLC"/>
    <n v="11"/>
    <x v="866"/>
    <x v="899"/>
    <x v="5"/>
    <s v="PABNA"/>
    <x v="405"/>
  </r>
  <r>
    <n v="901"/>
    <s v="AGRANI BANK PLC"/>
    <n v="11"/>
    <x v="867"/>
    <x v="900"/>
    <x v="5"/>
    <s v="PABNA"/>
    <x v="406"/>
  </r>
  <r>
    <n v="902"/>
    <s v="AGRANI BANK PLC"/>
    <n v="11"/>
    <x v="868"/>
    <x v="901"/>
    <x v="5"/>
    <s v="PABNA"/>
    <x v="404"/>
  </r>
  <r>
    <n v="903"/>
    <s v="AGRANI BANK PLC"/>
    <n v="11"/>
    <x v="510"/>
    <x v="902"/>
    <x v="5"/>
    <s v="PABNA"/>
    <x v="404"/>
  </r>
  <r>
    <n v="904"/>
    <s v="AGRANI BANK PLC"/>
    <n v="11"/>
    <x v="869"/>
    <x v="903"/>
    <x v="5"/>
    <s v="PABNA"/>
    <x v="404"/>
  </r>
  <r>
    <n v="905"/>
    <s v="AGRANI BANK PLC"/>
    <n v="11"/>
    <x v="870"/>
    <x v="904"/>
    <x v="5"/>
    <s v="PABNA"/>
    <x v="404"/>
  </r>
  <r>
    <n v="906"/>
    <s v="AGRANI BANK PLC"/>
    <n v="11"/>
    <x v="871"/>
    <x v="905"/>
    <x v="5"/>
    <s v="PABNA"/>
    <x v="407"/>
  </r>
  <r>
    <n v="907"/>
    <s v="AGRANI BANK PLC"/>
    <n v="11"/>
    <x v="872"/>
    <x v="906"/>
    <x v="5"/>
    <s v="PABNA"/>
    <x v="152"/>
  </r>
  <r>
    <n v="908"/>
    <s v="AGRANI BANK PLC"/>
    <n v="11"/>
    <x v="873"/>
    <x v="907"/>
    <x v="5"/>
    <s v="PABNA"/>
    <x v="407"/>
  </r>
  <r>
    <n v="909"/>
    <s v="AGRANI BANK PLC"/>
    <n v="11"/>
    <x v="874"/>
    <x v="908"/>
    <x v="5"/>
    <s v="PABNA"/>
    <x v="145"/>
  </r>
  <r>
    <n v="910"/>
    <s v="AGRANI BANK PLC"/>
    <n v="11"/>
    <x v="875"/>
    <x v="909"/>
    <x v="5"/>
    <s v="PABNA"/>
    <x v="149"/>
  </r>
  <r>
    <n v="911"/>
    <s v="AGRANI BANK PLC"/>
    <n v="11"/>
    <x v="876"/>
    <x v="910"/>
    <x v="5"/>
    <s v="PABNA"/>
    <x v="407"/>
  </r>
  <r>
    <n v="912"/>
    <s v="AGRANI BANK PLC"/>
    <n v="11"/>
    <x v="877"/>
    <x v="911"/>
    <x v="5"/>
    <s v="PABNA"/>
    <x v="408"/>
  </r>
  <r>
    <n v="913"/>
    <s v="AGRANI BANK PLC"/>
    <n v="11"/>
    <x v="878"/>
    <x v="912"/>
    <x v="5"/>
    <s v="PABNA"/>
    <x v="152"/>
  </r>
  <r>
    <n v="914"/>
    <s v="AGRANI BANK PLC"/>
    <n v="11"/>
    <x v="879"/>
    <x v="913"/>
    <x v="5"/>
    <s v="PABNA"/>
    <x v="409"/>
  </r>
  <r>
    <n v="915"/>
    <s v="AGRANI BANK PLC"/>
    <n v="11"/>
    <x v="880"/>
    <x v="914"/>
    <x v="5"/>
    <s v="PABNA"/>
    <x v="407"/>
  </r>
  <r>
    <n v="916"/>
    <s v="AGRANI BANK PLC"/>
    <n v="11"/>
    <x v="881"/>
    <x v="915"/>
    <x v="5"/>
    <s v="PABNA"/>
    <x v="145"/>
  </r>
  <r>
    <n v="917"/>
    <s v="AGRANI BANK PLC"/>
    <n v="11"/>
    <x v="882"/>
    <x v="916"/>
    <x v="5"/>
    <s v="PABNA"/>
    <x v="404"/>
  </r>
  <r>
    <n v="918"/>
    <s v="AGRANI BANK PLC"/>
    <n v="11"/>
    <x v="883"/>
    <x v="917"/>
    <x v="5"/>
    <s v="PABNA"/>
    <x v="149"/>
  </r>
  <r>
    <n v="919"/>
    <s v="AGRANI BANK PLC"/>
    <n v="11"/>
    <x v="884"/>
    <x v="918"/>
    <x v="5"/>
    <s v="PABNA"/>
    <x v="408"/>
  </r>
  <r>
    <n v="920"/>
    <s v="AGRANI BANK PLC"/>
    <n v="11"/>
    <x v="885"/>
    <x v="919"/>
    <x v="5"/>
    <s v="PABNA"/>
    <x v="409"/>
  </r>
  <r>
    <n v="921"/>
    <s v="AGRANI BANK PLC"/>
    <n v="11"/>
    <x v="886"/>
    <x v="920"/>
    <x v="5"/>
    <s v="PABNA"/>
    <x v="152"/>
  </r>
  <r>
    <n v="922"/>
    <s v="AGRANI BANK PLC"/>
    <n v="11"/>
    <x v="887"/>
    <x v="921"/>
    <x v="7"/>
    <s v="PANCHAGARH"/>
    <x v="410"/>
  </r>
  <r>
    <n v="923"/>
    <s v="AGRANI BANK PLC"/>
    <n v="11"/>
    <x v="888"/>
    <x v="922"/>
    <x v="7"/>
    <s v="PANCHAGARH"/>
    <x v="410"/>
  </r>
  <r>
    <n v="924"/>
    <s v="AGRANI BANK PLC"/>
    <n v="11"/>
    <x v="889"/>
    <x v="923"/>
    <x v="7"/>
    <s v="PANCHAGARH"/>
    <x v="411"/>
  </r>
  <r>
    <n v="925"/>
    <s v="AGRANI BANK PLC"/>
    <n v="11"/>
    <x v="890"/>
    <x v="924"/>
    <x v="7"/>
    <s v="PANCHAGARH"/>
    <x v="410"/>
  </r>
  <r>
    <n v="926"/>
    <s v="AGRANI BANK PLC"/>
    <n v="11"/>
    <x v="891"/>
    <x v="925"/>
    <x v="7"/>
    <s v="PANCHAGARH"/>
    <x v="412"/>
  </r>
  <r>
    <n v="927"/>
    <s v="AGRANI BANK PLC"/>
    <n v="11"/>
    <x v="892"/>
    <x v="926"/>
    <x v="7"/>
    <s v="PANCHAGARH"/>
    <x v="410"/>
  </r>
  <r>
    <n v="928"/>
    <s v="AGRANI BANK PLC"/>
    <n v="11"/>
    <x v="893"/>
    <x v="927"/>
    <x v="5"/>
    <s v="RAJSHAHI"/>
    <x v="413"/>
  </r>
  <r>
    <n v="929"/>
    <s v="AGRANI BANK PLC"/>
    <n v="11"/>
    <x v="894"/>
    <x v="928"/>
    <x v="5"/>
    <s v="RAJSHAHI"/>
    <x v="414"/>
  </r>
  <r>
    <n v="930"/>
    <s v="AGRANI BANK PLC"/>
    <n v="11"/>
    <x v="895"/>
    <x v="929"/>
    <x v="5"/>
    <s v="RAJSHAHI"/>
    <x v="415"/>
  </r>
  <r>
    <n v="931"/>
    <s v="AGRANI BANK PLC"/>
    <n v="11"/>
    <x v="896"/>
    <x v="930"/>
    <x v="5"/>
    <s v="RAJSHAHI"/>
    <x v="416"/>
  </r>
  <r>
    <n v="932"/>
    <s v="AGRANI BANK PLC"/>
    <n v="11"/>
    <x v="897"/>
    <x v="931"/>
    <x v="5"/>
    <s v="RAJSHAHI"/>
    <x v="417"/>
  </r>
  <r>
    <n v="933"/>
    <s v="AGRANI BANK PLC"/>
    <n v="11"/>
    <x v="180"/>
    <x v="932"/>
    <x v="5"/>
    <s v="RAJSHAHI"/>
    <x v="146"/>
  </r>
  <r>
    <n v="934"/>
    <s v="AGRANI BANK PLC"/>
    <n v="11"/>
    <x v="898"/>
    <x v="933"/>
    <x v="5"/>
    <s v="RAJSHAHI"/>
    <x v="418"/>
  </r>
  <r>
    <n v="935"/>
    <s v="AGRANI BANK PLC"/>
    <n v="11"/>
    <x v="899"/>
    <x v="934"/>
    <x v="5"/>
    <s v="RAJSHAHI"/>
    <x v="418"/>
  </r>
  <r>
    <n v="936"/>
    <s v="AGRANI BANK PLC"/>
    <n v="11"/>
    <x v="900"/>
    <x v="935"/>
    <x v="5"/>
    <s v="RAJSHAHI"/>
    <x v="417"/>
  </r>
  <r>
    <n v="937"/>
    <s v="AGRANI BANK PLC"/>
    <n v="11"/>
    <x v="466"/>
    <x v="936"/>
    <x v="5"/>
    <s v="RAJSHAHI"/>
    <x v="418"/>
  </r>
  <r>
    <n v="938"/>
    <s v="AGRANI BANK PLC"/>
    <n v="11"/>
    <x v="901"/>
    <x v="937"/>
    <x v="5"/>
    <s v="RAJSHAHI"/>
    <x v="415"/>
  </r>
  <r>
    <n v="939"/>
    <s v="AGRANI BANK PLC"/>
    <n v="11"/>
    <x v="902"/>
    <x v="938"/>
    <x v="5"/>
    <s v="RAJSHAHI"/>
    <x v="419"/>
  </r>
  <r>
    <n v="940"/>
    <s v="AGRANI BANK PLC"/>
    <n v="11"/>
    <x v="903"/>
    <x v="939"/>
    <x v="5"/>
    <s v="RAJSHAHI"/>
    <x v="146"/>
  </r>
  <r>
    <n v="941"/>
    <s v="AGRANI BANK PLC"/>
    <n v="11"/>
    <x v="904"/>
    <x v="940"/>
    <x v="5"/>
    <s v="RAJSHAHI"/>
    <x v="420"/>
  </r>
  <r>
    <n v="942"/>
    <s v="AGRANI BANK PLC"/>
    <n v="11"/>
    <x v="905"/>
    <x v="941"/>
    <x v="5"/>
    <s v="RAJSHAHI"/>
    <x v="418"/>
  </r>
  <r>
    <n v="943"/>
    <s v="AGRANI BANK PLC"/>
    <n v="11"/>
    <x v="906"/>
    <x v="942"/>
    <x v="5"/>
    <s v="RAJSHAHI"/>
    <x v="418"/>
  </r>
  <r>
    <n v="944"/>
    <s v="AGRANI BANK PLC"/>
    <n v="11"/>
    <x v="907"/>
    <x v="943"/>
    <x v="5"/>
    <s v="RAJSHAHI"/>
    <x v="418"/>
  </r>
  <r>
    <n v="945"/>
    <s v="AGRANI BANK PLC"/>
    <n v="11"/>
    <x v="908"/>
    <x v="944"/>
    <x v="7"/>
    <s v="RANGPUR"/>
    <x v="130"/>
  </r>
  <r>
    <n v="946"/>
    <s v="AGRANI BANK PLC"/>
    <n v="11"/>
    <x v="909"/>
    <x v="945"/>
    <x v="7"/>
    <s v="RANGPUR"/>
    <x v="421"/>
  </r>
  <r>
    <n v="947"/>
    <s v="AGRANI BANK PLC"/>
    <n v="11"/>
    <x v="910"/>
    <x v="946"/>
    <x v="7"/>
    <s v="RANGPUR"/>
    <x v="422"/>
  </r>
  <r>
    <n v="948"/>
    <s v="AGRANI BANK PLC"/>
    <n v="11"/>
    <x v="911"/>
    <x v="947"/>
    <x v="7"/>
    <s v="RANGPUR"/>
    <x v="130"/>
  </r>
  <r>
    <n v="949"/>
    <s v="AGRANI BANK PLC"/>
    <n v="11"/>
    <x v="912"/>
    <x v="948"/>
    <x v="7"/>
    <s v="RANGPUR"/>
    <x v="130"/>
  </r>
  <r>
    <n v="950"/>
    <s v="AGRANI BANK PLC"/>
    <n v="11"/>
    <x v="913"/>
    <x v="949"/>
    <x v="7"/>
    <s v="RANGPUR"/>
    <x v="423"/>
  </r>
  <r>
    <n v="951"/>
    <s v="AGRANI BANK PLC"/>
    <n v="11"/>
    <x v="914"/>
    <x v="950"/>
    <x v="7"/>
    <s v="RANGPUR"/>
    <x v="423"/>
  </r>
  <r>
    <n v="952"/>
    <s v="AGRANI BANK PLC"/>
    <n v="11"/>
    <x v="915"/>
    <x v="951"/>
    <x v="7"/>
    <s v="RANGPUR"/>
    <x v="130"/>
  </r>
  <r>
    <n v="953"/>
    <s v="AGRANI BANK PLC"/>
    <n v="11"/>
    <x v="916"/>
    <x v="952"/>
    <x v="7"/>
    <s v="RANGPUR"/>
    <x v="130"/>
  </r>
  <r>
    <n v="954"/>
    <s v="AGRANI BANK PLC"/>
    <n v="11"/>
    <x v="917"/>
    <x v="953"/>
    <x v="7"/>
    <s v="RANGPUR"/>
    <x v="424"/>
  </r>
  <r>
    <n v="955"/>
    <s v="AGRANI BANK PLC"/>
    <n v="11"/>
    <x v="918"/>
    <x v="954"/>
    <x v="7"/>
    <s v="RANGPUR"/>
    <x v="423"/>
  </r>
  <r>
    <n v="956"/>
    <s v="AGRANI BANK PLC"/>
    <n v="11"/>
    <x v="919"/>
    <x v="955"/>
    <x v="7"/>
    <s v="RANGPUR"/>
    <x v="425"/>
  </r>
  <r>
    <n v="957"/>
    <s v="AGRANI BANK PLC"/>
    <n v="11"/>
    <x v="920"/>
    <x v="956"/>
    <x v="5"/>
    <s v="SIRAJGANJ"/>
    <x v="426"/>
  </r>
  <r>
    <n v="958"/>
    <s v="AGRANI BANK PLC"/>
    <n v="11"/>
    <x v="921"/>
    <x v="957"/>
    <x v="5"/>
    <s v="SIRAJGANJ"/>
    <x v="427"/>
  </r>
  <r>
    <n v="959"/>
    <s v="AGRANI BANK PLC"/>
    <n v="11"/>
    <x v="922"/>
    <x v="958"/>
    <x v="5"/>
    <s v="SIRAJGANJ"/>
    <x v="428"/>
  </r>
  <r>
    <n v="960"/>
    <s v="AGRANI BANK PLC"/>
    <n v="11"/>
    <x v="923"/>
    <x v="959"/>
    <x v="5"/>
    <s v="SIRAJGANJ"/>
    <x v="428"/>
  </r>
  <r>
    <n v="961"/>
    <s v="AGRANI BANK PLC"/>
    <n v="11"/>
    <x v="924"/>
    <x v="960"/>
    <x v="5"/>
    <s v="SIRAJGANJ"/>
    <x v="429"/>
  </r>
  <r>
    <n v="962"/>
    <s v="AGRANI BANK PLC"/>
    <n v="11"/>
    <x v="925"/>
    <x v="961"/>
    <x v="5"/>
    <s v="SIRAJGANJ"/>
    <x v="430"/>
  </r>
  <r>
    <n v="963"/>
    <s v="AGRANI BANK PLC"/>
    <n v="11"/>
    <x v="926"/>
    <x v="962"/>
    <x v="5"/>
    <s v="SIRAJGANJ"/>
    <x v="429"/>
  </r>
  <r>
    <n v="964"/>
    <s v="AGRANI BANK PLC"/>
    <n v="11"/>
    <x v="927"/>
    <x v="963"/>
    <x v="5"/>
    <s v="SIRAJGANJ"/>
    <x v="426"/>
  </r>
  <r>
    <n v="965"/>
    <s v="AGRANI BANK PLC"/>
    <n v="11"/>
    <x v="928"/>
    <x v="964"/>
    <x v="5"/>
    <s v="SIRAJGANJ"/>
    <x v="431"/>
  </r>
  <r>
    <n v="966"/>
    <s v="AGRANI BANK PLC"/>
    <n v="11"/>
    <x v="929"/>
    <x v="965"/>
    <x v="5"/>
    <s v="SIRAJGANJ"/>
    <x v="427"/>
  </r>
  <r>
    <n v="967"/>
    <s v="AGRANI BANK PLC"/>
    <n v="11"/>
    <x v="340"/>
    <x v="966"/>
    <x v="5"/>
    <s v="SIRAJGANJ"/>
    <x v="426"/>
  </r>
  <r>
    <n v="968"/>
    <s v="AGRANI BANK PLC"/>
    <n v="11"/>
    <x v="930"/>
    <x v="967"/>
    <x v="5"/>
    <s v="SIRAJGANJ"/>
    <x v="428"/>
  </r>
  <r>
    <n v="969"/>
    <s v="AGRANI BANK PLC"/>
    <n v="11"/>
    <x v="931"/>
    <x v="968"/>
    <x v="5"/>
    <s v="SIRAJGANJ"/>
    <x v="428"/>
  </r>
  <r>
    <n v="970"/>
    <s v="AGRANI BANK PLC"/>
    <n v="11"/>
    <x v="932"/>
    <x v="969"/>
    <x v="5"/>
    <s v="SIRAJGANJ"/>
    <x v="428"/>
  </r>
  <r>
    <n v="971"/>
    <s v="AGRANI BANK PLC"/>
    <n v="11"/>
    <x v="933"/>
    <x v="970"/>
    <x v="5"/>
    <s v="SIRAJGANJ"/>
    <x v="426"/>
  </r>
  <r>
    <n v="972"/>
    <s v="AGRANI BANK PLC"/>
    <n v="11"/>
    <x v="934"/>
    <x v="971"/>
    <x v="5"/>
    <s v="SIRAJGANJ"/>
    <x v="431"/>
  </r>
  <r>
    <n v="973"/>
    <s v="AGRANI BANK PLC"/>
    <n v="11"/>
    <x v="32"/>
    <x v="972"/>
    <x v="5"/>
    <s v="SIRAJGANJ"/>
    <x v="426"/>
  </r>
  <r>
    <n v="974"/>
    <s v="AGRANI BANK PLC"/>
    <n v="11"/>
    <x v="935"/>
    <x v="973"/>
    <x v="5"/>
    <s v="SIRAJGANJ"/>
    <x v="427"/>
  </r>
  <r>
    <n v="975"/>
    <s v="AGRANI BANK PLC"/>
    <n v="11"/>
    <x v="936"/>
    <x v="974"/>
    <x v="5"/>
    <s v="SIRAJGANJ"/>
    <x v="432"/>
  </r>
  <r>
    <n v="976"/>
    <s v="AGRANI BANK PLC"/>
    <n v="11"/>
    <x v="937"/>
    <x v="975"/>
    <x v="5"/>
    <s v="SIRAJGANJ"/>
    <x v="427"/>
  </r>
  <r>
    <n v="977"/>
    <s v="AGRANI BANK PLC"/>
    <n v="11"/>
    <x v="938"/>
    <x v="976"/>
    <x v="7"/>
    <s v="THAKURGAON"/>
    <x v="424"/>
  </r>
  <r>
    <n v="978"/>
    <s v="AGRANI BANK PLC"/>
    <n v="11"/>
    <x v="939"/>
    <x v="977"/>
    <x v="7"/>
    <s v="THAKURGAON"/>
    <x v="433"/>
  </r>
  <r>
    <n v="979"/>
    <s v="AGRANI BANK PLC"/>
    <n v="11"/>
    <x v="26"/>
    <x v="978"/>
    <x v="7"/>
    <s v="THAKURGAON"/>
    <x v="262"/>
  </r>
  <r>
    <n v="980"/>
    <s v="AGRANI BANK PLC"/>
    <n v="11"/>
    <x v="940"/>
    <x v="979"/>
    <x v="7"/>
    <s v="THAKURGAON"/>
    <x v="2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50203E-7BB0-4902-9BDF-02B41C8EE43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ivision">
  <location ref="D3:E12" firstHeaderRow="1" firstDataRow="1" firstDataCol="1"/>
  <pivotFields count="8">
    <pivotField showAll="0"/>
    <pivotField showAll="0"/>
    <pivotField dataField="1" showAll="0"/>
    <pivotField showAll="0"/>
    <pivotField showAll="0"/>
    <pivotField axis="axisRow" showAll="0">
      <items count="9">
        <item sd="0" x="6"/>
        <item sd="0" x="0"/>
        <item sd="0" x="1"/>
        <item sd="0" x="4"/>
        <item sd="0" x="2"/>
        <item sd="0" x="5"/>
        <item sd="0" x="7"/>
        <item sd="0" x="3"/>
        <item t="default" sd="0"/>
      </items>
    </pivotField>
    <pivotField showAll="0"/>
    <pivotField axis="axisRow" showAll="0">
      <items count="435">
        <item x="312"/>
        <item x="207"/>
        <item x="300"/>
        <item x="27"/>
        <item x="10"/>
        <item x="379"/>
        <item x="307"/>
        <item x="145"/>
        <item x="294"/>
        <item x="4"/>
        <item x="259"/>
        <item x="6"/>
        <item x="189"/>
        <item x="408"/>
        <item x="405"/>
        <item x="392"/>
        <item x="411"/>
        <item x="205"/>
        <item x="421"/>
        <item x="191"/>
        <item x="388"/>
        <item x="289"/>
        <item x="311"/>
        <item x="413"/>
        <item x="32"/>
        <item x="90"/>
        <item x="216"/>
        <item x="25"/>
        <item x="293"/>
        <item x="155"/>
        <item x="274"/>
        <item x="187"/>
        <item x="204"/>
        <item x="7"/>
        <item x="37"/>
        <item x="0"/>
        <item x="73"/>
        <item x="167"/>
        <item x="225"/>
        <item x="133"/>
        <item x="390"/>
        <item x="295"/>
        <item x="265"/>
        <item x="61"/>
        <item x="281"/>
        <item x="88"/>
        <item x="342"/>
        <item x="124"/>
        <item x="431"/>
        <item x="314"/>
        <item x="409"/>
        <item x="297"/>
        <item x="226"/>
        <item x="253"/>
        <item x="349"/>
        <item x="209"/>
        <item x="406"/>
        <item x="334"/>
        <item x="303"/>
        <item x="287"/>
        <item x="387"/>
        <item x="156"/>
        <item x="8"/>
        <item x="369"/>
        <item x="261"/>
        <item x="154"/>
        <item x="418"/>
        <item x="132"/>
        <item x="213"/>
        <item x="373"/>
        <item x="5"/>
        <item x="69"/>
        <item x="306"/>
        <item x="72"/>
        <item x="171"/>
        <item x="84"/>
        <item x="28"/>
        <item x="41"/>
        <item x="62"/>
        <item x="11"/>
        <item x="104"/>
        <item x="99"/>
        <item x="399"/>
        <item x="304"/>
        <item x="210"/>
        <item x="302"/>
        <item x="416"/>
        <item x="123"/>
        <item x="152"/>
        <item x="65"/>
        <item x="26"/>
        <item x="95"/>
        <item x="142"/>
        <item x="383"/>
        <item x="368"/>
        <item x="290"/>
        <item x="309"/>
        <item x="125"/>
        <item x="83"/>
        <item x="66"/>
        <item x="323"/>
        <item x="92"/>
        <item x="158"/>
        <item x="278"/>
        <item x="310"/>
        <item x="173"/>
        <item x="343"/>
        <item x="75"/>
        <item x="215"/>
        <item x="328"/>
        <item x="355"/>
        <item x="70"/>
        <item x="78"/>
        <item x="185"/>
        <item x="143"/>
        <item x="196"/>
        <item x="81"/>
        <item x="194"/>
        <item x="361"/>
        <item x="170"/>
        <item x="34"/>
        <item x="141"/>
        <item x="346"/>
        <item x="326"/>
        <item x="360"/>
        <item x="266"/>
        <item x="430"/>
        <item x="42"/>
        <item x="14"/>
        <item x="22"/>
        <item x="258"/>
        <item x="160"/>
        <item x="93"/>
        <item x="371"/>
        <item x="376"/>
        <item x="364"/>
        <item x="377"/>
        <item x="348"/>
        <item x="110"/>
        <item x="238"/>
        <item x="91"/>
        <item x="286"/>
        <item x="414"/>
        <item x="248"/>
        <item x="159"/>
        <item x="400"/>
        <item x="59"/>
        <item x="284"/>
        <item x="202"/>
        <item x="164"/>
        <item x="199"/>
        <item x="148"/>
        <item x="96"/>
        <item x="18"/>
        <item x="13"/>
        <item x="370"/>
        <item x="31"/>
        <item x="251"/>
        <item x="321"/>
        <item x="433"/>
        <item x="240"/>
        <item x="39"/>
        <item x="129"/>
        <item x="200"/>
        <item x="63"/>
        <item x="227"/>
        <item x="352"/>
        <item x="407"/>
        <item x="245"/>
        <item x="337"/>
        <item x="223"/>
        <item x="162"/>
        <item x="403"/>
        <item x="222"/>
        <item x="184"/>
        <item x="147"/>
        <item x="317"/>
        <item x="280"/>
        <item x="319"/>
        <item x="313"/>
        <item x="308"/>
        <item x="24"/>
        <item x="218"/>
        <item x="114"/>
        <item x="2"/>
        <item x="57"/>
        <item x="180"/>
        <item x="381"/>
        <item x="217"/>
        <item x="339"/>
        <item x="50"/>
        <item x="56"/>
        <item x="54"/>
        <item x="288"/>
        <item x="273"/>
        <item x="116"/>
        <item x="201"/>
        <item x="165"/>
        <item x="350"/>
        <item x="219"/>
        <item x="100"/>
        <item x="228"/>
        <item x="134"/>
        <item x="9"/>
        <item x="49"/>
        <item x="316"/>
        <item x="232"/>
        <item x="267"/>
        <item x="193"/>
        <item x="315"/>
        <item x="101"/>
        <item x="322"/>
        <item x="333"/>
        <item x="89"/>
        <item x="107"/>
        <item x="130"/>
        <item x="299"/>
        <item x="357"/>
        <item x="21"/>
        <item x="1"/>
        <item x="182"/>
        <item x="208"/>
        <item x="327"/>
        <item x="247"/>
        <item x="53"/>
        <item x="153"/>
        <item x="48"/>
        <item x="330"/>
        <item x="113"/>
        <item x="231"/>
        <item x="40"/>
        <item x="336"/>
        <item x="384"/>
        <item x="335"/>
        <item x="68"/>
        <item x="102"/>
        <item x="188"/>
        <item x="305"/>
        <item x="260"/>
        <item x="389"/>
        <item x="108"/>
        <item x="131"/>
        <item x="119"/>
        <item x="243"/>
        <item x="270"/>
        <item x="224"/>
        <item x="234"/>
        <item x="44"/>
        <item x="163"/>
        <item x="140"/>
        <item x="395"/>
        <item x="55"/>
        <item x="351"/>
        <item x="15"/>
        <item x="12"/>
        <item x="301"/>
        <item x="338"/>
        <item x="344"/>
        <item x="186"/>
        <item x="29"/>
        <item x="282"/>
        <item x="396"/>
        <item x="112"/>
        <item x="419"/>
        <item x="120"/>
        <item x="347"/>
        <item x="271"/>
        <item x="292"/>
        <item x="139"/>
        <item x="77"/>
        <item x="67"/>
        <item x="291"/>
        <item x="420"/>
        <item x="169"/>
        <item x="115"/>
        <item x="47"/>
        <item x="250"/>
        <item x="214"/>
        <item x="244"/>
        <item x="64"/>
        <item x="121"/>
        <item x="97"/>
        <item x="3"/>
        <item x="211"/>
        <item x="283"/>
        <item x="382"/>
        <item x="318"/>
        <item x="279"/>
        <item x="252"/>
        <item x="358"/>
        <item x="17"/>
        <item x="394"/>
        <item x="341"/>
        <item x="340"/>
        <item x="254"/>
        <item x="76"/>
        <item x="264"/>
        <item x="150"/>
        <item x="51"/>
        <item x="268"/>
        <item x="178"/>
        <item x="230"/>
        <item x="401"/>
        <item x="161"/>
        <item x="417"/>
        <item x="404"/>
        <item x="52"/>
        <item x="36"/>
        <item x="325"/>
        <item x="229"/>
        <item x="71"/>
        <item x="198"/>
        <item x="277"/>
        <item x="172"/>
        <item x="380"/>
        <item x="410"/>
        <item x="35"/>
        <item x="275"/>
        <item x="372"/>
        <item x="30"/>
        <item x="20"/>
        <item x="296"/>
        <item x="136"/>
        <item x="356"/>
        <item x="398"/>
        <item x="345"/>
        <item x="246"/>
        <item x="329"/>
        <item x="423"/>
        <item x="424"/>
        <item x="353"/>
        <item x="397"/>
        <item x="269"/>
        <item x="415"/>
        <item x="428"/>
        <item x="105"/>
        <item x="263"/>
        <item x="117"/>
        <item x="203"/>
        <item x="385"/>
        <item x="272"/>
        <item x="235"/>
        <item x="146"/>
        <item x="103"/>
        <item x="137"/>
        <item x="106"/>
        <item x="176"/>
        <item x="109"/>
        <item x="190"/>
        <item x="33"/>
        <item x="19"/>
        <item x="257"/>
        <item x="331"/>
        <item x="197"/>
        <item x="38"/>
        <item x="212"/>
        <item x="375"/>
        <item x="374"/>
        <item x="320"/>
        <item x="429"/>
        <item x="82"/>
        <item x="43"/>
        <item x="393"/>
        <item x="367"/>
        <item x="221"/>
        <item x="135"/>
        <item x="122"/>
        <item x="239"/>
        <item x="183"/>
        <item x="402"/>
        <item x="128"/>
        <item x="151"/>
        <item x="174"/>
        <item x="427"/>
        <item x="359"/>
        <item x="166"/>
        <item x="16"/>
        <item x="285"/>
        <item x="138"/>
        <item x="98"/>
        <item x="86"/>
        <item x="363"/>
        <item x="58"/>
        <item x="233"/>
        <item x="362"/>
        <item x="45"/>
        <item x="236"/>
        <item x="354"/>
        <item x="177"/>
        <item x="256"/>
        <item x="237"/>
        <item x="391"/>
        <item x="426"/>
        <item x="23"/>
        <item x="324"/>
        <item x="94"/>
        <item x="126"/>
        <item x="255"/>
        <item x="365"/>
        <item x="175"/>
        <item x="60"/>
        <item x="118"/>
        <item x="242"/>
        <item x="111"/>
        <item x="366"/>
        <item x="127"/>
        <item x="149"/>
        <item x="144"/>
        <item x="378"/>
        <item x="179"/>
        <item x="422"/>
        <item x="298"/>
        <item x="79"/>
        <item x="425"/>
        <item x="249"/>
        <item x="168"/>
        <item x="192"/>
        <item x="87"/>
        <item x="332"/>
        <item x="412"/>
        <item x="262"/>
        <item x="74"/>
        <item x="241"/>
        <item x="80"/>
        <item x="46"/>
        <item x="220"/>
        <item x="85"/>
        <item x="386"/>
        <item x="432"/>
        <item x="195"/>
        <item x="181"/>
        <item x="206"/>
        <item x="276"/>
        <item x="157"/>
        <item t="default"/>
      </items>
    </pivotField>
  </pivotFields>
  <rowFields count="2">
    <field x="5"/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BANK 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1BE726-86FB-40F4-8BC7-8ADAB504AF5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/>
  <pivotFields count="8">
    <pivotField showAll="0"/>
    <pivotField showAll="0"/>
    <pivotField dataField="1" showAll="0"/>
    <pivotField showAll="0"/>
    <pivotField showAll="0"/>
    <pivotField axis="axisRow" showAll="0">
      <items count="9">
        <item sd="0" x="6"/>
        <item sd="0" x="0"/>
        <item sd="0" x="1"/>
        <item sd="0" x="4"/>
        <item sd="0" x="2"/>
        <item sd="0" x="5"/>
        <item sd="0" x="7"/>
        <item sd="0" x="3"/>
        <item t="default" sd="0"/>
      </items>
    </pivotField>
    <pivotField showAll="0"/>
    <pivotField axis="axisRow" showAll="0">
      <items count="435">
        <item x="312"/>
        <item x="207"/>
        <item x="300"/>
        <item x="27"/>
        <item x="10"/>
        <item x="379"/>
        <item x="307"/>
        <item x="145"/>
        <item x="294"/>
        <item x="4"/>
        <item x="259"/>
        <item x="6"/>
        <item x="189"/>
        <item x="408"/>
        <item x="405"/>
        <item x="392"/>
        <item x="411"/>
        <item x="205"/>
        <item x="421"/>
        <item x="191"/>
        <item x="388"/>
        <item x="289"/>
        <item x="311"/>
        <item x="413"/>
        <item x="32"/>
        <item x="90"/>
        <item x="216"/>
        <item x="25"/>
        <item x="293"/>
        <item x="155"/>
        <item x="274"/>
        <item x="187"/>
        <item x="204"/>
        <item x="7"/>
        <item x="37"/>
        <item x="0"/>
        <item x="73"/>
        <item x="167"/>
        <item x="225"/>
        <item x="133"/>
        <item x="390"/>
        <item x="295"/>
        <item x="265"/>
        <item x="61"/>
        <item x="281"/>
        <item x="88"/>
        <item x="342"/>
        <item x="124"/>
        <item x="431"/>
        <item x="314"/>
        <item x="409"/>
        <item x="297"/>
        <item x="226"/>
        <item x="253"/>
        <item x="349"/>
        <item x="209"/>
        <item x="406"/>
        <item x="334"/>
        <item x="303"/>
        <item x="287"/>
        <item x="387"/>
        <item x="156"/>
        <item x="8"/>
        <item x="369"/>
        <item x="261"/>
        <item x="154"/>
        <item x="418"/>
        <item x="132"/>
        <item x="213"/>
        <item x="373"/>
        <item x="5"/>
        <item x="69"/>
        <item x="306"/>
        <item x="72"/>
        <item x="171"/>
        <item x="84"/>
        <item x="28"/>
        <item x="41"/>
        <item x="62"/>
        <item x="11"/>
        <item x="104"/>
        <item x="99"/>
        <item x="399"/>
        <item x="304"/>
        <item x="210"/>
        <item x="302"/>
        <item x="416"/>
        <item x="123"/>
        <item x="152"/>
        <item x="65"/>
        <item x="26"/>
        <item x="95"/>
        <item x="142"/>
        <item x="383"/>
        <item x="368"/>
        <item x="290"/>
        <item x="309"/>
        <item x="125"/>
        <item x="83"/>
        <item x="66"/>
        <item x="323"/>
        <item x="92"/>
        <item x="158"/>
        <item x="278"/>
        <item x="310"/>
        <item x="173"/>
        <item x="343"/>
        <item x="75"/>
        <item x="215"/>
        <item x="328"/>
        <item x="355"/>
        <item x="70"/>
        <item x="78"/>
        <item x="185"/>
        <item x="143"/>
        <item x="196"/>
        <item x="81"/>
        <item x="194"/>
        <item x="361"/>
        <item x="170"/>
        <item x="34"/>
        <item x="141"/>
        <item x="346"/>
        <item x="326"/>
        <item x="360"/>
        <item x="266"/>
        <item x="430"/>
        <item x="42"/>
        <item x="14"/>
        <item x="22"/>
        <item x="258"/>
        <item x="160"/>
        <item x="93"/>
        <item x="371"/>
        <item x="376"/>
        <item x="364"/>
        <item x="377"/>
        <item x="348"/>
        <item x="110"/>
        <item x="238"/>
        <item x="91"/>
        <item x="286"/>
        <item x="414"/>
        <item x="248"/>
        <item x="159"/>
        <item x="400"/>
        <item x="59"/>
        <item x="284"/>
        <item x="202"/>
        <item x="164"/>
        <item x="199"/>
        <item x="148"/>
        <item x="96"/>
        <item x="18"/>
        <item x="13"/>
        <item x="370"/>
        <item x="31"/>
        <item x="251"/>
        <item x="321"/>
        <item x="433"/>
        <item x="240"/>
        <item x="39"/>
        <item x="129"/>
        <item x="200"/>
        <item x="63"/>
        <item x="227"/>
        <item x="352"/>
        <item x="407"/>
        <item x="245"/>
        <item x="337"/>
        <item x="223"/>
        <item x="162"/>
        <item x="403"/>
        <item x="222"/>
        <item x="184"/>
        <item x="147"/>
        <item x="317"/>
        <item x="280"/>
        <item x="319"/>
        <item x="313"/>
        <item x="308"/>
        <item x="24"/>
        <item x="218"/>
        <item x="114"/>
        <item x="2"/>
        <item x="57"/>
        <item x="180"/>
        <item x="381"/>
        <item x="217"/>
        <item x="339"/>
        <item x="50"/>
        <item x="56"/>
        <item x="54"/>
        <item x="288"/>
        <item x="273"/>
        <item x="116"/>
        <item x="201"/>
        <item x="165"/>
        <item x="350"/>
        <item x="219"/>
        <item x="100"/>
        <item x="228"/>
        <item x="134"/>
        <item x="9"/>
        <item x="49"/>
        <item x="316"/>
        <item x="232"/>
        <item x="267"/>
        <item x="193"/>
        <item x="315"/>
        <item x="101"/>
        <item x="322"/>
        <item x="333"/>
        <item x="89"/>
        <item x="107"/>
        <item x="130"/>
        <item x="299"/>
        <item x="357"/>
        <item x="21"/>
        <item x="1"/>
        <item x="182"/>
        <item x="208"/>
        <item x="327"/>
        <item x="247"/>
        <item x="53"/>
        <item x="153"/>
        <item x="48"/>
        <item x="330"/>
        <item x="113"/>
        <item x="231"/>
        <item x="40"/>
        <item x="336"/>
        <item x="384"/>
        <item x="335"/>
        <item x="68"/>
        <item x="102"/>
        <item x="188"/>
        <item x="305"/>
        <item x="260"/>
        <item x="389"/>
        <item x="108"/>
        <item x="131"/>
        <item x="119"/>
        <item x="243"/>
        <item x="270"/>
        <item x="224"/>
        <item x="234"/>
        <item x="44"/>
        <item x="163"/>
        <item x="140"/>
        <item x="395"/>
        <item x="55"/>
        <item x="351"/>
        <item x="15"/>
        <item x="12"/>
        <item x="301"/>
        <item x="338"/>
        <item x="344"/>
        <item x="186"/>
        <item x="29"/>
        <item x="282"/>
        <item x="396"/>
        <item x="112"/>
        <item x="419"/>
        <item x="120"/>
        <item x="347"/>
        <item x="271"/>
        <item x="292"/>
        <item x="139"/>
        <item x="77"/>
        <item x="67"/>
        <item x="291"/>
        <item x="420"/>
        <item x="169"/>
        <item x="115"/>
        <item x="47"/>
        <item x="250"/>
        <item x="214"/>
        <item x="244"/>
        <item x="64"/>
        <item x="121"/>
        <item x="97"/>
        <item x="3"/>
        <item x="211"/>
        <item x="283"/>
        <item x="382"/>
        <item x="318"/>
        <item x="279"/>
        <item x="252"/>
        <item x="358"/>
        <item x="17"/>
        <item x="394"/>
        <item x="341"/>
        <item x="340"/>
        <item x="254"/>
        <item x="76"/>
        <item x="264"/>
        <item x="150"/>
        <item x="51"/>
        <item x="268"/>
        <item x="178"/>
        <item x="230"/>
        <item x="401"/>
        <item x="161"/>
        <item x="417"/>
        <item x="404"/>
        <item x="52"/>
        <item x="36"/>
        <item x="325"/>
        <item x="229"/>
        <item x="71"/>
        <item x="198"/>
        <item x="277"/>
        <item x="172"/>
        <item x="380"/>
        <item x="410"/>
        <item x="35"/>
        <item x="275"/>
        <item x="372"/>
        <item x="30"/>
        <item x="20"/>
        <item x="296"/>
        <item x="136"/>
        <item x="356"/>
        <item x="398"/>
        <item x="345"/>
        <item x="246"/>
        <item x="329"/>
        <item x="423"/>
        <item x="424"/>
        <item x="353"/>
        <item x="397"/>
        <item x="269"/>
        <item x="415"/>
        <item x="428"/>
        <item x="105"/>
        <item x="263"/>
        <item x="117"/>
        <item x="203"/>
        <item x="385"/>
        <item x="272"/>
        <item x="235"/>
        <item x="146"/>
        <item x="103"/>
        <item x="137"/>
        <item x="106"/>
        <item x="176"/>
        <item x="109"/>
        <item x="190"/>
        <item x="33"/>
        <item x="19"/>
        <item x="257"/>
        <item x="331"/>
        <item x="197"/>
        <item x="38"/>
        <item x="212"/>
        <item x="375"/>
        <item x="374"/>
        <item x="320"/>
        <item x="429"/>
        <item x="82"/>
        <item x="43"/>
        <item x="393"/>
        <item x="367"/>
        <item x="221"/>
        <item x="135"/>
        <item x="122"/>
        <item x="239"/>
        <item x="183"/>
        <item x="402"/>
        <item x="128"/>
        <item x="151"/>
        <item x="174"/>
        <item x="427"/>
        <item x="359"/>
        <item x="166"/>
        <item x="16"/>
        <item x="285"/>
        <item x="138"/>
        <item x="98"/>
        <item x="86"/>
        <item x="363"/>
        <item x="58"/>
        <item x="233"/>
        <item x="362"/>
        <item x="45"/>
        <item x="236"/>
        <item x="354"/>
        <item x="177"/>
        <item x="256"/>
        <item x="237"/>
        <item x="391"/>
        <item x="426"/>
        <item x="23"/>
        <item x="324"/>
        <item x="94"/>
        <item x="126"/>
        <item x="255"/>
        <item x="365"/>
        <item x="175"/>
        <item x="60"/>
        <item x="118"/>
        <item x="242"/>
        <item x="111"/>
        <item x="366"/>
        <item x="127"/>
        <item x="149"/>
        <item x="144"/>
        <item x="378"/>
        <item x="179"/>
        <item x="422"/>
        <item x="298"/>
        <item x="79"/>
        <item x="425"/>
        <item x="249"/>
        <item x="168"/>
        <item x="192"/>
        <item x="87"/>
        <item x="332"/>
        <item x="412"/>
        <item x="262"/>
        <item x="74"/>
        <item x="241"/>
        <item x="80"/>
        <item x="46"/>
        <item x="220"/>
        <item x="85"/>
        <item x="386"/>
        <item x="432"/>
        <item x="195"/>
        <item x="181"/>
        <item x="206"/>
        <item x="276"/>
        <item x="157"/>
        <item t="default"/>
      </items>
    </pivotField>
  </pivotFields>
  <rowFields count="2">
    <field x="5"/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BANK 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53709-1645-4D1B-B8F1-5299EEC6968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24:F33" firstHeaderRow="1" firstDataRow="1" firstDataCol="1"/>
  <pivotFields count="8">
    <pivotField showAll="0"/>
    <pivotField showAll="0"/>
    <pivotField showAll="0"/>
    <pivotField dataField="1" showAll="0"/>
    <pivotField showAll="0"/>
    <pivotField axis="axisRow" showAll="0">
      <items count="9">
        <item sd="0" x="6"/>
        <item sd="0" x="0"/>
        <item sd="0" x="1"/>
        <item sd="0" x="4"/>
        <item sd="0" x="2"/>
        <item sd="0" x="5"/>
        <item sd="0" x="7"/>
        <item sd="0" x="3"/>
        <item t="default" sd="0"/>
      </items>
    </pivotField>
    <pivotField showAll="0"/>
    <pivotField axis="axisRow" showAll="0">
      <items count="435">
        <item x="312"/>
        <item x="207"/>
        <item x="300"/>
        <item x="27"/>
        <item x="10"/>
        <item x="379"/>
        <item x="307"/>
        <item x="145"/>
        <item x="294"/>
        <item x="4"/>
        <item x="259"/>
        <item x="6"/>
        <item x="189"/>
        <item x="408"/>
        <item x="405"/>
        <item x="392"/>
        <item x="411"/>
        <item x="205"/>
        <item x="421"/>
        <item x="191"/>
        <item x="388"/>
        <item x="289"/>
        <item x="311"/>
        <item x="413"/>
        <item x="32"/>
        <item x="90"/>
        <item x="216"/>
        <item x="25"/>
        <item x="293"/>
        <item x="155"/>
        <item x="274"/>
        <item x="187"/>
        <item x="204"/>
        <item x="7"/>
        <item x="37"/>
        <item x="0"/>
        <item x="73"/>
        <item x="167"/>
        <item x="225"/>
        <item x="133"/>
        <item x="390"/>
        <item x="295"/>
        <item x="265"/>
        <item x="61"/>
        <item x="281"/>
        <item x="88"/>
        <item x="342"/>
        <item x="124"/>
        <item x="431"/>
        <item x="314"/>
        <item x="409"/>
        <item x="297"/>
        <item x="226"/>
        <item x="253"/>
        <item x="349"/>
        <item x="209"/>
        <item x="406"/>
        <item x="334"/>
        <item x="303"/>
        <item x="287"/>
        <item x="387"/>
        <item x="156"/>
        <item x="8"/>
        <item x="369"/>
        <item x="261"/>
        <item x="154"/>
        <item x="418"/>
        <item x="132"/>
        <item x="213"/>
        <item x="373"/>
        <item x="5"/>
        <item x="69"/>
        <item x="306"/>
        <item x="72"/>
        <item x="171"/>
        <item x="84"/>
        <item x="28"/>
        <item x="41"/>
        <item x="62"/>
        <item x="11"/>
        <item x="104"/>
        <item x="99"/>
        <item x="399"/>
        <item x="304"/>
        <item x="210"/>
        <item x="302"/>
        <item x="416"/>
        <item x="123"/>
        <item x="152"/>
        <item x="65"/>
        <item x="26"/>
        <item x="95"/>
        <item x="142"/>
        <item x="383"/>
        <item x="368"/>
        <item x="290"/>
        <item x="309"/>
        <item x="125"/>
        <item x="83"/>
        <item x="66"/>
        <item x="323"/>
        <item x="92"/>
        <item x="158"/>
        <item x="278"/>
        <item x="310"/>
        <item x="173"/>
        <item x="343"/>
        <item x="75"/>
        <item x="215"/>
        <item x="328"/>
        <item x="355"/>
        <item x="70"/>
        <item x="78"/>
        <item x="185"/>
        <item x="143"/>
        <item x="196"/>
        <item x="81"/>
        <item x="194"/>
        <item x="361"/>
        <item x="170"/>
        <item x="34"/>
        <item x="141"/>
        <item x="346"/>
        <item x="326"/>
        <item x="360"/>
        <item x="266"/>
        <item x="430"/>
        <item x="42"/>
        <item x="14"/>
        <item x="22"/>
        <item x="258"/>
        <item x="160"/>
        <item x="93"/>
        <item x="371"/>
        <item x="376"/>
        <item x="364"/>
        <item x="377"/>
        <item x="348"/>
        <item x="110"/>
        <item x="238"/>
        <item x="91"/>
        <item x="286"/>
        <item x="414"/>
        <item x="248"/>
        <item x="159"/>
        <item x="400"/>
        <item x="59"/>
        <item x="284"/>
        <item x="202"/>
        <item x="164"/>
        <item x="199"/>
        <item x="148"/>
        <item x="96"/>
        <item x="18"/>
        <item x="13"/>
        <item x="370"/>
        <item x="31"/>
        <item x="251"/>
        <item x="321"/>
        <item x="433"/>
        <item x="240"/>
        <item x="39"/>
        <item x="129"/>
        <item x="200"/>
        <item x="63"/>
        <item x="227"/>
        <item x="352"/>
        <item x="407"/>
        <item x="245"/>
        <item x="337"/>
        <item x="223"/>
        <item x="162"/>
        <item x="403"/>
        <item x="222"/>
        <item x="184"/>
        <item x="147"/>
        <item x="317"/>
        <item x="280"/>
        <item x="319"/>
        <item x="313"/>
        <item x="308"/>
        <item x="24"/>
        <item x="218"/>
        <item x="114"/>
        <item x="2"/>
        <item x="57"/>
        <item x="180"/>
        <item x="381"/>
        <item x="217"/>
        <item x="339"/>
        <item x="50"/>
        <item x="56"/>
        <item x="54"/>
        <item x="288"/>
        <item x="273"/>
        <item x="116"/>
        <item x="201"/>
        <item x="165"/>
        <item x="350"/>
        <item x="219"/>
        <item x="100"/>
        <item x="228"/>
        <item x="134"/>
        <item x="9"/>
        <item x="49"/>
        <item x="316"/>
        <item x="232"/>
        <item x="267"/>
        <item x="193"/>
        <item x="315"/>
        <item x="101"/>
        <item x="322"/>
        <item x="333"/>
        <item x="89"/>
        <item x="107"/>
        <item x="130"/>
        <item x="299"/>
        <item x="357"/>
        <item x="21"/>
        <item x="1"/>
        <item x="182"/>
        <item x="208"/>
        <item x="327"/>
        <item x="247"/>
        <item x="53"/>
        <item x="153"/>
        <item x="48"/>
        <item x="330"/>
        <item x="113"/>
        <item x="231"/>
        <item x="40"/>
        <item x="336"/>
        <item x="384"/>
        <item x="335"/>
        <item x="68"/>
        <item x="102"/>
        <item x="188"/>
        <item x="305"/>
        <item x="260"/>
        <item x="389"/>
        <item x="108"/>
        <item x="131"/>
        <item x="119"/>
        <item x="243"/>
        <item x="270"/>
        <item x="224"/>
        <item x="234"/>
        <item x="44"/>
        <item x="163"/>
        <item x="140"/>
        <item x="395"/>
        <item x="55"/>
        <item x="351"/>
        <item x="15"/>
        <item x="12"/>
        <item x="301"/>
        <item x="338"/>
        <item x="344"/>
        <item x="186"/>
        <item x="29"/>
        <item x="282"/>
        <item x="396"/>
        <item x="112"/>
        <item x="419"/>
        <item x="120"/>
        <item x="347"/>
        <item x="271"/>
        <item x="292"/>
        <item x="139"/>
        <item x="77"/>
        <item x="67"/>
        <item x="291"/>
        <item x="420"/>
        <item x="169"/>
        <item x="115"/>
        <item x="47"/>
        <item x="250"/>
        <item x="214"/>
        <item x="244"/>
        <item x="64"/>
        <item x="121"/>
        <item x="97"/>
        <item x="3"/>
        <item x="211"/>
        <item x="283"/>
        <item x="382"/>
        <item x="318"/>
        <item x="279"/>
        <item x="252"/>
        <item x="358"/>
        <item x="17"/>
        <item x="394"/>
        <item x="341"/>
        <item x="340"/>
        <item x="254"/>
        <item x="76"/>
        <item x="264"/>
        <item x="150"/>
        <item x="51"/>
        <item x="268"/>
        <item x="178"/>
        <item x="230"/>
        <item x="401"/>
        <item x="161"/>
        <item x="417"/>
        <item x="404"/>
        <item x="52"/>
        <item x="36"/>
        <item x="325"/>
        <item x="229"/>
        <item x="71"/>
        <item x="198"/>
        <item x="277"/>
        <item x="172"/>
        <item x="380"/>
        <item x="410"/>
        <item x="35"/>
        <item x="275"/>
        <item x="372"/>
        <item x="30"/>
        <item x="20"/>
        <item x="296"/>
        <item x="136"/>
        <item x="356"/>
        <item x="398"/>
        <item x="345"/>
        <item x="246"/>
        <item x="329"/>
        <item x="423"/>
        <item x="424"/>
        <item x="353"/>
        <item x="397"/>
        <item x="269"/>
        <item x="415"/>
        <item x="428"/>
        <item x="105"/>
        <item x="263"/>
        <item x="117"/>
        <item x="203"/>
        <item x="385"/>
        <item x="272"/>
        <item x="235"/>
        <item x="146"/>
        <item x="103"/>
        <item x="137"/>
        <item x="106"/>
        <item x="176"/>
        <item x="109"/>
        <item x="190"/>
        <item x="33"/>
        <item x="19"/>
        <item x="257"/>
        <item x="331"/>
        <item x="197"/>
        <item x="38"/>
        <item x="212"/>
        <item x="375"/>
        <item x="374"/>
        <item x="320"/>
        <item x="429"/>
        <item x="82"/>
        <item x="43"/>
        <item x="393"/>
        <item x="367"/>
        <item x="221"/>
        <item x="135"/>
        <item x="122"/>
        <item x="239"/>
        <item x="183"/>
        <item x="402"/>
        <item x="128"/>
        <item x="151"/>
        <item x="174"/>
        <item x="427"/>
        <item x="359"/>
        <item x="166"/>
        <item x="16"/>
        <item x="285"/>
        <item x="138"/>
        <item x="98"/>
        <item x="86"/>
        <item x="363"/>
        <item x="58"/>
        <item x="233"/>
        <item x="362"/>
        <item x="45"/>
        <item x="236"/>
        <item x="354"/>
        <item x="177"/>
        <item x="256"/>
        <item x="237"/>
        <item x="391"/>
        <item x="426"/>
        <item x="23"/>
        <item x="324"/>
        <item x="94"/>
        <item x="126"/>
        <item x="255"/>
        <item x="365"/>
        <item x="175"/>
        <item x="60"/>
        <item x="118"/>
        <item x="242"/>
        <item x="111"/>
        <item x="366"/>
        <item x="127"/>
        <item x="149"/>
        <item x="144"/>
        <item x="378"/>
        <item x="179"/>
        <item x="422"/>
        <item x="298"/>
        <item x="79"/>
        <item x="425"/>
        <item x="249"/>
        <item x="168"/>
        <item x="192"/>
        <item x="87"/>
        <item x="332"/>
        <item x="412"/>
        <item x="262"/>
        <item x="74"/>
        <item x="241"/>
        <item x="80"/>
        <item x="46"/>
        <item x="220"/>
        <item x="85"/>
        <item x="386"/>
        <item x="432"/>
        <item x="195"/>
        <item x="181"/>
        <item x="206"/>
        <item x="276"/>
        <item x="157"/>
        <item t="default"/>
      </items>
    </pivotField>
  </pivotFields>
  <rowFields count="2">
    <field x="5"/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BRANCH NA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92FA2-C573-4FB9-9B0B-F21F35C3ED9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2" firstHeaderRow="1" firstDataRow="1" firstDataCol="1"/>
  <pivotFields count="8">
    <pivotField showAll="0"/>
    <pivotField showAll="0"/>
    <pivotField showAll="0"/>
    <pivotField axis="axisRow" showAll="0">
      <items count="942">
        <item x="865"/>
        <item x="299"/>
        <item x="59"/>
        <item x="541"/>
        <item x="837"/>
        <item x="838"/>
        <item x="40"/>
        <item x="557"/>
        <item x="18"/>
        <item x="809"/>
        <item x="616"/>
        <item x="908"/>
        <item x="285"/>
        <item x="37"/>
        <item x="729"/>
        <item x="689"/>
        <item x="78"/>
        <item x="251"/>
        <item x="264"/>
        <item x="301"/>
        <item x="235"/>
        <item x="524"/>
        <item x="39"/>
        <item x="214"/>
        <item x="849"/>
        <item x="112"/>
        <item x="594"/>
        <item x="646"/>
        <item x="617"/>
        <item x="302"/>
        <item x="238"/>
        <item x="469"/>
        <item x="520"/>
        <item x="248"/>
        <item x="85"/>
        <item x="41"/>
        <item x="15"/>
        <item x="42"/>
        <item x="618"/>
        <item x="884"/>
        <item x="866"/>
        <item x="493"/>
        <item x="889"/>
        <item x="721"/>
        <item x="810"/>
        <item x="43"/>
        <item x="188"/>
        <item x="517"/>
        <item x="303"/>
        <item x="305"/>
        <item x="19"/>
        <item x="210"/>
        <item x="211"/>
        <item x="909"/>
        <item x="394"/>
        <item x="357"/>
        <item x="583"/>
        <item x="748"/>
        <item x="826"/>
        <item x="775"/>
        <item x="589"/>
        <item x="626"/>
        <item x="84"/>
        <item x="920"/>
        <item x="265"/>
        <item x="461"/>
        <item x="893"/>
        <item x="116"/>
        <item x="593"/>
        <item x="266"/>
        <item x="481"/>
        <item x="448"/>
        <item x="36"/>
        <item x="114"/>
        <item x="714"/>
        <item x="712"/>
        <item x="371"/>
        <item x="732"/>
        <item x="11"/>
        <item x="267"/>
        <item x="0"/>
        <item x="895"/>
        <item x="304"/>
        <item x="307"/>
        <item x="407"/>
        <item x="105"/>
        <item x="508"/>
        <item x="95"/>
        <item x="747"/>
        <item x="5"/>
        <item x="451"/>
        <item x="365"/>
        <item x="664"/>
        <item x="663"/>
        <item x="46"/>
        <item x="690"/>
        <item x="45"/>
        <item x="867"/>
        <item x="595"/>
        <item x="464"/>
        <item x="531"/>
        <item x="414"/>
        <item x="850"/>
        <item x="372"/>
        <item x="558"/>
        <item x="212"/>
        <item x="156"/>
        <item x="471"/>
        <item x="115"/>
        <item x="138"/>
        <item x="601"/>
        <item x="723"/>
        <item x="630"/>
        <item x="654"/>
        <item x="213"/>
        <item x="662"/>
        <item x="268"/>
        <item x="308"/>
        <item x="341"/>
        <item x="928"/>
        <item x="921"/>
        <item x="20"/>
        <item x="640"/>
        <item x="885"/>
        <item x="710"/>
        <item x="597"/>
        <item x="178"/>
        <item x="906"/>
        <item x="189"/>
        <item x="452"/>
        <item x="494"/>
        <item x="506"/>
        <item x="96"/>
        <item x="733"/>
        <item x="395"/>
        <item x="641"/>
        <item x="749"/>
        <item x="691"/>
        <item x="739"/>
        <item x="109"/>
        <item x="817"/>
        <item x="608"/>
        <item x="577"/>
        <item x="193"/>
        <item x="823"/>
        <item x="783"/>
        <item x="924"/>
        <item x="507"/>
        <item x="632"/>
        <item x="851"/>
        <item x="784"/>
        <item x="522"/>
        <item x="532"/>
        <item x="269"/>
        <item x="6"/>
        <item x="839"/>
        <item x="270"/>
        <item x="236"/>
        <item x="405"/>
        <item x="413"/>
        <item x="161"/>
        <item x="106"/>
        <item x="798"/>
        <item x="102"/>
        <item x="614"/>
        <item x="602"/>
        <item x="479"/>
        <item x="661"/>
        <item x="922"/>
        <item x="7"/>
        <item x="781"/>
        <item x="113"/>
        <item x="110"/>
        <item x="141"/>
        <item x="848"/>
        <item x="916"/>
        <item x="437"/>
        <item x="360"/>
        <item x="495"/>
        <item x="47"/>
        <item x="750"/>
        <item x="309"/>
        <item x="911"/>
        <item x="272"/>
        <item x="811"/>
        <item x="887"/>
        <item x="48"/>
        <item x="525"/>
        <item x="665"/>
        <item x="751"/>
        <item x="259"/>
        <item x="923"/>
        <item x="117"/>
        <item x="21"/>
        <item x="175"/>
        <item x="224"/>
        <item x="14"/>
        <item x="852"/>
        <item x="655"/>
        <item x="93"/>
        <item x="398"/>
        <item x="607"/>
        <item x="896"/>
        <item x="470"/>
        <item x="453"/>
        <item x="609"/>
        <item x="226"/>
        <item x="886"/>
        <item x="4"/>
        <item x="252"/>
        <item x="49"/>
        <item x="603"/>
        <item x="311"/>
        <item x="752"/>
        <item x="33"/>
        <item x="166"/>
        <item x="818"/>
        <item x="584"/>
        <item x="128"/>
        <item x="496"/>
        <item x="853"/>
        <item x="310"/>
        <item x="215"/>
        <item x="619"/>
        <item x="666"/>
        <item x="580"/>
        <item x="99"/>
        <item x="667"/>
        <item x="868"/>
        <item x="50"/>
        <item x="168"/>
        <item x="76"/>
        <item x="257"/>
        <item x="510"/>
        <item x="151"/>
        <item x="75"/>
        <item x="668"/>
        <item x="165"/>
        <item x="179"/>
        <item x="550"/>
        <item x="628"/>
        <item x="620"/>
        <item x="186"/>
        <item x="216"/>
        <item x="724"/>
        <item x="876"/>
        <item x="217"/>
        <item x="140"/>
        <item x="615"/>
        <item x="669"/>
        <item x="127"/>
        <item x="104"/>
        <item x="740"/>
        <item x="146"/>
        <item x="218"/>
        <item x="511"/>
        <item x="253"/>
        <item x="273"/>
        <item x="581"/>
        <item x="274"/>
        <item x="313"/>
        <item x="375"/>
        <item x="363"/>
        <item x="370"/>
        <item x="392"/>
        <item x="149"/>
        <item x="503"/>
        <item x="314"/>
        <item x="799"/>
        <item x="560"/>
        <item x="754"/>
        <item x="771"/>
        <item x="206"/>
        <item x="482"/>
        <item x="399"/>
        <item x="51"/>
        <item x="426"/>
        <item x="254"/>
        <item x="869"/>
        <item x="415"/>
        <item x="52"/>
        <item x="86"/>
        <item x="315"/>
        <item x="925"/>
        <item x="538"/>
        <item x="316"/>
        <item x="670"/>
        <item x="317"/>
        <item x="400"/>
        <item x="396"/>
        <item x="81"/>
        <item x="275"/>
        <item x="162"/>
        <item x="54"/>
        <item x="497"/>
        <item x="300"/>
        <item x="318"/>
        <item x="38"/>
        <item x="55"/>
        <item x="824"/>
        <item x="800"/>
        <item x="194"/>
        <item x="671"/>
        <item x="306"/>
        <item x="498"/>
        <item x="88"/>
        <item x="801"/>
        <item x="730"/>
        <item x="639"/>
        <item x="145"/>
        <item x="190"/>
        <item x="297"/>
        <item x="417"/>
        <item x="600"/>
        <item x="716"/>
        <item x="424"/>
        <item x="401"/>
        <item x="573"/>
        <item x="755"/>
        <item x="926"/>
        <item x="195"/>
        <item x="505"/>
        <item x="276"/>
        <item x="582"/>
        <item x="685"/>
        <item x="854"/>
        <item x="894"/>
        <item x="629"/>
        <item x="277"/>
        <item x="278"/>
        <item x="693"/>
        <item x="144"/>
        <item x="427"/>
        <item x="219"/>
        <item x="170"/>
        <item x="416"/>
        <item x="604"/>
        <item x="319"/>
        <item x="379"/>
        <item x="237"/>
        <item x="171"/>
        <item x="450"/>
        <item x="22"/>
        <item x="708"/>
        <item x="785"/>
        <item x="56"/>
        <item x="827"/>
        <item x="658"/>
        <item x="622"/>
        <item x="897"/>
        <item x="939"/>
        <item x="279"/>
        <item x="483"/>
        <item x="118"/>
        <item x="484"/>
        <item x="631"/>
        <item x="90"/>
        <item x="231"/>
        <item x="321"/>
        <item x="438"/>
        <item x="380"/>
        <item x="561"/>
        <item x="280"/>
        <item x="870"/>
        <item x="659"/>
        <item x="119"/>
        <item x="472"/>
        <item x="454"/>
        <item x="139"/>
        <item x="368"/>
        <item x="706"/>
        <item x="322"/>
        <item x="57"/>
        <item x="58"/>
        <item x="239"/>
        <item x="871"/>
        <item x="579"/>
        <item x="91"/>
        <item x="385"/>
        <item x="386"/>
        <item x="298"/>
        <item x="233"/>
        <item x="705"/>
        <item x="447"/>
        <item x="323"/>
        <item x="289"/>
        <item x="324"/>
        <item x="436"/>
        <item x="10"/>
        <item x="888"/>
        <item x="325"/>
        <item x="120"/>
        <item x="672"/>
        <item x="60"/>
        <item x="281"/>
        <item x="864"/>
        <item x="428"/>
        <item x="439"/>
        <item x="440"/>
        <item x="446"/>
        <item x="562"/>
        <item x="234"/>
        <item x="366"/>
        <item x="367"/>
        <item x="326"/>
        <item x="585"/>
        <item x="635"/>
        <item x="673"/>
        <item x="121"/>
        <item x="647"/>
        <item x="537"/>
        <item x="651"/>
        <item x="633"/>
        <item x="474"/>
        <item x="634"/>
        <item x="429"/>
        <item x="621"/>
        <item x="150"/>
        <item x="220"/>
        <item x="327"/>
        <item x="812"/>
        <item x="258"/>
        <item x="645"/>
        <item x="61"/>
        <item x="720"/>
        <item x="29"/>
        <item x="656"/>
        <item x="2"/>
        <item x="328"/>
        <item x="623"/>
        <item x="172"/>
        <item x="596"/>
        <item x="282"/>
        <item x="551"/>
        <item x="722"/>
        <item x="813"/>
        <item x="717"/>
        <item x="98"/>
        <item x="927"/>
        <item x="652"/>
        <item x="108"/>
        <item x="283"/>
        <item x="504"/>
        <item x="613"/>
        <item x="512"/>
        <item x="468"/>
        <item x="485"/>
        <item x="578"/>
        <item x="542"/>
        <item x="449"/>
        <item x="163"/>
        <item x="373"/>
        <item x="787"/>
        <item x="802"/>
        <item x="387"/>
        <item x="725"/>
        <item x="513"/>
        <item x="563"/>
        <item x="657"/>
        <item x="418"/>
        <item x="62"/>
        <item x="425"/>
        <item x="675"/>
        <item x="176"/>
        <item x="564"/>
        <item x="455"/>
        <item x="196"/>
        <item x="16"/>
        <item x="499"/>
        <item x="423"/>
        <item x="122"/>
        <item x="879"/>
        <item x="221"/>
        <item x="430"/>
        <item x="463"/>
        <item x="565"/>
        <item x="734"/>
        <item x="676"/>
        <item x="284"/>
        <item x="674"/>
        <item x="533"/>
        <item x="240"/>
        <item x="644"/>
        <item x="840"/>
        <item x="177"/>
        <item x="610"/>
        <item x="23"/>
        <item x="694"/>
        <item x="677"/>
        <item x="207"/>
        <item x="855"/>
        <item x="678"/>
        <item x="757"/>
        <item x="625"/>
        <item x="63"/>
        <item x="726"/>
        <item x="124"/>
        <item x="232"/>
        <item x="687"/>
        <item x="688"/>
        <item x="80"/>
        <item x="152"/>
        <item x="456"/>
        <item x="486"/>
        <item x="143"/>
        <item x="208"/>
        <item x="434"/>
        <item x="197"/>
        <item x="187"/>
        <item x="475"/>
        <item x="731"/>
        <item x="198"/>
        <item x="462"/>
        <item x="695"/>
        <item x="819"/>
        <item x="329"/>
        <item x="692"/>
        <item x="814"/>
        <item x="441"/>
        <item x="125"/>
        <item x="83"/>
        <item x="286"/>
        <item x="64"/>
        <item x="287"/>
        <item x="611"/>
        <item x="825"/>
        <item x="8"/>
        <item x="828"/>
        <item x="180"/>
        <item x="389"/>
        <item x="715"/>
        <item x="836"/>
        <item x="87"/>
        <item x="465"/>
        <item x="390"/>
        <item x="126"/>
        <item x="574"/>
        <item x="788"/>
        <item x="758"/>
        <item x="707"/>
        <item x="679"/>
        <item x="222"/>
        <item x="586"/>
        <item x="847"/>
        <item x="759"/>
        <item x="789"/>
        <item x="330"/>
        <item x="397"/>
        <item x="899"/>
        <item x="182"/>
        <item x="476"/>
        <item x="480"/>
        <item x="477"/>
        <item x="249"/>
        <item x="153"/>
        <item x="841"/>
        <item x="735"/>
        <item x="288"/>
        <item x="696"/>
        <item x="24"/>
        <item x="815"/>
        <item x="331"/>
        <item x="419"/>
        <item x="500"/>
        <item x="1"/>
        <item x="912"/>
        <item x="713"/>
        <item x="241"/>
        <item x="514"/>
        <item x="487"/>
        <item x="332"/>
        <item x="777"/>
        <item x="736"/>
        <item x="727"/>
        <item x="242"/>
        <item x="458"/>
        <item x="559"/>
        <item x="872"/>
        <item x="521"/>
        <item x="856"/>
        <item x="77"/>
        <item x="333"/>
        <item x="192"/>
        <item x="756"/>
        <item x="566"/>
        <item x="540"/>
        <item x="857"/>
        <item x="591"/>
        <item x="129"/>
        <item x="526"/>
        <item x="587"/>
        <item x="200"/>
        <item x="457"/>
        <item x="376"/>
        <item x="201"/>
        <item x="334"/>
        <item x="741"/>
        <item x="697"/>
        <item x="711"/>
        <item x="431"/>
        <item x="501"/>
        <item x="488"/>
        <item x="406"/>
        <item x="873"/>
        <item x="547"/>
        <item x="588"/>
        <item x="202"/>
        <item x="489"/>
        <item x="790"/>
        <item x="26"/>
        <item x="530"/>
        <item x="502"/>
        <item x="567"/>
        <item x="173"/>
        <item x="9"/>
        <item x="225"/>
        <item x="898"/>
        <item x="874"/>
        <item x="515"/>
        <item x="402"/>
        <item x="568"/>
        <item x="820"/>
        <item x="776"/>
        <item x="649"/>
        <item x="803"/>
        <item x="543"/>
        <item x="553"/>
        <item x="576"/>
        <item x="34"/>
        <item x="761"/>
        <item x="552"/>
        <item x="133"/>
        <item x="554"/>
        <item x="842"/>
        <item x="718"/>
        <item x="27"/>
        <item x="548"/>
        <item x="335"/>
        <item x="336"/>
        <item x="527"/>
        <item x="130"/>
        <item x="131"/>
        <item x="830"/>
        <item x="834"/>
        <item x="28"/>
        <item x="791"/>
        <item x="383"/>
        <item x="337"/>
        <item x="338"/>
        <item x="900"/>
        <item x="342"/>
        <item x="821"/>
        <item x="875"/>
        <item x="65"/>
        <item x="831"/>
        <item x="918"/>
        <item x="534"/>
        <item x="660"/>
        <item x="339"/>
        <item x="340"/>
        <item x="66"/>
        <item x="466"/>
        <item x="459"/>
        <item x="861"/>
        <item x="930"/>
        <item x="132"/>
        <item x="779"/>
        <item x="762"/>
        <item x="843"/>
        <item x="227"/>
        <item x="829"/>
        <item x="382"/>
        <item x="627"/>
        <item x="753"/>
        <item x="742"/>
        <item x="808"/>
        <item x="123"/>
        <item x="148"/>
        <item x="100"/>
        <item x="67"/>
        <item x="393"/>
        <item x="460"/>
        <item x="528"/>
        <item x="377"/>
        <item x="890"/>
        <item x="816"/>
        <item x="931"/>
        <item x="545"/>
        <item x="778"/>
        <item x="181"/>
        <item x="384"/>
        <item x="698"/>
        <item x="792"/>
        <item x="737"/>
        <item x="154"/>
        <item x="167"/>
        <item x="598"/>
        <item x="700"/>
        <item x="142"/>
        <item x="243"/>
        <item x="745"/>
        <item x="844"/>
        <item x="913"/>
        <item x="412"/>
        <item x="411"/>
        <item x="786"/>
        <item x="686"/>
        <item x="443"/>
        <item x="914"/>
        <item x="938"/>
        <item x="159"/>
        <item x="442"/>
        <item x="592"/>
        <item x="763"/>
        <item x="929"/>
        <item x="845"/>
        <item x="68"/>
        <item x="343"/>
        <item x="432"/>
        <item x="699"/>
        <item x="89"/>
        <item x="344"/>
        <item x="643"/>
        <item x="636"/>
        <item x="793"/>
        <item x="31"/>
        <item x="345"/>
        <item x="794"/>
        <item x="535"/>
        <item x="877"/>
        <item x="901"/>
        <item x="346"/>
        <item x="246"/>
        <item x="835"/>
        <item x="203"/>
        <item x="529"/>
        <item x="624"/>
        <item x="391"/>
        <item x="932"/>
        <item x="902"/>
        <item x="637"/>
        <item x="878"/>
        <item x="184"/>
        <item x="420"/>
        <item x="858"/>
        <item x="638"/>
        <item x="544"/>
        <item x="134"/>
        <item x="903"/>
        <item x="904"/>
        <item x="312"/>
        <item x="35"/>
        <item x="290"/>
        <item x="97"/>
        <item x="183"/>
        <item x="247"/>
        <item x="185"/>
        <item x="490"/>
        <item x="348"/>
        <item x="349"/>
        <item x="103"/>
        <item x="915"/>
        <item x="910"/>
        <item x="408"/>
        <item x="804"/>
        <item x="719"/>
        <item x="381"/>
        <item x="107"/>
        <item x="347"/>
        <item x="764"/>
        <item x="832"/>
        <item x="261"/>
        <item x="70"/>
        <item x="859"/>
        <item x="880"/>
        <item x="69"/>
        <item x="135"/>
        <item x="650"/>
        <item x="536"/>
        <item x="680"/>
        <item x="30"/>
        <item x="933"/>
        <item x="701"/>
        <item x="605"/>
        <item x="71"/>
        <item x="351"/>
        <item x="403"/>
        <item x="653"/>
        <item x="805"/>
        <item x="806"/>
        <item x="445"/>
        <item x="862"/>
        <item x="863"/>
        <item x="570"/>
        <item x="569"/>
        <item x="12"/>
        <item x="160"/>
        <item x="291"/>
        <item x="82"/>
        <item x="682"/>
        <item x="846"/>
        <item x="765"/>
        <item x="782"/>
        <item x="444"/>
        <item x="292"/>
        <item x="245"/>
        <item x="374"/>
        <item x="260"/>
        <item x="743"/>
        <item x="209"/>
        <item x="409"/>
        <item x="250"/>
        <item x="244"/>
        <item x="473"/>
        <item x="353"/>
        <item x="174"/>
        <item x="728"/>
        <item x="262"/>
        <item x="223"/>
        <item x="354"/>
        <item x="795"/>
        <item x="905"/>
        <item x="271"/>
        <item x="937"/>
        <item x="17"/>
        <item x="25"/>
        <item x="683"/>
        <item x="891"/>
        <item x="881"/>
        <item x="378"/>
        <item x="917"/>
        <item x="766"/>
        <item x="136"/>
        <item x="352"/>
        <item x="72"/>
        <item x="549"/>
        <item x="404"/>
        <item x="519"/>
        <item x="147"/>
        <item x="642"/>
        <item x="648"/>
        <item x="702"/>
        <item x="157"/>
        <item x="555"/>
        <item x="355"/>
        <item x="767"/>
        <item x="293"/>
        <item x="860"/>
        <item x="3"/>
        <item x="882"/>
        <item x="356"/>
        <item x="204"/>
        <item x="744"/>
        <item x="516"/>
        <item x="491"/>
        <item x="478"/>
        <item x="833"/>
        <item x="681"/>
        <item x="44"/>
        <item x="73"/>
        <item x="934"/>
        <item x="228"/>
        <item x="164"/>
        <item x="229"/>
        <item x="101"/>
        <item x="509"/>
        <item x="320"/>
        <item x="768"/>
        <item x="111"/>
        <item x="205"/>
        <item x="492"/>
        <item x="191"/>
        <item x="74"/>
        <item x="350"/>
        <item x="369"/>
        <item x="796"/>
        <item x="32"/>
        <item x="410"/>
        <item x="79"/>
        <item x="53"/>
        <item x="780"/>
        <item x="294"/>
        <item x="883"/>
        <item x="769"/>
        <item x="255"/>
        <item x="746"/>
        <item x="807"/>
        <item x="575"/>
        <item x="92"/>
        <item x="590"/>
        <item x="158"/>
        <item x="13"/>
        <item x="797"/>
        <item x="467"/>
        <item x="935"/>
        <item x="770"/>
        <item x="599"/>
        <item x="435"/>
        <item x="518"/>
        <item x="571"/>
        <item x="919"/>
        <item x="772"/>
        <item x="388"/>
        <item x="539"/>
        <item x="358"/>
        <item x="155"/>
        <item x="684"/>
        <item x="940"/>
        <item x="773"/>
        <item x="703"/>
        <item x="359"/>
        <item x="556"/>
        <item x="760"/>
        <item x="421"/>
        <item x="137"/>
        <item x="422"/>
        <item x="256"/>
        <item x="94"/>
        <item x="433"/>
        <item x="892"/>
        <item x="523"/>
        <item x="704"/>
        <item x="169"/>
        <item x="606"/>
        <item x="822"/>
        <item x="936"/>
        <item x="295"/>
        <item x="364"/>
        <item x="709"/>
        <item x="199"/>
        <item x="612"/>
        <item x="907"/>
        <item x="572"/>
        <item x="361"/>
        <item x="263"/>
        <item x="546"/>
        <item x="774"/>
        <item x="230"/>
        <item x="738"/>
        <item x="296"/>
        <item x="362"/>
        <item t="default"/>
      </items>
    </pivotField>
    <pivotField showAll="0"/>
    <pivotField axis="axisRow" showAll="0">
      <items count="9">
        <item x="6"/>
        <item sd="0" x="0"/>
        <item sd="0" x="1"/>
        <item sd="0" x="4"/>
        <item sd="0" x="2"/>
        <item sd="0" x="5"/>
        <item sd="0" x="7"/>
        <item sd="0" x="3"/>
        <item t="default" sd="0"/>
      </items>
    </pivotField>
    <pivotField showAll="0"/>
    <pivotField axis="axisRow" dataField="1" showAll="0">
      <items count="435">
        <item x="312"/>
        <item x="207"/>
        <item x="300"/>
        <item x="27"/>
        <item x="10"/>
        <item x="379"/>
        <item x="307"/>
        <item x="145"/>
        <item x="294"/>
        <item x="4"/>
        <item x="259"/>
        <item x="6"/>
        <item x="189"/>
        <item x="408"/>
        <item x="405"/>
        <item x="392"/>
        <item x="411"/>
        <item x="205"/>
        <item x="421"/>
        <item x="191"/>
        <item x="388"/>
        <item x="289"/>
        <item x="311"/>
        <item x="413"/>
        <item x="32"/>
        <item x="90"/>
        <item x="216"/>
        <item x="25"/>
        <item x="293"/>
        <item x="155"/>
        <item x="274"/>
        <item x="187"/>
        <item x="204"/>
        <item x="7"/>
        <item x="37"/>
        <item x="0"/>
        <item x="73"/>
        <item x="167"/>
        <item x="225"/>
        <item x="133"/>
        <item x="390"/>
        <item x="295"/>
        <item x="265"/>
        <item x="61"/>
        <item x="281"/>
        <item x="88"/>
        <item x="342"/>
        <item x="124"/>
        <item x="431"/>
        <item x="314"/>
        <item x="409"/>
        <item x="297"/>
        <item x="226"/>
        <item x="253"/>
        <item x="349"/>
        <item x="209"/>
        <item x="406"/>
        <item x="334"/>
        <item x="303"/>
        <item x="287"/>
        <item x="387"/>
        <item x="156"/>
        <item x="8"/>
        <item x="369"/>
        <item x="261"/>
        <item x="154"/>
        <item x="418"/>
        <item x="132"/>
        <item x="213"/>
        <item x="373"/>
        <item x="5"/>
        <item x="69"/>
        <item x="306"/>
        <item x="72"/>
        <item x="171"/>
        <item x="84"/>
        <item x="28"/>
        <item x="41"/>
        <item x="62"/>
        <item x="11"/>
        <item x="104"/>
        <item x="99"/>
        <item x="399"/>
        <item x="304"/>
        <item x="210"/>
        <item x="302"/>
        <item x="416"/>
        <item x="123"/>
        <item x="152"/>
        <item x="65"/>
        <item x="26"/>
        <item x="95"/>
        <item x="142"/>
        <item x="383"/>
        <item x="368"/>
        <item x="290"/>
        <item x="309"/>
        <item x="125"/>
        <item x="83"/>
        <item x="66"/>
        <item x="323"/>
        <item x="92"/>
        <item x="158"/>
        <item x="278"/>
        <item x="310"/>
        <item x="173"/>
        <item x="343"/>
        <item x="75"/>
        <item x="215"/>
        <item x="328"/>
        <item x="355"/>
        <item x="70"/>
        <item x="78"/>
        <item x="185"/>
        <item x="143"/>
        <item x="196"/>
        <item x="81"/>
        <item x="194"/>
        <item x="361"/>
        <item x="170"/>
        <item x="34"/>
        <item x="141"/>
        <item x="346"/>
        <item x="326"/>
        <item x="360"/>
        <item x="266"/>
        <item x="430"/>
        <item x="42"/>
        <item x="14"/>
        <item x="22"/>
        <item x="258"/>
        <item x="160"/>
        <item x="93"/>
        <item x="371"/>
        <item x="376"/>
        <item x="364"/>
        <item x="377"/>
        <item x="348"/>
        <item x="110"/>
        <item x="238"/>
        <item x="91"/>
        <item x="286"/>
        <item x="414"/>
        <item x="248"/>
        <item x="159"/>
        <item x="400"/>
        <item x="59"/>
        <item x="284"/>
        <item x="202"/>
        <item x="164"/>
        <item x="199"/>
        <item x="148"/>
        <item x="96"/>
        <item x="18"/>
        <item x="13"/>
        <item x="370"/>
        <item x="31"/>
        <item x="251"/>
        <item x="321"/>
        <item x="433"/>
        <item x="240"/>
        <item x="39"/>
        <item x="129"/>
        <item x="200"/>
        <item x="63"/>
        <item x="227"/>
        <item x="352"/>
        <item x="407"/>
        <item x="245"/>
        <item x="337"/>
        <item x="223"/>
        <item x="162"/>
        <item x="403"/>
        <item x="222"/>
        <item x="184"/>
        <item x="147"/>
        <item x="317"/>
        <item x="280"/>
        <item x="319"/>
        <item x="313"/>
        <item x="308"/>
        <item x="24"/>
        <item x="218"/>
        <item x="114"/>
        <item x="2"/>
        <item x="57"/>
        <item x="180"/>
        <item x="381"/>
        <item x="217"/>
        <item x="339"/>
        <item x="50"/>
        <item x="56"/>
        <item x="54"/>
        <item x="288"/>
        <item x="273"/>
        <item x="116"/>
        <item x="201"/>
        <item x="165"/>
        <item x="350"/>
        <item x="219"/>
        <item x="100"/>
        <item x="228"/>
        <item x="134"/>
        <item x="9"/>
        <item x="49"/>
        <item x="316"/>
        <item x="232"/>
        <item x="267"/>
        <item x="193"/>
        <item x="315"/>
        <item x="101"/>
        <item x="322"/>
        <item x="333"/>
        <item x="89"/>
        <item x="107"/>
        <item x="130"/>
        <item x="299"/>
        <item x="357"/>
        <item x="21"/>
        <item x="1"/>
        <item x="182"/>
        <item x="208"/>
        <item x="327"/>
        <item x="247"/>
        <item x="53"/>
        <item x="153"/>
        <item x="48"/>
        <item x="330"/>
        <item x="113"/>
        <item x="231"/>
        <item x="40"/>
        <item x="336"/>
        <item x="384"/>
        <item x="335"/>
        <item x="68"/>
        <item x="102"/>
        <item x="188"/>
        <item x="305"/>
        <item x="260"/>
        <item x="389"/>
        <item x="108"/>
        <item x="131"/>
        <item x="119"/>
        <item x="243"/>
        <item x="270"/>
        <item x="224"/>
        <item x="234"/>
        <item x="44"/>
        <item x="163"/>
        <item x="140"/>
        <item x="395"/>
        <item x="55"/>
        <item x="351"/>
        <item x="15"/>
        <item x="12"/>
        <item x="301"/>
        <item x="338"/>
        <item x="344"/>
        <item x="186"/>
        <item x="29"/>
        <item x="282"/>
        <item x="396"/>
        <item x="112"/>
        <item x="419"/>
        <item x="120"/>
        <item x="347"/>
        <item x="271"/>
        <item x="292"/>
        <item x="139"/>
        <item x="77"/>
        <item x="67"/>
        <item x="291"/>
        <item x="420"/>
        <item x="169"/>
        <item x="115"/>
        <item x="47"/>
        <item x="250"/>
        <item x="214"/>
        <item x="244"/>
        <item x="64"/>
        <item x="121"/>
        <item x="97"/>
        <item x="3"/>
        <item x="211"/>
        <item x="283"/>
        <item x="382"/>
        <item x="318"/>
        <item x="279"/>
        <item x="252"/>
        <item x="358"/>
        <item x="17"/>
        <item x="394"/>
        <item x="341"/>
        <item x="340"/>
        <item x="254"/>
        <item x="76"/>
        <item x="264"/>
        <item x="150"/>
        <item x="51"/>
        <item x="268"/>
        <item x="178"/>
        <item x="230"/>
        <item x="401"/>
        <item x="161"/>
        <item x="417"/>
        <item x="404"/>
        <item x="52"/>
        <item x="36"/>
        <item x="325"/>
        <item x="229"/>
        <item x="71"/>
        <item x="198"/>
        <item x="277"/>
        <item x="172"/>
        <item x="380"/>
        <item x="410"/>
        <item x="35"/>
        <item x="275"/>
        <item x="372"/>
        <item x="30"/>
        <item x="20"/>
        <item x="296"/>
        <item x="136"/>
        <item x="356"/>
        <item x="398"/>
        <item x="345"/>
        <item x="246"/>
        <item x="329"/>
        <item x="423"/>
        <item x="424"/>
        <item x="353"/>
        <item x="397"/>
        <item x="269"/>
        <item x="415"/>
        <item x="428"/>
        <item x="105"/>
        <item x="263"/>
        <item x="117"/>
        <item x="203"/>
        <item x="385"/>
        <item x="272"/>
        <item x="235"/>
        <item x="146"/>
        <item x="103"/>
        <item x="137"/>
        <item x="106"/>
        <item x="176"/>
        <item x="109"/>
        <item x="190"/>
        <item x="33"/>
        <item x="19"/>
        <item x="257"/>
        <item x="331"/>
        <item x="197"/>
        <item x="38"/>
        <item x="212"/>
        <item x="375"/>
        <item x="374"/>
        <item x="320"/>
        <item x="429"/>
        <item x="82"/>
        <item x="43"/>
        <item x="393"/>
        <item x="367"/>
        <item x="221"/>
        <item x="135"/>
        <item x="122"/>
        <item x="239"/>
        <item x="183"/>
        <item x="402"/>
        <item x="128"/>
        <item x="151"/>
        <item x="174"/>
        <item x="427"/>
        <item x="359"/>
        <item x="166"/>
        <item x="16"/>
        <item x="285"/>
        <item x="138"/>
        <item x="98"/>
        <item x="86"/>
        <item x="363"/>
        <item x="58"/>
        <item x="233"/>
        <item x="362"/>
        <item x="45"/>
        <item x="236"/>
        <item x="354"/>
        <item x="177"/>
        <item x="256"/>
        <item x="237"/>
        <item x="391"/>
        <item x="426"/>
        <item x="23"/>
        <item x="324"/>
        <item x="94"/>
        <item x="126"/>
        <item x="255"/>
        <item x="365"/>
        <item x="175"/>
        <item x="60"/>
        <item x="118"/>
        <item x="242"/>
        <item x="111"/>
        <item x="366"/>
        <item x="127"/>
        <item x="149"/>
        <item x="144"/>
        <item x="378"/>
        <item x="179"/>
        <item x="422"/>
        <item x="298"/>
        <item x="79"/>
        <item x="425"/>
        <item x="249"/>
        <item x="168"/>
        <item x="192"/>
        <item x="87"/>
        <item x="332"/>
        <item x="412"/>
        <item x="262"/>
        <item x="74"/>
        <item x="241"/>
        <item x="80"/>
        <item x="46"/>
        <item x="220"/>
        <item x="85"/>
        <item x="386"/>
        <item x="432"/>
        <item x="195"/>
        <item x="181"/>
        <item x="206"/>
        <item x="276"/>
        <item x="157"/>
        <item t="default"/>
      </items>
    </pivotField>
  </pivotFields>
  <rowFields count="3">
    <field x="5"/>
    <field x="7"/>
    <field x="3"/>
  </rowFields>
  <rowItems count="109">
    <i>
      <x/>
    </i>
    <i r="1">
      <x v="1"/>
    </i>
    <i r="2">
      <x v="680"/>
    </i>
    <i r="1">
      <x v="2"/>
    </i>
    <i r="2">
      <x v="472"/>
    </i>
    <i r="1">
      <x v="8"/>
    </i>
    <i r="2">
      <x v="26"/>
    </i>
    <i r="2">
      <x v="313"/>
    </i>
    <i r="1">
      <x v="17"/>
    </i>
    <i r="2">
      <x v="737"/>
    </i>
    <i r="2">
      <x v="877"/>
    </i>
    <i r="1">
      <x v="26"/>
    </i>
    <i r="2">
      <x v="763"/>
    </i>
    <i r="1">
      <x v="32"/>
    </i>
    <i r="2">
      <x v="77"/>
    </i>
    <i r="2">
      <x v="534"/>
    </i>
    <i r="1">
      <x v="41"/>
    </i>
    <i r="2">
      <x v="98"/>
    </i>
    <i r="1">
      <x v="46"/>
    </i>
    <i r="2">
      <x v="111"/>
    </i>
    <i r="2">
      <x v="455"/>
    </i>
    <i r="1">
      <x v="51"/>
    </i>
    <i r="2">
      <x v="125"/>
    </i>
    <i r="1">
      <x v="54"/>
    </i>
    <i r="2">
      <x v="133"/>
    </i>
    <i r="1">
      <x v="58"/>
    </i>
    <i r="2">
      <x v="141"/>
    </i>
    <i r="2">
      <x v="443"/>
    </i>
    <i r="2">
      <x v="485"/>
    </i>
    <i r="2">
      <x v="930"/>
    </i>
    <i r="1">
      <x v="72"/>
    </i>
    <i r="2">
      <x v="164"/>
    </i>
    <i r="1">
      <x v="83"/>
    </i>
    <i r="2">
      <x v="205"/>
    </i>
    <i r="1">
      <x v="85"/>
    </i>
    <i r="2">
      <x v="201"/>
    </i>
    <i r="1">
      <x v="106"/>
    </i>
    <i r="2">
      <x v="244"/>
    </i>
    <i r="1">
      <x v="108"/>
    </i>
    <i r="2">
      <x v="84"/>
    </i>
    <i r="2">
      <x v="248"/>
    </i>
    <i r="1">
      <x v="122"/>
    </i>
    <i r="2">
      <x v="816"/>
    </i>
    <i r="1">
      <x v="137"/>
    </i>
    <i r="2">
      <x v="307"/>
    </i>
    <i r="1">
      <x v="148"/>
    </i>
    <i r="2">
      <x v="110"/>
    </i>
    <i r="2">
      <x v="336"/>
    </i>
    <i r="2">
      <x v="902"/>
    </i>
    <i r="1">
      <x v="166"/>
    </i>
    <i r="2">
      <x v="693"/>
    </i>
    <i r="1">
      <x v="176"/>
    </i>
    <i r="2">
      <x v="409"/>
    </i>
    <i r="2">
      <x v="840"/>
    </i>
    <i r="1">
      <x v="188"/>
    </i>
    <i r="2">
      <x v="495"/>
    </i>
    <i r="2">
      <x v="703"/>
    </i>
    <i r="1">
      <x v="198"/>
    </i>
    <i r="2">
      <x v="476"/>
    </i>
    <i r="1">
      <x v="205"/>
    </i>
    <i r="2">
      <x v="27"/>
    </i>
    <i r="1">
      <x v="216"/>
    </i>
    <i r="2">
      <x v="165"/>
    </i>
    <i r="2">
      <x v="211"/>
    </i>
    <i r="2">
      <x v="725"/>
    </i>
    <i r="2">
      <x v="777"/>
    </i>
    <i r="2">
      <x v="783"/>
    </i>
    <i r="1">
      <x v="237"/>
    </i>
    <i r="2">
      <x v="524"/>
    </i>
    <i r="1">
      <x v="252"/>
    </i>
    <i r="2">
      <x v="556"/>
    </i>
    <i r="2">
      <x v="572"/>
    </i>
    <i r="1">
      <x v="255"/>
    </i>
    <i r="2">
      <x v="923"/>
    </i>
    <i r="1">
      <x v="257"/>
    </i>
    <i r="2">
      <x v="573"/>
    </i>
    <i r="1">
      <x v="265"/>
    </i>
    <i r="2">
      <x v="14"/>
    </i>
    <i r="2">
      <x v="510"/>
    </i>
    <i r="1">
      <x v="277"/>
    </i>
    <i r="2">
      <x v="602"/>
    </i>
    <i r="2">
      <x v="704"/>
    </i>
    <i r="1">
      <x v="286"/>
    </i>
    <i r="2">
      <x v="623"/>
    </i>
    <i r="1">
      <x v="321"/>
    </i>
    <i r="2">
      <x v="431"/>
    </i>
    <i r="2">
      <x v="696"/>
    </i>
    <i r="1">
      <x v="325"/>
    </i>
    <i r="2">
      <x v="644"/>
    </i>
    <i r="2">
      <x v="661"/>
    </i>
    <i r="2">
      <x v="725"/>
    </i>
    <i r="1">
      <x v="330"/>
    </i>
    <i r="2">
      <x v="542"/>
    </i>
    <i r="2">
      <x v="938"/>
    </i>
    <i r="1">
      <x v="338"/>
    </i>
    <i r="2">
      <x v="529"/>
    </i>
    <i r="1">
      <x v="411"/>
    </i>
    <i r="2">
      <x v="896"/>
    </i>
    <i r="1">
      <x v="431"/>
    </i>
    <i r="2">
      <x v="264"/>
    </i>
    <i r="2">
      <x v="810"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THANA NAM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100D7-F3D5-495A-A165-562E1C74D47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453" firstHeaderRow="1" firstDataRow="1" firstDataCol="1"/>
  <pivotFields count="8">
    <pivotField showAll="0"/>
    <pivotField showAll="0"/>
    <pivotField showAll="0"/>
    <pivotField dataField="1" showAll="0"/>
    <pivotField showAll="0"/>
    <pivotField axis="axisRow" showAll="0">
      <items count="9">
        <item x="6"/>
        <item x="0"/>
        <item x="1"/>
        <item x="4"/>
        <item x="2"/>
        <item x="5"/>
        <item x="7"/>
        <item x="3"/>
        <item t="default"/>
      </items>
    </pivotField>
    <pivotField showAll="0"/>
    <pivotField axis="axisRow" showAll="0">
      <items count="435">
        <item x="312"/>
        <item x="207"/>
        <item x="300"/>
        <item x="27"/>
        <item x="10"/>
        <item x="379"/>
        <item x="307"/>
        <item x="145"/>
        <item x="294"/>
        <item x="4"/>
        <item x="259"/>
        <item x="6"/>
        <item x="189"/>
        <item x="408"/>
        <item x="405"/>
        <item x="392"/>
        <item x="411"/>
        <item x="205"/>
        <item x="421"/>
        <item x="191"/>
        <item x="388"/>
        <item x="289"/>
        <item x="311"/>
        <item x="413"/>
        <item x="32"/>
        <item x="90"/>
        <item x="216"/>
        <item x="25"/>
        <item x="293"/>
        <item x="155"/>
        <item x="274"/>
        <item x="187"/>
        <item x="204"/>
        <item x="7"/>
        <item x="37"/>
        <item x="0"/>
        <item x="73"/>
        <item x="167"/>
        <item x="225"/>
        <item x="133"/>
        <item x="390"/>
        <item x="295"/>
        <item x="265"/>
        <item x="61"/>
        <item x="281"/>
        <item x="88"/>
        <item x="342"/>
        <item x="124"/>
        <item x="431"/>
        <item x="314"/>
        <item x="409"/>
        <item x="297"/>
        <item x="226"/>
        <item x="253"/>
        <item x="349"/>
        <item x="209"/>
        <item x="406"/>
        <item x="334"/>
        <item x="303"/>
        <item x="287"/>
        <item x="387"/>
        <item x="156"/>
        <item x="8"/>
        <item x="369"/>
        <item x="261"/>
        <item x="154"/>
        <item x="418"/>
        <item x="132"/>
        <item x="213"/>
        <item x="373"/>
        <item x="5"/>
        <item x="69"/>
        <item x="306"/>
        <item x="72"/>
        <item x="171"/>
        <item x="84"/>
        <item x="28"/>
        <item x="41"/>
        <item x="62"/>
        <item x="11"/>
        <item x="104"/>
        <item x="99"/>
        <item x="399"/>
        <item x="304"/>
        <item x="210"/>
        <item x="302"/>
        <item x="416"/>
        <item x="123"/>
        <item x="152"/>
        <item x="65"/>
        <item x="26"/>
        <item x="95"/>
        <item x="142"/>
        <item x="383"/>
        <item x="368"/>
        <item x="290"/>
        <item x="309"/>
        <item x="125"/>
        <item x="83"/>
        <item x="66"/>
        <item x="323"/>
        <item x="92"/>
        <item x="158"/>
        <item x="278"/>
        <item x="310"/>
        <item x="173"/>
        <item x="343"/>
        <item x="75"/>
        <item x="215"/>
        <item x="328"/>
        <item x="355"/>
        <item x="70"/>
        <item x="78"/>
        <item x="185"/>
        <item x="143"/>
        <item x="196"/>
        <item x="81"/>
        <item x="194"/>
        <item x="361"/>
        <item x="170"/>
        <item x="34"/>
        <item x="141"/>
        <item x="346"/>
        <item x="326"/>
        <item x="360"/>
        <item x="266"/>
        <item x="430"/>
        <item x="42"/>
        <item x="14"/>
        <item x="22"/>
        <item x="258"/>
        <item x="160"/>
        <item x="93"/>
        <item x="371"/>
        <item x="376"/>
        <item x="364"/>
        <item x="377"/>
        <item x="348"/>
        <item x="110"/>
        <item x="238"/>
        <item x="91"/>
        <item x="286"/>
        <item x="414"/>
        <item x="248"/>
        <item x="159"/>
        <item x="400"/>
        <item x="59"/>
        <item x="284"/>
        <item x="202"/>
        <item x="164"/>
        <item x="199"/>
        <item x="148"/>
        <item x="96"/>
        <item x="18"/>
        <item x="13"/>
        <item x="370"/>
        <item x="31"/>
        <item x="251"/>
        <item x="321"/>
        <item x="433"/>
        <item x="240"/>
        <item x="39"/>
        <item x="129"/>
        <item x="200"/>
        <item x="63"/>
        <item x="227"/>
        <item x="352"/>
        <item x="407"/>
        <item x="245"/>
        <item x="337"/>
        <item x="223"/>
        <item x="162"/>
        <item x="403"/>
        <item x="222"/>
        <item x="184"/>
        <item x="147"/>
        <item x="317"/>
        <item x="280"/>
        <item x="319"/>
        <item x="313"/>
        <item x="308"/>
        <item x="24"/>
        <item x="218"/>
        <item x="114"/>
        <item x="2"/>
        <item x="57"/>
        <item x="180"/>
        <item x="381"/>
        <item x="217"/>
        <item x="339"/>
        <item x="50"/>
        <item x="56"/>
        <item x="54"/>
        <item x="288"/>
        <item x="273"/>
        <item x="116"/>
        <item x="201"/>
        <item x="165"/>
        <item x="350"/>
        <item x="219"/>
        <item x="100"/>
        <item x="228"/>
        <item x="134"/>
        <item x="9"/>
        <item x="49"/>
        <item x="316"/>
        <item x="232"/>
        <item x="267"/>
        <item x="193"/>
        <item x="315"/>
        <item x="101"/>
        <item x="322"/>
        <item x="333"/>
        <item x="89"/>
        <item x="107"/>
        <item x="130"/>
        <item x="299"/>
        <item x="357"/>
        <item x="21"/>
        <item x="1"/>
        <item x="182"/>
        <item x="208"/>
        <item x="327"/>
        <item x="247"/>
        <item x="53"/>
        <item x="153"/>
        <item x="48"/>
        <item x="330"/>
        <item x="113"/>
        <item x="231"/>
        <item x="40"/>
        <item x="336"/>
        <item x="384"/>
        <item x="335"/>
        <item x="68"/>
        <item x="102"/>
        <item x="188"/>
        <item x="305"/>
        <item x="260"/>
        <item x="389"/>
        <item x="108"/>
        <item x="131"/>
        <item x="119"/>
        <item x="243"/>
        <item x="270"/>
        <item x="224"/>
        <item x="234"/>
        <item x="44"/>
        <item x="163"/>
        <item x="140"/>
        <item x="395"/>
        <item x="55"/>
        <item x="351"/>
        <item x="15"/>
        <item x="12"/>
        <item x="301"/>
        <item x="338"/>
        <item x="344"/>
        <item x="186"/>
        <item x="29"/>
        <item x="282"/>
        <item x="396"/>
        <item x="112"/>
        <item x="419"/>
        <item x="120"/>
        <item x="347"/>
        <item x="271"/>
        <item x="292"/>
        <item x="139"/>
        <item x="77"/>
        <item x="67"/>
        <item x="291"/>
        <item x="420"/>
        <item x="169"/>
        <item x="115"/>
        <item x="47"/>
        <item x="250"/>
        <item x="214"/>
        <item x="244"/>
        <item x="64"/>
        <item x="121"/>
        <item x="97"/>
        <item x="3"/>
        <item x="211"/>
        <item x="283"/>
        <item x="382"/>
        <item x="318"/>
        <item x="279"/>
        <item x="252"/>
        <item x="358"/>
        <item x="17"/>
        <item x="394"/>
        <item x="341"/>
        <item x="340"/>
        <item x="254"/>
        <item x="76"/>
        <item x="264"/>
        <item x="150"/>
        <item x="51"/>
        <item x="268"/>
        <item x="178"/>
        <item x="230"/>
        <item x="401"/>
        <item x="161"/>
        <item x="417"/>
        <item x="404"/>
        <item x="52"/>
        <item x="36"/>
        <item x="325"/>
        <item x="229"/>
        <item x="71"/>
        <item x="198"/>
        <item x="277"/>
        <item x="172"/>
        <item x="380"/>
        <item x="410"/>
        <item x="35"/>
        <item x="275"/>
        <item x="372"/>
        <item x="30"/>
        <item x="20"/>
        <item x="296"/>
        <item x="136"/>
        <item x="356"/>
        <item x="398"/>
        <item x="345"/>
        <item x="246"/>
        <item x="329"/>
        <item x="423"/>
        <item x="424"/>
        <item x="353"/>
        <item x="397"/>
        <item x="269"/>
        <item x="415"/>
        <item x="428"/>
        <item x="105"/>
        <item x="263"/>
        <item x="117"/>
        <item x="203"/>
        <item x="385"/>
        <item x="272"/>
        <item x="235"/>
        <item x="146"/>
        <item x="103"/>
        <item x="137"/>
        <item x="106"/>
        <item x="176"/>
        <item x="109"/>
        <item x="190"/>
        <item x="33"/>
        <item x="19"/>
        <item x="257"/>
        <item x="331"/>
        <item x="197"/>
        <item x="38"/>
        <item x="212"/>
        <item x="375"/>
        <item x="374"/>
        <item x="320"/>
        <item x="429"/>
        <item x="82"/>
        <item x="43"/>
        <item x="393"/>
        <item x="367"/>
        <item x="221"/>
        <item x="135"/>
        <item x="122"/>
        <item x="239"/>
        <item x="183"/>
        <item x="402"/>
        <item x="128"/>
        <item x="151"/>
        <item x="174"/>
        <item x="427"/>
        <item x="359"/>
        <item x="166"/>
        <item x="16"/>
        <item x="285"/>
        <item x="138"/>
        <item x="98"/>
        <item x="86"/>
        <item x="363"/>
        <item x="58"/>
        <item x="233"/>
        <item x="362"/>
        <item x="45"/>
        <item x="236"/>
        <item x="354"/>
        <item x="177"/>
        <item x="256"/>
        <item x="237"/>
        <item x="391"/>
        <item x="426"/>
        <item x="23"/>
        <item x="324"/>
        <item x="94"/>
        <item x="126"/>
        <item x="255"/>
        <item x="365"/>
        <item x="175"/>
        <item x="60"/>
        <item x="118"/>
        <item x="242"/>
        <item x="111"/>
        <item x="366"/>
        <item x="127"/>
        <item x="149"/>
        <item x="144"/>
        <item x="378"/>
        <item x="179"/>
        <item x="422"/>
        <item x="298"/>
        <item x="79"/>
        <item x="425"/>
        <item x="249"/>
        <item x="168"/>
        <item x="192"/>
        <item x="87"/>
        <item x="332"/>
        <item x="412"/>
        <item x="262"/>
        <item x="74"/>
        <item x="241"/>
        <item x="80"/>
        <item x="46"/>
        <item x="220"/>
        <item x="85"/>
        <item x="386"/>
        <item x="432"/>
        <item x="195"/>
        <item x="181"/>
        <item x="206"/>
        <item x="276"/>
        <item x="157"/>
        <item t="default"/>
      </items>
    </pivotField>
  </pivotFields>
  <rowFields count="2">
    <field x="5"/>
    <field x="7"/>
  </rowFields>
  <rowItems count="452">
    <i>
      <x/>
    </i>
    <i r="1">
      <x v="1"/>
    </i>
    <i r="1">
      <x v="2"/>
    </i>
    <i r="1">
      <x v="8"/>
    </i>
    <i r="1">
      <x v="17"/>
    </i>
    <i r="1">
      <x v="26"/>
    </i>
    <i r="1">
      <x v="32"/>
    </i>
    <i r="1">
      <x v="41"/>
    </i>
    <i r="1">
      <x v="46"/>
    </i>
    <i r="1">
      <x v="51"/>
    </i>
    <i r="1">
      <x v="54"/>
    </i>
    <i r="1">
      <x v="58"/>
    </i>
    <i r="1">
      <x v="72"/>
    </i>
    <i r="1">
      <x v="83"/>
    </i>
    <i r="1">
      <x v="85"/>
    </i>
    <i r="1">
      <x v="106"/>
    </i>
    <i r="1">
      <x v="108"/>
    </i>
    <i r="1">
      <x v="122"/>
    </i>
    <i r="1">
      <x v="137"/>
    </i>
    <i r="1">
      <x v="148"/>
    </i>
    <i r="1">
      <x v="166"/>
    </i>
    <i r="1">
      <x v="176"/>
    </i>
    <i r="1">
      <x v="188"/>
    </i>
    <i r="1">
      <x v="198"/>
    </i>
    <i r="1">
      <x v="205"/>
    </i>
    <i r="1">
      <x v="216"/>
    </i>
    <i r="1">
      <x v="237"/>
    </i>
    <i r="1">
      <x v="252"/>
    </i>
    <i r="1">
      <x v="255"/>
    </i>
    <i r="1">
      <x v="257"/>
    </i>
    <i r="1">
      <x v="265"/>
    </i>
    <i r="1">
      <x v="277"/>
    </i>
    <i r="1">
      <x v="286"/>
    </i>
    <i r="1">
      <x v="321"/>
    </i>
    <i r="1">
      <x v="325"/>
    </i>
    <i r="1">
      <x v="330"/>
    </i>
    <i r="1">
      <x v="338"/>
    </i>
    <i r="1">
      <x v="411"/>
    </i>
    <i r="1">
      <x v="431"/>
    </i>
    <i>
      <x v="1"/>
    </i>
    <i r="1">
      <x v="3"/>
    </i>
    <i r="1">
      <x v="4"/>
    </i>
    <i r="1">
      <x v="9"/>
    </i>
    <i r="1">
      <x v="11"/>
    </i>
    <i r="1">
      <x v="24"/>
    </i>
    <i r="1">
      <x v="27"/>
    </i>
    <i r="1">
      <x v="33"/>
    </i>
    <i r="1">
      <x v="34"/>
    </i>
    <i r="1">
      <x v="35"/>
    </i>
    <i r="1">
      <x v="36"/>
    </i>
    <i r="1">
      <x v="39"/>
    </i>
    <i r="1">
      <x v="43"/>
    </i>
    <i r="1">
      <x v="47"/>
    </i>
    <i r="1">
      <x v="62"/>
    </i>
    <i r="1">
      <x v="67"/>
    </i>
    <i r="1">
      <x v="70"/>
    </i>
    <i r="1">
      <x v="71"/>
    </i>
    <i r="1">
      <x v="73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7"/>
    </i>
    <i r="1">
      <x v="89"/>
    </i>
    <i r="1">
      <x v="90"/>
    </i>
    <i r="1">
      <x v="91"/>
    </i>
    <i r="1">
      <x v="97"/>
    </i>
    <i r="1">
      <x v="98"/>
    </i>
    <i r="1">
      <x v="99"/>
    </i>
    <i r="1">
      <x v="101"/>
    </i>
    <i r="1">
      <x v="107"/>
    </i>
    <i r="1">
      <x v="111"/>
    </i>
    <i r="1">
      <x v="120"/>
    </i>
    <i r="1">
      <x v="127"/>
    </i>
    <i r="1">
      <x v="128"/>
    </i>
    <i r="1">
      <x v="129"/>
    </i>
    <i r="1">
      <x v="132"/>
    </i>
    <i r="1">
      <x v="153"/>
    </i>
    <i r="1">
      <x v="154"/>
    </i>
    <i r="1">
      <x v="156"/>
    </i>
    <i r="1">
      <x v="161"/>
    </i>
    <i r="1">
      <x v="162"/>
    </i>
    <i r="1">
      <x v="164"/>
    </i>
    <i r="1">
      <x v="181"/>
    </i>
    <i r="1">
      <x v="184"/>
    </i>
    <i r="1">
      <x v="200"/>
    </i>
    <i r="1">
      <x v="202"/>
    </i>
    <i r="1">
      <x v="203"/>
    </i>
    <i r="1">
      <x v="210"/>
    </i>
    <i r="1">
      <x v="218"/>
    </i>
    <i r="1">
      <x v="219"/>
    </i>
    <i r="1">
      <x v="224"/>
    </i>
    <i r="1">
      <x v="230"/>
    </i>
    <i r="1">
      <x v="234"/>
    </i>
    <i r="1">
      <x v="235"/>
    </i>
    <i r="1">
      <x v="240"/>
    </i>
    <i r="1">
      <x v="241"/>
    </i>
    <i r="1">
      <x v="253"/>
    </i>
    <i r="1">
      <x v="254"/>
    </i>
    <i r="1">
      <x v="259"/>
    </i>
    <i r="1">
      <x v="270"/>
    </i>
    <i r="1">
      <x v="279"/>
    </i>
    <i r="1">
      <x v="282"/>
    </i>
    <i r="1">
      <x v="290"/>
    </i>
    <i r="1">
      <x v="307"/>
    </i>
    <i r="1">
      <x v="316"/>
    </i>
    <i r="1">
      <x v="319"/>
    </i>
    <i r="1">
      <x v="320"/>
    </i>
    <i r="1">
      <x v="322"/>
    </i>
    <i r="1">
      <x v="335"/>
    </i>
    <i r="1">
      <x v="343"/>
    </i>
    <i r="1">
      <x v="344"/>
    </i>
    <i r="1">
      <x v="345"/>
    </i>
    <i r="1">
      <x v="349"/>
    </i>
    <i r="1">
      <x v="350"/>
    </i>
    <i r="1">
      <x v="354"/>
    </i>
    <i r="1">
      <x v="361"/>
    </i>
    <i r="1">
      <x v="363"/>
    </i>
    <i r="1">
      <x v="365"/>
    </i>
    <i r="1">
      <x v="370"/>
    </i>
    <i r="1">
      <x v="376"/>
    </i>
    <i r="1">
      <x v="393"/>
    </i>
    <i r="1">
      <x v="395"/>
    </i>
    <i r="1">
      <x v="396"/>
    </i>
    <i r="1">
      <x v="404"/>
    </i>
    <i r="1">
      <x v="405"/>
    </i>
    <i r="1">
      <x v="417"/>
    </i>
    <i r="1">
      <x v="421"/>
    </i>
    <i r="1">
      <x v="426"/>
    </i>
    <i>
      <x v="2"/>
    </i>
    <i r="1">
      <x v="10"/>
    </i>
    <i r="1">
      <x v="12"/>
    </i>
    <i r="1">
      <x v="19"/>
    </i>
    <i r="1">
      <x v="25"/>
    </i>
    <i r="1">
      <x v="30"/>
    </i>
    <i r="1">
      <x v="31"/>
    </i>
    <i r="1">
      <x v="37"/>
    </i>
    <i r="1">
      <x v="44"/>
    </i>
    <i r="1">
      <x v="45"/>
    </i>
    <i r="1">
      <x v="52"/>
    </i>
    <i r="1">
      <x v="55"/>
    </i>
    <i r="1">
      <x v="59"/>
    </i>
    <i r="1">
      <x v="68"/>
    </i>
    <i r="1">
      <x v="74"/>
    </i>
    <i r="1">
      <x v="84"/>
    </i>
    <i r="1">
      <x v="90"/>
    </i>
    <i r="1">
      <x v="103"/>
    </i>
    <i r="1">
      <x v="105"/>
    </i>
    <i r="1">
      <x v="112"/>
    </i>
    <i r="1">
      <x v="113"/>
    </i>
    <i r="1">
      <x v="115"/>
    </i>
    <i r="1">
      <x v="116"/>
    </i>
    <i r="1">
      <x v="117"/>
    </i>
    <i r="1">
      <x v="119"/>
    </i>
    <i r="1">
      <x v="130"/>
    </i>
    <i r="1">
      <x v="139"/>
    </i>
    <i r="1">
      <x v="140"/>
    </i>
    <i r="1">
      <x v="141"/>
    </i>
    <i r="1">
      <x v="146"/>
    </i>
    <i r="1">
      <x v="147"/>
    </i>
    <i r="1">
      <x v="150"/>
    </i>
    <i r="1">
      <x v="160"/>
    </i>
    <i r="1">
      <x v="163"/>
    </i>
    <i r="1">
      <x v="165"/>
    </i>
    <i r="1">
      <x v="174"/>
    </i>
    <i r="1">
      <x v="182"/>
    </i>
    <i r="1">
      <x v="185"/>
    </i>
    <i r="1">
      <x v="186"/>
    </i>
    <i r="1">
      <x v="190"/>
    </i>
    <i r="1">
      <x v="191"/>
    </i>
    <i r="1">
      <x v="192"/>
    </i>
    <i r="1">
      <x v="194"/>
    </i>
    <i r="1">
      <x v="196"/>
    </i>
    <i r="1">
      <x v="199"/>
    </i>
    <i r="1">
      <x v="201"/>
    </i>
    <i r="1">
      <x v="204"/>
    </i>
    <i r="1">
      <x v="206"/>
    </i>
    <i r="1">
      <x v="208"/>
    </i>
    <i r="1">
      <x v="213"/>
    </i>
    <i r="1">
      <x v="220"/>
    </i>
    <i r="1">
      <x v="221"/>
    </i>
    <i r="1">
      <x v="226"/>
    </i>
    <i r="1">
      <x v="229"/>
    </i>
    <i r="1">
      <x v="236"/>
    </i>
    <i r="1">
      <x v="243"/>
    </i>
    <i r="1">
      <x v="246"/>
    </i>
    <i r="1">
      <x v="247"/>
    </i>
    <i r="1">
      <x v="251"/>
    </i>
    <i r="1">
      <x v="258"/>
    </i>
    <i r="1">
      <x v="260"/>
    </i>
    <i r="1">
      <x v="262"/>
    </i>
    <i r="1">
      <x v="269"/>
    </i>
    <i r="1">
      <x v="273"/>
    </i>
    <i r="1">
      <x v="275"/>
    </i>
    <i r="1">
      <x v="278"/>
    </i>
    <i r="1">
      <x v="283"/>
    </i>
    <i r="1">
      <x v="284"/>
    </i>
    <i r="1">
      <x v="294"/>
    </i>
    <i r="1">
      <x v="295"/>
    </i>
    <i r="1">
      <x v="296"/>
    </i>
    <i r="1">
      <x v="298"/>
    </i>
    <i r="1">
      <x v="300"/>
    </i>
    <i r="1">
      <x v="301"/>
    </i>
    <i r="1">
      <x v="309"/>
    </i>
    <i r="1">
      <x v="310"/>
    </i>
    <i r="1">
      <x v="311"/>
    </i>
    <i r="1">
      <x v="312"/>
    </i>
    <i r="1">
      <x v="313"/>
    </i>
    <i r="1">
      <x v="317"/>
    </i>
    <i r="1">
      <x v="336"/>
    </i>
    <i r="1">
      <x v="340"/>
    </i>
    <i r="1">
      <x v="341"/>
    </i>
    <i r="1">
      <x v="346"/>
    </i>
    <i r="1">
      <x v="348"/>
    </i>
    <i r="1">
      <x v="351"/>
    </i>
    <i r="1">
      <x v="353"/>
    </i>
    <i r="1">
      <x v="355"/>
    </i>
    <i r="1">
      <x v="360"/>
    </i>
    <i r="1">
      <x v="367"/>
    </i>
    <i r="1">
      <x v="368"/>
    </i>
    <i r="1">
      <x v="372"/>
    </i>
    <i r="1">
      <x v="377"/>
    </i>
    <i r="1">
      <x v="380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7"/>
    </i>
    <i r="1">
      <x v="399"/>
    </i>
    <i r="1">
      <x v="402"/>
    </i>
    <i r="1">
      <x v="403"/>
    </i>
    <i r="1">
      <x v="409"/>
    </i>
    <i r="1">
      <x v="412"/>
    </i>
    <i r="1">
      <x v="415"/>
    </i>
    <i r="1">
      <x v="416"/>
    </i>
    <i r="1">
      <x v="422"/>
    </i>
    <i r="1">
      <x v="423"/>
    </i>
    <i r="1">
      <x v="425"/>
    </i>
    <i r="1">
      <x v="429"/>
    </i>
    <i r="1">
      <x v="430"/>
    </i>
    <i r="1">
      <x v="432"/>
    </i>
    <i>
      <x v="3"/>
    </i>
    <i r="1">
      <x/>
    </i>
    <i r="1">
      <x v="6"/>
    </i>
    <i r="1">
      <x v="21"/>
    </i>
    <i r="1">
      <x v="22"/>
    </i>
    <i r="1">
      <x v="49"/>
    </i>
    <i r="1">
      <x v="57"/>
    </i>
    <i r="1">
      <x v="95"/>
    </i>
    <i r="1">
      <x v="96"/>
    </i>
    <i r="1">
      <x v="100"/>
    </i>
    <i r="1">
      <x v="104"/>
    </i>
    <i r="1">
      <x v="109"/>
    </i>
    <i r="1">
      <x v="110"/>
    </i>
    <i r="1">
      <x v="123"/>
    </i>
    <i r="1">
      <x v="138"/>
    </i>
    <i r="1">
      <x v="158"/>
    </i>
    <i r="1">
      <x v="169"/>
    </i>
    <i r="1">
      <x v="178"/>
    </i>
    <i r="1">
      <x v="179"/>
    </i>
    <i r="1">
      <x v="180"/>
    </i>
    <i r="1">
      <x v="184"/>
    </i>
    <i r="1">
      <x v="189"/>
    </i>
    <i r="1">
      <x v="191"/>
    </i>
    <i r="1">
      <x v="209"/>
    </i>
    <i r="1">
      <x v="211"/>
    </i>
    <i r="1">
      <x v="212"/>
    </i>
    <i r="1">
      <x v="214"/>
    </i>
    <i r="1">
      <x v="215"/>
    </i>
    <i r="1">
      <x v="222"/>
    </i>
    <i r="1">
      <x v="227"/>
    </i>
    <i r="1">
      <x v="231"/>
    </i>
    <i r="1">
      <x v="233"/>
    </i>
    <i r="1">
      <x v="242"/>
    </i>
    <i r="1">
      <x v="249"/>
    </i>
    <i r="1">
      <x v="256"/>
    </i>
    <i r="1">
      <x v="258"/>
    </i>
    <i r="1">
      <x v="262"/>
    </i>
    <i r="1">
      <x v="264"/>
    </i>
    <i r="1">
      <x v="267"/>
    </i>
    <i r="1">
      <x v="268"/>
    </i>
    <i r="1">
      <x v="271"/>
    </i>
    <i r="1">
      <x v="280"/>
    </i>
    <i r="1">
      <x v="292"/>
    </i>
    <i r="1">
      <x v="293"/>
    </i>
    <i r="1">
      <x v="308"/>
    </i>
    <i r="1">
      <x v="323"/>
    </i>
    <i r="1">
      <x v="327"/>
    </i>
    <i r="1">
      <x v="347"/>
    </i>
    <i r="1">
      <x v="352"/>
    </i>
    <i r="1">
      <x v="358"/>
    </i>
    <i r="1">
      <x v="366"/>
    </i>
    <i r="1">
      <x v="378"/>
    </i>
    <i r="1">
      <x v="387"/>
    </i>
    <i r="1">
      <x v="394"/>
    </i>
    <i r="1">
      <x v="403"/>
    </i>
    <i r="1">
      <x v="418"/>
    </i>
    <i>
      <x v="4"/>
    </i>
    <i r="1">
      <x v="28"/>
    </i>
    <i r="1">
      <x v="42"/>
    </i>
    <i r="1">
      <x v="53"/>
    </i>
    <i r="1">
      <x v="125"/>
    </i>
    <i r="1">
      <x v="143"/>
    </i>
    <i r="1">
      <x v="157"/>
    </i>
    <i r="1">
      <x v="168"/>
    </i>
    <i r="1">
      <x v="170"/>
    </i>
    <i r="1">
      <x v="173"/>
    </i>
    <i r="1">
      <x v="177"/>
    </i>
    <i r="1">
      <x v="193"/>
    </i>
    <i r="1">
      <x v="207"/>
    </i>
    <i r="1">
      <x v="223"/>
    </i>
    <i r="1">
      <x v="244"/>
    </i>
    <i r="1">
      <x v="245"/>
    </i>
    <i r="1">
      <x v="266"/>
    </i>
    <i r="1">
      <x v="276"/>
    </i>
    <i r="1">
      <x v="287"/>
    </i>
    <i r="1">
      <x v="288"/>
    </i>
    <i r="1">
      <x v="299"/>
    </i>
    <i r="1">
      <x v="306"/>
    </i>
    <i r="1">
      <x v="326"/>
    </i>
    <i r="1">
      <x v="332"/>
    </i>
    <i r="1">
      <x v="364"/>
    </i>
    <i r="1">
      <x v="382"/>
    </i>
    <i r="1">
      <x v="400"/>
    </i>
    <i r="1">
      <x v="414"/>
    </i>
    <i r="1">
      <x v="424"/>
    </i>
    <i>
      <x v="5"/>
    </i>
    <i r="1">
      <x v="5"/>
    </i>
    <i r="1">
      <x v="7"/>
    </i>
    <i r="1">
      <x v="13"/>
    </i>
    <i r="1">
      <x v="14"/>
    </i>
    <i r="1">
      <x v="15"/>
    </i>
    <i r="1">
      <x v="20"/>
    </i>
    <i r="1">
      <x v="23"/>
    </i>
    <i r="1">
      <x v="40"/>
    </i>
    <i r="1">
      <x v="48"/>
    </i>
    <i r="1">
      <x v="50"/>
    </i>
    <i r="1">
      <x v="56"/>
    </i>
    <i r="1">
      <x v="66"/>
    </i>
    <i r="1">
      <x v="82"/>
    </i>
    <i r="1">
      <x v="86"/>
    </i>
    <i r="1">
      <x v="88"/>
    </i>
    <i r="1">
      <x v="118"/>
    </i>
    <i r="1">
      <x v="124"/>
    </i>
    <i r="1">
      <x v="126"/>
    </i>
    <i r="1">
      <x v="135"/>
    </i>
    <i r="1">
      <x v="142"/>
    </i>
    <i r="1">
      <x v="145"/>
    </i>
    <i r="1">
      <x v="151"/>
    </i>
    <i r="1">
      <x v="167"/>
    </i>
    <i r="1">
      <x v="175"/>
    </i>
    <i r="1">
      <x v="187"/>
    </i>
    <i r="1">
      <x v="217"/>
    </i>
    <i r="1">
      <x v="239"/>
    </i>
    <i r="1">
      <x v="250"/>
    </i>
    <i r="1">
      <x v="261"/>
    </i>
    <i r="1">
      <x v="263"/>
    </i>
    <i r="1">
      <x v="272"/>
    </i>
    <i r="1">
      <x v="289"/>
    </i>
    <i r="1">
      <x v="291"/>
    </i>
    <i r="1">
      <x v="297"/>
    </i>
    <i r="1">
      <x v="304"/>
    </i>
    <i r="1">
      <x v="305"/>
    </i>
    <i r="1">
      <x v="314"/>
    </i>
    <i r="1">
      <x v="324"/>
    </i>
    <i r="1">
      <x v="331"/>
    </i>
    <i r="1">
      <x v="333"/>
    </i>
    <i r="1">
      <x v="334"/>
    </i>
    <i r="1">
      <x v="342"/>
    </i>
    <i r="1">
      <x v="359"/>
    </i>
    <i r="1">
      <x v="362"/>
    </i>
    <i r="1">
      <x v="371"/>
    </i>
    <i r="1">
      <x v="373"/>
    </i>
    <i r="1">
      <x v="374"/>
    </i>
    <i r="1">
      <x v="381"/>
    </i>
    <i r="1">
      <x v="384"/>
    </i>
    <i r="1">
      <x v="391"/>
    </i>
    <i r="1">
      <x v="392"/>
    </i>
    <i r="1">
      <x v="398"/>
    </i>
    <i r="1">
      <x v="406"/>
    </i>
    <i r="1">
      <x v="428"/>
    </i>
    <i>
      <x v="6"/>
    </i>
    <i r="1">
      <x v="16"/>
    </i>
    <i r="1">
      <x v="18"/>
    </i>
    <i r="1">
      <x v="60"/>
    </i>
    <i r="1">
      <x v="63"/>
    </i>
    <i r="1">
      <x v="64"/>
    </i>
    <i r="1">
      <x v="69"/>
    </i>
    <i r="1">
      <x v="93"/>
    </i>
    <i r="1">
      <x v="94"/>
    </i>
    <i r="1">
      <x v="133"/>
    </i>
    <i r="1">
      <x v="134"/>
    </i>
    <i r="1">
      <x v="136"/>
    </i>
    <i r="1">
      <x v="155"/>
    </i>
    <i r="1">
      <x v="159"/>
    </i>
    <i r="1">
      <x v="172"/>
    </i>
    <i r="1">
      <x v="191"/>
    </i>
    <i r="1">
      <x v="215"/>
    </i>
    <i r="1">
      <x v="232"/>
    </i>
    <i r="1">
      <x v="238"/>
    </i>
    <i r="1">
      <x v="285"/>
    </i>
    <i r="1">
      <x v="298"/>
    </i>
    <i r="1">
      <x v="302"/>
    </i>
    <i r="1">
      <x v="315"/>
    </i>
    <i r="1">
      <x v="318"/>
    </i>
    <i r="1">
      <x v="328"/>
    </i>
    <i r="1">
      <x v="329"/>
    </i>
    <i r="1">
      <x v="339"/>
    </i>
    <i r="1">
      <x v="356"/>
    </i>
    <i r="1">
      <x v="357"/>
    </i>
    <i r="1">
      <x v="369"/>
    </i>
    <i r="1">
      <x v="408"/>
    </i>
    <i r="1">
      <x v="410"/>
    </i>
    <i r="1">
      <x v="413"/>
    </i>
    <i r="1">
      <x v="419"/>
    </i>
    <i r="1">
      <x v="420"/>
    </i>
    <i r="1">
      <x v="427"/>
    </i>
    <i>
      <x v="7"/>
    </i>
    <i r="1">
      <x v="29"/>
    </i>
    <i r="1">
      <x v="38"/>
    </i>
    <i r="1">
      <x v="61"/>
    </i>
    <i r="1">
      <x v="65"/>
    </i>
    <i r="1">
      <x v="92"/>
    </i>
    <i r="1">
      <x v="102"/>
    </i>
    <i r="1">
      <x v="114"/>
    </i>
    <i r="1">
      <x v="121"/>
    </i>
    <i r="1">
      <x v="131"/>
    </i>
    <i r="1">
      <x v="144"/>
    </i>
    <i r="1">
      <x v="149"/>
    </i>
    <i r="1">
      <x v="152"/>
    </i>
    <i r="1">
      <x v="171"/>
    </i>
    <i r="1">
      <x v="183"/>
    </i>
    <i r="1">
      <x v="195"/>
    </i>
    <i r="1">
      <x v="197"/>
    </i>
    <i r="1">
      <x v="225"/>
    </i>
    <i r="1">
      <x v="228"/>
    </i>
    <i r="1">
      <x v="248"/>
    </i>
    <i r="1">
      <x v="274"/>
    </i>
    <i r="1">
      <x v="281"/>
    </i>
    <i r="1">
      <x v="303"/>
    </i>
    <i r="1">
      <x v="337"/>
    </i>
    <i r="1">
      <x v="375"/>
    </i>
    <i r="1">
      <x v="379"/>
    </i>
    <i r="1">
      <x v="401"/>
    </i>
    <i r="1">
      <x v="407"/>
    </i>
    <i r="1">
      <x v="433"/>
    </i>
    <i t="grand">
      <x/>
    </i>
  </rowItems>
  <colItems count="1">
    <i/>
  </colItems>
  <dataFields count="1">
    <dataField name="Count of BRANCH NA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7C87A-8733-4B02-82E9-516BABE82A00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1:F1432" firstHeaderRow="1" firstDataRow="1" firstDataCol="1"/>
  <pivotFields count="8">
    <pivotField showAll="0"/>
    <pivotField showAll="0"/>
    <pivotField showAll="0"/>
    <pivotField axis="axisRow" dataField="1" showAll="0">
      <items count="942">
        <item x="865"/>
        <item x="299"/>
        <item x="59"/>
        <item x="541"/>
        <item x="837"/>
        <item x="838"/>
        <item x="40"/>
        <item x="557"/>
        <item x="18"/>
        <item x="809"/>
        <item x="616"/>
        <item x="908"/>
        <item x="285"/>
        <item x="37"/>
        <item x="729"/>
        <item x="689"/>
        <item x="78"/>
        <item x="251"/>
        <item x="264"/>
        <item x="301"/>
        <item x="235"/>
        <item x="524"/>
        <item x="39"/>
        <item x="214"/>
        <item x="849"/>
        <item x="112"/>
        <item x="594"/>
        <item x="646"/>
        <item x="617"/>
        <item x="302"/>
        <item x="238"/>
        <item x="469"/>
        <item x="520"/>
        <item x="248"/>
        <item x="85"/>
        <item x="41"/>
        <item x="15"/>
        <item x="42"/>
        <item x="618"/>
        <item x="884"/>
        <item x="866"/>
        <item x="493"/>
        <item x="889"/>
        <item x="721"/>
        <item x="810"/>
        <item x="43"/>
        <item x="188"/>
        <item x="517"/>
        <item x="303"/>
        <item x="305"/>
        <item x="19"/>
        <item x="210"/>
        <item x="211"/>
        <item x="909"/>
        <item x="394"/>
        <item x="357"/>
        <item x="583"/>
        <item x="748"/>
        <item x="826"/>
        <item x="775"/>
        <item x="589"/>
        <item x="626"/>
        <item x="84"/>
        <item x="920"/>
        <item x="265"/>
        <item x="461"/>
        <item x="893"/>
        <item x="116"/>
        <item x="593"/>
        <item x="266"/>
        <item x="481"/>
        <item x="448"/>
        <item x="36"/>
        <item x="114"/>
        <item x="714"/>
        <item x="712"/>
        <item x="371"/>
        <item x="732"/>
        <item x="11"/>
        <item x="267"/>
        <item x="0"/>
        <item x="895"/>
        <item x="304"/>
        <item x="307"/>
        <item x="407"/>
        <item x="105"/>
        <item x="508"/>
        <item x="95"/>
        <item x="747"/>
        <item x="5"/>
        <item x="451"/>
        <item x="365"/>
        <item x="664"/>
        <item x="663"/>
        <item x="46"/>
        <item x="690"/>
        <item x="45"/>
        <item x="867"/>
        <item x="595"/>
        <item x="464"/>
        <item x="531"/>
        <item x="414"/>
        <item x="850"/>
        <item x="372"/>
        <item x="558"/>
        <item x="212"/>
        <item x="156"/>
        <item x="471"/>
        <item x="115"/>
        <item x="138"/>
        <item x="601"/>
        <item x="723"/>
        <item x="630"/>
        <item x="654"/>
        <item x="213"/>
        <item x="662"/>
        <item x="268"/>
        <item x="308"/>
        <item x="341"/>
        <item x="928"/>
        <item x="921"/>
        <item x="20"/>
        <item x="640"/>
        <item x="885"/>
        <item x="710"/>
        <item x="597"/>
        <item x="178"/>
        <item x="906"/>
        <item x="189"/>
        <item x="452"/>
        <item x="494"/>
        <item x="506"/>
        <item x="96"/>
        <item x="733"/>
        <item x="395"/>
        <item x="641"/>
        <item x="749"/>
        <item x="691"/>
        <item x="739"/>
        <item x="109"/>
        <item x="817"/>
        <item x="608"/>
        <item x="577"/>
        <item x="193"/>
        <item x="823"/>
        <item x="783"/>
        <item x="924"/>
        <item x="507"/>
        <item x="632"/>
        <item x="851"/>
        <item x="784"/>
        <item x="522"/>
        <item x="532"/>
        <item x="269"/>
        <item x="6"/>
        <item x="839"/>
        <item x="270"/>
        <item x="236"/>
        <item x="405"/>
        <item x="413"/>
        <item x="161"/>
        <item x="106"/>
        <item x="798"/>
        <item x="102"/>
        <item x="614"/>
        <item x="602"/>
        <item x="479"/>
        <item x="661"/>
        <item x="922"/>
        <item x="7"/>
        <item x="781"/>
        <item x="113"/>
        <item x="110"/>
        <item x="141"/>
        <item x="848"/>
        <item x="916"/>
        <item x="437"/>
        <item x="360"/>
        <item x="495"/>
        <item x="47"/>
        <item x="750"/>
        <item x="309"/>
        <item x="911"/>
        <item x="272"/>
        <item x="811"/>
        <item x="887"/>
        <item x="48"/>
        <item x="525"/>
        <item x="665"/>
        <item x="751"/>
        <item x="259"/>
        <item x="923"/>
        <item x="117"/>
        <item x="21"/>
        <item x="175"/>
        <item x="224"/>
        <item x="14"/>
        <item x="852"/>
        <item x="655"/>
        <item x="93"/>
        <item x="398"/>
        <item x="607"/>
        <item x="896"/>
        <item x="470"/>
        <item x="453"/>
        <item x="609"/>
        <item x="226"/>
        <item x="886"/>
        <item x="4"/>
        <item x="252"/>
        <item x="49"/>
        <item x="603"/>
        <item x="311"/>
        <item x="752"/>
        <item x="33"/>
        <item x="166"/>
        <item x="818"/>
        <item x="584"/>
        <item x="128"/>
        <item x="496"/>
        <item x="853"/>
        <item x="310"/>
        <item x="215"/>
        <item x="619"/>
        <item x="666"/>
        <item x="580"/>
        <item x="99"/>
        <item x="667"/>
        <item x="868"/>
        <item x="50"/>
        <item x="168"/>
        <item x="76"/>
        <item x="257"/>
        <item x="510"/>
        <item x="151"/>
        <item x="75"/>
        <item x="668"/>
        <item x="165"/>
        <item x="179"/>
        <item x="550"/>
        <item x="628"/>
        <item x="620"/>
        <item x="186"/>
        <item x="216"/>
        <item x="724"/>
        <item x="876"/>
        <item x="217"/>
        <item x="140"/>
        <item x="615"/>
        <item x="669"/>
        <item x="127"/>
        <item x="104"/>
        <item x="740"/>
        <item x="146"/>
        <item x="218"/>
        <item x="511"/>
        <item x="253"/>
        <item x="273"/>
        <item x="581"/>
        <item x="274"/>
        <item x="313"/>
        <item x="375"/>
        <item x="363"/>
        <item x="370"/>
        <item x="392"/>
        <item x="149"/>
        <item x="503"/>
        <item x="314"/>
        <item x="799"/>
        <item x="560"/>
        <item x="754"/>
        <item x="771"/>
        <item x="206"/>
        <item x="482"/>
        <item x="399"/>
        <item x="51"/>
        <item x="426"/>
        <item x="254"/>
        <item x="869"/>
        <item x="415"/>
        <item x="52"/>
        <item x="86"/>
        <item x="315"/>
        <item x="925"/>
        <item x="538"/>
        <item x="316"/>
        <item x="670"/>
        <item x="317"/>
        <item x="400"/>
        <item x="396"/>
        <item x="81"/>
        <item x="275"/>
        <item x="162"/>
        <item x="54"/>
        <item x="497"/>
        <item x="300"/>
        <item x="318"/>
        <item x="38"/>
        <item x="55"/>
        <item x="824"/>
        <item x="800"/>
        <item x="194"/>
        <item x="671"/>
        <item x="306"/>
        <item x="498"/>
        <item x="88"/>
        <item x="801"/>
        <item x="730"/>
        <item x="639"/>
        <item x="145"/>
        <item x="190"/>
        <item x="297"/>
        <item x="417"/>
        <item x="600"/>
        <item x="716"/>
        <item x="424"/>
        <item x="401"/>
        <item x="573"/>
        <item x="755"/>
        <item x="926"/>
        <item x="195"/>
        <item x="505"/>
        <item x="276"/>
        <item x="582"/>
        <item x="685"/>
        <item x="854"/>
        <item x="894"/>
        <item x="629"/>
        <item x="277"/>
        <item x="278"/>
        <item x="693"/>
        <item x="144"/>
        <item x="427"/>
        <item x="219"/>
        <item x="170"/>
        <item x="416"/>
        <item x="604"/>
        <item x="319"/>
        <item x="379"/>
        <item x="237"/>
        <item x="171"/>
        <item x="450"/>
        <item x="22"/>
        <item x="708"/>
        <item x="785"/>
        <item x="56"/>
        <item x="827"/>
        <item x="658"/>
        <item x="622"/>
        <item x="897"/>
        <item x="939"/>
        <item x="279"/>
        <item x="483"/>
        <item x="118"/>
        <item x="484"/>
        <item x="631"/>
        <item x="90"/>
        <item x="231"/>
        <item x="321"/>
        <item x="438"/>
        <item x="380"/>
        <item x="561"/>
        <item x="280"/>
        <item x="870"/>
        <item x="659"/>
        <item x="119"/>
        <item x="472"/>
        <item x="454"/>
        <item x="139"/>
        <item x="368"/>
        <item x="706"/>
        <item x="322"/>
        <item x="57"/>
        <item x="58"/>
        <item x="239"/>
        <item x="871"/>
        <item x="579"/>
        <item x="91"/>
        <item x="385"/>
        <item x="386"/>
        <item x="298"/>
        <item x="233"/>
        <item x="705"/>
        <item x="447"/>
        <item x="323"/>
        <item x="289"/>
        <item x="324"/>
        <item x="436"/>
        <item x="10"/>
        <item x="888"/>
        <item x="325"/>
        <item x="120"/>
        <item x="672"/>
        <item x="60"/>
        <item x="281"/>
        <item x="864"/>
        <item x="428"/>
        <item x="439"/>
        <item x="440"/>
        <item x="446"/>
        <item x="562"/>
        <item x="234"/>
        <item x="366"/>
        <item x="367"/>
        <item x="326"/>
        <item x="585"/>
        <item x="635"/>
        <item x="673"/>
        <item x="121"/>
        <item x="647"/>
        <item x="537"/>
        <item x="651"/>
        <item x="633"/>
        <item x="474"/>
        <item x="634"/>
        <item x="429"/>
        <item x="621"/>
        <item x="150"/>
        <item x="220"/>
        <item x="327"/>
        <item x="812"/>
        <item x="258"/>
        <item x="645"/>
        <item x="61"/>
        <item x="720"/>
        <item x="29"/>
        <item x="656"/>
        <item x="2"/>
        <item x="328"/>
        <item x="623"/>
        <item x="172"/>
        <item x="596"/>
        <item x="282"/>
        <item x="551"/>
        <item x="722"/>
        <item x="813"/>
        <item x="717"/>
        <item x="98"/>
        <item x="927"/>
        <item x="652"/>
        <item x="108"/>
        <item x="283"/>
        <item x="504"/>
        <item x="613"/>
        <item x="512"/>
        <item x="468"/>
        <item x="485"/>
        <item x="578"/>
        <item x="542"/>
        <item x="449"/>
        <item x="163"/>
        <item x="373"/>
        <item x="787"/>
        <item x="802"/>
        <item x="387"/>
        <item x="725"/>
        <item x="513"/>
        <item x="563"/>
        <item x="657"/>
        <item x="418"/>
        <item x="62"/>
        <item x="425"/>
        <item x="675"/>
        <item x="176"/>
        <item x="564"/>
        <item x="455"/>
        <item x="196"/>
        <item x="16"/>
        <item x="499"/>
        <item x="423"/>
        <item x="122"/>
        <item x="879"/>
        <item x="221"/>
        <item x="430"/>
        <item x="463"/>
        <item x="565"/>
        <item x="734"/>
        <item x="676"/>
        <item x="284"/>
        <item x="674"/>
        <item x="533"/>
        <item x="240"/>
        <item x="644"/>
        <item x="840"/>
        <item x="177"/>
        <item x="610"/>
        <item x="23"/>
        <item x="694"/>
        <item x="677"/>
        <item x="207"/>
        <item x="855"/>
        <item x="678"/>
        <item x="757"/>
        <item x="625"/>
        <item x="63"/>
        <item x="726"/>
        <item x="124"/>
        <item x="232"/>
        <item x="687"/>
        <item x="688"/>
        <item x="80"/>
        <item x="152"/>
        <item x="456"/>
        <item x="486"/>
        <item x="143"/>
        <item x="208"/>
        <item x="434"/>
        <item x="197"/>
        <item x="187"/>
        <item x="475"/>
        <item x="731"/>
        <item x="198"/>
        <item x="462"/>
        <item x="695"/>
        <item x="819"/>
        <item x="329"/>
        <item x="692"/>
        <item x="814"/>
        <item x="441"/>
        <item x="125"/>
        <item x="83"/>
        <item x="286"/>
        <item x="64"/>
        <item x="287"/>
        <item x="611"/>
        <item x="825"/>
        <item x="8"/>
        <item x="828"/>
        <item x="180"/>
        <item x="389"/>
        <item x="715"/>
        <item x="836"/>
        <item x="87"/>
        <item x="465"/>
        <item x="390"/>
        <item x="126"/>
        <item x="574"/>
        <item x="788"/>
        <item x="758"/>
        <item x="707"/>
        <item x="679"/>
        <item x="222"/>
        <item x="586"/>
        <item x="847"/>
        <item x="759"/>
        <item x="789"/>
        <item x="330"/>
        <item x="397"/>
        <item x="899"/>
        <item x="182"/>
        <item x="476"/>
        <item x="480"/>
        <item x="477"/>
        <item x="249"/>
        <item x="153"/>
        <item x="841"/>
        <item x="735"/>
        <item x="288"/>
        <item x="696"/>
        <item x="24"/>
        <item x="815"/>
        <item x="331"/>
        <item x="419"/>
        <item x="500"/>
        <item x="1"/>
        <item x="912"/>
        <item x="713"/>
        <item x="241"/>
        <item x="514"/>
        <item x="487"/>
        <item x="332"/>
        <item x="777"/>
        <item x="736"/>
        <item x="727"/>
        <item x="242"/>
        <item x="458"/>
        <item x="559"/>
        <item x="872"/>
        <item x="521"/>
        <item x="856"/>
        <item x="77"/>
        <item x="333"/>
        <item x="192"/>
        <item x="756"/>
        <item x="566"/>
        <item x="540"/>
        <item x="857"/>
        <item x="591"/>
        <item x="129"/>
        <item x="526"/>
        <item x="587"/>
        <item x="200"/>
        <item x="457"/>
        <item x="376"/>
        <item x="201"/>
        <item x="334"/>
        <item x="741"/>
        <item x="697"/>
        <item x="711"/>
        <item x="431"/>
        <item x="501"/>
        <item x="488"/>
        <item x="406"/>
        <item x="873"/>
        <item x="547"/>
        <item x="588"/>
        <item x="202"/>
        <item x="489"/>
        <item x="790"/>
        <item x="26"/>
        <item x="530"/>
        <item x="502"/>
        <item x="567"/>
        <item x="173"/>
        <item x="9"/>
        <item x="225"/>
        <item x="898"/>
        <item x="874"/>
        <item x="515"/>
        <item x="402"/>
        <item x="568"/>
        <item x="820"/>
        <item x="776"/>
        <item x="649"/>
        <item x="803"/>
        <item x="543"/>
        <item x="553"/>
        <item x="576"/>
        <item x="34"/>
        <item x="761"/>
        <item x="552"/>
        <item x="133"/>
        <item x="554"/>
        <item x="842"/>
        <item x="718"/>
        <item x="27"/>
        <item x="548"/>
        <item x="335"/>
        <item x="336"/>
        <item x="527"/>
        <item x="130"/>
        <item x="131"/>
        <item x="830"/>
        <item x="834"/>
        <item x="28"/>
        <item x="791"/>
        <item x="383"/>
        <item x="337"/>
        <item x="338"/>
        <item x="900"/>
        <item x="342"/>
        <item x="821"/>
        <item x="875"/>
        <item x="65"/>
        <item x="831"/>
        <item x="918"/>
        <item x="534"/>
        <item x="660"/>
        <item x="339"/>
        <item x="340"/>
        <item x="66"/>
        <item x="466"/>
        <item x="459"/>
        <item x="861"/>
        <item x="930"/>
        <item x="132"/>
        <item x="779"/>
        <item x="762"/>
        <item x="843"/>
        <item x="227"/>
        <item x="829"/>
        <item x="382"/>
        <item x="627"/>
        <item x="753"/>
        <item x="742"/>
        <item x="808"/>
        <item x="123"/>
        <item x="148"/>
        <item x="100"/>
        <item x="67"/>
        <item x="393"/>
        <item x="460"/>
        <item x="528"/>
        <item x="377"/>
        <item x="890"/>
        <item x="816"/>
        <item x="931"/>
        <item x="545"/>
        <item x="778"/>
        <item x="181"/>
        <item x="384"/>
        <item x="698"/>
        <item x="792"/>
        <item x="737"/>
        <item x="154"/>
        <item x="167"/>
        <item x="598"/>
        <item x="700"/>
        <item x="142"/>
        <item x="243"/>
        <item x="745"/>
        <item x="844"/>
        <item x="913"/>
        <item x="412"/>
        <item x="411"/>
        <item x="786"/>
        <item x="686"/>
        <item x="443"/>
        <item x="914"/>
        <item x="938"/>
        <item x="159"/>
        <item x="442"/>
        <item x="592"/>
        <item x="763"/>
        <item x="929"/>
        <item x="845"/>
        <item x="68"/>
        <item x="343"/>
        <item x="432"/>
        <item x="699"/>
        <item x="89"/>
        <item x="344"/>
        <item x="643"/>
        <item x="636"/>
        <item x="793"/>
        <item x="31"/>
        <item x="345"/>
        <item x="794"/>
        <item x="535"/>
        <item x="877"/>
        <item x="901"/>
        <item x="346"/>
        <item x="246"/>
        <item x="835"/>
        <item x="203"/>
        <item x="529"/>
        <item x="624"/>
        <item x="391"/>
        <item x="932"/>
        <item x="902"/>
        <item x="637"/>
        <item x="878"/>
        <item x="184"/>
        <item x="420"/>
        <item x="858"/>
        <item x="638"/>
        <item x="544"/>
        <item x="134"/>
        <item x="903"/>
        <item x="904"/>
        <item x="312"/>
        <item x="35"/>
        <item x="290"/>
        <item x="97"/>
        <item x="183"/>
        <item x="247"/>
        <item x="185"/>
        <item x="490"/>
        <item x="348"/>
        <item x="349"/>
        <item x="103"/>
        <item x="915"/>
        <item x="910"/>
        <item x="408"/>
        <item x="804"/>
        <item x="719"/>
        <item x="381"/>
        <item x="107"/>
        <item x="347"/>
        <item x="764"/>
        <item x="832"/>
        <item x="261"/>
        <item x="70"/>
        <item x="859"/>
        <item x="880"/>
        <item x="69"/>
        <item x="135"/>
        <item x="650"/>
        <item x="536"/>
        <item x="680"/>
        <item x="30"/>
        <item x="933"/>
        <item x="701"/>
        <item x="605"/>
        <item x="71"/>
        <item x="351"/>
        <item x="403"/>
        <item x="653"/>
        <item x="805"/>
        <item x="806"/>
        <item x="445"/>
        <item x="862"/>
        <item x="863"/>
        <item x="570"/>
        <item x="569"/>
        <item x="12"/>
        <item x="160"/>
        <item x="291"/>
        <item x="82"/>
        <item x="682"/>
        <item x="846"/>
        <item x="765"/>
        <item x="782"/>
        <item x="444"/>
        <item x="292"/>
        <item x="245"/>
        <item x="374"/>
        <item x="260"/>
        <item x="743"/>
        <item x="209"/>
        <item x="409"/>
        <item x="250"/>
        <item x="244"/>
        <item x="473"/>
        <item x="353"/>
        <item x="174"/>
        <item x="728"/>
        <item x="262"/>
        <item x="223"/>
        <item x="354"/>
        <item x="795"/>
        <item x="905"/>
        <item x="271"/>
        <item x="937"/>
        <item x="17"/>
        <item x="25"/>
        <item x="683"/>
        <item x="891"/>
        <item x="881"/>
        <item x="378"/>
        <item x="917"/>
        <item x="766"/>
        <item x="136"/>
        <item x="352"/>
        <item x="72"/>
        <item x="549"/>
        <item x="404"/>
        <item x="519"/>
        <item x="147"/>
        <item x="642"/>
        <item x="648"/>
        <item x="702"/>
        <item x="157"/>
        <item x="555"/>
        <item x="355"/>
        <item x="767"/>
        <item x="293"/>
        <item x="860"/>
        <item x="3"/>
        <item x="882"/>
        <item x="356"/>
        <item x="204"/>
        <item x="744"/>
        <item x="516"/>
        <item x="491"/>
        <item x="478"/>
        <item x="833"/>
        <item x="681"/>
        <item x="44"/>
        <item x="73"/>
        <item x="934"/>
        <item x="228"/>
        <item x="164"/>
        <item x="229"/>
        <item x="101"/>
        <item x="509"/>
        <item x="320"/>
        <item x="768"/>
        <item x="111"/>
        <item x="205"/>
        <item x="492"/>
        <item x="191"/>
        <item x="74"/>
        <item x="350"/>
        <item x="369"/>
        <item x="796"/>
        <item x="32"/>
        <item x="410"/>
        <item x="79"/>
        <item x="53"/>
        <item x="780"/>
        <item x="294"/>
        <item x="883"/>
        <item x="769"/>
        <item x="255"/>
        <item x="746"/>
        <item x="807"/>
        <item x="575"/>
        <item x="92"/>
        <item x="590"/>
        <item x="158"/>
        <item x="13"/>
        <item x="797"/>
        <item x="467"/>
        <item x="935"/>
        <item x="770"/>
        <item x="599"/>
        <item x="435"/>
        <item x="518"/>
        <item x="571"/>
        <item x="919"/>
        <item x="772"/>
        <item x="388"/>
        <item x="539"/>
        <item x="358"/>
        <item x="155"/>
        <item x="684"/>
        <item x="940"/>
        <item x="773"/>
        <item x="703"/>
        <item x="359"/>
        <item x="556"/>
        <item x="760"/>
        <item x="421"/>
        <item x="137"/>
        <item x="422"/>
        <item x="256"/>
        <item x="94"/>
        <item x="433"/>
        <item x="892"/>
        <item x="523"/>
        <item x="704"/>
        <item x="169"/>
        <item x="606"/>
        <item x="822"/>
        <item x="936"/>
        <item x="295"/>
        <item x="364"/>
        <item x="709"/>
        <item x="199"/>
        <item x="612"/>
        <item x="907"/>
        <item x="572"/>
        <item x="361"/>
        <item x="263"/>
        <item x="546"/>
        <item x="774"/>
        <item x="230"/>
        <item x="738"/>
        <item x="296"/>
        <item x="362"/>
        <item t="default"/>
      </items>
    </pivotField>
    <pivotField showAll="0">
      <items count="9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t="default"/>
      </items>
    </pivotField>
    <pivotField axis="axisRow" showAll="0">
      <items count="9">
        <item x="6"/>
        <item x="0"/>
        <item x="1"/>
        <item x="4"/>
        <item x="2"/>
        <item x="5"/>
        <item x="7"/>
        <item x="3"/>
        <item t="default"/>
      </items>
    </pivotField>
    <pivotField showAll="0"/>
    <pivotField axis="axisRow" showAll="0">
      <items count="435">
        <item x="312"/>
        <item x="207"/>
        <item x="300"/>
        <item x="27"/>
        <item x="10"/>
        <item x="379"/>
        <item x="307"/>
        <item x="145"/>
        <item x="294"/>
        <item x="4"/>
        <item x="259"/>
        <item x="6"/>
        <item x="189"/>
        <item x="408"/>
        <item x="405"/>
        <item x="392"/>
        <item x="411"/>
        <item x="205"/>
        <item x="421"/>
        <item x="191"/>
        <item x="388"/>
        <item x="289"/>
        <item x="311"/>
        <item x="413"/>
        <item x="32"/>
        <item x="90"/>
        <item x="216"/>
        <item x="25"/>
        <item x="293"/>
        <item x="155"/>
        <item x="274"/>
        <item x="187"/>
        <item x="204"/>
        <item x="7"/>
        <item x="37"/>
        <item x="0"/>
        <item x="73"/>
        <item x="167"/>
        <item x="225"/>
        <item x="133"/>
        <item x="390"/>
        <item x="295"/>
        <item x="265"/>
        <item x="61"/>
        <item x="281"/>
        <item x="88"/>
        <item x="342"/>
        <item x="124"/>
        <item x="431"/>
        <item x="314"/>
        <item x="409"/>
        <item x="297"/>
        <item x="226"/>
        <item x="253"/>
        <item x="349"/>
        <item x="209"/>
        <item x="406"/>
        <item x="334"/>
        <item x="303"/>
        <item x="287"/>
        <item x="387"/>
        <item x="156"/>
        <item x="8"/>
        <item x="369"/>
        <item x="261"/>
        <item x="154"/>
        <item x="418"/>
        <item x="132"/>
        <item x="213"/>
        <item x="373"/>
        <item x="5"/>
        <item x="69"/>
        <item x="306"/>
        <item x="72"/>
        <item x="171"/>
        <item x="84"/>
        <item x="28"/>
        <item x="41"/>
        <item x="62"/>
        <item x="11"/>
        <item x="104"/>
        <item x="99"/>
        <item x="399"/>
        <item x="304"/>
        <item x="210"/>
        <item x="302"/>
        <item x="416"/>
        <item x="123"/>
        <item x="152"/>
        <item x="65"/>
        <item x="26"/>
        <item x="95"/>
        <item x="142"/>
        <item x="383"/>
        <item x="368"/>
        <item x="290"/>
        <item x="309"/>
        <item x="125"/>
        <item x="83"/>
        <item x="66"/>
        <item x="323"/>
        <item x="92"/>
        <item x="158"/>
        <item x="278"/>
        <item x="310"/>
        <item x="173"/>
        <item x="343"/>
        <item x="75"/>
        <item x="215"/>
        <item x="328"/>
        <item x="355"/>
        <item x="70"/>
        <item x="78"/>
        <item x="185"/>
        <item x="143"/>
        <item x="196"/>
        <item x="81"/>
        <item x="194"/>
        <item x="361"/>
        <item x="170"/>
        <item x="34"/>
        <item x="141"/>
        <item x="346"/>
        <item x="326"/>
        <item x="360"/>
        <item x="266"/>
        <item x="430"/>
        <item x="42"/>
        <item x="14"/>
        <item x="22"/>
        <item x="258"/>
        <item x="160"/>
        <item x="93"/>
        <item x="371"/>
        <item x="376"/>
        <item x="364"/>
        <item x="377"/>
        <item x="348"/>
        <item x="110"/>
        <item x="238"/>
        <item x="91"/>
        <item x="286"/>
        <item x="414"/>
        <item x="248"/>
        <item x="159"/>
        <item x="400"/>
        <item x="59"/>
        <item x="284"/>
        <item x="202"/>
        <item x="164"/>
        <item x="199"/>
        <item x="148"/>
        <item x="96"/>
        <item x="18"/>
        <item x="13"/>
        <item x="370"/>
        <item x="31"/>
        <item x="251"/>
        <item x="321"/>
        <item x="433"/>
        <item x="240"/>
        <item x="39"/>
        <item x="129"/>
        <item x="200"/>
        <item x="63"/>
        <item x="227"/>
        <item x="352"/>
        <item x="407"/>
        <item x="245"/>
        <item x="337"/>
        <item x="223"/>
        <item x="162"/>
        <item x="403"/>
        <item x="222"/>
        <item x="184"/>
        <item x="147"/>
        <item x="317"/>
        <item x="280"/>
        <item x="319"/>
        <item x="313"/>
        <item x="308"/>
        <item x="24"/>
        <item x="218"/>
        <item x="114"/>
        <item x="2"/>
        <item x="57"/>
        <item x="180"/>
        <item x="381"/>
        <item x="217"/>
        <item x="339"/>
        <item x="50"/>
        <item x="56"/>
        <item x="54"/>
        <item x="288"/>
        <item x="273"/>
        <item x="116"/>
        <item x="201"/>
        <item x="165"/>
        <item x="350"/>
        <item x="219"/>
        <item x="100"/>
        <item x="228"/>
        <item x="134"/>
        <item x="9"/>
        <item x="49"/>
        <item x="316"/>
        <item x="232"/>
        <item x="267"/>
        <item x="193"/>
        <item x="315"/>
        <item x="101"/>
        <item x="322"/>
        <item x="333"/>
        <item x="89"/>
        <item x="107"/>
        <item x="130"/>
        <item x="299"/>
        <item x="357"/>
        <item x="21"/>
        <item x="1"/>
        <item x="182"/>
        <item x="208"/>
        <item x="327"/>
        <item x="247"/>
        <item x="53"/>
        <item x="153"/>
        <item x="48"/>
        <item x="330"/>
        <item x="113"/>
        <item x="231"/>
        <item x="40"/>
        <item x="336"/>
        <item x="384"/>
        <item x="335"/>
        <item x="68"/>
        <item x="102"/>
        <item x="188"/>
        <item x="305"/>
        <item x="260"/>
        <item x="389"/>
        <item x="108"/>
        <item x="131"/>
        <item x="119"/>
        <item x="243"/>
        <item x="270"/>
        <item x="224"/>
        <item x="234"/>
        <item x="44"/>
        <item x="163"/>
        <item x="140"/>
        <item x="395"/>
        <item x="55"/>
        <item x="351"/>
        <item x="15"/>
        <item x="12"/>
        <item x="301"/>
        <item x="338"/>
        <item x="344"/>
        <item x="186"/>
        <item x="29"/>
        <item x="282"/>
        <item x="396"/>
        <item x="112"/>
        <item x="419"/>
        <item x="120"/>
        <item x="347"/>
        <item x="271"/>
        <item x="292"/>
        <item x="139"/>
        <item x="77"/>
        <item x="67"/>
        <item x="291"/>
        <item x="420"/>
        <item x="169"/>
        <item x="115"/>
        <item x="47"/>
        <item x="250"/>
        <item x="214"/>
        <item x="244"/>
        <item x="64"/>
        <item x="121"/>
        <item x="97"/>
        <item x="3"/>
        <item x="211"/>
        <item x="283"/>
        <item x="382"/>
        <item x="318"/>
        <item x="279"/>
        <item x="252"/>
        <item x="358"/>
        <item x="17"/>
        <item x="394"/>
        <item x="341"/>
        <item x="340"/>
        <item x="254"/>
        <item x="76"/>
        <item x="264"/>
        <item x="150"/>
        <item x="51"/>
        <item x="268"/>
        <item x="178"/>
        <item x="230"/>
        <item x="401"/>
        <item x="161"/>
        <item x="417"/>
        <item x="404"/>
        <item x="52"/>
        <item x="36"/>
        <item x="325"/>
        <item x="229"/>
        <item x="71"/>
        <item x="198"/>
        <item x="277"/>
        <item x="172"/>
        <item x="380"/>
        <item x="410"/>
        <item x="35"/>
        <item x="275"/>
        <item x="372"/>
        <item x="30"/>
        <item x="20"/>
        <item x="296"/>
        <item x="136"/>
        <item x="356"/>
        <item x="398"/>
        <item x="345"/>
        <item x="246"/>
        <item x="329"/>
        <item x="423"/>
        <item x="424"/>
        <item x="353"/>
        <item x="397"/>
        <item x="269"/>
        <item x="415"/>
        <item x="428"/>
        <item x="105"/>
        <item x="263"/>
        <item x="117"/>
        <item x="203"/>
        <item x="385"/>
        <item x="272"/>
        <item x="235"/>
        <item x="146"/>
        <item x="103"/>
        <item x="137"/>
        <item x="106"/>
        <item x="176"/>
        <item x="109"/>
        <item x="190"/>
        <item x="33"/>
        <item x="19"/>
        <item x="257"/>
        <item x="331"/>
        <item x="197"/>
        <item x="38"/>
        <item x="212"/>
        <item x="375"/>
        <item x="374"/>
        <item x="320"/>
        <item x="429"/>
        <item x="82"/>
        <item x="43"/>
        <item x="393"/>
        <item x="367"/>
        <item x="221"/>
        <item x="135"/>
        <item x="122"/>
        <item x="239"/>
        <item x="183"/>
        <item x="402"/>
        <item x="128"/>
        <item x="151"/>
        <item x="174"/>
        <item x="427"/>
        <item x="359"/>
        <item x="166"/>
        <item x="16"/>
        <item x="285"/>
        <item x="138"/>
        <item x="98"/>
        <item x="86"/>
        <item x="363"/>
        <item x="58"/>
        <item x="233"/>
        <item x="362"/>
        <item x="45"/>
        <item x="236"/>
        <item x="354"/>
        <item x="177"/>
        <item x="256"/>
        <item x="237"/>
        <item x="391"/>
        <item x="426"/>
        <item x="23"/>
        <item x="324"/>
        <item x="94"/>
        <item x="126"/>
        <item x="255"/>
        <item x="365"/>
        <item x="175"/>
        <item x="60"/>
        <item x="118"/>
        <item x="242"/>
        <item x="111"/>
        <item x="366"/>
        <item x="127"/>
        <item x="149"/>
        <item x="144"/>
        <item x="378"/>
        <item x="179"/>
        <item x="422"/>
        <item x="298"/>
        <item x="79"/>
        <item x="425"/>
        <item x="249"/>
        <item x="168"/>
        <item x="192"/>
        <item x="87"/>
        <item x="332"/>
        <item x="412"/>
        <item x="262"/>
        <item x="74"/>
        <item x="241"/>
        <item x="80"/>
        <item x="46"/>
        <item x="220"/>
        <item x="85"/>
        <item x="386"/>
        <item x="432"/>
        <item x="195"/>
        <item x="181"/>
        <item x="206"/>
        <item x="276"/>
        <item x="157"/>
        <item t="default"/>
      </items>
    </pivotField>
  </pivotFields>
  <rowFields count="3">
    <field x="5"/>
    <field x="7"/>
    <field x="3"/>
  </rowFields>
  <rowItems count="1431">
    <i>
      <x/>
    </i>
    <i r="1">
      <x v="1"/>
    </i>
    <i r="2">
      <x v="680"/>
    </i>
    <i r="1">
      <x v="2"/>
    </i>
    <i r="2">
      <x v="472"/>
    </i>
    <i r="1">
      <x v="8"/>
    </i>
    <i r="2">
      <x v="26"/>
    </i>
    <i r="2">
      <x v="313"/>
    </i>
    <i r="1">
      <x v="17"/>
    </i>
    <i r="2">
      <x v="737"/>
    </i>
    <i r="2">
      <x v="877"/>
    </i>
    <i r="1">
      <x v="26"/>
    </i>
    <i r="2">
      <x v="763"/>
    </i>
    <i r="1">
      <x v="32"/>
    </i>
    <i r="2">
      <x v="77"/>
    </i>
    <i r="2">
      <x v="534"/>
    </i>
    <i r="1">
      <x v="41"/>
    </i>
    <i r="2">
      <x v="98"/>
    </i>
    <i r="1">
      <x v="46"/>
    </i>
    <i r="2">
      <x v="111"/>
    </i>
    <i r="2">
      <x v="455"/>
    </i>
    <i r="1">
      <x v="51"/>
    </i>
    <i r="2">
      <x v="125"/>
    </i>
    <i r="1">
      <x v="54"/>
    </i>
    <i r="2">
      <x v="133"/>
    </i>
    <i r="1">
      <x v="58"/>
    </i>
    <i r="2">
      <x v="141"/>
    </i>
    <i r="2">
      <x v="443"/>
    </i>
    <i r="2">
      <x v="485"/>
    </i>
    <i r="2">
      <x v="930"/>
    </i>
    <i r="1">
      <x v="72"/>
    </i>
    <i r="2">
      <x v="164"/>
    </i>
    <i r="1">
      <x v="83"/>
    </i>
    <i r="2">
      <x v="205"/>
    </i>
    <i r="1">
      <x v="85"/>
    </i>
    <i r="2">
      <x v="201"/>
    </i>
    <i r="1">
      <x v="106"/>
    </i>
    <i r="2">
      <x v="244"/>
    </i>
    <i r="1">
      <x v="108"/>
    </i>
    <i r="2">
      <x v="84"/>
    </i>
    <i r="2">
      <x v="248"/>
    </i>
    <i r="1">
      <x v="122"/>
    </i>
    <i r="2">
      <x v="816"/>
    </i>
    <i r="1">
      <x v="137"/>
    </i>
    <i r="2">
      <x v="307"/>
    </i>
    <i r="1">
      <x v="148"/>
    </i>
    <i r="2">
      <x v="110"/>
    </i>
    <i r="2">
      <x v="336"/>
    </i>
    <i r="2">
      <x v="902"/>
    </i>
    <i r="1">
      <x v="166"/>
    </i>
    <i r="2">
      <x v="693"/>
    </i>
    <i r="1">
      <x v="176"/>
    </i>
    <i r="2">
      <x v="409"/>
    </i>
    <i r="2">
      <x v="840"/>
    </i>
    <i r="1">
      <x v="188"/>
    </i>
    <i r="2">
      <x v="495"/>
    </i>
    <i r="2">
      <x v="703"/>
    </i>
    <i r="1">
      <x v="198"/>
    </i>
    <i r="2">
      <x v="476"/>
    </i>
    <i r="1">
      <x v="205"/>
    </i>
    <i r="2">
      <x v="27"/>
    </i>
    <i r="1">
      <x v="216"/>
    </i>
    <i r="2">
      <x v="165"/>
    </i>
    <i r="2">
      <x v="211"/>
    </i>
    <i r="2">
      <x v="725"/>
    </i>
    <i r="2">
      <x v="777"/>
    </i>
    <i r="2">
      <x v="783"/>
    </i>
    <i r="1">
      <x v="237"/>
    </i>
    <i r="2">
      <x v="524"/>
    </i>
    <i r="1">
      <x v="252"/>
    </i>
    <i r="2">
      <x v="556"/>
    </i>
    <i r="2">
      <x v="572"/>
    </i>
    <i r="1">
      <x v="255"/>
    </i>
    <i r="2">
      <x v="923"/>
    </i>
    <i r="1">
      <x v="257"/>
    </i>
    <i r="2">
      <x v="573"/>
    </i>
    <i r="1">
      <x v="265"/>
    </i>
    <i r="2">
      <x v="14"/>
    </i>
    <i r="2">
      <x v="510"/>
    </i>
    <i r="1">
      <x v="277"/>
    </i>
    <i r="2">
      <x v="602"/>
    </i>
    <i r="2">
      <x v="704"/>
    </i>
    <i r="1">
      <x v="286"/>
    </i>
    <i r="2">
      <x v="623"/>
    </i>
    <i r="1">
      <x v="321"/>
    </i>
    <i r="2">
      <x v="431"/>
    </i>
    <i r="2">
      <x v="696"/>
    </i>
    <i r="1">
      <x v="325"/>
    </i>
    <i r="2">
      <x v="644"/>
    </i>
    <i r="2">
      <x v="661"/>
    </i>
    <i r="2">
      <x v="725"/>
    </i>
    <i r="1">
      <x v="330"/>
    </i>
    <i r="2">
      <x v="542"/>
    </i>
    <i r="2">
      <x v="938"/>
    </i>
    <i r="1">
      <x v="338"/>
    </i>
    <i r="2">
      <x v="529"/>
    </i>
    <i r="1">
      <x v="411"/>
    </i>
    <i r="2">
      <x v="896"/>
    </i>
    <i r="1">
      <x v="431"/>
    </i>
    <i r="2">
      <x v="264"/>
    </i>
    <i r="2">
      <x v="810"/>
    </i>
    <i>
      <x v="1"/>
    </i>
    <i r="1">
      <x v="3"/>
    </i>
    <i r="2">
      <x v="229"/>
    </i>
    <i r="2">
      <x v="298"/>
    </i>
    <i r="1">
      <x v="4"/>
    </i>
    <i r="2">
      <x v="8"/>
    </i>
    <i r="1">
      <x v="9"/>
    </i>
    <i r="2">
      <x v="30"/>
    </i>
    <i r="2">
      <x v="208"/>
    </i>
    <i r="2">
      <x v="567"/>
    </i>
    <i r="2">
      <x v="812"/>
    </i>
    <i r="1">
      <x v="11"/>
    </i>
    <i r="2">
      <x v="36"/>
    </i>
    <i r="2">
      <x v="526"/>
    </i>
    <i r="1">
      <x v="24"/>
    </i>
    <i r="2">
      <x v="372"/>
    </i>
    <i r="2">
      <x v="393"/>
    </i>
    <i r="1">
      <x v="27"/>
    </i>
    <i r="2">
      <x v="186"/>
    </i>
    <i r="1">
      <x v="33"/>
    </i>
    <i r="2">
      <x v="78"/>
    </i>
    <i r="1">
      <x v="34"/>
    </i>
    <i r="2">
      <x v="716"/>
    </i>
    <i r="1">
      <x v="35"/>
    </i>
    <i r="2">
      <x v="80"/>
    </i>
    <i r="1">
      <x v="36"/>
    </i>
    <i r="2">
      <x v="776"/>
    </i>
    <i r="1">
      <x v="39"/>
    </i>
    <i r="2">
      <x v="339"/>
    </i>
    <i r="1">
      <x v="43"/>
    </i>
    <i r="2">
      <x v="25"/>
    </i>
    <i r="2">
      <x v="108"/>
    </i>
    <i r="2">
      <x v="408"/>
    </i>
    <i r="1">
      <x v="47"/>
    </i>
    <i r="2">
      <x v="52"/>
    </i>
    <i r="2">
      <x v="222"/>
    </i>
    <i r="2">
      <x v="254"/>
    </i>
    <i r="2">
      <x v="333"/>
    </i>
    <i r="1">
      <x v="62"/>
    </i>
    <i r="2">
      <x v="196"/>
    </i>
    <i r="1">
      <x v="67"/>
    </i>
    <i r="2">
      <x v="157"/>
    </i>
    <i r="2">
      <x v="805"/>
    </i>
    <i r="1">
      <x v="70"/>
    </i>
    <i r="2">
      <x v="169"/>
    </i>
    <i r="2">
      <x v="388"/>
    </i>
    <i r="2">
      <x v="891"/>
    </i>
    <i r="1">
      <x v="71"/>
    </i>
    <i r="2">
      <x v="170"/>
    </i>
    <i r="2">
      <x v="535"/>
    </i>
    <i r="1">
      <x v="73"/>
    </i>
    <i r="2">
      <x v="173"/>
    </i>
    <i r="2">
      <x v="665"/>
    </i>
    <i r="2">
      <x v="832"/>
    </i>
    <i r="1">
      <x v="75"/>
    </i>
    <i r="2">
      <x v="501"/>
    </i>
    <i r="1">
      <x v="76"/>
    </i>
    <i r="2">
      <x v="275"/>
    </i>
    <i r="1">
      <x v="77"/>
    </i>
    <i r="2">
      <x v="62"/>
    </i>
    <i r="1">
      <x v="78"/>
    </i>
    <i r="2">
      <x v="192"/>
    </i>
    <i r="1">
      <x v="79"/>
    </i>
    <i r="2">
      <x v="50"/>
    </i>
    <i r="2">
      <x v="193"/>
    </i>
    <i r="2">
      <x v="297"/>
    </i>
    <i r="2">
      <x v="644"/>
    </i>
    <i r="2">
      <x v="725"/>
    </i>
    <i r="2">
      <x v="876"/>
    </i>
    <i r="1">
      <x v="80"/>
    </i>
    <i r="2">
      <x v="195"/>
    </i>
    <i r="2">
      <x v="242"/>
    </i>
    <i r="2">
      <x v="549"/>
    </i>
    <i r="1">
      <x v="81"/>
    </i>
    <i r="2">
      <x v="194"/>
    </i>
    <i r="1">
      <x v="87"/>
    </i>
    <i r="2">
      <x v="51"/>
    </i>
    <i r="2">
      <x v="206"/>
    </i>
    <i r="2">
      <x v="243"/>
    </i>
    <i r="2">
      <x v="497"/>
    </i>
    <i r="2">
      <x v="861"/>
    </i>
    <i r="1">
      <x v="89"/>
    </i>
    <i r="2">
      <x v="470"/>
    </i>
    <i r="2">
      <x v="609"/>
    </i>
    <i r="1">
      <x v="90"/>
    </i>
    <i r="2">
      <x v="210"/>
    </i>
    <i r="2">
      <x v="460"/>
    </i>
    <i r="1">
      <x v="91"/>
    </i>
    <i r="2">
      <x v="215"/>
    </i>
    <i r="1">
      <x v="97"/>
    </i>
    <i r="2">
      <x v="105"/>
    </i>
    <i r="1">
      <x v="98"/>
    </i>
    <i r="2">
      <x v="234"/>
    </i>
    <i r="1">
      <x v="99"/>
    </i>
    <i r="2">
      <x v="676"/>
    </i>
    <i r="1">
      <x v="101"/>
    </i>
    <i r="2">
      <x v="160"/>
    </i>
    <i r="2">
      <x v="237"/>
    </i>
    <i r="1">
      <x v="107"/>
    </i>
    <i r="2">
      <x v="247"/>
    </i>
    <i r="1">
      <x v="111"/>
    </i>
    <i r="2">
      <x v="250"/>
    </i>
    <i r="1">
      <x v="120"/>
    </i>
    <i r="2">
      <x v="2"/>
    </i>
    <i r="2">
      <x v="16"/>
    </i>
    <i r="2">
      <x v="231"/>
    </i>
    <i r="2">
      <x v="377"/>
    </i>
    <i r="2">
      <x v="859"/>
    </i>
    <i r="1">
      <x v="127"/>
    </i>
    <i r="2">
      <x v="281"/>
    </i>
    <i r="1">
      <x v="128"/>
    </i>
    <i r="2">
      <x v="72"/>
    </i>
    <i r="2">
      <x v="486"/>
    </i>
    <i r="2">
      <x v="780"/>
    </i>
    <i r="1">
      <x v="129"/>
    </i>
    <i r="2">
      <x v="45"/>
    </i>
    <i r="2">
      <x v="653"/>
    </i>
    <i r="2">
      <x v="798"/>
    </i>
    <i r="1">
      <x v="132"/>
    </i>
    <i r="2">
      <x v="292"/>
    </i>
    <i r="2">
      <x v="450"/>
    </i>
    <i r="1">
      <x v="153"/>
    </i>
    <i r="2">
      <x v="13"/>
    </i>
    <i r="1">
      <x v="154"/>
    </i>
    <i r="2">
      <x v="342"/>
    </i>
    <i r="2">
      <x v="751"/>
    </i>
    <i r="1">
      <x v="156"/>
    </i>
    <i r="2">
      <x v="34"/>
    </i>
    <i r="2">
      <x v="345"/>
    </i>
    <i r="1">
      <x v="161"/>
    </i>
    <i r="2">
      <x v="235"/>
    </i>
    <i r="2">
      <x v="290"/>
    </i>
    <i r="2">
      <x v="356"/>
    </i>
    <i r="2">
      <x v="580"/>
    </i>
    <i r="2">
      <x v="732"/>
    </i>
    <i r="1">
      <x v="162"/>
    </i>
    <i r="2">
      <x v="357"/>
    </i>
    <i r="1">
      <x v="164"/>
    </i>
    <i r="2">
      <x v="365"/>
    </i>
    <i r="1">
      <x v="181"/>
    </i>
    <i r="2">
      <x v="96"/>
    </i>
    <i r="1">
      <x v="184"/>
    </i>
    <i r="2">
      <x v="427"/>
    </i>
    <i r="1">
      <x v="200"/>
    </i>
    <i r="2">
      <x v="463"/>
    </i>
    <i r="1">
      <x v="202"/>
    </i>
    <i r="2">
      <x v="374"/>
    </i>
    <i r="1">
      <x v="203"/>
    </i>
    <i r="2">
      <x v="467"/>
    </i>
    <i r="1">
      <x v="210"/>
    </i>
    <i r="2">
      <x v="484"/>
    </i>
    <i r="1">
      <x v="218"/>
    </i>
    <i r="2">
      <x v="35"/>
    </i>
    <i r="2">
      <x v="37"/>
    </i>
    <i r="2">
      <x v="293"/>
    </i>
    <i r="2">
      <x v="423"/>
    </i>
    <i r="2">
      <x v="494"/>
    </i>
    <i r="2">
      <x v="522"/>
    </i>
    <i r="2">
      <x v="660"/>
    </i>
    <i r="2">
      <x v="720"/>
    </i>
    <i r="1">
      <x v="219"/>
    </i>
    <i r="2">
      <x v="73"/>
    </i>
    <i r="2">
      <x v="171"/>
    </i>
    <i r="2">
      <x v="368"/>
    </i>
    <i r="2">
      <x v="564"/>
    </i>
    <i r="2">
      <x v="588"/>
    </i>
    <i r="2">
      <x v="747"/>
    </i>
    <i r="2">
      <x v="914"/>
    </i>
    <i r="1">
      <x v="224"/>
    </i>
    <i r="2">
      <x v="163"/>
    </i>
    <i r="2">
      <x v="760"/>
    </i>
    <i r="1">
      <x v="230"/>
    </i>
    <i r="2">
      <x v="500"/>
    </i>
    <i r="2">
      <x v="520"/>
    </i>
    <i r="1">
      <x v="234"/>
    </i>
    <i r="2">
      <x v="519"/>
    </i>
    <i r="2">
      <x v="640"/>
    </i>
    <i r="1">
      <x v="235"/>
    </i>
    <i r="2">
      <x v="126"/>
    </i>
    <i r="2">
      <x v="238"/>
    </i>
    <i r="2">
      <x v="528"/>
    </i>
    <i r="1">
      <x v="240"/>
    </i>
    <i r="2">
      <x v="46"/>
    </i>
    <i r="1">
      <x v="241"/>
    </i>
    <i r="2">
      <x v="20"/>
    </i>
    <i r="1">
      <x v="253"/>
    </i>
    <i r="2">
      <x v="559"/>
    </i>
    <i r="2">
      <x v="609"/>
    </i>
    <i r="2">
      <x v="635"/>
    </i>
    <i r="1">
      <x v="254"/>
    </i>
    <i r="2">
      <x v="121"/>
    </i>
    <i r="2">
      <x v="214"/>
    </i>
    <i r="2">
      <x v="628"/>
    </i>
    <i r="2">
      <x v="666"/>
    </i>
    <i r="1">
      <x v="259"/>
    </i>
    <i r="2">
      <x v="280"/>
    </i>
    <i r="2">
      <x v="571"/>
    </i>
    <i r="1">
      <x v="270"/>
    </i>
    <i r="2">
      <x v="496"/>
    </i>
    <i r="2">
      <x v="641"/>
    </i>
    <i r="1">
      <x v="279"/>
    </i>
    <i r="2">
      <x v="391"/>
    </i>
    <i r="1">
      <x v="282"/>
    </i>
    <i r="2">
      <x v="89"/>
    </i>
    <i r="2">
      <x v="154"/>
    </i>
    <i r="2">
      <x v="614"/>
    </i>
    <i r="2">
      <x v="795"/>
    </i>
    <i r="2">
      <x v="824"/>
    </i>
    <i r="2">
      <x v="848"/>
    </i>
    <i r="1">
      <x v="290"/>
    </i>
    <i r="2">
      <x v="67"/>
    </i>
    <i r="2">
      <x v="353"/>
    </i>
    <i r="2">
      <x v="425"/>
    </i>
    <i r="2">
      <x v="631"/>
    </i>
    <i r="1">
      <x v="307"/>
    </i>
    <i r="2">
      <x v="679"/>
    </i>
    <i r="1">
      <x v="316"/>
    </i>
    <i r="2">
      <x v="564"/>
    </i>
    <i r="1">
      <x v="319"/>
    </i>
    <i r="2">
      <x v="695"/>
    </i>
    <i r="2">
      <x v="879"/>
    </i>
    <i r="1">
      <x v="320"/>
    </i>
    <i r="2">
      <x v="6"/>
    </i>
    <i r="2">
      <x v="878"/>
    </i>
    <i r="1">
      <x v="322"/>
    </i>
    <i r="2">
      <x v="699"/>
    </i>
    <i r="1">
      <x v="335"/>
    </i>
    <i r="2">
      <x v="742"/>
    </i>
    <i r="1">
      <x v="343"/>
    </i>
    <i r="2">
      <x v="622"/>
    </i>
    <i r="2">
      <x v="688"/>
    </i>
    <i r="2">
      <x v="689"/>
    </i>
    <i r="2">
      <x v="754"/>
    </i>
    <i r="1">
      <x v="344"/>
    </i>
    <i r="2">
      <x v="755"/>
    </i>
    <i r="1">
      <x v="345"/>
    </i>
    <i r="2">
      <x v="756"/>
    </i>
    <i r="1">
      <x v="349"/>
    </i>
    <i r="2">
      <x v="373"/>
    </i>
    <i r="2">
      <x v="834"/>
    </i>
    <i r="1">
      <x v="350"/>
    </i>
    <i r="2">
      <x v="22"/>
    </i>
    <i r="2">
      <x v="305"/>
    </i>
    <i r="2">
      <x v="775"/>
    </i>
    <i r="1">
      <x v="354"/>
    </i>
    <i r="2">
      <x v="772"/>
    </i>
    <i r="2">
      <x v="784"/>
    </i>
    <i r="2">
      <x v="872"/>
    </i>
    <i r="1">
      <x v="361"/>
    </i>
    <i r="2">
      <x v="888"/>
    </i>
    <i r="1">
      <x v="363"/>
    </i>
    <i r="2">
      <x v="802"/>
    </i>
    <i r="1">
      <x v="365"/>
    </i>
    <i r="2">
      <x v="481"/>
    </i>
    <i r="2">
      <x v="574"/>
    </i>
    <i r="1">
      <x v="370"/>
    </i>
    <i r="2">
      <x v="818"/>
    </i>
    <i r="1">
      <x v="376"/>
    </i>
    <i r="2">
      <x v="825"/>
    </i>
    <i r="1">
      <x v="393"/>
    </i>
    <i r="2">
      <x v="94"/>
    </i>
    <i r="2">
      <x v="179"/>
    </i>
    <i r="2">
      <x v="532"/>
    </i>
    <i r="2">
      <x v="858"/>
    </i>
    <i r="1">
      <x v="395"/>
    </i>
    <i r="2">
      <x v="862"/>
    </i>
    <i r="1">
      <x v="396"/>
    </i>
    <i r="2">
      <x v="23"/>
    </i>
    <i r="2">
      <x v="114"/>
    </i>
    <i r="2">
      <x v="418"/>
    </i>
    <i r="2">
      <x v="472"/>
    </i>
    <i r="2">
      <x v="615"/>
    </i>
    <i r="2">
      <x v="863"/>
    </i>
    <i r="1">
      <x v="404"/>
    </i>
    <i r="2">
      <x v="880"/>
    </i>
    <i r="1">
      <x v="405"/>
    </i>
    <i r="2">
      <x v="246"/>
    </i>
    <i r="2">
      <x v="381"/>
    </i>
    <i r="2">
      <x v="541"/>
    </i>
    <i r="2">
      <x v="669"/>
    </i>
    <i r="2">
      <x v="937"/>
    </i>
    <i r="1">
      <x v="417"/>
    </i>
    <i r="2">
      <x v="905"/>
    </i>
    <i r="1">
      <x v="421"/>
    </i>
    <i r="2">
      <x v="109"/>
    </i>
    <i r="1">
      <x v="426"/>
    </i>
    <i r="2">
      <x v="554"/>
    </i>
    <i>
      <x v="2"/>
    </i>
    <i r="1">
      <x v="10"/>
    </i>
    <i r="2">
      <x v="32"/>
    </i>
    <i r="1">
      <x v="12"/>
    </i>
    <i r="2">
      <x v="650"/>
    </i>
    <i r="2">
      <x v="850"/>
    </i>
    <i r="1">
      <x v="19"/>
    </i>
    <i r="2">
      <x v="55"/>
    </i>
    <i r="1">
      <x v="25"/>
    </i>
    <i r="2">
      <x v="65"/>
    </i>
    <i r="2">
      <x v="710"/>
    </i>
    <i r="1">
      <x v="30"/>
    </i>
    <i r="2">
      <x v="625"/>
    </i>
    <i r="1">
      <x v="31"/>
    </i>
    <i r="2">
      <x v="76"/>
    </i>
    <i r="2">
      <x v="369"/>
    </i>
    <i r="2">
      <x v="581"/>
    </i>
    <i r="1">
      <x v="37"/>
    </i>
    <i r="2">
      <x v="1"/>
    </i>
    <i r="2">
      <x v="49"/>
    </i>
    <i r="2">
      <x v="648"/>
    </i>
    <i r="2">
      <x v="671"/>
    </i>
    <i r="1">
      <x v="44"/>
    </i>
    <i r="2">
      <x v="7"/>
    </i>
    <i r="2">
      <x v="104"/>
    </i>
    <i r="2">
      <x v="457"/>
    </i>
    <i r="2">
      <x v="475"/>
    </i>
    <i r="1">
      <x v="45"/>
    </i>
    <i r="2">
      <x v="106"/>
    </i>
    <i r="1">
      <x v="52"/>
    </i>
    <i r="2">
      <x v="129"/>
    </i>
    <i r="1">
      <x v="55"/>
    </i>
    <i r="2">
      <x v="134"/>
    </i>
    <i r="2">
      <x v="316"/>
    </i>
    <i r="2">
      <x v="547"/>
    </i>
    <i r="1">
      <x v="59"/>
    </i>
    <i r="2">
      <x v="142"/>
    </i>
    <i r="1">
      <x v="68"/>
    </i>
    <i r="2">
      <x v="158"/>
    </i>
    <i r="1">
      <x v="74"/>
    </i>
    <i r="2">
      <x v="48"/>
    </i>
    <i r="2">
      <x v="515"/>
    </i>
    <i r="1">
      <x v="84"/>
    </i>
    <i r="2">
      <x v="200"/>
    </i>
    <i r="1">
      <x v="90"/>
    </i>
    <i r="2">
      <x v="117"/>
    </i>
    <i r="2">
      <x v="118"/>
    </i>
    <i r="2">
      <x v="212"/>
    </i>
    <i r="2">
      <x v="371"/>
    </i>
    <i r="2">
      <x v="595"/>
    </i>
    <i r="2">
      <x v="717"/>
    </i>
    <i r="1">
      <x v="103"/>
    </i>
    <i r="2">
      <x v="239"/>
    </i>
    <i r="1">
      <x v="105"/>
    </i>
    <i r="2">
      <x v="303"/>
    </i>
    <i r="1">
      <x v="112"/>
    </i>
    <i r="2">
      <x v="253"/>
    </i>
    <i r="1">
      <x v="113"/>
    </i>
    <i r="2">
      <x v="561"/>
    </i>
    <i r="1">
      <x v="115"/>
    </i>
    <i r="2">
      <x v="263"/>
    </i>
    <i r="1">
      <x v="116"/>
    </i>
    <i r="2">
      <x v="265"/>
    </i>
    <i r="1">
      <x v="117"/>
    </i>
    <i r="2">
      <x v="262"/>
    </i>
    <i r="2">
      <x v="806"/>
    </i>
    <i r="1">
      <x v="119"/>
    </i>
    <i r="2">
      <x v="29"/>
    </i>
    <i r="2">
      <x v="419"/>
    </i>
    <i r="2">
      <x v="638"/>
    </i>
    <i r="1">
      <x v="130"/>
    </i>
    <i r="2">
      <x v="837"/>
    </i>
    <i r="1">
      <x v="139"/>
    </i>
    <i r="2">
      <x v="366"/>
    </i>
    <i r="1">
      <x v="140"/>
    </i>
    <i r="2">
      <x v="796"/>
    </i>
    <i r="1">
      <x v="141"/>
    </i>
    <i r="2">
      <x v="317"/>
    </i>
    <i r="1">
      <x v="146"/>
    </i>
    <i r="2">
      <x v="172"/>
    </i>
    <i r="2">
      <x v="332"/>
    </i>
    <i r="2">
      <x v="718"/>
    </i>
    <i r="1">
      <x v="147"/>
    </i>
    <i r="2">
      <x v="333"/>
    </i>
    <i r="2">
      <x v="361"/>
    </i>
    <i r="1">
      <x v="150"/>
    </i>
    <i r="2">
      <x v="338"/>
    </i>
    <i r="2">
      <x v="379"/>
    </i>
    <i r="1">
      <x v="160"/>
    </i>
    <i r="2">
      <x v="166"/>
    </i>
    <i r="2">
      <x v="413"/>
    </i>
    <i r="1">
      <x v="163"/>
    </i>
    <i r="2">
      <x v="766"/>
    </i>
    <i r="1">
      <x v="165"/>
    </i>
    <i r="2">
      <x v="204"/>
    </i>
    <i r="2">
      <x v="367"/>
    </i>
    <i r="1">
      <x v="174"/>
    </i>
    <i r="2">
      <x v="404"/>
    </i>
    <i r="1">
      <x v="182"/>
    </i>
    <i r="2">
      <x v="159"/>
    </i>
    <i r="2">
      <x v="279"/>
    </i>
    <i r="2">
      <x v="312"/>
    </i>
    <i r="2">
      <x v="469"/>
    </i>
    <i r="1">
      <x v="185"/>
    </i>
    <i r="2">
      <x v="767"/>
    </i>
    <i r="1">
      <x v="186"/>
    </i>
    <i r="2">
      <x v="337"/>
    </i>
    <i r="2">
      <x v="866"/>
    </i>
    <i r="1">
      <x v="190"/>
    </i>
    <i r="2">
      <x v="437"/>
    </i>
    <i r="1">
      <x v="191"/>
    </i>
    <i r="2">
      <x v="161"/>
    </i>
    <i r="2">
      <x v="276"/>
    </i>
    <i r="2">
      <x v="618"/>
    </i>
    <i r="1">
      <x v="192"/>
    </i>
    <i r="2">
      <x v="251"/>
    </i>
    <i r="2">
      <x v="445"/>
    </i>
    <i r="1">
      <x v="194"/>
    </i>
    <i r="2">
      <x v="448"/>
    </i>
    <i r="1">
      <x v="196"/>
    </i>
    <i r="2">
      <x v="454"/>
    </i>
    <i r="1">
      <x v="199"/>
    </i>
    <i r="2">
      <x v="315"/>
    </i>
    <i r="2">
      <x v="461"/>
    </i>
    <i r="2">
      <x v="913"/>
    </i>
    <i r="1">
      <x v="201"/>
    </i>
    <i r="2">
      <x v="465"/>
    </i>
    <i r="1">
      <x v="204"/>
    </i>
    <i r="2">
      <x v="473"/>
    </i>
    <i r="2">
      <x v="753"/>
    </i>
    <i r="1">
      <x v="206"/>
    </i>
    <i r="2">
      <x v="474"/>
    </i>
    <i r="1">
      <x v="208"/>
    </i>
    <i r="2">
      <x v="940"/>
    </i>
    <i r="1">
      <x v="213"/>
    </i>
    <i r="2">
      <x v="502"/>
    </i>
    <i r="2">
      <x v="890"/>
    </i>
    <i r="1">
      <x v="220"/>
    </i>
    <i r="2">
      <x v="384"/>
    </i>
    <i r="2">
      <x v="386"/>
    </i>
    <i r="2">
      <x v="874"/>
    </i>
    <i r="1">
      <x v="221"/>
    </i>
    <i r="2">
      <x v="54"/>
    </i>
    <i r="2">
      <x v="274"/>
    </i>
    <i r="2">
      <x v="288"/>
    </i>
    <i r="2">
      <x v="289"/>
    </i>
    <i r="2">
      <x v="836"/>
    </i>
    <i r="1">
      <x v="226"/>
    </i>
    <i r="2">
      <x v="132"/>
    </i>
    <i r="2">
      <x v="440"/>
    </i>
    <i r="2">
      <x v="506"/>
    </i>
    <i r="1">
      <x v="229"/>
    </i>
    <i r="2">
      <x v="512"/>
    </i>
    <i r="1">
      <x v="236"/>
    </i>
    <i r="2">
      <x v="647"/>
    </i>
    <i r="1">
      <x v="243"/>
    </i>
    <i r="2">
      <x v="446"/>
    </i>
    <i r="1">
      <x v="246"/>
    </i>
    <i r="2">
      <x v="533"/>
    </i>
    <i r="2">
      <x v="661"/>
    </i>
    <i r="1">
      <x v="247"/>
    </i>
    <i r="2">
      <x v="199"/>
    </i>
    <i r="2">
      <x v="536"/>
    </i>
    <i r="1">
      <x v="251"/>
    </i>
    <i r="2">
      <x v="85"/>
    </i>
    <i r="2">
      <x v="230"/>
    </i>
    <i r="2">
      <x v="509"/>
    </i>
    <i r="2">
      <x v="550"/>
    </i>
    <i r="2">
      <x v="551"/>
    </i>
    <i r="1">
      <x v="258"/>
    </i>
    <i r="2">
      <x v="570"/>
    </i>
    <i r="2">
      <x v="819"/>
    </i>
    <i r="2">
      <x v="844"/>
    </i>
    <i r="1">
      <x v="260"/>
    </i>
    <i r="2">
      <x v="400"/>
    </i>
    <i r="2">
      <x v="575"/>
    </i>
    <i r="2">
      <x v="576"/>
    </i>
    <i r="2">
      <x v="584"/>
    </i>
    <i r="2">
      <x v="932"/>
    </i>
    <i r="1">
      <x v="262"/>
    </i>
    <i r="2">
      <x v="582"/>
    </i>
    <i r="2">
      <x v="829"/>
    </i>
    <i r="1">
      <x v="269"/>
    </i>
    <i r="2">
      <x v="187"/>
    </i>
    <i r="2">
      <x v="309"/>
    </i>
    <i r="2">
      <x v="589"/>
    </i>
    <i r="1">
      <x v="273"/>
    </i>
    <i r="2">
      <x v="19"/>
    </i>
    <i r="2">
      <x v="177"/>
    </i>
    <i r="2">
      <x v="296"/>
    </i>
    <i r="2">
      <x v="360"/>
    </i>
    <i r="2">
      <x v="378"/>
    </i>
    <i r="2">
      <x v="451"/>
    </i>
    <i r="2">
      <x v="721"/>
    </i>
    <i r="2">
      <x v="750"/>
    </i>
    <i r="1">
      <x v="275"/>
    </i>
    <i r="2">
      <x v="87"/>
    </i>
    <i r="2">
      <x v="396"/>
    </i>
    <i r="2">
      <x v="415"/>
    </i>
    <i r="2">
      <x v="599"/>
    </i>
    <i r="2">
      <x v="922"/>
    </i>
    <i r="1">
      <x v="278"/>
    </i>
    <i r="2">
      <x v="569"/>
    </i>
    <i r="2">
      <x v="601"/>
    </i>
    <i r="2">
      <x v="607"/>
    </i>
    <i r="2">
      <x v="609"/>
    </i>
    <i r="2">
      <x v="757"/>
    </i>
    <i r="1">
      <x v="283"/>
    </i>
    <i r="2">
      <x v="619"/>
    </i>
    <i r="1">
      <x v="284"/>
    </i>
    <i r="2">
      <x v="269"/>
    </i>
    <i r="2">
      <x v="620"/>
    </i>
    <i r="2">
      <x v="794"/>
    </i>
    <i r="1">
      <x v="294"/>
    </i>
    <i r="2">
      <x v="47"/>
    </i>
    <i r="2">
      <x v="86"/>
    </i>
    <i r="2">
      <x v="233"/>
    </i>
    <i r="2">
      <x v="444"/>
    </i>
    <i r="2">
      <x v="568"/>
    </i>
    <i r="2">
      <x v="898"/>
    </i>
    <i r="1">
      <x v="295"/>
    </i>
    <i r="2">
      <x v="331"/>
    </i>
    <i r="2">
      <x v="604"/>
    </i>
    <i r="2">
      <x v="636"/>
    </i>
    <i r="1">
      <x v="296"/>
    </i>
    <i r="2">
      <x v="50"/>
    </i>
    <i r="2">
      <x v="639"/>
    </i>
    <i r="2">
      <x v="876"/>
    </i>
    <i r="1">
      <x v="298"/>
    </i>
    <i r="2">
      <x v="226"/>
    </i>
    <i r="2">
      <x v="504"/>
    </i>
    <i r="2">
      <x v="646"/>
    </i>
    <i r="2">
      <x v="698"/>
    </i>
    <i r="1">
      <x v="300"/>
    </i>
    <i r="2">
      <x v="282"/>
    </i>
    <i r="2">
      <x v="659"/>
    </i>
    <i r="1">
      <x v="301"/>
    </i>
    <i r="2">
      <x v="662"/>
    </i>
    <i r="1">
      <x v="309"/>
    </i>
    <i r="2">
      <x v="575"/>
    </i>
    <i r="2">
      <x v="592"/>
    </i>
    <i r="2">
      <x v="681"/>
    </i>
    <i r="1">
      <x v="310"/>
    </i>
    <i r="2">
      <x v="218"/>
    </i>
    <i r="2">
      <x v="682"/>
    </i>
    <i r="1">
      <x v="311"/>
    </i>
    <i r="2">
      <x v="683"/>
    </i>
    <i r="1">
      <x v="312"/>
    </i>
    <i r="2">
      <x v="835"/>
    </i>
    <i r="1">
      <x v="313"/>
    </i>
    <i r="2">
      <x v="82"/>
    </i>
    <i r="2">
      <x v="181"/>
    </i>
    <i r="2">
      <x v="726"/>
    </i>
    <i r="2">
      <x v="758"/>
    </i>
    <i r="1">
      <x v="317"/>
    </i>
    <i r="2">
      <x v="687"/>
    </i>
    <i r="1">
      <x v="336"/>
    </i>
    <i r="2">
      <x v="21"/>
    </i>
    <i r="2">
      <x v="610"/>
    </i>
    <i r="2">
      <x v="735"/>
    </i>
    <i r="1">
      <x v="340"/>
    </i>
    <i r="2">
      <x v="3"/>
    </i>
    <i r="2">
      <x v="746"/>
    </i>
    <i r="1">
      <x v="341"/>
    </i>
    <i r="2">
      <x v="893"/>
    </i>
    <i r="1">
      <x v="346"/>
    </i>
    <i r="2">
      <x v="260"/>
    </i>
    <i r="2">
      <x v="546"/>
    </i>
    <i r="2">
      <x v="593"/>
    </i>
    <i r="2">
      <x v="658"/>
    </i>
    <i r="2">
      <x v="833"/>
    </i>
    <i r="1">
      <x v="348"/>
    </i>
    <i r="2">
      <x v="759"/>
    </i>
    <i r="1">
      <x v="351"/>
    </i>
    <i r="2">
      <x v="456"/>
    </i>
    <i r="1">
      <x v="353"/>
    </i>
    <i r="2">
      <x v="103"/>
    </i>
    <i r="1">
      <x v="355"/>
    </i>
    <i r="2">
      <x v="786"/>
    </i>
    <i r="1">
      <x v="360"/>
    </i>
    <i r="2">
      <x v="417"/>
    </i>
    <i r="1">
      <x v="367"/>
    </i>
    <i r="2">
      <x v="813"/>
    </i>
    <i r="1">
      <x v="368"/>
    </i>
    <i r="2">
      <x v="91"/>
    </i>
    <i r="2">
      <x v="390"/>
    </i>
    <i r="2">
      <x v="814"/>
    </i>
    <i r="1">
      <x v="372"/>
    </i>
    <i r="2">
      <x v="83"/>
    </i>
    <i r="2">
      <x v="261"/>
    </i>
    <i r="2">
      <x v="402"/>
    </i>
    <i r="2">
      <x v="403"/>
    </i>
    <i r="1">
      <x v="377"/>
    </i>
    <i r="2">
      <x v="627"/>
    </i>
    <i r="2">
      <x v="793"/>
    </i>
    <i r="1">
      <x v="380"/>
    </i>
    <i r="2">
      <x v="690"/>
    </i>
    <i r="2">
      <x v="694"/>
    </i>
    <i r="2">
      <x v="842"/>
    </i>
    <i r="1">
      <x v="383"/>
    </i>
    <i r="2">
      <x v="99"/>
    </i>
    <i r="1">
      <x v="385"/>
    </i>
    <i r="2">
      <x v="848"/>
    </i>
    <i r="2">
      <x v="864"/>
    </i>
    <i r="1">
      <x v="386"/>
    </i>
    <i r="2">
      <x v="31"/>
    </i>
    <i r="1">
      <x v="388"/>
    </i>
    <i r="2">
      <x v="267"/>
    </i>
    <i r="2">
      <x v="287"/>
    </i>
    <i r="2">
      <x v="428"/>
    </i>
    <i r="1">
      <x v="389"/>
    </i>
    <i r="2">
      <x v="255"/>
    </i>
    <i r="2">
      <x v="853"/>
    </i>
    <i r="1">
      <x v="390"/>
    </i>
    <i r="2">
      <x v="107"/>
    </i>
    <i r="2">
      <x v="203"/>
    </i>
    <i r="2">
      <x v="552"/>
    </i>
    <i r="2">
      <x v="855"/>
    </i>
    <i r="1">
      <x v="397"/>
    </i>
    <i r="2">
      <x v="865"/>
    </i>
    <i r="1">
      <x v="399"/>
    </i>
    <i r="2">
      <x v="221"/>
    </i>
    <i r="1">
      <x v="402"/>
    </i>
    <i r="2">
      <x v="354"/>
    </i>
    <i r="2">
      <x v="503"/>
    </i>
    <i r="2">
      <x v="854"/>
    </i>
    <i r="2">
      <x v="870"/>
    </i>
    <i r="1">
      <x v="403"/>
    </i>
    <i r="2">
      <x v="101"/>
    </i>
    <i r="2">
      <x v="335"/>
    </i>
    <i r="2">
      <x v="459"/>
    </i>
    <i r="2">
      <x v="562"/>
    </i>
    <i r="2">
      <x v="743"/>
    </i>
    <i r="2">
      <x v="871"/>
    </i>
    <i r="1">
      <x v="409"/>
    </i>
    <i r="2">
      <x v="285"/>
    </i>
    <i r="2">
      <x v="731"/>
    </i>
    <i r="2">
      <x v="768"/>
    </i>
    <i r="2">
      <x v="785"/>
    </i>
    <i r="2">
      <x v="873"/>
    </i>
    <i r="1">
      <x v="412"/>
    </i>
    <i r="2">
      <x v="464"/>
    </i>
    <i r="2">
      <x v="612"/>
    </i>
    <i r="2">
      <x v="838"/>
    </i>
    <i r="2">
      <x v="887"/>
    </i>
    <i r="2">
      <x v="899"/>
    </i>
    <i r="1">
      <x v="415"/>
    </i>
    <i r="2">
      <x v="295"/>
    </i>
    <i r="2">
      <x v="933"/>
    </i>
    <i r="1">
      <x v="416"/>
    </i>
    <i r="2">
      <x v="904"/>
    </i>
    <i r="1">
      <x v="422"/>
    </i>
    <i r="2">
      <x v="70"/>
    </i>
    <i r="2">
      <x v="273"/>
    </i>
    <i r="2">
      <x v="352"/>
    </i>
    <i r="1">
      <x v="423"/>
    </i>
    <i r="2">
      <x v="677"/>
    </i>
    <i r="2">
      <x v="915"/>
    </i>
    <i r="1">
      <x v="425"/>
    </i>
    <i r="2">
      <x v="918"/>
    </i>
    <i r="1">
      <x v="429"/>
    </i>
    <i r="2">
      <x v="927"/>
    </i>
    <i r="1">
      <x v="430"/>
    </i>
    <i r="2">
      <x v="358"/>
    </i>
    <i r="2">
      <x v="637"/>
    </i>
    <i r="2">
      <x v="910"/>
    </i>
    <i r="1">
      <x v="432"/>
    </i>
    <i r="2">
      <x v="935"/>
    </i>
    <i>
      <x v="3"/>
    </i>
    <i r="1">
      <x/>
    </i>
    <i r="2">
      <x v="672"/>
    </i>
    <i r="1">
      <x v="6"/>
    </i>
    <i r="2">
      <x v="10"/>
    </i>
    <i r="2">
      <x v="38"/>
    </i>
    <i r="2">
      <x v="348"/>
    </i>
    <i r="2">
      <x v="493"/>
    </i>
    <i r="2">
      <x v="736"/>
    </i>
    <i r="1">
      <x v="21"/>
    </i>
    <i r="2">
      <x v="60"/>
    </i>
    <i r="2">
      <x v="225"/>
    </i>
    <i r="2">
      <x v="258"/>
    </i>
    <i r="2">
      <x v="405"/>
    </i>
    <i r="2">
      <x v="542"/>
    </i>
    <i r="2">
      <x v="605"/>
    </i>
    <i r="1">
      <x v="22"/>
    </i>
    <i r="2">
      <x v="61"/>
    </i>
    <i r="2">
      <x v="135"/>
    </i>
    <i r="1">
      <x v="49"/>
    </i>
    <i r="2">
      <x v="122"/>
    </i>
    <i r="1">
      <x v="57"/>
    </i>
    <i r="2">
      <x v="137"/>
    </i>
    <i r="2">
      <x v="330"/>
    </i>
    <i r="1">
      <x v="95"/>
    </i>
    <i r="2">
      <x v="217"/>
    </i>
    <i r="1">
      <x v="96"/>
    </i>
    <i r="2">
      <x v="223"/>
    </i>
    <i r="2">
      <x v="429"/>
    </i>
    <i r="1">
      <x v="100"/>
    </i>
    <i r="2">
      <x v="115"/>
    </i>
    <i r="2">
      <x v="188"/>
    </i>
    <i r="1">
      <x v="104"/>
    </i>
    <i r="2">
      <x v="241"/>
    </i>
    <i r="1">
      <x v="109"/>
    </i>
    <i r="2">
      <x v="15"/>
    </i>
    <i r="2">
      <x v="95"/>
    </i>
    <i r="2">
      <x v="249"/>
    </i>
    <i r="2">
      <x v="487"/>
    </i>
    <i r="2">
      <x v="540"/>
    </i>
    <i r="2">
      <x v="558"/>
    </i>
    <i r="2">
      <x v="719"/>
    </i>
    <i r="1">
      <x v="110"/>
    </i>
    <i r="2">
      <x v="252"/>
    </i>
    <i r="2">
      <x v="314"/>
    </i>
    <i r="1">
      <x v="123"/>
    </i>
    <i r="2">
      <x v="224"/>
    </i>
    <i r="1">
      <x v="138"/>
    </i>
    <i r="2">
      <x v="75"/>
    </i>
    <i r="2">
      <x v="310"/>
    </i>
    <i r="1">
      <x v="158"/>
    </i>
    <i r="2">
      <x v="458"/>
    </i>
    <i r="1">
      <x v="169"/>
    </i>
    <i r="2">
      <x v="382"/>
    </i>
    <i r="2">
      <x v="697"/>
    </i>
    <i r="2">
      <x v="921"/>
    </i>
    <i r="1">
      <x v="178"/>
    </i>
    <i r="2">
      <x v="113"/>
    </i>
    <i r="2">
      <x v="347"/>
    </i>
    <i r="2">
      <x v="364"/>
    </i>
    <i r="2">
      <x v="411"/>
    </i>
    <i r="2">
      <x v="787"/>
    </i>
    <i r="1">
      <x v="179"/>
    </i>
    <i r="2">
      <x v="308"/>
    </i>
    <i r="2">
      <x v="327"/>
    </i>
    <i r="2">
      <x v="412"/>
    </i>
    <i r="1">
      <x v="180"/>
    </i>
    <i r="2">
      <x v="28"/>
    </i>
    <i r="2">
      <x v="416"/>
    </i>
    <i r="1">
      <x v="184"/>
    </i>
    <i r="2">
      <x v="56"/>
    </i>
    <i r="2">
      <x v="323"/>
    </i>
    <i r="1">
      <x v="189"/>
    </i>
    <i r="2">
      <x v="314"/>
    </i>
    <i r="2">
      <x v="436"/>
    </i>
    <i r="1">
      <x v="191"/>
    </i>
    <i r="2">
      <x v="198"/>
    </i>
    <i r="2">
      <x v="439"/>
    </i>
    <i r="2">
      <x v="596"/>
    </i>
    <i r="1">
      <x v="209"/>
    </i>
    <i r="2">
      <x v="482"/>
    </i>
    <i r="2">
      <x v="722"/>
    </i>
    <i r="1">
      <x v="211"/>
    </i>
    <i r="2">
      <x v="167"/>
    </i>
    <i r="2">
      <x v="324"/>
    </i>
    <i r="2">
      <x v="488"/>
    </i>
    <i r="2">
      <x v="657"/>
    </i>
    <i r="1">
      <x v="212"/>
    </i>
    <i r="2">
      <x v="706"/>
    </i>
    <i r="1">
      <x v="214"/>
    </i>
    <i r="2">
      <x v="508"/>
    </i>
    <i r="1">
      <x v="215"/>
    </i>
    <i r="2">
      <x v="112"/>
    </i>
    <i r="2">
      <x v="148"/>
    </i>
    <i r="2">
      <x v="240"/>
    </i>
    <i r="2">
      <x v="355"/>
    </i>
    <i r="2">
      <x v="401"/>
    </i>
    <i r="2">
      <x v="406"/>
    </i>
    <i r="2">
      <x v="414"/>
    </i>
    <i r="2">
      <x v="422"/>
    </i>
    <i r="2">
      <x v="723"/>
    </i>
    <i r="2">
      <x v="740"/>
    </i>
    <i r="2">
      <x v="745"/>
    </i>
    <i r="2">
      <x v="839"/>
    </i>
    <i r="1">
      <x v="222"/>
    </i>
    <i r="2">
      <x v="227"/>
    </i>
    <i r="2">
      <x v="236"/>
    </i>
    <i r="2">
      <x v="286"/>
    </i>
    <i r="2">
      <x v="491"/>
    </i>
    <i r="2">
      <x v="779"/>
    </i>
    <i r="2">
      <x v="799"/>
    </i>
    <i r="2">
      <x v="857"/>
    </i>
    <i r="1">
      <x v="227"/>
    </i>
    <i r="2">
      <x v="392"/>
    </i>
    <i r="1">
      <x v="231"/>
    </i>
    <i r="2">
      <x v="513"/>
    </i>
    <i r="2">
      <x v="691"/>
    </i>
    <i r="2">
      <x v="841"/>
    </i>
    <i r="1">
      <x v="233"/>
    </i>
    <i r="2">
      <x v="516"/>
    </i>
    <i r="2">
      <x v="597"/>
    </i>
    <i r="2">
      <x v="659"/>
    </i>
    <i r="2">
      <x v="782"/>
    </i>
    <i r="2">
      <x v="876"/>
    </i>
    <i r="2">
      <x v="909"/>
    </i>
    <i r="1">
      <x v="242"/>
    </i>
    <i r="2">
      <x v="272"/>
    </i>
    <i r="2">
      <x v="530"/>
    </i>
    <i r="1">
      <x v="249"/>
    </i>
    <i r="2">
      <x v="124"/>
    </i>
    <i r="2">
      <x v="343"/>
    </i>
    <i r="2">
      <x v="370"/>
    </i>
    <i r="2">
      <x v="539"/>
    </i>
    <i r="2">
      <x v="811"/>
    </i>
    <i r="2">
      <x v="928"/>
    </i>
    <i r="1">
      <x v="256"/>
    </i>
    <i r="2">
      <x v="74"/>
    </i>
    <i r="2">
      <x v="566"/>
    </i>
    <i r="2">
      <x v="598"/>
    </i>
    <i r="1">
      <x v="258"/>
    </i>
    <i r="2">
      <x v="570"/>
    </i>
    <i r="1">
      <x v="262"/>
    </i>
    <i r="2">
      <x v="582"/>
    </i>
    <i r="1">
      <x v="264"/>
    </i>
    <i r="2">
      <x v="489"/>
    </i>
    <i r="1">
      <x v="267"/>
    </i>
    <i r="2">
      <x v="587"/>
    </i>
    <i r="1">
      <x v="268"/>
    </i>
    <i r="2">
      <x v="553"/>
    </i>
    <i r="1">
      <x v="271"/>
    </i>
    <i r="2">
      <x v="590"/>
    </i>
    <i r="2">
      <x v="712"/>
    </i>
    <i r="2">
      <x v="889"/>
    </i>
    <i r="1">
      <x v="280"/>
    </i>
    <i r="2">
      <x v="505"/>
    </i>
    <i r="1">
      <x v="292"/>
    </i>
    <i r="2">
      <x v="424"/>
    </i>
    <i r="2">
      <x v="434"/>
    </i>
    <i r="1">
      <x v="293"/>
    </i>
    <i r="2">
      <x v="43"/>
    </i>
    <i r="2">
      <x v="634"/>
    </i>
    <i r="2">
      <x v="765"/>
    </i>
    <i r="1">
      <x v="308"/>
    </i>
    <i r="2">
      <x v="92"/>
    </i>
    <i r="2">
      <x v="462"/>
    </i>
    <i r="1">
      <x v="323"/>
    </i>
    <i r="2">
      <x v="700"/>
    </i>
    <i r="1">
      <x v="327"/>
    </i>
    <i r="2">
      <x v="302"/>
    </i>
    <i r="1">
      <x v="347"/>
    </i>
    <i r="2">
      <x v="128"/>
    </i>
    <i r="1">
      <x v="352"/>
    </i>
    <i r="2">
      <x v="477"/>
    </i>
    <i r="1">
      <x v="358"/>
    </i>
    <i r="2">
      <x v="426"/>
    </i>
    <i r="1">
      <x v="366"/>
    </i>
    <i r="2">
      <x v="808"/>
    </i>
    <i r="2">
      <x v="809"/>
    </i>
    <i r="1">
      <x v="378"/>
    </i>
    <i r="2">
      <x v="33"/>
    </i>
    <i r="1">
      <x v="387"/>
    </i>
    <i r="2">
      <x v="88"/>
    </i>
    <i r="2">
      <x v="138"/>
    </i>
    <i r="2">
      <x v="674"/>
    </i>
    <i r="2">
      <x v="852"/>
    </i>
    <i r="2">
      <x v="885"/>
    </i>
    <i r="1">
      <x v="394"/>
    </i>
    <i r="2">
      <x v="93"/>
    </i>
    <i r="2">
      <x v="407"/>
    </i>
    <i r="2">
      <x v="479"/>
    </i>
    <i r="2">
      <x v="498"/>
    </i>
    <i r="2">
      <x v="499"/>
    </i>
    <i r="1">
      <x v="403"/>
    </i>
    <i r="2">
      <x v="871"/>
    </i>
    <i r="1">
      <x v="418"/>
    </i>
    <i r="2">
      <x v="826"/>
    </i>
    <i r="2">
      <x v="906"/>
    </i>
    <i>
      <x v="4"/>
    </i>
    <i r="1">
      <x v="28"/>
    </i>
    <i r="2">
      <x v="68"/>
    </i>
    <i r="1">
      <x v="42"/>
    </i>
    <i r="2">
      <x v="100"/>
    </i>
    <i r="2">
      <x v="284"/>
    </i>
    <i r="2">
      <x v="778"/>
    </i>
    <i r="1">
      <x v="53"/>
    </i>
    <i r="2">
      <x v="131"/>
    </i>
    <i r="1">
      <x v="125"/>
    </i>
    <i r="2">
      <x v="152"/>
    </i>
    <i r="2">
      <x v="280"/>
    </i>
    <i r="2">
      <x v="410"/>
    </i>
    <i r="1">
      <x v="143"/>
    </i>
    <i r="2">
      <x v="304"/>
    </i>
    <i r="1">
      <x v="157"/>
    </i>
    <i r="2">
      <x v="266"/>
    </i>
    <i r="1">
      <x v="168"/>
    </i>
    <i r="2">
      <x v="41"/>
    </i>
    <i r="2">
      <x v="376"/>
    </i>
    <i r="1">
      <x v="170"/>
    </i>
    <i r="2">
      <x v="383"/>
    </i>
    <i r="1">
      <x v="173"/>
    </i>
    <i r="2">
      <x v="176"/>
    </i>
    <i r="2">
      <x v="359"/>
    </i>
    <i r="2">
      <x v="397"/>
    </i>
    <i r="2">
      <x v="398"/>
    </i>
    <i r="2">
      <x v="518"/>
    </i>
    <i r="2">
      <x v="711"/>
    </i>
    <i r="2">
      <x v="790"/>
    </i>
    <i r="2">
      <x v="876"/>
    </i>
    <i r="1">
      <x v="177"/>
    </i>
    <i r="2">
      <x v="911"/>
    </i>
    <i r="1">
      <x v="193"/>
    </i>
    <i r="2">
      <x v="447"/>
    </i>
    <i r="1">
      <x v="207"/>
    </i>
    <i r="2">
      <x v="480"/>
    </i>
    <i r="1">
      <x v="223"/>
    </i>
    <i r="2">
      <x v="147"/>
    </i>
    <i r="2">
      <x v="178"/>
    </i>
    <i r="2">
      <x v="219"/>
    </i>
    <i r="2">
      <x v="321"/>
    </i>
    <i r="2">
      <x v="563"/>
    </i>
    <i r="2">
      <x v="564"/>
    </i>
    <i r="2">
      <x v="611"/>
    </i>
    <i r="1">
      <x v="244"/>
    </i>
    <i r="2">
      <x v="903"/>
    </i>
    <i r="1">
      <x v="245"/>
    </i>
    <i r="2">
      <x v="71"/>
    </i>
    <i r="1">
      <x v="266"/>
    </i>
    <i r="2">
      <x v="585"/>
    </i>
    <i r="1">
      <x v="276"/>
    </i>
    <i r="2">
      <x v="600"/>
    </i>
    <i r="1">
      <x v="287"/>
    </i>
    <i r="2">
      <x v="433"/>
    </i>
    <i r="2">
      <x v="626"/>
    </i>
    <i r="2">
      <x v="632"/>
    </i>
    <i r="1">
      <x v="288"/>
    </i>
    <i r="2">
      <x v="442"/>
    </i>
    <i r="1">
      <x v="299"/>
    </i>
    <i r="2">
      <x v="656"/>
    </i>
    <i r="1">
      <x v="306"/>
    </i>
    <i r="2">
      <x v="678"/>
    </i>
    <i r="1">
      <x v="326"/>
    </i>
    <i r="2">
      <x v="130"/>
    </i>
    <i r="2">
      <x v="294"/>
    </i>
    <i r="1">
      <x v="332"/>
    </i>
    <i r="2">
      <x v="728"/>
    </i>
    <i r="1">
      <x v="364"/>
    </i>
    <i r="2">
      <x v="387"/>
    </i>
    <i r="2">
      <x v="399"/>
    </i>
    <i r="2">
      <x v="707"/>
    </i>
    <i r="2">
      <x v="803"/>
    </i>
    <i r="1">
      <x v="382"/>
    </i>
    <i r="2">
      <x v="139"/>
    </i>
    <i r="2">
      <x v="630"/>
    </i>
    <i r="2">
      <x v="843"/>
    </i>
    <i r="1">
      <x v="400"/>
    </i>
    <i r="2">
      <x v="868"/>
    </i>
    <i r="1">
      <x v="414"/>
    </i>
    <i r="2">
      <x v="468"/>
    </i>
    <i r="1">
      <x v="424"/>
    </i>
    <i r="2">
      <x v="917"/>
    </i>
    <i>
      <x v="5"/>
    </i>
    <i r="1">
      <x v="5"/>
    </i>
    <i r="2">
      <x v="9"/>
    </i>
    <i r="1">
      <x v="7"/>
    </i>
    <i r="2">
      <x v="617"/>
    </i>
    <i r="2">
      <x v="828"/>
    </i>
    <i r="2">
      <x v="916"/>
    </i>
    <i r="1">
      <x v="13"/>
    </i>
    <i r="2">
      <x v="39"/>
    </i>
    <i r="2">
      <x v="729"/>
    </i>
    <i r="1">
      <x v="14"/>
    </i>
    <i r="2">
      <x v="40"/>
    </i>
    <i r="1">
      <x v="15"/>
    </i>
    <i r="2">
      <x v="4"/>
    </i>
    <i r="1">
      <x v="20"/>
    </i>
    <i r="2">
      <x v="58"/>
    </i>
    <i r="2">
      <x v="531"/>
    </i>
    <i r="2">
      <x v="733"/>
    </i>
    <i r="1">
      <x v="23"/>
    </i>
    <i r="2">
      <x v="66"/>
    </i>
    <i r="1">
      <x v="40"/>
    </i>
    <i r="2">
      <x v="527"/>
    </i>
    <i r="2">
      <x v="770"/>
    </i>
    <i r="1">
      <x v="48"/>
    </i>
    <i r="2">
      <x v="119"/>
    </i>
    <i r="2">
      <x v="860"/>
    </i>
    <i r="1">
      <x v="50"/>
    </i>
    <i r="2">
      <x v="123"/>
    </i>
    <i r="2">
      <x v="471"/>
    </i>
    <i r="1">
      <x v="56"/>
    </i>
    <i r="2">
      <x v="97"/>
    </i>
    <i r="1">
      <x v="66"/>
    </i>
    <i r="2">
      <x v="127"/>
    </i>
    <i r="2">
      <x v="548"/>
    </i>
    <i r="2">
      <x v="616"/>
    </i>
    <i r="2">
      <x v="661"/>
    </i>
    <i r="2">
      <x v="821"/>
    </i>
    <i r="2">
      <x v="931"/>
    </i>
    <i r="1">
      <x v="82"/>
    </i>
    <i r="2">
      <x v="24"/>
    </i>
    <i r="2">
      <x v="102"/>
    </i>
    <i r="2">
      <x v="197"/>
    </i>
    <i r="2">
      <x v="325"/>
    </i>
    <i r="2">
      <x v="490"/>
    </i>
    <i r="2">
      <x v="744"/>
    </i>
    <i r="2">
      <x v="784"/>
    </i>
    <i r="1">
      <x v="86"/>
    </i>
    <i r="2">
      <x v="202"/>
    </i>
    <i r="1">
      <x v="88"/>
    </i>
    <i r="2">
      <x v="207"/>
    </i>
    <i r="2">
      <x v="577"/>
    </i>
    <i r="2">
      <x v="741"/>
    </i>
    <i r="2">
      <x v="817"/>
    </i>
    <i r="1">
      <x v="118"/>
    </i>
    <i r="2">
      <x v="270"/>
    </i>
    <i r="1">
      <x v="124"/>
    </i>
    <i r="2">
      <x v="189"/>
    </i>
    <i r="2">
      <x v="271"/>
    </i>
    <i r="2">
      <x v="895"/>
    </i>
    <i r="2">
      <x v="936"/>
    </i>
    <i r="1">
      <x v="126"/>
    </i>
    <i r="2">
      <x v="283"/>
    </i>
    <i r="1">
      <x v="135"/>
    </i>
    <i r="2">
      <x v="59"/>
    </i>
    <i r="2">
      <x v="713"/>
    </i>
    <i r="2">
      <x v="901"/>
    </i>
    <i r="1">
      <x v="142"/>
    </i>
    <i r="2">
      <x v="326"/>
    </i>
    <i r="1">
      <x v="145"/>
    </i>
    <i r="2">
      <x v="220"/>
    </i>
    <i r="2">
      <x v="773"/>
    </i>
    <i r="1">
      <x v="151"/>
    </i>
    <i r="2">
      <x v="190"/>
    </i>
    <i r="2">
      <x v="654"/>
    </i>
    <i r="1">
      <x v="167"/>
    </i>
    <i r="2">
      <x v="245"/>
    </i>
    <i r="2">
      <x v="375"/>
    </i>
    <i r="2">
      <x v="603"/>
    </i>
    <i r="2">
      <x v="774"/>
    </i>
    <i r="1">
      <x v="175"/>
    </i>
    <i r="2">
      <x v="184"/>
    </i>
    <i r="2">
      <x v="420"/>
    </i>
    <i r="2">
      <x v="421"/>
    </i>
    <i r="1">
      <x v="187"/>
    </i>
    <i r="2">
      <x v="435"/>
    </i>
    <i r="2">
      <x v="560"/>
    </i>
    <i r="1">
      <x v="217"/>
    </i>
    <i r="2">
      <x v="57"/>
    </i>
    <i r="2">
      <x v="213"/>
    </i>
    <i r="2">
      <x v="318"/>
    </i>
    <i r="2">
      <x v="492"/>
    </i>
    <i r="2">
      <x v="667"/>
    </i>
    <i r="2">
      <x v="769"/>
    </i>
    <i r="2">
      <x v="801"/>
    </i>
    <i r="2">
      <x v="845"/>
    </i>
    <i r="2">
      <x v="883"/>
    </i>
    <i r="2">
      <x v="908"/>
    </i>
    <i r="2">
      <x v="912"/>
    </i>
    <i r="1">
      <x v="239"/>
    </i>
    <i r="2">
      <x v="333"/>
    </i>
    <i r="1">
      <x v="250"/>
    </i>
    <i r="2">
      <x v="483"/>
    </i>
    <i r="2">
      <x v="543"/>
    </i>
    <i r="1">
      <x v="261"/>
    </i>
    <i r="2">
      <x v="555"/>
    </i>
    <i r="1">
      <x v="263"/>
    </i>
    <i r="2">
      <x v="739"/>
    </i>
    <i r="1">
      <x v="272"/>
    </i>
    <i r="2">
      <x v="749"/>
    </i>
    <i r="1">
      <x v="289"/>
    </i>
    <i r="2">
      <x v="136"/>
    </i>
    <i r="2">
      <x v="629"/>
    </i>
    <i r="1">
      <x v="291"/>
    </i>
    <i r="2">
      <x v="155"/>
    </i>
    <i r="2">
      <x v="174"/>
    </i>
    <i r="2">
      <x v="633"/>
    </i>
    <i r="1">
      <x v="297"/>
    </i>
    <i r="2">
      <x v="346"/>
    </i>
    <i r="2">
      <x v="642"/>
    </i>
    <i r="2">
      <x v="643"/>
    </i>
    <i r="2">
      <x v="670"/>
    </i>
    <i r="2">
      <x v="876"/>
    </i>
    <i r="1">
      <x v="304"/>
    </i>
    <i r="2">
      <x v="349"/>
    </i>
    <i r="2">
      <x v="649"/>
    </i>
    <i r="1">
      <x v="305"/>
    </i>
    <i r="2">
      <x/>
    </i>
    <i r="2">
      <x v="228"/>
    </i>
    <i r="2">
      <x v="233"/>
    </i>
    <i r="2">
      <x v="278"/>
    </i>
    <i r="2">
      <x v="363"/>
    </i>
    <i r="2">
      <x v="849"/>
    </i>
    <i r="1">
      <x v="314"/>
    </i>
    <i r="2">
      <x v="44"/>
    </i>
    <i r="2">
      <x v="517"/>
    </i>
    <i r="2">
      <x v="685"/>
    </i>
    <i r="1">
      <x v="324"/>
    </i>
    <i r="2">
      <x v="701"/>
    </i>
    <i r="1">
      <x v="331"/>
    </i>
    <i r="2">
      <x v="668"/>
    </i>
    <i r="2">
      <x v="715"/>
    </i>
    <i r="1">
      <x v="333"/>
    </i>
    <i r="2">
      <x v="81"/>
    </i>
    <i r="2">
      <x v="730"/>
    </i>
    <i r="1">
      <x v="334"/>
    </i>
    <i r="2">
      <x v="168"/>
    </i>
    <i r="2">
      <x v="191"/>
    </i>
    <i r="2">
      <x v="664"/>
    </i>
    <i r="2">
      <x v="686"/>
    </i>
    <i r="2">
      <x v="738"/>
    </i>
    <i r="1">
      <x v="342"/>
    </i>
    <i r="2">
      <x v="232"/>
    </i>
    <i r="2">
      <x v="528"/>
    </i>
    <i r="2">
      <x v="748"/>
    </i>
    <i r="1">
      <x v="359"/>
    </i>
    <i r="2">
      <x v="146"/>
    </i>
    <i r="2">
      <x v="319"/>
    </i>
    <i r="1">
      <x v="362"/>
    </i>
    <i r="2">
      <x v="5"/>
    </i>
    <i r="2">
      <x v="800"/>
    </i>
    <i r="1">
      <x v="371"/>
    </i>
    <i r="2">
      <x v="771"/>
    </i>
    <i r="2">
      <x v="934"/>
    </i>
    <i r="1">
      <x v="373"/>
    </i>
    <i r="2">
      <x v="120"/>
    </i>
    <i r="2">
      <x v="714"/>
    </i>
    <i r="2">
      <x v="823"/>
    </i>
    <i r="2">
      <x v="894"/>
    </i>
    <i r="1">
      <x v="374"/>
    </i>
    <i r="2">
      <x v="180"/>
    </i>
    <i r="2">
      <x v="538"/>
    </i>
    <i r="2">
      <x v="544"/>
    </i>
    <i r="2">
      <x v="673"/>
    </i>
    <i r="1">
      <x v="381"/>
    </i>
    <i r="2">
      <x v="575"/>
    </i>
    <i r="2">
      <x v="831"/>
    </i>
    <i r="2">
      <x v="843"/>
    </i>
    <i r="1">
      <x v="384"/>
    </i>
    <i r="2">
      <x v="149"/>
    </i>
    <i r="2">
      <x v="579"/>
    </i>
    <i r="2">
      <x v="583"/>
    </i>
    <i r="2">
      <x v="586"/>
    </i>
    <i r="2">
      <x v="847"/>
    </i>
    <i r="1">
      <x v="391"/>
    </i>
    <i r="2">
      <x v="856"/>
    </i>
    <i r="1">
      <x v="392"/>
    </i>
    <i r="2">
      <x v="63"/>
    </i>
    <i r="2">
      <x v="438"/>
    </i>
    <i r="2">
      <x v="659"/>
    </i>
    <i r="2">
      <x v="781"/>
    </i>
    <i r="2">
      <x v="876"/>
    </i>
    <i r="1">
      <x v="398"/>
    </i>
    <i r="2">
      <x v="867"/>
    </i>
    <i r="1">
      <x v="406"/>
    </i>
    <i r="2">
      <x v="652"/>
    </i>
    <i r="2">
      <x v="807"/>
    </i>
    <i r="2">
      <x v="882"/>
    </i>
    <i r="1">
      <x v="428"/>
    </i>
    <i r="2">
      <x v="925"/>
    </i>
    <i>
      <x v="6"/>
    </i>
    <i r="1">
      <x v="16"/>
    </i>
    <i r="2">
      <x v="42"/>
    </i>
    <i r="1">
      <x v="18"/>
    </i>
    <i r="2">
      <x v="53"/>
    </i>
    <i r="1">
      <x v="60"/>
    </i>
    <i r="2">
      <x v="144"/>
    </i>
    <i r="1">
      <x v="63"/>
    </i>
    <i r="2">
      <x v="150"/>
    </i>
    <i r="1">
      <x v="64"/>
    </i>
    <i r="2">
      <x v="151"/>
    </i>
    <i r="1">
      <x v="69"/>
    </i>
    <i r="2">
      <x v="820"/>
    </i>
    <i r="1">
      <x v="93"/>
    </i>
    <i r="2">
      <x v="216"/>
    </i>
    <i r="1">
      <x v="94"/>
    </i>
    <i r="2">
      <x v="26"/>
    </i>
    <i r="2">
      <x v="145"/>
    </i>
    <i r="1">
      <x v="133"/>
    </i>
    <i r="2">
      <x v="299"/>
    </i>
    <i r="2">
      <x v="537"/>
    </i>
    <i r="2">
      <x v="705"/>
    </i>
    <i r="1">
      <x v="134"/>
    </i>
    <i r="2">
      <x v="300"/>
    </i>
    <i r="1">
      <x v="136"/>
    </i>
    <i r="2">
      <x v="306"/>
    </i>
    <i r="1">
      <x v="155"/>
    </i>
    <i r="2">
      <x v="344"/>
    </i>
    <i r="1">
      <x v="159"/>
    </i>
    <i r="2">
      <x v="350"/>
    </i>
    <i r="1">
      <x v="172"/>
    </i>
    <i r="2">
      <x v="395"/>
    </i>
    <i r="1">
      <x v="191"/>
    </i>
    <i r="2">
      <x v="920"/>
    </i>
    <i r="1">
      <x v="215"/>
    </i>
    <i r="2">
      <x v="11"/>
    </i>
    <i r="2">
      <x v="175"/>
    </i>
    <i r="2">
      <x v="182"/>
    </i>
    <i r="2">
      <x v="452"/>
    </i>
    <i r="2">
      <x v="545"/>
    </i>
    <i r="2">
      <x v="565"/>
    </i>
    <i r="2">
      <x v="608"/>
    </i>
    <i r="2">
      <x v="724"/>
    </i>
    <i r="2">
      <x v="761"/>
    </i>
    <i r="2">
      <x v="875"/>
    </i>
    <i r="2">
      <x v="892"/>
    </i>
    <i r="1">
      <x v="232"/>
    </i>
    <i r="2">
      <x v="514"/>
    </i>
    <i r="1">
      <x v="238"/>
    </i>
    <i r="2">
      <x v="525"/>
    </i>
    <i r="2">
      <x v="578"/>
    </i>
    <i r="1">
      <x v="285"/>
    </i>
    <i r="2">
      <x v="140"/>
    </i>
    <i r="2">
      <x v="621"/>
    </i>
    <i r="1">
      <x v="298"/>
    </i>
    <i r="2">
      <x v="645"/>
    </i>
    <i r="1">
      <x v="302"/>
    </i>
    <i r="2">
      <x v="663"/>
    </i>
    <i r="1">
      <x v="315"/>
    </i>
    <i r="2">
      <x v="185"/>
    </i>
    <i r="2">
      <x v="389"/>
    </i>
    <i r="2">
      <x v="684"/>
    </i>
    <i r="2">
      <x v="919"/>
    </i>
    <i r="1">
      <x v="318"/>
    </i>
    <i r="2">
      <x v="692"/>
    </i>
    <i r="2">
      <x v="727"/>
    </i>
    <i r="1">
      <x v="328"/>
    </i>
    <i r="2">
      <x v="655"/>
    </i>
    <i r="2">
      <x v="702"/>
    </i>
    <i r="2">
      <x v="708"/>
    </i>
    <i r="1">
      <x v="329"/>
    </i>
    <i r="2">
      <x v="709"/>
    </i>
    <i r="2">
      <x v="830"/>
    </i>
    <i r="1">
      <x v="339"/>
    </i>
    <i r="2">
      <x v="651"/>
    </i>
    <i r="2">
      <x v="745"/>
    </i>
    <i r="1">
      <x v="356"/>
    </i>
    <i r="2">
      <x v="268"/>
    </i>
    <i r="2">
      <x v="453"/>
    </i>
    <i r="2">
      <x v="624"/>
    </i>
    <i r="2">
      <x v="764"/>
    </i>
    <i r="2">
      <x v="788"/>
    </i>
    <i r="1">
      <x v="357"/>
    </i>
    <i r="2">
      <x v="162"/>
    </i>
    <i r="2">
      <x v="789"/>
    </i>
    <i r="1">
      <x v="369"/>
    </i>
    <i r="2">
      <x v="791"/>
    </i>
    <i r="2">
      <x v="792"/>
    </i>
    <i r="1">
      <x v="408"/>
    </i>
    <i r="2">
      <x v="675"/>
    </i>
    <i r="2">
      <x v="886"/>
    </i>
    <i r="1">
      <x v="410"/>
    </i>
    <i r="2">
      <x v="762"/>
    </i>
    <i r="1">
      <x v="413"/>
    </i>
    <i r="2">
      <x v="900"/>
    </i>
    <i r="1">
      <x v="419"/>
    </i>
    <i r="2">
      <x v="827"/>
    </i>
    <i r="1">
      <x v="420"/>
    </i>
    <i r="2">
      <x v="609"/>
    </i>
    <i r="2">
      <x v="876"/>
    </i>
    <i r="2">
      <x v="907"/>
    </i>
    <i r="1">
      <x v="427"/>
    </i>
    <i r="2">
      <x v="924"/>
    </i>
    <i>
      <x v="7"/>
    </i>
    <i r="1">
      <x v="29"/>
    </i>
    <i r="2">
      <x v="69"/>
    </i>
    <i r="2">
      <x v="156"/>
    </i>
    <i r="1">
      <x v="38"/>
    </i>
    <i r="2">
      <x v="90"/>
    </i>
    <i r="1">
      <x v="61"/>
    </i>
    <i r="2">
      <x v="116"/>
    </i>
    <i r="2">
      <x v="257"/>
    </i>
    <i r="2">
      <x v="328"/>
    </i>
    <i r="2">
      <x v="432"/>
    </i>
    <i r="2">
      <x v="557"/>
    </i>
    <i r="2">
      <x v="752"/>
    </i>
    <i r="1">
      <x v="65"/>
    </i>
    <i r="2">
      <x v="64"/>
    </i>
    <i r="2">
      <x v="153"/>
    </i>
    <i r="2">
      <x v="441"/>
    </i>
    <i r="1">
      <x v="92"/>
    </i>
    <i r="2">
      <x v="209"/>
    </i>
    <i r="1">
      <x v="102"/>
    </i>
    <i r="2">
      <x v="12"/>
    </i>
    <i r="2">
      <x v="183"/>
    </i>
    <i r="2">
      <x v="449"/>
    </i>
    <i r="2">
      <x v="521"/>
    </i>
    <i r="2">
      <x v="876"/>
    </i>
    <i r="1">
      <x v="114"/>
    </i>
    <i r="2">
      <x v="256"/>
    </i>
    <i r="1">
      <x v="121"/>
    </i>
    <i r="2">
      <x v="17"/>
    </i>
    <i r="2">
      <x v="277"/>
    </i>
    <i r="1">
      <x v="131"/>
    </i>
    <i r="2">
      <x v="291"/>
    </i>
    <i r="1">
      <x v="144"/>
    </i>
    <i r="2">
      <x v="259"/>
    </i>
    <i r="2">
      <x v="329"/>
    </i>
    <i r="2">
      <x v="362"/>
    </i>
    <i r="1">
      <x v="149"/>
    </i>
    <i r="2">
      <x v="385"/>
    </i>
    <i r="2">
      <x v="797"/>
    </i>
    <i r="2">
      <x v="897"/>
    </i>
    <i r="1">
      <x v="152"/>
    </i>
    <i r="2">
      <x v="334"/>
    </i>
    <i r="2">
      <x v="340"/>
    </i>
    <i r="1">
      <x v="171"/>
    </i>
    <i r="2">
      <x v="351"/>
    </i>
    <i r="1">
      <x v="183"/>
    </i>
    <i r="2">
      <x v="301"/>
    </i>
    <i r="1">
      <x v="195"/>
    </i>
    <i r="2">
      <x v="929"/>
    </i>
    <i r="1">
      <x v="197"/>
    </i>
    <i r="2">
      <x v="311"/>
    </i>
    <i r="2">
      <x v="804"/>
    </i>
    <i r="1">
      <x v="225"/>
    </i>
    <i r="2">
      <x v="18"/>
    </i>
    <i r="2">
      <x v="79"/>
    </i>
    <i r="2">
      <x v="380"/>
    </i>
    <i r="2">
      <x v="478"/>
    </i>
    <i r="2">
      <x v="523"/>
    </i>
    <i r="2">
      <x v="881"/>
    </i>
    <i r="2">
      <x v="939"/>
    </i>
    <i r="1">
      <x v="228"/>
    </i>
    <i r="2">
      <x v="143"/>
    </i>
    <i r="2">
      <x v="466"/>
    </i>
    <i r="2">
      <x v="507"/>
    </i>
    <i r="2">
      <x v="511"/>
    </i>
    <i r="2">
      <x v="734"/>
    </i>
    <i r="1">
      <x v="248"/>
    </i>
    <i r="2">
      <x v="394"/>
    </i>
    <i r="1">
      <x v="274"/>
    </i>
    <i r="2">
      <x v="320"/>
    </i>
    <i r="2">
      <x v="591"/>
    </i>
    <i r="2">
      <x v="594"/>
    </i>
    <i r="1">
      <x v="281"/>
    </i>
    <i r="2">
      <x v="430"/>
    </i>
    <i r="2">
      <x v="613"/>
    </i>
    <i r="1">
      <x v="303"/>
    </i>
    <i r="2">
      <x v="322"/>
    </i>
    <i r="2">
      <x v="926"/>
    </i>
    <i r="1">
      <x v="337"/>
    </i>
    <i r="2">
      <x v="606"/>
    </i>
    <i r="1">
      <x v="375"/>
    </i>
    <i r="2">
      <x v="846"/>
    </i>
    <i r="1">
      <x v="379"/>
    </i>
    <i r="2">
      <x v="341"/>
    </i>
    <i r="2">
      <x v="815"/>
    </i>
    <i r="1">
      <x v="401"/>
    </i>
    <i r="2">
      <x v="851"/>
    </i>
    <i r="2">
      <x v="869"/>
    </i>
    <i r="1">
      <x v="407"/>
    </i>
    <i r="2">
      <x v="884"/>
    </i>
    <i r="1">
      <x v="433"/>
    </i>
    <i r="2">
      <x v="822"/>
    </i>
    <i t="grand">
      <x/>
    </i>
  </rowItems>
  <colItems count="1">
    <i/>
  </colItems>
  <dataFields count="1">
    <dataField name="Count of BRANCH NAME" fld="3" subtotal="count" baseField="0" baseItem="0"/>
  </dataFields>
  <formats count="31">
    <format dxfId="160">
      <pivotArea collapsedLevelsAreSubtotals="1" fieldPosition="0">
        <references count="2">
          <reference field="5" count="1" selected="0">
            <x v="0"/>
          </reference>
          <reference field="7" count="38">
            <x v="1"/>
            <x v="2"/>
            <x v="8"/>
            <x v="17"/>
            <x v="26"/>
            <x v="32"/>
            <x v="41"/>
            <x v="46"/>
            <x v="51"/>
            <x v="54"/>
            <x v="58"/>
            <x v="72"/>
            <x v="83"/>
            <x v="85"/>
            <x v="106"/>
            <x v="108"/>
            <x v="122"/>
            <x v="137"/>
            <x v="148"/>
            <x v="166"/>
            <x v="176"/>
            <x v="188"/>
            <x v="198"/>
            <x v="205"/>
            <x v="216"/>
            <x v="237"/>
            <x v="252"/>
            <x v="255"/>
            <x v="257"/>
            <x v="265"/>
            <x v="277"/>
            <x v="286"/>
            <x v="321"/>
            <x v="325"/>
            <x v="330"/>
            <x v="338"/>
            <x v="411"/>
            <x v="431"/>
          </reference>
        </references>
      </pivotArea>
    </format>
    <format dxfId="159">
      <pivotArea collapsedLevelsAreSubtotals="1" fieldPosition="0">
        <references count="1">
          <reference field="5" count="1">
            <x v="1"/>
          </reference>
        </references>
      </pivotArea>
    </format>
    <format dxfId="158">
      <pivotArea collapsedLevelsAreSubtotals="1" fieldPosition="0">
        <references count="2">
          <reference field="5" count="1" selected="0">
            <x v="1"/>
          </reference>
          <reference field="7" count="92">
            <x v="3"/>
            <x v="4"/>
            <x v="9"/>
            <x v="11"/>
            <x v="24"/>
            <x v="27"/>
            <x v="33"/>
            <x v="34"/>
            <x v="35"/>
            <x v="36"/>
            <x v="39"/>
            <x v="43"/>
            <x v="47"/>
            <x v="62"/>
            <x v="67"/>
            <x v="70"/>
            <x v="71"/>
            <x v="73"/>
            <x v="75"/>
            <x v="76"/>
            <x v="77"/>
            <x v="78"/>
            <x v="79"/>
            <x v="80"/>
            <x v="81"/>
            <x v="87"/>
            <x v="89"/>
            <x v="90"/>
            <x v="91"/>
            <x v="97"/>
            <x v="98"/>
            <x v="99"/>
            <x v="101"/>
            <x v="107"/>
            <x v="111"/>
            <x v="120"/>
            <x v="127"/>
            <x v="128"/>
            <x v="129"/>
            <x v="132"/>
            <x v="153"/>
            <x v="154"/>
            <x v="156"/>
            <x v="161"/>
            <x v="162"/>
            <x v="164"/>
            <x v="181"/>
            <x v="184"/>
            <x v="200"/>
            <x v="202"/>
            <x v="203"/>
            <x v="210"/>
            <x v="218"/>
            <x v="219"/>
            <x v="224"/>
            <x v="230"/>
            <x v="234"/>
            <x v="235"/>
            <x v="240"/>
            <x v="241"/>
            <x v="253"/>
            <x v="254"/>
            <x v="259"/>
            <x v="270"/>
            <x v="279"/>
            <x v="282"/>
            <x v="290"/>
            <x v="307"/>
            <x v="316"/>
            <x v="319"/>
            <x v="320"/>
            <x v="322"/>
            <x v="335"/>
            <x v="343"/>
            <x v="344"/>
            <x v="345"/>
            <x v="349"/>
            <x v="350"/>
            <x v="354"/>
            <x v="361"/>
            <x v="363"/>
            <x v="365"/>
            <x v="370"/>
            <x v="376"/>
            <x v="393"/>
            <x v="395"/>
            <x v="396"/>
            <x v="404"/>
            <x v="405"/>
            <x v="417"/>
            <x v="421"/>
            <x v="426"/>
          </reference>
        </references>
      </pivotArea>
    </format>
    <format dxfId="157">
      <pivotArea collapsedLevelsAreSubtotals="1" fieldPosition="0">
        <references count="1">
          <reference field="5" count="1">
            <x v="2"/>
          </reference>
        </references>
      </pivotArea>
    </format>
    <format dxfId="156">
      <pivotArea collapsedLevelsAreSubtotals="1" fieldPosition="0">
        <references count="2">
          <reference field="5" count="1" selected="0">
            <x v="2"/>
          </reference>
          <reference field="7" count="113">
            <x v="10"/>
            <x v="12"/>
            <x v="19"/>
            <x v="25"/>
            <x v="30"/>
            <x v="31"/>
            <x v="37"/>
            <x v="44"/>
            <x v="45"/>
            <x v="52"/>
            <x v="55"/>
            <x v="59"/>
            <x v="68"/>
            <x v="74"/>
            <x v="84"/>
            <x v="90"/>
            <x v="103"/>
            <x v="105"/>
            <x v="112"/>
            <x v="113"/>
            <x v="115"/>
            <x v="116"/>
            <x v="117"/>
            <x v="119"/>
            <x v="130"/>
            <x v="139"/>
            <x v="140"/>
            <x v="141"/>
            <x v="146"/>
            <x v="147"/>
            <x v="150"/>
            <x v="160"/>
            <x v="163"/>
            <x v="165"/>
            <x v="174"/>
            <x v="182"/>
            <x v="185"/>
            <x v="186"/>
            <x v="190"/>
            <x v="191"/>
            <x v="192"/>
            <x v="194"/>
            <x v="196"/>
            <x v="199"/>
            <x v="201"/>
            <x v="204"/>
            <x v="206"/>
            <x v="208"/>
            <x v="213"/>
            <x v="220"/>
            <x v="221"/>
            <x v="226"/>
            <x v="229"/>
            <x v="236"/>
            <x v="243"/>
            <x v="246"/>
            <x v="247"/>
            <x v="251"/>
            <x v="258"/>
            <x v="260"/>
            <x v="262"/>
            <x v="269"/>
            <x v="273"/>
            <x v="275"/>
            <x v="278"/>
            <x v="283"/>
            <x v="284"/>
            <x v="294"/>
            <x v="295"/>
            <x v="296"/>
            <x v="298"/>
            <x v="300"/>
            <x v="301"/>
            <x v="309"/>
            <x v="310"/>
            <x v="311"/>
            <x v="312"/>
            <x v="313"/>
            <x v="317"/>
            <x v="336"/>
            <x v="340"/>
            <x v="341"/>
            <x v="346"/>
            <x v="348"/>
            <x v="351"/>
            <x v="353"/>
            <x v="355"/>
            <x v="360"/>
            <x v="367"/>
            <x v="368"/>
            <x v="372"/>
            <x v="377"/>
            <x v="380"/>
            <x v="383"/>
            <x v="385"/>
            <x v="386"/>
            <x v="388"/>
            <x v="389"/>
            <x v="390"/>
            <x v="397"/>
            <x v="399"/>
            <x v="402"/>
            <x v="403"/>
            <x v="409"/>
            <x v="412"/>
            <x v="415"/>
            <x v="416"/>
            <x v="422"/>
            <x v="423"/>
            <x v="425"/>
            <x v="429"/>
            <x v="430"/>
            <x v="432"/>
          </reference>
        </references>
      </pivotArea>
    </format>
    <format dxfId="155">
      <pivotArea collapsedLevelsAreSubtotals="1" fieldPosition="0">
        <references count="1">
          <reference field="5" count="1">
            <x v="3"/>
          </reference>
        </references>
      </pivotArea>
    </format>
    <format dxfId="154">
      <pivotArea collapsedLevelsAreSubtotals="1" fieldPosition="0">
        <references count="2">
          <reference field="5" count="1" selected="0">
            <x v="3"/>
          </reference>
          <reference field="7" count="55">
            <x v="0"/>
            <x v="6"/>
            <x v="21"/>
            <x v="22"/>
            <x v="49"/>
            <x v="57"/>
            <x v="95"/>
            <x v="96"/>
            <x v="100"/>
            <x v="104"/>
            <x v="109"/>
            <x v="110"/>
            <x v="123"/>
            <x v="138"/>
            <x v="158"/>
            <x v="169"/>
            <x v="178"/>
            <x v="179"/>
            <x v="180"/>
            <x v="184"/>
            <x v="189"/>
            <x v="191"/>
            <x v="209"/>
            <x v="211"/>
            <x v="212"/>
            <x v="214"/>
            <x v="215"/>
            <x v="222"/>
            <x v="227"/>
            <x v="231"/>
            <x v="233"/>
            <x v="242"/>
            <x v="249"/>
            <x v="256"/>
            <x v="258"/>
            <x v="262"/>
            <x v="264"/>
            <x v="267"/>
            <x v="268"/>
            <x v="271"/>
            <x v="280"/>
            <x v="292"/>
            <x v="293"/>
            <x v="308"/>
            <x v="323"/>
            <x v="327"/>
            <x v="347"/>
            <x v="352"/>
            <x v="358"/>
            <x v="366"/>
            <x v="378"/>
            <x v="387"/>
            <x v="394"/>
            <x v="403"/>
            <x v="418"/>
          </reference>
        </references>
      </pivotArea>
    </format>
    <format dxfId="153">
      <pivotArea collapsedLevelsAreSubtotals="1" fieldPosition="0">
        <references count="1">
          <reference field="5" count="1">
            <x v="4"/>
          </reference>
        </references>
      </pivotArea>
    </format>
    <format dxfId="152">
      <pivotArea collapsedLevelsAreSubtotals="1" fieldPosition="0">
        <references count="2">
          <reference field="5" count="1" selected="0">
            <x v="4"/>
          </reference>
          <reference field="7" count="28">
            <x v="28"/>
            <x v="42"/>
            <x v="53"/>
            <x v="125"/>
            <x v="143"/>
            <x v="157"/>
            <x v="168"/>
            <x v="170"/>
            <x v="173"/>
            <x v="177"/>
            <x v="193"/>
            <x v="207"/>
            <x v="223"/>
            <x v="244"/>
            <x v="245"/>
            <x v="266"/>
            <x v="276"/>
            <x v="287"/>
            <x v="288"/>
            <x v="299"/>
            <x v="306"/>
            <x v="326"/>
            <x v="332"/>
            <x v="364"/>
            <x v="382"/>
            <x v="400"/>
            <x v="414"/>
            <x v="424"/>
          </reference>
        </references>
      </pivotArea>
    </format>
    <format dxfId="151">
      <pivotArea collapsedLevelsAreSubtotals="1" fieldPosition="0">
        <references count="1">
          <reference field="5" count="1">
            <x v="5"/>
          </reference>
        </references>
      </pivotArea>
    </format>
    <format dxfId="150">
      <pivotArea collapsedLevelsAreSubtotals="1" fieldPosition="0">
        <references count="2">
          <reference field="5" count="1" selected="0">
            <x v="5"/>
          </reference>
          <reference field="7" count="54">
            <x v="5"/>
            <x v="7"/>
            <x v="13"/>
            <x v="14"/>
            <x v="15"/>
            <x v="20"/>
            <x v="23"/>
            <x v="40"/>
            <x v="48"/>
            <x v="50"/>
            <x v="56"/>
            <x v="66"/>
            <x v="82"/>
            <x v="86"/>
            <x v="88"/>
            <x v="118"/>
            <x v="124"/>
            <x v="126"/>
            <x v="135"/>
            <x v="142"/>
            <x v="145"/>
            <x v="151"/>
            <x v="167"/>
            <x v="175"/>
            <x v="187"/>
            <x v="217"/>
            <x v="239"/>
            <x v="250"/>
            <x v="261"/>
            <x v="263"/>
            <x v="272"/>
            <x v="289"/>
            <x v="291"/>
            <x v="297"/>
            <x v="304"/>
            <x v="305"/>
            <x v="314"/>
            <x v="324"/>
            <x v="331"/>
            <x v="333"/>
            <x v="334"/>
            <x v="342"/>
            <x v="359"/>
            <x v="362"/>
            <x v="371"/>
            <x v="373"/>
            <x v="374"/>
            <x v="381"/>
            <x v="384"/>
            <x v="391"/>
            <x v="392"/>
            <x v="398"/>
            <x v="406"/>
            <x v="428"/>
          </reference>
        </references>
      </pivotArea>
    </format>
    <format dxfId="149">
      <pivotArea collapsedLevelsAreSubtotals="1" fieldPosition="0">
        <references count="1">
          <reference field="5" count="1">
            <x v="6"/>
          </reference>
        </references>
      </pivotArea>
    </format>
    <format dxfId="148">
      <pivotArea collapsedLevelsAreSubtotals="1" fieldPosition="0">
        <references count="2">
          <reference field="5" count="1" selected="0">
            <x v="6"/>
          </reference>
          <reference field="7" count="35">
            <x v="16"/>
            <x v="18"/>
            <x v="60"/>
            <x v="63"/>
            <x v="64"/>
            <x v="69"/>
            <x v="93"/>
            <x v="94"/>
            <x v="133"/>
            <x v="134"/>
            <x v="136"/>
            <x v="155"/>
            <x v="159"/>
            <x v="172"/>
            <x v="191"/>
            <x v="215"/>
            <x v="232"/>
            <x v="238"/>
            <x v="285"/>
            <x v="298"/>
            <x v="302"/>
            <x v="315"/>
            <x v="318"/>
            <x v="328"/>
            <x v="329"/>
            <x v="339"/>
            <x v="356"/>
            <x v="357"/>
            <x v="369"/>
            <x v="408"/>
            <x v="410"/>
            <x v="413"/>
            <x v="419"/>
            <x v="420"/>
            <x v="427"/>
          </reference>
        </references>
      </pivotArea>
    </format>
    <format dxfId="147">
      <pivotArea collapsedLevelsAreSubtotals="1" fieldPosition="0">
        <references count="1">
          <reference field="5" count="1">
            <x v="7"/>
          </reference>
        </references>
      </pivotArea>
    </format>
    <format dxfId="146">
      <pivotArea collapsedLevelsAreSubtotals="1" fieldPosition="0">
        <references count="2">
          <reference field="5" count="1" selected="0">
            <x v="7"/>
          </reference>
          <reference field="7" count="28">
            <x v="29"/>
            <x v="38"/>
            <x v="61"/>
            <x v="65"/>
            <x v="92"/>
            <x v="102"/>
            <x v="114"/>
            <x v="121"/>
            <x v="131"/>
            <x v="144"/>
            <x v="149"/>
            <x v="152"/>
            <x v="171"/>
            <x v="183"/>
            <x v="195"/>
            <x v="197"/>
            <x v="225"/>
            <x v="228"/>
            <x v="248"/>
            <x v="274"/>
            <x v="281"/>
            <x v="303"/>
            <x v="337"/>
            <x v="375"/>
            <x v="379"/>
            <x v="401"/>
            <x v="407"/>
            <x v="433"/>
          </reference>
        </references>
      </pivotArea>
    </format>
    <format dxfId="145">
      <pivotArea grandRow="1" outline="0" collapsedLevelsAreSubtotals="1" fieldPosition="0"/>
    </format>
    <format dxfId="144">
      <pivotArea dataOnly="0" labelOnly="1" fieldPosition="0">
        <references count="1">
          <reference field="5" count="7">
            <x v="1"/>
            <x v="2"/>
            <x v="3"/>
            <x v="4"/>
            <x v="5"/>
            <x v="6"/>
            <x v="7"/>
          </reference>
        </references>
      </pivotArea>
    </format>
    <format dxfId="143">
      <pivotArea dataOnly="0" labelOnly="1" grandRow="1" outline="0" fieldPosition="0"/>
    </format>
    <format dxfId="142">
      <pivotArea dataOnly="0" labelOnly="1" fieldPosition="0">
        <references count="2">
          <reference field="5" count="1" selected="0">
            <x v="0"/>
          </reference>
          <reference field="7" count="38">
            <x v="1"/>
            <x v="2"/>
            <x v="8"/>
            <x v="17"/>
            <x v="26"/>
            <x v="32"/>
            <x v="41"/>
            <x v="46"/>
            <x v="51"/>
            <x v="54"/>
            <x v="58"/>
            <x v="72"/>
            <x v="83"/>
            <x v="85"/>
            <x v="106"/>
            <x v="108"/>
            <x v="122"/>
            <x v="137"/>
            <x v="148"/>
            <x v="166"/>
            <x v="176"/>
            <x v="188"/>
            <x v="198"/>
            <x v="205"/>
            <x v="216"/>
            <x v="237"/>
            <x v="252"/>
            <x v="255"/>
            <x v="257"/>
            <x v="265"/>
            <x v="277"/>
            <x v="286"/>
            <x v="321"/>
            <x v="325"/>
            <x v="330"/>
            <x v="338"/>
            <x v="411"/>
            <x v="431"/>
          </reference>
        </references>
      </pivotArea>
    </format>
    <format dxfId="141">
      <pivotArea dataOnly="0" labelOnly="1" fieldPosition="0">
        <references count="2">
          <reference field="5" count="1" selected="0">
            <x v="1"/>
          </reference>
          <reference field="7" count="50">
            <x v="3"/>
            <x v="4"/>
            <x v="9"/>
            <x v="11"/>
            <x v="24"/>
            <x v="27"/>
            <x v="33"/>
            <x v="34"/>
            <x v="35"/>
            <x v="36"/>
            <x v="39"/>
            <x v="43"/>
            <x v="47"/>
            <x v="62"/>
            <x v="67"/>
            <x v="70"/>
            <x v="71"/>
            <x v="73"/>
            <x v="75"/>
            <x v="76"/>
            <x v="77"/>
            <x v="78"/>
            <x v="79"/>
            <x v="80"/>
            <x v="81"/>
            <x v="87"/>
            <x v="89"/>
            <x v="90"/>
            <x v="91"/>
            <x v="97"/>
            <x v="98"/>
            <x v="99"/>
            <x v="101"/>
            <x v="107"/>
            <x v="111"/>
            <x v="120"/>
            <x v="127"/>
            <x v="128"/>
            <x v="129"/>
            <x v="132"/>
            <x v="153"/>
            <x v="154"/>
            <x v="156"/>
            <x v="161"/>
            <x v="162"/>
            <x v="164"/>
            <x v="181"/>
            <x v="184"/>
            <x v="200"/>
            <x v="202"/>
          </reference>
        </references>
      </pivotArea>
    </format>
    <format dxfId="140">
      <pivotArea dataOnly="0" labelOnly="1" fieldPosition="0">
        <references count="2">
          <reference field="5" count="1" selected="0">
            <x v="1"/>
          </reference>
          <reference field="7" count="42">
            <x v="203"/>
            <x v="210"/>
            <x v="218"/>
            <x v="219"/>
            <x v="224"/>
            <x v="230"/>
            <x v="234"/>
            <x v="235"/>
            <x v="240"/>
            <x v="241"/>
            <x v="253"/>
            <x v="254"/>
            <x v="259"/>
            <x v="270"/>
            <x v="279"/>
            <x v="282"/>
            <x v="290"/>
            <x v="307"/>
            <x v="316"/>
            <x v="319"/>
            <x v="320"/>
            <x v="322"/>
            <x v="335"/>
            <x v="343"/>
            <x v="344"/>
            <x v="345"/>
            <x v="349"/>
            <x v="350"/>
            <x v="354"/>
            <x v="361"/>
            <x v="363"/>
            <x v="365"/>
            <x v="370"/>
            <x v="376"/>
            <x v="393"/>
            <x v="395"/>
            <x v="396"/>
            <x v="404"/>
            <x v="405"/>
            <x v="417"/>
            <x v="421"/>
            <x v="426"/>
          </reference>
        </references>
      </pivotArea>
    </format>
    <format dxfId="139">
      <pivotArea dataOnly="0" labelOnly="1" fieldPosition="0">
        <references count="2">
          <reference field="5" count="1" selected="0">
            <x v="2"/>
          </reference>
          <reference field="7" count="50">
            <x v="10"/>
            <x v="12"/>
            <x v="19"/>
            <x v="25"/>
            <x v="30"/>
            <x v="31"/>
            <x v="37"/>
            <x v="44"/>
            <x v="45"/>
            <x v="52"/>
            <x v="55"/>
            <x v="59"/>
            <x v="68"/>
            <x v="74"/>
            <x v="84"/>
            <x v="90"/>
            <x v="103"/>
            <x v="105"/>
            <x v="112"/>
            <x v="113"/>
            <x v="115"/>
            <x v="116"/>
            <x v="117"/>
            <x v="119"/>
            <x v="130"/>
            <x v="139"/>
            <x v="140"/>
            <x v="141"/>
            <x v="146"/>
            <x v="147"/>
            <x v="150"/>
            <x v="160"/>
            <x v="163"/>
            <x v="165"/>
            <x v="174"/>
            <x v="182"/>
            <x v="185"/>
            <x v="186"/>
            <x v="190"/>
            <x v="191"/>
            <x v="192"/>
            <x v="194"/>
            <x v="196"/>
            <x v="199"/>
            <x v="201"/>
            <x v="204"/>
            <x v="206"/>
            <x v="208"/>
            <x v="213"/>
            <x v="220"/>
          </reference>
        </references>
      </pivotArea>
    </format>
    <format dxfId="138">
      <pivotArea dataOnly="0" labelOnly="1" fieldPosition="0">
        <references count="2">
          <reference field="5" count="1" selected="0">
            <x v="2"/>
          </reference>
          <reference field="7" count="50">
            <x v="221"/>
            <x v="226"/>
            <x v="229"/>
            <x v="236"/>
            <x v="243"/>
            <x v="246"/>
            <x v="247"/>
            <x v="251"/>
            <x v="258"/>
            <x v="260"/>
            <x v="262"/>
            <x v="269"/>
            <x v="273"/>
            <x v="275"/>
            <x v="278"/>
            <x v="283"/>
            <x v="284"/>
            <x v="294"/>
            <x v="295"/>
            <x v="296"/>
            <x v="298"/>
            <x v="300"/>
            <x v="301"/>
            <x v="309"/>
            <x v="310"/>
            <x v="311"/>
            <x v="312"/>
            <x v="313"/>
            <x v="317"/>
            <x v="336"/>
            <x v="340"/>
            <x v="341"/>
            <x v="346"/>
            <x v="348"/>
            <x v="351"/>
            <x v="353"/>
            <x v="355"/>
            <x v="360"/>
            <x v="367"/>
            <x v="368"/>
            <x v="372"/>
            <x v="377"/>
            <x v="380"/>
            <x v="383"/>
            <x v="385"/>
            <x v="386"/>
            <x v="388"/>
            <x v="389"/>
            <x v="390"/>
            <x v="397"/>
          </reference>
        </references>
      </pivotArea>
    </format>
    <format dxfId="137">
      <pivotArea dataOnly="0" labelOnly="1" fieldPosition="0">
        <references count="2">
          <reference field="5" count="1" selected="0">
            <x v="2"/>
          </reference>
          <reference field="7" count="13">
            <x v="399"/>
            <x v="402"/>
            <x v="403"/>
            <x v="409"/>
            <x v="412"/>
            <x v="415"/>
            <x v="416"/>
            <x v="422"/>
            <x v="423"/>
            <x v="425"/>
            <x v="429"/>
            <x v="430"/>
            <x v="432"/>
          </reference>
        </references>
      </pivotArea>
    </format>
    <format dxfId="136">
      <pivotArea dataOnly="0" labelOnly="1" fieldPosition="0">
        <references count="2">
          <reference field="5" count="1" selected="0">
            <x v="3"/>
          </reference>
          <reference field="7" count="50">
            <x v="0"/>
            <x v="6"/>
            <x v="21"/>
            <x v="22"/>
            <x v="49"/>
            <x v="57"/>
            <x v="95"/>
            <x v="96"/>
            <x v="100"/>
            <x v="104"/>
            <x v="109"/>
            <x v="110"/>
            <x v="123"/>
            <x v="138"/>
            <x v="158"/>
            <x v="169"/>
            <x v="178"/>
            <x v="179"/>
            <x v="180"/>
            <x v="184"/>
            <x v="189"/>
            <x v="191"/>
            <x v="209"/>
            <x v="211"/>
            <x v="212"/>
            <x v="214"/>
            <x v="215"/>
            <x v="222"/>
            <x v="227"/>
            <x v="231"/>
            <x v="233"/>
            <x v="242"/>
            <x v="249"/>
            <x v="256"/>
            <x v="258"/>
            <x v="262"/>
            <x v="264"/>
            <x v="267"/>
            <x v="268"/>
            <x v="271"/>
            <x v="280"/>
            <x v="292"/>
            <x v="293"/>
            <x v="308"/>
            <x v="323"/>
            <x v="327"/>
            <x v="347"/>
            <x v="352"/>
            <x v="358"/>
            <x v="366"/>
          </reference>
        </references>
      </pivotArea>
    </format>
    <format dxfId="135">
      <pivotArea dataOnly="0" labelOnly="1" fieldPosition="0">
        <references count="2">
          <reference field="5" count="1" selected="0">
            <x v="3"/>
          </reference>
          <reference field="7" count="5">
            <x v="378"/>
            <x v="387"/>
            <x v="394"/>
            <x v="403"/>
            <x v="418"/>
          </reference>
        </references>
      </pivotArea>
    </format>
    <format dxfId="134">
      <pivotArea dataOnly="0" labelOnly="1" fieldPosition="0">
        <references count="2">
          <reference field="5" count="1" selected="0">
            <x v="4"/>
          </reference>
          <reference field="7" count="28">
            <x v="28"/>
            <x v="42"/>
            <x v="53"/>
            <x v="125"/>
            <x v="143"/>
            <x v="157"/>
            <x v="168"/>
            <x v="170"/>
            <x v="173"/>
            <x v="177"/>
            <x v="193"/>
            <x v="207"/>
            <x v="223"/>
            <x v="244"/>
            <x v="245"/>
            <x v="266"/>
            <x v="276"/>
            <x v="287"/>
            <x v="288"/>
            <x v="299"/>
            <x v="306"/>
            <x v="326"/>
            <x v="332"/>
            <x v="364"/>
            <x v="382"/>
            <x v="400"/>
            <x v="414"/>
            <x v="424"/>
          </reference>
        </references>
      </pivotArea>
    </format>
    <format dxfId="133">
      <pivotArea dataOnly="0" labelOnly="1" fieldPosition="0">
        <references count="2">
          <reference field="5" count="1" selected="0">
            <x v="5"/>
          </reference>
          <reference field="7" count="50">
            <x v="5"/>
            <x v="7"/>
            <x v="13"/>
            <x v="14"/>
            <x v="15"/>
            <x v="20"/>
            <x v="23"/>
            <x v="40"/>
            <x v="48"/>
            <x v="50"/>
            <x v="56"/>
            <x v="66"/>
            <x v="82"/>
            <x v="86"/>
            <x v="88"/>
            <x v="118"/>
            <x v="124"/>
            <x v="126"/>
            <x v="135"/>
            <x v="142"/>
            <x v="145"/>
            <x v="151"/>
            <x v="167"/>
            <x v="175"/>
            <x v="187"/>
            <x v="217"/>
            <x v="239"/>
            <x v="250"/>
            <x v="261"/>
            <x v="263"/>
            <x v="272"/>
            <x v="289"/>
            <x v="291"/>
            <x v="297"/>
            <x v="304"/>
            <x v="305"/>
            <x v="314"/>
            <x v="324"/>
            <x v="331"/>
            <x v="333"/>
            <x v="334"/>
            <x v="342"/>
            <x v="359"/>
            <x v="362"/>
            <x v="371"/>
            <x v="373"/>
            <x v="374"/>
            <x v="381"/>
            <x v="384"/>
            <x v="391"/>
          </reference>
        </references>
      </pivotArea>
    </format>
    <format dxfId="132">
      <pivotArea dataOnly="0" labelOnly="1" fieldPosition="0">
        <references count="2">
          <reference field="5" count="1" selected="0">
            <x v="5"/>
          </reference>
          <reference field="7" count="4">
            <x v="392"/>
            <x v="398"/>
            <x v="406"/>
            <x v="428"/>
          </reference>
        </references>
      </pivotArea>
    </format>
    <format dxfId="131">
      <pivotArea dataOnly="0" labelOnly="1" fieldPosition="0">
        <references count="2">
          <reference field="5" count="1" selected="0">
            <x v="6"/>
          </reference>
          <reference field="7" count="35">
            <x v="16"/>
            <x v="18"/>
            <x v="60"/>
            <x v="63"/>
            <x v="64"/>
            <x v="69"/>
            <x v="93"/>
            <x v="94"/>
            <x v="133"/>
            <x v="134"/>
            <x v="136"/>
            <x v="155"/>
            <x v="159"/>
            <x v="172"/>
            <x v="191"/>
            <x v="215"/>
            <x v="232"/>
            <x v="238"/>
            <x v="285"/>
            <x v="298"/>
            <x v="302"/>
            <x v="315"/>
            <x v="318"/>
            <x v="328"/>
            <x v="329"/>
            <x v="339"/>
            <x v="356"/>
            <x v="357"/>
            <x v="369"/>
            <x v="408"/>
            <x v="410"/>
            <x v="413"/>
            <x v="419"/>
            <x v="420"/>
            <x v="427"/>
          </reference>
        </references>
      </pivotArea>
    </format>
    <format dxfId="130">
      <pivotArea dataOnly="0" labelOnly="1" fieldPosition="0">
        <references count="2">
          <reference field="5" count="1" selected="0">
            <x v="7"/>
          </reference>
          <reference field="7" count="28">
            <x v="29"/>
            <x v="38"/>
            <x v="61"/>
            <x v="65"/>
            <x v="92"/>
            <x v="102"/>
            <x v="114"/>
            <x v="121"/>
            <x v="131"/>
            <x v="144"/>
            <x v="149"/>
            <x v="152"/>
            <x v="171"/>
            <x v="183"/>
            <x v="195"/>
            <x v="197"/>
            <x v="225"/>
            <x v="228"/>
            <x v="248"/>
            <x v="274"/>
            <x v="281"/>
            <x v="303"/>
            <x v="337"/>
            <x v="375"/>
            <x v="379"/>
            <x v="401"/>
            <x v="407"/>
            <x v="43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817B79-D61E-40AD-A27B-BF4F10DDB7B3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1:C1432" firstHeaderRow="1" firstDataRow="1" firstDataCol="1"/>
  <pivotFields count="8">
    <pivotField showAll="0"/>
    <pivotField showAll="0"/>
    <pivotField showAll="0"/>
    <pivotField axis="axisRow" showAll="0">
      <items count="942">
        <item x="865"/>
        <item x="299"/>
        <item x="59"/>
        <item x="541"/>
        <item x="837"/>
        <item x="838"/>
        <item x="40"/>
        <item x="557"/>
        <item x="18"/>
        <item x="809"/>
        <item x="616"/>
        <item x="908"/>
        <item x="285"/>
        <item x="37"/>
        <item x="729"/>
        <item x="689"/>
        <item x="78"/>
        <item x="251"/>
        <item x="264"/>
        <item x="301"/>
        <item x="235"/>
        <item x="524"/>
        <item x="39"/>
        <item x="214"/>
        <item x="849"/>
        <item x="112"/>
        <item x="594"/>
        <item x="646"/>
        <item x="617"/>
        <item x="302"/>
        <item x="238"/>
        <item x="469"/>
        <item x="520"/>
        <item x="248"/>
        <item x="85"/>
        <item x="41"/>
        <item x="15"/>
        <item x="42"/>
        <item x="618"/>
        <item x="884"/>
        <item x="866"/>
        <item x="493"/>
        <item x="889"/>
        <item x="721"/>
        <item x="810"/>
        <item x="43"/>
        <item x="188"/>
        <item x="517"/>
        <item x="303"/>
        <item x="305"/>
        <item x="19"/>
        <item x="210"/>
        <item x="211"/>
        <item x="909"/>
        <item x="394"/>
        <item x="357"/>
        <item x="583"/>
        <item x="748"/>
        <item x="826"/>
        <item x="775"/>
        <item x="589"/>
        <item x="626"/>
        <item x="84"/>
        <item x="920"/>
        <item x="265"/>
        <item x="461"/>
        <item x="893"/>
        <item x="116"/>
        <item x="593"/>
        <item x="266"/>
        <item x="481"/>
        <item x="448"/>
        <item x="36"/>
        <item x="114"/>
        <item x="714"/>
        <item x="712"/>
        <item x="371"/>
        <item x="732"/>
        <item x="11"/>
        <item x="267"/>
        <item x="0"/>
        <item x="895"/>
        <item x="304"/>
        <item x="307"/>
        <item x="407"/>
        <item x="105"/>
        <item x="508"/>
        <item x="95"/>
        <item x="747"/>
        <item x="5"/>
        <item x="451"/>
        <item x="365"/>
        <item x="664"/>
        <item x="663"/>
        <item x="46"/>
        <item x="690"/>
        <item x="45"/>
        <item x="867"/>
        <item x="595"/>
        <item x="464"/>
        <item x="531"/>
        <item x="414"/>
        <item x="850"/>
        <item x="372"/>
        <item x="558"/>
        <item x="212"/>
        <item x="156"/>
        <item x="471"/>
        <item x="115"/>
        <item x="138"/>
        <item x="601"/>
        <item x="723"/>
        <item x="630"/>
        <item x="654"/>
        <item x="213"/>
        <item x="662"/>
        <item x="268"/>
        <item x="308"/>
        <item x="341"/>
        <item x="928"/>
        <item x="921"/>
        <item x="20"/>
        <item x="640"/>
        <item x="885"/>
        <item x="710"/>
        <item x="597"/>
        <item x="178"/>
        <item x="906"/>
        <item x="189"/>
        <item x="452"/>
        <item x="494"/>
        <item x="506"/>
        <item x="96"/>
        <item x="733"/>
        <item x="395"/>
        <item x="641"/>
        <item x="749"/>
        <item x="691"/>
        <item x="739"/>
        <item x="109"/>
        <item x="817"/>
        <item x="608"/>
        <item x="577"/>
        <item x="193"/>
        <item x="823"/>
        <item x="783"/>
        <item x="924"/>
        <item x="507"/>
        <item x="632"/>
        <item x="851"/>
        <item x="784"/>
        <item x="522"/>
        <item x="532"/>
        <item x="269"/>
        <item x="6"/>
        <item x="839"/>
        <item x="270"/>
        <item x="236"/>
        <item x="405"/>
        <item x="413"/>
        <item x="161"/>
        <item x="106"/>
        <item x="798"/>
        <item x="102"/>
        <item x="614"/>
        <item x="602"/>
        <item x="479"/>
        <item x="661"/>
        <item x="922"/>
        <item x="7"/>
        <item x="781"/>
        <item x="113"/>
        <item x="110"/>
        <item x="141"/>
        <item x="848"/>
        <item x="916"/>
        <item x="437"/>
        <item x="360"/>
        <item x="495"/>
        <item x="47"/>
        <item x="750"/>
        <item x="309"/>
        <item x="911"/>
        <item x="272"/>
        <item x="811"/>
        <item x="887"/>
        <item x="48"/>
        <item x="525"/>
        <item x="665"/>
        <item x="751"/>
        <item x="259"/>
        <item x="923"/>
        <item x="117"/>
        <item x="21"/>
        <item x="175"/>
        <item x="224"/>
        <item x="14"/>
        <item x="852"/>
        <item x="655"/>
        <item x="93"/>
        <item x="398"/>
        <item x="607"/>
        <item x="896"/>
        <item x="470"/>
        <item x="453"/>
        <item x="609"/>
        <item x="226"/>
        <item x="886"/>
        <item x="4"/>
        <item x="252"/>
        <item x="49"/>
        <item x="603"/>
        <item x="311"/>
        <item x="752"/>
        <item x="33"/>
        <item x="166"/>
        <item x="818"/>
        <item x="584"/>
        <item x="128"/>
        <item x="496"/>
        <item x="853"/>
        <item x="310"/>
        <item x="215"/>
        <item x="619"/>
        <item x="666"/>
        <item x="580"/>
        <item x="99"/>
        <item x="667"/>
        <item x="868"/>
        <item x="50"/>
        <item x="168"/>
        <item x="76"/>
        <item x="257"/>
        <item x="510"/>
        <item x="151"/>
        <item x="75"/>
        <item x="668"/>
        <item x="165"/>
        <item x="179"/>
        <item x="550"/>
        <item x="628"/>
        <item x="620"/>
        <item x="186"/>
        <item x="216"/>
        <item x="724"/>
        <item x="876"/>
        <item x="217"/>
        <item x="140"/>
        <item x="615"/>
        <item x="669"/>
        <item x="127"/>
        <item x="104"/>
        <item x="740"/>
        <item x="146"/>
        <item x="218"/>
        <item x="511"/>
        <item x="253"/>
        <item x="273"/>
        <item x="581"/>
        <item x="274"/>
        <item x="313"/>
        <item x="375"/>
        <item x="363"/>
        <item x="370"/>
        <item x="392"/>
        <item x="149"/>
        <item x="503"/>
        <item x="314"/>
        <item x="799"/>
        <item x="560"/>
        <item x="754"/>
        <item x="771"/>
        <item x="206"/>
        <item x="482"/>
        <item x="399"/>
        <item x="51"/>
        <item x="426"/>
        <item x="254"/>
        <item x="869"/>
        <item x="415"/>
        <item x="52"/>
        <item x="86"/>
        <item x="315"/>
        <item x="925"/>
        <item x="538"/>
        <item x="316"/>
        <item x="670"/>
        <item x="317"/>
        <item x="400"/>
        <item x="396"/>
        <item x="81"/>
        <item x="275"/>
        <item x="162"/>
        <item x="54"/>
        <item x="497"/>
        <item x="300"/>
        <item x="318"/>
        <item x="38"/>
        <item x="55"/>
        <item x="824"/>
        <item x="800"/>
        <item x="194"/>
        <item x="671"/>
        <item x="306"/>
        <item x="498"/>
        <item x="88"/>
        <item x="801"/>
        <item x="730"/>
        <item x="639"/>
        <item x="145"/>
        <item x="190"/>
        <item x="297"/>
        <item x="417"/>
        <item x="600"/>
        <item x="716"/>
        <item x="424"/>
        <item x="401"/>
        <item x="573"/>
        <item x="755"/>
        <item x="926"/>
        <item x="195"/>
        <item x="505"/>
        <item x="276"/>
        <item x="582"/>
        <item x="685"/>
        <item x="854"/>
        <item x="894"/>
        <item x="629"/>
        <item x="277"/>
        <item x="278"/>
        <item x="693"/>
        <item x="144"/>
        <item x="427"/>
        <item x="219"/>
        <item x="170"/>
        <item x="416"/>
        <item x="604"/>
        <item x="319"/>
        <item x="379"/>
        <item x="237"/>
        <item x="171"/>
        <item x="450"/>
        <item x="22"/>
        <item x="708"/>
        <item x="785"/>
        <item x="56"/>
        <item x="827"/>
        <item x="658"/>
        <item x="622"/>
        <item x="897"/>
        <item x="939"/>
        <item x="279"/>
        <item x="483"/>
        <item x="118"/>
        <item x="484"/>
        <item x="631"/>
        <item x="90"/>
        <item x="231"/>
        <item x="321"/>
        <item x="438"/>
        <item x="380"/>
        <item x="561"/>
        <item x="280"/>
        <item x="870"/>
        <item x="659"/>
        <item x="119"/>
        <item x="472"/>
        <item x="454"/>
        <item x="139"/>
        <item x="368"/>
        <item x="706"/>
        <item x="322"/>
        <item x="57"/>
        <item x="58"/>
        <item x="239"/>
        <item x="871"/>
        <item x="579"/>
        <item x="91"/>
        <item x="385"/>
        <item x="386"/>
        <item x="298"/>
        <item x="233"/>
        <item x="705"/>
        <item x="447"/>
        <item x="323"/>
        <item x="289"/>
        <item x="324"/>
        <item x="436"/>
        <item x="10"/>
        <item x="888"/>
        <item x="325"/>
        <item x="120"/>
        <item x="672"/>
        <item x="60"/>
        <item x="281"/>
        <item x="864"/>
        <item x="428"/>
        <item x="439"/>
        <item x="440"/>
        <item x="446"/>
        <item x="562"/>
        <item x="234"/>
        <item x="366"/>
        <item x="367"/>
        <item x="326"/>
        <item x="585"/>
        <item x="635"/>
        <item x="673"/>
        <item x="121"/>
        <item x="647"/>
        <item x="537"/>
        <item x="651"/>
        <item x="633"/>
        <item x="474"/>
        <item x="634"/>
        <item x="429"/>
        <item x="621"/>
        <item x="150"/>
        <item x="220"/>
        <item x="327"/>
        <item x="812"/>
        <item x="258"/>
        <item x="645"/>
        <item x="61"/>
        <item x="720"/>
        <item x="29"/>
        <item x="656"/>
        <item x="2"/>
        <item x="328"/>
        <item x="623"/>
        <item x="172"/>
        <item x="596"/>
        <item x="282"/>
        <item x="551"/>
        <item x="722"/>
        <item x="813"/>
        <item x="717"/>
        <item x="98"/>
        <item x="927"/>
        <item x="652"/>
        <item x="108"/>
        <item x="283"/>
        <item x="504"/>
        <item x="613"/>
        <item x="512"/>
        <item x="468"/>
        <item x="485"/>
        <item x="578"/>
        <item x="542"/>
        <item x="449"/>
        <item x="163"/>
        <item x="373"/>
        <item x="787"/>
        <item x="802"/>
        <item x="387"/>
        <item x="725"/>
        <item x="513"/>
        <item x="563"/>
        <item x="657"/>
        <item x="418"/>
        <item x="62"/>
        <item x="425"/>
        <item x="675"/>
        <item x="176"/>
        <item x="564"/>
        <item x="455"/>
        <item x="196"/>
        <item x="16"/>
        <item x="499"/>
        <item x="423"/>
        <item x="122"/>
        <item x="879"/>
        <item x="221"/>
        <item x="430"/>
        <item x="463"/>
        <item x="565"/>
        <item x="734"/>
        <item x="676"/>
        <item x="284"/>
        <item x="674"/>
        <item x="533"/>
        <item x="240"/>
        <item x="644"/>
        <item x="840"/>
        <item x="177"/>
        <item x="610"/>
        <item x="23"/>
        <item x="694"/>
        <item x="677"/>
        <item x="207"/>
        <item x="855"/>
        <item x="678"/>
        <item x="757"/>
        <item x="625"/>
        <item x="63"/>
        <item x="726"/>
        <item x="124"/>
        <item x="232"/>
        <item x="687"/>
        <item x="688"/>
        <item x="80"/>
        <item x="152"/>
        <item x="456"/>
        <item x="486"/>
        <item x="143"/>
        <item x="208"/>
        <item x="434"/>
        <item x="197"/>
        <item x="187"/>
        <item x="475"/>
        <item x="731"/>
        <item x="198"/>
        <item x="462"/>
        <item x="695"/>
        <item x="819"/>
        <item x="329"/>
        <item x="692"/>
        <item x="814"/>
        <item x="441"/>
        <item x="125"/>
        <item x="83"/>
        <item x="286"/>
        <item x="64"/>
        <item x="287"/>
        <item x="611"/>
        <item x="825"/>
        <item x="8"/>
        <item x="828"/>
        <item x="180"/>
        <item x="389"/>
        <item x="715"/>
        <item x="836"/>
        <item x="87"/>
        <item x="465"/>
        <item x="390"/>
        <item x="126"/>
        <item x="574"/>
        <item x="788"/>
        <item x="758"/>
        <item x="707"/>
        <item x="679"/>
        <item x="222"/>
        <item x="586"/>
        <item x="847"/>
        <item x="759"/>
        <item x="789"/>
        <item x="330"/>
        <item x="397"/>
        <item x="899"/>
        <item x="182"/>
        <item x="476"/>
        <item x="480"/>
        <item x="477"/>
        <item x="249"/>
        <item x="153"/>
        <item x="841"/>
        <item x="735"/>
        <item x="288"/>
        <item x="696"/>
        <item x="24"/>
        <item x="815"/>
        <item x="331"/>
        <item x="419"/>
        <item x="500"/>
        <item x="1"/>
        <item x="912"/>
        <item x="713"/>
        <item x="241"/>
        <item x="514"/>
        <item x="487"/>
        <item x="332"/>
        <item x="777"/>
        <item x="736"/>
        <item x="727"/>
        <item x="242"/>
        <item x="458"/>
        <item x="559"/>
        <item x="872"/>
        <item x="521"/>
        <item x="856"/>
        <item x="77"/>
        <item x="333"/>
        <item x="192"/>
        <item x="756"/>
        <item x="566"/>
        <item x="540"/>
        <item x="857"/>
        <item x="591"/>
        <item x="129"/>
        <item x="526"/>
        <item x="587"/>
        <item x="200"/>
        <item x="457"/>
        <item x="376"/>
        <item x="201"/>
        <item x="334"/>
        <item x="741"/>
        <item x="697"/>
        <item x="711"/>
        <item x="431"/>
        <item x="501"/>
        <item x="488"/>
        <item x="406"/>
        <item x="873"/>
        <item x="547"/>
        <item x="588"/>
        <item x="202"/>
        <item x="489"/>
        <item x="790"/>
        <item x="26"/>
        <item x="530"/>
        <item x="502"/>
        <item x="567"/>
        <item x="173"/>
        <item x="9"/>
        <item x="225"/>
        <item x="898"/>
        <item x="874"/>
        <item x="515"/>
        <item x="402"/>
        <item x="568"/>
        <item x="820"/>
        <item x="776"/>
        <item x="649"/>
        <item x="803"/>
        <item x="543"/>
        <item x="553"/>
        <item x="576"/>
        <item x="34"/>
        <item x="761"/>
        <item x="552"/>
        <item x="133"/>
        <item x="554"/>
        <item x="842"/>
        <item x="718"/>
        <item x="27"/>
        <item x="548"/>
        <item x="335"/>
        <item x="336"/>
        <item x="527"/>
        <item x="130"/>
        <item x="131"/>
        <item x="830"/>
        <item x="834"/>
        <item x="28"/>
        <item x="791"/>
        <item x="383"/>
        <item x="337"/>
        <item x="338"/>
        <item x="900"/>
        <item x="342"/>
        <item x="821"/>
        <item x="875"/>
        <item x="65"/>
        <item x="831"/>
        <item x="918"/>
        <item x="534"/>
        <item x="660"/>
        <item x="339"/>
        <item x="340"/>
        <item x="66"/>
        <item x="466"/>
        <item x="459"/>
        <item x="861"/>
        <item x="930"/>
        <item x="132"/>
        <item x="779"/>
        <item x="762"/>
        <item x="843"/>
        <item x="227"/>
        <item x="829"/>
        <item x="382"/>
        <item x="627"/>
        <item x="753"/>
        <item x="742"/>
        <item x="808"/>
        <item x="123"/>
        <item x="148"/>
        <item x="100"/>
        <item x="67"/>
        <item x="393"/>
        <item x="460"/>
        <item x="528"/>
        <item x="377"/>
        <item x="890"/>
        <item x="816"/>
        <item x="931"/>
        <item x="545"/>
        <item x="778"/>
        <item x="181"/>
        <item x="384"/>
        <item x="698"/>
        <item x="792"/>
        <item x="737"/>
        <item x="154"/>
        <item x="167"/>
        <item x="598"/>
        <item x="700"/>
        <item x="142"/>
        <item x="243"/>
        <item x="745"/>
        <item x="844"/>
        <item x="913"/>
        <item x="412"/>
        <item x="411"/>
        <item x="786"/>
        <item x="686"/>
        <item x="443"/>
        <item x="914"/>
        <item x="938"/>
        <item x="159"/>
        <item x="442"/>
        <item x="592"/>
        <item x="763"/>
        <item x="929"/>
        <item x="845"/>
        <item x="68"/>
        <item x="343"/>
        <item x="432"/>
        <item x="699"/>
        <item x="89"/>
        <item x="344"/>
        <item x="643"/>
        <item x="636"/>
        <item x="793"/>
        <item x="31"/>
        <item x="345"/>
        <item x="794"/>
        <item x="535"/>
        <item x="877"/>
        <item x="901"/>
        <item x="346"/>
        <item x="246"/>
        <item x="835"/>
        <item x="203"/>
        <item x="529"/>
        <item x="624"/>
        <item x="391"/>
        <item x="932"/>
        <item x="902"/>
        <item x="637"/>
        <item x="878"/>
        <item x="184"/>
        <item x="420"/>
        <item x="858"/>
        <item x="638"/>
        <item x="544"/>
        <item x="134"/>
        <item x="903"/>
        <item x="904"/>
        <item x="312"/>
        <item x="35"/>
        <item x="290"/>
        <item x="97"/>
        <item x="183"/>
        <item x="247"/>
        <item x="185"/>
        <item x="490"/>
        <item x="348"/>
        <item x="349"/>
        <item x="103"/>
        <item x="915"/>
        <item x="910"/>
        <item x="408"/>
        <item x="804"/>
        <item x="719"/>
        <item x="381"/>
        <item x="107"/>
        <item x="347"/>
        <item x="764"/>
        <item x="832"/>
        <item x="261"/>
        <item x="70"/>
        <item x="859"/>
        <item x="880"/>
        <item x="69"/>
        <item x="135"/>
        <item x="650"/>
        <item x="536"/>
        <item x="680"/>
        <item x="30"/>
        <item x="933"/>
        <item x="701"/>
        <item x="605"/>
        <item x="71"/>
        <item x="351"/>
        <item x="403"/>
        <item x="653"/>
        <item x="805"/>
        <item x="806"/>
        <item x="445"/>
        <item x="862"/>
        <item x="863"/>
        <item x="570"/>
        <item x="569"/>
        <item x="12"/>
        <item x="160"/>
        <item x="291"/>
        <item x="82"/>
        <item x="682"/>
        <item x="846"/>
        <item x="765"/>
        <item x="782"/>
        <item x="444"/>
        <item x="292"/>
        <item x="245"/>
        <item x="374"/>
        <item x="260"/>
        <item x="743"/>
        <item x="209"/>
        <item x="409"/>
        <item x="250"/>
        <item x="244"/>
        <item x="473"/>
        <item x="353"/>
        <item x="174"/>
        <item x="728"/>
        <item x="262"/>
        <item x="223"/>
        <item x="354"/>
        <item x="795"/>
        <item x="905"/>
        <item x="271"/>
        <item x="937"/>
        <item x="17"/>
        <item x="25"/>
        <item x="683"/>
        <item x="891"/>
        <item x="881"/>
        <item x="378"/>
        <item x="917"/>
        <item x="766"/>
        <item x="136"/>
        <item x="352"/>
        <item x="72"/>
        <item x="549"/>
        <item x="404"/>
        <item x="519"/>
        <item x="147"/>
        <item x="642"/>
        <item x="648"/>
        <item x="702"/>
        <item x="157"/>
        <item x="555"/>
        <item x="355"/>
        <item x="767"/>
        <item x="293"/>
        <item x="860"/>
        <item x="3"/>
        <item x="882"/>
        <item x="356"/>
        <item x="204"/>
        <item x="744"/>
        <item x="516"/>
        <item x="491"/>
        <item x="478"/>
        <item x="833"/>
        <item x="681"/>
        <item x="44"/>
        <item x="73"/>
        <item x="934"/>
        <item x="228"/>
        <item x="164"/>
        <item x="229"/>
        <item x="101"/>
        <item x="509"/>
        <item x="320"/>
        <item x="768"/>
        <item x="111"/>
        <item x="205"/>
        <item x="492"/>
        <item x="191"/>
        <item x="74"/>
        <item x="350"/>
        <item x="369"/>
        <item x="796"/>
        <item x="32"/>
        <item x="410"/>
        <item x="79"/>
        <item x="53"/>
        <item x="780"/>
        <item x="294"/>
        <item x="883"/>
        <item x="769"/>
        <item x="255"/>
        <item x="746"/>
        <item x="807"/>
        <item x="575"/>
        <item x="92"/>
        <item x="590"/>
        <item x="158"/>
        <item x="13"/>
        <item x="797"/>
        <item x="467"/>
        <item x="935"/>
        <item x="770"/>
        <item x="599"/>
        <item x="435"/>
        <item x="518"/>
        <item x="571"/>
        <item x="919"/>
        <item x="772"/>
        <item x="388"/>
        <item x="539"/>
        <item x="358"/>
        <item x="155"/>
        <item x="684"/>
        <item x="940"/>
        <item x="773"/>
        <item x="703"/>
        <item x="359"/>
        <item x="556"/>
        <item x="760"/>
        <item x="421"/>
        <item x="137"/>
        <item x="422"/>
        <item x="256"/>
        <item x="94"/>
        <item x="433"/>
        <item x="892"/>
        <item x="523"/>
        <item x="704"/>
        <item x="169"/>
        <item x="606"/>
        <item x="822"/>
        <item x="936"/>
        <item x="295"/>
        <item x="364"/>
        <item x="709"/>
        <item x="199"/>
        <item x="612"/>
        <item x="907"/>
        <item x="572"/>
        <item x="361"/>
        <item x="263"/>
        <item x="546"/>
        <item x="774"/>
        <item x="230"/>
        <item x="738"/>
        <item x="296"/>
        <item x="362"/>
        <item t="default"/>
      </items>
    </pivotField>
    <pivotField showAll="0"/>
    <pivotField axis="axisRow" showAll="0">
      <items count="9">
        <item x="6"/>
        <item x="0"/>
        <item x="1"/>
        <item x="4"/>
        <item x="2"/>
        <item x="5"/>
        <item x="7"/>
        <item x="3"/>
        <item t="default"/>
      </items>
    </pivotField>
    <pivotField showAll="0"/>
    <pivotField axis="axisRow" showAll="0">
      <items count="435">
        <item x="312"/>
        <item x="207"/>
        <item x="300"/>
        <item x="27"/>
        <item x="10"/>
        <item x="379"/>
        <item x="307"/>
        <item x="145"/>
        <item x="294"/>
        <item x="4"/>
        <item x="259"/>
        <item x="6"/>
        <item x="189"/>
        <item x="408"/>
        <item x="405"/>
        <item x="392"/>
        <item x="411"/>
        <item x="205"/>
        <item x="421"/>
        <item x="191"/>
        <item x="388"/>
        <item x="289"/>
        <item x="311"/>
        <item x="413"/>
        <item x="32"/>
        <item x="90"/>
        <item x="216"/>
        <item x="25"/>
        <item x="293"/>
        <item x="155"/>
        <item x="274"/>
        <item x="187"/>
        <item x="204"/>
        <item x="7"/>
        <item x="37"/>
        <item x="0"/>
        <item x="73"/>
        <item x="167"/>
        <item x="225"/>
        <item x="133"/>
        <item x="390"/>
        <item x="295"/>
        <item x="265"/>
        <item x="61"/>
        <item x="281"/>
        <item x="88"/>
        <item x="342"/>
        <item x="124"/>
        <item x="431"/>
        <item x="314"/>
        <item x="409"/>
        <item x="297"/>
        <item x="226"/>
        <item x="253"/>
        <item x="349"/>
        <item x="209"/>
        <item x="406"/>
        <item x="334"/>
        <item x="303"/>
        <item x="287"/>
        <item x="387"/>
        <item x="156"/>
        <item x="8"/>
        <item x="369"/>
        <item x="261"/>
        <item x="154"/>
        <item x="418"/>
        <item x="132"/>
        <item x="213"/>
        <item x="373"/>
        <item x="5"/>
        <item x="69"/>
        <item x="306"/>
        <item x="72"/>
        <item x="171"/>
        <item x="84"/>
        <item x="28"/>
        <item x="41"/>
        <item x="62"/>
        <item x="11"/>
        <item x="104"/>
        <item x="99"/>
        <item x="399"/>
        <item x="304"/>
        <item x="210"/>
        <item x="302"/>
        <item x="416"/>
        <item x="123"/>
        <item x="152"/>
        <item x="65"/>
        <item x="26"/>
        <item x="95"/>
        <item x="142"/>
        <item x="383"/>
        <item x="368"/>
        <item x="290"/>
        <item x="309"/>
        <item x="125"/>
        <item x="83"/>
        <item x="66"/>
        <item x="323"/>
        <item x="92"/>
        <item x="158"/>
        <item x="278"/>
        <item x="310"/>
        <item x="173"/>
        <item x="343"/>
        <item x="75"/>
        <item x="215"/>
        <item x="328"/>
        <item x="355"/>
        <item x="70"/>
        <item x="78"/>
        <item x="185"/>
        <item x="143"/>
        <item x="196"/>
        <item x="81"/>
        <item x="194"/>
        <item x="361"/>
        <item x="170"/>
        <item x="34"/>
        <item x="141"/>
        <item x="346"/>
        <item x="326"/>
        <item x="360"/>
        <item x="266"/>
        <item x="430"/>
        <item x="42"/>
        <item x="14"/>
        <item x="22"/>
        <item x="258"/>
        <item x="160"/>
        <item x="93"/>
        <item x="371"/>
        <item x="376"/>
        <item x="364"/>
        <item x="377"/>
        <item x="348"/>
        <item x="110"/>
        <item x="238"/>
        <item x="91"/>
        <item x="286"/>
        <item x="414"/>
        <item x="248"/>
        <item x="159"/>
        <item x="400"/>
        <item x="59"/>
        <item x="284"/>
        <item x="202"/>
        <item x="164"/>
        <item x="199"/>
        <item x="148"/>
        <item x="96"/>
        <item x="18"/>
        <item x="13"/>
        <item x="370"/>
        <item x="31"/>
        <item x="251"/>
        <item x="321"/>
        <item x="433"/>
        <item x="240"/>
        <item x="39"/>
        <item x="129"/>
        <item x="200"/>
        <item x="63"/>
        <item x="227"/>
        <item x="352"/>
        <item x="407"/>
        <item x="245"/>
        <item x="337"/>
        <item x="223"/>
        <item x="162"/>
        <item x="403"/>
        <item x="222"/>
        <item x="184"/>
        <item x="147"/>
        <item x="317"/>
        <item x="280"/>
        <item x="319"/>
        <item x="313"/>
        <item x="308"/>
        <item x="24"/>
        <item x="218"/>
        <item x="114"/>
        <item x="2"/>
        <item x="57"/>
        <item x="180"/>
        <item x="381"/>
        <item x="217"/>
        <item x="339"/>
        <item x="50"/>
        <item x="56"/>
        <item x="54"/>
        <item x="288"/>
        <item x="273"/>
        <item x="116"/>
        <item x="201"/>
        <item x="165"/>
        <item x="350"/>
        <item x="219"/>
        <item x="100"/>
        <item x="228"/>
        <item x="134"/>
        <item x="9"/>
        <item x="49"/>
        <item x="316"/>
        <item x="232"/>
        <item x="267"/>
        <item x="193"/>
        <item x="315"/>
        <item x="101"/>
        <item x="322"/>
        <item x="333"/>
        <item x="89"/>
        <item x="107"/>
        <item x="130"/>
        <item x="299"/>
        <item x="357"/>
        <item x="21"/>
        <item x="1"/>
        <item x="182"/>
        <item x="208"/>
        <item x="327"/>
        <item x="247"/>
        <item x="53"/>
        <item x="153"/>
        <item x="48"/>
        <item x="330"/>
        <item x="113"/>
        <item x="231"/>
        <item x="40"/>
        <item x="336"/>
        <item x="384"/>
        <item x="335"/>
        <item x="68"/>
        <item x="102"/>
        <item x="188"/>
        <item x="305"/>
        <item x="260"/>
        <item x="389"/>
        <item x="108"/>
        <item x="131"/>
        <item x="119"/>
        <item x="243"/>
        <item x="270"/>
        <item x="224"/>
        <item x="234"/>
        <item x="44"/>
        <item x="163"/>
        <item x="140"/>
        <item x="395"/>
        <item x="55"/>
        <item x="351"/>
        <item x="15"/>
        <item x="12"/>
        <item x="301"/>
        <item x="338"/>
        <item x="344"/>
        <item x="186"/>
        <item x="29"/>
        <item x="282"/>
        <item x="396"/>
        <item x="112"/>
        <item x="419"/>
        <item x="120"/>
        <item x="347"/>
        <item x="271"/>
        <item x="292"/>
        <item x="139"/>
        <item x="77"/>
        <item x="67"/>
        <item x="291"/>
        <item x="420"/>
        <item x="169"/>
        <item x="115"/>
        <item x="47"/>
        <item x="250"/>
        <item x="214"/>
        <item x="244"/>
        <item x="64"/>
        <item x="121"/>
        <item x="97"/>
        <item x="3"/>
        <item x="211"/>
        <item x="283"/>
        <item x="382"/>
        <item x="318"/>
        <item x="279"/>
        <item x="252"/>
        <item x="358"/>
        <item x="17"/>
        <item x="394"/>
        <item x="341"/>
        <item x="340"/>
        <item x="254"/>
        <item x="76"/>
        <item x="264"/>
        <item x="150"/>
        <item x="51"/>
        <item x="268"/>
        <item x="178"/>
        <item x="230"/>
        <item x="401"/>
        <item x="161"/>
        <item x="417"/>
        <item x="404"/>
        <item x="52"/>
        <item x="36"/>
        <item x="325"/>
        <item x="229"/>
        <item x="71"/>
        <item x="198"/>
        <item x="277"/>
        <item x="172"/>
        <item x="380"/>
        <item x="410"/>
        <item x="35"/>
        <item x="275"/>
        <item x="372"/>
        <item x="30"/>
        <item x="20"/>
        <item x="296"/>
        <item x="136"/>
        <item x="356"/>
        <item x="398"/>
        <item x="345"/>
        <item x="246"/>
        <item x="329"/>
        <item x="423"/>
        <item x="424"/>
        <item x="353"/>
        <item x="397"/>
        <item x="269"/>
        <item x="415"/>
        <item x="428"/>
        <item x="105"/>
        <item x="263"/>
        <item x="117"/>
        <item x="203"/>
        <item x="385"/>
        <item x="272"/>
        <item x="235"/>
        <item x="146"/>
        <item x="103"/>
        <item x="137"/>
        <item x="106"/>
        <item x="176"/>
        <item x="109"/>
        <item x="190"/>
        <item x="33"/>
        <item x="19"/>
        <item x="257"/>
        <item x="331"/>
        <item x="197"/>
        <item x="38"/>
        <item x="212"/>
        <item x="375"/>
        <item x="374"/>
        <item x="320"/>
        <item x="429"/>
        <item x="82"/>
        <item x="43"/>
        <item x="393"/>
        <item x="367"/>
        <item x="221"/>
        <item x="135"/>
        <item x="122"/>
        <item x="239"/>
        <item x="183"/>
        <item x="402"/>
        <item x="128"/>
        <item x="151"/>
        <item x="174"/>
        <item x="427"/>
        <item x="359"/>
        <item x="166"/>
        <item x="16"/>
        <item x="285"/>
        <item x="138"/>
        <item x="98"/>
        <item x="86"/>
        <item x="363"/>
        <item x="58"/>
        <item x="233"/>
        <item x="362"/>
        <item x="45"/>
        <item x="236"/>
        <item x="354"/>
        <item x="177"/>
        <item x="256"/>
        <item x="237"/>
        <item x="391"/>
        <item x="426"/>
        <item x="23"/>
        <item x="324"/>
        <item x="94"/>
        <item x="126"/>
        <item x="255"/>
        <item x="365"/>
        <item x="175"/>
        <item x="60"/>
        <item x="118"/>
        <item x="242"/>
        <item x="111"/>
        <item x="366"/>
        <item x="127"/>
        <item x="149"/>
        <item x="144"/>
        <item x="378"/>
        <item x="179"/>
        <item x="422"/>
        <item x="298"/>
        <item x="79"/>
        <item x="425"/>
        <item x="249"/>
        <item x="168"/>
        <item x="192"/>
        <item x="87"/>
        <item x="332"/>
        <item x="412"/>
        <item x="262"/>
        <item x="74"/>
        <item x="241"/>
        <item x="80"/>
        <item x="46"/>
        <item x="220"/>
        <item x="85"/>
        <item x="386"/>
        <item x="432"/>
        <item x="195"/>
        <item x="181"/>
        <item x="206"/>
        <item x="276"/>
        <item x="157"/>
        <item t="default"/>
      </items>
    </pivotField>
  </pivotFields>
  <rowFields count="3">
    <field x="5"/>
    <field x="7"/>
    <field x="3"/>
  </rowFields>
  <rowItems count="1431">
    <i>
      <x/>
    </i>
    <i r="1">
      <x v="1"/>
    </i>
    <i r="2">
      <x v="680"/>
    </i>
    <i r="1">
      <x v="2"/>
    </i>
    <i r="2">
      <x v="472"/>
    </i>
    <i r="1">
      <x v="8"/>
    </i>
    <i r="2">
      <x v="26"/>
    </i>
    <i r="2">
      <x v="313"/>
    </i>
    <i r="1">
      <x v="17"/>
    </i>
    <i r="2">
      <x v="737"/>
    </i>
    <i r="2">
      <x v="877"/>
    </i>
    <i r="1">
      <x v="26"/>
    </i>
    <i r="2">
      <x v="763"/>
    </i>
    <i r="1">
      <x v="32"/>
    </i>
    <i r="2">
      <x v="77"/>
    </i>
    <i r="2">
      <x v="534"/>
    </i>
    <i r="1">
      <x v="41"/>
    </i>
    <i r="2">
      <x v="98"/>
    </i>
    <i r="1">
      <x v="46"/>
    </i>
    <i r="2">
      <x v="111"/>
    </i>
    <i r="2">
      <x v="455"/>
    </i>
    <i r="1">
      <x v="51"/>
    </i>
    <i r="2">
      <x v="125"/>
    </i>
    <i r="1">
      <x v="54"/>
    </i>
    <i r="2">
      <x v="133"/>
    </i>
    <i r="1">
      <x v="58"/>
    </i>
    <i r="2">
      <x v="141"/>
    </i>
    <i r="2">
      <x v="443"/>
    </i>
    <i r="2">
      <x v="485"/>
    </i>
    <i r="2">
      <x v="930"/>
    </i>
    <i r="1">
      <x v="72"/>
    </i>
    <i r="2">
      <x v="164"/>
    </i>
    <i r="1">
      <x v="83"/>
    </i>
    <i r="2">
      <x v="205"/>
    </i>
    <i r="1">
      <x v="85"/>
    </i>
    <i r="2">
      <x v="201"/>
    </i>
    <i r="1">
      <x v="106"/>
    </i>
    <i r="2">
      <x v="244"/>
    </i>
    <i r="1">
      <x v="108"/>
    </i>
    <i r="2">
      <x v="84"/>
    </i>
    <i r="2">
      <x v="248"/>
    </i>
    <i r="1">
      <x v="122"/>
    </i>
    <i r="2">
      <x v="816"/>
    </i>
    <i r="1">
      <x v="137"/>
    </i>
    <i r="2">
      <x v="307"/>
    </i>
    <i r="1">
      <x v="148"/>
    </i>
    <i r="2">
      <x v="110"/>
    </i>
    <i r="2">
      <x v="336"/>
    </i>
    <i r="2">
      <x v="902"/>
    </i>
    <i r="1">
      <x v="166"/>
    </i>
    <i r="2">
      <x v="693"/>
    </i>
    <i r="1">
      <x v="176"/>
    </i>
    <i r="2">
      <x v="409"/>
    </i>
    <i r="2">
      <x v="840"/>
    </i>
    <i r="1">
      <x v="188"/>
    </i>
    <i r="2">
      <x v="495"/>
    </i>
    <i r="2">
      <x v="703"/>
    </i>
    <i r="1">
      <x v="198"/>
    </i>
    <i r="2">
      <x v="476"/>
    </i>
    <i r="1">
      <x v="205"/>
    </i>
    <i r="2">
      <x v="27"/>
    </i>
    <i r="1">
      <x v="216"/>
    </i>
    <i r="2">
      <x v="165"/>
    </i>
    <i r="2">
      <x v="211"/>
    </i>
    <i r="2">
      <x v="725"/>
    </i>
    <i r="2">
      <x v="777"/>
    </i>
    <i r="2">
      <x v="783"/>
    </i>
    <i r="1">
      <x v="237"/>
    </i>
    <i r="2">
      <x v="524"/>
    </i>
    <i r="1">
      <x v="252"/>
    </i>
    <i r="2">
      <x v="556"/>
    </i>
    <i r="2">
      <x v="572"/>
    </i>
    <i r="1">
      <x v="255"/>
    </i>
    <i r="2">
      <x v="923"/>
    </i>
    <i r="1">
      <x v="257"/>
    </i>
    <i r="2">
      <x v="573"/>
    </i>
    <i r="1">
      <x v="265"/>
    </i>
    <i r="2">
      <x v="14"/>
    </i>
    <i r="2">
      <x v="510"/>
    </i>
    <i r="1">
      <x v="277"/>
    </i>
    <i r="2">
      <x v="602"/>
    </i>
    <i r="2">
      <x v="704"/>
    </i>
    <i r="1">
      <x v="286"/>
    </i>
    <i r="2">
      <x v="623"/>
    </i>
    <i r="1">
      <x v="321"/>
    </i>
    <i r="2">
      <x v="431"/>
    </i>
    <i r="2">
      <x v="696"/>
    </i>
    <i r="1">
      <x v="325"/>
    </i>
    <i r="2">
      <x v="644"/>
    </i>
    <i r="2">
      <x v="661"/>
    </i>
    <i r="2">
      <x v="725"/>
    </i>
    <i r="1">
      <x v="330"/>
    </i>
    <i r="2">
      <x v="542"/>
    </i>
    <i r="2">
      <x v="938"/>
    </i>
    <i r="1">
      <x v="338"/>
    </i>
    <i r="2">
      <x v="529"/>
    </i>
    <i r="1">
      <x v="411"/>
    </i>
    <i r="2">
      <x v="896"/>
    </i>
    <i r="1">
      <x v="431"/>
    </i>
    <i r="2">
      <x v="264"/>
    </i>
    <i r="2">
      <x v="810"/>
    </i>
    <i>
      <x v="1"/>
    </i>
    <i r="1">
      <x v="3"/>
    </i>
    <i r="2">
      <x v="229"/>
    </i>
    <i r="2">
      <x v="298"/>
    </i>
    <i r="1">
      <x v="4"/>
    </i>
    <i r="2">
      <x v="8"/>
    </i>
    <i r="1">
      <x v="9"/>
    </i>
    <i r="2">
      <x v="30"/>
    </i>
    <i r="2">
      <x v="208"/>
    </i>
    <i r="2">
      <x v="567"/>
    </i>
    <i r="2">
      <x v="812"/>
    </i>
    <i r="1">
      <x v="11"/>
    </i>
    <i r="2">
      <x v="36"/>
    </i>
    <i r="2">
      <x v="526"/>
    </i>
    <i r="1">
      <x v="24"/>
    </i>
    <i r="2">
      <x v="372"/>
    </i>
    <i r="2">
      <x v="393"/>
    </i>
    <i r="1">
      <x v="27"/>
    </i>
    <i r="2">
      <x v="186"/>
    </i>
    <i r="1">
      <x v="33"/>
    </i>
    <i r="2">
      <x v="78"/>
    </i>
    <i r="1">
      <x v="34"/>
    </i>
    <i r="2">
      <x v="716"/>
    </i>
    <i r="1">
      <x v="35"/>
    </i>
    <i r="2">
      <x v="80"/>
    </i>
    <i r="1">
      <x v="36"/>
    </i>
    <i r="2">
      <x v="776"/>
    </i>
    <i r="1">
      <x v="39"/>
    </i>
    <i r="2">
      <x v="339"/>
    </i>
    <i r="1">
      <x v="43"/>
    </i>
    <i r="2">
      <x v="25"/>
    </i>
    <i r="2">
      <x v="108"/>
    </i>
    <i r="2">
      <x v="408"/>
    </i>
    <i r="1">
      <x v="47"/>
    </i>
    <i r="2">
      <x v="52"/>
    </i>
    <i r="2">
      <x v="222"/>
    </i>
    <i r="2">
      <x v="254"/>
    </i>
    <i r="2">
      <x v="333"/>
    </i>
    <i r="1">
      <x v="62"/>
    </i>
    <i r="2">
      <x v="196"/>
    </i>
    <i r="1">
      <x v="67"/>
    </i>
    <i r="2">
      <x v="157"/>
    </i>
    <i r="2">
      <x v="805"/>
    </i>
    <i r="1">
      <x v="70"/>
    </i>
    <i r="2">
      <x v="169"/>
    </i>
    <i r="2">
      <x v="388"/>
    </i>
    <i r="2">
      <x v="891"/>
    </i>
    <i r="1">
      <x v="71"/>
    </i>
    <i r="2">
      <x v="170"/>
    </i>
    <i r="2">
      <x v="535"/>
    </i>
    <i r="1">
      <x v="73"/>
    </i>
    <i r="2">
      <x v="173"/>
    </i>
    <i r="2">
      <x v="665"/>
    </i>
    <i r="2">
      <x v="832"/>
    </i>
    <i r="1">
      <x v="75"/>
    </i>
    <i r="2">
      <x v="501"/>
    </i>
    <i r="1">
      <x v="76"/>
    </i>
    <i r="2">
      <x v="275"/>
    </i>
    <i r="1">
      <x v="77"/>
    </i>
    <i r="2">
      <x v="62"/>
    </i>
    <i r="1">
      <x v="78"/>
    </i>
    <i r="2">
      <x v="192"/>
    </i>
    <i r="1">
      <x v="79"/>
    </i>
    <i r="2">
      <x v="50"/>
    </i>
    <i r="2">
      <x v="193"/>
    </i>
    <i r="2">
      <x v="297"/>
    </i>
    <i r="2">
      <x v="644"/>
    </i>
    <i r="2">
      <x v="725"/>
    </i>
    <i r="2">
      <x v="876"/>
    </i>
    <i r="1">
      <x v="80"/>
    </i>
    <i r="2">
      <x v="195"/>
    </i>
    <i r="2">
      <x v="242"/>
    </i>
    <i r="2">
      <x v="549"/>
    </i>
    <i r="1">
      <x v="81"/>
    </i>
    <i r="2">
      <x v="194"/>
    </i>
    <i r="1">
      <x v="87"/>
    </i>
    <i r="2">
      <x v="51"/>
    </i>
    <i r="2">
      <x v="206"/>
    </i>
    <i r="2">
      <x v="243"/>
    </i>
    <i r="2">
      <x v="497"/>
    </i>
    <i r="2">
      <x v="861"/>
    </i>
    <i r="1">
      <x v="89"/>
    </i>
    <i r="2">
      <x v="470"/>
    </i>
    <i r="2">
      <x v="609"/>
    </i>
    <i r="1">
      <x v="90"/>
    </i>
    <i r="2">
      <x v="210"/>
    </i>
    <i r="2">
      <x v="460"/>
    </i>
    <i r="1">
      <x v="91"/>
    </i>
    <i r="2">
      <x v="215"/>
    </i>
    <i r="1">
      <x v="97"/>
    </i>
    <i r="2">
      <x v="105"/>
    </i>
    <i r="1">
      <x v="98"/>
    </i>
    <i r="2">
      <x v="234"/>
    </i>
    <i r="1">
      <x v="99"/>
    </i>
    <i r="2">
      <x v="676"/>
    </i>
    <i r="1">
      <x v="101"/>
    </i>
    <i r="2">
      <x v="160"/>
    </i>
    <i r="2">
      <x v="237"/>
    </i>
    <i r="1">
      <x v="107"/>
    </i>
    <i r="2">
      <x v="247"/>
    </i>
    <i r="1">
      <x v="111"/>
    </i>
    <i r="2">
      <x v="250"/>
    </i>
    <i r="1">
      <x v="120"/>
    </i>
    <i r="2">
      <x v="2"/>
    </i>
    <i r="2">
      <x v="16"/>
    </i>
    <i r="2">
      <x v="231"/>
    </i>
    <i r="2">
      <x v="377"/>
    </i>
    <i r="2">
      <x v="859"/>
    </i>
    <i r="1">
      <x v="127"/>
    </i>
    <i r="2">
      <x v="281"/>
    </i>
    <i r="1">
      <x v="128"/>
    </i>
    <i r="2">
      <x v="72"/>
    </i>
    <i r="2">
      <x v="486"/>
    </i>
    <i r="2">
      <x v="780"/>
    </i>
    <i r="1">
      <x v="129"/>
    </i>
    <i r="2">
      <x v="45"/>
    </i>
    <i r="2">
      <x v="653"/>
    </i>
    <i r="2">
      <x v="798"/>
    </i>
    <i r="1">
      <x v="132"/>
    </i>
    <i r="2">
      <x v="292"/>
    </i>
    <i r="2">
      <x v="450"/>
    </i>
    <i r="1">
      <x v="153"/>
    </i>
    <i r="2">
      <x v="13"/>
    </i>
    <i r="1">
      <x v="154"/>
    </i>
    <i r="2">
      <x v="342"/>
    </i>
    <i r="2">
      <x v="751"/>
    </i>
    <i r="1">
      <x v="156"/>
    </i>
    <i r="2">
      <x v="34"/>
    </i>
    <i r="2">
      <x v="345"/>
    </i>
    <i r="1">
      <x v="161"/>
    </i>
    <i r="2">
      <x v="235"/>
    </i>
    <i r="2">
      <x v="290"/>
    </i>
    <i r="2">
      <x v="356"/>
    </i>
    <i r="2">
      <x v="580"/>
    </i>
    <i r="2">
      <x v="732"/>
    </i>
    <i r="1">
      <x v="162"/>
    </i>
    <i r="2">
      <x v="357"/>
    </i>
    <i r="1">
      <x v="164"/>
    </i>
    <i r="2">
      <x v="365"/>
    </i>
    <i r="1">
      <x v="181"/>
    </i>
    <i r="2">
      <x v="96"/>
    </i>
    <i r="1">
      <x v="184"/>
    </i>
    <i r="2">
      <x v="427"/>
    </i>
    <i r="1">
      <x v="200"/>
    </i>
    <i r="2">
      <x v="463"/>
    </i>
    <i r="1">
      <x v="202"/>
    </i>
    <i r="2">
      <x v="374"/>
    </i>
    <i r="1">
      <x v="203"/>
    </i>
    <i r="2">
      <x v="467"/>
    </i>
    <i r="1">
      <x v="210"/>
    </i>
    <i r="2">
      <x v="484"/>
    </i>
    <i r="1">
      <x v="218"/>
    </i>
    <i r="2">
      <x v="35"/>
    </i>
    <i r="2">
      <x v="37"/>
    </i>
    <i r="2">
      <x v="293"/>
    </i>
    <i r="2">
      <x v="423"/>
    </i>
    <i r="2">
      <x v="494"/>
    </i>
    <i r="2">
      <x v="522"/>
    </i>
    <i r="2">
      <x v="660"/>
    </i>
    <i r="2">
      <x v="720"/>
    </i>
    <i r="1">
      <x v="219"/>
    </i>
    <i r="2">
      <x v="73"/>
    </i>
    <i r="2">
      <x v="171"/>
    </i>
    <i r="2">
      <x v="368"/>
    </i>
    <i r="2">
      <x v="564"/>
    </i>
    <i r="2">
      <x v="588"/>
    </i>
    <i r="2">
      <x v="747"/>
    </i>
    <i r="2">
      <x v="914"/>
    </i>
    <i r="1">
      <x v="224"/>
    </i>
    <i r="2">
      <x v="163"/>
    </i>
    <i r="2">
      <x v="760"/>
    </i>
    <i r="1">
      <x v="230"/>
    </i>
    <i r="2">
      <x v="500"/>
    </i>
    <i r="2">
      <x v="520"/>
    </i>
    <i r="1">
      <x v="234"/>
    </i>
    <i r="2">
      <x v="519"/>
    </i>
    <i r="2">
      <x v="640"/>
    </i>
    <i r="1">
      <x v="235"/>
    </i>
    <i r="2">
      <x v="126"/>
    </i>
    <i r="2">
      <x v="238"/>
    </i>
    <i r="2">
      <x v="528"/>
    </i>
    <i r="1">
      <x v="240"/>
    </i>
    <i r="2">
      <x v="46"/>
    </i>
    <i r="1">
      <x v="241"/>
    </i>
    <i r="2">
      <x v="20"/>
    </i>
    <i r="1">
      <x v="253"/>
    </i>
    <i r="2">
      <x v="559"/>
    </i>
    <i r="2">
      <x v="609"/>
    </i>
    <i r="2">
      <x v="635"/>
    </i>
    <i r="1">
      <x v="254"/>
    </i>
    <i r="2">
      <x v="121"/>
    </i>
    <i r="2">
      <x v="214"/>
    </i>
    <i r="2">
      <x v="628"/>
    </i>
    <i r="2">
      <x v="666"/>
    </i>
    <i r="1">
      <x v="259"/>
    </i>
    <i r="2">
      <x v="280"/>
    </i>
    <i r="2">
      <x v="571"/>
    </i>
    <i r="1">
      <x v="270"/>
    </i>
    <i r="2">
      <x v="496"/>
    </i>
    <i r="2">
      <x v="641"/>
    </i>
    <i r="1">
      <x v="279"/>
    </i>
    <i r="2">
      <x v="391"/>
    </i>
    <i r="1">
      <x v="282"/>
    </i>
    <i r="2">
      <x v="89"/>
    </i>
    <i r="2">
      <x v="154"/>
    </i>
    <i r="2">
      <x v="614"/>
    </i>
    <i r="2">
      <x v="795"/>
    </i>
    <i r="2">
      <x v="824"/>
    </i>
    <i r="2">
      <x v="848"/>
    </i>
    <i r="1">
      <x v="290"/>
    </i>
    <i r="2">
      <x v="67"/>
    </i>
    <i r="2">
      <x v="353"/>
    </i>
    <i r="2">
      <x v="425"/>
    </i>
    <i r="2">
      <x v="631"/>
    </i>
    <i r="1">
      <x v="307"/>
    </i>
    <i r="2">
      <x v="679"/>
    </i>
    <i r="1">
      <x v="316"/>
    </i>
    <i r="2">
      <x v="564"/>
    </i>
    <i r="1">
      <x v="319"/>
    </i>
    <i r="2">
      <x v="695"/>
    </i>
    <i r="2">
      <x v="879"/>
    </i>
    <i r="1">
      <x v="320"/>
    </i>
    <i r="2">
      <x v="6"/>
    </i>
    <i r="2">
      <x v="878"/>
    </i>
    <i r="1">
      <x v="322"/>
    </i>
    <i r="2">
      <x v="699"/>
    </i>
    <i r="1">
      <x v="335"/>
    </i>
    <i r="2">
      <x v="742"/>
    </i>
    <i r="1">
      <x v="343"/>
    </i>
    <i r="2">
      <x v="622"/>
    </i>
    <i r="2">
      <x v="688"/>
    </i>
    <i r="2">
      <x v="689"/>
    </i>
    <i r="2">
      <x v="754"/>
    </i>
    <i r="1">
      <x v="344"/>
    </i>
    <i r="2">
      <x v="755"/>
    </i>
    <i r="1">
      <x v="345"/>
    </i>
    <i r="2">
      <x v="756"/>
    </i>
    <i r="1">
      <x v="349"/>
    </i>
    <i r="2">
      <x v="373"/>
    </i>
    <i r="2">
      <x v="834"/>
    </i>
    <i r="1">
      <x v="350"/>
    </i>
    <i r="2">
      <x v="22"/>
    </i>
    <i r="2">
      <x v="305"/>
    </i>
    <i r="2">
      <x v="775"/>
    </i>
    <i r="1">
      <x v="354"/>
    </i>
    <i r="2">
      <x v="772"/>
    </i>
    <i r="2">
      <x v="784"/>
    </i>
    <i r="2">
      <x v="872"/>
    </i>
    <i r="1">
      <x v="361"/>
    </i>
    <i r="2">
      <x v="888"/>
    </i>
    <i r="1">
      <x v="363"/>
    </i>
    <i r="2">
      <x v="802"/>
    </i>
    <i r="1">
      <x v="365"/>
    </i>
    <i r="2">
      <x v="481"/>
    </i>
    <i r="2">
      <x v="574"/>
    </i>
    <i r="1">
      <x v="370"/>
    </i>
    <i r="2">
      <x v="818"/>
    </i>
    <i r="1">
      <x v="376"/>
    </i>
    <i r="2">
      <x v="825"/>
    </i>
    <i r="1">
      <x v="393"/>
    </i>
    <i r="2">
      <x v="94"/>
    </i>
    <i r="2">
      <x v="179"/>
    </i>
    <i r="2">
      <x v="532"/>
    </i>
    <i r="2">
      <x v="858"/>
    </i>
    <i r="1">
      <x v="395"/>
    </i>
    <i r="2">
      <x v="862"/>
    </i>
    <i r="1">
      <x v="396"/>
    </i>
    <i r="2">
      <x v="23"/>
    </i>
    <i r="2">
      <x v="114"/>
    </i>
    <i r="2">
      <x v="418"/>
    </i>
    <i r="2">
      <x v="472"/>
    </i>
    <i r="2">
      <x v="615"/>
    </i>
    <i r="2">
      <x v="863"/>
    </i>
    <i r="1">
      <x v="404"/>
    </i>
    <i r="2">
      <x v="880"/>
    </i>
    <i r="1">
      <x v="405"/>
    </i>
    <i r="2">
      <x v="246"/>
    </i>
    <i r="2">
      <x v="381"/>
    </i>
    <i r="2">
      <x v="541"/>
    </i>
    <i r="2">
      <x v="669"/>
    </i>
    <i r="2">
      <x v="937"/>
    </i>
    <i r="1">
      <x v="417"/>
    </i>
    <i r="2">
      <x v="905"/>
    </i>
    <i r="1">
      <x v="421"/>
    </i>
    <i r="2">
      <x v="109"/>
    </i>
    <i r="1">
      <x v="426"/>
    </i>
    <i r="2">
      <x v="554"/>
    </i>
    <i>
      <x v="2"/>
    </i>
    <i r="1">
      <x v="10"/>
    </i>
    <i r="2">
      <x v="32"/>
    </i>
    <i r="1">
      <x v="12"/>
    </i>
    <i r="2">
      <x v="650"/>
    </i>
    <i r="2">
      <x v="850"/>
    </i>
    <i r="1">
      <x v="19"/>
    </i>
    <i r="2">
      <x v="55"/>
    </i>
    <i r="1">
      <x v="25"/>
    </i>
    <i r="2">
      <x v="65"/>
    </i>
    <i r="2">
      <x v="710"/>
    </i>
    <i r="1">
      <x v="30"/>
    </i>
    <i r="2">
      <x v="625"/>
    </i>
    <i r="1">
      <x v="31"/>
    </i>
    <i r="2">
      <x v="76"/>
    </i>
    <i r="2">
      <x v="369"/>
    </i>
    <i r="2">
      <x v="581"/>
    </i>
    <i r="1">
      <x v="37"/>
    </i>
    <i r="2">
      <x v="1"/>
    </i>
    <i r="2">
      <x v="49"/>
    </i>
    <i r="2">
      <x v="648"/>
    </i>
    <i r="2">
      <x v="671"/>
    </i>
    <i r="1">
      <x v="44"/>
    </i>
    <i r="2">
      <x v="7"/>
    </i>
    <i r="2">
      <x v="104"/>
    </i>
    <i r="2">
      <x v="457"/>
    </i>
    <i r="2">
      <x v="475"/>
    </i>
    <i r="1">
      <x v="45"/>
    </i>
    <i r="2">
      <x v="106"/>
    </i>
    <i r="1">
      <x v="52"/>
    </i>
    <i r="2">
      <x v="129"/>
    </i>
    <i r="1">
      <x v="55"/>
    </i>
    <i r="2">
      <x v="134"/>
    </i>
    <i r="2">
      <x v="316"/>
    </i>
    <i r="2">
      <x v="547"/>
    </i>
    <i r="1">
      <x v="59"/>
    </i>
    <i r="2">
      <x v="142"/>
    </i>
    <i r="1">
      <x v="68"/>
    </i>
    <i r="2">
      <x v="158"/>
    </i>
    <i r="1">
      <x v="74"/>
    </i>
    <i r="2">
      <x v="48"/>
    </i>
    <i r="2">
      <x v="515"/>
    </i>
    <i r="1">
      <x v="84"/>
    </i>
    <i r="2">
      <x v="200"/>
    </i>
    <i r="1">
      <x v="90"/>
    </i>
    <i r="2">
      <x v="117"/>
    </i>
    <i r="2">
      <x v="118"/>
    </i>
    <i r="2">
      <x v="212"/>
    </i>
    <i r="2">
      <x v="371"/>
    </i>
    <i r="2">
      <x v="595"/>
    </i>
    <i r="2">
      <x v="717"/>
    </i>
    <i r="1">
      <x v="103"/>
    </i>
    <i r="2">
      <x v="239"/>
    </i>
    <i r="1">
      <x v="105"/>
    </i>
    <i r="2">
      <x v="303"/>
    </i>
    <i r="1">
      <x v="112"/>
    </i>
    <i r="2">
      <x v="253"/>
    </i>
    <i r="1">
      <x v="113"/>
    </i>
    <i r="2">
      <x v="561"/>
    </i>
    <i r="1">
      <x v="115"/>
    </i>
    <i r="2">
      <x v="263"/>
    </i>
    <i r="1">
      <x v="116"/>
    </i>
    <i r="2">
      <x v="265"/>
    </i>
    <i r="1">
      <x v="117"/>
    </i>
    <i r="2">
      <x v="262"/>
    </i>
    <i r="2">
      <x v="806"/>
    </i>
    <i r="1">
      <x v="119"/>
    </i>
    <i r="2">
      <x v="29"/>
    </i>
    <i r="2">
      <x v="419"/>
    </i>
    <i r="2">
      <x v="638"/>
    </i>
    <i r="1">
      <x v="130"/>
    </i>
    <i r="2">
      <x v="837"/>
    </i>
    <i r="1">
      <x v="139"/>
    </i>
    <i r="2">
      <x v="366"/>
    </i>
    <i r="1">
      <x v="140"/>
    </i>
    <i r="2">
      <x v="796"/>
    </i>
    <i r="1">
      <x v="141"/>
    </i>
    <i r="2">
      <x v="317"/>
    </i>
    <i r="1">
      <x v="146"/>
    </i>
    <i r="2">
      <x v="172"/>
    </i>
    <i r="2">
      <x v="332"/>
    </i>
    <i r="2">
      <x v="718"/>
    </i>
    <i r="1">
      <x v="147"/>
    </i>
    <i r="2">
      <x v="333"/>
    </i>
    <i r="2">
      <x v="361"/>
    </i>
    <i r="1">
      <x v="150"/>
    </i>
    <i r="2">
      <x v="338"/>
    </i>
    <i r="2">
      <x v="379"/>
    </i>
    <i r="1">
      <x v="160"/>
    </i>
    <i r="2">
      <x v="166"/>
    </i>
    <i r="2">
      <x v="413"/>
    </i>
    <i r="1">
      <x v="163"/>
    </i>
    <i r="2">
      <x v="766"/>
    </i>
    <i r="1">
      <x v="165"/>
    </i>
    <i r="2">
      <x v="204"/>
    </i>
    <i r="2">
      <x v="367"/>
    </i>
    <i r="1">
      <x v="174"/>
    </i>
    <i r="2">
      <x v="404"/>
    </i>
    <i r="1">
      <x v="182"/>
    </i>
    <i r="2">
      <x v="159"/>
    </i>
    <i r="2">
      <x v="279"/>
    </i>
    <i r="2">
      <x v="312"/>
    </i>
    <i r="2">
      <x v="469"/>
    </i>
    <i r="1">
      <x v="185"/>
    </i>
    <i r="2">
      <x v="767"/>
    </i>
    <i r="1">
      <x v="186"/>
    </i>
    <i r="2">
      <x v="337"/>
    </i>
    <i r="2">
      <x v="866"/>
    </i>
    <i r="1">
      <x v="190"/>
    </i>
    <i r="2">
      <x v="437"/>
    </i>
    <i r="1">
      <x v="191"/>
    </i>
    <i r="2">
      <x v="161"/>
    </i>
    <i r="2">
      <x v="276"/>
    </i>
    <i r="2">
      <x v="618"/>
    </i>
    <i r="1">
      <x v="192"/>
    </i>
    <i r="2">
      <x v="251"/>
    </i>
    <i r="2">
      <x v="445"/>
    </i>
    <i r="1">
      <x v="194"/>
    </i>
    <i r="2">
      <x v="448"/>
    </i>
    <i r="1">
      <x v="196"/>
    </i>
    <i r="2">
      <x v="454"/>
    </i>
    <i r="1">
      <x v="199"/>
    </i>
    <i r="2">
      <x v="315"/>
    </i>
    <i r="2">
      <x v="461"/>
    </i>
    <i r="2">
      <x v="913"/>
    </i>
    <i r="1">
      <x v="201"/>
    </i>
    <i r="2">
      <x v="465"/>
    </i>
    <i r="1">
      <x v="204"/>
    </i>
    <i r="2">
      <x v="473"/>
    </i>
    <i r="2">
      <x v="753"/>
    </i>
    <i r="1">
      <x v="206"/>
    </i>
    <i r="2">
      <x v="474"/>
    </i>
    <i r="1">
      <x v="208"/>
    </i>
    <i r="2">
      <x v="940"/>
    </i>
    <i r="1">
      <x v="213"/>
    </i>
    <i r="2">
      <x v="502"/>
    </i>
    <i r="2">
      <x v="890"/>
    </i>
    <i r="1">
      <x v="220"/>
    </i>
    <i r="2">
      <x v="384"/>
    </i>
    <i r="2">
      <x v="386"/>
    </i>
    <i r="2">
      <x v="874"/>
    </i>
    <i r="1">
      <x v="221"/>
    </i>
    <i r="2">
      <x v="54"/>
    </i>
    <i r="2">
      <x v="274"/>
    </i>
    <i r="2">
      <x v="288"/>
    </i>
    <i r="2">
      <x v="289"/>
    </i>
    <i r="2">
      <x v="836"/>
    </i>
    <i r="1">
      <x v="226"/>
    </i>
    <i r="2">
      <x v="132"/>
    </i>
    <i r="2">
      <x v="440"/>
    </i>
    <i r="2">
      <x v="506"/>
    </i>
    <i r="1">
      <x v="229"/>
    </i>
    <i r="2">
      <x v="512"/>
    </i>
    <i r="1">
      <x v="236"/>
    </i>
    <i r="2">
      <x v="647"/>
    </i>
    <i r="1">
      <x v="243"/>
    </i>
    <i r="2">
      <x v="446"/>
    </i>
    <i r="1">
      <x v="246"/>
    </i>
    <i r="2">
      <x v="533"/>
    </i>
    <i r="2">
      <x v="661"/>
    </i>
    <i r="1">
      <x v="247"/>
    </i>
    <i r="2">
      <x v="199"/>
    </i>
    <i r="2">
      <x v="536"/>
    </i>
    <i r="1">
      <x v="251"/>
    </i>
    <i r="2">
      <x v="85"/>
    </i>
    <i r="2">
      <x v="230"/>
    </i>
    <i r="2">
      <x v="509"/>
    </i>
    <i r="2">
      <x v="550"/>
    </i>
    <i r="2">
      <x v="551"/>
    </i>
    <i r="1">
      <x v="258"/>
    </i>
    <i r="2">
      <x v="570"/>
    </i>
    <i r="2">
      <x v="819"/>
    </i>
    <i r="2">
      <x v="844"/>
    </i>
    <i r="1">
      <x v="260"/>
    </i>
    <i r="2">
      <x v="400"/>
    </i>
    <i r="2">
      <x v="575"/>
    </i>
    <i r="2">
      <x v="576"/>
    </i>
    <i r="2">
      <x v="584"/>
    </i>
    <i r="2">
      <x v="932"/>
    </i>
    <i r="1">
      <x v="262"/>
    </i>
    <i r="2">
      <x v="582"/>
    </i>
    <i r="2">
      <x v="829"/>
    </i>
    <i r="1">
      <x v="269"/>
    </i>
    <i r="2">
      <x v="187"/>
    </i>
    <i r="2">
      <x v="309"/>
    </i>
    <i r="2">
      <x v="589"/>
    </i>
    <i r="1">
      <x v="273"/>
    </i>
    <i r="2">
      <x v="19"/>
    </i>
    <i r="2">
      <x v="177"/>
    </i>
    <i r="2">
      <x v="296"/>
    </i>
    <i r="2">
      <x v="360"/>
    </i>
    <i r="2">
      <x v="378"/>
    </i>
    <i r="2">
      <x v="451"/>
    </i>
    <i r="2">
      <x v="721"/>
    </i>
    <i r="2">
      <x v="750"/>
    </i>
    <i r="1">
      <x v="275"/>
    </i>
    <i r="2">
      <x v="87"/>
    </i>
    <i r="2">
      <x v="396"/>
    </i>
    <i r="2">
      <x v="415"/>
    </i>
    <i r="2">
      <x v="599"/>
    </i>
    <i r="2">
      <x v="922"/>
    </i>
    <i r="1">
      <x v="278"/>
    </i>
    <i r="2">
      <x v="569"/>
    </i>
    <i r="2">
      <x v="601"/>
    </i>
    <i r="2">
      <x v="607"/>
    </i>
    <i r="2">
      <x v="609"/>
    </i>
    <i r="2">
      <x v="757"/>
    </i>
    <i r="1">
      <x v="283"/>
    </i>
    <i r="2">
      <x v="619"/>
    </i>
    <i r="1">
      <x v="284"/>
    </i>
    <i r="2">
      <x v="269"/>
    </i>
    <i r="2">
      <x v="620"/>
    </i>
    <i r="2">
      <x v="794"/>
    </i>
    <i r="1">
      <x v="294"/>
    </i>
    <i r="2">
      <x v="47"/>
    </i>
    <i r="2">
      <x v="86"/>
    </i>
    <i r="2">
      <x v="233"/>
    </i>
    <i r="2">
      <x v="444"/>
    </i>
    <i r="2">
      <x v="568"/>
    </i>
    <i r="2">
      <x v="898"/>
    </i>
    <i r="1">
      <x v="295"/>
    </i>
    <i r="2">
      <x v="331"/>
    </i>
    <i r="2">
      <x v="604"/>
    </i>
    <i r="2">
      <x v="636"/>
    </i>
    <i r="1">
      <x v="296"/>
    </i>
    <i r="2">
      <x v="50"/>
    </i>
    <i r="2">
      <x v="639"/>
    </i>
    <i r="2">
      <x v="876"/>
    </i>
    <i r="1">
      <x v="298"/>
    </i>
    <i r="2">
      <x v="226"/>
    </i>
    <i r="2">
      <x v="504"/>
    </i>
    <i r="2">
      <x v="646"/>
    </i>
    <i r="2">
      <x v="698"/>
    </i>
    <i r="1">
      <x v="300"/>
    </i>
    <i r="2">
      <x v="282"/>
    </i>
    <i r="2">
      <x v="659"/>
    </i>
    <i r="1">
      <x v="301"/>
    </i>
    <i r="2">
      <x v="662"/>
    </i>
    <i r="1">
      <x v="309"/>
    </i>
    <i r="2">
      <x v="575"/>
    </i>
    <i r="2">
      <x v="592"/>
    </i>
    <i r="2">
      <x v="681"/>
    </i>
    <i r="1">
      <x v="310"/>
    </i>
    <i r="2">
      <x v="218"/>
    </i>
    <i r="2">
      <x v="682"/>
    </i>
    <i r="1">
      <x v="311"/>
    </i>
    <i r="2">
      <x v="683"/>
    </i>
    <i r="1">
      <x v="312"/>
    </i>
    <i r="2">
      <x v="835"/>
    </i>
    <i r="1">
      <x v="313"/>
    </i>
    <i r="2">
      <x v="82"/>
    </i>
    <i r="2">
      <x v="181"/>
    </i>
    <i r="2">
      <x v="726"/>
    </i>
    <i r="2">
      <x v="758"/>
    </i>
    <i r="1">
      <x v="317"/>
    </i>
    <i r="2">
      <x v="687"/>
    </i>
    <i r="1">
      <x v="336"/>
    </i>
    <i r="2">
      <x v="21"/>
    </i>
    <i r="2">
      <x v="610"/>
    </i>
    <i r="2">
      <x v="735"/>
    </i>
    <i r="1">
      <x v="340"/>
    </i>
    <i r="2">
      <x v="3"/>
    </i>
    <i r="2">
      <x v="746"/>
    </i>
    <i r="1">
      <x v="341"/>
    </i>
    <i r="2">
      <x v="893"/>
    </i>
    <i r="1">
      <x v="346"/>
    </i>
    <i r="2">
      <x v="260"/>
    </i>
    <i r="2">
      <x v="546"/>
    </i>
    <i r="2">
      <x v="593"/>
    </i>
    <i r="2">
      <x v="658"/>
    </i>
    <i r="2">
      <x v="833"/>
    </i>
    <i r="1">
      <x v="348"/>
    </i>
    <i r="2">
      <x v="759"/>
    </i>
    <i r="1">
      <x v="351"/>
    </i>
    <i r="2">
      <x v="456"/>
    </i>
    <i r="1">
      <x v="353"/>
    </i>
    <i r="2">
      <x v="103"/>
    </i>
    <i r="1">
      <x v="355"/>
    </i>
    <i r="2">
      <x v="786"/>
    </i>
    <i r="1">
      <x v="360"/>
    </i>
    <i r="2">
      <x v="417"/>
    </i>
    <i r="1">
      <x v="367"/>
    </i>
    <i r="2">
      <x v="813"/>
    </i>
    <i r="1">
      <x v="368"/>
    </i>
    <i r="2">
      <x v="91"/>
    </i>
    <i r="2">
      <x v="390"/>
    </i>
    <i r="2">
      <x v="814"/>
    </i>
    <i r="1">
      <x v="372"/>
    </i>
    <i r="2">
      <x v="83"/>
    </i>
    <i r="2">
      <x v="261"/>
    </i>
    <i r="2">
      <x v="402"/>
    </i>
    <i r="2">
      <x v="403"/>
    </i>
    <i r="1">
      <x v="377"/>
    </i>
    <i r="2">
      <x v="627"/>
    </i>
    <i r="2">
      <x v="793"/>
    </i>
    <i r="1">
      <x v="380"/>
    </i>
    <i r="2">
      <x v="690"/>
    </i>
    <i r="2">
      <x v="694"/>
    </i>
    <i r="2">
      <x v="842"/>
    </i>
    <i r="1">
      <x v="383"/>
    </i>
    <i r="2">
      <x v="99"/>
    </i>
    <i r="1">
      <x v="385"/>
    </i>
    <i r="2">
      <x v="848"/>
    </i>
    <i r="2">
      <x v="864"/>
    </i>
    <i r="1">
      <x v="386"/>
    </i>
    <i r="2">
      <x v="31"/>
    </i>
    <i r="1">
      <x v="388"/>
    </i>
    <i r="2">
      <x v="267"/>
    </i>
    <i r="2">
      <x v="287"/>
    </i>
    <i r="2">
      <x v="428"/>
    </i>
    <i r="1">
      <x v="389"/>
    </i>
    <i r="2">
      <x v="255"/>
    </i>
    <i r="2">
      <x v="853"/>
    </i>
    <i r="1">
      <x v="390"/>
    </i>
    <i r="2">
      <x v="107"/>
    </i>
    <i r="2">
      <x v="203"/>
    </i>
    <i r="2">
      <x v="552"/>
    </i>
    <i r="2">
      <x v="855"/>
    </i>
    <i r="1">
      <x v="397"/>
    </i>
    <i r="2">
      <x v="865"/>
    </i>
    <i r="1">
      <x v="399"/>
    </i>
    <i r="2">
      <x v="221"/>
    </i>
    <i r="1">
      <x v="402"/>
    </i>
    <i r="2">
      <x v="354"/>
    </i>
    <i r="2">
      <x v="503"/>
    </i>
    <i r="2">
      <x v="854"/>
    </i>
    <i r="2">
      <x v="870"/>
    </i>
    <i r="1">
      <x v="403"/>
    </i>
    <i r="2">
      <x v="101"/>
    </i>
    <i r="2">
      <x v="335"/>
    </i>
    <i r="2">
      <x v="459"/>
    </i>
    <i r="2">
      <x v="562"/>
    </i>
    <i r="2">
      <x v="743"/>
    </i>
    <i r="2">
      <x v="871"/>
    </i>
    <i r="1">
      <x v="409"/>
    </i>
    <i r="2">
      <x v="285"/>
    </i>
    <i r="2">
      <x v="731"/>
    </i>
    <i r="2">
      <x v="768"/>
    </i>
    <i r="2">
      <x v="785"/>
    </i>
    <i r="2">
      <x v="873"/>
    </i>
    <i r="1">
      <x v="412"/>
    </i>
    <i r="2">
      <x v="464"/>
    </i>
    <i r="2">
      <x v="612"/>
    </i>
    <i r="2">
      <x v="838"/>
    </i>
    <i r="2">
      <x v="887"/>
    </i>
    <i r="2">
      <x v="899"/>
    </i>
    <i r="1">
      <x v="415"/>
    </i>
    <i r="2">
      <x v="295"/>
    </i>
    <i r="2">
      <x v="933"/>
    </i>
    <i r="1">
      <x v="416"/>
    </i>
    <i r="2">
      <x v="904"/>
    </i>
    <i r="1">
      <x v="422"/>
    </i>
    <i r="2">
      <x v="70"/>
    </i>
    <i r="2">
      <x v="273"/>
    </i>
    <i r="2">
      <x v="352"/>
    </i>
    <i r="1">
      <x v="423"/>
    </i>
    <i r="2">
      <x v="677"/>
    </i>
    <i r="2">
      <x v="915"/>
    </i>
    <i r="1">
      <x v="425"/>
    </i>
    <i r="2">
      <x v="918"/>
    </i>
    <i r="1">
      <x v="429"/>
    </i>
    <i r="2">
      <x v="927"/>
    </i>
    <i r="1">
      <x v="430"/>
    </i>
    <i r="2">
      <x v="358"/>
    </i>
    <i r="2">
      <x v="637"/>
    </i>
    <i r="2">
      <x v="910"/>
    </i>
    <i r="1">
      <x v="432"/>
    </i>
    <i r="2">
      <x v="935"/>
    </i>
    <i>
      <x v="3"/>
    </i>
    <i r="1">
      <x/>
    </i>
    <i r="2">
      <x v="672"/>
    </i>
    <i r="1">
      <x v="6"/>
    </i>
    <i r="2">
      <x v="10"/>
    </i>
    <i r="2">
      <x v="38"/>
    </i>
    <i r="2">
      <x v="348"/>
    </i>
    <i r="2">
      <x v="493"/>
    </i>
    <i r="2">
      <x v="736"/>
    </i>
    <i r="1">
      <x v="21"/>
    </i>
    <i r="2">
      <x v="60"/>
    </i>
    <i r="2">
      <x v="225"/>
    </i>
    <i r="2">
      <x v="258"/>
    </i>
    <i r="2">
      <x v="405"/>
    </i>
    <i r="2">
      <x v="542"/>
    </i>
    <i r="2">
      <x v="605"/>
    </i>
    <i r="1">
      <x v="22"/>
    </i>
    <i r="2">
      <x v="61"/>
    </i>
    <i r="2">
      <x v="135"/>
    </i>
    <i r="1">
      <x v="49"/>
    </i>
    <i r="2">
      <x v="122"/>
    </i>
    <i r="1">
      <x v="57"/>
    </i>
    <i r="2">
      <x v="137"/>
    </i>
    <i r="2">
      <x v="330"/>
    </i>
    <i r="1">
      <x v="95"/>
    </i>
    <i r="2">
      <x v="217"/>
    </i>
    <i r="1">
      <x v="96"/>
    </i>
    <i r="2">
      <x v="223"/>
    </i>
    <i r="2">
      <x v="429"/>
    </i>
    <i r="1">
      <x v="100"/>
    </i>
    <i r="2">
      <x v="115"/>
    </i>
    <i r="2">
      <x v="188"/>
    </i>
    <i r="1">
      <x v="104"/>
    </i>
    <i r="2">
      <x v="241"/>
    </i>
    <i r="1">
      <x v="109"/>
    </i>
    <i r="2">
      <x v="15"/>
    </i>
    <i r="2">
      <x v="95"/>
    </i>
    <i r="2">
      <x v="249"/>
    </i>
    <i r="2">
      <x v="487"/>
    </i>
    <i r="2">
      <x v="540"/>
    </i>
    <i r="2">
      <x v="558"/>
    </i>
    <i r="2">
      <x v="719"/>
    </i>
    <i r="1">
      <x v="110"/>
    </i>
    <i r="2">
      <x v="252"/>
    </i>
    <i r="2">
      <x v="314"/>
    </i>
    <i r="1">
      <x v="123"/>
    </i>
    <i r="2">
      <x v="224"/>
    </i>
    <i r="1">
      <x v="138"/>
    </i>
    <i r="2">
      <x v="75"/>
    </i>
    <i r="2">
      <x v="310"/>
    </i>
    <i r="1">
      <x v="158"/>
    </i>
    <i r="2">
      <x v="458"/>
    </i>
    <i r="1">
      <x v="169"/>
    </i>
    <i r="2">
      <x v="382"/>
    </i>
    <i r="2">
      <x v="697"/>
    </i>
    <i r="2">
      <x v="921"/>
    </i>
    <i r="1">
      <x v="178"/>
    </i>
    <i r="2">
      <x v="113"/>
    </i>
    <i r="2">
      <x v="347"/>
    </i>
    <i r="2">
      <x v="364"/>
    </i>
    <i r="2">
      <x v="411"/>
    </i>
    <i r="2">
      <x v="787"/>
    </i>
    <i r="1">
      <x v="179"/>
    </i>
    <i r="2">
      <x v="308"/>
    </i>
    <i r="2">
      <x v="327"/>
    </i>
    <i r="2">
      <x v="412"/>
    </i>
    <i r="1">
      <x v="180"/>
    </i>
    <i r="2">
      <x v="28"/>
    </i>
    <i r="2">
      <x v="416"/>
    </i>
    <i r="1">
      <x v="184"/>
    </i>
    <i r="2">
      <x v="56"/>
    </i>
    <i r="2">
      <x v="323"/>
    </i>
    <i r="1">
      <x v="189"/>
    </i>
    <i r="2">
      <x v="314"/>
    </i>
    <i r="2">
      <x v="436"/>
    </i>
    <i r="1">
      <x v="191"/>
    </i>
    <i r="2">
      <x v="198"/>
    </i>
    <i r="2">
      <x v="439"/>
    </i>
    <i r="2">
      <x v="596"/>
    </i>
    <i r="1">
      <x v="209"/>
    </i>
    <i r="2">
      <x v="482"/>
    </i>
    <i r="2">
      <x v="722"/>
    </i>
    <i r="1">
      <x v="211"/>
    </i>
    <i r="2">
      <x v="167"/>
    </i>
    <i r="2">
      <x v="324"/>
    </i>
    <i r="2">
      <x v="488"/>
    </i>
    <i r="2">
      <x v="657"/>
    </i>
    <i r="1">
      <x v="212"/>
    </i>
    <i r="2">
      <x v="706"/>
    </i>
    <i r="1">
      <x v="214"/>
    </i>
    <i r="2">
      <x v="508"/>
    </i>
    <i r="1">
      <x v="215"/>
    </i>
    <i r="2">
      <x v="112"/>
    </i>
    <i r="2">
      <x v="148"/>
    </i>
    <i r="2">
      <x v="240"/>
    </i>
    <i r="2">
      <x v="355"/>
    </i>
    <i r="2">
      <x v="401"/>
    </i>
    <i r="2">
      <x v="406"/>
    </i>
    <i r="2">
      <x v="414"/>
    </i>
    <i r="2">
      <x v="422"/>
    </i>
    <i r="2">
      <x v="723"/>
    </i>
    <i r="2">
      <x v="740"/>
    </i>
    <i r="2">
      <x v="745"/>
    </i>
    <i r="2">
      <x v="839"/>
    </i>
    <i r="1">
      <x v="222"/>
    </i>
    <i r="2">
      <x v="227"/>
    </i>
    <i r="2">
      <x v="236"/>
    </i>
    <i r="2">
      <x v="286"/>
    </i>
    <i r="2">
      <x v="491"/>
    </i>
    <i r="2">
      <x v="779"/>
    </i>
    <i r="2">
      <x v="799"/>
    </i>
    <i r="2">
      <x v="857"/>
    </i>
    <i r="1">
      <x v="227"/>
    </i>
    <i r="2">
      <x v="392"/>
    </i>
    <i r="1">
      <x v="231"/>
    </i>
    <i r="2">
      <x v="513"/>
    </i>
    <i r="2">
      <x v="691"/>
    </i>
    <i r="2">
      <x v="841"/>
    </i>
    <i r="1">
      <x v="233"/>
    </i>
    <i r="2">
      <x v="516"/>
    </i>
    <i r="2">
      <x v="597"/>
    </i>
    <i r="2">
      <x v="659"/>
    </i>
    <i r="2">
      <x v="782"/>
    </i>
    <i r="2">
      <x v="876"/>
    </i>
    <i r="2">
      <x v="909"/>
    </i>
    <i r="1">
      <x v="242"/>
    </i>
    <i r="2">
      <x v="272"/>
    </i>
    <i r="2">
      <x v="530"/>
    </i>
    <i r="1">
      <x v="249"/>
    </i>
    <i r="2">
      <x v="124"/>
    </i>
    <i r="2">
      <x v="343"/>
    </i>
    <i r="2">
      <x v="370"/>
    </i>
    <i r="2">
      <x v="539"/>
    </i>
    <i r="2">
      <x v="811"/>
    </i>
    <i r="2">
      <x v="928"/>
    </i>
    <i r="1">
      <x v="256"/>
    </i>
    <i r="2">
      <x v="74"/>
    </i>
    <i r="2">
      <x v="566"/>
    </i>
    <i r="2">
      <x v="598"/>
    </i>
    <i r="1">
      <x v="258"/>
    </i>
    <i r="2">
      <x v="570"/>
    </i>
    <i r="1">
      <x v="262"/>
    </i>
    <i r="2">
      <x v="582"/>
    </i>
    <i r="1">
      <x v="264"/>
    </i>
    <i r="2">
      <x v="489"/>
    </i>
    <i r="1">
      <x v="267"/>
    </i>
    <i r="2">
      <x v="587"/>
    </i>
    <i r="1">
      <x v="268"/>
    </i>
    <i r="2">
      <x v="553"/>
    </i>
    <i r="1">
      <x v="271"/>
    </i>
    <i r="2">
      <x v="590"/>
    </i>
    <i r="2">
      <x v="712"/>
    </i>
    <i r="2">
      <x v="889"/>
    </i>
    <i r="1">
      <x v="280"/>
    </i>
    <i r="2">
      <x v="505"/>
    </i>
    <i r="1">
      <x v="292"/>
    </i>
    <i r="2">
      <x v="424"/>
    </i>
    <i r="2">
      <x v="434"/>
    </i>
    <i r="1">
      <x v="293"/>
    </i>
    <i r="2">
      <x v="43"/>
    </i>
    <i r="2">
      <x v="634"/>
    </i>
    <i r="2">
      <x v="765"/>
    </i>
    <i r="1">
      <x v="308"/>
    </i>
    <i r="2">
      <x v="92"/>
    </i>
    <i r="2">
      <x v="462"/>
    </i>
    <i r="1">
      <x v="323"/>
    </i>
    <i r="2">
      <x v="700"/>
    </i>
    <i r="1">
      <x v="327"/>
    </i>
    <i r="2">
      <x v="302"/>
    </i>
    <i r="1">
      <x v="347"/>
    </i>
    <i r="2">
      <x v="128"/>
    </i>
    <i r="1">
      <x v="352"/>
    </i>
    <i r="2">
      <x v="477"/>
    </i>
    <i r="1">
      <x v="358"/>
    </i>
    <i r="2">
      <x v="426"/>
    </i>
    <i r="1">
      <x v="366"/>
    </i>
    <i r="2">
      <x v="808"/>
    </i>
    <i r="2">
      <x v="809"/>
    </i>
    <i r="1">
      <x v="378"/>
    </i>
    <i r="2">
      <x v="33"/>
    </i>
    <i r="1">
      <x v="387"/>
    </i>
    <i r="2">
      <x v="88"/>
    </i>
    <i r="2">
      <x v="138"/>
    </i>
    <i r="2">
      <x v="674"/>
    </i>
    <i r="2">
      <x v="852"/>
    </i>
    <i r="2">
      <x v="885"/>
    </i>
    <i r="1">
      <x v="394"/>
    </i>
    <i r="2">
      <x v="93"/>
    </i>
    <i r="2">
      <x v="407"/>
    </i>
    <i r="2">
      <x v="479"/>
    </i>
    <i r="2">
      <x v="498"/>
    </i>
    <i r="2">
      <x v="499"/>
    </i>
    <i r="1">
      <x v="403"/>
    </i>
    <i r="2">
      <x v="871"/>
    </i>
    <i r="1">
      <x v="418"/>
    </i>
    <i r="2">
      <x v="826"/>
    </i>
    <i r="2">
      <x v="906"/>
    </i>
    <i>
      <x v="4"/>
    </i>
    <i r="1">
      <x v="28"/>
    </i>
    <i r="2">
      <x v="68"/>
    </i>
    <i r="1">
      <x v="42"/>
    </i>
    <i r="2">
      <x v="100"/>
    </i>
    <i r="2">
      <x v="284"/>
    </i>
    <i r="2">
      <x v="778"/>
    </i>
    <i r="1">
      <x v="53"/>
    </i>
    <i r="2">
      <x v="131"/>
    </i>
    <i r="1">
      <x v="125"/>
    </i>
    <i r="2">
      <x v="152"/>
    </i>
    <i r="2">
      <x v="280"/>
    </i>
    <i r="2">
      <x v="410"/>
    </i>
    <i r="1">
      <x v="143"/>
    </i>
    <i r="2">
      <x v="304"/>
    </i>
    <i r="1">
      <x v="157"/>
    </i>
    <i r="2">
      <x v="266"/>
    </i>
    <i r="1">
      <x v="168"/>
    </i>
    <i r="2">
      <x v="41"/>
    </i>
    <i r="2">
      <x v="376"/>
    </i>
    <i r="1">
      <x v="170"/>
    </i>
    <i r="2">
      <x v="383"/>
    </i>
    <i r="1">
      <x v="173"/>
    </i>
    <i r="2">
      <x v="176"/>
    </i>
    <i r="2">
      <x v="359"/>
    </i>
    <i r="2">
      <x v="397"/>
    </i>
    <i r="2">
      <x v="398"/>
    </i>
    <i r="2">
      <x v="518"/>
    </i>
    <i r="2">
      <x v="711"/>
    </i>
    <i r="2">
      <x v="790"/>
    </i>
    <i r="2">
      <x v="876"/>
    </i>
    <i r="1">
      <x v="177"/>
    </i>
    <i r="2">
      <x v="911"/>
    </i>
    <i r="1">
      <x v="193"/>
    </i>
    <i r="2">
      <x v="447"/>
    </i>
    <i r="1">
      <x v="207"/>
    </i>
    <i r="2">
      <x v="480"/>
    </i>
    <i r="1">
      <x v="223"/>
    </i>
    <i r="2">
      <x v="147"/>
    </i>
    <i r="2">
      <x v="178"/>
    </i>
    <i r="2">
      <x v="219"/>
    </i>
    <i r="2">
      <x v="321"/>
    </i>
    <i r="2">
      <x v="563"/>
    </i>
    <i r="2">
      <x v="564"/>
    </i>
    <i r="2">
      <x v="611"/>
    </i>
    <i r="1">
      <x v="244"/>
    </i>
    <i r="2">
      <x v="903"/>
    </i>
    <i r="1">
      <x v="245"/>
    </i>
    <i r="2">
      <x v="71"/>
    </i>
    <i r="1">
      <x v="266"/>
    </i>
    <i r="2">
      <x v="585"/>
    </i>
    <i r="1">
      <x v="276"/>
    </i>
    <i r="2">
      <x v="600"/>
    </i>
    <i r="1">
      <x v="287"/>
    </i>
    <i r="2">
      <x v="433"/>
    </i>
    <i r="2">
      <x v="626"/>
    </i>
    <i r="2">
      <x v="632"/>
    </i>
    <i r="1">
      <x v="288"/>
    </i>
    <i r="2">
      <x v="442"/>
    </i>
    <i r="1">
      <x v="299"/>
    </i>
    <i r="2">
      <x v="656"/>
    </i>
    <i r="1">
      <x v="306"/>
    </i>
    <i r="2">
      <x v="678"/>
    </i>
    <i r="1">
      <x v="326"/>
    </i>
    <i r="2">
      <x v="130"/>
    </i>
    <i r="2">
      <x v="294"/>
    </i>
    <i r="1">
      <x v="332"/>
    </i>
    <i r="2">
      <x v="728"/>
    </i>
    <i r="1">
      <x v="364"/>
    </i>
    <i r="2">
      <x v="387"/>
    </i>
    <i r="2">
      <x v="399"/>
    </i>
    <i r="2">
      <x v="707"/>
    </i>
    <i r="2">
      <x v="803"/>
    </i>
    <i r="1">
      <x v="382"/>
    </i>
    <i r="2">
      <x v="139"/>
    </i>
    <i r="2">
      <x v="630"/>
    </i>
    <i r="2">
      <x v="843"/>
    </i>
    <i r="1">
      <x v="400"/>
    </i>
    <i r="2">
      <x v="868"/>
    </i>
    <i r="1">
      <x v="414"/>
    </i>
    <i r="2">
      <x v="468"/>
    </i>
    <i r="1">
      <x v="424"/>
    </i>
    <i r="2">
      <x v="917"/>
    </i>
    <i>
      <x v="5"/>
    </i>
    <i r="1">
      <x v="5"/>
    </i>
    <i r="2">
      <x v="9"/>
    </i>
    <i r="1">
      <x v="7"/>
    </i>
    <i r="2">
      <x v="617"/>
    </i>
    <i r="2">
      <x v="828"/>
    </i>
    <i r="2">
      <x v="916"/>
    </i>
    <i r="1">
      <x v="13"/>
    </i>
    <i r="2">
      <x v="39"/>
    </i>
    <i r="2">
      <x v="729"/>
    </i>
    <i r="1">
      <x v="14"/>
    </i>
    <i r="2">
      <x v="40"/>
    </i>
    <i r="1">
      <x v="15"/>
    </i>
    <i r="2">
      <x v="4"/>
    </i>
    <i r="1">
      <x v="20"/>
    </i>
    <i r="2">
      <x v="58"/>
    </i>
    <i r="2">
      <x v="531"/>
    </i>
    <i r="2">
      <x v="733"/>
    </i>
    <i r="1">
      <x v="23"/>
    </i>
    <i r="2">
      <x v="66"/>
    </i>
    <i r="1">
      <x v="40"/>
    </i>
    <i r="2">
      <x v="527"/>
    </i>
    <i r="2">
      <x v="770"/>
    </i>
    <i r="1">
      <x v="48"/>
    </i>
    <i r="2">
      <x v="119"/>
    </i>
    <i r="2">
      <x v="860"/>
    </i>
    <i r="1">
      <x v="50"/>
    </i>
    <i r="2">
      <x v="123"/>
    </i>
    <i r="2">
      <x v="471"/>
    </i>
    <i r="1">
      <x v="56"/>
    </i>
    <i r="2">
      <x v="97"/>
    </i>
    <i r="1">
      <x v="66"/>
    </i>
    <i r="2">
      <x v="127"/>
    </i>
    <i r="2">
      <x v="548"/>
    </i>
    <i r="2">
      <x v="616"/>
    </i>
    <i r="2">
      <x v="661"/>
    </i>
    <i r="2">
      <x v="821"/>
    </i>
    <i r="2">
      <x v="931"/>
    </i>
    <i r="1">
      <x v="82"/>
    </i>
    <i r="2">
      <x v="24"/>
    </i>
    <i r="2">
      <x v="102"/>
    </i>
    <i r="2">
      <x v="197"/>
    </i>
    <i r="2">
      <x v="325"/>
    </i>
    <i r="2">
      <x v="490"/>
    </i>
    <i r="2">
      <x v="744"/>
    </i>
    <i r="2">
      <x v="784"/>
    </i>
    <i r="1">
      <x v="86"/>
    </i>
    <i r="2">
      <x v="202"/>
    </i>
    <i r="1">
      <x v="88"/>
    </i>
    <i r="2">
      <x v="207"/>
    </i>
    <i r="2">
      <x v="577"/>
    </i>
    <i r="2">
      <x v="741"/>
    </i>
    <i r="2">
      <x v="817"/>
    </i>
    <i r="1">
      <x v="118"/>
    </i>
    <i r="2">
      <x v="270"/>
    </i>
    <i r="1">
      <x v="124"/>
    </i>
    <i r="2">
      <x v="189"/>
    </i>
    <i r="2">
      <x v="271"/>
    </i>
    <i r="2">
      <x v="895"/>
    </i>
    <i r="2">
      <x v="936"/>
    </i>
    <i r="1">
      <x v="126"/>
    </i>
    <i r="2">
      <x v="283"/>
    </i>
    <i r="1">
      <x v="135"/>
    </i>
    <i r="2">
      <x v="59"/>
    </i>
    <i r="2">
      <x v="713"/>
    </i>
    <i r="2">
      <x v="901"/>
    </i>
    <i r="1">
      <x v="142"/>
    </i>
    <i r="2">
      <x v="326"/>
    </i>
    <i r="1">
      <x v="145"/>
    </i>
    <i r="2">
      <x v="220"/>
    </i>
    <i r="2">
      <x v="773"/>
    </i>
    <i r="1">
      <x v="151"/>
    </i>
    <i r="2">
      <x v="190"/>
    </i>
    <i r="2">
      <x v="654"/>
    </i>
    <i r="1">
      <x v="167"/>
    </i>
    <i r="2">
      <x v="245"/>
    </i>
    <i r="2">
      <x v="375"/>
    </i>
    <i r="2">
      <x v="603"/>
    </i>
    <i r="2">
      <x v="774"/>
    </i>
    <i r="1">
      <x v="175"/>
    </i>
    <i r="2">
      <x v="184"/>
    </i>
    <i r="2">
      <x v="420"/>
    </i>
    <i r="2">
      <x v="421"/>
    </i>
    <i r="1">
      <x v="187"/>
    </i>
    <i r="2">
      <x v="435"/>
    </i>
    <i r="2">
      <x v="560"/>
    </i>
    <i r="1">
      <x v="217"/>
    </i>
    <i r="2">
      <x v="57"/>
    </i>
    <i r="2">
      <x v="213"/>
    </i>
    <i r="2">
      <x v="318"/>
    </i>
    <i r="2">
      <x v="492"/>
    </i>
    <i r="2">
      <x v="667"/>
    </i>
    <i r="2">
      <x v="769"/>
    </i>
    <i r="2">
      <x v="801"/>
    </i>
    <i r="2">
      <x v="845"/>
    </i>
    <i r="2">
      <x v="883"/>
    </i>
    <i r="2">
      <x v="908"/>
    </i>
    <i r="2">
      <x v="912"/>
    </i>
    <i r="1">
      <x v="239"/>
    </i>
    <i r="2">
      <x v="333"/>
    </i>
    <i r="1">
      <x v="250"/>
    </i>
    <i r="2">
      <x v="483"/>
    </i>
    <i r="2">
      <x v="543"/>
    </i>
    <i r="1">
      <x v="261"/>
    </i>
    <i r="2">
      <x v="555"/>
    </i>
    <i r="1">
      <x v="263"/>
    </i>
    <i r="2">
      <x v="739"/>
    </i>
    <i r="1">
      <x v="272"/>
    </i>
    <i r="2">
      <x v="749"/>
    </i>
    <i r="1">
      <x v="289"/>
    </i>
    <i r="2">
      <x v="136"/>
    </i>
    <i r="2">
      <x v="629"/>
    </i>
    <i r="1">
      <x v="291"/>
    </i>
    <i r="2">
      <x v="155"/>
    </i>
    <i r="2">
      <x v="174"/>
    </i>
    <i r="2">
      <x v="633"/>
    </i>
    <i r="1">
      <x v="297"/>
    </i>
    <i r="2">
      <x v="346"/>
    </i>
    <i r="2">
      <x v="642"/>
    </i>
    <i r="2">
      <x v="643"/>
    </i>
    <i r="2">
      <x v="670"/>
    </i>
    <i r="2">
      <x v="876"/>
    </i>
    <i r="1">
      <x v="304"/>
    </i>
    <i r="2">
      <x v="349"/>
    </i>
    <i r="2">
      <x v="649"/>
    </i>
    <i r="1">
      <x v="305"/>
    </i>
    <i r="2">
      <x/>
    </i>
    <i r="2">
      <x v="228"/>
    </i>
    <i r="2">
      <x v="233"/>
    </i>
    <i r="2">
      <x v="278"/>
    </i>
    <i r="2">
      <x v="363"/>
    </i>
    <i r="2">
      <x v="849"/>
    </i>
    <i r="1">
      <x v="314"/>
    </i>
    <i r="2">
      <x v="44"/>
    </i>
    <i r="2">
      <x v="517"/>
    </i>
    <i r="2">
      <x v="685"/>
    </i>
    <i r="1">
      <x v="324"/>
    </i>
    <i r="2">
      <x v="701"/>
    </i>
    <i r="1">
      <x v="331"/>
    </i>
    <i r="2">
      <x v="668"/>
    </i>
    <i r="2">
      <x v="715"/>
    </i>
    <i r="1">
      <x v="333"/>
    </i>
    <i r="2">
      <x v="81"/>
    </i>
    <i r="2">
      <x v="730"/>
    </i>
    <i r="1">
      <x v="334"/>
    </i>
    <i r="2">
      <x v="168"/>
    </i>
    <i r="2">
      <x v="191"/>
    </i>
    <i r="2">
      <x v="664"/>
    </i>
    <i r="2">
      <x v="686"/>
    </i>
    <i r="2">
      <x v="738"/>
    </i>
    <i r="1">
      <x v="342"/>
    </i>
    <i r="2">
      <x v="232"/>
    </i>
    <i r="2">
      <x v="528"/>
    </i>
    <i r="2">
      <x v="748"/>
    </i>
    <i r="1">
      <x v="359"/>
    </i>
    <i r="2">
      <x v="146"/>
    </i>
    <i r="2">
      <x v="319"/>
    </i>
    <i r="1">
      <x v="362"/>
    </i>
    <i r="2">
      <x v="5"/>
    </i>
    <i r="2">
      <x v="800"/>
    </i>
    <i r="1">
      <x v="371"/>
    </i>
    <i r="2">
      <x v="771"/>
    </i>
    <i r="2">
      <x v="934"/>
    </i>
    <i r="1">
      <x v="373"/>
    </i>
    <i r="2">
      <x v="120"/>
    </i>
    <i r="2">
      <x v="714"/>
    </i>
    <i r="2">
      <x v="823"/>
    </i>
    <i r="2">
      <x v="894"/>
    </i>
    <i r="1">
      <x v="374"/>
    </i>
    <i r="2">
      <x v="180"/>
    </i>
    <i r="2">
      <x v="538"/>
    </i>
    <i r="2">
      <x v="544"/>
    </i>
    <i r="2">
      <x v="673"/>
    </i>
    <i r="1">
      <x v="381"/>
    </i>
    <i r="2">
      <x v="575"/>
    </i>
    <i r="2">
      <x v="831"/>
    </i>
    <i r="2">
      <x v="843"/>
    </i>
    <i r="1">
      <x v="384"/>
    </i>
    <i r="2">
      <x v="149"/>
    </i>
    <i r="2">
      <x v="579"/>
    </i>
    <i r="2">
      <x v="583"/>
    </i>
    <i r="2">
      <x v="586"/>
    </i>
    <i r="2">
      <x v="847"/>
    </i>
    <i r="1">
      <x v="391"/>
    </i>
    <i r="2">
      <x v="856"/>
    </i>
    <i r="1">
      <x v="392"/>
    </i>
    <i r="2">
      <x v="63"/>
    </i>
    <i r="2">
      <x v="438"/>
    </i>
    <i r="2">
      <x v="659"/>
    </i>
    <i r="2">
      <x v="781"/>
    </i>
    <i r="2">
      <x v="876"/>
    </i>
    <i r="1">
      <x v="398"/>
    </i>
    <i r="2">
      <x v="867"/>
    </i>
    <i r="1">
      <x v="406"/>
    </i>
    <i r="2">
      <x v="652"/>
    </i>
    <i r="2">
      <x v="807"/>
    </i>
    <i r="2">
      <x v="882"/>
    </i>
    <i r="1">
      <x v="428"/>
    </i>
    <i r="2">
      <x v="925"/>
    </i>
    <i>
      <x v="6"/>
    </i>
    <i r="1">
      <x v="16"/>
    </i>
    <i r="2">
      <x v="42"/>
    </i>
    <i r="1">
      <x v="18"/>
    </i>
    <i r="2">
      <x v="53"/>
    </i>
    <i r="1">
      <x v="60"/>
    </i>
    <i r="2">
      <x v="144"/>
    </i>
    <i r="1">
      <x v="63"/>
    </i>
    <i r="2">
      <x v="150"/>
    </i>
    <i r="1">
      <x v="64"/>
    </i>
    <i r="2">
      <x v="151"/>
    </i>
    <i r="1">
      <x v="69"/>
    </i>
    <i r="2">
      <x v="820"/>
    </i>
    <i r="1">
      <x v="93"/>
    </i>
    <i r="2">
      <x v="216"/>
    </i>
    <i r="1">
      <x v="94"/>
    </i>
    <i r="2">
      <x v="26"/>
    </i>
    <i r="2">
      <x v="145"/>
    </i>
    <i r="1">
      <x v="133"/>
    </i>
    <i r="2">
      <x v="299"/>
    </i>
    <i r="2">
      <x v="537"/>
    </i>
    <i r="2">
      <x v="705"/>
    </i>
    <i r="1">
      <x v="134"/>
    </i>
    <i r="2">
      <x v="300"/>
    </i>
    <i r="1">
      <x v="136"/>
    </i>
    <i r="2">
      <x v="306"/>
    </i>
    <i r="1">
      <x v="155"/>
    </i>
    <i r="2">
      <x v="344"/>
    </i>
    <i r="1">
      <x v="159"/>
    </i>
    <i r="2">
      <x v="350"/>
    </i>
    <i r="1">
      <x v="172"/>
    </i>
    <i r="2">
      <x v="395"/>
    </i>
    <i r="1">
      <x v="191"/>
    </i>
    <i r="2">
      <x v="920"/>
    </i>
    <i r="1">
      <x v="215"/>
    </i>
    <i r="2">
      <x v="11"/>
    </i>
    <i r="2">
      <x v="175"/>
    </i>
    <i r="2">
      <x v="182"/>
    </i>
    <i r="2">
      <x v="452"/>
    </i>
    <i r="2">
      <x v="545"/>
    </i>
    <i r="2">
      <x v="565"/>
    </i>
    <i r="2">
      <x v="608"/>
    </i>
    <i r="2">
      <x v="724"/>
    </i>
    <i r="2">
      <x v="761"/>
    </i>
    <i r="2">
      <x v="875"/>
    </i>
    <i r="2">
      <x v="892"/>
    </i>
    <i r="1">
      <x v="232"/>
    </i>
    <i r="2">
      <x v="514"/>
    </i>
    <i r="1">
      <x v="238"/>
    </i>
    <i r="2">
      <x v="525"/>
    </i>
    <i r="2">
      <x v="578"/>
    </i>
    <i r="1">
      <x v="285"/>
    </i>
    <i r="2">
      <x v="140"/>
    </i>
    <i r="2">
      <x v="621"/>
    </i>
    <i r="1">
      <x v="298"/>
    </i>
    <i r="2">
      <x v="645"/>
    </i>
    <i r="1">
      <x v="302"/>
    </i>
    <i r="2">
      <x v="663"/>
    </i>
    <i r="1">
      <x v="315"/>
    </i>
    <i r="2">
      <x v="185"/>
    </i>
    <i r="2">
      <x v="389"/>
    </i>
    <i r="2">
      <x v="684"/>
    </i>
    <i r="2">
      <x v="919"/>
    </i>
    <i r="1">
      <x v="318"/>
    </i>
    <i r="2">
      <x v="692"/>
    </i>
    <i r="2">
      <x v="727"/>
    </i>
    <i r="1">
      <x v="328"/>
    </i>
    <i r="2">
      <x v="655"/>
    </i>
    <i r="2">
      <x v="702"/>
    </i>
    <i r="2">
      <x v="708"/>
    </i>
    <i r="1">
      <x v="329"/>
    </i>
    <i r="2">
      <x v="709"/>
    </i>
    <i r="2">
      <x v="830"/>
    </i>
    <i r="1">
      <x v="339"/>
    </i>
    <i r="2">
      <x v="651"/>
    </i>
    <i r="2">
      <x v="745"/>
    </i>
    <i r="1">
      <x v="356"/>
    </i>
    <i r="2">
      <x v="268"/>
    </i>
    <i r="2">
      <x v="453"/>
    </i>
    <i r="2">
      <x v="624"/>
    </i>
    <i r="2">
      <x v="764"/>
    </i>
    <i r="2">
      <x v="788"/>
    </i>
    <i r="1">
      <x v="357"/>
    </i>
    <i r="2">
      <x v="162"/>
    </i>
    <i r="2">
      <x v="789"/>
    </i>
    <i r="1">
      <x v="369"/>
    </i>
    <i r="2">
      <x v="791"/>
    </i>
    <i r="2">
      <x v="792"/>
    </i>
    <i r="1">
      <x v="408"/>
    </i>
    <i r="2">
      <x v="675"/>
    </i>
    <i r="2">
      <x v="886"/>
    </i>
    <i r="1">
      <x v="410"/>
    </i>
    <i r="2">
      <x v="762"/>
    </i>
    <i r="1">
      <x v="413"/>
    </i>
    <i r="2">
      <x v="900"/>
    </i>
    <i r="1">
      <x v="419"/>
    </i>
    <i r="2">
      <x v="827"/>
    </i>
    <i r="1">
      <x v="420"/>
    </i>
    <i r="2">
      <x v="609"/>
    </i>
    <i r="2">
      <x v="876"/>
    </i>
    <i r="2">
      <x v="907"/>
    </i>
    <i r="1">
      <x v="427"/>
    </i>
    <i r="2">
      <x v="924"/>
    </i>
    <i>
      <x v="7"/>
    </i>
    <i r="1">
      <x v="29"/>
    </i>
    <i r="2">
      <x v="69"/>
    </i>
    <i r="2">
      <x v="156"/>
    </i>
    <i r="1">
      <x v="38"/>
    </i>
    <i r="2">
      <x v="90"/>
    </i>
    <i r="1">
      <x v="61"/>
    </i>
    <i r="2">
      <x v="116"/>
    </i>
    <i r="2">
      <x v="257"/>
    </i>
    <i r="2">
      <x v="328"/>
    </i>
    <i r="2">
      <x v="432"/>
    </i>
    <i r="2">
      <x v="557"/>
    </i>
    <i r="2">
      <x v="752"/>
    </i>
    <i r="1">
      <x v="65"/>
    </i>
    <i r="2">
      <x v="64"/>
    </i>
    <i r="2">
      <x v="153"/>
    </i>
    <i r="2">
      <x v="441"/>
    </i>
    <i r="1">
      <x v="92"/>
    </i>
    <i r="2">
      <x v="209"/>
    </i>
    <i r="1">
      <x v="102"/>
    </i>
    <i r="2">
      <x v="12"/>
    </i>
    <i r="2">
      <x v="183"/>
    </i>
    <i r="2">
      <x v="449"/>
    </i>
    <i r="2">
      <x v="521"/>
    </i>
    <i r="2">
      <x v="876"/>
    </i>
    <i r="1">
      <x v="114"/>
    </i>
    <i r="2">
      <x v="256"/>
    </i>
    <i r="1">
      <x v="121"/>
    </i>
    <i r="2">
      <x v="17"/>
    </i>
    <i r="2">
      <x v="277"/>
    </i>
    <i r="1">
      <x v="131"/>
    </i>
    <i r="2">
      <x v="291"/>
    </i>
    <i r="1">
      <x v="144"/>
    </i>
    <i r="2">
      <x v="259"/>
    </i>
    <i r="2">
      <x v="329"/>
    </i>
    <i r="2">
      <x v="362"/>
    </i>
    <i r="1">
      <x v="149"/>
    </i>
    <i r="2">
      <x v="385"/>
    </i>
    <i r="2">
      <x v="797"/>
    </i>
    <i r="2">
      <x v="897"/>
    </i>
    <i r="1">
      <x v="152"/>
    </i>
    <i r="2">
      <x v="334"/>
    </i>
    <i r="2">
      <x v="340"/>
    </i>
    <i r="1">
      <x v="171"/>
    </i>
    <i r="2">
      <x v="351"/>
    </i>
    <i r="1">
      <x v="183"/>
    </i>
    <i r="2">
      <x v="301"/>
    </i>
    <i r="1">
      <x v="195"/>
    </i>
    <i r="2">
      <x v="929"/>
    </i>
    <i r="1">
      <x v="197"/>
    </i>
    <i r="2">
      <x v="311"/>
    </i>
    <i r="2">
      <x v="804"/>
    </i>
    <i r="1">
      <x v="225"/>
    </i>
    <i r="2">
      <x v="18"/>
    </i>
    <i r="2">
      <x v="79"/>
    </i>
    <i r="2">
      <x v="380"/>
    </i>
    <i r="2">
      <x v="478"/>
    </i>
    <i r="2">
      <x v="523"/>
    </i>
    <i r="2">
      <x v="881"/>
    </i>
    <i r="2">
      <x v="939"/>
    </i>
    <i r="1">
      <x v="228"/>
    </i>
    <i r="2">
      <x v="143"/>
    </i>
    <i r="2">
      <x v="466"/>
    </i>
    <i r="2">
      <x v="507"/>
    </i>
    <i r="2">
      <x v="511"/>
    </i>
    <i r="2">
      <x v="734"/>
    </i>
    <i r="1">
      <x v="248"/>
    </i>
    <i r="2">
      <x v="394"/>
    </i>
    <i r="1">
      <x v="274"/>
    </i>
    <i r="2">
      <x v="320"/>
    </i>
    <i r="2">
      <x v="591"/>
    </i>
    <i r="2">
      <x v="594"/>
    </i>
    <i r="1">
      <x v="281"/>
    </i>
    <i r="2">
      <x v="430"/>
    </i>
    <i r="2">
      <x v="613"/>
    </i>
    <i r="1">
      <x v="303"/>
    </i>
    <i r="2">
      <x v="322"/>
    </i>
    <i r="2">
      <x v="926"/>
    </i>
    <i r="1">
      <x v="337"/>
    </i>
    <i r="2">
      <x v="606"/>
    </i>
    <i r="1">
      <x v="375"/>
    </i>
    <i r="2">
      <x v="846"/>
    </i>
    <i r="1">
      <x v="379"/>
    </i>
    <i r="2">
      <x v="341"/>
    </i>
    <i r="2">
      <x v="815"/>
    </i>
    <i r="1">
      <x v="401"/>
    </i>
    <i r="2">
      <x v="851"/>
    </i>
    <i r="2">
      <x v="869"/>
    </i>
    <i r="1">
      <x v="407"/>
    </i>
    <i r="2">
      <x v="884"/>
    </i>
    <i r="1">
      <x v="433"/>
    </i>
    <i r="2">
      <x v="822"/>
    </i>
    <i t="grand">
      <x/>
    </i>
  </rowItems>
  <colItems count="1">
    <i/>
  </colItems>
  <formats count="1">
    <format dxfId="129">
      <pivotArea dataOnly="0" labelOnly="1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8226E-D155-424A-AE10-0F761FBE04FC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BRANCH_NAME">
  <location ref="A1:A943" firstHeaderRow="1" firstDataRow="1" firstDataCol="1"/>
  <pivotFields count="8">
    <pivotField showAll="0"/>
    <pivotField showAll="0"/>
    <pivotField showAll="0"/>
    <pivotField axis="axisRow" showAll="0">
      <items count="942">
        <item x="865"/>
        <item x="299"/>
        <item x="59"/>
        <item x="541"/>
        <item x="837"/>
        <item x="838"/>
        <item x="40"/>
        <item x="557"/>
        <item x="18"/>
        <item x="809"/>
        <item x="616"/>
        <item x="908"/>
        <item x="285"/>
        <item x="37"/>
        <item x="729"/>
        <item x="689"/>
        <item x="78"/>
        <item x="251"/>
        <item x="264"/>
        <item x="301"/>
        <item x="235"/>
        <item x="524"/>
        <item x="39"/>
        <item x="214"/>
        <item x="849"/>
        <item x="112"/>
        <item x="594"/>
        <item x="646"/>
        <item x="617"/>
        <item x="302"/>
        <item x="238"/>
        <item x="469"/>
        <item x="520"/>
        <item x="248"/>
        <item x="85"/>
        <item x="41"/>
        <item x="15"/>
        <item x="42"/>
        <item x="618"/>
        <item x="884"/>
        <item x="866"/>
        <item x="493"/>
        <item x="889"/>
        <item x="721"/>
        <item x="810"/>
        <item x="43"/>
        <item x="188"/>
        <item x="517"/>
        <item x="303"/>
        <item x="305"/>
        <item x="19"/>
        <item x="210"/>
        <item x="211"/>
        <item x="909"/>
        <item x="394"/>
        <item x="357"/>
        <item x="583"/>
        <item x="748"/>
        <item x="826"/>
        <item x="775"/>
        <item x="589"/>
        <item x="626"/>
        <item x="84"/>
        <item x="920"/>
        <item x="265"/>
        <item x="461"/>
        <item x="893"/>
        <item x="116"/>
        <item x="593"/>
        <item x="266"/>
        <item x="481"/>
        <item x="448"/>
        <item x="36"/>
        <item x="114"/>
        <item x="714"/>
        <item x="712"/>
        <item x="371"/>
        <item x="732"/>
        <item x="11"/>
        <item x="267"/>
        <item x="0"/>
        <item x="895"/>
        <item x="304"/>
        <item x="307"/>
        <item x="407"/>
        <item x="105"/>
        <item x="508"/>
        <item x="95"/>
        <item x="747"/>
        <item x="5"/>
        <item x="451"/>
        <item x="365"/>
        <item x="664"/>
        <item x="663"/>
        <item x="46"/>
        <item x="690"/>
        <item x="45"/>
        <item x="867"/>
        <item x="595"/>
        <item x="464"/>
        <item x="531"/>
        <item x="414"/>
        <item x="850"/>
        <item x="372"/>
        <item x="558"/>
        <item x="212"/>
        <item x="156"/>
        <item x="471"/>
        <item x="115"/>
        <item x="138"/>
        <item x="601"/>
        <item x="723"/>
        <item x="630"/>
        <item x="654"/>
        <item x="213"/>
        <item x="662"/>
        <item x="268"/>
        <item x="308"/>
        <item x="341"/>
        <item x="928"/>
        <item x="921"/>
        <item x="20"/>
        <item x="640"/>
        <item x="885"/>
        <item x="710"/>
        <item x="597"/>
        <item x="178"/>
        <item x="906"/>
        <item x="189"/>
        <item x="452"/>
        <item x="494"/>
        <item x="506"/>
        <item x="96"/>
        <item x="733"/>
        <item x="395"/>
        <item x="641"/>
        <item x="749"/>
        <item x="691"/>
        <item x="739"/>
        <item x="109"/>
        <item x="817"/>
        <item x="608"/>
        <item x="577"/>
        <item x="193"/>
        <item x="823"/>
        <item x="783"/>
        <item x="924"/>
        <item x="507"/>
        <item x="632"/>
        <item x="851"/>
        <item x="784"/>
        <item x="522"/>
        <item x="532"/>
        <item x="269"/>
        <item x="6"/>
        <item x="839"/>
        <item x="270"/>
        <item x="236"/>
        <item x="405"/>
        <item x="413"/>
        <item x="161"/>
        <item x="106"/>
        <item x="798"/>
        <item x="102"/>
        <item x="614"/>
        <item x="602"/>
        <item x="479"/>
        <item x="661"/>
        <item x="922"/>
        <item x="7"/>
        <item x="781"/>
        <item x="113"/>
        <item x="110"/>
        <item x="141"/>
        <item x="848"/>
        <item x="916"/>
        <item x="437"/>
        <item x="360"/>
        <item x="495"/>
        <item x="47"/>
        <item x="750"/>
        <item x="309"/>
        <item x="911"/>
        <item x="272"/>
        <item x="811"/>
        <item x="887"/>
        <item x="48"/>
        <item x="525"/>
        <item x="665"/>
        <item x="751"/>
        <item x="259"/>
        <item x="923"/>
        <item x="117"/>
        <item x="21"/>
        <item x="175"/>
        <item x="224"/>
        <item x="14"/>
        <item x="852"/>
        <item x="655"/>
        <item x="93"/>
        <item x="398"/>
        <item x="607"/>
        <item x="896"/>
        <item x="470"/>
        <item x="453"/>
        <item x="609"/>
        <item x="226"/>
        <item x="886"/>
        <item x="4"/>
        <item x="252"/>
        <item x="49"/>
        <item x="603"/>
        <item x="311"/>
        <item x="752"/>
        <item x="33"/>
        <item x="166"/>
        <item x="818"/>
        <item x="584"/>
        <item x="128"/>
        <item x="496"/>
        <item x="853"/>
        <item x="310"/>
        <item x="215"/>
        <item x="619"/>
        <item x="666"/>
        <item x="580"/>
        <item x="99"/>
        <item x="667"/>
        <item x="868"/>
        <item x="50"/>
        <item x="168"/>
        <item x="76"/>
        <item x="257"/>
        <item x="510"/>
        <item x="151"/>
        <item x="75"/>
        <item x="668"/>
        <item x="165"/>
        <item x="179"/>
        <item x="550"/>
        <item x="628"/>
        <item x="620"/>
        <item x="186"/>
        <item x="216"/>
        <item x="724"/>
        <item x="876"/>
        <item x="217"/>
        <item x="140"/>
        <item x="615"/>
        <item x="669"/>
        <item x="127"/>
        <item x="104"/>
        <item x="740"/>
        <item x="146"/>
        <item x="218"/>
        <item x="511"/>
        <item x="253"/>
        <item x="273"/>
        <item x="581"/>
        <item x="274"/>
        <item x="313"/>
        <item x="375"/>
        <item x="363"/>
        <item x="370"/>
        <item x="392"/>
        <item x="149"/>
        <item x="503"/>
        <item x="314"/>
        <item x="799"/>
        <item x="560"/>
        <item x="754"/>
        <item x="771"/>
        <item x="206"/>
        <item x="482"/>
        <item x="399"/>
        <item x="51"/>
        <item x="426"/>
        <item x="254"/>
        <item x="869"/>
        <item x="415"/>
        <item x="52"/>
        <item x="86"/>
        <item x="315"/>
        <item x="925"/>
        <item x="538"/>
        <item x="316"/>
        <item x="670"/>
        <item x="317"/>
        <item x="400"/>
        <item x="396"/>
        <item x="81"/>
        <item x="275"/>
        <item x="162"/>
        <item x="54"/>
        <item x="497"/>
        <item x="300"/>
        <item x="318"/>
        <item x="38"/>
        <item x="55"/>
        <item x="824"/>
        <item x="800"/>
        <item x="194"/>
        <item x="671"/>
        <item x="306"/>
        <item x="498"/>
        <item x="88"/>
        <item x="801"/>
        <item x="730"/>
        <item x="639"/>
        <item x="145"/>
        <item x="190"/>
        <item x="297"/>
        <item x="417"/>
        <item x="600"/>
        <item x="716"/>
        <item x="424"/>
        <item x="401"/>
        <item x="573"/>
        <item x="755"/>
        <item x="926"/>
        <item x="195"/>
        <item x="505"/>
        <item x="276"/>
        <item x="582"/>
        <item x="685"/>
        <item x="854"/>
        <item x="894"/>
        <item x="629"/>
        <item x="277"/>
        <item x="278"/>
        <item x="693"/>
        <item x="144"/>
        <item x="427"/>
        <item x="219"/>
        <item x="170"/>
        <item x="416"/>
        <item x="604"/>
        <item x="319"/>
        <item x="379"/>
        <item x="237"/>
        <item x="171"/>
        <item x="450"/>
        <item x="22"/>
        <item x="708"/>
        <item x="785"/>
        <item x="56"/>
        <item x="827"/>
        <item x="658"/>
        <item x="622"/>
        <item x="897"/>
        <item x="939"/>
        <item x="279"/>
        <item x="483"/>
        <item x="118"/>
        <item x="484"/>
        <item x="631"/>
        <item x="90"/>
        <item x="231"/>
        <item x="321"/>
        <item x="438"/>
        <item x="380"/>
        <item x="561"/>
        <item x="280"/>
        <item x="870"/>
        <item x="659"/>
        <item x="119"/>
        <item x="472"/>
        <item x="454"/>
        <item x="139"/>
        <item x="368"/>
        <item x="706"/>
        <item x="322"/>
        <item x="57"/>
        <item x="58"/>
        <item x="239"/>
        <item x="871"/>
        <item x="579"/>
        <item x="91"/>
        <item x="385"/>
        <item x="386"/>
        <item x="298"/>
        <item x="233"/>
        <item x="705"/>
        <item x="447"/>
        <item x="323"/>
        <item x="289"/>
        <item x="324"/>
        <item x="436"/>
        <item x="10"/>
        <item x="888"/>
        <item x="325"/>
        <item x="120"/>
        <item x="672"/>
        <item x="60"/>
        <item x="281"/>
        <item x="864"/>
        <item x="428"/>
        <item x="439"/>
        <item x="440"/>
        <item x="446"/>
        <item x="562"/>
        <item x="234"/>
        <item x="366"/>
        <item x="367"/>
        <item x="326"/>
        <item x="585"/>
        <item x="635"/>
        <item x="673"/>
        <item x="121"/>
        <item x="647"/>
        <item x="537"/>
        <item x="651"/>
        <item x="633"/>
        <item x="474"/>
        <item x="634"/>
        <item x="429"/>
        <item x="621"/>
        <item x="150"/>
        <item x="220"/>
        <item x="327"/>
        <item x="812"/>
        <item x="258"/>
        <item x="645"/>
        <item x="61"/>
        <item x="720"/>
        <item x="29"/>
        <item x="656"/>
        <item x="2"/>
        <item x="328"/>
        <item x="623"/>
        <item x="172"/>
        <item x="596"/>
        <item x="282"/>
        <item x="551"/>
        <item x="722"/>
        <item x="813"/>
        <item x="717"/>
        <item x="98"/>
        <item x="927"/>
        <item x="652"/>
        <item x="108"/>
        <item x="283"/>
        <item x="504"/>
        <item x="613"/>
        <item x="512"/>
        <item x="468"/>
        <item x="485"/>
        <item x="578"/>
        <item x="542"/>
        <item x="449"/>
        <item x="163"/>
        <item x="373"/>
        <item x="787"/>
        <item x="802"/>
        <item x="387"/>
        <item x="725"/>
        <item x="513"/>
        <item x="563"/>
        <item x="657"/>
        <item x="418"/>
        <item x="62"/>
        <item x="425"/>
        <item x="675"/>
        <item x="176"/>
        <item x="564"/>
        <item x="455"/>
        <item x="196"/>
        <item x="16"/>
        <item x="499"/>
        <item x="423"/>
        <item x="122"/>
        <item x="879"/>
        <item x="221"/>
        <item x="430"/>
        <item x="463"/>
        <item x="565"/>
        <item x="734"/>
        <item x="676"/>
        <item x="284"/>
        <item x="674"/>
        <item x="533"/>
        <item x="240"/>
        <item x="644"/>
        <item x="840"/>
        <item x="177"/>
        <item x="610"/>
        <item x="23"/>
        <item x="694"/>
        <item x="677"/>
        <item x="207"/>
        <item x="855"/>
        <item x="678"/>
        <item x="757"/>
        <item x="625"/>
        <item x="63"/>
        <item x="726"/>
        <item x="124"/>
        <item x="232"/>
        <item x="687"/>
        <item x="688"/>
        <item x="80"/>
        <item x="152"/>
        <item x="456"/>
        <item x="486"/>
        <item x="143"/>
        <item x="208"/>
        <item x="434"/>
        <item x="197"/>
        <item x="187"/>
        <item x="475"/>
        <item x="731"/>
        <item x="198"/>
        <item x="462"/>
        <item x="695"/>
        <item x="819"/>
        <item x="329"/>
        <item x="692"/>
        <item x="814"/>
        <item x="441"/>
        <item x="125"/>
        <item x="83"/>
        <item x="286"/>
        <item x="64"/>
        <item x="287"/>
        <item x="611"/>
        <item x="825"/>
        <item x="8"/>
        <item x="828"/>
        <item x="180"/>
        <item x="389"/>
        <item x="715"/>
        <item x="836"/>
        <item x="87"/>
        <item x="465"/>
        <item x="390"/>
        <item x="126"/>
        <item x="574"/>
        <item x="788"/>
        <item x="758"/>
        <item x="707"/>
        <item x="679"/>
        <item x="222"/>
        <item x="586"/>
        <item x="847"/>
        <item x="759"/>
        <item x="789"/>
        <item x="330"/>
        <item x="397"/>
        <item x="899"/>
        <item x="182"/>
        <item x="476"/>
        <item x="480"/>
        <item x="477"/>
        <item x="249"/>
        <item x="153"/>
        <item x="841"/>
        <item x="735"/>
        <item x="288"/>
        <item x="696"/>
        <item x="24"/>
        <item x="815"/>
        <item x="331"/>
        <item x="419"/>
        <item x="500"/>
        <item x="1"/>
        <item x="912"/>
        <item x="713"/>
        <item x="241"/>
        <item x="514"/>
        <item x="487"/>
        <item x="332"/>
        <item x="777"/>
        <item x="736"/>
        <item x="727"/>
        <item x="242"/>
        <item x="458"/>
        <item x="559"/>
        <item x="872"/>
        <item x="521"/>
        <item x="856"/>
        <item x="77"/>
        <item x="333"/>
        <item x="192"/>
        <item x="756"/>
        <item x="566"/>
        <item x="540"/>
        <item x="857"/>
        <item x="591"/>
        <item x="129"/>
        <item x="526"/>
        <item x="587"/>
        <item x="200"/>
        <item x="457"/>
        <item x="376"/>
        <item x="201"/>
        <item x="334"/>
        <item x="741"/>
        <item x="697"/>
        <item x="711"/>
        <item x="431"/>
        <item x="501"/>
        <item x="488"/>
        <item x="406"/>
        <item x="873"/>
        <item x="547"/>
        <item x="588"/>
        <item x="202"/>
        <item x="489"/>
        <item x="790"/>
        <item x="26"/>
        <item x="530"/>
        <item x="502"/>
        <item x="567"/>
        <item x="173"/>
        <item x="9"/>
        <item x="225"/>
        <item x="898"/>
        <item x="874"/>
        <item x="515"/>
        <item x="402"/>
        <item x="568"/>
        <item x="820"/>
        <item x="776"/>
        <item x="649"/>
        <item x="803"/>
        <item x="543"/>
        <item x="553"/>
        <item x="576"/>
        <item x="34"/>
        <item x="761"/>
        <item x="552"/>
        <item x="133"/>
        <item x="554"/>
        <item x="842"/>
        <item x="718"/>
        <item x="27"/>
        <item x="548"/>
        <item x="335"/>
        <item x="336"/>
        <item x="527"/>
        <item x="130"/>
        <item x="131"/>
        <item x="830"/>
        <item x="834"/>
        <item x="28"/>
        <item x="791"/>
        <item x="383"/>
        <item x="337"/>
        <item x="338"/>
        <item x="900"/>
        <item x="342"/>
        <item x="821"/>
        <item x="875"/>
        <item x="65"/>
        <item x="831"/>
        <item x="918"/>
        <item x="534"/>
        <item x="660"/>
        <item x="339"/>
        <item x="340"/>
        <item x="66"/>
        <item x="466"/>
        <item x="459"/>
        <item x="861"/>
        <item x="930"/>
        <item x="132"/>
        <item x="779"/>
        <item x="762"/>
        <item x="843"/>
        <item x="227"/>
        <item x="829"/>
        <item x="382"/>
        <item x="627"/>
        <item x="753"/>
        <item x="742"/>
        <item x="808"/>
        <item x="123"/>
        <item x="148"/>
        <item x="100"/>
        <item x="67"/>
        <item x="393"/>
        <item x="460"/>
        <item x="528"/>
        <item x="377"/>
        <item x="890"/>
        <item x="816"/>
        <item x="931"/>
        <item x="545"/>
        <item x="778"/>
        <item x="181"/>
        <item x="384"/>
        <item x="698"/>
        <item x="792"/>
        <item x="737"/>
        <item x="154"/>
        <item x="167"/>
        <item x="598"/>
        <item x="700"/>
        <item x="142"/>
        <item x="243"/>
        <item x="745"/>
        <item x="844"/>
        <item x="913"/>
        <item x="412"/>
        <item x="411"/>
        <item x="786"/>
        <item x="686"/>
        <item x="443"/>
        <item x="914"/>
        <item x="938"/>
        <item x="159"/>
        <item x="442"/>
        <item x="592"/>
        <item x="763"/>
        <item x="929"/>
        <item x="845"/>
        <item x="68"/>
        <item x="343"/>
        <item x="432"/>
        <item x="699"/>
        <item x="89"/>
        <item x="344"/>
        <item x="643"/>
        <item x="636"/>
        <item x="793"/>
        <item x="31"/>
        <item x="345"/>
        <item x="794"/>
        <item x="535"/>
        <item x="877"/>
        <item x="901"/>
        <item x="346"/>
        <item x="246"/>
        <item x="835"/>
        <item x="203"/>
        <item x="529"/>
        <item x="624"/>
        <item x="391"/>
        <item x="932"/>
        <item x="902"/>
        <item x="637"/>
        <item x="878"/>
        <item x="184"/>
        <item x="420"/>
        <item x="858"/>
        <item x="638"/>
        <item x="544"/>
        <item x="134"/>
        <item x="903"/>
        <item x="904"/>
        <item x="312"/>
        <item x="35"/>
        <item x="290"/>
        <item x="97"/>
        <item x="183"/>
        <item x="247"/>
        <item x="185"/>
        <item x="490"/>
        <item x="348"/>
        <item x="349"/>
        <item x="103"/>
        <item x="915"/>
        <item x="910"/>
        <item x="408"/>
        <item x="804"/>
        <item x="719"/>
        <item x="381"/>
        <item x="107"/>
        <item x="347"/>
        <item x="764"/>
        <item x="832"/>
        <item x="261"/>
        <item x="70"/>
        <item x="859"/>
        <item x="880"/>
        <item x="69"/>
        <item x="135"/>
        <item x="650"/>
        <item x="536"/>
        <item x="680"/>
        <item x="30"/>
        <item x="933"/>
        <item x="701"/>
        <item x="605"/>
        <item x="71"/>
        <item x="351"/>
        <item x="403"/>
        <item x="653"/>
        <item x="805"/>
        <item x="806"/>
        <item x="445"/>
        <item x="862"/>
        <item x="863"/>
        <item x="570"/>
        <item x="569"/>
        <item x="12"/>
        <item x="160"/>
        <item x="291"/>
        <item x="82"/>
        <item x="682"/>
        <item x="846"/>
        <item x="765"/>
        <item x="782"/>
        <item x="444"/>
        <item x="292"/>
        <item x="245"/>
        <item x="374"/>
        <item x="260"/>
        <item x="743"/>
        <item x="209"/>
        <item x="409"/>
        <item x="250"/>
        <item x="244"/>
        <item x="473"/>
        <item x="353"/>
        <item x="174"/>
        <item x="728"/>
        <item x="262"/>
        <item x="223"/>
        <item x="354"/>
        <item x="795"/>
        <item x="905"/>
        <item x="271"/>
        <item x="937"/>
        <item x="17"/>
        <item x="25"/>
        <item x="683"/>
        <item x="891"/>
        <item x="881"/>
        <item x="378"/>
        <item x="917"/>
        <item x="766"/>
        <item x="136"/>
        <item x="352"/>
        <item x="72"/>
        <item x="549"/>
        <item x="404"/>
        <item x="519"/>
        <item x="147"/>
        <item x="642"/>
        <item x="648"/>
        <item x="702"/>
        <item x="157"/>
        <item x="555"/>
        <item x="355"/>
        <item x="767"/>
        <item x="293"/>
        <item x="860"/>
        <item x="3"/>
        <item x="882"/>
        <item x="356"/>
        <item x="204"/>
        <item x="744"/>
        <item x="516"/>
        <item x="491"/>
        <item x="478"/>
        <item x="833"/>
        <item x="681"/>
        <item x="44"/>
        <item x="73"/>
        <item x="934"/>
        <item x="228"/>
        <item x="164"/>
        <item x="229"/>
        <item x="101"/>
        <item x="509"/>
        <item x="320"/>
        <item x="768"/>
        <item x="111"/>
        <item x="205"/>
        <item x="492"/>
        <item x="191"/>
        <item x="74"/>
        <item x="350"/>
        <item x="369"/>
        <item x="796"/>
        <item x="32"/>
        <item x="410"/>
        <item x="79"/>
        <item x="53"/>
        <item x="780"/>
        <item x="294"/>
        <item x="883"/>
        <item x="769"/>
        <item x="255"/>
        <item x="746"/>
        <item x="807"/>
        <item x="575"/>
        <item x="92"/>
        <item x="590"/>
        <item x="158"/>
        <item x="13"/>
        <item x="797"/>
        <item x="467"/>
        <item x="935"/>
        <item x="770"/>
        <item x="599"/>
        <item x="435"/>
        <item x="518"/>
        <item x="571"/>
        <item x="919"/>
        <item x="772"/>
        <item x="388"/>
        <item x="539"/>
        <item x="358"/>
        <item x="155"/>
        <item x="684"/>
        <item x="940"/>
        <item x="773"/>
        <item x="703"/>
        <item x="359"/>
        <item x="556"/>
        <item x="760"/>
        <item x="421"/>
        <item x="137"/>
        <item x="422"/>
        <item x="256"/>
        <item x="94"/>
        <item x="433"/>
        <item x="892"/>
        <item x="523"/>
        <item x="704"/>
        <item x="169"/>
        <item x="606"/>
        <item x="822"/>
        <item x="936"/>
        <item x="295"/>
        <item x="364"/>
        <item x="709"/>
        <item x="199"/>
        <item x="612"/>
        <item x="907"/>
        <item x="572"/>
        <item x="361"/>
        <item x="263"/>
        <item x="546"/>
        <item x="774"/>
        <item x="230"/>
        <item x="738"/>
        <item x="296"/>
        <item x="362"/>
        <item t="default"/>
      </items>
    </pivotField>
    <pivotField showAll="0"/>
    <pivotField showAll="0"/>
    <pivotField showAll="0"/>
    <pivotField showAll="0"/>
  </pivotFields>
  <rowFields count="1">
    <field x="3"/>
  </rowFields>
  <rowItems count="9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 t="grand">
      <x/>
    </i>
  </rowItems>
  <colItems count="1">
    <i/>
  </colItems>
  <formats count="66">
    <format dxfId="126">
      <pivotArea type="all" dataOnly="0" outline="0" fieldPosition="0"/>
    </format>
    <format dxfId="125">
      <pivotArea field="3" type="button" dataOnly="0" labelOnly="1" outline="0" axis="axisRow" fieldPosition="0"/>
    </format>
    <format dxfId="124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3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2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1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0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9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8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17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16">
      <pivotArea dataOnly="0" labelOnly="1" fieldPosition="0">
        <references count="1">
          <reference field="3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15">
      <pivotArea dataOnly="0" labelOnly="1" fieldPosition="0">
        <references count="1">
          <reference field="3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14">
      <pivotArea dataOnly="0" labelOnly="1" fieldPosition="0">
        <references count="1">
          <reference field="3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3">
      <pivotArea dataOnly="0" labelOnly="1" fieldPosition="0">
        <references count="1">
          <reference field="3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12">
      <pivotArea dataOnly="0" labelOnly="1" fieldPosition="0">
        <references count="1">
          <reference field="3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11">
      <pivotArea dataOnly="0" labelOnly="1" fieldPosition="0">
        <references count="1">
          <reference field="3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10">
      <pivotArea dataOnly="0" labelOnly="1" fieldPosition="0">
        <references count="1">
          <reference field="3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09">
      <pivotArea dataOnly="0" labelOnly="1" fieldPosition="0">
        <references count="1">
          <reference field="3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08">
      <pivotArea dataOnly="0" labelOnly="1" fieldPosition="0">
        <references count="1">
          <reference field="3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07">
      <pivotArea dataOnly="0" labelOnly="1" fieldPosition="0">
        <references count="1">
          <reference field="3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06">
      <pivotArea dataOnly="0" labelOnly="1" fieldPosition="0">
        <references count="1">
          <reference field="3" count="41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</reference>
        </references>
      </pivotArea>
    </format>
    <format dxfId="105">
      <pivotArea dataOnly="0" labelOnly="1" grandRow="1" outline="0" fieldPosition="0"/>
    </format>
    <format dxfId="104">
      <pivotArea type="all" dataOnly="0" outline="0" fieldPosition="0"/>
    </format>
    <format dxfId="103">
      <pivotArea field="3" type="button" dataOnly="0" labelOnly="1" outline="0" axis="axisRow" fieldPosition="0"/>
    </format>
    <format dxfId="102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1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0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9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8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7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6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5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4">
      <pivotArea dataOnly="0" labelOnly="1" fieldPosition="0">
        <references count="1">
          <reference field="3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93">
      <pivotArea dataOnly="0" labelOnly="1" fieldPosition="0">
        <references count="1">
          <reference field="3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92">
      <pivotArea dataOnly="0" labelOnly="1" fieldPosition="0">
        <references count="1">
          <reference field="3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91">
      <pivotArea dataOnly="0" labelOnly="1" fieldPosition="0">
        <references count="1">
          <reference field="3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90">
      <pivotArea dataOnly="0" labelOnly="1" fieldPosition="0">
        <references count="1">
          <reference field="3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89">
      <pivotArea dataOnly="0" labelOnly="1" fieldPosition="0">
        <references count="1">
          <reference field="3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88">
      <pivotArea dataOnly="0" labelOnly="1" fieldPosition="0">
        <references count="1">
          <reference field="3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87">
      <pivotArea dataOnly="0" labelOnly="1" fieldPosition="0">
        <references count="1">
          <reference field="3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86">
      <pivotArea dataOnly="0" labelOnly="1" fieldPosition="0">
        <references count="1">
          <reference field="3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85">
      <pivotArea dataOnly="0" labelOnly="1" fieldPosition="0">
        <references count="1">
          <reference field="3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84">
      <pivotArea dataOnly="0" labelOnly="1" fieldPosition="0">
        <references count="1">
          <reference field="3" count="41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</reference>
        </references>
      </pivotArea>
    </format>
    <format dxfId="83">
      <pivotArea dataOnly="0" labelOnly="1" grandRow="1" outline="0" fieldPosition="0"/>
    </format>
    <format dxfId="82">
      <pivotArea type="all" dataOnly="0" outline="0" fieldPosition="0"/>
    </format>
    <format dxfId="81">
      <pivotArea field="3" type="button" dataOnly="0" labelOnly="1" outline="0" axis="axisRow" fieldPosition="0"/>
    </format>
    <format dxfId="80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9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8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7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6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5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4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3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2">
      <pivotArea dataOnly="0" labelOnly="1" fieldPosition="0">
        <references count="1">
          <reference field="3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1">
      <pivotArea dataOnly="0" labelOnly="1" fieldPosition="0">
        <references count="1">
          <reference field="3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0">
      <pivotArea dataOnly="0" labelOnly="1" fieldPosition="0">
        <references count="1">
          <reference field="3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9">
      <pivotArea dataOnly="0" labelOnly="1" fieldPosition="0">
        <references count="1">
          <reference field="3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68">
      <pivotArea dataOnly="0" labelOnly="1" fieldPosition="0">
        <references count="1">
          <reference field="3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67">
      <pivotArea dataOnly="0" labelOnly="1" fieldPosition="0">
        <references count="1">
          <reference field="3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66">
      <pivotArea dataOnly="0" labelOnly="1" fieldPosition="0">
        <references count="1">
          <reference field="3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65">
      <pivotArea dataOnly="0" labelOnly="1" fieldPosition="0">
        <references count="1">
          <reference field="3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64">
      <pivotArea dataOnly="0" labelOnly="1" fieldPosition="0">
        <references count="1">
          <reference field="3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63">
      <pivotArea dataOnly="0" labelOnly="1" fieldPosition="0">
        <references count="1">
          <reference field="3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62">
      <pivotArea dataOnly="0" labelOnly="1" fieldPosition="0">
        <references count="1">
          <reference field="3" count="41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</reference>
        </references>
      </pivotArea>
    </format>
    <format dxfId="6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6EF9F-D953-433B-AD64-F447E69B5CBB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A983" firstHeaderRow="1" firstDataRow="1" firstDataCol="1"/>
  <pivotFields count="8">
    <pivotField showAll="0"/>
    <pivotField showAll="0"/>
    <pivotField showAll="0"/>
    <pivotField axis="axisRow" showAll="0">
      <items count="942">
        <item x="865"/>
        <item x="299"/>
        <item x="59"/>
        <item x="541"/>
        <item x="837"/>
        <item x="838"/>
        <item x="40"/>
        <item x="557"/>
        <item x="18"/>
        <item x="809"/>
        <item x="616"/>
        <item x="908"/>
        <item x="285"/>
        <item x="37"/>
        <item x="729"/>
        <item x="689"/>
        <item x="78"/>
        <item x="251"/>
        <item x="264"/>
        <item x="301"/>
        <item x="235"/>
        <item x="524"/>
        <item x="39"/>
        <item x="214"/>
        <item x="849"/>
        <item x="112"/>
        <item x="594"/>
        <item x="646"/>
        <item x="617"/>
        <item x="302"/>
        <item x="238"/>
        <item x="469"/>
        <item x="520"/>
        <item x="248"/>
        <item x="85"/>
        <item x="41"/>
        <item x="15"/>
        <item x="42"/>
        <item x="618"/>
        <item x="884"/>
        <item x="866"/>
        <item x="493"/>
        <item x="889"/>
        <item x="721"/>
        <item x="810"/>
        <item x="43"/>
        <item x="188"/>
        <item x="517"/>
        <item x="303"/>
        <item x="305"/>
        <item x="19"/>
        <item x="210"/>
        <item x="211"/>
        <item x="909"/>
        <item x="394"/>
        <item x="357"/>
        <item x="583"/>
        <item x="748"/>
        <item x="826"/>
        <item x="775"/>
        <item x="589"/>
        <item x="626"/>
        <item x="84"/>
        <item x="920"/>
        <item x="265"/>
        <item x="461"/>
        <item x="893"/>
        <item x="116"/>
        <item x="593"/>
        <item x="266"/>
        <item x="481"/>
        <item x="448"/>
        <item x="36"/>
        <item x="114"/>
        <item x="714"/>
        <item x="712"/>
        <item x="371"/>
        <item x="732"/>
        <item x="11"/>
        <item x="267"/>
        <item x="0"/>
        <item x="895"/>
        <item x="304"/>
        <item x="307"/>
        <item x="407"/>
        <item x="105"/>
        <item x="508"/>
        <item x="95"/>
        <item x="747"/>
        <item x="5"/>
        <item x="451"/>
        <item x="365"/>
        <item x="664"/>
        <item x="663"/>
        <item x="46"/>
        <item x="690"/>
        <item x="45"/>
        <item x="867"/>
        <item x="595"/>
        <item x="464"/>
        <item x="531"/>
        <item x="414"/>
        <item x="850"/>
        <item x="372"/>
        <item x="558"/>
        <item x="212"/>
        <item x="156"/>
        <item x="471"/>
        <item x="115"/>
        <item x="138"/>
        <item x="601"/>
        <item x="723"/>
        <item x="630"/>
        <item x="654"/>
        <item x="213"/>
        <item x="662"/>
        <item x="268"/>
        <item x="308"/>
        <item x="341"/>
        <item x="928"/>
        <item x="921"/>
        <item x="20"/>
        <item x="640"/>
        <item x="885"/>
        <item x="710"/>
        <item x="597"/>
        <item x="178"/>
        <item x="906"/>
        <item x="189"/>
        <item x="452"/>
        <item x="494"/>
        <item x="506"/>
        <item x="96"/>
        <item x="733"/>
        <item x="395"/>
        <item x="641"/>
        <item x="749"/>
        <item x="691"/>
        <item x="739"/>
        <item x="109"/>
        <item x="817"/>
        <item x="608"/>
        <item x="577"/>
        <item x="193"/>
        <item x="823"/>
        <item x="783"/>
        <item x="924"/>
        <item x="507"/>
        <item x="632"/>
        <item x="851"/>
        <item x="784"/>
        <item x="522"/>
        <item x="532"/>
        <item x="269"/>
        <item x="6"/>
        <item x="839"/>
        <item x="270"/>
        <item x="236"/>
        <item x="405"/>
        <item x="413"/>
        <item x="161"/>
        <item x="106"/>
        <item x="798"/>
        <item x="102"/>
        <item x="614"/>
        <item x="602"/>
        <item x="479"/>
        <item x="661"/>
        <item x="922"/>
        <item x="7"/>
        <item x="781"/>
        <item x="113"/>
        <item x="110"/>
        <item x="141"/>
        <item x="848"/>
        <item x="916"/>
        <item x="437"/>
        <item x="360"/>
        <item x="495"/>
        <item x="47"/>
        <item x="750"/>
        <item x="309"/>
        <item x="911"/>
        <item x="272"/>
        <item x="811"/>
        <item x="887"/>
        <item x="48"/>
        <item x="525"/>
        <item x="665"/>
        <item x="751"/>
        <item x="259"/>
        <item x="923"/>
        <item x="117"/>
        <item x="21"/>
        <item x="175"/>
        <item x="224"/>
        <item x="14"/>
        <item x="852"/>
        <item x="655"/>
        <item x="93"/>
        <item x="398"/>
        <item x="607"/>
        <item x="896"/>
        <item x="470"/>
        <item x="453"/>
        <item x="609"/>
        <item x="226"/>
        <item x="886"/>
        <item x="4"/>
        <item x="252"/>
        <item x="49"/>
        <item x="603"/>
        <item x="311"/>
        <item x="752"/>
        <item x="33"/>
        <item x="166"/>
        <item x="818"/>
        <item x="584"/>
        <item x="128"/>
        <item x="496"/>
        <item x="853"/>
        <item x="310"/>
        <item x="215"/>
        <item x="619"/>
        <item x="666"/>
        <item x="580"/>
        <item x="99"/>
        <item x="667"/>
        <item x="868"/>
        <item x="50"/>
        <item x="168"/>
        <item x="76"/>
        <item x="257"/>
        <item x="510"/>
        <item x="151"/>
        <item x="75"/>
        <item x="668"/>
        <item x="165"/>
        <item x="179"/>
        <item x="550"/>
        <item x="628"/>
        <item x="620"/>
        <item x="186"/>
        <item x="216"/>
        <item x="724"/>
        <item x="876"/>
        <item x="217"/>
        <item x="140"/>
        <item x="615"/>
        <item x="669"/>
        <item x="127"/>
        <item x="104"/>
        <item x="740"/>
        <item x="146"/>
        <item x="218"/>
        <item x="511"/>
        <item x="253"/>
        <item x="273"/>
        <item x="581"/>
        <item x="274"/>
        <item x="313"/>
        <item x="375"/>
        <item x="363"/>
        <item x="370"/>
        <item x="392"/>
        <item x="149"/>
        <item x="503"/>
        <item x="314"/>
        <item x="799"/>
        <item x="560"/>
        <item x="754"/>
        <item x="771"/>
        <item x="206"/>
        <item x="482"/>
        <item x="399"/>
        <item x="51"/>
        <item x="426"/>
        <item x="254"/>
        <item x="869"/>
        <item x="415"/>
        <item x="52"/>
        <item x="86"/>
        <item x="315"/>
        <item x="925"/>
        <item x="538"/>
        <item x="316"/>
        <item x="670"/>
        <item x="317"/>
        <item x="400"/>
        <item x="396"/>
        <item x="81"/>
        <item x="275"/>
        <item x="162"/>
        <item x="54"/>
        <item x="497"/>
        <item x="300"/>
        <item x="318"/>
        <item x="38"/>
        <item x="55"/>
        <item x="824"/>
        <item x="800"/>
        <item x="194"/>
        <item x="671"/>
        <item x="306"/>
        <item x="498"/>
        <item x="88"/>
        <item x="801"/>
        <item x="730"/>
        <item x="639"/>
        <item x="145"/>
        <item x="190"/>
        <item x="297"/>
        <item x="417"/>
        <item x="600"/>
        <item x="716"/>
        <item x="424"/>
        <item x="401"/>
        <item x="573"/>
        <item x="755"/>
        <item x="926"/>
        <item x="195"/>
        <item x="505"/>
        <item x="276"/>
        <item x="582"/>
        <item x="685"/>
        <item x="854"/>
        <item x="894"/>
        <item x="629"/>
        <item x="277"/>
        <item x="278"/>
        <item x="693"/>
        <item x="144"/>
        <item x="427"/>
        <item x="219"/>
        <item x="170"/>
        <item x="416"/>
        <item x="604"/>
        <item x="319"/>
        <item x="379"/>
        <item x="237"/>
        <item x="171"/>
        <item x="450"/>
        <item x="22"/>
        <item x="708"/>
        <item x="785"/>
        <item x="56"/>
        <item x="827"/>
        <item x="658"/>
        <item x="622"/>
        <item x="897"/>
        <item x="939"/>
        <item x="279"/>
        <item x="483"/>
        <item x="118"/>
        <item x="484"/>
        <item x="631"/>
        <item x="90"/>
        <item x="231"/>
        <item x="321"/>
        <item x="438"/>
        <item x="380"/>
        <item x="561"/>
        <item x="280"/>
        <item x="870"/>
        <item x="659"/>
        <item x="119"/>
        <item x="472"/>
        <item x="454"/>
        <item x="139"/>
        <item x="368"/>
        <item x="706"/>
        <item x="322"/>
        <item x="57"/>
        <item x="58"/>
        <item x="239"/>
        <item x="871"/>
        <item x="579"/>
        <item x="91"/>
        <item x="385"/>
        <item x="386"/>
        <item x="298"/>
        <item x="233"/>
        <item x="705"/>
        <item x="447"/>
        <item x="323"/>
        <item x="289"/>
        <item x="324"/>
        <item x="436"/>
        <item x="10"/>
        <item x="888"/>
        <item x="325"/>
        <item x="120"/>
        <item x="672"/>
        <item x="60"/>
        <item x="281"/>
        <item x="864"/>
        <item x="428"/>
        <item x="439"/>
        <item x="440"/>
        <item x="446"/>
        <item x="562"/>
        <item x="234"/>
        <item x="366"/>
        <item x="367"/>
        <item x="326"/>
        <item x="585"/>
        <item x="635"/>
        <item x="673"/>
        <item x="121"/>
        <item x="647"/>
        <item x="537"/>
        <item x="651"/>
        <item x="633"/>
        <item x="474"/>
        <item x="634"/>
        <item x="429"/>
        <item x="621"/>
        <item x="150"/>
        <item x="220"/>
        <item x="327"/>
        <item x="812"/>
        <item x="258"/>
        <item x="645"/>
        <item x="61"/>
        <item x="720"/>
        <item x="29"/>
        <item x="656"/>
        <item x="2"/>
        <item x="328"/>
        <item x="623"/>
        <item x="172"/>
        <item x="596"/>
        <item x="282"/>
        <item x="551"/>
        <item x="722"/>
        <item x="813"/>
        <item x="717"/>
        <item x="98"/>
        <item x="927"/>
        <item x="652"/>
        <item x="108"/>
        <item x="283"/>
        <item x="504"/>
        <item x="613"/>
        <item x="512"/>
        <item x="468"/>
        <item x="485"/>
        <item x="578"/>
        <item x="542"/>
        <item x="449"/>
        <item x="163"/>
        <item x="373"/>
        <item x="787"/>
        <item x="802"/>
        <item x="387"/>
        <item x="725"/>
        <item x="513"/>
        <item x="563"/>
        <item x="657"/>
        <item x="418"/>
        <item x="62"/>
        <item x="425"/>
        <item x="675"/>
        <item x="176"/>
        <item x="564"/>
        <item x="455"/>
        <item x="196"/>
        <item x="16"/>
        <item x="499"/>
        <item x="423"/>
        <item x="122"/>
        <item x="879"/>
        <item x="221"/>
        <item x="430"/>
        <item x="463"/>
        <item x="565"/>
        <item x="734"/>
        <item x="676"/>
        <item x="284"/>
        <item x="674"/>
        <item x="533"/>
        <item x="240"/>
        <item x="644"/>
        <item x="840"/>
        <item x="177"/>
        <item x="610"/>
        <item x="23"/>
        <item x="694"/>
        <item x="677"/>
        <item x="207"/>
        <item x="855"/>
        <item x="678"/>
        <item x="757"/>
        <item x="625"/>
        <item x="63"/>
        <item x="726"/>
        <item x="124"/>
        <item x="232"/>
        <item x="687"/>
        <item x="688"/>
        <item x="80"/>
        <item x="152"/>
        <item x="456"/>
        <item x="486"/>
        <item x="143"/>
        <item x="208"/>
        <item x="434"/>
        <item x="197"/>
        <item x="187"/>
        <item x="475"/>
        <item x="731"/>
        <item x="198"/>
        <item x="462"/>
        <item x="695"/>
        <item x="819"/>
        <item x="329"/>
        <item x="692"/>
        <item x="814"/>
        <item x="441"/>
        <item x="125"/>
        <item x="83"/>
        <item x="286"/>
        <item x="64"/>
        <item x="287"/>
        <item x="611"/>
        <item x="825"/>
        <item x="8"/>
        <item x="828"/>
        <item x="180"/>
        <item x="389"/>
        <item x="715"/>
        <item x="836"/>
        <item x="87"/>
        <item x="465"/>
        <item x="390"/>
        <item x="126"/>
        <item x="574"/>
        <item x="788"/>
        <item x="758"/>
        <item x="707"/>
        <item x="679"/>
        <item x="222"/>
        <item x="586"/>
        <item x="847"/>
        <item x="759"/>
        <item x="789"/>
        <item x="330"/>
        <item x="397"/>
        <item x="899"/>
        <item x="182"/>
        <item x="476"/>
        <item x="480"/>
        <item x="477"/>
        <item x="249"/>
        <item x="153"/>
        <item x="841"/>
        <item x="735"/>
        <item x="288"/>
        <item x="696"/>
        <item x="24"/>
        <item x="815"/>
        <item x="331"/>
        <item x="419"/>
        <item x="500"/>
        <item x="1"/>
        <item x="912"/>
        <item x="713"/>
        <item x="241"/>
        <item x="514"/>
        <item x="487"/>
        <item x="332"/>
        <item x="777"/>
        <item x="736"/>
        <item x="727"/>
        <item x="242"/>
        <item x="458"/>
        <item x="559"/>
        <item x="872"/>
        <item x="521"/>
        <item x="856"/>
        <item x="77"/>
        <item x="333"/>
        <item x="192"/>
        <item x="756"/>
        <item x="566"/>
        <item x="540"/>
        <item x="857"/>
        <item x="591"/>
        <item x="129"/>
        <item x="526"/>
        <item x="587"/>
        <item x="200"/>
        <item x="457"/>
        <item x="376"/>
        <item x="201"/>
        <item x="334"/>
        <item x="741"/>
        <item x="697"/>
        <item x="711"/>
        <item x="431"/>
        <item x="501"/>
        <item x="488"/>
        <item x="406"/>
        <item x="873"/>
        <item x="547"/>
        <item x="588"/>
        <item x="202"/>
        <item x="489"/>
        <item x="790"/>
        <item x="26"/>
        <item x="530"/>
        <item x="502"/>
        <item x="567"/>
        <item x="173"/>
        <item x="9"/>
        <item x="225"/>
        <item x="898"/>
        <item x="874"/>
        <item x="515"/>
        <item x="402"/>
        <item x="568"/>
        <item x="820"/>
        <item x="776"/>
        <item x="649"/>
        <item x="803"/>
        <item x="543"/>
        <item x="553"/>
        <item x="576"/>
        <item x="34"/>
        <item x="761"/>
        <item x="552"/>
        <item x="133"/>
        <item x="554"/>
        <item x="842"/>
        <item x="718"/>
        <item x="27"/>
        <item x="548"/>
        <item x="335"/>
        <item x="336"/>
        <item x="527"/>
        <item x="130"/>
        <item x="131"/>
        <item x="830"/>
        <item x="834"/>
        <item x="28"/>
        <item x="791"/>
        <item x="383"/>
        <item x="337"/>
        <item x="338"/>
        <item x="900"/>
        <item x="342"/>
        <item x="821"/>
        <item x="875"/>
        <item x="65"/>
        <item x="831"/>
        <item x="918"/>
        <item x="534"/>
        <item x="660"/>
        <item x="339"/>
        <item x="340"/>
        <item x="66"/>
        <item x="466"/>
        <item x="459"/>
        <item x="861"/>
        <item x="930"/>
        <item x="132"/>
        <item x="779"/>
        <item x="762"/>
        <item x="843"/>
        <item x="227"/>
        <item x="829"/>
        <item x="382"/>
        <item x="627"/>
        <item x="753"/>
        <item x="742"/>
        <item x="808"/>
        <item x="123"/>
        <item x="148"/>
        <item x="100"/>
        <item x="67"/>
        <item x="393"/>
        <item x="460"/>
        <item x="528"/>
        <item x="377"/>
        <item x="890"/>
        <item x="816"/>
        <item x="931"/>
        <item x="545"/>
        <item x="778"/>
        <item x="181"/>
        <item x="384"/>
        <item x="698"/>
        <item x="792"/>
        <item x="737"/>
        <item x="154"/>
        <item x="167"/>
        <item x="598"/>
        <item x="700"/>
        <item x="142"/>
        <item x="243"/>
        <item x="745"/>
        <item x="844"/>
        <item x="913"/>
        <item x="412"/>
        <item x="411"/>
        <item x="786"/>
        <item x="686"/>
        <item x="443"/>
        <item x="914"/>
        <item x="938"/>
        <item x="159"/>
        <item x="442"/>
        <item x="592"/>
        <item x="763"/>
        <item x="929"/>
        <item x="845"/>
        <item x="68"/>
        <item x="343"/>
        <item x="432"/>
        <item x="699"/>
        <item x="89"/>
        <item x="344"/>
        <item x="643"/>
        <item x="636"/>
        <item x="793"/>
        <item x="31"/>
        <item x="345"/>
        <item x="794"/>
        <item x="535"/>
        <item x="877"/>
        <item x="901"/>
        <item x="346"/>
        <item x="246"/>
        <item x="835"/>
        <item x="203"/>
        <item x="529"/>
        <item x="624"/>
        <item x="391"/>
        <item x="932"/>
        <item x="902"/>
        <item x="637"/>
        <item x="878"/>
        <item x="184"/>
        <item x="420"/>
        <item x="858"/>
        <item x="638"/>
        <item x="544"/>
        <item x="134"/>
        <item x="903"/>
        <item x="904"/>
        <item x="312"/>
        <item x="35"/>
        <item x="290"/>
        <item x="97"/>
        <item x="183"/>
        <item x="247"/>
        <item x="185"/>
        <item x="490"/>
        <item x="348"/>
        <item x="349"/>
        <item x="103"/>
        <item x="915"/>
        <item x="910"/>
        <item x="408"/>
        <item x="804"/>
        <item x="719"/>
        <item x="381"/>
        <item x="107"/>
        <item x="347"/>
        <item x="764"/>
        <item x="832"/>
        <item x="261"/>
        <item x="70"/>
        <item x="859"/>
        <item x="880"/>
        <item x="69"/>
        <item x="135"/>
        <item x="650"/>
        <item x="536"/>
        <item x="680"/>
        <item x="30"/>
        <item x="933"/>
        <item x="701"/>
        <item x="605"/>
        <item x="71"/>
        <item x="351"/>
        <item x="403"/>
        <item x="653"/>
        <item x="805"/>
        <item x="806"/>
        <item x="445"/>
        <item x="862"/>
        <item x="863"/>
        <item x="570"/>
        <item x="569"/>
        <item x="12"/>
        <item x="160"/>
        <item x="291"/>
        <item x="82"/>
        <item x="682"/>
        <item x="846"/>
        <item x="765"/>
        <item x="782"/>
        <item x="444"/>
        <item x="292"/>
        <item x="245"/>
        <item x="374"/>
        <item x="260"/>
        <item x="743"/>
        <item x="209"/>
        <item x="409"/>
        <item x="250"/>
        <item x="244"/>
        <item x="473"/>
        <item x="353"/>
        <item x="174"/>
        <item x="728"/>
        <item x="262"/>
        <item x="223"/>
        <item x="354"/>
        <item x="795"/>
        <item x="905"/>
        <item x="271"/>
        <item x="937"/>
        <item x="17"/>
        <item x="25"/>
        <item x="683"/>
        <item x="891"/>
        <item x="881"/>
        <item x="378"/>
        <item x="917"/>
        <item x="766"/>
        <item x="136"/>
        <item x="352"/>
        <item x="72"/>
        <item x="549"/>
        <item x="404"/>
        <item x="519"/>
        <item x="147"/>
        <item x="642"/>
        <item x="648"/>
        <item x="702"/>
        <item x="157"/>
        <item x="555"/>
        <item x="355"/>
        <item x="767"/>
        <item x="293"/>
        <item x="860"/>
        <item x="3"/>
        <item x="882"/>
        <item x="356"/>
        <item x="204"/>
        <item x="744"/>
        <item x="516"/>
        <item x="491"/>
        <item x="478"/>
        <item x="833"/>
        <item x="681"/>
        <item x="44"/>
        <item x="73"/>
        <item x="934"/>
        <item x="228"/>
        <item x="164"/>
        <item x="229"/>
        <item x="101"/>
        <item x="509"/>
        <item x="320"/>
        <item x="768"/>
        <item x="111"/>
        <item x="205"/>
        <item x="492"/>
        <item x="191"/>
        <item x="74"/>
        <item x="350"/>
        <item x="369"/>
        <item x="796"/>
        <item x="32"/>
        <item x="410"/>
        <item x="79"/>
        <item x="53"/>
        <item x="780"/>
        <item x="294"/>
        <item x="883"/>
        <item x="769"/>
        <item x="255"/>
        <item x="746"/>
        <item x="807"/>
        <item x="575"/>
        <item x="92"/>
        <item x="590"/>
        <item x="158"/>
        <item x="13"/>
        <item x="797"/>
        <item x="467"/>
        <item x="935"/>
        <item x="770"/>
        <item x="599"/>
        <item x="435"/>
        <item x="518"/>
        <item x="571"/>
        <item x="919"/>
        <item x="772"/>
        <item x="388"/>
        <item x="539"/>
        <item x="358"/>
        <item x="155"/>
        <item x="684"/>
        <item x="940"/>
        <item x="773"/>
        <item x="703"/>
        <item x="359"/>
        <item x="556"/>
        <item x="760"/>
        <item x="421"/>
        <item x="137"/>
        <item x="422"/>
        <item x="256"/>
        <item x="94"/>
        <item x="433"/>
        <item x="892"/>
        <item x="523"/>
        <item x="704"/>
        <item x="169"/>
        <item x="606"/>
        <item x="822"/>
        <item x="936"/>
        <item x="295"/>
        <item x="364"/>
        <item x="709"/>
        <item x="199"/>
        <item x="612"/>
        <item x="907"/>
        <item x="572"/>
        <item x="361"/>
        <item x="263"/>
        <item x="546"/>
        <item x="774"/>
        <item x="230"/>
        <item x="738"/>
        <item x="296"/>
        <item x="362"/>
        <item t="default"/>
      </items>
    </pivotField>
    <pivotField showAll="0"/>
    <pivotField axis="axisRow" showAll="0">
      <items count="9">
        <item x="6"/>
        <item x="0"/>
        <item x="1"/>
        <item x="4"/>
        <item x="2"/>
        <item x="5"/>
        <item x="7"/>
        <item x="3"/>
        <item t="default"/>
      </items>
    </pivotField>
    <pivotField showAll="0"/>
    <pivotField showAll="0"/>
  </pivotFields>
  <rowFields count="2">
    <field x="5"/>
    <field x="3"/>
  </rowFields>
  <rowItems count="982">
    <i>
      <x/>
    </i>
    <i r="1">
      <x v="14"/>
    </i>
    <i r="1">
      <x v="26"/>
    </i>
    <i r="1">
      <x v="27"/>
    </i>
    <i r="1">
      <x v="77"/>
    </i>
    <i r="1">
      <x v="84"/>
    </i>
    <i r="1">
      <x v="98"/>
    </i>
    <i r="1">
      <x v="110"/>
    </i>
    <i r="1">
      <x v="111"/>
    </i>
    <i r="1">
      <x v="125"/>
    </i>
    <i r="1">
      <x v="133"/>
    </i>
    <i r="1">
      <x v="141"/>
    </i>
    <i r="1">
      <x v="164"/>
    </i>
    <i r="1">
      <x v="165"/>
    </i>
    <i r="1">
      <x v="201"/>
    </i>
    <i r="1">
      <x v="205"/>
    </i>
    <i r="1">
      <x v="211"/>
    </i>
    <i r="1">
      <x v="244"/>
    </i>
    <i r="1">
      <x v="248"/>
    </i>
    <i r="1">
      <x v="264"/>
    </i>
    <i r="1">
      <x v="307"/>
    </i>
    <i r="1">
      <x v="313"/>
    </i>
    <i r="1">
      <x v="336"/>
    </i>
    <i r="1">
      <x v="409"/>
    </i>
    <i r="1">
      <x v="431"/>
    </i>
    <i r="1">
      <x v="443"/>
    </i>
    <i r="1">
      <x v="455"/>
    </i>
    <i r="1">
      <x v="472"/>
    </i>
    <i r="1">
      <x v="476"/>
    </i>
    <i r="1">
      <x v="485"/>
    </i>
    <i r="1">
      <x v="495"/>
    </i>
    <i r="1">
      <x v="510"/>
    </i>
    <i r="1">
      <x v="524"/>
    </i>
    <i r="1">
      <x v="529"/>
    </i>
    <i r="1">
      <x v="534"/>
    </i>
    <i r="1">
      <x v="542"/>
    </i>
    <i r="1">
      <x v="556"/>
    </i>
    <i r="1">
      <x v="572"/>
    </i>
    <i r="1">
      <x v="573"/>
    </i>
    <i r="1">
      <x v="602"/>
    </i>
    <i r="1">
      <x v="623"/>
    </i>
    <i r="1">
      <x v="644"/>
    </i>
    <i r="1">
      <x v="661"/>
    </i>
    <i r="1">
      <x v="680"/>
    </i>
    <i r="1">
      <x v="693"/>
    </i>
    <i r="1">
      <x v="696"/>
    </i>
    <i r="1">
      <x v="703"/>
    </i>
    <i r="1">
      <x v="704"/>
    </i>
    <i r="1">
      <x v="725"/>
    </i>
    <i r="1">
      <x v="737"/>
    </i>
    <i r="1">
      <x v="763"/>
    </i>
    <i r="1">
      <x v="777"/>
    </i>
    <i r="1">
      <x v="783"/>
    </i>
    <i r="1">
      <x v="810"/>
    </i>
    <i r="1">
      <x v="816"/>
    </i>
    <i r="1">
      <x v="840"/>
    </i>
    <i r="1">
      <x v="877"/>
    </i>
    <i r="1">
      <x v="896"/>
    </i>
    <i r="1">
      <x v="902"/>
    </i>
    <i r="1">
      <x v="923"/>
    </i>
    <i r="1">
      <x v="930"/>
    </i>
    <i r="1">
      <x v="938"/>
    </i>
    <i>
      <x v="1"/>
    </i>
    <i r="1">
      <x v="2"/>
    </i>
    <i r="1">
      <x v="6"/>
    </i>
    <i r="1">
      <x v="8"/>
    </i>
    <i r="1">
      <x v="13"/>
    </i>
    <i r="1">
      <x v="16"/>
    </i>
    <i r="1">
      <x v="20"/>
    </i>
    <i r="1">
      <x v="22"/>
    </i>
    <i r="1">
      <x v="23"/>
    </i>
    <i r="1">
      <x v="25"/>
    </i>
    <i r="1">
      <x v="30"/>
    </i>
    <i r="1">
      <x v="34"/>
    </i>
    <i r="1">
      <x v="35"/>
    </i>
    <i r="1">
      <x v="36"/>
    </i>
    <i r="1">
      <x v="37"/>
    </i>
    <i r="1">
      <x v="45"/>
    </i>
    <i r="1">
      <x v="46"/>
    </i>
    <i r="1">
      <x v="50"/>
    </i>
    <i r="1">
      <x v="51"/>
    </i>
    <i r="1">
      <x v="52"/>
    </i>
    <i r="1">
      <x v="62"/>
    </i>
    <i r="1">
      <x v="67"/>
    </i>
    <i r="1">
      <x v="72"/>
    </i>
    <i r="1">
      <x v="73"/>
    </i>
    <i r="1">
      <x v="78"/>
    </i>
    <i r="1">
      <x v="80"/>
    </i>
    <i r="1">
      <x v="89"/>
    </i>
    <i r="1">
      <x v="94"/>
    </i>
    <i r="1">
      <x v="96"/>
    </i>
    <i r="1">
      <x v="105"/>
    </i>
    <i r="1">
      <x v="108"/>
    </i>
    <i r="1">
      <x v="109"/>
    </i>
    <i r="1">
      <x v="114"/>
    </i>
    <i r="1">
      <x v="121"/>
    </i>
    <i r="1">
      <x v="126"/>
    </i>
    <i r="1">
      <x v="154"/>
    </i>
    <i r="1">
      <x v="157"/>
    </i>
    <i r="1">
      <x v="160"/>
    </i>
    <i r="1">
      <x v="163"/>
    </i>
    <i r="1">
      <x v="169"/>
    </i>
    <i r="1">
      <x v="170"/>
    </i>
    <i r="1">
      <x v="171"/>
    </i>
    <i r="1">
      <x v="173"/>
    </i>
    <i r="1">
      <x v="179"/>
    </i>
    <i r="1">
      <x v="186"/>
    </i>
    <i r="1">
      <x v="192"/>
    </i>
    <i r="1">
      <x v="193"/>
    </i>
    <i r="1">
      <x v="194"/>
    </i>
    <i r="1">
      <x v="195"/>
    </i>
    <i r="1">
      <x v="196"/>
    </i>
    <i r="1">
      <x v="206"/>
    </i>
    <i r="1">
      <x v="208"/>
    </i>
    <i r="1">
      <x v="210"/>
    </i>
    <i r="1">
      <x v="214"/>
    </i>
    <i r="1">
      <x v="215"/>
    </i>
    <i r="1">
      <x v="222"/>
    </i>
    <i r="1">
      <x v="229"/>
    </i>
    <i r="1">
      <x v="231"/>
    </i>
    <i r="1">
      <x v="234"/>
    </i>
    <i r="1">
      <x v="235"/>
    </i>
    <i r="1">
      <x v="237"/>
    </i>
    <i r="1">
      <x v="238"/>
    </i>
    <i r="1">
      <x v="242"/>
    </i>
    <i r="1">
      <x v="243"/>
    </i>
    <i r="1">
      <x v="246"/>
    </i>
    <i r="1">
      <x v="247"/>
    </i>
    <i r="1">
      <x v="250"/>
    </i>
    <i r="1">
      <x v="254"/>
    </i>
    <i r="1">
      <x v="275"/>
    </i>
    <i r="1">
      <x v="280"/>
    </i>
    <i r="1">
      <x v="281"/>
    </i>
    <i r="1">
      <x v="290"/>
    </i>
    <i r="1">
      <x v="292"/>
    </i>
    <i r="1">
      <x v="293"/>
    </i>
    <i r="1">
      <x v="297"/>
    </i>
    <i r="1">
      <x v="298"/>
    </i>
    <i r="1">
      <x v="305"/>
    </i>
    <i r="1">
      <x v="333"/>
    </i>
    <i r="1">
      <x v="339"/>
    </i>
    <i r="1">
      <x v="342"/>
    </i>
    <i r="1">
      <x v="345"/>
    </i>
    <i r="1">
      <x v="353"/>
    </i>
    <i r="1">
      <x v="356"/>
    </i>
    <i r="1">
      <x v="357"/>
    </i>
    <i r="1">
      <x v="365"/>
    </i>
    <i r="1">
      <x v="368"/>
    </i>
    <i r="1">
      <x v="372"/>
    </i>
    <i r="1">
      <x v="373"/>
    </i>
    <i r="1">
      <x v="374"/>
    </i>
    <i r="1">
      <x v="377"/>
    </i>
    <i r="1">
      <x v="381"/>
    </i>
    <i r="1">
      <x v="388"/>
    </i>
    <i r="1">
      <x v="391"/>
    </i>
    <i r="1">
      <x v="393"/>
    </i>
    <i r="1">
      <x v="408"/>
    </i>
    <i r="1">
      <x v="418"/>
    </i>
    <i r="1">
      <x v="423"/>
    </i>
    <i r="1">
      <x v="425"/>
    </i>
    <i r="1">
      <x v="427"/>
    </i>
    <i r="1">
      <x v="450"/>
    </i>
    <i r="1">
      <x v="460"/>
    </i>
    <i r="1">
      <x v="463"/>
    </i>
    <i r="1">
      <x v="467"/>
    </i>
    <i r="1">
      <x v="470"/>
    </i>
    <i r="1">
      <x v="472"/>
    </i>
    <i r="1">
      <x v="481"/>
    </i>
    <i r="1">
      <x v="484"/>
    </i>
    <i r="1">
      <x v="486"/>
    </i>
    <i r="1">
      <x v="494"/>
    </i>
    <i r="1">
      <x v="496"/>
    </i>
    <i r="1">
      <x v="497"/>
    </i>
    <i r="1">
      <x v="500"/>
    </i>
    <i r="1">
      <x v="501"/>
    </i>
    <i r="1">
      <x v="519"/>
    </i>
    <i r="1">
      <x v="520"/>
    </i>
    <i r="1">
      <x v="522"/>
    </i>
    <i r="1">
      <x v="526"/>
    </i>
    <i r="1">
      <x v="528"/>
    </i>
    <i r="1">
      <x v="532"/>
    </i>
    <i r="1">
      <x v="535"/>
    </i>
    <i r="1">
      <x v="541"/>
    </i>
    <i r="1">
      <x v="549"/>
    </i>
    <i r="1">
      <x v="554"/>
    </i>
    <i r="1">
      <x v="559"/>
    </i>
    <i r="1">
      <x v="564"/>
    </i>
    <i r="1">
      <x v="567"/>
    </i>
    <i r="1">
      <x v="571"/>
    </i>
    <i r="1">
      <x v="574"/>
    </i>
    <i r="1">
      <x v="580"/>
    </i>
    <i r="1">
      <x v="588"/>
    </i>
    <i r="1">
      <x v="609"/>
    </i>
    <i r="1">
      <x v="614"/>
    </i>
    <i r="1">
      <x v="615"/>
    </i>
    <i r="1">
      <x v="622"/>
    </i>
    <i r="1">
      <x v="628"/>
    </i>
    <i r="1">
      <x v="631"/>
    </i>
    <i r="1">
      <x v="635"/>
    </i>
    <i r="1">
      <x v="640"/>
    </i>
    <i r="1">
      <x v="641"/>
    </i>
    <i r="1">
      <x v="644"/>
    </i>
    <i r="1">
      <x v="653"/>
    </i>
    <i r="1">
      <x v="660"/>
    </i>
    <i r="1">
      <x v="665"/>
    </i>
    <i r="1">
      <x v="666"/>
    </i>
    <i r="1">
      <x v="669"/>
    </i>
    <i r="1">
      <x v="676"/>
    </i>
    <i r="1">
      <x v="679"/>
    </i>
    <i r="1">
      <x v="688"/>
    </i>
    <i r="1">
      <x v="689"/>
    </i>
    <i r="1">
      <x v="695"/>
    </i>
    <i r="1">
      <x v="699"/>
    </i>
    <i r="1">
      <x v="716"/>
    </i>
    <i r="1">
      <x v="720"/>
    </i>
    <i r="1">
      <x v="725"/>
    </i>
    <i r="1">
      <x v="732"/>
    </i>
    <i r="1">
      <x v="742"/>
    </i>
    <i r="1">
      <x v="747"/>
    </i>
    <i r="1">
      <x v="751"/>
    </i>
    <i r="1">
      <x v="754"/>
    </i>
    <i r="1">
      <x v="755"/>
    </i>
    <i r="1">
      <x v="756"/>
    </i>
    <i r="1">
      <x v="760"/>
    </i>
    <i r="1">
      <x v="772"/>
    </i>
    <i r="1">
      <x v="775"/>
    </i>
    <i r="1">
      <x v="776"/>
    </i>
    <i r="1">
      <x v="780"/>
    </i>
    <i r="1">
      <x v="784"/>
    </i>
    <i r="1">
      <x v="795"/>
    </i>
    <i r="1">
      <x v="798"/>
    </i>
    <i r="1">
      <x v="802"/>
    </i>
    <i r="1">
      <x v="805"/>
    </i>
    <i r="1">
      <x v="812"/>
    </i>
    <i r="1">
      <x v="818"/>
    </i>
    <i r="1">
      <x v="824"/>
    </i>
    <i r="1">
      <x v="825"/>
    </i>
    <i r="1">
      <x v="832"/>
    </i>
    <i r="1">
      <x v="834"/>
    </i>
    <i r="1">
      <x v="848"/>
    </i>
    <i r="1">
      <x v="858"/>
    </i>
    <i r="1">
      <x v="859"/>
    </i>
    <i r="1">
      <x v="861"/>
    </i>
    <i r="1">
      <x v="862"/>
    </i>
    <i r="1">
      <x v="863"/>
    </i>
    <i r="1">
      <x v="872"/>
    </i>
    <i r="1">
      <x v="876"/>
    </i>
    <i r="1">
      <x v="878"/>
    </i>
    <i r="1">
      <x v="879"/>
    </i>
    <i r="1">
      <x v="880"/>
    </i>
    <i r="1">
      <x v="888"/>
    </i>
    <i r="1">
      <x v="891"/>
    </i>
    <i r="1">
      <x v="905"/>
    </i>
    <i r="1">
      <x v="914"/>
    </i>
    <i r="1">
      <x v="937"/>
    </i>
    <i>
      <x v="2"/>
    </i>
    <i r="1">
      <x v="1"/>
    </i>
    <i r="1">
      <x v="3"/>
    </i>
    <i r="1">
      <x v="7"/>
    </i>
    <i r="1">
      <x v="19"/>
    </i>
    <i r="1">
      <x v="21"/>
    </i>
    <i r="1">
      <x v="29"/>
    </i>
    <i r="1">
      <x v="31"/>
    </i>
    <i r="1">
      <x v="32"/>
    </i>
    <i r="1">
      <x v="47"/>
    </i>
    <i r="1">
      <x v="48"/>
    </i>
    <i r="1">
      <x v="49"/>
    </i>
    <i r="1">
      <x v="50"/>
    </i>
    <i r="1">
      <x v="54"/>
    </i>
    <i r="1">
      <x v="55"/>
    </i>
    <i r="1">
      <x v="65"/>
    </i>
    <i r="1">
      <x v="70"/>
    </i>
    <i r="1">
      <x v="76"/>
    </i>
    <i r="1">
      <x v="82"/>
    </i>
    <i r="1">
      <x v="83"/>
    </i>
    <i r="1">
      <x v="85"/>
    </i>
    <i r="1">
      <x v="86"/>
    </i>
    <i r="1">
      <x v="87"/>
    </i>
    <i r="1">
      <x v="91"/>
    </i>
    <i r="1">
      <x v="99"/>
    </i>
    <i r="1">
      <x v="101"/>
    </i>
    <i r="1">
      <x v="103"/>
    </i>
    <i r="1">
      <x v="104"/>
    </i>
    <i r="1">
      <x v="106"/>
    </i>
    <i r="1">
      <x v="107"/>
    </i>
    <i r="1">
      <x v="117"/>
    </i>
    <i r="1">
      <x v="118"/>
    </i>
    <i r="1">
      <x v="129"/>
    </i>
    <i r="1">
      <x v="132"/>
    </i>
    <i r="1">
      <x v="134"/>
    </i>
    <i r="1">
      <x v="142"/>
    </i>
    <i r="1">
      <x v="158"/>
    </i>
    <i r="1">
      <x v="159"/>
    </i>
    <i r="1">
      <x v="161"/>
    </i>
    <i r="1">
      <x v="166"/>
    </i>
    <i r="1">
      <x v="172"/>
    </i>
    <i r="1">
      <x v="177"/>
    </i>
    <i r="1">
      <x v="181"/>
    </i>
    <i r="1">
      <x v="187"/>
    </i>
    <i r="1">
      <x v="199"/>
    </i>
    <i r="1">
      <x v="200"/>
    </i>
    <i r="1">
      <x v="203"/>
    </i>
    <i r="1">
      <x v="204"/>
    </i>
    <i r="1">
      <x v="212"/>
    </i>
    <i r="1">
      <x v="218"/>
    </i>
    <i r="1">
      <x v="221"/>
    </i>
    <i r="1">
      <x v="226"/>
    </i>
    <i r="1">
      <x v="230"/>
    </i>
    <i r="1">
      <x v="233"/>
    </i>
    <i r="1">
      <x v="239"/>
    </i>
    <i r="1">
      <x v="251"/>
    </i>
    <i r="1">
      <x v="253"/>
    </i>
    <i r="1">
      <x v="255"/>
    </i>
    <i r="1">
      <x v="260"/>
    </i>
    <i r="1">
      <x v="261"/>
    </i>
    <i r="1">
      <x v="262"/>
    </i>
    <i r="1">
      <x v="263"/>
    </i>
    <i r="1">
      <x v="265"/>
    </i>
    <i r="1">
      <x v="267"/>
    </i>
    <i r="1">
      <x v="269"/>
    </i>
    <i r="1">
      <x v="273"/>
    </i>
    <i r="1">
      <x v="274"/>
    </i>
    <i r="1">
      <x v="276"/>
    </i>
    <i r="1">
      <x v="279"/>
    </i>
    <i r="1">
      <x v="282"/>
    </i>
    <i r="1">
      <x v="285"/>
    </i>
    <i r="1">
      <x v="287"/>
    </i>
    <i r="1">
      <x v="288"/>
    </i>
    <i r="1">
      <x v="289"/>
    </i>
    <i r="1">
      <x v="295"/>
    </i>
    <i r="1">
      <x v="296"/>
    </i>
    <i r="1">
      <x v="303"/>
    </i>
    <i r="1">
      <x v="309"/>
    </i>
    <i r="1">
      <x v="312"/>
    </i>
    <i r="1">
      <x v="315"/>
    </i>
    <i r="1">
      <x v="316"/>
    </i>
    <i r="1">
      <x v="317"/>
    </i>
    <i r="1">
      <x v="331"/>
    </i>
    <i r="1">
      <x v="332"/>
    </i>
    <i r="1">
      <x v="333"/>
    </i>
    <i r="1">
      <x v="335"/>
    </i>
    <i r="1">
      <x v="337"/>
    </i>
    <i r="1">
      <x v="338"/>
    </i>
    <i r="1">
      <x v="352"/>
    </i>
    <i r="1">
      <x v="354"/>
    </i>
    <i r="1">
      <x v="358"/>
    </i>
    <i r="1">
      <x v="360"/>
    </i>
    <i r="1">
      <x v="361"/>
    </i>
    <i r="1">
      <x v="366"/>
    </i>
    <i r="1">
      <x v="367"/>
    </i>
    <i r="1">
      <x v="369"/>
    </i>
    <i r="1">
      <x v="371"/>
    </i>
    <i r="1">
      <x v="378"/>
    </i>
    <i r="1">
      <x v="379"/>
    </i>
    <i r="1">
      <x v="384"/>
    </i>
    <i r="1">
      <x v="386"/>
    </i>
    <i r="1">
      <x v="390"/>
    </i>
    <i r="1">
      <x v="396"/>
    </i>
    <i r="1">
      <x v="400"/>
    </i>
    <i r="1">
      <x v="402"/>
    </i>
    <i r="1">
      <x v="403"/>
    </i>
    <i r="1">
      <x v="404"/>
    </i>
    <i r="1">
      <x v="413"/>
    </i>
    <i r="1">
      <x v="415"/>
    </i>
    <i r="1">
      <x v="417"/>
    </i>
    <i r="1">
      <x v="419"/>
    </i>
    <i r="1">
      <x v="428"/>
    </i>
    <i r="1">
      <x v="437"/>
    </i>
    <i r="1">
      <x v="440"/>
    </i>
    <i r="1">
      <x v="444"/>
    </i>
    <i r="1">
      <x v="445"/>
    </i>
    <i r="1">
      <x v="446"/>
    </i>
    <i r="1">
      <x v="448"/>
    </i>
    <i r="1">
      <x v="451"/>
    </i>
    <i r="1">
      <x v="454"/>
    </i>
    <i r="1">
      <x v="456"/>
    </i>
    <i r="1">
      <x v="457"/>
    </i>
    <i r="1">
      <x v="459"/>
    </i>
    <i r="1">
      <x v="461"/>
    </i>
    <i r="1">
      <x v="464"/>
    </i>
    <i r="1">
      <x v="465"/>
    </i>
    <i r="1">
      <x v="469"/>
    </i>
    <i r="1">
      <x v="473"/>
    </i>
    <i r="1">
      <x v="474"/>
    </i>
    <i r="1">
      <x v="475"/>
    </i>
    <i r="1">
      <x v="502"/>
    </i>
    <i r="1">
      <x v="503"/>
    </i>
    <i r="1">
      <x v="504"/>
    </i>
    <i r="1">
      <x v="506"/>
    </i>
    <i r="1">
      <x v="509"/>
    </i>
    <i r="1">
      <x v="512"/>
    </i>
    <i r="1">
      <x v="515"/>
    </i>
    <i r="1">
      <x v="533"/>
    </i>
    <i r="1">
      <x v="536"/>
    </i>
    <i r="1">
      <x v="546"/>
    </i>
    <i r="1">
      <x v="547"/>
    </i>
    <i r="1">
      <x v="550"/>
    </i>
    <i r="1">
      <x v="551"/>
    </i>
    <i r="1">
      <x v="552"/>
    </i>
    <i r="1">
      <x v="561"/>
    </i>
    <i r="1">
      <x v="562"/>
    </i>
    <i r="1">
      <x v="568"/>
    </i>
    <i r="1">
      <x v="569"/>
    </i>
    <i r="1">
      <x v="570"/>
    </i>
    <i r="1">
      <x v="575"/>
    </i>
    <i r="1">
      <x v="576"/>
    </i>
    <i r="1">
      <x v="581"/>
    </i>
    <i r="1">
      <x v="582"/>
    </i>
    <i r="1">
      <x v="584"/>
    </i>
    <i r="1">
      <x v="589"/>
    </i>
    <i r="1">
      <x v="592"/>
    </i>
    <i r="1">
      <x v="593"/>
    </i>
    <i r="1">
      <x v="595"/>
    </i>
    <i r="1">
      <x v="599"/>
    </i>
    <i r="1">
      <x v="601"/>
    </i>
    <i r="1">
      <x v="604"/>
    </i>
    <i r="1">
      <x v="607"/>
    </i>
    <i r="1">
      <x v="609"/>
    </i>
    <i r="1">
      <x v="610"/>
    </i>
    <i r="1">
      <x v="612"/>
    </i>
    <i r="1">
      <x v="618"/>
    </i>
    <i r="1">
      <x v="619"/>
    </i>
    <i r="1">
      <x v="620"/>
    </i>
    <i r="1">
      <x v="625"/>
    </i>
    <i r="1">
      <x v="627"/>
    </i>
    <i r="1">
      <x v="636"/>
    </i>
    <i r="1">
      <x v="637"/>
    </i>
    <i r="1">
      <x v="638"/>
    </i>
    <i r="1">
      <x v="639"/>
    </i>
    <i r="1">
      <x v="646"/>
    </i>
    <i r="1">
      <x v="647"/>
    </i>
    <i r="1">
      <x v="648"/>
    </i>
    <i r="1">
      <x v="650"/>
    </i>
    <i r="1">
      <x v="658"/>
    </i>
    <i r="1">
      <x v="659"/>
    </i>
    <i r="1">
      <x v="661"/>
    </i>
    <i r="1">
      <x v="662"/>
    </i>
    <i r="1">
      <x v="671"/>
    </i>
    <i r="1">
      <x v="677"/>
    </i>
    <i r="1">
      <x v="681"/>
    </i>
    <i r="1">
      <x v="682"/>
    </i>
    <i r="1">
      <x v="683"/>
    </i>
    <i r="1">
      <x v="687"/>
    </i>
    <i r="1">
      <x v="690"/>
    </i>
    <i r="1">
      <x v="694"/>
    </i>
    <i r="1">
      <x v="698"/>
    </i>
    <i r="1">
      <x v="710"/>
    </i>
    <i r="1">
      <x v="717"/>
    </i>
    <i r="1">
      <x v="718"/>
    </i>
    <i r="1">
      <x v="721"/>
    </i>
    <i r="1">
      <x v="726"/>
    </i>
    <i r="1">
      <x v="731"/>
    </i>
    <i r="1">
      <x v="735"/>
    </i>
    <i r="1">
      <x v="743"/>
    </i>
    <i r="1">
      <x v="746"/>
    </i>
    <i r="1">
      <x v="750"/>
    </i>
    <i r="1">
      <x v="753"/>
    </i>
    <i r="1">
      <x v="757"/>
    </i>
    <i r="1">
      <x v="758"/>
    </i>
    <i r="1">
      <x v="759"/>
    </i>
    <i r="1">
      <x v="766"/>
    </i>
    <i r="1">
      <x v="767"/>
    </i>
    <i r="1">
      <x v="768"/>
    </i>
    <i r="1">
      <x v="785"/>
    </i>
    <i r="1">
      <x v="786"/>
    </i>
    <i r="1">
      <x v="793"/>
    </i>
    <i r="1">
      <x v="794"/>
    </i>
    <i r="1">
      <x v="796"/>
    </i>
    <i r="1">
      <x v="806"/>
    </i>
    <i r="1">
      <x v="813"/>
    </i>
    <i r="1">
      <x v="814"/>
    </i>
    <i r="1">
      <x v="819"/>
    </i>
    <i r="1">
      <x v="829"/>
    </i>
    <i r="1">
      <x v="833"/>
    </i>
    <i r="1">
      <x v="835"/>
    </i>
    <i r="1">
      <x v="836"/>
    </i>
    <i r="1">
      <x v="837"/>
    </i>
    <i r="1">
      <x v="838"/>
    </i>
    <i r="1">
      <x v="842"/>
    </i>
    <i r="1">
      <x v="844"/>
    </i>
    <i r="1">
      <x v="848"/>
    </i>
    <i r="1">
      <x v="850"/>
    </i>
    <i r="1">
      <x v="853"/>
    </i>
    <i r="1">
      <x v="854"/>
    </i>
    <i r="1">
      <x v="855"/>
    </i>
    <i r="1">
      <x v="864"/>
    </i>
    <i r="1">
      <x v="865"/>
    </i>
    <i r="1">
      <x v="866"/>
    </i>
    <i r="1">
      <x v="870"/>
    </i>
    <i r="1">
      <x v="871"/>
    </i>
    <i r="1">
      <x v="873"/>
    </i>
    <i r="1">
      <x v="874"/>
    </i>
    <i r="1">
      <x v="876"/>
    </i>
    <i r="1">
      <x v="887"/>
    </i>
    <i r="1">
      <x v="890"/>
    </i>
    <i r="1">
      <x v="893"/>
    </i>
    <i r="1">
      <x v="898"/>
    </i>
    <i r="1">
      <x v="899"/>
    </i>
    <i r="1">
      <x v="904"/>
    </i>
    <i r="1">
      <x v="910"/>
    </i>
    <i r="1">
      <x v="913"/>
    </i>
    <i r="1">
      <x v="915"/>
    </i>
    <i r="1">
      <x v="918"/>
    </i>
    <i r="1">
      <x v="922"/>
    </i>
    <i r="1">
      <x v="927"/>
    </i>
    <i r="1">
      <x v="932"/>
    </i>
    <i r="1">
      <x v="933"/>
    </i>
    <i r="1">
      <x v="935"/>
    </i>
    <i r="1">
      <x v="940"/>
    </i>
    <i>
      <x v="3"/>
    </i>
    <i r="1">
      <x v="10"/>
    </i>
    <i r="1">
      <x v="15"/>
    </i>
    <i r="1">
      <x v="28"/>
    </i>
    <i r="1">
      <x v="33"/>
    </i>
    <i r="1">
      <x v="38"/>
    </i>
    <i r="1">
      <x v="43"/>
    </i>
    <i r="1">
      <x v="56"/>
    </i>
    <i r="1">
      <x v="60"/>
    </i>
    <i r="1">
      <x v="61"/>
    </i>
    <i r="1">
      <x v="74"/>
    </i>
    <i r="1">
      <x v="75"/>
    </i>
    <i r="1">
      <x v="88"/>
    </i>
    <i r="1">
      <x v="92"/>
    </i>
    <i r="1">
      <x v="93"/>
    </i>
    <i r="1">
      <x v="95"/>
    </i>
    <i r="1">
      <x v="112"/>
    </i>
    <i r="1">
      <x v="113"/>
    </i>
    <i r="1">
      <x v="115"/>
    </i>
    <i r="1">
      <x v="122"/>
    </i>
    <i r="1">
      <x v="124"/>
    </i>
    <i r="1">
      <x v="128"/>
    </i>
    <i r="1">
      <x v="135"/>
    </i>
    <i r="1">
      <x v="137"/>
    </i>
    <i r="1">
      <x v="138"/>
    </i>
    <i r="1">
      <x v="148"/>
    </i>
    <i r="1">
      <x v="167"/>
    </i>
    <i r="1">
      <x v="188"/>
    </i>
    <i r="1">
      <x v="198"/>
    </i>
    <i r="1">
      <x v="217"/>
    </i>
    <i r="1">
      <x v="223"/>
    </i>
    <i r="1">
      <x v="224"/>
    </i>
    <i r="1">
      <x v="225"/>
    </i>
    <i r="1">
      <x v="227"/>
    </i>
    <i r="1">
      <x v="236"/>
    </i>
    <i r="1">
      <x v="240"/>
    </i>
    <i r="1">
      <x v="241"/>
    </i>
    <i r="1">
      <x v="249"/>
    </i>
    <i r="1">
      <x v="252"/>
    </i>
    <i r="1">
      <x v="258"/>
    </i>
    <i r="1">
      <x v="272"/>
    </i>
    <i r="1">
      <x v="286"/>
    </i>
    <i r="1">
      <x v="302"/>
    </i>
    <i r="1">
      <x v="308"/>
    </i>
    <i r="1">
      <x v="310"/>
    </i>
    <i r="1">
      <x v="314"/>
    </i>
    <i r="1">
      <x v="323"/>
    </i>
    <i r="1">
      <x v="324"/>
    </i>
    <i r="1">
      <x v="327"/>
    </i>
    <i r="1">
      <x v="330"/>
    </i>
    <i r="1">
      <x v="343"/>
    </i>
    <i r="1">
      <x v="347"/>
    </i>
    <i r="1">
      <x v="348"/>
    </i>
    <i r="1">
      <x v="355"/>
    </i>
    <i r="1">
      <x v="364"/>
    </i>
    <i r="1">
      <x v="370"/>
    </i>
    <i r="1">
      <x v="382"/>
    </i>
    <i r="1">
      <x v="392"/>
    </i>
    <i r="1">
      <x v="401"/>
    </i>
    <i r="1">
      <x v="405"/>
    </i>
    <i r="1">
      <x v="406"/>
    </i>
    <i r="1">
      <x v="407"/>
    </i>
    <i r="1">
      <x v="411"/>
    </i>
    <i r="1">
      <x v="412"/>
    </i>
    <i r="1">
      <x v="414"/>
    </i>
    <i r="1">
      <x v="416"/>
    </i>
    <i r="1">
      <x v="422"/>
    </i>
    <i r="1">
      <x v="424"/>
    </i>
    <i r="1">
      <x v="426"/>
    </i>
    <i r="1">
      <x v="429"/>
    </i>
    <i r="1">
      <x v="434"/>
    </i>
    <i r="1">
      <x v="436"/>
    </i>
    <i r="1">
      <x v="439"/>
    </i>
    <i r="1">
      <x v="458"/>
    </i>
    <i r="1">
      <x v="462"/>
    </i>
    <i r="1">
      <x v="477"/>
    </i>
    <i r="1">
      <x v="479"/>
    </i>
    <i r="1">
      <x v="482"/>
    </i>
    <i r="1">
      <x v="487"/>
    </i>
    <i r="1">
      <x v="488"/>
    </i>
    <i r="1">
      <x v="489"/>
    </i>
    <i r="1">
      <x v="491"/>
    </i>
    <i r="1">
      <x v="493"/>
    </i>
    <i r="1">
      <x v="498"/>
    </i>
    <i r="1">
      <x v="499"/>
    </i>
    <i r="1">
      <x v="505"/>
    </i>
    <i r="1">
      <x v="508"/>
    </i>
    <i r="1">
      <x v="513"/>
    </i>
    <i r="1">
      <x v="516"/>
    </i>
    <i r="1">
      <x v="530"/>
    </i>
    <i r="1">
      <x v="539"/>
    </i>
    <i r="1">
      <x v="540"/>
    </i>
    <i r="1">
      <x v="542"/>
    </i>
    <i r="1">
      <x v="553"/>
    </i>
    <i r="1">
      <x v="558"/>
    </i>
    <i r="1">
      <x v="566"/>
    </i>
    <i r="1">
      <x v="570"/>
    </i>
    <i r="1">
      <x v="582"/>
    </i>
    <i r="1">
      <x v="587"/>
    </i>
    <i r="1">
      <x v="590"/>
    </i>
    <i r="1">
      <x v="596"/>
    </i>
    <i r="1">
      <x v="597"/>
    </i>
    <i r="1">
      <x v="598"/>
    </i>
    <i r="1">
      <x v="605"/>
    </i>
    <i r="1">
      <x v="634"/>
    </i>
    <i r="1">
      <x v="657"/>
    </i>
    <i r="1">
      <x v="659"/>
    </i>
    <i r="1">
      <x v="672"/>
    </i>
    <i r="1">
      <x v="674"/>
    </i>
    <i r="1">
      <x v="691"/>
    </i>
    <i r="1">
      <x v="697"/>
    </i>
    <i r="1">
      <x v="700"/>
    </i>
    <i r="1">
      <x v="706"/>
    </i>
    <i r="1">
      <x v="712"/>
    </i>
    <i r="1">
      <x v="719"/>
    </i>
    <i r="1">
      <x v="722"/>
    </i>
    <i r="1">
      <x v="723"/>
    </i>
    <i r="1">
      <x v="736"/>
    </i>
    <i r="1">
      <x v="740"/>
    </i>
    <i r="1">
      <x v="745"/>
    </i>
    <i r="1">
      <x v="765"/>
    </i>
    <i r="1">
      <x v="779"/>
    </i>
    <i r="1">
      <x v="782"/>
    </i>
    <i r="1">
      <x v="787"/>
    </i>
    <i r="1">
      <x v="799"/>
    </i>
    <i r="1">
      <x v="808"/>
    </i>
    <i r="1">
      <x v="809"/>
    </i>
    <i r="1">
      <x v="811"/>
    </i>
    <i r="1">
      <x v="826"/>
    </i>
    <i r="1">
      <x v="839"/>
    </i>
    <i r="1">
      <x v="841"/>
    </i>
    <i r="1">
      <x v="852"/>
    </i>
    <i r="1">
      <x v="857"/>
    </i>
    <i r="1">
      <x v="871"/>
    </i>
    <i r="1">
      <x v="876"/>
    </i>
    <i r="1">
      <x v="885"/>
    </i>
    <i r="1">
      <x v="889"/>
    </i>
    <i r="1">
      <x v="906"/>
    </i>
    <i r="1">
      <x v="909"/>
    </i>
    <i r="1">
      <x v="921"/>
    </i>
    <i r="1">
      <x v="928"/>
    </i>
    <i>
      <x v="4"/>
    </i>
    <i r="1">
      <x v="41"/>
    </i>
    <i r="1">
      <x v="68"/>
    </i>
    <i r="1">
      <x v="71"/>
    </i>
    <i r="1">
      <x v="100"/>
    </i>
    <i r="1">
      <x v="130"/>
    </i>
    <i r="1">
      <x v="131"/>
    </i>
    <i r="1">
      <x v="139"/>
    </i>
    <i r="1">
      <x v="147"/>
    </i>
    <i r="1">
      <x v="152"/>
    </i>
    <i r="1">
      <x v="176"/>
    </i>
    <i r="1">
      <x v="178"/>
    </i>
    <i r="1">
      <x v="219"/>
    </i>
    <i r="1">
      <x v="266"/>
    </i>
    <i r="1">
      <x v="280"/>
    </i>
    <i r="1">
      <x v="284"/>
    </i>
    <i r="1">
      <x v="294"/>
    </i>
    <i r="1">
      <x v="304"/>
    </i>
    <i r="1">
      <x v="321"/>
    </i>
    <i r="1">
      <x v="359"/>
    </i>
    <i r="1">
      <x v="376"/>
    </i>
    <i r="1">
      <x v="383"/>
    </i>
    <i r="1">
      <x v="387"/>
    </i>
    <i r="1">
      <x v="397"/>
    </i>
    <i r="1">
      <x v="398"/>
    </i>
    <i r="1">
      <x v="399"/>
    </i>
    <i r="1">
      <x v="410"/>
    </i>
    <i r="1">
      <x v="433"/>
    </i>
    <i r="1">
      <x v="442"/>
    </i>
    <i r="1">
      <x v="447"/>
    </i>
    <i r="1">
      <x v="468"/>
    </i>
    <i r="1">
      <x v="480"/>
    </i>
    <i r="1">
      <x v="518"/>
    </i>
    <i r="1">
      <x v="563"/>
    </i>
    <i r="1">
      <x v="564"/>
    </i>
    <i r="1">
      <x v="585"/>
    </i>
    <i r="1">
      <x v="600"/>
    </i>
    <i r="1">
      <x v="611"/>
    </i>
    <i r="1">
      <x v="626"/>
    </i>
    <i r="1">
      <x v="630"/>
    </i>
    <i r="1">
      <x v="632"/>
    </i>
    <i r="1">
      <x v="656"/>
    </i>
    <i r="1">
      <x v="678"/>
    </i>
    <i r="1">
      <x v="707"/>
    </i>
    <i r="1">
      <x v="711"/>
    </i>
    <i r="1">
      <x v="728"/>
    </i>
    <i r="1">
      <x v="778"/>
    </i>
    <i r="1">
      <x v="790"/>
    </i>
    <i r="1">
      <x v="803"/>
    </i>
    <i r="1">
      <x v="843"/>
    </i>
    <i r="1">
      <x v="868"/>
    </i>
    <i r="1">
      <x v="876"/>
    </i>
    <i r="1">
      <x v="903"/>
    </i>
    <i r="1">
      <x v="911"/>
    </i>
    <i r="1">
      <x v="917"/>
    </i>
    <i>
      <x v="5"/>
    </i>
    <i r="1">
      <x/>
    </i>
    <i r="1">
      <x v="4"/>
    </i>
    <i r="1">
      <x v="5"/>
    </i>
    <i r="1">
      <x v="9"/>
    </i>
    <i r="1">
      <x v="24"/>
    </i>
    <i r="1">
      <x v="39"/>
    </i>
    <i r="1">
      <x v="40"/>
    </i>
    <i r="1">
      <x v="44"/>
    </i>
    <i r="1">
      <x v="57"/>
    </i>
    <i r="1">
      <x v="58"/>
    </i>
    <i r="1">
      <x v="59"/>
    </i>
    <i r="1">
      <x v="63"/>
    </i>
    <i r="1">
      <x v="66"/>
    </i>
    <i r="1">
      <x v="81"/>
    </i>
    <i r="1">
      <x v="97"/>
    </i>
    <i r="1">
      <x v="102"/>
    </i>
    <i r="1">
      <x v="119"/>
    </i>
    <i r="1">
      <x v="120"/>
    </i>
    <i r="1">
      <x v="123"/>
    </i>
    <i r="1">
      <x v="127"/>
    </i>
    <i r="1">
      <x v="136"/>
    </i>
    <i r="1">
      <x v="146"/>
    </i>
    <i r="1">
      <x v="149"/>
    </i>
    <i r="1">
      <x v="155"/>
    </i>
    <i r="1">
      <x v="168"/>
    </i>
    <i r="1">
      <x v="174"/>
    </i>
    <i r="1">
      <x v="180"/>
    </i>
    <i r="1">
      <x v="184"/>
    </i>
    <i r="1">
      <x v="189"/>
    </i>
    <i r="1">
      <x v="190"/>
    </i>
    <i r="1">
      <x v="191"/>
    </i>
    <i r="1">
      <x v="197"/>
    </i>
    <i r="1">
      <x v="202"/>
    </i>
    <i r="1">
      <x v="207"/>
    </i>
    <i r="1">
      <x v="213"/>
    </i>
    <i r="1">
      <x v="220"/>
    </i>
    <i r="1">
      <x v="228"/>
    </i>
    <i r="1">
      <x v="232"/>
    </i>
    <i r="1">
      <x v="233"/>
    </i>
    <i r="1">
      <x v="245"/>
    </i>
    <i r="1">
      <x v="270"/>
    </i>
    <i r="1">
      <x v="271"/>
    </i>
    <i r="1">
      <x v="278"/>
    </i>
    <i r="1">
      <x v="283"/>
    </i>
    <i r="1">
      <x v="318"/>
    </i>
    <i r="1">
      <x v="319"/>
    </i>
    <i r="1">
      <x v="325"/>
    </i>
    <i r="1">
      <x v="326"/>
    </i>
    <i r="1">
      <x v="333"/>
    </i>
    <i r="1">
      <x v="346"/>
    </i>
    <i r="1">
      <x v="349"/>
    </i>
    <i r="1">
      <x v="363"/>
    </i>
    <i r="1">
      <x v="375"/>
    </i>
    <i r="1">
      <x v="420"/>
    </i>
    <i r="1">
      <x v="421"/>
    </i>
    <i r="1">
      <x v="435"/>
    </i>
    <i r="1">
      <x v="438"/>
    </i>
    <i r="1">
      <x v="471"/>
    </i>
    <i r="1">
      <x v="483"/>
    </i>
    <i r="1">
      <x v="490"/>
    </i>
    <i r="1">
      <x v="492"/>
    </i>
    <i r="1">
      <x v="517"/>
    </i>
    <i r="1">
      <x v="527"/>
    </i>
    <i r="1">
      <x v="528"/>
    </i>
    <i r="1">
      <x v="531"/>
    </i>
    <i r="1">
      <x v="538"/>
    </i>
    <i r="1">
      <x v="543"/>
    </i>
    <i r="1">
      <x v="544"/>
    </i>
    <i r="1">
      <x v="548"/>
    </i>
    <i r="1">
      <x v="555"/>
    </i>
    <i r="1">
      <x v="560"/>
    </i>
    <i r="1">
      <x v="575"/>
    </i>
    <i r="1">
      <x v="577"/>
    </i>
    <i r="1">
      <x v="579"/>
    </i>
    <i r="1">
      <x v="583"/>
    </i>
    <i r="1">
      <x v="586"/>
    </i>
    <i r="1">
      <x v="603"/>
    </i>
    <i r="1">
      <x v="616"/>
    </i>
    <i r="1">
      <x v="617"/>
    </i>
    <i r="1">
      <x v="629"/>
    </i>
    <i r="1">
      <x v="633"/>
    </i>
    <i r="1">
      <x v="642"/>
    </i>
    <i r="1">
      <x v="643"/>
    </i>
    <i r="1">
      <x v="649"/>
    </i>
    <i r="1">
      <x v="652"/>
    </i>
    <i r="1">
      <x v="654"/>
    </i>
    <i r="1">
      <x v="659"/>
    </i>
    <i r="1">
      <x v="661"/>
    </i>
    <i r="1">
      <x v="664"/>
    </i>
    <i r="1">
      <x v="667"/>
    </i>
    <i r="1">
      <x v="668"/>
    </i>
    <i r="1">
      <x v="670"/>
    </i>
    <i r="1">
      <x v="673"/>
    </i>
    <i r="1">
      <x v="685"/>
    </i>
    <i r="1">
      <x v="686"/>
    </i>
    <i r="1">
      <x v="701"/>
    </i>
    <i r="1">
      <x v="713"/>
    </i>
    <i r="1">
      <x v="714"/>
    </i>
    <i r="1">
      <x v="715"/>
    </i>
    <i r="1">
      <x v="729"/>
    </i>
    <i r="1">
      <x v="730"/>
    </i>
    <i r="1">
      <x v="733"/>
    </i>
    <i r="1">
      <x v="738"/>
    </i>
    <i r="1">
      <x v="739"/>
    </i>
    <i r="1">
      <x v="741"/>
    </i>
    <i r="1">
      <x v="744"/>
    </i>
    <i r="1">
      <x v="748"/>
    </i>
    <i r="1">
      <x v="749"/>
    </i>
    <i r="1">
      <x v="769"/>
    </i>
    <i r="1">
      <x v="770"/>
    </i>
    <i r="1">
      <x v="771"/>
    </i>
    <i r="1">
      <x v="773"/>
    </i>
    <i r="1">
      <x v="774"/>
    </i>
    <i r="1">
      <x v="781"/>
    </i>
    <i r="1">
      <x v="784"/>
    </i>
    <i r="1">
      <x v="800"/>
    </i>
    <i r="1">
      <x v="801"/>
    </i>
    <i r="1">
      <x v="807"/>
    </i>
    <i r="1">
      <x v="817"/>
    </i>
    <i r="1">
      <x v="821"/>
    </i>
    <i r="1">
      <x v="823"/>
    </i>
    <i r="1">
      <x v="828"/>
    </i>
    <i r="1">
      <x v="831"/>
    </i>
    <i r="1">
      <x v="843"/>
    </i>
    <i r="1">
      <x v="845"/>
    </i>
    <i r="1">
      <x v="847"/>
    </i>
    <i r="1">
      <x v="849"/>
    </i>
    <i r="1">
      <x v="856"/>
    </i>
    <i r="1">
      <x v="860"/>
    </i>
    <i r="1">
      <x v="867"/>
    </i>
    <i r="1">
      <x v="876"/>
    </i>
    <i r="1">
      <x v="882"/>
    </i>
    <i r="1">
      <x v="883"/>
    </i>
    <i r="1">
      <x v="894"/>
    </i>
    <i r="1">
      <x v="895"/>
    </i>
    <i r="1">
      <x v="901"/>
    </i>
    <i r="1">
      <x v="908"/>
    </i>
    <i r="1">
      <x v="912"/>
    </i>
    <i r="1">
      <x v="916"/>
    </i>
    <i r="1">
      <x v="925"/>
    </i>
    <i r="1">
      <x v="931"/>
    </i>
    <i r="1">
      <x v="934"/>
    </i>
    <i r="1">
      <x v="936"/>
    </i>
    <i>
      <x v="6"/>
    </i>
    <i r="1">
      <x v="11"/>
    </i>
    <i r="1">
      <x v="26"/>
    </i>
    <i r="1">
      <x v="42"/>
    </i>
    <i r="1">
      <x v="53"/>
    </i>
    <i r="1">
      <x v="140"/>
    </i>
    <i r="1">
      <x v="144"/>
    </i>
    <i r="1">
      <x v="145"/>
    </i>
    <i r="1">
      <x v="150"/>
    </i>
    <i r="1">
      <x v="151"/>
    </i>
    <i r="1">
      <x v="162"/>
    </i>
    <i r="1">
      <x v="175"/>
    </i>
    <i r="1">
      <x v="182"/>
    </i>
    <i r="1">
      <x v="185"/>
    </i>
    <i r="1">
      <x v="216"/>
    </i>
    <i r="1">
      <x v="268"/>
    </i>
    <i r="1">
      <x v="299"/>
    </i>
    <i r="1">
      <x v="300"/>
    </i>
    <i r="1">
      <x v="306"/>
    </i>
    <i r="1">
      <x v="344"/>
    </i>
    <i r="1">
      <x v="350"/>
    </i>
    <i r="1">
      <x v="389"/>
    </i>
    <i r="1">
      <x v="395"/>
    </i>
    <i r="1">
      <x v="452"/>
    </i>
    <i r="1">
      <x v="453"/>
    </i>
    <i r="1">
      <x v="514"/>
    </i>
    <i r="1">
      <x v="525"/>
    </i>
    <i r="1">
      <x v="537"/>
    </i>
    <i r="1">
      <x v="545"/>
    </i>
    <i r="1">
      <x v="565"/>
    </i>
    <i r="1">
      <x v="578"/>
    </i>
    <i r="1">
      <x v="608"/>
    </i>
    <i r="1">
      <x v="609"/>
    </i>
    <i r="1">
      <x v="621"/>
    </i>
    <i r="1">
      <x v="624"/>
    </i>
    <i r="1">
      <x v="645"/>
    </i>
    <i r="1">
      <x v="651"/>
    </i>
    <i r="1">
      <x v="655"/>
    </i>
    <i r="1">
      <x v="663"/>
    </i>
    <i r="1">
      <x v="675"/>
    </i>
    <i r="1">
      <x v="684"/>
    </i>
    <i r="1">
      <x v="692"/>
    </i>
    <i r="1">
      <x v="702"/>
    </i>
    <i r="1">
      <x v="705"/>
    </i>
    <i r="1">
      <x v="708"/>
    </i>
    <i r="1">
      <x v="709"/>
    </i>
    <i r="1">
      <x v="724"/>
    </i>
    <i r="1">
      <x v="727"/>
    </i>
    <i r="1">
      <x v="745"/>
    </i>
    <i r="1">
      <x v="761"/>
    </i>
    <i r="1">
      <x v="762"/>
    </i>
    <i r="1">
      <x v="764"/>
    </i>
    <i r="1">
      <x v="788"/>
    </i>
    <i r="1">
      <x v="789"/>
    </i>
    <i r="1">
      <x v="791"/>
    </i>
    <i r="1">
      <x v="792"/>
    </i>
    <i r="1">
      <x v="820"/>
    </i>
    <i r="1">
      <x v="827"/>
    </i>
    <i r="1">
      <x v="830"/>
    </i>
    <i r="1">
      <x v="875"/>
    </i>
    <i r="1">
      <x v="876"/>
    </i>
    <i r="1">
      <x v="886"/>
    </i>
    <i r="1">
      <x v="892"/>
    </i>
    <i r="1">
      <x v="900"/>
    </i>
    <i r="1">
      <x v="907"/>
    </i>
    <i r="1">
      <x v="919"/>
    </i>
    <i r="1">
      <x v="920"/>
    </i>
    <i r="1">
      <x v="924"/>
    </i>
    <i>
      <x v="7"/>
    </i>
    <i r="1">
      <x v="12"/>
    </i>
    <i r="1">
      <x v="17"/>
    </i>
    <i r="1">
      <x v="18"/>
    </i>
    <i r="1">
      <x v="64"/>
    </i>
    <i r="1">
      <x v="69"/>
    </i>
    <i r="1">
      <x v="79"/>
    </i>
    <i r="1">
      <x v="90"/>
    </i>
    <i r="1">
      <x v="116"/>
    </i>
    <i r="1">
      <x v="143"/>
    </i>
    <i r="1">
      <x v="153"/>
    </i>
    <i r="1">
      <x v="156"/>
    </i>
    <i r="1">
      <x v="183"/>
    </i>
    <i r="1">
      <x v="209"/>
    </i>
    <i r="1">
      <x v="256"/>
    </i>
    <i r="1">
      <x v="257"/>
    </i>
    <i r="1">
      <x v="259"/>
    </i>
    <i r="1">
      <x v="277"/>
    </i>
    <i r="1">
      <x v="291"/>
    </i>
    <i r="1">
      <x v="301"/>
    </i>
    <i r="1">
      <x v="311"/>
    </i>
    <i r="1">
      <x v="320"/>
    </i>
    <i r="1">
      <x v="322"/>
    </i>
    <i r="1">
      <x v="328"/>
    </i>
    <i r="1">
      <x v="329"/>
    </i>
    <i r="1">
      <x v="334"/>
    </i>
    <i r="1">
      <x v="340"/>
    </i>
    <i r="1">
      <x v="341"/>
    </i>
    <i r="1">
      <x v="351"/>
    </i>
    <i r="1">
      <x v="362"/>
    </i>
    <i r="1">
      <x v="380"/>
    </i>
    <i r="1">
      <x v="385"/>
    </i>
    <i r="1">
      <x v="394"/>
    </i>
    <i r="1">
      <x v="430"/>
    </i>
    <i r="1">
      <x v="432"/>
    </i>
    <i r="1">
      <x v="441"/>
    </i>
    <i r="1">
      <x v="449"/>
    </i>
    <i r="1">
      <x v="466"/>
    </i>
    <i r="1">
      <x v="478"/>
    </i>
    <i r="1">
      <x v="507"/>
    </i>
    <i r="1">
      <x v="511"/>
    </i>
    <i r="1">
      <x v="521"/>
    </i>
    <i r="1">
      <x v="523"/>
    </i>
    <i r="1">
      <x v="557"/>
    </i>
    <i r="1">
      <x v="591"/>
    </i>
    <i r="1">
      <x v="594"/>
    </i>
    <i r="1">
      <x v="606"/>
    </i>
    <i r="1">
      <x v="613"/>
    </i>
    <i r="1">
      <x v="734"/>
    </i>
    <i r="1">
      <x v="752"/>
    </i>
    <i r="1">
      <x v="797"/>
    </i>
    <i r="1">
      <x v="804"/>
    </i>
    <i r="1">
      <x v="815"/>
    </i>
    <i r="1">
      <x v="822"/>
    </i>
    <i r="1">
      <x v="846"/>
    </i>
    <i r="1">
      <x v="851"/>
    </i>
    <i r="1">
      <x v="869"/>
    </i>
    <i r="1">
      <x v="876"/>
    </i>
    <i r="1">
      <x v="881"/>
    </i>
    <i r="1">
      <x v="884"/>
    </i>
    <i r="1">
      <x v="897"/>
    </i>
    <i r="1">
      <x v="926"/>
    </i>
    <i r="1">
      <x v="929"/>
    </i>
    <i r="1">
      <x v="939"/>
    </i>
    <i t="grand">
      <x/>
    </i>
  </rowItems>
  <colItems count="1">
    <i/>
  </colItems>
  <formats count="8">
    <format dxfId="60">
      <pivotArea dataOnly="0" labelOnly="1" fieldPosition="0">
        <references count="1">
          <reference field="5" count="1">
            <x v="2"/>
          </reference>
        </references>
      </pivotArea>
    </format>
    <format dxfId="59">
      <pivotArea dataOnly="0" labelOnly="1" fieldPosition="0">
        <references count="1">
          <reference field="5" count="1">
            <x v="3"/>
          </reference>
        </references>
      </pivotArea>
    </format>
    <format dxfId="58">
      <pivotArea dataOnly="0" labelOnly="1" fieldPosition="0">
        <references count="1">
          <reference field="5" count="1">
            <x v="4"/>
          </reference>
        </references>
      </pivotArea>
    </format>
    <format dxfId="57">
      <pivotArea dataOnly="0" labelOnly="1" fieldPosition="0">
        <references count="1">
          <reference field="5" count="1">
            <x v="5"/>
          </reference>
        </references>
      </pivotArea>
    </format>
    <format dxfId="56">
      <pivotArea dataOnly="0" labelOnly="1" fieldPosition="0">
        <references count="1">
          <reference field="5" count="1">
            <x v="6"/>
          </reference>
        </references>
      </pivotArea>
    </format>
    <format dxfId="55">
      <pivotArea dataOnly="0" labelOnly="1" fieldPosition="0">
        <references count="1">
          <reference field="5" count="1">
            <x v="7"/>
          </reference>
        </references>
      </pivotArea>
    </format>
    <format dxfId="54">
      <pivotArea dataOnly="0" labelOnly="1" fieldPosition="0">
        <references count="1">
          <reference field="5" count="1">
            <x v="0"/>
          </reference>
        </references>
      </pivotArea>
    </format>
    <format dxfId="53">
      <pivotArea dataOnly="0" labelOnly="1" fieldPosition="0">
        <references count="1"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F563B2F-D094-4355-B963-422E05B7BDBD}" name="Table3" displayName="Table3" ref="A1:A981" totalsRowShown="0">
  <autoFilter ref="A1:A981" xr:uid="{43EB49D9-4A61-4A14-B455-B5DE84AD3070}"/>
  <tableColumns count="1">
    <tableColumn id="1" xr3:uid="{605BA30D-F1D8-45D6-9BD3-3A5262A9B819}" name="Column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335F28-245D-453A-BE1A-73ABF902BEF6}" name="Table5" displayName="Table5" ref="G2:I989" totalsRowShown="0" headerRowDxfId="128">
  <autoFilter ref="G2:I989" xr:uid="{DCF98BCF-5069-45A5-ADC4-340A0D34A8A5}"/>
  <tableColumns count="3">
    <tableColumn id="1" xr3:uid="{03E42826-58EE-41C0-B431-AB221A3BA88E}" name="BRANCH_NAME"/>
    <tableColumn id="3" xr3:uid="{98BA8DB4-E547-4F46-BBA6-8B7CCDC2F7DB}" name="Column1" dataDxfId="127">
      <calculatedColumnFormula>VLOOKUP(Table5[[#This Row],[BRANCH_NAME]],$C$3:$D$1432,2,0)</calculatedColumnFormula>
    </tableColumn>
    <tableColumn id="2" xr3:uid="{28C94758-4F9D-4F0B-9612-F4CD89258D46}" name="BRANCH POPULA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05364A9-7302-4496-B20E-0C8D25B861CA}" name="Table6" displayName="Table6" ref="K3:K981" totalsRowShown="0">
  <autoFilter ref="K3:K981" xr:uid="{A15C19D4-23E8-4257-8E42-6C68A464BCC9}"/>
  <tableColumns count="1">
    <tableColumn id="1" xr3:uid="{336F3823-5559-4518-9026-33C68D7678CA}" name="14945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083034-678D-4576-848E-EEC6830D6D8A}" name="Table1" displayName="Table1" ref="A1:H981" totalsRowShown="0" headerRowDxfId="52" headerRowBorderDxfId="51" tableBorderDxfId="50" totalsRowBorderDxfId="49">
  <autoFilter ref="A1:H981" xr:uid="{01A511AB-DDC6-48D4-97F2-CE382E92B56C}"/>
  <sortState xmlns:xlrd2="http://schemas.microsoft.com/office/spreadsheetml/2017/richdata2" ref="A2:H981">
    <sortCondition ref="A1:A981"/>
  </sortState>
  <tableColumns count="8">
    <tableColumn id="1" xr3:uid="{AA922A8F-861F-4241-9436-9FC75FA1D29D}" name="SERIAL _x000a_NUMBER" dataDxfId="48"/>
    <tableColumn id="2" xr3:uid="{291896A0-D930-49F8-9A52-1CAE0313EE37}" name="BANK NAME" dataDxfId="47"/>
    <tableColumn id="3" xr3:uid="{BF3D51F9-700F-4811-96CD-406CD31F3EFC}" name="BANK ID" dataDxfId="46"/>
    <tableColumn id="4" xr3:uid="{97D2AFDC-02F5-42A9-89E2-98F5A2BFCF87}" name="BRANCH NAME" dataDxfId="45"/>
    <tableColumn id="5" xr3:uid="{78322D30-8503-44FC-9F70-F760D4324AD2}" name="BRANCH CODE" dataDxfId="44"/>
    <tableColumn id="6" xr3:uid="{1BBB865F-8524-4DD7-8032-0CD4B066E080}" name="DIVISION NAME" dataDxfId="43"/>
    <tableColumn id="7" xr3:uid="{148B39CC-D07D-4FE6-A646-D412F61C2628}" name="DISTRICT NAME" dataDxfId="42"/>
    <tableColumn id="8" xr3:uid="{C1AADB83-7063-4ED7-AEC0-4F019CA5BEE9}" name="THANA NAME" dataDxfId="4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82CE1E2-5525-47DF-A69A-3E0330FC2A9D}" name="Table13" displayName="Table13" ref="E1:I981" totalsRowShown="0" tableBorderDxfId="40">
  <autoFilter ref="E1:I981" xr:uid="{EE08FBDA-61EB-41B3-B1AD-33B075FBCD4D}"/>
  <tableColumns count="5">
    <tableColumn id="1" xr3:uid="{0D053AAB-AE0F-4D78-AFA3-0691CB71AFBD}" name="BRANCH NAME" dataDxfId="39"/>
    <tableColumn id="2" xr3:uid="{4CF16860-0497-4B96-96E6-049ECAC6790F}" name="vlookup_by_branch name" dataDxfId="38">
      <calculatedColumnFormula>IFERROR(VLOOKUP(E2,$A$2:$C$922,3,0),"")</calculatedColumnFormula>
    </tableColumn>
    <tableColumn id="3" xr3:uid="{101BF15D-F20C-432D-85CB-207ADF1FB780}" name="Vlookup_by_thana name" dataDxfId="37">
      <calculatedColumnFormula>IFERROR(VLOOKUP(D2,Table14[],3,0),"")</calculatedColumnFormula>
    </tableColumn>
    <tableColumn id="6" xr3:uid="{C932A5A2-F003-4F80-8E2B-D6A2DD627E6D}" name="Column1" dataDxfId="36">
      <calculatedColumnFormula>IF(LEN(Table13[[#This Row],[Vlookup_by_thana name]])=0,Table13[[#This Row],[vlookup_by_branch name]],Table13[[#This Row],[Vlookup_by_thana name]])</calculatedColumnFormula>
    </tableColumn>
    <tableColumn id="7" xr3:uid="{A231BB1F-14A9-4AFC-9802-6AC05971D6AA}" name="SOURCE" dataDxfId="3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11CABA4-7F4C-4852-AC0B-FDF5C0C7B1FC}" name="Table14" displayName="Table14" ref="A1:C922" totalsRowShown="0" headerRowDxfId="34" tableBorderDxfId="33">
  <autoFilter ref="A1:C922" xr:uid="{62644F79-28BB-44F8-A4B6-8B1BCB2BFE7B}"/>
  <tableColumns count="3">
    <tableColumn id="1" xr3:uid="{A5732A84-7B49-485A-87A1-7645BF64D18C}" name="Branch Name" dataDxfId="32" dataCellStyle="Hyperlink"/>
    <tableColumn id="2" xr3:uid="{FD199095-594C-41B9-B33F-0B2C48F5ABBB}" name="District" dataDxfId="31"/>
    <tableColumn id="3" xr3:uid="{DF2E8BF9-7198-4D23-8231-0B95E7DF8EB2}" name="Address" dataDxfId="3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DF8B11A-C1B5-4941-89D3-B8CE7CF9F0EF}" name="Table12" displayName="Table12" ref="A1:AA981" totalsRowShown="0" headerRowDxfId="29" dataDxfId="28" tableBorderDxfId="27">
  <autoFilter ref="A1:AA981" xr:uid="{D52C2595-ED8E-4562-8C39-56C9DBF90B11}"/>
  <tableColumns count="27">
    <tableColumn id="1" xr3:uid="{51C140EC-2CB6-4C26-AA8F-442BA3694FC1}" name="SERIAL _x000a_NUMBER" dataDxfId="26"/>
    <tableColumn id="2" xr3:uid="{08A4BF6B-7F72-4C2E-8FA1-BC789B1C5B8B}" name="BANK NAME" dataDxfId="25"/>
    <tableColumn id="3" xr3:uid="{2C336DF9-5357-4996-9406-D51F712E040F}" name="BANK ID" dataDxfId="24"/>
    <tableColumn id="4" xr3:uid="{20D0D87A-95C1-43D0-B46F-CA39241FE2F9}" name="BRANCH NAME" dataDxfId="23"/>
    <tableColumn id="26" xr3:uid="{999881E0-0D43-451F-8272-D820D39ED686}" name="BRANCH ADDRESS" dataDxfId="22">
      <calculatedColumnFormula>VLOOKUP(Table12[[#This Row],[BRANCH NAME]],'Branch Address-2'!$B$2:$D$981,2,0)</calculatedColumnFormula>
    </tableColumn>
    <tableColumn id="27" xr3:uid="{3CD18419-C1F2-4204-B8AA-FE5156C212D0}" name="MAP COORDINATES" dataDxfId="21">
      <calculatedColumnFormula>VLOOKUP(Table12[[#This Row],[BRANCH NAME]],'Branch Address-2'!$B$2:$D$981,3,0)</calculatedColumnFormula>
    </tableColumn>
    <tableColumn id="5" xr3:uid="{EF160D8F-24FA-4C44-AA81-7D04F85F2F9C}" name="BRANCH POPULATION" dataDxfId="20">
      <calculatedColumnFormula>VLOOKUP(FINAL_DATASET!$D2,'R_E_P allocation'!$A$3:$D$983,4,0)</calculatedColumnFormula>
    </tableColumn>
    <tableColumn id="6" xr3:uid="{CA057EFD-C7CD-45F1-9099-0476452696C9}" name="POPULATION RATIO" dataDxfId="19" dataCellStyle="Percent">
      <calculatedColumnFormula>VLOOKUP(FINAL_DATASET!$D2,'R_E_P allocation'!$A$3:$E$983,5,0)</calculatedColumnFormula>
    </tableColumn>
    <tableColumn id="7" xr3:uid="{726C75AF-6A95-480F-92CB-E2B48FFCFEFA}" name="REVENUE 2023" dataDxfId="18" dataCellStyle="Currency">
      <calculatedColumnFormula>VLOOKUP(FINAL_DATASET!$D2,'R_E_P allocation'!$A$3:$F$983,6,0)</calculatedColumnFormula>
    </tableColumn>
    <tableColumn id="8" xr3:uid="{C0CF4F0D-8E82-4DBA-AA5A-AC1383BE1B92}" name="REVENUE 2022" dataDxfId="17" dataCellStyle="Currency">
      <calculatedColumnFormula>VLOOKUP(FINAL_DATASET!$D2,'R_E_P allocation'!$A$3:$G$983,7,0)</calculatedColumnFormula>
    </tableColumn>
    <tableColumn id="9" xr3:uid="{BD38C946-CB50-45A3-BA64-5CAE7ABC2E27}" name="REVENUE 2021" dataDxfId="16" dataCellStyle="Currency">
      <calculatedColumnFormula>VLOOKUP(FINAL_DATASET!$D2,'R_E_P allocation'!$A$3:$T$984,8,0)</calculatedColumnFormula>
    </tableColumn>
    <tableColumn id="10" xr3:uid="{A5C62AB9-0A98-4F85-B301-E0724030635A}" name="REVENUE 2020" dataDxfId="15" dataCellStyle="Currency">
      <calculatedColumnFormula>VLOOKUP(FINAL_DATASET!$D2,'R_E_P allocation'!$A$3:$T$984,9,0)</calculatedColumnFormula>
    </tableColumn>
    <tableColumn id="11" xr3:uid="{57D85867-39AA-42D2-80B8-6BF033DA0B4C}" name="REVENUE 2019" dataDxfId="14" dataCellStyle="Currency">
      <calculatedColumnFormula>VLOOKUP($D2,'R_E_P allocation'!$A$3:$T$984,'R_E_P allocation'!J$984,0)</calculatedColumnFormula>
    </tableColumn>
    <tableColumn id="12" xr3:uid="{CE6FACFE-380F-41ED-8C03-8E7A242B0754}" name="EXPENSE 2023" dataDxfId="13" dataCellStyle="Currency">
      <calculatedColumnFormula>VLOOKUP($D2,'R_E_P allocation'!$A$3:$T$984,'R_E_P allocation'!K$984,0)</calculatedColumnFormula>
    </tableColumn>
    <tableColumn id="13" xr3:uid="{3AC633FE-6C6A-4A43-A3CC-C090EF38B5DA}" name="EXPENSE 2022" dataDxfId="12" dataCellStyle="Currency">
      <calculatedColumnFormula>VLOOKUP($D2,'R_E_P allocation'!$A$3:$T$984,'R_E_P allocation'!L$984,0)</calculatedColumnFormula>
    </tableColumn>
    <tableColumn id="14" xr3:uid="{DCEB7758-4F33-43CA-8C49-13752730C0C5}" name="EXPENSE 2021" dataDxfId="11" dataCellStyle="Currency">
      <calculatedColumnFormula>VLOOKUP($D2,'R_E_P allocation'!$A$3:$T$984,'R_E_P allocation'!M$984,0)</calculatedColumnFormula>
    </tableColumn>
    <tableColumn id="15" xr3:uid="{7B6CFC2E-51A6-45FA-BF86-05A1D168B88B}" name="EXPENSE 2020" dataDxfId="10" dataCellStyle="Currency">
      <calculatedColumnFormula>VLOOKUP($D2,'R_E_P allocation'!$A$3:$T$984,'R_E_P allocation'!N$984,0)</calculatedColumnFormula>
    </tableColumn>
    <tableColumn id="16" xr3:uid="{F16C5D9A-4F75-4C9A-A860-95E727B1D2A4}" name="EXPENSE 2019" dataDxfId="9" dataCellStyle="Currency">
      <calculatedColumnFormula>VLOOKUP($D2,'R_E_P allocation'!$A$3:$T$984,'R_E_P allocation'!O$984,0)</calculatedColumnFormula>
    </tableColumn>
    <tableColumn id="17" xr3:uid="{40CDE87B-81E2-40A3-9BBE-F27DB5D2F8B9}" name="PROFIT 2023" dataDxfId="8" dataCellStyle="Currency">
      <calculatedColumnFormula>VLOOKUP($D2,'R_E_P allocation'!$A$3:$T$984,'R_E_P allocation'!P$984,0)</calculatedColumnFormula>
    </tableColumn>
    <tableColumn id="18" xr3:uid="{F135D0B8-A7CD-4096-958A-A2CB99674F35}" name="PROFIT 2022" dataDxfId="7" dataCellStyle="Currency">
      <calculatedColumnFormula>VLOOKUP($D2,'R_E_P allocation'!$A$3:$T$984,'R_E_P allocation'!Q$984,0)</calculatedColumnFormula>
    </tableColumn>
    <tableColumn id="19" xr3:uid="{B0ACEEF5-E5DC-4624-AE3C-1B09FDBF3ABA}" name="PROFIT 2021" dataDxfId="6" dataCellStyle="Currency">
      <calculatedColumnFormula>VLOOKUP($D2,'R_E_P allocation'!$A$3:$T$984,'R_E_P allocation'!R$984,0)</calculatedColumnFormula>
    </tableColumn>
    <tableColumn id="20" xr3:uid="{18981D13-166A-4709-9D97-48ACAA3EBA9A}" name="PROFIT 2020" dataDxfId="5" dataCellStyle="Currency">
      <calculatedColumnFormula>VLOOKUP($D2,'R_E_P allocation'!$A$3:$T$984,'R_E_P allocation'!S$984,0)</calculatedColumnFormula>
    </tableColumn>
    <tableColumn id="21" xr3:uid="{67F96387-A65B-43ED-A392-B224217C6008}" name="PROFIT 2019" dataDxfId="4" dataCellStyle="Currency">
      <calculatedColumnFormula>VLOOKUP($D2,'R_E_P allocation'!$A$3:$T$984,'R_E_P allocation'!T$984,0)</calculatedColumnFormula>
    </tableColumn>
    <tableColumn id="22" xr3:uid="{95EF69AB-A5C3-4641-BA51-2B639B73DC61}" name="BRANCH CODE" dataDxfId="3"/>
    <tableColumn id="23" xr3:uid="{CA3448EF-CD8A-45DE-8C0C-2C7144C105C6}" name="DIVISION NAME" dataDxfId="2"/>
    <tableColumn id="24" xr3:uid="{754E432B-9981-42AF-863D-3C498549C15F}" name="DISTRICT NAME" dataDxfId="1"/>
    <tableColumn id="25" xr3:uid="{85C5467C-2482-4D5E-AF99-BBC61FB1DF97}" name="THANA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granibank.org/index.php/financial/annual" TargetMode="External"/><Relationship Id="rId2" Type="http://schemas.openxmlformats.org/officeDocument/2006/relationships/hyperlink" Target="https://1drv.ms/x/s!AmDQtPG781wHlBLwZd9hda1gwvrs?e=t8Cim2" TargetMode="External"/><Relationship Id="rId1" Type="http://schemas.openxmlformats.org/officeDocument/2006/relationships/pivotTable" Target="../pivotTables/pivotTable3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banksbd.org/agbk/branches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nksbd.org/agbk/shahrasti-branch-4260.html" TargetMode="External"/><Relationship Id="rId671" Type="http://schemas.openxmlformats.org/officeDocument/2006/relationships/hyperlink" Target="https://www.banksbd.org/agbk/narsingdi-branch-4122.html" TargetMode="External"/><Relationship Id="rId769" Type="http://schemas.openxmlformats.org/officeDocument/2006/relationships/hyperlink" Target="https://www.banksbd.org/agbk/kaukhali-branch-3972.html" TargetMode="External"/><Relationship Id="rId21" Type="http://schemas.openxmlformats.org/officeDocument/2006/relationships/hyperlink" Target="https://www.banksbd.org/agbk/kakchira-branch-3901.html" TargetMode="External"/><Relationship Id="rId324" Type="http://schemas.openxmlformats.org/officeDocument/2006/relationships/hyperlink" Target="https://www.banksbd.org/agbk/sonargoan-road-branch-4283.html" TargetMode="External"/><Relationship Id="rId531" Type="http://schemas.openxmlformats.org/officeDocument/2006/relationships/hyperlink" Target="https://www.banksbd.org/agbk/islamic-university-branch-3864.html" TargetMode="External"/><Relationship Id="rId629" Type="http://schemas.openxmlformats.org/officeDocument/2006/relationships/hyperlink" Target="https://www.banksbd.org/agbk/mymensingh-medical-college-branch-4056.html" TargetMode="External"/><Relationship Id="rId170" Type="http://schemas.openxmlformats.org/officeDocument/2006/relationships/hyperlink" Target="https://www.banksbd.org/agbk/jubilee-road-branch-3871.html" TargetMode="External"/><Relationship Id="rId836" Type="http://schemas.openxmlformats.org/officeDocument/2006/relationships/hyperlink" Target="https://www.banksbd.org/agbk/beltail-branch-309.html" TargetMode="External"/><Relationship Id="rId268" Type="http://schemas.openxmlformats.org/officeDocument/2006/relationships/hyperlink" Target="https://www.banksbd.org/agbk/elephant-road-branch-246.html" TargetMode="External"/><Relationship Id="rId475" Type="http://schemas.openxmlformats.org/officeDocument/2006/relationships/hyperlink" Target="https://www.banksbd.org/agbk/baikali-branch-215.html" TargetMode="External"/><Relationship Id="rId682" Type="http://schemas.openxmlformats.org/officeDocument/2006/relationships/hyperlink" Target="https://www.banksbd.org/agbk/natore-branch-4123.html" TargetMode="External"/><Relationship Id="rId903" Type="http://schemas.openxmlformats.org/officeDocument/2006/relationships/hyperlink" Target="https://www.banksbd.org/agbk/kanchanpur-branch-3981.html" TargetMode="External"/><Relationship Id="rId32" Type="http://schemas.openxmlformats.org/officeDocument/2006/relationships/hyperlink" Target="https://www.banksbd.org/agbk/gournadi-branch-3803.html" TargetMode="External"/><Relationship Id="rId128" Type="http://schemas.openxmlformats.org/officeDocument/2006/relationships/hyperlink" Target="https://www.banksbd.org/agbk/mobarakpur-branch-4012.html" TargetMode="External"/><Relationship Id="rId335" Type="http://schemas.openxmlformats.org/officeDocument/2006/relationships/hyperlink" Target="https://www.banksbd.org/agbk/bhushir-bandar-branch-192.html" TargetMode="External"/><Relationship Id="rId542" Type="http://schemas.openxmlformats.org/officeDocument/2006/relationships/hyperlink" Target="https://www.banksbd.org/agbk/selaidah-branch-4306.html" TargetMode="External"/><Relationship Id="rId181" Type="http://schemas.openxmlformats.org/officeDocument/2006/relationships/hyperlink" Target="https://www.banksbd.org/agbk/mirsharai-branch-4018.html" TargetMode="External"/><Relationship Id="rId402" Type="http://schemas.openxmlformats.org/officeDocument/2006/relationships/hyperlink" Target="https://www.banksbd.org/agbk/banagram-branch-204.html" TargetMode="External"/><Relationship Id="rId847" Type="http://schemas.openxmlformats.org/officeDocument/2006/relationships/hyperlink" Target="https://www.banksbd.org/agbk/raiganj-branch-4246.html" TargetMode="External"/><Relationship Id="rId279" Type="http://schemas.openxmlformats.org/officeDocument/2006/relationships/hyperlink" Target="https://www.banksbd.org/agbk/imamganj-branch-256.html" TargetMode="External"/><Relationship Id="rId486" Type="http://schemas.openxmlformats.org/officeDocument/2006/relationships/hyperlink" Target="https://www.banksbd.org/agbk/jessore-road-branch-3892.html" TargetMode="External"/><Relationship Id="rId693" Type="http://schemas.openxmlformats.org/officeDocument/2006/relationships/hyperlink" Target="https://www.banksbd.org/agbk/fakirer-bazar-branch-3798.html" TargetMode="External"/><Relationship Id="rId707" Type="http://schemas.openxmlformats.org/officeDocument/2006/relationships/hyperlink" Target="https://www.banksbd.org/agbk/bazra-bazar-branch-293.html" TargetMode="External"/><Relationship Id="rId914" Type="http://schemas.openxmlformats.org/officeDocument/2006/relationships/hyperlink" Target="https://www.banksbd.org/agbk/shalimabad-branch-4351.html" TargetMode="External"/><Relationship Id="rId43" Type="http://schemas.openxmlformats.org/officeDocument/2006/relationships/hyperlink" Target="https://www.banksbd.org/agbk/tarki-bandar-branch-4354.html" TargetMode="External"/><Relationship Id="rId139" Type="http://schemas.openxmlformats.org/officeDocument/2006/relationships/hyperlink" Target="https://www.banksbd.org/agbk/asadganj-branch-118.html" TargetMode="External"/><Relationship Id="rId346" Type="http://schemas.openxmlformats.org/officeDocument/2006/relationships/hyperlink" Target="https://www.banksbd.org/agbk/puratan-bazar-branch-4163.html" TargetMode="External"/><Relationship Id="rId553" Type="http://schemas.openxmlformats.org/officeDocument/2006/relationships/hyperlink" Target="https://www.banksbd.org/agbk/nagmud-bazar-branch-4118.html" TargetMode="External"/><Relationship Id="rId760" Type="http://schemas.openxmlformats.org/officeDocument/2006/relationships/hyperlink" Target="https://www.banksbd.org/agbk/kanakdia-branch-3969.html" TargetMode="External"/><Relationship Id="rId192" Type="http://schemas.openxmlformats.org/officeDocument/2006/relationships/hyperlink" Target="https://www.banksbd.org/agbk/sadarghat-branch-4265.html" TargetMode="External"/><Relationship Id="rId206" Type="http://schemas.openxmlformats.org/officeDocument/2006/relationships/hyperlink" Target="https://www.banksbd.org/agbk/darshana-branch-3753.html" TargetMode="External"/><Relationship Id="rId413" Type="http://schemas.openxmlformats.org/officeDocument/2006/relationships/hyperlink" Target="https://www.banksbd.org/agbk/ramdia-branch-4222.html" TargetMode="External"/><Relationship Id="rId858" Type="http://schemas.openxmlformats.org/officeDocument/2006/relationships/hyperlink" Target="https://www.banksbd.org/agbk/sunamganj-branch-4344.html" TargetMode="External"/><Relationship Id="rId497" Type="http://schemas.openxmlformats.org/officeDocument/2006/relationships/hyperlink" Target="https://www.banksbd.org/agbk/phulbari-gate-branch-4174.html" TargetMode="External"/><Relationship Id="rId620" Type="http://schemas.openxmlformats.org/officeDocument/2006/relationships/hyperlink" Target="https://www.banksbd.org/agbk/ck-ghose-road-branch-3727.html" TargetMode="External"/><Relationship Id="rId718" Type="http://schemas.openxmlformats.org/officeDocument/2006/relationships/hyperlink" Target="https://www.banksbd.org/agbk/maijdee-court-branch-4066.html" TargetMode="External"/><Relationship Id="rId357" Type="http://schemas.openxmlformats.org/officeDocument/2006/relationships/hyperlink" Target="https://www.banksbd.org/agbk/faridpur-branch-3793.html" TargetMode="External"/><Relationship Id="rId54" Type="http://schemas.openxmlformats.org/officeDocument/2006/relationships/hyperlink" Target="https://www.banksbd.org/agbk/wapda-branch-158.html" TargetMode="External"/><Relationship Id="rId217" Type="http://schemas.openxmlformats.org/officeDocument/2006/relationships/hyperlink" Target="https://www.banksbd.org/agbk/bataisari-bazar-branch-179.html" TargetMode="External"/><Relationship Id="rId564" Type="http://schemas.openxmlformats.org/officeDocument/2006/relationships/hyperlink" Target="https://www.banksbd.org/agbk/new-market-branch-4119.html" TargetMode="External"/><Relationship Id="rId771" Type="http://schemas.openxmlformats.org/officeDocument/2006/relationships/hyperlink" Target="https://www.banksbd.org/agbk/mirukhali-branch-4073.html" TargetMode="External"/><Relationship Id="rId869" Type="http://schemas.openxmlformats.org/officeDocument/2006/relationships/hyperlink" Target="https://www.banksbd.org/agbk/dhakadakshin-branch-3785.html" TargetMode="External"/><Relationship Id="rId424" Type="http://schemas.openxmlformats.org/officeDocument/2006/relationships/hyperlink" Target="https://www.banksbd.org/agbk/jamalpur-branch-3880.html" TargetMode="External"/><Relationship Id="rId631" Type="http://schemas.openxmlformats.org/officeDocument/2006/relationships/hyperlink" Target="https://www.banksbd.org/agbk/phulpur-branch-4183.html" TargetMode="External"/><Relationship Id="rId729" Type="http://schemas.openxmlformats.org/officeDocument/2006/relationships/hyperlink" Target="https://www.banksbd.org/agbk/college-gate-branch-3734.html" TargetMode="External"/><Relationship Id="rId270" Type="http://schemas.openxmlformats.org/officeDocument/2006/relationships/hyperlink" Target="https://www.banksbd.org/agbk/faridabad-branch-3792.html" TargetMode="External"/><Relationship Id="rId65" Type="http://schemas.openxmlformats.org/officeDocument/2006/relationships/hyperlink" Target="https://www.banksbd.org/agbk/madla-branch-4006.html" TargetMode="External"/><Relationship Id="rId130" Type="http://schemas.openxmlformats.org/officeDocument/2006/relationships/hyperlink" Target="https://www.banksbd.org/agbk/rohanpur-branch-4209.html" TargetMode="External"/><Relationship Id="rId368" Type="http://schemas.openxmlformats.org/officeDocument/2006/relationships/hyperlink" Target="https://www.banksbd.org/agbk/feni-branch-3795.html" TargetMode="External"/><Relationship Id="rId575" Type="http://schemas.openxmlformats.org/officeDocument/2006/relationships/hyperlink" Target="https://www.banksbd.org/agbk/dhalla-branch-3770.html" TargetMode="External"/><Relationship Id="rId782" Type="http://schemas.openxmlformats.org/officeDocument/2006/relationships/hyperlink" Target="https://www.banksbd.org/agbk/court-bazar-branch-3738.html" TargetMode="External"/><Relationship Id="rId228" Type="http://schemas.openxmlformats.org/officeDocument/2006/relationships/hyperlink" Target="https://www.banksbd.org/agbk/jhalam-bazar-branch-3875.html" TargetMode="External"/><Relationship Id="rId435" Type="http://schemas.openxmlformats.org/officeDocument/2006/relationships/hyperlink" Target="https://www.banksbd.org/agbk/benapole-bazar-branch-212.html" TargetMode="External"/><Relationship Id="rId642" Type="http://schemas.openxmlformats.org/officeDocument/2006/relationships/hyperlink" Target="https://www.banksbd.org/agbk/parsha-branch-4185.html" TargetMode="External"/><Relationship Id="rId281" Type="http://schemas.openxmlformats.org/officeDocument/2006/relationships/hyperlink" Target="https://www.banksbd.org/agbk/jagannath-university-branch-258.html" TargetMode="External"/><Relationship Id="rId502" Type="http://schemas.openxmlformats.org/officeDocument/2006/relationships/hyperlink" Target="https://www.banksbd.org/agbk/sr-road-branch-4303.html" TargetMode="External"/><Relationship Id="rId76" Type="http://schemas.openxmlformats.org/officeDocument/2006/relationships/hyperlink" Target="https://www.banksbd.org/agbk/shankha-branch-4252.html" TargetMode="External"/><Relationship Id="rId141" Type="http://schemas.openxmlformats.org/officeDocument/2006/relationships/hyperlink" Target="https://www.banksbd.org/agbk/azadi-bazar-branch-120.html" TargetMode="External"/><Relationship Id="rId379" Type="http://schemas.openxmlformats.org/officeDocument/2006/relationships/hyperlink" Target="https://www.banksbd.org/agbk/panchpir-bazar-branch-4165.html" TargetMode="External"/><Relationship Id="rId586" Type="http://schemas.openxmlformats.org/officeDocument/2006/relationships/hyperlink" Target="https://www.banksbd.org/agbk/meherpur-branch-4046.html" TargetMode="External"/><Relationship Id="rId793" Type="http://schemas.openxmlformats.org/officeDocument/2006/relationships/hyperlink" Target="https://www.banksbd.org/agbk/shaheb-bazar-branch-4331.html" TargetMode="External"/><Relationship Id="rId807" Type="http://schemas.openxmlformats.org/officeDocument/2006/relationships/hyperlink" Target="https://www.banksbd.org/agbk/rangpur-cadet-college-branch-4245.html" TargetMode="External"/><Relationship Id="rId7" Type="http://schemas.openxmlformats.org/officeDocument/2006/relationships/hyperlink" Target="https://www.banksbd.org/agbk/gobindapur-branch-3801.html" TargetMode="External"/><Relationship Id="rId239" Type="http://schemas.openxmlformats.org/officeDocument/2006/relationships/hyperlink" Target="https://www.banksbd.org/agbk/nimsar-branch-4097.html" TargetMode="External"/><Relationship Id="rId446" Type="http://schemas.openxmlformats.org/officeDocument/2006/relationships/hyperlink" Target="https://www.banksbd.org/agbk/noapara-branch-4111.html" TargetMode="External"/><Relationship Id="rId653" Type="http://schemas.openxmlformats.org/officeDocument/2006/relationships/hyperlink" Target="https://www.banksbd.org/agbk/ratandanga-branch-4232.html" TargetMode="External"/><Relationship Id="rId292" Type="http://schemas.openxmlformats.org/officeDocument/2006/relationships/hyperlink" Target="https://www.banksbd.org/agbk/mirpur-branch-267.html" TargetMode="External"/><Relationship Id="rId306" Type="http://schemas.openxmlformats.org/officeDocument/2006/relationships/hyperlink" Target="https://www.banksbd.org/agbk/peari-das-road-branch-275.html" TargetMode="External"/><Relationship Id="rId860" Type="http://schemas.openxmlformats.org/officeDocument/2006/relationships/hyperlink" Target="https://www.banksbd.org/agbk/bairagir-bazar-branch-311.html" TargetMode="External"/><Relationship Id="rId87" Type="http://schemas.openxmlformats.org/officeDocument/2006/relationships/hyperlink" Target="https://www.banksbd.org/agbk/bancharampur-branch-164.html" TargetMode="External"/><Relationship Id="rId513" Type="http://schemas.openxmlformats.org/officeDocument/2006/relationships/hyperlink" Target="https://www.banksbd.org/agbk/mothkhola-branch-4036.html" TargetMode="External"/><Relationship Id="rId597" Type="http://schemas.openxmlformats.org/officeDocument/2006/relationships/hyperlink" Target="https://www.banksbd.org/agbk/munshi-bazar-branch-4050.html" TargetMode="External"/><Relationship Id="rId720" Type="http://schemas.openxmlformats.org/officeDocument/2006/relationships/hyperlink" Target="https://www.banksbd.org/agbk/nstu-branch-4130.html" TargetMode="External"/><Relationship Id="rId818" Type="http://schemas.openxmlformats.org/officeDocument/2006/relationships/hyperlink" Target="https://www.banksbd.org/agbk/patkelghata-branch-4197.html" TargetMode="External"/><Relationship Id="rId152" Type="http://schemas.openxmlformats.org/officeDocument/2006/relationships/hyperlink" Target="https://www.banksbd.org/agbk/chittagong-i/a-branch-3860.html" TargetMode="External"/><Relationship Id="rId457" Type="http://schemas.openxmlformats.org/officeDocument/2006/relationships/hyperlink" Target="https://www.banksbd.org/agbk/hamdah-bus-stand-branch-3846.html" TargetMode="External"/><Relationship Id="rId664" Type="http://schemas.openxmlformats.org/officeDocument/2006/relationships/hyperlink" Target="https://www.banksbd.org/agbk/tanbazar-branch-4371.html" TargetMode="External"/><Relationship Id="rId871" Type="http://schemas.openxmlformats.org/officeDocument/2006/relationships/hyperlink" Target="https://www.banksbd.org/agbk/gasbari-bazar-branch-3827.html" TargetMode="External"/><Relationship Id="rId14" Type="http://schemas.openxmlformats.org/officeDocument/2006/relationships/hyperlink" Target="https://www.banksbd.org/agbk/vaga-bazar-branch-4387.html" TargetMode="External"/><Relationship Id="rId317" Type="http://schemas.openxmlformats.org/officeDocument/2006/relationships/hyperlink" Target="https://www.banksbd.org/agbk/satmasjid-road-branch-283.html" TargetMode="External"/><Relationship Id="rId524" Type="http://schemas.openxmlformats.org/officeDocument/2006/relationships/hyperlink" Target="https://www.banksbd.org/agbk/ulipur-branch-4383.html" TargetMode="External"/><Relationship Id="rId731" Type="http://schemas.openxmlformats.org/officeDocument/2006/relationships/hyperlink" Target="https://www.banksbd.org/agbk/dashuria-branch-3776.html" TargetMode="External"/><Relationship Id="rId98" Type="http://schemas.openxmlformats.org/officeDocument/2006/relationships/hyperlink" Target="https://www.banksbd.org/agbk/shibpur-branch-4259.html" TargetMode="External"/><Relationship Id="rId163" Type="http://schemas.openxmlformats.org/officeDocument/2006/relationships/hyperlink" Target="https://www.banksbd.org/agbk/gunagari-branch-3807.html" TargetMode="External"/><Relationship Id="rId370" Type="http://schemas.openxmlformats.org/officeDocument/2006/relationships/hyperlink" Target="https://www.banksbd.org/agbk/parashuram-branch-4164.html" TargetMode="External"/><Relationship Id="rId829" Type="http://schemas.openxmlformats.org/officeDocument/2006/relationships/hyperlink" Target="https://www.banksbd.org/agbk/nanni-bazar-branch-4144.html" TargetMode="External"/><Relationship Id="rId230" Type="http://schemas.openxmlformats.org/officeDocument/2006/relationships/hyperlink" Target="https://www.banksbd.org/agbk/kashinagar-bazar-branch-3915.html" TargetMode="External"/><Relationship Id="rId468" Type="http://schemas.openxmlformats.org/officeDocument/2006/relationships/hyperlink" Target="https://www.banksbd.org/agbk/joypurhat-girls-cadet-college-branch-3890.html" TargetMode="External"/><Relationship Id="rId675" Type="http://schemas.openxmlformats.org/officeDocument/2006/relationships/hyperlink" Target="https://www.banksbd.org/agbk/station-road-branch-4320.html" TargetMode="External"/><Relationship Id="rId882" Type="http://schemas.openxmlformats.org/officeDocument/2006/relationships/hyperlink" Target="https://www.banksbd.org/agbk/kuchai-branch-3980.html" TargetMode="External"/><Relationship Id="rId25" Type="http://schemas.openxmlformats.org/officeDocument/2006/relationships/hyperlink" Target="https://www.banksbd.org/agbk/banaripara-branch-151.html" TargetMode="External"/><Relationship Id="rId328" Type="http://schemas.openxmlformats.org/officeDocument/2006/relationships/hyperlink" Target="https://www.banksbd.org/agbk/tejgaon-branch-4361.html" TargetMode="External"/><Relationship Id="rId535" Type="http://schemas.openxmlformats.org/officeDocument/2006/relationships/hyperlink" Target="https://www.banksbd.org/agbk/mathurapur-branch-4037.html" TargetMode="External"/><Relationship Id="rId742" Type="http://schemas.openxmlformats.org/officeDocument/2006/relationships/hyperlink" Target="https://www.banksbd.org/agbk/raghunathpur-branch-4236.html" TargetMode="External"/><Relationship Id="rId174" Type="http://schemas.openxmlformats.org/officeDocument/2006/relationships/hyperlink" Target="https://www.banksbd.org/agbk/khotakhali-branch-3912.html" TargetMode="External"/><Relationship Id="rId381" Type="http://schemas.openxmlformats.org/officeDocument/2006/relationships/hyperlink" Target="https://www.banksbd.org/agbk/sadullapur-branch-4293.html" TargetMode="External"/><Relationship Id="rId602" Type="http://schemas.openxmlformats.org/officeDocument/2006/relationships/hyperlink" Target="https://www.banksbd.org/agbk/dighirpar-branch-3771.html" TargetMode="External"/><Relationship Id="rId241" Type="http://schemas.openxmlformats.org/officeDocument/2006/relationships/hyperlink" Target="https://www.banksbd.org/agbk/peria-bazar-branch-4159.html" TargetMode="External"/><Relationship Id="rId479" Type="http://schemas.openxmlformats.org/officeDocument/2006/relationships/hyperlink" Target="https://www.banksbd.org/agbk/bazua-bazar-branch-219.html" TargetMode="External"/><Relationship Id="rId686" Type="http://schemas.openxmlformats.org/officeDocument/2006/relationships/hyperlink" Target="https://www.banksbd.org/agbk/quadirabad-cantonment-branch-4201.html" TargetMode="External"/><Relationship Id="rId893" Type="http://schemas.openxmlformats.org/officeDocument/2006/relationships/hyperlink" Target="https://www.banksbd.org/agbk/zindabazar-branch-4399.html" TargetMode="External"/><Relationship Id="rId907" Type="http://schemas.openxmlformats.org/officeDocument/2006/relationships/hyperlink" Target="https://www.banksbd.org/agbk/mirzapur-branch-4081.html" TargetMode="External"/><Relationship Id="rId36" Type="http://schemas.openxmlformats.org/officeDocument/2006/relationships/hyperlink" Target="https://www.banksbd.org/agbk/paisharhat-branch-4151.html" TargetMode="External"/><Relationship Id="rId339" Type="http://schemas.openxmlformats.org/officeDocument/2006/relationships/hyperlink" Target="https://www.banksbd.org/agbk/madilahat-branch-4027.html" TargetMode="External"/><Relationship Id="rId546" Type="http://schemas.openxmlformats.org/officeDocument/2006/relationships/hyperlink" Target="https://www.banksbd.org/agbk/bhabaniganj-branch-227.html" TargetMode="External"/><Relationship Id="rId753" Type="http://schemas.openxmlformats.org/officeDocument/2006/relationships/hyperlink" Target="https://www.banksbd.org/agbk/panchagarh-branch-4189.html" TargetMode="External"/><Relationship Id="rId101" Type="http://schemas.openxmlformats.org/officeDocument/2006/relationships/hyperlink" Target="https://www.banksbd.org/agbk/baburhat-branch-168.html" TargetMode="External"/><Relationship Id="rId185" Type="http://schemas.openxmlformats.org/officeDocument/2006/relationships/hyperlink" Target="https://www.banksbd.org/agbk/new-market-branch-4094.html" TargetMode="External"/><Relationship Id="rId406" Type="http://schemas.openxmlformats.org/officeDocument/2006/relationships/hyperlink" Target="https://www.banksbd.org/agbk/jalirpar-branch-3878.html" TargetMode="External"/><Relationship Id="rId392" Type="http://schemas.openxmlformats.org/officeDocument/2006/relationships/hyperlink" Target="https://www.banksbd.org/agbk/goshinga-branch-3812.html" TargetMode="External"/><Relationship Id="rId613" Type="http://schemas.openxmlformats.org/officeDocument/2006/relationships/hyperlink" Target="https://www.banksbd.org/agbk/simpara-branch-4313.html" TargetMode="External"/><Relationship Id="rId697" Type="http://schemas.openxmlformats.org/officeDocument/2006/relationships/hyperlink" Target="https://www.banksbd.org/agbk/netrokona-branch-4127.html" TargetMode="External"/><Relationship Id="rId820" Type="http://schemas.openxmlformats.org/officeDocument/2006/relationships/hyperlink" Target="https://www.banksbd.org/agbk/shyamnagar-branch-4335.html" TargetMode="External"/><Relationship Id="rId918" Type="http://schemas.openxmlformats.org/officeDocument/2006/relationships/hyperlink" Target="https://www.banksbd.org/agbk/begunbari-branch-319.html" TargetMode="External"/><Relationship Id="rId252" Type="http://schemas.openxmlformats.org/officeDocument/2006/relationships/hyperlink" Target="https://www.banksbd.org/agbk/bangla-academy-branch-187.html" TargetMode="External"/><Relationship Id="rId47" Type="http://schemas.openxmlformats.org/officeDocument/2006/relationships/hyperlink" Target="https://www.banksbd.org/agbk/borhanuddin-branch-159.html" TargetMode="External"/><Relationship Id="rId112" Type="http://schemas.openxmlformats.org/officeDocument/2006/relationships/hyperlink" Target="https://www.banksbd.org/agbk/nandalalpur-branch-4091.html" TargetMode="External"/><Relationship Id="rId557" Type="http://schemas.openxmlformats.org/officeDocument/2006/relationships/hyperlink" Target="https://www.banksbd.org/agbk/ramgati-branch-4228.html" TargetMode="External"/><Relationship Id="rId764" Type="http://schemas.openxmlformats.org/officeDocument/2006/relationships/hyperlink" Target="https://www.banksbd.org/agbk/natun-bazar-branch-4134.html" TargetMode="External"/><Relationship Id="rId196" Type="http://schemas.openxmlformats.org/officeDocument/2006/relationships/hyperlink" Target="https://www.banksbd.org/agbk/shamitirhat-branch-4266.html" TargetMode="External"/><Relationship Id="rId417" Type="http://schemas.openxmlformats.org/officeDocument/2006/relationships/hyperlink" Target="https://www.banksbd.org/agbk/nabiganj-branch-4109.html" TargetMode="External"/><Relationship Id="rId624" Type="http://schemas.openxmlformats.org/officeDocument/2006/relationships/hyperlink" Target="https://www.banksbd.org/agbk/kashiganj-branch-3960.html" TargetMode="External"/><Relationship Id="rId831" Type="http://schemas.openxmlformats.org/officeDocument/2006/relationships/hyperlink" Target="https://www.banksbd.org/agbk/sreebardi-branch-4337.html" TargetMode="External"/><Relationship Id="rId263" Type="http://schemas.openxmlformats.org/officeDocument/2006/relationships/hyperlink" Target="https://www.banksbd.org/agbk/dhaka-new-market-branch-271.html" TargetMode="External"/><Relationship Id="rId470" Type="http://schemas.openxmlformats.org/officeDocument/2006/relationships/hyperlink" Target="https://www.banksbd.org/agbk/kushumba-branch-3936.html" TargetMode="External"/><Relationship Id="rId58" Type="http://schemas.openxmlformats.org/officeDocument/2006/relationships/hyperlink" Target="https://www.banksbd.org/agbk/bogra-garison-branch-163.html" TargetMode="External"/><Relationship Id="rId123" Type="http://schemas.openxmlformats.org/officeDocument/2006/relationships/hyperlink" Target="https://www.banksbd.org/agbk/chapai-nawabganj-branch-331.html" TargetMode="External"/><Relationship Id="rId330" Type="http://schemas.openxmlformats.org/officeDocument/2006/relationships/hyperlink" Target="https://www.banksbd.org/agbk/uttara-model-town-branch-4382.html" TargetMode="External"/><Relationship Id="rId568" Type="http://schemas.openxmlformats.org/officeDocument/2006/relationships/hyperlink" Target="https://www.banksbd.org/agbk/hazipur-branch-3848.html" TargetMode="External"/><Relationship Id="rId775" Type="http://schemas.openxmlformats.org/officeDocument/2006/relationships/hyperlink" Target="https://www.banksbd.org/agbk/pangsha-branch-4193.html" TargetMode="External"/><Relationship Id="rId428" Type="http://schemas.openxmlformats.org/officeDocument/2006/relationships/hyperlink" Target="https://www.banksbd.org/agbk/peyarpur-branch-4169.html" TargetMode="External"/><Relationship Id="rId635" Type="http://schemas.openxmlformats.org/officeDocument/2006/relationships/hyperlink" Target="https://www.banksbd.org/agbk/boalia-branch-238.html" TargetMode="External"/><Relationship Id="rId842" Type="http://schemas.openxmlformats.org/officeDocument/2006/relationships/hyperlink" Target="https://www.banksbd.org/agbk/kalibari-road-branch-3976.html" TargetMode="External"/><Relationship Id="rId274" Type="http://schemas.openxmlformats.org/officeDocument/2006/relationships/hyperlink" Target="https://www.banksbd.org/agbk/green-road-branch-252.html" TargetMode="External"/><Relationship Id="rId481" Type="http://schemas.openxmlformats.org/officeDocument/2006/relationships/hyperlink" Target="https://www.banksbd.org/agbk/clay-road-branch-3721.html" TargetMode="External"/><Relationship Id="rId702" Type="http://schemas.openxmlformats.org/officeDocument/2006/relationships/hyperlink" Target="https://www.banksbd.org/agbk/saidpur-branch-4323.html" TargetMode="External"/><Relationship Id="rId69" Type="http://schemas.openxmlformats.org/officeDocument/2006/relationships/hyperlink" Target="https://www.banksbd.org/agbk/namazghar-branch-4085.html" TargetMode="External"/><Relationship Id="rId134" Type="http://schemas.openxmlformats.org/officeDocument/2006/relationships/hyperlink" Target="https://www.banksbd.org/agbk/amanat-khan-sarak-branch-113.html" TargetMode="External"/><Relationship Id="rId579" Type="http://schemas.openxmlformats.org/officeDocument/2006/relationships/hyperlink" Target="https://www.banksbd.org/agbk/maniknagar-branch-4045.html" TargetMode="External"/><Relationship Id="rId786" Type="http://schemas.openxmlformats.org/officeDocument/2006/relationships/hyperlink" Target="https://www.banksbd.org/agbk/nagar-bhaban-branch-4136.html" TargetMode="External"/><Relationship Id="rId341" Type="http://schemas.openxmlformats.org/officeDocument/2006/relationships/hyperlink" Target="https://www.banksbd.org/agbk/munshipara-branch-4029.html" TargetMode="External"/><Relationship Id="rId439" Type="http://schemas.openxmlformats.org/officeDocument/2006/relationships/hyperlink" Target="https://www.banksbd.org/agbk/godkhali-bazar-branch-3817.html" TargetMode="External"/><Relationship Id="rId646" Type="http://schemas.openxmlformats.org/officeDocument/2006/relationships/hyperlink" Target="https://www.banksbd.org/agbk/bagherpara-branch-284.html" TargetMode="External"/><Relationship Id="rId201" Type="http://schemas.openxmlformats.org/officeDocument/2006/relationships/hyperlink" Target="https://www.banksbd.org/agbk/strand-road-branch-4273.html" TargetMode="External"/><Relationship Id="rId285" Type="http://schemas.openxmlformats.org/officeDocument/2006/relationships/hyperlink" Target="https://www.banksbd.org/agbk/joypara-branch-3877.html" TargetMode="External"/><Relationship Id="rId506" Type="http://schemas.openxmlformats.org/officeDocument/2006/relationships/hyperlink" Target="https://www.banksbd.org/agbk/charpamdi-branch-3723.html" TargetMode="External"/><Relationship Id="rId853" Type="http://schemas.openxmlformats.org/officeDocument/2006/relationships/hyperlink" Target="https://www.banksbd.org/agbk/ullapara-branch-4385.html" TargetMode="External"/><Relationship Id="rId492" Type="http://schemas.openxmlformats.org/officeDocument/2006/relationships/hyperlink" Target="https://www.banksbd.org/agbk/khulna-new-market-branch-4113.html" TargetMode="External"/><Relationship Id="rId713" Type="http://schemas.openxmlformats.org/officeDocument/2006/relationships/hyperlink" Target="https://www.banksbd.org/agbk/delta-gate-branch-3759.html" TargetMode="External"/><Relationship Id="rId797" Type="http://schemas.openxmlformats.org/officeDocument/2006/relationships/hyperlink" Target="https://www.banksbd.org/agbk/kaptai-branch-3973.html" TargetMode="External"/><Relationship Id="rId920" Type="http://schemas.openxmlformats.org/officeDocument/2006/relationships/hyperlink" Target="https://www.banksbd.org/agbk/munshirhat-branch-4084.html" TargetMode="External"/><Relationship Id="rId145" Type="http://schemas.openxmlformats.org/officeDocument/2006/relationships/hyperlink" Target="https://www.banksbd.org/agbk/boalkhali-branch-176.html" TargetMode="External"/><Relationship Id="rId352" Type="http://schemas.openxmlformats.org/officeDocument/2006/relationships/hyperlink" Target="https://www.banksbd.org/agbk/bhanga-branch-195.html" TargetMode="External"/><Relationship Id="rId212" Type="http://schemas.openxmlformats.org/officeDocument/2006/relationships/hyperlink" Target="https://www.banksbd.org/agbk/coxs-bazar-branch-3122.html" TargetMode="External"/><Relationship Id="rId657" Type="http://schemas.openxmlformats.org/officeDocument/2006/relationships/hyperlink" Target="https://www.banksbd.org/agbk/court-road-branch-3729.html" TargetMode="External"/><Relationship Id="rId864" Type="http://schemas.openxmlformats.org/officeDocument/2006/relationships/hyperlink" Target="https://www.banksbd.org/agbk/biswanath-branch-315.html" TargetMode="External"/><Relationship Id="rId296" Type="http://schemas.openxmlformats.org/officeDocument/2006/relationships/hyperlink" Target="https://www.banksbd.org/agbk/moulvibazar-branch-4026.html" TargetMode="External"/><Relationship Id="rId517" Type="http://schemas.openxmlformats.org/officeDocument/2006/relationships/hyperlink" Target="https://www.banksbd.org/agbk/bhurungamari-branch-224.html" TargetMode="External"/><Relationship Id="rId724" Type="http://schemas.openxmlformats.org/officeDocument/2006/relationships/hyperlink" Target="https://www.banksbd.org/agbk/zilla-board-branch-4398.html" TargetMode="External"/><Relationship Id="rId60" Type="http://schemas.openxmlformats.org/officeDocument/2006/relationships/hyperlink" Target="https://www.banksbd.org/agbk/chelopara-branch-326.html" TargetMode="External"/><Relationship Id="rId156" Type="http://schemas.openxmlformats.org/officeDocument/2006/relationships/hyperlink" Target="https://www.banksbd.org/agbk/colonel-hat-branch-3115.html" TargetMode="External"/><Relationship Id="rId363" Type="http://schemas.openxmlformats.org/officeDocument/2006/relationships/hyperlink" Target="https://www.banksbd.org/agbk/sadarpur-branch-4287.html" TargetMode="External"/><Relationship Id="rId570" Type="http://schemas.openxmlformats.org/officeDocument/2006/relationships/hyperlink" Target="https://www.banksbd.org/agbk/magura-branch-4043.html" TargetMode="External"/><Relationship Id="rId223" Type="http://schemas.openxmlformats.org/officeDocument/2006/relationships/hyperlink" Target="https://www.banksbd.org/agbk/hasanpur-branch-3837.html" TargetMode="External"/><Relationship Id="rId430" Type="http://schemas.openxmlformats.org/officeDocument/2006/relationships/hyperlink" Target="https://www.banksbd.org/agbk/sarishabari-branch-4298.html" TargetMode="External"/><Relationship Id="rId668" Type="http://schemas.openxmlformats.org/officeDocument/2006/relationships/hyperlink" Target="https://www.banksbd.org/agbk/chalakchar-bazar-branch-3731.html" TargetMode="External"/><Relationship Id="rId875" Type="http://schemas.openxmlformats.org/officeDocument/2006/relationships/hyperlink" Target="https://www.banksbd.org/agbk/haripur-gas-field-branch-3856.html" TargetMode="External"/><Relationship Id="rId18" Type="http://schemas.openxmlformats.org/officeDocument/2006/relationships/hyperlink" Target="https://www.banksbd.org/agbk/barguna-branch-149.html" TargetMode="External"/><Relationship Id="rId528" Type="http://schemas.openxmlformats.org/officeDocument/2006/relationships/hyperlink" Target="https://www.banksbd.org/agbk/bheramara-branch-226.html" TargetMode="External"/><Relationship Id="rId735" Type="http://schemas.openxmlformats.org/officeDocument/2006/relationships/hyperlink" Target="https://www.banksbd.org/agbk/kashinathpur-branch-3968.html" TargetMode="External"/><Relationship Id="rId167" Type="http://schemas.openxmlformats.org/officeDocument/2006/relationships/hyperlink" Target="https://www.banksbd.org/agbk/ishanagar-branch-3862.html" TargetMode="External"/><Relationship Id="rId374" Type="http://schemas.openxmlformats.org/officeDocument/2006/relationships/hyperlink" Target="https://www.banksbd.org/agbk/dholbhanga-branch-3760.html" TargetMode="External"/><Relationship Id="rId581" Type="http://schemas.openxmlformats.org/officeDocument/2006/relationships/hyperlink" Target="https://www.banksbd.org/agbk/singair-branch-4310.html" TargetMode="External"/><Relationship Id="rId71" Type="http://schemas.openxmlformats.org/officeDocument/2006/relationships/hyperlink" Target="https://www.banksbd.org/agbk/nishindara-branch-4087.html" TargetMode="External"/><Relationship Id="rId234" Type="http://schemas.openxmlformats.org/officeDocument/2006/relationships/hyperlink" Target="https://www.banksbd.org/agbk/manoharpur-branch-4022.html" TargetMode="External"/><Relationship Id="rId679" Type="http://schemas.openxmlformats.org/officeDocument/2006/relationships/hyperlink" Target="https://www.banksbd.org/agbk/halsha-branch-3852.html" TargetMode="External"/><Relationship Id="rId802" Type="http://schemas.openxmlformats.org/officeDocument/2006/relationships/hyperlink" Target="https://www.banksbd.org/agbk/kachukata-branch-3974.html" TargetMode="External"/><Relationship Id="rId886" Type="http://schemas.openxmlformats.org/officeDocument/2006/relationships/hyperlink" Target="https://www.banksbd.org/agbk/ramdah-bazar-branch-4247.html" TargetMode="External"/><Relationship Id="rId2" Type="http://schemas.openxmlformats.org/officeDocument/2006/relationships/hyperlink" Target="https://www.banksbd.org/agbk/bagerhat-branch-4000.html" TargetMode="External"/><Relationship Id="rId29" Type="http://schemas.openxmlformats.org/officeDocument/2006/relationships/hyperlink" Target="https://www.banksbd.org/agbk/bukhainagar-branch-155.html" TargetMode="External"/><Relationship Id="rId441" Type="http://schemas.openxmlformats.org/officeDocument/2006/relationships/hyperlink" Target="https://www.banksbd.org/agbk/jessore-branch-3883.html" TargetMode="External"/><Relationship Id="rId539" Type="http://schemas.openxmlformats.org/officeDocument/2006/relationships/hyperlink" Target="https://www.banksbd.org/agbk/paragpur-branch-4178.html" TargetMode="External"/><Relationship Id="rId746" Type="http://schemas.openxmlformats.org/officeDocument/2006/relationships/hyperlink" Target="https://www.banksbd.org/agbk/shibrampur-branch-4328.html" TargetMode="External"/><Relationship Id="rId178" Type="http://schemas.openxmlformats.org/officeDocument/2006/relationships/hyperlink" Target="https://www.banksbd.org/agbk/madambibirhat-branch-4014.html" TargetMode="External"/><Relationship Id="rId301" Type="http://schemas.openxmlformats.org/officeDocument/2006/relationships/hyperlink" Target="https://www.banksbd.org/agbk/nawabganj-road-branch-4100.html" TargetMode="External"/><Relationship Id="rId82" Type="http://schemas.openxmlformats.org/officeDocument/2006/relationships/hyperlink" Target="https://www.banksbd.org/agbk/taranihat-branch-4356.html" TargetMode="External"/><Relationship Id="rId385" Type="http://schemas.openxmlformats.org/officeDocument/2006/relationships/hyperlink" Target="https://www.banksbd.org/agbk/barmi-bazar-branch-202.html" TargetMode="External"/><Relationship Id="rId592" Type="http://schemas.openxmlformats.org/officeDocument/2006/relationships/hyperlink" Target="https://www.banksbd.org/agbk/karmadha-branch-3954.html" TargetMode="External"/><Relationship Id="rId606" Type="http://schemas.openxmlformats.org/officeDocument/2006/relationships/hyperlink" Target="https://www.banksbd.org/agbk/kalapara-bazar-branch-3958.html" TargetMode="External"/><Relationship Id="rId813" Type="http://schemas.openxmlformats.org/officeDocument/2006/relationships/hyperlink" Target="https://www.banksbd.org/agbk/bhetkhali-branch-306.html" TargetMode="External"/><Relationship Id="rId245" Type="http://schemas.openxmlformats.org/officeDocument/2006/relationships/hyperlink" Target="https://www.banksbd.org/agbk/thomson-bridge-branch-4359.html" TargetMode="External"/><Relationship Id="rId452" Type="http://schemas.openxmlformats.org/officeDocument/2006/relationships/hyperlink" Target="https://www.banksbd.org/agbk/jhalakathi-branch-3887.html" TargetMode="External"/><Relationship Id="rId897" Type="http://schemas.openxmlformats.org/officeDocument/2006/relationships/hyperlink" Target="https://www.banksbd.org/agbk/chapri-bazar-branch-3745.html" TargetMode="External"/><Relationship Id="rId105" Type="http://schemas.openxmlformats.org/officeDocument/2006/relationships/hyperlink" Target="https://www.banksbd.org/agbk/changarchar-bazar-branch-329.html" TargetMode="External"/><Relationship Id="rId312" Type="http://schemas.openxmlformats.org/officeDocument/2006/relationships/hyperlink" Target="https://www.banksbd.org/agbk/ramna-branch-279.html" TargetMode="External"/><Relationship Id="rId757" Type="http://schemas.openxmlformats.org/officeDocument/2006/relationships/hyperlink" Target="https://www.banksbd.org/agbk/bauphal-branch-297.html" TargetMode="External"/><Relationship Id="rId93" Type="http://schemas.openxmlformats.org/officeDocument/2006/relationships/hyperlink" Target="https://www.banksbd.org/agbk/kasba-branch-3905.html" TargetMode="External"/><Relationship Id="rId189" Type="http://schemas.openxmlformats.org/officeDocument/2006/relationships/hyperlink" Target="https://www.banksbd.org/agbk/quaish-burischar-branch-4200.html" TargetMode="External"/><Relationship Id="rId396" Type="http://schemas.openxmlformats.org/officeDocument/2006/relationships/hyperlink" Target="https://www.banksbd.org/agbk/kashimpur-branch-3926.html" TargetMode="External"/><Relationship Id="rId617" Type="http://schemas.openxmlformats.org/officeDocument/2006/relationships/hyperlink" Target="https://www.banksbd.org/agbk/bhaluka-branch-4389.html" TargetMode="External"/><Relationship Id="rId824" Type="http://schemas.openxmlformats.org/officeDocument/2006/relationships/hyperlink" Target="https://www.banksbd.org/agbk/naria-branch-4141.html" TargetMode="External"/><Relationship Id="rId256" Type="http://schemas.openxmlformats.org/officeDocument/2006/relationships/hyperlink" Target="https://www.banksbd.org/agbk/becharam-dewry-branch-190.html" TargetMode="External"/><Relationship Id="rId463" Type="http://schemas.openxmlformats.org/officeDocument/2006/relationships/hyperlink" Target="https://www.banksbd.org/agbk/sadhuhati-branch-4301.html" TargetMode="External"/><Relationship Id="rId670" Type="http://schemas.openxmlformats.org/officeDocument/2006/relationships/hyperlink" Target="https://www.banksbd.org/agbk/musapur-bazar-branch-4064.html" TargetMode="External"/><Relationship Id="rId116" Type="http://schemas.openxmlformats.org/officeDocument/2006/relationships/hyperlink" Target="https://www.banksbd.org/agbk/rupsha-bazar-branch-4207.html" TargetMode="External"/><Relationship Id="rId323" Type="http://schemas.openxmlformats.org/officeDocument/2006/relationships/hyperlink" Target="https://www.banksbd.org/agbk/shyamoli-branch-4279.html" TargetMode="External"/><Relationship Id="rId530" Type="http://schemas.openxmlformats.org/officeDocument/2006/relationships/hyperlink" Target="https://www.banksbd.org/agbk/golapnagar-branch-3819.html" TargetMode="External"/><Relationship Id="rId768" Type="http://schemas.openxmlformats.org/officeDocument/2006/relationships/hyperlink" Target="https://www.banksbd.org/agbk/bhandaria-branch-298.html" TargetMode="External"/><Relationship Id="rId20" Type="http://schemas.openxmlformats.org/officeDocument/2006/relationships/hyperlink" Target="https://www.banksbd.org/agbk/gazipurhat-branch-3802.html" TargetMode="External"/><Relationship Id="rId628" Type="http://schemas.openxmlformats.org/officeDocument/2006/relationships/hyperlink" Target="https://www.banksbd.org/agbk/mymensingh-girls-cadet-college-branch-4059.html" TargetMode="External"/><Relationship Id="rId835" Type="http://schemas.openxmlformats.org/officeDocument/2006/relationships/hyperlink" Target="https://www.banksbd.org/agbk/belkuchi-branch-308.html" TargetMode="External"/><Relationship Id="rId267" Type="http://schemas.openxmlformats.org/officeDocument/2006/relationships/hyperlink" Target="https://www.banksbd.org/agbk/dolairpar-branch-3756.html" TargetMode="External"/><Relationship Id="rId474" Type="http://schemas.openxmlformats.org/officeDocument/2006/relationships/hyperlink" Target="https://www.banksbd.org/agbk/ramgarh-branch-4210.html" TargetMode="External"/><Relationship Id="rId127" Type="http://schemas.openxmlformats.org/officeDocument/2006/relationships/hyperlink" Target="https://www.banksbd.org/agbk/manakasha-branch-4013.html" TargetMode="External"/><Relationship Id="rId681" Type="http://schemas.openxmlformats.org/officeDocument/2006/relationships/hyperlink" Target="https://www.banksbd.org/agbk/lokmanpur-branch-3996.html" TargetMode="External"/><Relationship Id="rId779" Type="http://schemas.openxmlformats.org/officeDocument/2006/relationships/hyperlink" Target="https://www.banksbd.org/agbk/baneshwar-bazar-branch-301.html" TargetMode="External"/><Relationship Id="rId902" Type="http://schemas.openxmlformats.org/officeDocument/2006/relationships/hyperlink" Target="https://www.banksbd.org/agbk/jamurki-branch-3900.html" TargetMode="External"/><Relationship Id="rId31" Type="http://schemas.openxmlformats.org/officeDocument/2006/relationships/hyperlink" Target="https://www.banksbd.org/agbk/dhamuna-bandar-branch-3747.html" TargetMode="External"/><Relationship Id="rId334" Type="http://schemas.openxmlformats.org/officeDocument/2006/relationships/hyperlink" Target="https://www.banksbd.org/agbk/amtali-branch-128.html" TargetMode="External"/><Relationship Id="rId541" Type="http://schemas.openxmlformats.org/officeDocument/2006/relationships/hyperlink" Target="https://www.banksbd.org/agbk/sc-benarjee-road-branch-4305.html" TargetMode="External"/><Relationship Id="rId639" Type="http://schemas.openxmlformats.org/officeDocument/2006/relationships/hyperlink" Target="https://www.banksbd.org/agbk/matajeehat-branch-4061.html" TargetMode="External"/><Relationship Id="rId180" Type="http://schemas.openxmlformats.org/officeDocument/2006/relationships/hyperlink" Target="https://www.banksbd.org/agbk/minnatali-hat-branch-4017.html" TargetMode="External"/><Relationship Id="rId278" Type="http://schemas.openxmlformats.org/officeDocument/2006/relationships/hyperlink" Target="https://www.banksbd.org/agbk/icddrb-branch-255.html" TargetMode="External"/><Relationship Id="rId401" Type="http://schemas.openxmlformats.org/officeDocument/2006/relationships/hyperlink" Target="https://www.banksbd.org/agbk/tongi-branch-4365.html" TargetMode="External"/><Relationship Id="rId846" Type="http://schemas.openxmlformats.org/officeDocument/2006/relationships/hyperlink" Target="https://www.banksbd.org/agbk/parjana-vatpara-branch-4199.html" TargetMode="External"/><Relationship Id="rId485" Type="http://schemas.openxmlformats.org/officeDocument/2006/relationships/hyperlink" Target="https://www.banksbd.org/agbk/jaigir-mohal-branch-3891.html" TargetMode="External"/><Relationship Id="rId692" Type="http://schemas.openxmlformats.org/officeDocument/2006/relationships/hyperlink" Target="https://www.banksbd.org/agbk/durgapur-branch-3774.html" TargetMode="External"/><Relationship Id="rId706" Type="http://schemas.openxmlformats.org/officeDocument/2006/relationships/hyperlink" Target="https://www.banksbd.org/agbk/basurhat-branch-199.html" TargetMode="External"/><Relationship Id="rId913" Type="http://schemas.openxmlformats.org/officeDocument/2006/relationships/hyperlink" Target="https://www.banksbd.org/agbk/sakhipur-branch-4350.html" TargetMode="External"/><Relationship Id="rId42" Type="http://schemas.openxmlformats.org/officeDocument/2006/relationships/hyperlink" Target="https://www.banksbd.org/agbk/shekherhat-branch-4250.html" TargetMode="External"/><Relationship Id="rId138" Type="http://schemas.openxmlformats.org/officeDocument/2006/relationships/hyperlink" Target="https://www.banksbd.org/agbk/artilery-centre-branch-117.html" TargetMode="External"/><Relationship Id="rId345" Type="http://schemas.openxmlformats.org/officeDocument/2006/relationships/hyperlink" Target="https://www.banksbd.org/agbk/pulhat-branch-4162.html" TargetMode="External"/><Relationship Id="rId552" Type="http://schemas.openxmlformats.org/officeDocument/2006/relationships/hyperlink" Target="https://www.banksbd.org/agbk/mandari-bazar-branch-4041.html" TargetMode="External"/><Relationship Id="rId191" Type="http://schemas.openxmlformats.org/officeDocument/2006/relationships/hyperlink" Target="https://www.banksbd.org/agbk/reajuddin-bazar-branch-4211.html" TargetMode="External"/><Relationship Id="rId205" Type="http://schemas.openxmlformats.org/officeDocument/2006/relationships/hyperlink" Target="https://www.banksbd.org/agbk/chuadanga-branch-3119.html" TargetMode="External"/><Relationship Id="rId412" Type="http://schemas.openxmlformats.org/officeDocument/2006/relationships/hyperlink" Target="https://www.banksbd.org/agbk/poura-super-market-branch-4167.html" TargetMode="External"/><Relationship Id="rId857" Type="http://schemas.openxmlformats.org/officeDocument/2006/relationships/hyperlink" Target="https://www.banksbd.org/agbk/duara-bazar-branch-3783.html" TargetMode="External"/><Relationship Id="rId289" Type="http://schemas.openxmlformats.org/officeDocument/2006/relationships/hyperlink" Target="https://www.banksbd.org/agbk/kurmitola-branch-265.html" TargetMode="External"/><Relationship Id="rId496" Type="http://schemas.openxmlformats.org/officeDocument/2006/relationships/hyperlink" Target="https://www.banksbd.org/agbk/neval-base-branch-4112.html" TargetMode="External"/><Relationship Id="rId717" Type="http://schemas.openxmlformats.org/officeDocument/2006/relationships/hyperlink" Target="https://www.banksbd.org/agbk/khilpara-bazar-branch-3967.html" TargetMode="External"/><Relationship Id="rId53" Type="http://schemas.openxmlformats.org/officeDocument/2006/relationships/hyperlink" Target="https://www.banksbd.org/agbk/lalmohan-branch-3985.html" TargetMode="External"/><Relationship Id="rId149" Type="http://schemas.openxmlformats.org/officeDocument/2006/relationships/hyperlink" Target="https://www.banksbd.org/agbk/chittagong-air-base-branch-3117.html" TargetMode="External"/><Relationship Id="rId356" Type="http://schemas.openxmlformats.org/officeDocument/2006/relationships/hyperlink" Target="https://www.banksbd.org/agbk/district-council-branch-3757.html" TargetMode="External"/><Relationship Id="rId563" Type="http://schemas.openxmlformats.org/officeDocument/2006/relationships/hyperlink" Target="https://www.banksbd.org/agbk/madaripur-branch-4042.html" TargetMode="External"/><Relationship Id="rId770" Type="http://schemas.openxmlformats.org/officeDocument/2006/relationships/hyperlink" Target="https://www.banksbd.org/agbk/mathbaria-branch-4072.html" TargetMode="External"/><Relationship Id="rId216" Type="http://schemas.openxmlformats.org/officeDocument/2006/relationships/hyperlink" Target="https://www.banksbd.org/agbk/balutupa-branch-178.html" TargetMode="External"/><Relationship Id="rId423" Type="http://schemas.openxmlformats.org/officeDocument/2006/relationships/hyperlink" Target="https://www.banksbd.org/agbk/islampur-bazar-branch-3863.html" TargetMode="External"/><Relationship Id="rId868" Type="http://schemas.openxmlformats.org/officeDocument/2006/relationships/hyperlink" Target="https://www.banksbd.org/agbk/dewalgram-branch-3784.html" TargetMode="External"/><Relationship Id="rId630" Type="http://schemas.openxmlformats.org/officeDocument/2006/relationships/hyperlink" Target="https://www.banksbd.org/agbk/pagla-bazar-branch-4182.html" TargetMode="External"/><Relationship Id="rId728" Type="http://schemas.openxmlformats.org/officeDocument/2006/relationships/hyperlink" Target="https://www.banksbd.org/agbk/baral-bridge-branch-295.html" TargetMode="External"/><Relationship Id="rId64" Type="http://schemas.openxmlformats.org/officeDocument/2006/relationships/hyperlink" Target="https://www.banksbd.org/agbk/khandar-branch-3904.html" TargetMode="External"/><Relationship Id="rId367" Type="http://schemas.openxmlformats.org/officeDocument/2006/relationships/hyperlink" Target="https://www.banksbd.org/agbk/daganbhuiyan-branch-3758.html" TargetMode="External"/><Relationship Id="rId574" Type="http://schemas.openxmlformats.org/officeDocument/2006/relationships/hyperlink" Target="https://www.banksbd.org/agbk/charigram-branch-3726.html" TargetMode="External"/><Relationship Id="rId227" Type="http://schemas.openxmlformats.org/officeDocument/2006/relationships/hyperlink" Target="https://www.banksbd.org/agbk/jahapur-branch-3874.html" TargetMode="External"/><Relationship Id="rId781" Type="http://schemas.openxmlformats.org/officeDocument/2006/relationships/hyperlink" Target="https://www.banksbd.org/agbk/charghat-branch-3737.html" TargetMode="External"/><Relationship Id="rId879" Type="http://schemas.openxmlformats.org/officeDocument/2006/relationships/hyperlink" Target="https://www.banksbd.org/agbk/kakardi-bazar-branch-3977.html" TargetMode="External"/><Relationship Id="rId434" Type="http://schemas.openxmlformats.org/officeDocument/2006/relationships/hyperlink" Target="https://www.banksbd.org/agbk/bazar-branch-211.html" TargetMode="External"/><Relationship Id="rId641" Type="http://schemas.openxmlformats.org/officeDocument/2006/relationships/hyperlink" Target="https://www.banksbd.org/agbk/nithpur-branch-4121.html" TargetMode="External"/><Relationship Id="rId739" Type="http://schemas.openxmlformats.org/officeDocument/2006/relationships/hyperlink" Target="https://www.banksbd.org/agbk/narikelpara-branch-4132.html" TargetMode="External"/><Relationship Id="rId280" Type="http://schemas.openxmlformats.org/officeDocument/2006/relationships/hyperlink" Target="https://www.banksbd.org/agbk/islampur-branch-257.html" TargetMode="External"/><Relationship Id="rId501" Type="http://schemas.openxmlformats.org/officeDocument/2006/relationships/hyperlink" Target="https://www.banksbd.org/agbk/si-road-branch-4302.html" TargetMode="External"/><Relationship Id="rId75" Type="http://schemas.openxmlformats.org/officeDocument/2006/relationships/hyperlink" Target="https://www.banksbd.org/agbk/saptapadi-market-branch-4251.html" TargetMode="External"/><Relationship Id="rId140" Type="http://schemas.openxmlformats.org/officeDocument/2006/relationships/hyperlink" Target="https://www.banksbd.org/agbk/askerdighi-branch-119.html" TargetMode="External"/><Relationship Id="rId378" Type="http://schemas.openxmlformats.org/officeDocument/2006/relationships/hyperlink" Target="https://www.banksbd.org/agbk/naldanga-branch-4107.html" TargetMode="External"/><Relationship Id="rId585" Type="http://schemas.openxmlformats.org/officeDocument/2006/relationships/hyperlink" Target="https://www.banksbd.org/agbk/gangni-branch-3820.html" TargetMode="External"/><Relationship Id="rId792" Type="http://schemas.openxmlformats.org/officeDocument/2006/relationships/hyperlink" Target="https://www.banksbd.org/agbk/rajshahi-university-branch-4242.html" TargetMode="External"/><Relationship Id="rId806" Type="http://schemas.openxmlformats.org/officeDocument/2006/relationships/hyperlink" Target="https://www.banksbd.org/agbk/rangpur-branch-3740.html" TargetMode="External"/><Relationship Id="rId6" Type="http://schemas.openxmlformats.org/officeDocument/2006/relationships/hyperlink" Target="https://www.banksbd.org/agbk/goalmath-branch-3800.html" TargetMode="External"/><Relationship Id="rId238" Type="http://schemas.openxmlformats.org/officeDocument/2006/relationships/hyperlink" Target="https://www.banksbd.org/agbk/natherpatua-branch-4096.html" TargetMode="External"/><Relationship Id="rId445" Type="http://schemas.openxmlformats.org/officeDocument/2006/relationships/hyperlink" Target="https://www.banksbd.org/agbk/keshabpur-branch-3930.html" TargetMode="External"/><Relationship Id="rId652" Type="http://schemas.openxmlformats.org/officeDocument/2006/relationships/hyperlink" Target="https://www.banksbd.org/agbk/narail-branch-4110.html" TargetMode="External"/><Relationship Id="rId291" Type="http://schemas.openxmlformats.org/officeDocument/2006/relationships/hyperlink" Target="https://www.banksbd.org/agbk/matuail-branch-4025.html" TargetMode="External"/><Relationship Id="rId305" Type="http://schemas.openxmlformats.org/officeDocument/2006/relationships/hyperlink" Target="https://www.banksbd.org/agbk/panthapath-branch-274.html" TargetMode="External"/><Relationship Id="rId512" Type="http://schemas.openxmlformats.org/officeDocument/2006/relationships/hyperlink" Target="https://www.banksbd.org/agbk/mirzapur-branch-4035.html" TargetMode="External"/><Relationship Id="rId86" Type="http://schemas.openxmlformats.org/officeDocument/2006/relationships/hyperlink" Target="https://www.banksbd.org/agbk/ashuganj-branch-110.html" TargetMode="External"/><Relationship Id="rId151" Type="http://schemas.openxmlformats.org/officeDocument/2006/relationships/hyperlink" Target="https://www.banksbd.org/agbk/chittagong-epz-branch-247.html" TargetMode="External"/><Relationship Id="rId389" Type="http://schemas.openxmlformats.org/officeDocument/2006/relationships/hyperlink" Target="https://www.banksbd.org/agbk/duet-branch-3762.html" TargetMode="External"/><Relationship Id="rId596" Type="http://schemas.openxmlformats.org/officeDocument/2006/relationships/hyperlink" Target="https://www.banksbd.org/agbk/moulvibazar-branch-4049.html" TargetMode="External"/><Relationship Id="rId817" Type="http://schemas.openxmlformats.org/officeDocument/2006/relationships/hyperlink" Target="https://www.banksbd.org/agbk/nurnagar-branch-4140.html" TargetMode="External"/><Relationship Id="rId249" Type="http://schemas.openxmlformats.org/officeDocument/2006/relationships/hyperlink" Target="https://www.banksbd.org/agbk/babu-bazar-branch-184.html" TargetMode="External"/><Relationship Id="rId456" Type="http://schemas.openxmlformats.org/officeDocument/2006/relationships/hyperlink" Target="https://www.banksbd.org/agbk/haldhani-bazar-branch-3845.html" TargetMode="External"/><Relationship Id="rId663" Type="http://schemas.openxmlformats.org/officeDocument/2006/relationships/hyperlink" Target="https://www.banksbd.org/agbk/sonargaon-branch-4317.html" TargetMode="External"/><Relationship Id="rId870" Type="http://schemas.openxmlformats.org/officeDocument/2006/relationships/hyperlink" Target="https://www.banksbd.org/agbk/fenchuganj-branch-3799.html" TargetMode="External"/><Relationship Id="rId13" Type="http://schemas.openxmlformats.org/officeDocument/2006/relationships/hyperlink" Target="https://www.banksbd.org/agbk/sannashi-bazar-branch-4248.html" TargetMode="External"/><Relationship Id="rId109" Type="http://schemas.openxmlformats.org/officeDocument/2006/relationships/hyperlink" Target="https://www.banksbd.org/agbk/khajuria-bazar-branch-3907.html" TargetMode="External"/><Relationship Id="rId316" Type="http://schemas.openxmlformats.org/officeDocument/2006/relationships/hyperlink" Target="https://www.banksbd.org/agbk/sadarghat-branch-282.html" TargetMode="External"/><Relationship Id="rId523" Type="http://schemas.openxmlformats.org/officeDocument/2006/relationships/hyperlink" Target="https://www.banksbd.org/agbk/rajarhat-branch-4226.html" TargetMode="External"/><Relationship Id="rId97" Type="http://schemas.openxmlformats.org/officeDocument/2006/relationships/hyperlink" Target="https://www.banksbd.org/agbk/shahpur-branch-4258.html" TargetMode="External"/><Relationship Id="rId730" Type="http://schemas.openxmlformats.org/officeDocument/2006/relationships/hyperlink" Target="https://www.banksbd.org/agbk/court-road-branch-3735.html" TargetMode="External"/><Relationship Id="rId828" Type="http://schemas.openxmlformats.org/officeDocument/2006/relationships/hyperlink" Target="https://www.banksbd.org/agbk/nandir-bazar-branch-4143.html" TargetMode="External"/><Relationship Id="rId162" Type="http://schemas.openxmlformats.org/officeDocument/2006/relationships/hyperlink" Target="https://www.banksbd.org/agbk/gahira-fkj-madrasha-branch-3806.html" TargetMode="External"/><Relationship Id="rId467" Type="http://schemas.openxmlformats.org/officeDocument/2006/relationships/hyperlink" Target="https://www.banksbd.org/agbk/joypurhat-branch-3889.html" TargetMode="External"/><Relationship Id="rId674" Type="http://schemas.openxmlformats.org/officeDocument/2006/relationships/hyperlink" Target="https://www.banksbd.org/agbk/shibpur-branch-4319.html" TargetMode="External"/><Relationship Id="rId881" Type="http://schemas.openxmlformats.org/officeDocument/2006/relationships/hyperlink" Target="https://www.banksbd.org/agbk/kazir-bazar-branch-3979.html" TargetMode="External"/><Relationship Id="rId24" Type="http://schemas.openxmlformats.org/officeDocument/2006/relationships/hyperlink" Target="https://www.banksbd.org/agbk/amua-bazar-branch-108.html" TargetMode="External"/><Relationship Id="rId327" Type="http://schemas.openxmlformats.org/officeDocument/2006/relationships/hyperlink" Target="https://www.banksbd.org/agbk/ssmc-mitford-hospital-branch-281.html" TargetMode="External"/><Relationship Id="rId534" Type="http://schemas.openxmlformats.org/officeDocument/2006/relationships/hyperlink" Target="https://www.banksbd.org/agbk/kushtia-new-market-branch-4117.html" TargetMode="External"/><Relationship Id="rId741" Type="http://schemas.openxmlformats.org/officeDocument/2006/relationships/hyperlink" Target="https://www.banksbd.org/agbk/pushpapara-branch-4188.html" TargetMode="External"/><Relationship Id="rId839" Type="http://schemas.openxmlformats.org/officeDocument/2006/relationships/hyperlink" Target="https://www.banksbd.org/agbk/dhubil-branch-3781.html" TargetMode="External"/><Relationship Id="rId173" Type="http://schemas.openxmlformats.org/officeDocument/2006/relationships/hyperlink" Target="https://www.banksbd.org/agbk/khatunganj-branch-3911.html" TargetMode="External"/><Relationship Id="rId380" Type="http://schemas.openxmlformats.org/officeDocument/2006/relationships/hyperlink" Target="https://www.banksbd.org/agbk/rasulpur-branch-4220.html" TargetMode="External"/><Relationship Id="rId601" Type="http://schemas.openxmlformats.org/officeDocument/2006/relationships/hyperlink" Target="https://www.banksbd.org/agbk/baligaon-branch-235.html" TargetMode="External"/><Relationship Id="rId240" Type="http://schemas.openxmlformats.org/officeDocument/2006/relationships/hyperlink" Target="https://www.banksbd.org/agbk/paduar-bazar-branch-4158.html" TargetMode="External"/><Relationship Id="rId478" Type="http://schemas.openxmlformats.org/officeDocument/2006/relationships/hyperlink" Target="https://www.banksbd.org/agbk/batbuina-bazar-branch-218.html" TargetMode="External"/><Relationship Id="rId685" Type="http://schemas.openxmlformats.org/officeDocument/2006/relationships/hyperlink" Target="https://www.banksbd.org/agbk/north-bengal-sugar-mills-branch-4126.html" TargetMode="External"/><Relationship Id="rId892" Type="http://schemas.openxmlformats.org/officeDocument/2006/relationships/hyperlink" Target="https://www.banksbd.org/agbk/umarpur-bazar-branch-4386.html" TargetMode="External"/><Relationship Id="rId906" Type="http://schemas.openxmlformats.org/officeDocument/2006/relationships/hyperlink" Target="https://www.banksbd.org/agbk/madhupur-branch-4079.html" TargetMode="External"/><Relationship Id="rId35" Type="http://schemas.openxmlformats.org/officeDocument/2006/relationships/hyperlink" Target="https://www.banksbd.org/agbk/muladi-branch-4005.html" TargetMode="External"/><Relationship Id="rId100" Type="http://schemas.openxmlformats.org/officeDocument/2006/relationships/hyperlink" Target="https://www.banksbd.org/agbk/algi-bazar-branch-111.html" TargetMode="External"/><Relationship Id="rId338" Type="http://schemas.openxmlformats.org/officeDocument/2006/relationships/hyperlink" Target="https://www.banksbd.org/agbk/kamalpurhat-branch-3918.html" TargetMode="External"/><Relationship Id="rId545" Type="http://schemas.openxmlformats.org/officeDocument/2006/relationships/hyperlink" Target="https://www.banksbd.org/agbk/ujangram-branch-4384.html" TargetMode="External"/><Relationship Id="rId752" Type="http://schemas.openxmlformats.org/officeDocument/2006/relationships/hyperlink" Target="https://www.banksbd.org/agbk/mirzapur-branch-4069.html" TargetMode="External"/><Relationship Id="rId184" Type="http://schemas.openxmlformats.org/officeDocument/2006/relationships/hyperlink" Target="https://www.banksbd.org/agbk/nazirhat-branch-4093.html" TargetMode="External"/><Relationship Id="rId391" Type="http://schemas.openxmlformats.org/officeDocument/2006/relationships/hyperlink" Target="https://www.banksbd.org/agbk/ghagotia-chala-branch-3811.html" TargetMode="External"/><Relationship Id="rId405" Type="http://schemas.openxmlformats.org/officeDocument/2006/relationships/hyperlink" Target="https://www.banksbd.org/agbk/gopalganj-branch-3813.html" TargetMode="External"/><Relationship Id="rId612" Type="http://schemas.openxmlformats.org/officeDocument/2006/relationships/hyperlink" Target="https://www.banksbd.org/agbk/ramgopalpur-branch-4231.html" TargetMode="External"/><Relationship Id="rId251" Type="http://schemas.openxmlformats.org/officeDocument/2006/relationships/hyperlink" Target="https://www.banksbd.org/agbk/bangabandhu-avenue-branch-186.html" TargetMode="External"/><Relationship Id="rId489" Type="http://schemas.openxmlformats.org/officeDocument/2006/relationships/hyperlink" Target="https://www.banksbd.org/agbk/khalishpur-branch-3940.html" TargetMode="External"/><Relationship Id="rId696" Type="http://schemas.openxmlformats.org/officeDocument/2006/relationships/hyperlink" Target="https://www.banksbd.org/agbk/mohanganj-branch-4065.html" TargetMode="External"/><Relationship Id="rId917" Type="http://schemas.openxmlformats.org/officeDocument/2006/relationships/hyperlink" Target="https://www.banksbd.org/agbk/warshi-branch-4394.html" TargetMode="External"/><Relationship Id="rId46" Type="http://schemas.openxmlformats.org/officeDocument/2006/relationships/hyperlink" Target="https://www.banksbd.org/agbk/bhola-branch-157.html" TargetMode="External"/><Relationship Id="rId349" Type="http://schemas.openxmlformats.org/officeDocument/2006/relationships/hyperlink" Target="https://www.banksbd.org/agbk/tajpurhat-branch-4363.html" TargetMode="External"/><Relationship Id="rId556" Type="http://schemas.openxmlformats.org/officeDocument/2006/relationships/hyperlink" Target="https://www.banksbd.org/agbk/ramganj-branch-4227.html" TargetMode="External"/><Relationship Id="rId763" Type="http://schemas.openxmlformats.org/officeDocument/2006/relationships/hyperlink" Target="https://www.banksbd.org/agbk/mirzaganj-branch-4070.html" TargetMode="External"/><Relationship Id="rId111" Type="http://schemas.openxmlformats.org/officeDocument/2006/relationships/hyperlink" Target="https://www.banksbd.org/agbk/munshirhat-branch-4011.html" TargetMode="External"/><Relationship Id="rId195" Type="http://schemas.openxmlformats.org/officeDocument/2006/relationships/hyperlink" Target="https://www.banksbd.org/agbk/sattarhat-branch-4268.html" TargetMode="External"/><Relationship Id="rId209" Type="http://schemas.openxmlformats.org/officeDocument/2006/relationships/hyperlink" Target="https://www.banksbd.org/agbk/kedarganj-branch-3914.html" TargetMode="External"/><Relationship Id="rId416" Type="http://schemas.openxmlformats.org/officeDocument/2006/relationships/hyperlink" Target="https://www.banksbd.org/agbk/habiganj-branch-3842.html" TargetMode="External"/><Relationship Id="rId623" Type="http://schemas.openxmlformats.org/officeDocument/2006/relationships/hyperlink" Target="https://www.banksbd.org/agbk/kaliganj-bazar-branch-3959.html" TargetMode="External"/><Relationship Id="rId830" Type="http://schemas.openxmlformats.org/officeDocument/2006/relationships/hyperlink" Target="https://www.banksbd.org/agbk/sherpur-branch-4339.html" TargetMode="External"/><Relationship Id="rId57" Type="http://schemas.openxmlformats.org/officeDocument/2006/relationships/hyperlink" Target="https://www.banksbd.org/agbk/bhatra-branch-162.html" TargetMode="External"/><Relationship Id="rId262" Type="http://schemas.openxmlformats.org/officeDocument/2006/relationships/hyperlink" Target="https://www.banksbd.org/agbk/demra-branch-3773.html" TargetMode="External"/><Relationship Id="rId567" Type="http://schemas.openxmlformats.org/officeDocument/2006/relationships/hyperlink" Target="https://www.banksbd.org/agbk/beroil-palita-branch-229.html" TargetMode="External"/><Relationship Id="rId122" Type="http://schemas.openxmlformats.org/officeDocument/2006/relationships/hyperlink" Target="https://www.banksbd.org/agbk/binodpur-branch-172.html" TargetMode="External"/><Relationship Id="rId774" Type="http://schemas.openxmlformats.org/officeDocument/2006/relationships/hyperlink" Target="https://www.banksbd.org/agbk/thana-comp-branch-4375.html" TargetMode="External"/><Relationship Id="rId427" Type="http://schemas.openxmlformats.org/officeDocument/2006/relationships/hyperlink" Target="https://www.banksbd.org/agbk/lahirikanda-branch-3990.html" TargetMode="External"/><Relationship Id="rId634" Type="http://schemas.openxmlformats.org/officeDocument/2006/relationships/hyperlink" Target="https://www.banksbd.org/agbk/aihai-branch-136.html" TargetMode="External"/><Relationship Id="rId841" Type="http://schemas.openxmlformats.org/officeDocument/2006/relationships/hyperlink" Target="https://www.banksbd.org/agbk/ghurka-branch-3826.html" TargetMode="External"/><Relationship Id="rId273" Type="http://schemas.openxmlformats.org/officeDocument/2006/relationships/hyperlink" Target="https://www.banksbd.org/agbk/gabtali-branch-251.html" TargetMode="External"/><Relationship Id="rId480" Type="http://schemas.openxmlformats.org/officeDocument/2006/relationships/hyperlink" Target="https://www.banksbd.org/agbk/chuknagar-branch-3722.html" TargetMode="External"/><Relationship Id="rId701" Type="http://schemas.openxmlformats.org/officeDocument/2006/relationships/hyperlink" Target="https://www.banksbd.org/agbk/nilphamari-branch-4128.html" TargetMode="External"/><Relationship Id="rId68" Type="http://schemas.openxmlformats.org/officeDocument/2006/relationships/hyperlink" Target="https://www.banksbd.org/agbk/mirzapur-branch-4008.html" TargetMode="External"/><Relationship Id="rId133" Type="http://schemas.openxmlformats.org/officeDocument/2006/relationships/hyperlink" Target="https://www.banksbd.org/agbk/agrabad-branch-3116.html" TargetMode="External"/><Relationship Id="rId340" Type="http://schemas.openxmlformats.org/officeDocument/2006/relationships/hyperlink" Target="https://www.banksbd.org/agbk/maldahpatty-branch-4028.html" TargetMode="External"/><Relationship Id="rId578" Type="http://schemas.openxmlformats.org/officeDocument/2006/relationships/hyperlink" Target="https://www.banksbd.org/agbk/manikganj-branch-4044.html" TargetMode="External"/><Relationship Id="rId785" Type="http://schemas.openxmlformats.org/officeDocument/2006/relationships/hyperlink" Target="https://www.banksbd.org/agbk/malopara-branch-4074.html" TargetMode="External"/><Relationship Id="rId200" Type="http://schemas.openxmlformats.org/officeDocument/2006/relationships/hyperlink" Target="https://www.banksbd.org/agbk/steel-mills-branch-4272.html" TargetMode="External"/><Relationship Id="rId438" Type="http://schemas.openxmlformats.org/officeDocument/2006/relationships/hyperlink" Target="https://www.banksbd.org/agbk/gazirhat-branch-3816.html" TargetMode="External"/><Relationship Id="rId645" Type="http://schemas.openxmlformats.org/officeDocument/2006/relationships/hyperlink" Target="https://www.banksbd.org/agbk/auria-branch-137.html" TargetMode="External"/><Relationship Id="rId852" Type="http://schemas.openxmlformats.org/officeDocument/2006/relationships/hyperlink" Target="https://www.banksbd.org/agbk/talgachi-bazar-branch-4378.html" TargetMode="External"/><Relationship Id="rId284" Type="http://schemas.openxmlformats.org/officeDocument/2006/relationships/hyperlink" Target="https://www.banksbd.org/agbk/jatrabari-branch-262.html" TargetMode="External"/><Relationship Id="rId491" Type="http://schemas.openxmlformats.org/officeDocument/2006/relationships/hyperlink" Target="https://www.banksbd.org/agbk/khulna-medical-college-branch-3942.html" TargetMode="External"/><Relationship Id="rId505" Type="http://schemas.openxmlformats.org/officeDocument/2006/relationships/hyperlink" Target="https://www.banksbd.org/agbk/bhairab-bazar-branch-221.html" TargetMode="External"/><Relationship Id="rId712" Type="http://schemas.openxmlformats.org/officeDocument/2006/relationships/hyperlink" Target="https://www.banksbd.org/agbk/datterhat-branch-3775.html" TargetMode="External"/><Relationship Id="rId79" Type="http://schemas.openxmlformats.org/officeDocument/2006/relationships/hyperlink" Target="https://www.banksbd.org/agbk/sonatala-branch-4255.html" TargetMode="External"/><Relationship Id="rId144" Type="http://schemas.openxmlformats.org/officeDocument/2006/relationships/hyperlink" Target="https://www.banksbd.org/agbk/baraiyer-hat-branch-175.html" TargetMode="External"/><Relationship Id="rId589" Type="http://schemas.openxmlformats.org/officeDocument/2006/relationships/hyperlink" Target="https://www.banksbd.org/agbk/bhukshimoil-branch-234.html" TargetMode="External"/><Relationship Id="rId796" Type="http://schemas.openxmlformats.org/officeDocument/2006/relationships/hyperlink" Target="https://www.banksbd.org/agbk/chandraghona-branch-3739.html" TargetMode="External"/><Relationship Id="rId351" Type="http://schemas.openxmlformats.org/officeDocument/2006/relationships/hyperlink" Target="https://www.banksbd.org/agbk/badarpur-branch-194.html" TargetMode="External"/><Relationship Id="rId449" Type="http://schemas.openxmlformats.org/officeDocument/2006/relationships/hyperlink" Target="https://www.banksbd.org/agbk/rail-bazar-branch-4223.html" TargetMode="External"/><Relationship Id="rId656" Type="http://schemas.openxmlformats.org/officeDocument/2006/relationships/hyperlink" Target="https://www.banksbd.org/agbk/bk-road-branch-287.html" TargetMode="External"/><Relationship Id="rId863" Type="http://schemas.openxmlformats.org/officeDocument/2006/relationships/hyperlink" Target="https://www.banksbd.org/agbk/beanibazar-branch-314.html" TargetMode="External"/><Relationship Id="rId211" Type="http://schemas.openxmlformats.org/officeDocument/2006/relationships/hyperlink" Target="https://www.banksbd.org/agbk/ramdia-branch-4214.html" TargetMode="External"/><Relationship Id="rId295" Type="http://schemas.openxmlformats.org/officeDocument/2006/relationships/hyperlink" Target="https://www.banksbd.org/agbk/mouchak-branch-270.html" TargetMode="External"/><Relationship Id="rId309" Type="http://schemas.openxmlformats.org/officeDocument/2006/relationships/hyperlink" Target="https://www.banksbd.org/agbk/purana-paltan-branch-277.html" TargetMode="External"/><Relationship Id="rId516" Type="http://schemas.openxmlformats.org/officeDocument/2006/relationships/hyperlink" Target="https://www.banksbd.org/agbk/bhitorbond-branch-222.html" TargetMode="External"/><Relationship Id="rId48" Type="http://schemas.openxmlformats.org/officeDocument/2006/relationships/hyperlink" Target="https://www.banksbd.org/agbk/char-fasson-bazar-branch-323.html" TargetMode="External"/><Relationship Id="rId113" Type="http://schemas.openxmlformats.org/officeDocument/2006/relationships/hyperlink" Target="https://www.banksbd.org/agbk/narayanpur-branch-4092.html" TargetMode="External"/><Relationship Id="rId320" Type="http://schemas.openxmlformats.org/officeDocument/2006/relationships/hyperlink" Target="https://www.banksbd.org/agbk/shantinagar-branch-4280.html" TargetMode="External"/><Relationship Id="rId558" Type="http://schemas.openxmlformats.org/officeDocument/2006/relationships/hyperlink" Target="https://www.banksbd.org/agbk/lalmonirhat-branch-3992.html" TargetMode="External"/><Relationship Id="rId723" Type="http://schemas.openxmlformats.org/officeDocument/2006/relationships/hyperlink" Target="https://www.banksbd.org/agbk/sonaimuri-branch-4325.html" TargetMode="External"/><Relationship Id="rId765" Type="http://schemas.openxmlformats.org/officeDocument/2006/relationships/hyperlink" Target="https://www.banksbd.org/agbk/patuakhali-new-marker-branch-4135.html" TargetMode="External"/><Relationship Id="rId155" Type="http://schemas.openxmlformats.org/officeDocument/2006/relationships/hyperlink" Target="https://www.banksbd.org/agbk/chittagong-university-branch-3118.html" TargetMode="External"/><Relationship Id="rId197" Type="http://schemas.openxmlformats.org/officeDocument/2006/relationships/hyperlink" Target="https://www.banksbd.org/agbk/shanti-niketan-branch-4269.html" TargetMode="External"/><Relationship Id="rId362" Type="http://schemas.openxmlformats.org/officeDocument/2006/relationships/hyperlink" Target="https://www.banksbd.org/agbk/nalia-jamalpur-branch-4106.html" TargetMode="External"/><Relationship Id="rId418" Type="http://schemas.openxmlformats.org/officeDocument/2006/relationships/hyperlink" Target="https://www.banksbd.org/agbk/pb-shayestaganj-branch-4168.html" TargetMode="External"/><Relationship Id="rId625" Type="http://schemas.openxmlformats.org/officeDocument/2006/relationships/hyperlink" Target="https://www.banksbd.org/agbk/mechua-bazar-branch-4055.html" TargetMode="External"/><Relationship Id="rId832" Type="http://schemas.openxmlformats.org/officeDocument/2006/relationships/hyperlink" Target="https://www.banksbd.org/agbk/tinani-bazar-branch-4377.html" TargetMode="External"/><Relationship Id="rId222" Type="http://schemas.openxmlformats.org/officeDocument/2006/relationships/hyperlink" Target="https://www.banksbd.org/agbk/daudkandi-branch-3754.html" TargetMode="External"/><Relationship Id="rId264" Type="http://schemas.openxmlformats.org/officeDocument/2006/relationships/hyperlink" Target="https://www.banksbd.org/agbk/dhaka-university-branch-244.html" TargetMode="External"/><Relationship Id="rId471" Type="http://schemas.openxmlformats.org/officeDocument/2006/relationships/hyperlink" Target="https://www.banksbd.org/agbk/matrai-branch-4033.html" TargetMode="External"/><Relationship Id="rId667" Type="http://schemas.openxmlformats.org/officeDocument/2006/relationships/hyperlink" Target="https://www.banksbd.org/agbk/c&amp;b-bazar-branch-3730.html" TargetMode="External"/><Relationship Id="rId874" Type="http://schemas.openxmlformats.org/officeDocument/2006/relationships/hyperlink" Target="https://www.banksbd.org/agbk/golapganj-branch-3830.html" TargetMode="External"/><Relationship Id="rId17" Type="http://schemas.openxmlformats.org/officeDocument/2006/relationships/hyperlink" Target="https://www.banksbd.org/agbk/amtali-branch-107.html" TargetMode="External"/><Relationship Id="rId59" Type="http://schemas.openxmlformats.org/officeDocument/2006/relationships/hyperlink" Target="https://www.banksbd.org/agbk/chamrul-branch-325.html" TargetMode="External"/><Relationship Id="rId124" Type="http://schemas.openxmlformats.org/officeDocument/2006/relationships/hyperlink" Target="https://www.banksbd.org/agbk/chowdala-branch-330.html" TargetMode="External"/><Relationship Id="rId527" Type="http://schemas.openxmlformats.org/officeDocument/2006/relationships/hyperlink" Target="https://www.banksbd.org/agbk/bara-gangdia-branch-225.html" TargetMode="External"/><Relationship Id="rId569" Type="http://schemas.openxmlformats.org/officeDocument/2006/relationships/hyperlink" Target="https://www.banksbd.org/agbk/ichakhada-branch-3865.html" TargetMode="External"/><Relationship Id="rId734" Type="http://schemas.openxmlformats.org/officeDocument/2006/relationships/hyperlink" Target="https://www.banksbd.org/agbk/ishwardi-branch-3866.html" TargetMode="External"/><Relationship Id="rId776" Type="http://schemas.openxmlformats.org/officeDocument/2006/relationships/hyperlink" Target="https://www.banksbd.org/agbk/rajbari-branch-4239.html" TargetMode="External"/><Relationship Id="rId70" Type="http://schemas.openxmlformats.org/officeDocument/2006/relationships/hyperlink" Target="https://www.banksbd.org/agbk/nandigram-branch-4086.html" TargetMode="External"/><Relationship Id="rId166" Type="http://schemas.openxmlformats.org/officeDocument/2006/relationships/hyperlink" Target="https://www.banksbd.org/agbk/ishakhali-branch-3861.html" TargetMode="External"/><Relationship Id="rId331" Type="http://schemas.openxmlformats.org/officeDocument/2006/relationships/hyperlink" Target="https://www.banksbd.org/agbk/wapda-branch-183.html" TargetMode="External"/><Relationship Id="rId373" Type="http://schemas.openxmlformats.org/officeDocument/2006/relationships/hyperlink" Target="https://www.banksbd.org/agbk/bonarpara-branch-200.html" TargetMode="External"/><Relationship Id="rId429" Type="http://schemas.openxmlformats.org/officeDocument/2006/relationships/hyperlink" Target="https://www.banksbd.org/agbk/pigna-branch-4170.html" TargetMode="External"/><Relationship Id="rId580" Type="http://schemas.openxmlformats.org/officeDocument/2006/relationships/hyperlink" Target="https://www.banksbd.org/agbk/saturia-branch-4309.html" TargetMode="External"/><Relationship Id="rId636" Type="http://schemas.openxmlformats.org/officeDocument/2006/relationships/hyperlink" Target="https://www.banksbd.org/agbk/bus-stand-branch-239.html" TargetMode="External"/><Relationship Id="rId801" Type="http://schemas.openxmlformats.org/officeDocument/2006/relationships/hyperlink" Target="https://www.banksbd.org/agbk/central-road-branch-4244.html" TargetMode="External"/><Relationship Id="rId1" Type="http://schemas.openxmlformats.org/officeDocument/2006/relationships/hyperlink" Target="https://www.banksbd.org/agbk/bagerhat-branch-147.html" TargetMode="External"/><Relationship Id="rId233" Type="http://schemas.openxmlformats.org/officeDocument/2006/relationships/hyperlink" Target="https://www.banksbd.org/agbk/madhabpur-bazar-branch-4021.html" TargetMode="External"/><Relationship Id="rId440" Type="http://schemas.openxmlformats.org/officeDocument/2006/relationships/hyperlink" Target="https://www.banksbd.org/agbk/hashimpur-branch-3844.html" TargetMode="External"/><Relationship Id="rId678" Type="http://schemas.openxmlformats.org/officeDocument/2006/relationships/hyperlink" Target="https://www.banksbd.org/agbk/gopalpur-branch-3822.html" TargetMode="External"/><Relationship Id="rId843" Type="http://schemas.openxmlformats.org/officeDocument/2006/relationships/hyperlink" Target="https://www.banksbd.org/agbk/new-market-branch-4145.html" TargetMode="External"/><Relationship Id="rId885" Type="http://schemas.openxmlformats.org/officeDocument/2006/relationships/hyperlink" Target="https://www.banksbd.org/agbk/mathiura-eidgah-branch-4078.html" TargetMode="External"/><Relationship Id="rId28" Type="http://schemas.openxmlformats.org/officeDocument/2006/relationships/hyperlink" Target="https://www.banksbd.org/agbk/boalia-bazar-branch-154.html" TargetMode="External"/><Relationship Id="rId275" Type="http://schemas.openxmlformats.org/officeDocument/2006/relationships/hyperlink" Target="https://www.banksbd.org/agbk/gulshan-branch-253.html" TargetMode="External"/><Relationship Id="rId300" Type="http://schemas.openxmlformats.org/officeDocument/2006/relationships/hyperlink" Target="https://www.banksbd.org/agbk/nawabganj-branch-4101.html" TargetMode="External"/><Relationship Id="rId482" Type="http://schemas.openxmlformats.org/officeDocument/2006/relationships/hyperlink" Target="https://www.banksbd.org/agbk/daulatpur-branch-3764.html" TargetMode="External"/><Relationship Id="rId538" Type="http://schemas.openxmlformats.org/officeDocument/2006/relationships/hyperlink" Target="https://www.banksbd.org/agbk/panti-branch-4177.html" TargetMode="External"/><Relationship Id="rId703" Type="http://schemas.openxmlformats.org/officeDocument/2006/relationships/hyperlink" Target="https://www.banksbd.org/agbk/saidpur-cantonment-branch-4324.html" TargetMode="External"/><Relationship Id="rId745" Type="http://schemas.openxmlformats.org/officeDocument/2006/relationships/hyperlink" Target="https://www.banksbd.org/agbk/satbaria-branch-4326.html" TargetMode="External"/><Relationship Id="rId910" Type="http://schemas.openxmlformats.org/officeDocument/2006/relationships/hyperlink" Target="https://www.banksbd.org/agbk/mymensingh-road-branch-4083.html" TargetMode="External"/><Relationship Id="rId81" Type="http://schemas.openxmlformats.org/officeDocument/2006/relationships/hyperlink" Target="https://www.banksbd.org/agbk/talora-branch-4355.html" TargetMode="External"/><Relationship Id="rId135" Type="http://schemas.openxmlformats.org/officeDocument/2006/relationships/hyperlink" Target="https://www.banksbd.org/agbk/amirabad-branch-114.html" TargetMode="External"/><Relationship Id="rId177" Type="http://schemas.openxmlformats.org/officeDocument/2006/relationships/hyperlink" Target="https://www.banksbd.org/agbk/lalkhan-bazar-branch-3987.html" TargetMode="External"/><Relationship Id="rId342" Type="http://schemas.openxmlformats.org/officeDocument/2006/relationships/hyperlink" Target="https://www.banksbd.org/agbk/nawabganj-branch-4104.html" TargetMode="External"/><Relationship Id="rId384" Type="http://schemas.openxmlformats.org/officeDocument/2006/relationships/hyperlink" Target="https://www.banksbd.org/agbk/bakterpur-branch-201.html" TargetMode="External"/><Relationship Id="rId591" Type="http://schemas.openxmlformats.org/officeDocument/2006/relationships/hyperlink" Target="https://www.banksbd.org/agbk/kailashganj-bazar-branch-3953.html" TargetMode="External"/><Relationship Id="rId605" Type="http://schemas.openxmlformats.org/officeDocument/2006/relationships/hyperlink" Target="https://www.banksbd.org/agbk/hossandi-bazar-branch-3851.html" TargetMode="External"/><Relationship Id="rId787" Type="http://schemas.openxmlformats.org/officeDocument/2006/relationships/hyperlink" Target="https://www.banksbd.org/agbk/nawhata-branch-4138.html" TargetMode="External"/><Relationship Id="rId812" Type="http://schemas.openxmlformats.org/officeDocument/2006/relationships/hyperlink" Target="https://www.banksbd.org/agbk/bangshipur-bus-stand-branch-305.html" TargetMode="External"/><Relationship Id="rId202" Type="http://schemas.openxmlformats.org/officeDocument/2006/relationships/hyperlink" Target="https://www.banksbd.org/agbk/alamdanga-branch-121.html" TargetMode="External"/><Relationship Id="rId244" Type="http://schemas.openxmlformats.org/officeDocument/2006/relationships/hyperlink" Target="https://www.banksbd.org/agbk/shankachail-branch-4275.html" TargetMode="External"/><Relationship Id="rId647" Type="http://schemas.openxmlformats.org/officeDocument/2006/relationships/hyperlink" Target="https://www.banksbd.org/agbk/bhangura-bazar-branch-285.html" TargetMode="External"/><Relationship Id="rId689" Type="http://schemas.openxmlformats.org/officeDocument/2006/relationships/hyperlink" Target="https://www.banksbd.org/agbk/station-road-branch-4322.html" TargetMode="External"/><Relationship Id="rId854" Type="http://schemas.openxmlformats.org/officeDocument/2006/relationships/hyperlink" Target="https://www.banksbd.org/agbk/ambari-bazar-branch-144.html" TargetMode="External"/><Relationship Id="rId896" Type="http://schemas.openxmlformats.org/officeDocument/2006/relationships/hyperlink" Target="https://www.banksbd.org/agbk/bhuapur-branch-318.html" TargetMode="External"/><Relationship Id="rId39" Type="http://schemas.openxmlformats.org/officeDocument/2006/relationships/hyperlink" Target="https://www.banksbd.org/agbk/ranirhat-branch-4202.html" TargetMode="External"/><Relationship Id="rId286" Type="http://schemas.openxmlformats.org/officeDocument/2006/relationships/hyperlink" Target="https://www.banksbd.org/agbk/kadamtali-branch-263.html" TargetMode="External"/><Relationship Id="rId451" Type="http://schemas.openxmlformats.org/officeDocument/2006/relationships/hyperlink" Target="https://www.banksbd.org/agbk/shaikh-hati-branch-4300.html" TargetMode="External"/><Relationship Id="rId493" Type="http://schemas.openxmlformats.org/officeDocument/2006/relationships/hyperlink" Target="https://www.banksbd.org/agbk/khulna-university-branch-3943.html" TargetMode="External"/><Relationship Id="rId507" Type="http://schemas.openxmlformats.org/officeDocument/2006/relationships/hyperlink" Target="https://www.banksbd.org/agbk/hossainpur-branch-3847.html" TargetMode="External"/><Relationship Id="rId549" Type="http://schemas.openxmlformats.org/officeDocument/2006/relationships/hyperlink" Target="https://www.banksbd.org/agbk/dasherhat-branch-3767.html" TargetMode="External"/><Relationship Id="rId714" Type="http://schemas.openxmlformats.org/officeDocument/2006/relationships/hyperlink" Target="https://www.banksbd.org/agbk/gopalpur-branch-3823.html" TargetMode="External"/><Relationship Id="rId756" Type="http://schemas.openxmlformats.org/officeDocument/2006/relationships/hyperlink" Target="https://www.banksbd.org/agbk/alipur-bandar-branch-142.html" TargetMode="External"/><Relationship Id="rId921" Type="http://schemas.openxmlformats.org/officeDocument/2006/relationships/hyperlink" Target="https://www.banksbd.org/agbk/thakurgaon-branch-4380.html" TargetMode="External"/><Relationship Id="rId50" Type="http://schemas.openxmlformats.org/officeDocument/2006/relationships/hyperlink" Target="https://www.banksbd.org/agbk/daulatkhan-branch-3748.html" TargetMode="External"/><Relationship Id="rId104" Type="http://schemas.openxmlformats.org/officeDocument/2006/relationships/hyperlink" Target="https://www.banksbd.org/agbk/chandra-bazar-branch-328.html" TargetMode="External"/><Relationship Id="rId146" Type="http://schemas.openxmlformats.org/officeDocument/2006/relationships/hyperlink" Target="https://www.banksbd.org/agbk/chaktai-branch-333.html" TargetMode="External"/><Relationship Id="rId188" Type="http://schemas.openxmlformats.org/officeDocument/2006/relationships/hyperlink" Target="https://www.banksbd.org/agbk/press-club-branch-4157.html" TargetMode="External"/><Relationship Id="rId311" Type="http://schemas.openxmlformats.org/officeDocument/2006/relationships/hyperlink" Target="https://www.banksbd.org/agbk/rajuk-bhaban-branch-278.html" TargetMode="External"/><Relationship Id="rId353" Type="http://schemas.openxmlformats.org/officeDocument/2006/relationships/hyperlink" Target="https://www.banksbd.org/agbk/boalmari-branch-196.html" TargetMode="External"/><Relationship Id="rId395" Type="http://schemas.openxmlformats.org/officeDocument/2006/relationships/hyperlink" Target="https://www.banksbd.org/agbk/kapasia-branch-3925.html" TargetMode="External"/><Relationship Id="rId409" Type="http://schemas.openxmlformats.org/officeDocument/2006/relationships/hyperlink" Target="https://www.banksbd.org/agbk/kashiani-branch-3928.html" TargetMode="External"/><Relationship Id="rId560" Type="http://schemas.openxmlformats.org/officeDocument/2006/relationships/hyperlink" Target="https://www.banksbd.org/agbk/barhamganj-branch-228.html" TargetMode="External"/><Relationship Id="rId798" Type="http://schemas.openxmlformats.org/officeDocument/2006/relationships/hyperlink" Target="https://www.banksbd.org/agbk/rangamati-branch-4243.html" TargetMode="External"/><Relationship Id="rId92" Type="http://schemas.openxmlformats.org/officeDocument/2006/relationships/hyperlink" Target="https://www.banksbd.org/agbk/jagath-bazar-branch-3868.html" TargetMode="External"/><Relationship Id="rId213" Type="http://schemas.openxmlformats.org/officeDocument/2006/relationships/hyperlink" Target="https://www.banksbd.org/agbk/teknaf-branch-4360.html" TargetMode="External"/><Relationship Id="rId420" Type="http://schemas.openxmlformats.org/officeDocument/2006/relationships/hyperlink" Target="https://www.banksbd.org/agbk/batikamari-branch-208.html" TargetMode="External"/><Relationship Id="rId616" Type="http://schemas.openxmlformats.org/officeDocument/2006/relationships/hyperlink" Target="https://www.banksbd.org/agbk/bhaitkandi-branch-237.html" TargetMode="External"/><Relationship Id="rId658" Type="http://schemas.openxmlformats.org/officeDocument/2006/relationships/hyperlink" Target="https://www.banksbd.org/agbk/kalir-bazar-branch-3964.html" TargetMode="External"/><Relationship Id="rId823" Type="http://schemas.openxmlformats.org/officeDocument/2006/relationships/hyperlink" Target="https://www.banksbd.org/agbk/mulfatganj-branch-4077.html" TargetMode="External"/><Relationship Id="rId865" Type="http://schemas.openxmlformats.org/officeDocument/2006/relationships/hyperlink" Target="https://www.banksbd.org/agbk/boaljur-bazar-branch-316.html" TargetMode="External"/><Relationship Id="rId255" Type="http://schemas.openxmlformats.org/officeDocument/2006/relationships/hyperlink" Target="https://www.banksbd.org/agbk/basaboo-branch-189.html" TargetMode="External"/><Relationship Id="rId297" Type="http://schemas.openxmlformats.org/officeDocument/2006/relationships/hyperlink" Target="https://www.banksbd.org/agbk/narinda-branch-4098.html" TargetMode="External"/><Relationship Id="rId462" Type="http://schemas.openxmlformats.org/officeDocument/2006/relationships/hyperlink" Target="https://www.banksbd.org/agbk/kotchandpur-branch-3934.html" TargetMode="External"/><Relationship Id="rId518" Type="http://schemas.openxmlformats.org/officeDocument/2006/relationships/hyperlink" Target="https://www.banksbd.org/agbk/chilmari-branch-3724.html" TargetMode="External"/><Relationship Id="rId725" Type="http://schemas.openxmlformats.org/officeDocument/2006/relationships/hyperlink" Target="https://www.banksbd.org/agbk/abdul-hamid-road-branch-140.html" TargetMode="External"/><Relationship Id="rId115" Type="http://schemas.openxmlformats.org/officeDocument/2006/relationships/hyperlink" Target="https://www.banksbd.org/agbk/ramchandrapur-bazar-branch-4206.html" TargetMode="External"/><Relationship Id="rId157" Type="http://schemas.openxmlformats.org/officeDocument/2006/relationships/hyperlink" Target="https://www.banksbd.org/agbk/dewanhat-branch-3751.html" TargetMode="External"/><Relationship Id="rId322" Type="http://schemas.openxmlformats.org/officeDocument/2006/relationships/hyperlink" Target="https://www.banksbd.org/agbk/shimulia-branch-4282.html" TargetMode="External"/><Relationship Id="rId364" Type="http://schemas.openxmlformats.org/officeDocument/2006/relationships/hyperlink" Target="https://www.banksbd.org/agbk/shariatullah-market-branch-4288.html" TargetMode="External"/><Relationship Id="rId767" Type="http://schemas.openxmlformats.org/officeDocument/2006/relationships/hyperlink" Target="https://www.banksbd.org/agbk/puran-bazar-branch-4191.html" TargetMode="External"/><Relationship Id="rId61" Type="http://schemas.openxmlformats.org/officeDocument/2006/relationships/hyperlink" Target="https://www.banksbd.org/agbk/dhunat-branch-3749.html" TargetMode="External"/><Relationship Id="rId199" Type="http://schemas.openxmlformats.org/officeDocument/2006/relationships/hyperlink" Target="https://www.banksbd.org/agbk/sk-mujib-sarak-branch-4271.html" TargetMode="External"/><Relationship Id="rId571" Type="http://schemas.openxmlformats.org/officeDocument/2006/relationships/hyperlink" Target="https://www.banksbd.org/agbk/arichaghat-branch-133.html" TargetMode="External"/><Relationship Id="rId627" Type="http://schemas.openxmlformats.org/officeDocument/2006/relationships/hyperlink" Target="https://www.banksbd.org/agbk/mymensingh-branch-4058.html" TargetMode="External"/><Relationship Id="rId669" Type="http://schemas.openxmlformats.org/officeDocument/2006/relationships/hyperlink" Target="https://www.banksbd.org/agbk/manohardi-branch-4063.html" TargetMode="External"/><Relationship Id="rId834" Type="http://schemas.openxmlformats.org/officeDocument/2006/relationships/hyperlink" Target="https://www.banksbd.org/agbk/bahuli-branch-307.html" TargetMode="External"/><Relationship Id="rId876" Type="http://schemas.openxmlformats.org/officeDocument/2006/relationships/hyperlink" Target="https://www.banksbd.org/agbk/hatimganj-branch-3857.html" TargetMode="External"/><Relationship Id="rId19" Type="http://schemas.openxmlformats.org/officeDocument/2006/relationships/hyperlink" Target="https://www.banksbd.org/agbk/betagi-branch-150.html" TargetMode="External"/><Relationship Id="rId224" Type="http://schemas.openxmlformats.org/officeDocument/2006/relationships/hyperlink" Target="https://www.banksbd.org/agbk/homna-branch-3838.html" TargetMode="External"/><Relationship Id="rId266" Type="http://schemas.openxmlformats.org/officeDocument/2006/relationships/hyperlink" Target="https://www.banksbd.org/agbk/dhanmondi-branch-245.html" TargetMode="External"/><Relationship Id="rId431" Type="http://schemas.openxmlformats.org/officeDocument/2006/relationships/hyperlink" Target="https://www.banksbd.org/agbk/shahbazpur-branch-4297.html" TargetMode="External"/><Relationship Id="rId473" Type="http://schemas.openxmlformats.org/officeDocument/2006/relationships/hyperlink" Target="https://www.banksbd.org/agbk/khagrachhari-branch-3937.html" TargetMode="External"/><Relationship Id="rId529" Type="http://schemas.openxmlformats.org/officeDocument/2006/relationships/hyperlink" Target="https://www.banksbd.org/agbk/daulatpur-branch-3765.html" TargetMode="External"/><Relationship Id="rId680" Type="http://schemas.openxmlformats.org/officeDocument/2006/relationships/hyperlink" Target="https://www.banksbd.org/agbk/laxmikole-branch-3995.html" TargetMode="External"/><Relationship Id="rId736" Type="http://schemas.openxmlformats.org/officeDocument/2006/relationships/hyperlink" Target="https://www.banksbd.org/agbk/mirzapur-hat-branch-4067.html" TargetMode="External"/><Relationship Id="rId901" Type="http://schemas.openxmlformats.org/officeDocument/2006/relationships/hyperlink" Target="https://www.banksbd.org/agbk/hemnagar-branch-3858.html" TargetMode="External"/><Relationship Id="rId30" Type="http://schemas.openxmlformats.org/officeDocument/2006/relationships/hyperlink" Target="https://www.banksbd.org/agbk/chawkbazar-branch-322.html" TargetMode="External"/><Relationship Id="rId126" Type="http://schemas.openxmlformats.org/officeDocument/2006/relationships/hyperlink" Target="https://www.banksbd.org/agbk/khamar-branch-3908.html" TargetMode="External"/><Relationship Id="rId168" Type="http://schemas.openxmlformats.org/officeDocument/2006/relationships/hyperlink" Target="https://www.banksbd.org/agbk/jahan-building-branch-3869.html" TargetMode="External"/><Relationship Id="rId333" Type="http://schemas.openxmlformats.org/officeDocument/2006/relationships/hyperlink" Target="https://www.banksbd.org/agbk/zinzira-branch-4396.html" TargetMode="External"/><Relationship Id="rId540" Type="http://schemas.openxmlformats.org/officeDocument/2006/relationships/hyperlink" Target="https://www.banksbd.org/agbk/patikabari-branch-4179.html" TargetMode="External"/><Relationship Id="rId778" Type="http://schemas.openxmlformats.org/officeDocument/2006/relationships/hyperlink" Target="https://www.banksbd.org/agbk/baliaghata-branch-300.html" TargetMode="External"/><Relationship Id="rId72" Type="http://schemas.openxmlformats.org/officeDocument/2006/relationships/hyperlink" Target="https://www.banksbd.org/agbk/noymile-hat-branch-4088.html" TargetMode="External"/><Relationship Id="rId375" Type="http://schemas.openxmlformats.org/officeDocument/2006/relationships/hyperlink" Target="https://www.banksbd.org/agbk/fulchari-bazar-branch-4166.html" TargetMode="External"/><Relationship Id="rId582" Type="http://schemas.openxmlformats.org/officeDocument/2006/relationships/hyperlink" Target="https://www.banksbd.org/agbk/wireless-gate-branch-4392.html" TargetMode="External"/><Relationship Id="rId638" Type="http://schemas.openxmlformats.org/officeDocument/2006/relationships/hyperlink" Target="https://www.banksbd.org/agbk/mainamhat-branch-4060.html" TargetMode="External"/><Relationship Id="rId803" Type="http://schemas.openxmlformats.org/officeDocument/2006/relationships/hyperlink" Target="https://www.banksbd.org/agbk/nek-mamudhat-branch-4139.html" TargetMode="External"/><Relationship Id="rId845" Type="http://schemas.openxmlformats.org/officeDocument/2006/relationships/hyperlink" Target="https://www.banksbd.org/agbk/pangashiahat-branch-4198.html" TargetMode="External"/><Relationship Id="rId3" Type="http://schemas.openxmlformats.org/officeDocument/2006/relationships/hyperlink" Target="https://www.banksbd.org/agbk/chitalmari-branch-320.html" TargetMode="External"/><Relationship Id="rId235" Type="http://schemas.openxmlformats.org/officeDocument/2006/relationships/hyperlink" Target="https://www.banksbd.org/agbk/moshikara-branch-4023.html" TargetMode="External"/><Relationship Id="rId277" Type="http://schemas.openxmlformats.org/officeDocument/2006/relationships/hyperlink" Target="https://www.banksbd.org/agbk/hotel-sheraton-branch-254.html" TargetMode="External"/><Relationship Id="rId400" Type="http://schemas.openxmlformats.org/officeDocument/2006/relationships/hyperlink" Target="https://www.banksbd.org/agbk/tokenayan-bazar-branch-4364.html" TargetMode="External"/><Relationship Id="rId442" Type="http://schemas.openxmlformats.org/officeDocument/2006/relationships/hyperlink" Target="https://www.banksbd.org/agbk/jhikargachha-branch-3885.html" TargetMode="External"/><Relationship Id="rId484" Type="http://schemas.openxmlformats.org/officeDocument/2006/relationships/hyperlink" Target="https://www.banksbd.org/agbk/goalpara-branch-3818.html" TargetMode="External"/><Relationship Id="rId705" Type="http://schemas.openxmlformats.org/officeDocument/2006/relationships/hyperlink" Target="https://www.banksbd.org/agbk/badamtoli-branch-197.html" TargetMode="External"/><Relationship Id="rId887" Type="http://schemas.openxmlformats.org/officeDocument/2006/relationships/hyperlink" Target="https://www.banksbd.org/agbk/salutikar-bazar-branch-4345.html" TargetMode="External"/><Relationship Id="rId137" Type="http://schemas.openxmlformats.org/officeDocument/2006/relationships/hyperlink" Target="https://www.banksbd.org/agbk/anwara-branch-116.html" TargetMode="External"/><Relationship Id="rId302" Type="http://schemas.openxmlformats.org/officeDocument/2006/relationships/hyperlink" Target="https://www.banksbd.org/agbk/nawabpur-branch-4103.html" TargetMode="External"/><Relationship Id="rId344" Type="http://schemas.openxmlformats.org/officeDocument/2006/relationships/hyperlink" Target="https://www.banksbd.org/agbk/phulbari-branch-4161.html" TargetMode="External"/><Relationship Id="rId691" Type="http://schemas.openxmlformats.org/officeDocument/2006/relationships/hyperlink" Target="https://www.banksbd.org/agbk/birisiri-branch-291.html" TargetMode="External"/><Relationship Id="rId747" Type="http://schemas.openxmlformats.org/officeDocument/2006/relationships/hyperlink" Target="https://www.banksbd.org/agbk/shyamganj-hat-branch-4327.html" TargetMode="External"/><Relationship Id="rId789" Type="http://schemas.openxmlformats.org/officeDocument/2006/relationships/hyperlink" Target="https://www.banksbd.org/agbk/raighati-branch-4240.html" TargetMode="External"/><Relationship Id="rId912" Type="http://schemas.openxmlformats.org/officeDocument/2006/relationships/hyperlink" Target="https://www.banksbd.org/agbk/nalua-bazar-branch-4148.html" TargetMode="External"/><Relationship Id="rId41" Type="http://schemas.openxmlformats.org/officeDocument/2006/relationships/hyperlink" Target="https://www.banksbd.org/agbk/sadar-road-branch-4249.html" TargetMode="External"/><Relationship Id="rId83" Type="http://schemas.openxmlformats.org/officeDocument/2006/relationships/hyperlink" Target="https://www.banksbd.org/agbk/thana-road-branch-4357.html" TargetMode="External"/><Relationship Id="rId179" Type="http://schemas.openxmlformats.org/officeDocument/2006/relationships/hyperlink" Target="https://www.banksbd.org/agbk/maricha-branch-4015.html" TargetMode="External"/><Relationship Id="rId386" Type="http://schemas.openxmlformats.org/officeDocument/2006/relationships/hyperlink" Target="https://www.banksbd.org/agbk/bhawal-rajabari-branch-4221.html" TargetMode="External"/><Relationship Id="rId551" Type="http://schemas.openxmlformats.org/officeDocument/2006/relationships/hyperlink" Target="https://www.banksbd.org/agbk/lakshmipur-branch-3993.html" TargetMode="External"/><Relationship Id="rId593" Type="http://schemas.openxmlformats.org/officeDocument/2006/relationships/hyperlink" Target="https://www.banksbd.org/agbk/katarkona-branch-3955.html" TargetMode="External"/><Relationship Id="rId607" Type="http://schemas.openxmlformats.org/officeDocument/2006/relationships/hyperlink" Target="https://www.banksbd.org/agbk/kalma-branch-3957.html" TargetMode="External"/><Relationship Id="rId649" Type="http://schemas.openxmlformats.org/officeDocument/2006/relationships/hyperlink" Target="https://www.banksbd.org/agbk/kalabaria-branch-3962.html" TargetMode="External"/><Relationship Id="rId814" Type="http://schemas.openxmlformats.org/officeDocument/2006/relationships/hyperlink" Target="https://www.banksbd.org/agbk/debhatta-branch-3779.html" TargetMode="External"/><Relationship Id="rId856" Type="http://schemas.openxmlformats.org/officeDocument/2006/relationships/hyperlink" Target="https://www.banksbd.org/agbk/derai-branch-3782.html" TargetMode="External"/><Relationship Id="rId190" Type="http://schemas.openxmlformats.org/officeDocument/2006/relationships/hyperlink" Target="https://www.banksbd.org/agbk/raozan-branch-4212.html" TargetMode="External"/><Relationship Id="rId204" Type="http://schemas.openxmlformats.org/officeDocument/2006/relationships/hyperlink" Target="https://www.banksbd.org/agbk/asmankhali-branch-123.html" TargetMode="External"/><Relationship Id="rId246" Type="http://schemas.openxmlformats.org/officeDocument/2006/relationships/hyperlink" Target="https://www.banksbd.org/agbk/agamashi-lane-branch-125.html" TargetMode="External"/><Relationship Id="rId288" Type="http://schemas.openxmlformats.org/officeDocument/2006/relationships/hyperlink" Target="https://www.banksbd.org/agbk/kamrangirchar-branch-3917.html" TargetMode="External"/><Relationship Id="rId411" Type="http://schemas.openxmlformats.org/officeDocument/2006/relationships/hyperlink" Target="https://www.banksbd.org/agbk/muksudpur-branch-4032.html" TargetMode="External"/><Relationship Id="rId453" Type="http://schemas.openxmlformats.org/officeDocument/2006/relationships/hyperlink" Target="https://www.banksbd.org/agbk/bazar-gopalpur-branch-213.html" TargetMode="External"/><Relationship Id="rId509" Type="http://schemas.openxmlformats.org/officeDocument/2006/relationships/hyperlink" Target="https://www.banksbd.org/agbk/katiadi-bazar-branch-3945.html" TargetMode="External"/><Relationship Id="rId660" Type="http://schemas.openxmlformats.org/officeDocument/2006/relationships/hyperlink" Target="https://www.banksbd.org/agbk/mirjumla-road-branch-4062.html" TargetMode="External"/><Relationship Id="rId898" Type="http://schemas.openxmlformats.org/officeDocument/2006/relationships/hyperlink" Target="https://www.banksbd.org/agbk/dhuburia-branch-3786.html" TargetMode="External"/><Relationship Id="rId106" Type="http://schemas.openxmlformats.org/officeDocument/2006/relationships/hyperlink" Target="https://www.banksbd.org/agbk/forrokabad-branch-3787.html" TargetMode="External"/><Relationship Id="rId313" Type="http://schemas.openxmlformats.org/officeDocument/2006/relationships/hyperlink" Target="https://www.banksbd.org/agbk/rampura-branch-280.html" TargetMode="External"/><Relationship Id="rId495" Type="http://schemas.openxmlformats.org/officeDocument/2006/relationships/hyperlink" Target="https://www.banksbd.org/agbk/maheshwarpasha-branch-4034.html" TargetMode="External"/><Relationship Id="rId716" Type="http://schemas.openxmlformats.org/officeDocument/2006/relationships/hyperlink" Target="https://www.banksbd.org/agbk/kashipur-bazar-branch-3921.html" TargetMode="External"/><Relationship Id="rId758" Type="http://schemas.openxmlformats.org/officeDocument/2006/relationships/hyperlink" Target="https://www.banksbd.org/agbk/dashmina-bazar-branch-3778.html" TargetMode="External"/><Relationship Id="rId923" Type="http://schemas.openxmlformats.org/officeDocument/2006/relationships/table" Target="../tables/table6.xml"/><Relationship Id="rId10" Type="http://schemas.openxmlformats.org/officeDocument/2006/relationships/hyperlink" Target="https://www.banksbd.org/agbk/morrelganj-bazar-branch-4002.html" TargetMode="External"/><Relationship Id="rId52" Type="http://schemas.openxmlformats.org/officeDocument/2006/relationships/hyperlink" Target="https://www.banksbd.org/agbk/khaiyerhat-branch-3903.html" TargetMode="External"/><Relationship Id="rId94" Type="http://schemas.openxmlformats.org/officeDocument/2006/relationships/hyperlink" Target="https://www.banksbd.org/agbk/lalpur-bazar-branch-3986.html" TargetMode="External"/><Relationship Id="rId148" Type="http://schemas.openxmlformats.org/officeDocument/2006/relationships/hyperlink" Target="https://www.banksbd.org/agbk/chaturi-branch-3114.html" TargetMode="External"/><Relationship Id="rId355" Type="http://schemas.openxmlformats.org/officeDocument/2006/relationships/hyperlink" Target="https://www.banksbd.org/agbk/char-bhadrashan-branch-3123.html" TargetMode="External"/><Relationship Id="rId397" Type="http://schemas.openxmlformats.org/officeDocument/2006/relationships/hyperlink" Target="https://www.banksbd.org/agbk/mawna-bazar-branch-4031.html" TargetMode="External"/><Relationship Id="rId520" Type="http://schemas.openxmlformats.org/officeDocument/2006/relationships/hyperlink" Target="https://www.banksbd.org/agbk/kurigram-branch-3948.html" TargetMode="External"/><Relationship Id="rId562" Type="http://schemas.openxmlformats.org/officeDocument/2006/relationships/hyperlink" Target="https://www.banksbd.org/agbk/kalkini-branch-3951.html" TargetMode="External"/><Relationship Id="rId618" Type="http://schemas.openxmlformats.org/officeDocument/2006/relationships/hyperlink" Target="https://www.banksbd.org/agbk/bidyaganj-branch-236.html" TargetMode="External"/><Relationship Id="rId825" Type="http://schemas.openxmlformats.org/officeDocument/2006/relationships/hyperlink" Target="https://www.banksbd.org/agbk/shariatpur-branch-4338.html" TargetMode="External"/><Relationship Id="rId215" Type="http://schemas.openxmlformats.org/officeDocument/2006/relationships/hyperlink" Target="https://www.banksbd.org/agbk/bakshaganj-branch-177.html" TargetMode="External"/><Relationship Id="rId257" Type="http://schemas.openxmlformats.org/officeDocument/2006/relationships/hyperlink" Target="https://www.banksbd.org/agbk/begum-bazar-branch-191.html" TargetMode="External"/><Relationship Id="rId422" Type="http://schemas.openxmlformats.org/officeDocument/2006/relationships/hyperlink" Target="https://www.banksbd.org/agbk/hazipur-bazar-branch-3843.html" TargetMode="External"/><Relationship Id="rId464" Type="http://schemas.openxmlformats.org/officeDocument/2006/relationships/hyperlink" Target="https://www.banksbd.org/agbk/akkelpur-branch-130.html" TargetMode="External"/><Relationship Id="rId867" Type="http://schemas.openxmlformats.org/officeDocument/2006/relationships/hyperlink" Target="https://www.banksbd.org/agbk/chawkbazar-branch-3744.html" TargetMode="External"/><Relationship Id="rId299" Type="http://schemas.openxmlformats.org/officeDocument/2006/relationships/hyperlink" Target="https://www.banksbd.org/agbk/national-museum-branch-260.html" TargetMode="External"/><Relationship Id="rId727" Type="http://schemas.openxmlformats.org/officeDocument/2006/relationships/hyperlink" Target="https://www.banksbd.org/agbk/banogram-branch-296.html" TargetMode="External"/><Relationship Id="rId63" Type="http://schemas.openxmlformats.org/officeDocument/2006/relationships/hyperlink" Target="https://www.banksbd.org/agbk/goradhap-hat-branch-3804.html" TargetMode="External"/><Relationship Id="rId159" Type="http://schemas.openxmlformats.org/officeDocument/2006/relationships/hyperlink" Target="https://www.banksbd.org/agbk/firingi-bazar-branch-3789.html" TargetMode="External"/><Relationship Id="rId366" Type="http://schemas.openxmlformats.org/officeDocument/2006/relationships/hyperlink" Target="https://www.banksbd.org/agbk/chhagalnaiya-branch-4289.html" TargetMode="External"/><Relationship Id="rId573" Type="http://schemas.openxmlformats.org/officeDocument/2006/relationships/hyperlink" Target="https://www.banksbd.org/agbk/boyra-branch-231.html" TargetMode="External"/><Relationship Id="rId780" Type="http://schemas.openxmlformats.org/officeDocument/2006/relationships/hyperlink" Target="https://www.banksbd.org/agbk/bhadra-branch-302.html" TargetMode="External"/><Relationship Id="rId226" Type="http://schemas.openxmlformats.org/officeDocument/2006/relationships/hyperlink" Target="https://www.banksbd.org/agbk/jagatpur-branch-3873.html" TargetMode="External"/><Relationship Id="rId433" Type="http://schemas.openxmlformats.org/officeDocument/2006/relationships/hyperlink" Target="https://www.banksbd.org/agbk/baf-jessore-branch-210.html" TargetMode="External"/><Relationship Id="rId878" Type="http://schemas.openxmlformats.org/officeDocument/2006/relationships/hyperlink" Target="https://www.banksbd.org/agbk/jalalpur-bazar-branch-3899.html" TargetMode="External"/><Relationship Id="rId640" Type="http://schemas.openxmlformats.org/officeDocument/2006/relationships/hyperlink" Target="https://www.banksbd.org/agbk/naogaon-branch-4120.html" TargetMode="External"/><Relationship Id="rId738" Type="http://schemas.openxmlformats.org/officeDocument/2006/relationships/hyperlink" Target="https://www.banksbd.org/agbk/nalkhola-branch-4131.html" TargetMode="External"/><Relationship Id="rId74" Type="http://schemas.openxmlformats.org/officeDocument/2006/relationships/hyperlink" Target="https://www.banksbd.org/agbk/rajabazar-branch-4205.html" TargetMode="External"/><Relationship Id="rId377" Type="http://schemas.openxmlformats.org/officeDocument/2006/relationships/hyperlink" Target="https://www.banksbd.org/agbk/kamarpara-branch-3922.html" TargetMode="External"/><Relationship Id="rId500" Type="http://schemas.openxmlformats.org/officeDocument/2006/relationships/hyperlink" Target="https://www.banksbd.org/agbk/shaikpura-branch-4304.html" TargetMode="External"/><Relationship Id="rId584" Type="http://schemas.openxmlformats.org/officeDocument/2006/relationships/hyperlink" Target="https://www.banksbd.org/agbk/bamundi-bazar-branch-233.html" TargetMode="External"/><Relationship Id="rId805" Type="http://schemas.openxmlformats.org/officeDocument/2006/relationships/hyperlink" Target="https://www.banksbd.org/agbk/pirgachha-branch-4196.html" TargetMode="External"/><Relationship Id="rId5" Type="http://schemas.openxmlformats.org/officeDocument/2006/relationships/hyperlink" Target="https://www.banksbd.org/agbk/deypara-branch-3746.html" TargetMode="External"/><Relationship Id="rId237" Type="http://schemas.openxmlformats.org/officeDocument/2006/relationships/hyperlink" Target="https://www.banksbd.org/agbk/nasratpur-branch-4095.html" TargetMode="External"/><Relationship Id="rId791" Type="http://schemas.openxmlformats.org/officeDocument/2006/relationships/hyperlink" Target="https://www.banksbd.org/agbk/rajshahi-new-market-branch-4137.html" TargetMode="External"/><Relationship Id="rId889" Type="http://schemas.openxmlformats.org/officeDocument/2006/relationships/hyperlink" Target="https://www.banksbd.org/agbk/shibganj-branch-4347.html" TargetMode="External"/><Relationship Id="rId444" Type="http://schemas.openxmlformats.org/officeDocument/2006/relationships/hyperlink" Target="https://www.banksbd.org/agbk/jstu-branch-3884.html" TargetMode="External"/><Relationship Id="rId651" Type="http://schemas.openxmlformats.org/officeDocument/2006/relationships/hyperlink" Target="https://www.banksbd.org/agbk/lohagara-branch-3994.html" TargetMode="External"/><Relationship Id="rId749" Type="http://schemas.openxmlformats.org/officeDocument/2006/relationships/hyperlink" Target="https://www.banksbd.org/agbk/trimohani-branch-4373.html" TargetMode="External"/><Relationship Id="rId290" Type="http://schemas.openxmlformats.org/officeDocument/2006/relationships/hyperlink" Target="https://www.banksbd.org/agbk/malibagh-branch-266.html" TargetMode="External"/><Relationship Id="rId304" Type="http://schemas.openxmlformats.org/officeDocument/2006/relationships/hyperlink" Target="https://www.banksbd.org/agbk/pallabi-branch-273.html" TargetMode="External"/><Relationship Id="rId388" Type="http://schemas.openxmlformats.org/officeDocument/2006/relationships/hyperlink" Target="https://www.banksbd.org/agbk/dolan-bazar-branch-3761.html" TargetMode="External"/><Relationship Id="rId511" Type="http://schemas.openxmlformats.org/officeDocument/2006/relationships/hyperlink" Target="https://www.banksbd.org/agbk/kuliarchar-branch-3946.html" TargetMode="External"/><Relationship Id="rId609" Type="http://schemas.openxmlformats.org/officeDocument/2006/relationships/hyperlink" Target="https://www.banksbd.org/agbk/muktarpur-branch-4052.html" TargetMode="External"/><Relationship Id="rId85" Type="http://schemas.openxmlformats.org/officeDocument/2006/relationships/hyperlink" Target="https://www.banksbd.org/agbk/akhaura-branch-109.html" TargetMode="External"/><Relationship Id="rId150" Type="http://schemas.openxmlformats.org/officeDocument/2006/relationships/hyperlink" Target="https://www.banksbd.org/agbk/chittagong-cadet-college-branch-332.html" TargetMode="External"/><Relationship Id="rId595" Type="http://schemas.openxmlformats.org/officeDocument/2006/relationships/hyperlink" Target="https://www.banksbd.org/agbk/mostafapur-branch-4048.html" TargetMode="External"/><Relationship Id="rId816" Type="http://schemas.openxmlformats.org/officeDocument/2006/relationships/hyperlink" Target="https://www.banksbd.org/agbk/mautala-branch-4076.html" TargetMode="External"/><Relationship Id="rId248" Type="http://schemas.openxmlformats.org/officeDocument/2006/relationships/hyperlink" Target="https://www.banksbd.org/agbk/anta-barrah-branch-127.html" TargetMode="External"/><Relationship Id="rId455" Type="http://schemas.openxmlformats.org/officeDocument/2006/relationships/hyperlink" Target="https://www.banksbd.org/agbk/chaprail-branch-3719.html" TargetMode="External"/><Relationship Id="rId662" Type="http://schemas.openxmlformats.org/officeDocument/2006/relationships/hyperlink" Target="https://www.banksbd.org/agbk/siddhirganj-power-station-branch-4316.html" TargetMode="External"/><Relationship Id="rId12" Type="http://schemas.openxmlformats.org/officeDocument/2006/relationships/hyperlink" Target="https://www.banksbd.org/agbk/polerhat-bazar-branch-4149.html" TargetMode="External"/><Relationship Id="rId108" Type="http://schemas.openxmlformats.org/officeDocument/2006/relationships/hyperlink" Target="https://www.banksbd.org/agbk/kachua-branch-3906.html" TargetMode="External"/><Relationship Id="rId315" Type="http://schemas.openxmlformats.org/officeDocument/2006/relationships/hyperlink" Target="https://www.banksbd.org/agbk/rayerbagh-branch-4219.html" TargetMode="External"/><Relationship Id="rId522" Type="http://schemas.openxmlformats.org/officeDocument/2006/relationships/hyperlink" Target="https://www.banksbd.org/agbk/nazim-khan-branch-4116.html" TargetMode="External"/><Relationship Id="rId96" Type="http://schemas.openxmlformats.org/officeDocument/2006/relationships/hyperlink" Target="https://www.banksbd.org/agbk/salimganj-branch-4257.html" TargetMode="External"/><Relationship Id="rId161" Type="http://schemas.openxmlformats.org/officeDocument/2006/relationships/hyperlink" Target="https://www.banksbd.org/agbk/fouzderhat-branch-3790.html" TargetMode="External"/><Relationship Id="rId399" Type="http://schemas.openxmlformats.org/officeDocument/2006/relationships/hyperlink" Target="https://www.banksbd.org/agbk/sreepur-branch-4296.html" TargetMode="External"/><Relationship Id="rId827" Type="http://schemas.openxmlformats.org/officeDocument/2006/relationships/hyperlink" Target="https://www.banksbd.org/agbk/nalitabari-branch-4142.html" TargetMode="External"/><Relationship Id="rId259" Type="http://schemas.openxmlformats.org/officeDocument/2006/relationships/hyperlink" Target="https://www.banksbd.org/agbk/chawkbazar-branch-241.html" TargetMode="External"/><Relationship Id="rId466" Type="http://schemas.openxmlformats.org/officeDocument/2006/relationships/hyperlink" Target="https://www.banksbd.org/agbk/chak-barket-branch-3720.html" TargetMode="External"/><Relationship Id="rId673" Type="http://schemas.openxmlformats.org/officeDocument/2006/relationships/hyperlink" Target="https://www.banksbd.org/agbk/radhaganj-branch-4233.html" TargetMode="External"/><Relationship Id="rId880" Type="http://schemas.openxmlformats.org/officeDocument/2006/relationships/hyperlink" Target="https://www.banksbd.org/agbk/kaliginj-bazar-branch-3978.html" TargetMode="External"/><Relationship Id="rId23" Type="http://schemas.openxmlformats.org/officeDocument/2006/relationships/hyperlink" Target="https://www.banksbd.org/agbk/taltali-bazar-branch-4353.html" TargetMode="External"/><Relationship Id="rId119" Type="http://schemas.openxmlformats.org/officeDocument/2006/relationships/hyperlink" Target="https://www.banksbd.org/agbk/station-road-branch-4262.html" TargetMode="External"/><Relationship Id="rId326" Type="http://schemas.openxmlformats.org/officeDocument/2006/relationships/hyperlink" Target="https://www.banksbd.org/agbk/ss-college-branch-4276.html" TargetMode="External"/><Relationship Id="rId533" Type="http://schemas.openxmlformats.org/officeDocument/2006/relationships/hyperlink" Target="https://www.banksbd.org/agbk/kumarkhali-branch-3950.html" TargetMode="External"/><Relationship Id="rId740" Type="http://schemas.openxmlformats.org/officeDocument/2006/relationships/hyperlink" Target="https://www.banksbd.org/agbk/nazirganj-branch-4133.html" TargetMode="External"/><Relationship Id="rId838" Type="http://schemas.openxmlformats.org/officeDocument/2006/relationships/hyperlink" Target="https://www.banksbd.org/agbk/chandaikona-branch-3741.html" TargetMode="External"/><Relationship Id="rId172" Type="http://schemas.openxmlformats.org/officeDocument/2006/relationships/hyperlink" Target="https://www.banksbd.org/agbk/keranirhat-branch-3910.html" TargetMode="External"/><Relationship Id="rId477" Type="http://schemas.openxmlformats.org/officeDocument/2006/relationships/hyperlink" Target="https://www.banksbd.org/agbk/banka-bazar-branch-217.html" TargetMode="External"/><Relationship Id="rId600" Type="http://schemas.openxmlformats.org/officeDocument/2006/relationships/hyperlink" Target="https://www.banksbd.org/agbk/sreemangal-branch-4312.html" TargetMode="External"/><Relationship Id="rId684" Type="http://schemas.openxmlformats.org/officeDocument/2006/relationships/hyperlink" Target="https://www.banksbd.org/agbk/nazirpur-branch-4125.html" TargetMode="External"/><Relationship Id="rId337" Type="http://schemas.openxmlformats.org/officeDocument/2006/relationships/hyperlink" Target="https://www.banksbd.org/agbk/hakimpur-branch-3841.html" TargetMode="External"/><Relationship Id="rId891" Type="http://schemas.openxmlformats.org/officeDocument/2006/relationships/hyperlink" Target="https://www.banksbd.org/agbk/subid-bazar-branch-4349.html" TargetMode="External"/><Relationship Id="rId905" Type="http://schemas.openxmlformats.org/officeDocument/2006/relationships/hyperlink" Target="https://www.banksbd.org/agbk/kawaljani-branch-3983.html" TargetMode="External"/><Relationship Id="rId34" Type="http://schemas.openxmlformats.org/officeDocument/2006/relationships/hyperlink" Target="https://www.banksbd.org/agbk/motherkathi-branch-4004.html" TargetMode="External"/><Relationship Id="rId544" Type="http://schemas.openxmlformats.org/officeDocument/2006/relationships/hyperlink" Target="https://www.banksbd.org/agbk/thanapara-branch-4368.html" TargetMode="External"/><Relationship Id="rId751" Type="http://schemas.openxmlformats.org/officeDocument/2006/relationships/hyperlink" Target="https://www.banksbd.org/agbk/jagdalhat-branch-3897.html" TargetMode="External"/><Relationship Id="rId849" Type="http://schemas.openxmlformats.org/officeDocument/2006/relationships/hyperlink" Target="https://www.banksbd.org/agbk/somespur-branch-4342.html" TargetMode="External"/><Relationship Id="rId183" Type="http://schemas.openxmlformats.org/officeDocument/2006/relationships/hyperlink" Target="https://www.banksbd.org/agbk/modunaghat-branch-4020.html" TargetMode="External"/><Relationship Id="rId390" Type="http://schemas.openxmlformats.org/officeDocument/2006/relationships/hyperlink" Target="https://www.banksbd.org/agbk/gazipur-branch-3810.html" TargetMode="External"/><Relationship Id="rId404" Type="http://schemas.openxmlformats.org/officeDocument/2006/relationships/hyperlink" Target="https://www.banksbd.org/agbk/bhangarhat-branch-206.html" TargetMode="External"/><Relationship Id="rId611" Type="http://schemas.openxmlformats.org/officeDocument/2006/relationships/hyperlink" Target="https://www.banksbd.org/agbk/munshirhat-branch-4053.html" TargetMode="External"/><Relationship Id="rId250" Type="http://schemas.openxmlformats.org/officeDocument/2006/relationships/hyperlink" Target="https://www.banksbd.org/agbk/banani-branch-185.html" TargetMode="External"/><Relationship Id="rId488" Type="http://schemas.openxmlformats.org/officeDocument/2006/relationships/hyperlink" Target="https://www.banksbd.org/agbk/kazdia-branch-3939.html" TargetMode="External"/><Relationship Id="rId695" Type="http://schemas.openxmlformats.org/officeDocument/2006/relationships/hyperlink" Target="https://www.banksbd.org/agbk/kendua-branch-3966.html" TargetMode="External"/><Relationship Id="rId709" Type="http://schemas.openxmlformats.org/officeDocument/2006/relationships/hyperlink" Target="https://www.banksbd.org/agbk/chatkhil-branch-3733.html" TargetMode="External"/><Relationship Id="rId916" Type="http://schemas.openxmlformats.org/officeDocument/2006/relationships/hyperlink" Target="https://www.banksbd.org/agbk/tangail-branch-4379.html" TargetMode="External"/><Relationship Id="rId45" Type="http://schemas.openxmlformats.org/officeDocument/2006/relationships/hyperlink" Target="https://www.banksbd.org/agbk/banglabazar-branch-156.html" TargetMode="External"/><Relationship Id="rId110" Type="http://schemas.openxmlformats.org/officeDocument/2006/relationships/hyperlink" Target="https://www.banksbd.org/agbk/matlab-bazar-branch-4010.html" TargetMode="External"/><Relationship Id="rId348" Type="http://schemas.openxmlformats.org/officeDocument/2006/relationships/hyperlink" Target="https://www.banksbd.org/agbk/station-road-branch-4286.html" TargetMode="External"/><Relationship Id="rId555" Type="http://schemas.openxmlformats.org/officeDocument/2006/relationships/hyperlink" Target="https://www.banksbd.org/agbk/raipur-branch-4229.html" TargetMode="External"/><Relationship Id="rId762" Type="http://schemas.openxmlformats.org/officeDocument/2006/relationships/hyperlink" Target="https://www.banksbd.org/agbk/kuakata-branch-3971.html" TargetMode="External"/><Relationship Id="rId194" Type="http: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"https://www.banksbd.org/agbk/jibannagar-branch-3872.html" TargetMode="External"/><Relationship Id="rId415" Type="http://schemas.openxmlformats.org/officeDocument/2006/relationships/hyperlink" Target="https://www.banksbd.org/agbk/gopaiya-branch-3814.html" TargetMode="External"/><Relationship Id="rId622" Type="http://schemas.openxmlformats.org/officeDocument/2006/relationships/hyperlink" Target="https://www.banksbd.org/agbk/gafargaon-branch-3821.html" TargetMode="External"/><Relationship Id="rId261" Type="http://schemas.openxmlformats.org/officeDocument/2006/relationships/hyperlink" Target="https://www.banksbd.org/agbk/churain-bazar-branch-243.html" TargetMode="External"/><Relationship Id="rId499" Type="http://schemas.openxmlformats.org/officeDocument/2006/relationships/hyperlink" Target="https://www.banksbd.org/agbk/rupsa-branch-4225.html" TargetMode="External"/><Relationship Id="rId56" Type="http://schemas.openxmlformats.org/officeDocument/2006/relationships/hyperlink" Target="https://www.banksbd.org/agbk/bagbari-branch-161.html" TargetMode="External"/><Relationship Id="rId359" Type="http://schemas.openxmlformats.org/officeDocument/2006/relationships/hyperlink" Target="https://www.banksbd.org/agbk/kalukhali-branch-3919.html" TargetMode="External"/><Relationship Id="rId566" Type="http://schemas.openxmlformats.org/officeDocument/2006/relationships/hyperlink" Target="https://www.banksbd.org/agbk/zajira-branch-4397.html" TargetMode="External"/><Relationship Id="rId773" Type="http://schemas.openxmlformats.org/officeDocument/2006/relationships/hyperlink" Target="https://www.banksbd.org/agbk/pirojpur-branch-4071.html" TargetMode="External"/><Relationship Id="rId121" Type="http://schemas.openxmlformats.org/officeDocument/2006/relationships/hyperlink" Target="https://www.banksbd.org/agbk/baroghoria-branch-171.html" TargetMode="External"/><Relationship Id="rId219" Type="http://schemas.openxmlformats.org/officeDocument/2006/relationships/hyperlink" Target="https://www.banksbd.org/agbk/burichong-bazar-branch-181.html" TargetMode="External"/><Relationship Id="rId426" Type="http://schemas.openxmlformats.org/officeDocument/2006/relationships/hyperlink" Target="https://www.banksbd.org/agbk/jamuna-fertilizer-company-branch-3882.html" TargetMode="External"/><Relationship Id="rId633" Type="http://schemas.openxmlformats.org/officeDocument/2006/relationships/hyperlink" Target="https://www.banksbd.org/agbk/ahsanganj-branch-135.html" TargetMode="External"/><Relationship Id="rId840" Type="http://schemas.openxmlformats.org/officeDocument/2006/relationships/hyperlink" Target="https://www.banksbd.org/agbk/enayetpur-branch-248.html" TargetMode="External"/><Relationship Id="rId67" Type="http://schemas.openxmlformats.org/officeDocument/2006/relationships/hyperlink" Target="https://www.banksbd.org/agbk/majhira-branch-4007.html" TargetMode="External"/><Relationship Id="rId272" Type="http://schemas.openxmlformats.org/officeDocument/2006/relationships/hyperlink" Target="https://www.banksbd.org/agbk/foreign-exchange-branch-250.html" TargetMode="External"/><Relationship Id="rId577" Type="http://schemas.openxmlformats.org/officeDocument/2006/relationships/hyperlink" Target="https://www.banksbd.org/agbk/krishnapur-branch-3952.html" TargetMode="External"/><Relationship Id="rId700" Type="http://schemas.openxmlformats.org/officeDocument/2006/relationships/hyperlink" Target="https://www.banksbd.org/agbk/teasree-bazar-branch-4372.html" TargetMode="External"/><Relationship Id="rId132" Type="http://schemas.openxmlformats.org/officeDocument/2006/relationships/hyperlink" Target="https://www.banksbd.org/agbk/shibganj-branch-4264.html" TargetMode="External"/><Relationship Id="rId784" Type="http://schemas.openxmlformats.org/officeDocument/2006/relationships/hyperlink" Target="https://www.banksbd.org/agbk/lakshmipur-branch-3997.html" TargetMode="External"/><Relationship Id="rId437" Type="http://schemas.openxmlformats.org/officeDocument/2006/relationships/hyperlink" Target="https://www.banksbd.org/agbk/ganga-nandanpur-branch-3815.html" TargetMode="External"/><Relationship Id="rId644" Type="http://schemas.openxmlformats.org/officeDocument/2006/relationships/hyperlink" Target="https://www.banksbd.org/agbk/sapahar-branch-4315.html" TargetMode="External"/><Relationship Id="rId851" Type="http://schemas.openxmlformats.org/officeDocument/2006/relationships/hyperlink" Target="https://www.banksbd.org/agbk/station-road-branch-4343.html" TargetMode="External"/><Relationship Id="rId283" Type="http://schemas.openxmlformats.org/officeDocument/2006/relationships/hyperlink" Target="https://www.banksbd.org/agbk/jatiya-press-club-branch-261.html" TargetMode="External"/><Relationship Id="rId490" Type="http://schemas.openxmlformats.org/officeDocument/2006/relationships/hyperlink" Target="https://www.banksbd.org/agbk/khan-jahan-ali-road-branch-3941.html" TargetMode="External"/><Relationship Id="rId504" Type="http://schemas.openxmlformats.org/officeDocument/2006/relationships/hyperlink" Target="https://www.banksbd.org/agbk/bazitpur-branch-220.html" TargetMode="External"/><Relationship Id="rId711" Type="http://schemas.openxmlformats.org/officeDocument/2006/relationships/hyperlink" Target="https://www.banksbd.org/agbk/dashgaria-branch-3768.html" TargetMode="External"/><Relationship Id="rId78" Type="http://schemas.openxmlformats.org/officeDocument/2006/relationships/hyperlink" Target="https://www.banksbd.org/agbk/shibbati-branch-4254.html" TargetMode="External"/><Relationship Id="rId143" Type="http://schemas.openxmlformats.org/officeDocument/2006/relationships/hyperlink" Target="https://www.banksbd.org/agbk/baradargar-hat-branch-174.html" TargetMode="External"/><Relationship Id="rId350" Type="http://schemas.openxmlformats.org/officeDocument/2006/relationships/hyperlink" Target="https://www.banksbd.org/agbk/ahladipur-branch-129.html" TargetMode="External"/><Relationship Id="rId588" Type="http://schemas.openxmlformats.org/officeDocument/2006/relationships/hyperlink" Target="https://www.banksbd.org/agbk/bhanugacha-bazar-branch-4388.html" TargetMode="External"/><Relationship Id="rId795" Type="http://schemas.openxmlformats.org/officeDocument/2006/relationships/hyperlink" Target="https://www.banksbd.org/agbk/banorupa-branch-303.html" TargetMode="External"/><Relationship Id="rId809" Type="http://schemas.openxmlformats.org/officeDocument/2006/relationships/hyperlink" Target="https://www.banksbd.org/agbk/shakerhat-branch-4332.html" TargetMode="External"/><Relationship Id="rId9" Type="http://schemas.openxmlformats.org/officeDocument/2006/relationships/hyperlink" Target="https://www.banksbd.org/agbk/mongla-port-branch-4001.html" TargetMode="External"/><Relationship Id="rId210" Type="http://schemas.openxmlformats.org/officeDocument/2006/relationships/hyperlink" Target="https://www.banksbd.org/agbk/radhakantapur-bazar-branch-4213.html" TargetMode="External"/><Relationship Id="rId448" Type="http://schemas.openxmlformats.org/officeDocument/2006/relationships/hyperlink" Target="https://www.banksbd.org/agbk/pulerhat-branch-4172.html" TargetMode="External"/><Relationship Id="rId655" Type="http://schemas.openxmlformats.org/officeDocument/2006/relationships/hyperlink" Target="https://www.banksbd.org/agbk/bangabandhu-road-branch-286.html" TargetMode="External"/><Relationship Id="rId862" Type="http://schemas.openxmlformats.org/officeDocument/2006/relationships/hyperlink" Target="https://www.banksbd.org/agbk/bandar-bazar-branch-313.html" TargetMode="External"/><Relationship Id="rId294" Type="http://schemas.openxmlformats.org/officeDocument/2006/relationships/hyperlink" Target="https://www.banksbd.org/agbk/mohammadpur-branch-269.html" TargetMode="External"/><Relationship Id="rId308" Type="http://schemas.openxmlformats.org/officeDocument/2006/relationships/hyperlink" Target="https://www.banksbd.org/agbk/principal-branch-272.html" TargetMode="External"/><Relationship Id="rId515" Type="http://schemas.openxmlformats.org/officeDocument/2006/relationships/hyperlink" Target="https://www.banksbd.org/agbk/pakundia-branch-4176.html" TargetMode="External"/><Relationship Id="rId722" Type="http://schemas.openxmlformats.org/officeDocument/2006/relationships/hyperlink" Target="https://www.banksbd.org/agbk/sompara-branch-4308.html" TargetMode="External"/><Relationship Id="rId89" Type="http://schemas.openxmlformats.org/officeDocument/2006/relationships/hyperlink" Target="https://www.banksbd.org/agbk/bitghar-branch-166.html" TargetMode="External"/><Relationship Id="rId154" Type="http://schemas.openxmlformats.org/officeDocument/2006/relationships/hyperlink" Target="https://www.banksbd.org/agbk/chittagong-port-branch-4156.html" TargetMode="External"/><Relationship Id="rId361" Type="http://schemas.openxmlformats.org/officeDocument/2006/relationships/hyperlink" Target="https://www.banksbd.org/agbk/nagarkanda-branch-4105.html" TargetMode="External"/><Relationship Id="rId599" Type="http://schemas.openxmlformats.org/officeDocument/2006/relationships/hyperlink" Target="https://www.banksbd.org/agbk/sindurkhan-bazar-branch-4311.html" TargetMode="External"/><Relationship Id="rId459" Type="http://schemas.openxmlformats.org/officeDocument/2006/relationships/hyperlink" Target="https://www.banksbd.org/agbk/kabirpur-branch-3931.html" TargetMode="External"/><Relationship Id="rId666" Type="http://schemas.openxmlformats.org/officeDocument/2006/relationships/hyperlink" Target="https://www.banksbd.org/agbk/baburhat-branch-288.html" TargetMode="External"/><Relationship Id="rId873" Type="http://schemas.openxmlformats.org/officeDocument/2006/relationships/hyperlink" Target="https://www.banksbd.org/agbk/godown-bazar-branch-3829.html" TargetMode="External"/><Relationship Id="rId16" Type="http://schemas.openxmlformats.org/officeDocument/2006/relationships/hyperlink" Target="https://www.banksbd.org/agbk/bandarban-bazar-branch-148.html" TargetMode="External"/><Relationship Id="rId221" Type="http://schemas.openxmlformats.org/officeDocument/2006/relationships/hyperlink" Target="https://www.banksbd.org/agbk/comilla-medical-college-branch-3121.html" TargetMode="External"/><Relationship Id="rId319" Type="http://schemas.openxmlformats.org/officeDocument/2006/relationships/hyperlink" Target="https://www.banksbd.org/agbk/senpara-parbata-branch-4278.html" TargetMode="External"/><Relationship Id="rId526" Type="http://schemas.openxmlformats.org/officeDocument/2006/relationships/hyperlink" Target="https://www.banksbd.org/agbk/bara-bazar-branch-223.html" TargetMode="External"/><Relationship Id="rId733" Type="http://schemas.openxmlformats.org/officeDocument/2006/relationships/hyperlink" Target="https://www.banksbd.org/agbk/hmm-road-branch-3854.html" TargetMode="External"/><Relationship Id="rId165" Type="http://schemas.openxmlformats.org/officeDocument/2006/relationships/hyperlink" Target="https://www.banksbd.org/agbk/hathazari-branch-3835.html" TargetMode="External"/><Relationship Id="rId372" Type="http://schemas.openxmlformats.org/officeDocument/2006/relationships/hyperlink" Target="https://www.banksbd.org/agbk/subar-bazar-branch-4292.html" TargetMode="External"/><Relationship Id="rId677" Type="http://schemas.openxmlformats.org/officeDocument/2006/relationships/hyperlink" Target="https://www.banksbd.org/agbk/chanchkair-bazar-branch-3732.html" TargetMode="External"/><Relationship Id="rId800" Type="http://schemas.openxmlformats.org/officeDocument/2006/relationships/hyperlink" Target="https://www.banksbd.org/agbk/badarganj-branch-304.html" TargetMode="External"/><Relationship Id="rId232" Type="http://schemas.openxmlformats.org/officeDocument/2006/relationships/hyperlink" Target="https://www.banksbd.org/agbk/laksam-branch-3989.html" TargetMode="External"/><Relationship Id="rId884" Type="http://schemas.openxmlformats.org/officeDocument/2006/relationships/hyperlink" Target="https://www.banksbd.org/agbk/laldighirpar-branch-3999.html" TargetMode="External"/><Relationship Id="rId27" Type="http://schemas.openxmlformats.org/officeDocument/2006/relationships/hyperlink" Target="https://www.banksbd.org/agbk/battala-branch-153.html" TargetMode="External"/><Relationship Id="rId537" Type="http://schemas.openxmlformats.org/officeDocument/2006/relationships/hyperlink" Target="https://www.banksbd.org/agbk/mirpur-branch-4039.html" TargetMode="External"/><Relationship Id="rId744" Type="http://schemas.openxmlformats.org/officeDocument/2006/relationships/hyperlink" Target="https://www.banksbd.org/agbk/ruppur-branch-4238.html" TargetMode="External"/><Relationship Id="rId80" Type="http://schemas.openxmlformats.org/officeDocument/2006/relationships/hyperlink" Target="https://www.banksbd.org/agbk/sultanganj-branch-4256.html" TargetMode="External"/><Relationship Id="rId176" Type="http://schemas.openxmlformats.org/officeDocument/2006/relationships/hyperlink" Target="https://www.banksbd.org/agbk/laldighi-east-branch-3988.html" TargetMode="External"/><Relationship Id="rId383" Type="http://schemas.openxmlformats.org/officeDocument/2006/relationships/hyperlink" Target="https://www.banksbd.org/agbk/sundarganj-branch-4295.html" TargetMode="External"/><Relationship Id="rId590" Type="http://schemas.openxmlformats.org/officeDocument/2006/relationships/hyperlink" Target="https://www.banksbd.org/agbk/fultala-branch-4181.html" TargetMode="External"/><Relationship Id="rId604" Type="http://schemas.openxmlformats.org/officeDocument/2006/relationships/hyperlink" Target="https://www.banksbd.org/agbk/hashara-bazar-branch-3850.html" TargetMode="External"/><Relationship Id="rId811" Type="http://schemas.openxmlformats.org/officeDocument/2006/relationships/hyperlink" Target="https://www.banksbd.org/agbk/taraganj-branch-4376.html" TargetMode="External"/><Relationship Id="rId243" Type="http://schemas.openxmlformats.org/officeDocument/2006/relationships/hyperlink" Target="https://www.banksbd.org/agbk/rupbabu-bazar-branch-4216.html" TargetMode="External"/><Relationship Id="rId450" Type="http://schemas.openxmlformats.org/officeDocument/2006/relationships/hyperlink" Target="https://www.banksbd.org/agbk/rajarhat-branch-4224.html" TargetMode="External"/><Relationship Id="rId688" Type="http://schemas.openxmlformats.org/officeDocument/2006/relationships/hyperlink" Target="https://www.banksbd.org/agbk/singra-branch-4321.html" TargetMode="External"/><Relationship Id="rId895" Type="http://schemas.openxmlformats.org/officeDocument/2006/relationships/hyperlink" Target="https://www.banksbd.org/agbk/basail-branch-317.html" TargetMode="External"/><Relationship Id="rId909" Type="http://schemas.openxmlformats.org/officeDocument/2006/relationships/hyperlink" Target="https://www.banksbd.org/agbk/mohera-branch-4082.html" TargetMode="External"/><Relationship Id="rId38" Type="http://schemas.openxmlformats.org/officeDocument/2006/relationships/hyperlink" Target="https://www.banksbd.org/agbk/rahutkathi-bandar-branch-4203.html" TargetMode="External"/><Relationship Id="rId103" Type="http://schemas.openxmlformats.org/officeDocument/2006/relationships/hyperlink" Target="https://www.banksbd.org/agbk/beltali-bazar-branch-170.html" TargetMode="External"/><Relationship Id="rId310" Type="http://schemas.openxmlformats.org/officeDocument/2006/relationships/hyperlink" Target="https://www.banksbd.org/agbk/rai-shaheb-bazar-branch-4217.html" TargetMode="External"/><Relationship Id="rId548" Type="http://schemas.openxmlformats.org/officeDocument/2006/relationships/hyperlink" Target="https://www.banksbd.org/agbk/dalal-bazar-branch-3766.html" TargetMode="External"/><Relationship Id="rId755" Type="http://schemas.openxmlformats.org/officeDocument/2006/relationships/hyperlink" Target="https://www.banksbd.org/agbk/tunirhat-branch-4374.html" TargetMode="External"/><Relationship Id="rId91" Type="http://schemas.openxmlformats.org/officeDocument/2006/relationships/hyperlink" Target="https://www.banksbd.org/agbk/chandua-bazar-branch-327.html" TargetMode="External"/><Relationship Id="rId187" Type="http://schemas.openxmlformats.org/officeDocument/2006/relationships/hyperlink" Target="https://www.banksbd.org/agbk/patiya-branch-4155.html" TargetMode="External"/><Relationship Id="rId394" Type="http://schemas.openxmlformats.org/officeDocument/2006/relationships/hyperlink" Target="https://www.banksbd.org/agbk/kaoraid-branch-3924.html" TargetMode="External"/><Relationship Id="rId408" Type="http://schemas.openxmlformats.org/officeDocument/2006/relationships/hyperlink" Target="https://www.banksbd.org/agbk/kaliganj-bazar-branch-3927.html" TargetMode="External"/><Relationship Id="rId615" Type="http://schemas.openxmlformats.org/officeDocument/2006/relationships/hyperlink" Target="https://www.banksbd.org/agbk/atharabari-branch-134.html" TargetMode="External"/><Relationship Id="rId822" Type="http://schemas.openxmlformats.org/officeDocument/2006/relationships/hyperlink" Target="https://www.banksbd.org/agbk/damudya-branch-3780.html" TargetMode="External"/><Relationship Id="rId254" Type="http://schemas.openxmlformats.org/officeDocument/2006/relationships/hyperlink" Target="https://www.banksbd.org/agbk/bank-town-branch-188.html" TargetMode="External"/><Relationship Id="rId699" Type="http://schemas.openxmlformats.org/officeDocument/2006/relationships/hyperlink" Target="https://www.banksbd.org/agbk/rupganj-bazar-branch-4235.html" TargetMode="External"/><Relationship Id="rId49" Type="http://schemas.openxmlformats.org/officeDocument/2006/relationships/hyperlink" Target="https://www.banksbd.org/agbk/char-shashibushan-branch-324.html" TargetMode="External"/><Relationship Id="rId114" Type="http://schemas.openxmlformats.org/officeDocument/2006/relationships/hyperlink" Target="https://www.banksbd.org/agbk/nb-chandpur-branch-4090.html" TargetMode="External"/><Relationship Id="rId461" Type="http://schemas.openxmlformats.org/officeDocument/2006/relationships/hyperlink" Target="https://www.banksbd.org/agbk/kannadah-branch-3933.html" TargetMode="External"/><Relationship Id="rId559" Type="http://schemas.openxmlformats.org/officeDocument/2006/relationships/hyperlink" Target="https://www.banksbd.org/agbk/mission-more-branch-4040.html" TargetMode="External"/><Relationship Id="rId766" Type="http://schemas.openxmlformats.org/officeDocument/2006/relationships/hyperlink" Target="https://www.banksbd.org/agbk/pstu-branch-4190.html" TargetMode="External"/><Relationship Id="rId198" Type="http://schemas.openxmlformats.org/officeDocument/2006/relationships/hyperlink" Target="https://www.banksbd.org/agbk/sitakunda-branch-4270.html" TargetMode="External"/><Relationship Id="rId321" Type="http://schemas.openxmlformats.org/officeDocument/2006/relationships/hyperlink" Target="https://www.banksbd.org/agbk/shewrapara-branch-4281.html" TargetMode="External"/><Relationship Id="rId419" Type="http://schemas.openxmlformats.org/officeDocument/2006/relationships/hyperlink" Target="https://www.banksbd.org/agbk/balijuri-branch-207.html" TargetMode="External"/><Relationship Id="rId626" Type="http://schemas.openxmlformats.org/officeDocument/2006/relationships/hyperlink" Target="https://www.banksbd.org/agbk/muktagachha-branch-4057.html" TargetMode="External"/><Relationship Id="rId833" Type="http://schemas.openxmlformats.org/officeDocument/2006/relationships/hyperlink" Target="https://www.banksbd.org/agbk/vimganj-bazar-branch-4390.html" TargetMode="External"/><Relationship Id="rId265" Type="http://schemas.openxmlformats.org/officeDocument/2006/relationships/hyperlink" Target="https://www.banksbd.org/agbk/dhamrai-branch-3755.html" TargetMode="External"/><Relationship Id="rId472" Type="http://schemas.openxmlformats.org/officeDocument/2006/relationships/hyperlink" Target="https://www.banksbd.org/agbk/panchbibi-branch-4173.html" TargetMode="External"/><Relationship Id="rId900" Type="http://schemas.openxmlformats.org/officeDocument/2006/relationships/hyperlink" Target="https://www.banksbd.org/agbk/gopalpur-branch-3832.html" TargetMode="External"/><Relationship Id="rId125" Type="http://schemas.openxmlformats.org/officeDocument/2006/relationships/hyperlink" Target="https://www.banksbd.org/agbk/gobratola-branch-3805.html" TargetMode="External"/><Relationship Id="rId332" Type="http://schemas.openxmlformats.org/officeDocument/2006/relationships/hyperlink" Target="https://www.banksbd.org/agbk/wasa-branch-4391.html" TargetMode="External"/><Relationship Id="rId777" Type="http://schemas.openxmlformats.org/officeDocument/2006/relationships/hyperlink" Target="https://www.banksbd.org/agbk/bajubagha-branch-299.html" TargetMode="External"/><Relationship Id="rId637" Type="http://schemas.openxmlformats.org/officeDocument/2006/relationships/hyperlink" Target="https://www.banksbd.org/agbk/keshab-branch-3961.html" TargetMode="External"/><Relationship Id="rId844" Type="http://schemas.openxmlformats.org/officeDocument/2006/relationships/hyperlink" Target="https://www.banksbd.org/agbk/nimgachhi-branch-4146.html" TargetMode="External"/><Relationship Id="rId276" Type="http://schemas.openxmlformats.org/officeDocument/2006/relationships/hyperlink" Target="https://www.banksbd.org/agbk/hatkhola-branch-3840.html" TargetMode="External"/><Relationship Id="rId483" Type="http://schemas.openxmlformats.org/officeDocument/2006/relationships/hyperlink" Target="https://www.banksbd.org/agbk/farazipara-branch-3796.html" TargetMode="External"/><Relationship Id="rId690" Type="http://schemas.openxmlformats.org/officeDocument/2006/relationships/hyperlink" Target="https://www.banksbd.org/agbk/barhatta-branch-290.html" TargetMode="External"/><Relationship Id="rId704" Type="http://schemas.openxmlformats.org/officeDocument/2006/relationships/hyperlink" Target="https://www.banksbd.org/agbk/badalkot-branch-292.html" TargetMode="External"/><Relationship Id="rId911" Type="http://schemas.openxmlformats.org/officeDocument/2006/relationships/hyperlink" Target="https://www.banksbd.org/agbk/nagarpur-branch-4147.html" TargetMode="External"/><Relationship Id="rId40" Type="http://schemas.openxmlformats.org/officeDocument/2006/relationships/hyperlink" Target="https://www.banksbd.org/agbk/rupatoli-branch-4204.html" TargetMode="External"/><Relationship Id="rId136" Type="http://schemas.openxmlformats.org/officeDocument/2006/relationships/hyperlink" Target="https://www.banksbd.org/agbk/amirhat-branch-115.html" TargetMode="External"/><Relationship Id="rId343" Type="http://schemas.openxmlformats.org/officeDocument/2006/relationships/hyperlink" Target="https://www.banksbd.org/agbk/parbatipur-branch-4160.html" TargetMode="External"/><Relationship Id="rId550" Type="http://schemas.openxmlformats.org/officeDocument/2006/relationships/hyperlink" Target="https://www.banksbd.org/agbk/joyag-bazar-branch-3893.html" TargetMode="External"/><Relationship Id="rId788" Type="http://schemas.openxmlformats.org/officeDocument/2006/relationships/hyperlink" Target="https://www.banksbd.org/agbk/puthia-branch-4194.html" TargetMode="External"/><Relationship Id="rId203" Type="http://schemas.openxmlformats.org/officeDocument/2006/relationships/hyperlink" Target="https://www.banksbd.org/agbk/andulbaria-branch-122.html" TargetMode="External"/><Relationship Id="rId648" Type="http://schemas.openxmlformats.org/officeDocument/2006/relationships/hyperlink" Target="https://www.banksbd.org/agbk/jugania-branch-3895.html" TargetMode="External"/><Relationship Id="rId855" Type="http://schemas.openxmlformats.org/officeDocument/2006/relationships/hyperlink" Target="https://www.banksbd.org/agbk/chhatak-branch-3742.html" TargetMode="External"/><Relationship Id="rId287" Type="http://schemas.openxmlformats.org/officeDocument/2006/relationships/hyperlink" Target="https://www.banksbd.org/agbk/kamalapur-branch-264.html" TargetMode="External"/><Relationship Id="rId410" Type="http://schemas.openxmlformats.org/officeDocument/2006/relationships/hyperlink" Target="https://www.banksbd.org/agbk/kotalipara-branch-3929.html" TargetMode="External"/><Relationship Id="rId494" Type="http://schemas.openxmlformats.org/officeDocument/2006/relationships/hyperlink" Target="https://www.banksbd.org/agbk/liakatnagar-branch-3991.html" TargetMode="External"/><Relationship Id="rId508" Type="http://schemas.openxmlformats.org/officeDocument/2006/relationships/hyperlink" Target="https://www.banksbd.org/agbk/karimganj-branch-3944.html" TargetMode="External"/><Relationship Id="rId715" Type="http://schemas.openxmlformats.org/officeDocument/2006/relationships/hyperlink" Target="https://www.banksbd.org/agbk/hatiya-branch-3853.html" TargetMode="External"/><Relationship Id="rId922" Type="http://schemas.openxmlformats.org/officeDocument/2006/relationships/table" Target="../tables/table5.xml"/><Relationship Id="rId147" Type="http://schemas.openxmlformats.org/officeDocument/2006/relationships/hyperlink" Target="https://www.banksbd.org/agbk/chatteswari-road-branch-334.html" TargetMode="External"/><Relationship Id="rId354" Type="http://schemas.openxmlformats.org/officeDocument/2006/relationships/hyperlink" Target="https://www.banksbd.org/agbk/bus-stand-branch-3794.html" TargetMode="External"/><Relationship Id="rId799" Type="http://schemas.openxmlformats.org/officeDocument/2006/relationships/hyperlink" Target="https://www.banksbd.org/agbk/alamnagar-branch-143.html" TargetMode="External"/><Relationship Id="rId51" Type="http://schemas.openxmlformats.org/officeDocument/2006/relationships/hyperlink" Target="https://www.banksbd.org/agbk/kalinath-rayer-bazar-branch-3902.html" TargetMode="External"/><Relationship Id="rId561" Type="http://schemas.openxmlformats.org/officeDocument/2006/relationships/hyperlink" Target="https://www.banksbd.org/agbk/dikrirchar--hat-branch-3769.html" TargetMode="External"/><Relationship Id="rId659" Type="http://schemas.openxmlformats.org/officeDocument/2006/relationships/hyperlink" Target="https://www.banksbd.org/agbk/kanchan-branch-3965.html" TargetMode="External"/><Relationship Id="rId866" Type="http://schemas.openxmlformats.org/officeDocument/2006/relationships/hyperlink" Target="https://www.banksbd.org/agbk/chagli-bazar-branch-3743.html" TargetMode="External"/><Relationship Id="rId214" Type="http://schemas.openxmlformats.org/officeDocument/2006/relationships/hyperlink" Target="https://www.banksbd.org/agbk/amratali-bazar-branch-124.html" TargetMode="External"/><Relationship Id="rId298" Type="http://schemas.openxmlformats.org/officeDocument/2006/relationships/hyperlink" Target="https://www.banksbd.org/agbk/narisha-bazar-branch-4099.html" TargetMode="External"/><Relationship Id="rId421" Type="http://schemas.openxmlformats.org/officeDocument/2006/relationships/hyperlink" Target="https://www.banksbd.org/agbk/bus-stand-branch-209.html" TargetMode="External"/><Relationship Id="rId519" Type="http://schemas.openxmlformats.org/officeDocument/2006/relationships/hyperlink" Target="https://www.banksbd.org/agbk/fulpur-branch-3797.html" TargetMode="External"/><Relationship Id="rId158" Type="http://schemas.openxmlformats.org/officeDocument/2006/relationships/hyperlink" Target="https://www.banksbd.org/agbk/durgapur-branch-3752.html" TargetMode="External"/><Relationship Id="rId726" Type="http://schemas.openxmlformats.org/officeDocument/2006/relationships/hyperlink" Target="https://www.banksbd.org/agbk/atghoria-branch-141.html" TargetMode="External"/><Relationship Id="rId62" Type="http://schemas.openxmlformats.org/officeDocument/2006/relationships/hyperlink" Target="https://www.banksbd.org/agbk/dupchanchia-branch-3750.html" TargetMode="External"/><Relationship Id="rId365" Type="http://schemas.openxmlformats.org/officeDocument/2006/relationships/hyperlink" Target="https://www.banksbd.org/agbk/bairagirhat-branch-198.html" TargetMode="External"/><Relationship Id="rId572" Type="http://schemas.openxmlformats.org/officeDocument/2006/relationships/hyperlink" Target="https://www.banksbd.org/agbk/bangladesh-hat-branch-230.html" TargetMode="External"/><Relationship Id="rId225" Type="http://schemas.openxmlformats.org/officeDocument/2006/relationships/hyperlink" Target="https://www.banksbd.org/agbk/housing-estate-branch-3839.html" TargetMode="External"/><Relationship Id="rId432" Type="http://schemas.openxmlformats.org/officeDocument/2006/relationships/hyperlink" Target="https://www.banksbd.org/agbk/station-bazar-branch-4299.html" TargetMode="External"/><Relationship Id="rId877" Type="http://schemas.openxmlformats.org/officeDocument/2006/relationships/hyperlink" Target="https://www.banksbd.org/agbk/jaflong-branch-3898.html" TargetMode="External"/><Relationship Id="rId737" Type="http://schemas.openxmlformats.org/officeDocument/2006/relationships/hyperlink" Target="https://www.banksbd.org/agbk/muladuli-branch-4068.html" TargetMode="External"/><Relationship Id="rId73" Type="http://schemas.openxmlformats.org/officeDocument/2006/relationships/hyperlink" Target="https://www.banksbd.org/agbk/poradah-hat-branch-4153.html" TargetMode="External"/><Relationship Id="rId169" Type="http://schemas.openxmlformats.org/officeDocument/2006/relationships/hyperlink" Target="https://www.banksbd.org/agbk/jalalabad-branch-3870.html" TargetMode="External"/><Relationship Id="rId376" Type="http://schemas.openxmlformats.org/officeDocument/2006/relationships/hyperlink" Target="https://www.banksbd.org/agbk/gaibandha-branch-3809.html" TargetMode="External"/><Relationship Id="rId583" Type="http://schemas.openxmlformats.org/officeDocument/2006/relationships/hyperlink" Target="https://www.banksbd.org/agbk/bamanpara-branch-232.html" TargetMode="External"/><Relationship Id="rId790" Type="http://schemas.openxmlformats.org/officeDocument/2006/relationships/hyperlink" Target="https://www.banksbd.org/agbk/rajshahi-cantonment-branch-4241.html" TargetMode="External"/><Relationship Id="rId804" Type="http://schemas.openxmlformats.org/officeDocument/2006/relationships/hyperlink" Target="https://www.banksbd.org/agbk/pawtana-branch-4195.html" TargetMode="External"/><Relationship Id="rId4" Type="http://schemas.openxmlformats.org/officeDocument/2006/relationships/hyperlink" Target="https://www.banksbd.org/agbk/chulkathi-branch-321.html" TargetMode="External"/><Relationship Id="rId236" Type="http://schemas.openxmlformats.org/officeDocument/2006/relationships/hyperlink" Target="https://www.banksbd.org/agbk/munshirhat-branch-4024.html" TargetMode="External"/><Relationship Id="rId443" Type="http://schemas.openxmlformats.org/officeDocument/2006/relationships/hyperlink" Target="https://www.banksbd.org/agbk/jhumjhumpur-branch-3886.html" TargetMode="External"/><Relationship Id="rId650" Type="http://schemas.openxmlformats.org/officeDocument/2006/relationships/hyperlink" Target="https://www.banksbd.org/agbk/kalia-branch-3963.html" TargetMode="External"/><Relationship Id="rId888" Type="http://schemas.openxmlformats.org/officeDocument/2006/relationships/hyperlink" Target="https://www.banksbd.org/agbk/saraker-bazar-branch-4346.html" TargetMode="External"/><Relationship Id="rId303" Type="http://schemas.openxmlformats.org/officeDocument/2006/relationships/hyperlink" Target="https://www.banksbd.org/agbk/north-south-road-branch-4102.html" TargetMode="External"/><Relationship Id="rId748" Type="http://schemas.openxmlformats.org/officeDocument/2006/relationships/hyperlink" Target="https://www.banksbd.org/agbk/sujanagar-branch-4329.html" TargetMode="External"/><Relationship Id="rId84" Type="http://schemas.openxmlformats.org/officeDocument/2006/relationships/hyperlink" Target="https://www.banksbd.org/agbk/zianagar-branch-4395.html" TargetMode="External"/><Relationship Id="rId387" Type="http://schemas.openxmlformats.org/officeDocument/2006/relationships/hyperlink" Target="https://www.banksbd.org/agbk/board-bazar-branch-203.html" TargetMode="External"/><Relationship Id="rId510" Type="http://schemas.openxmlformats.org/officeDocument/2006/relationships/hyperlink" Target="https://www.banksbd.org/agbk/kishoreganj-branch-3947.html" TargetMode="External"/><Relationship Id="rId594" Type="http://schemas.openxmlformats.org/officeDocument/2006/relationships/hyperlink" Target="https://www.banksbd.org/agbk/kulaura-branch-3956.html" TargetMode="External"/><Relationship Id="rId608" Type="http://schemas.openxmlformats.org/officeDocument/2006/relationships/hyperlink" Target="https://www.banksbd.org/agbk/mirkadim-branch-4051.html" TargetMode="External"/><Relationship Id="rId815" Type="http://schemas.openxmlformats.org/officeDocument/2006/relationships/hyperlink" Target="https://www.banksbd.org/agbk/gazirhat-branch-3825.html" TargetMode="External"/><Relationship Id="rId247" Type="http://schemas.openxmlformats.org/officeDocument/2006/relationships/hyperlink" Target="https://www.banksbd.org/agbk/amin-court-branch-126.html" TargetMode="External"/><Relationship Id="rId899" Type="http://schemas.openxmlformats.org/officeDocument/2006/relationships/hyperlink" Target="https://www.banksbd.org/agbk/ghatail-branch-3831.html" TargetMode="External"/><Relationship Id="rId107" Type="http://schemas.openxmlformats.org/officeDocument/2006/relationships/hyperlink" Target="https://www.banksbd.org/agbk/hajiganj-branch-3833.html" TargetMode="External"/><Relationship Id="rId454" Type="http://schemas.openxmlformats.org/officeDocument/2006/relationships/hyperlink" Target="https://www.banksbd.org/agbk/bhainar-moor-branch-214.html" TargetMode="External"/><Relationship Id="rId661" Type="http://schemas.openxmlformats.org/officeDocument/2006/relationships/hyperlink" Target="https://www.banksbd.org/agbk/sastapur-branch-4318.html" TargetMode="External"/><Relationship Id="rId759" Type="http://schemas.openxmlformats.org/officeDocument/2006/relationships/hyperlink" Target="https://www.banksbd.org/agbk/galachipa-branch-3824.html" TargetMode="External"/><Relationship Id="rId11" Type="http://schemas.openxmlformats.org/officeDocument/2006/relationships/hyperlink" Target="https://www.banksbd.org/agbk/muniganj-branch-4003.html" TargetMode="External"/><Relationship Id="rId314" Type="http://schemas.openxmlformats.org/officeDocument/2006/relationships/hyperlink" Target="https://www.banksbd.org/agbk/rayer-bazar-branch-4218.html" TargetMode="External"/><Relationship Id="rId398" Type="http://schemas.openxmlformats.org/officeDocument/2006/relationships/hyperlink" Target="https://www.banksbd.org/agbk/nagari-branch-4108.html" TargetMode="External"/><Relationship Id="rId521" Type="http://schemas.openxmlformats.org/officeDocument/2006/relationships/hyperlink" Target="https://www.banksbd.org/agbk/nageshwari-branch-4115.html" TargetMode="External"/><Relationship Id="rId619" Type="http://schemas.openxmlformats.org/officeDocument/2006/relationships/hyperlink" Target="https://www.banksbd.org/agbk/chotobazar-branch-3728.html" TargetMode="External"/><Relationship Id="rId95" Type="http://schemas.openxmlformats.org/officeDocument/2006/relationships/hyperlink" Target="https://www.banksbd.org/agbk/nabinagar-branch-4089.html" TargetMode="External"/><Relationship Id="rId160" Type="http://schemas.openxmlformats.org/officeDocument/2006/relationships/hyperlink" Target="https://www.banksbd.org/agbk/foteabad-branch-3788.html" TargetMode="External"/><Relationship Id="rId826" Type="http://schemas.openxmlformats.org/officeDocument/2006/relationships/hyperlink" Target="https://www.banksbd.org/agbk/kakarkandi-branch-3975.html" TargetMode="External"/><Relationship Id="rId258" Type="http://schemas.openxmlformats.org/officeDocument/2006/relationships/hyperlink" Target="https://www.banksbd.org/agbk/central-law-college-branch-240.html" TargetMode="External"/><Relationship Id="rId465" Type="http://schemas.openxmlformats.org/officeDocument/2006/relationships/hyperlink" Target="https://www.banksbd.org/agbk/awlai-branch-131.html" TargetMode="External"/><Relationship Id="rId672" Type="http://schemas.openxmlformats.org/officeDocument/2006/relationships/hyperlink" Target="https://www.banksbd.org/agbk/palash-bazar-branch-4186.html" TargetMode="External"/><Relationship Id="rId22" Type="http://schemas.openxmlformats.org/officeDocument/2006/relationships/hyperlink" Target="https://www.banksbd.org/agbk/patharghata-branch-4150.html" TargetMode="External"/><Relationship Id="rId118" Type="http://schemas.openxmlformats.org/officeDocument/2006/relationships/hyperlink" Target="https://www.banksbd.org/agbk/sree-ramdee-branch-4261.html" TargetMode="External"/><Relationship Id="rId325" Type="http://schemas.openxmlformats.org/officeDocument/2006/relationships/hyperlink" Target="https://www.banksbd.org/agbk/south-badda-branch-4284.html" TargetMode="External"/><Relationship Id="rId532" Type="http://schemas.openxmlformats.org/officeDocument/2006/relationships/hyperlink" Target="https://www.banksbd.org/agbk/khalisha-kundi-branch-3949.html" TargetMode="External"/><Relationship Id="rId171" Type="http://schemas.openxmlformats.org/officeDocument/2006/relationships/hyperlink" Target="https://www.banksbd.org/agbk/kapashgola-branch-3909.html" TargetMode="External"/><Relationship Id="rId837" Type="http://schemas.openxmlformats.org/officeDocument/2006/relationships/hyperlink" Target="https://www.banksbd.org/agbk/brahmangacha-branch-310.html" TargetMode="External"/><Relationship Id="rId269" Type="http://schemas.openxmlformats.org/officeDocument/2006/relationships/hyperlink" Target="https://www.banksbd.org/agbk/farashganj-branch-3791.html" TargetMode="External"/><Relationship Id="rId476" Type="http://schemas.openxmlformats.org/officeDocument/2006/relationships/hyperlink" Target="https://www.banksbd.org/agbk/bandargati-branch-216.html" TargetMode="External"/><Relationship Id="rId683" Type="http://schemas.openxmlformats.org/officeDocument/2006/relationships/hyperlink" Target="https://www.banksbd.org/agbk/natore-sugar-mills-branch-4124.html" TargetMode="External"/><Relationship Id="rId890" Type="http://schemas.openxmlformats.org/officeDocument/2006/relationships/hyperlink" Target="https://www.banksbd.org/agbk/station-road-branch-4348.html" TargetMode="External"/><Relationship Id="rId904" Type="http://schemas.openxmlformats.org/officeDocument/2006/relationships/hyperlink" Target="https://www.banksbd.org/agbk/karatia-branch-3982.html" TargetMode="External"/><Relationship Id="rId33" Type="http://schemas.openxmlformats.org/officeDocument/2006/relationships/hyperlink" Target="https://www.banksbd.org/agbk/lebubunia-hat-branch-3984.html" TargetMode="External"/><Relationship Id="rId129" Type="http://schemas.openxmlformats.org/officeDocument/2006/relationships/hyperlink" Target="https://www.banksbd.org/agbk/raja-rampur-branch-4208.html" TargetMode="External"/><Relationship Id="rId336" Type="http://schemas.openxmlformats.org/officeDocument/2006/relationships/hyperlink" Target="https://www.banksbd.org/agbk/birampur-branch-193.html" TargetMode="External"/><Relationship Id="rId543" Type="http://schemas.openxmlformats.org/officeDocument/2006/relationships/hyperlink" Target="https://www.banksbd.org/agbk/station-road-branch-4307.html" TargetMode="External"/><Relationship Id="rId182" Type="http://schemas.openxmlformats.org/officeDocument/2006/relationships/hyperlink" Target="https://www.banksbd.org/agbk/mirzakhil-branch-4019.html" TargetMode="External"/><Relationship Id="rId403" Type="http://schemas.openxmlformats.org/officeDocument/2006/relationships/hyperlink" Target="https://www.banksbd.org/agbk/bangabandhu-sk-mujib-sci-&amp;-tech-branch-205.html" TargetMode="External"/><Relationship Id="rId750" Type="http://schemas.openxmlformats.org/officeDocument/2006/relationships/hyperlink" Target="https://www.banksbd.org/agbk/chaklahat-branch-3736.html" TargetMode="External"/><Relationship Id="rId848" Type="http://schemas.openxmlformats.org/officeDocument/2006/relationships/hyperlink" Target="https://www.banksbd.org/agbk/shahzadpur-branch-4341.html" TargetMode="External"/><Relationship Id="rId487" Type="http://schemas.openxmlformats.org/officeDocument/2006/relationships/hyperlink" Target="https://www.banksbd.org/agbk/kapilmuni-branch-3938.html" TargetMode="External"/><Relationship Id="rId610" Type="http://schemas.openxmlformats.org/officeDocument/2006/relationships/hyperlink" Target="https://www.banksbd.org/agbk/munshiganj-branch-4054.html" TargetMode="External"/><Relationship Id="rId694" Type="http://schemas.openxmlformats.org/officeDocument/2006/relationships/hyperlink" Target="https://www.banksbd.org/agbk/jhanjail-branch-3896.html" TargetMode="External"/><Relationship Id="rId708" Type="http://schemas.openxmlformats.org/officeDocument/2006/relationships/hyperlink" Target="https://www.banksbd.org/agbk/brojergaon-road-branch-294.html" TargetMode="External"/><Relationship Id="rId915" Type="http://schemas.openxmlformats.org/officeDocument/2006/relationships/hyperlink" Target="https://www.banksbd.org/agbk/suruj-bazar-branch-4352.html" TargetMode="External"/><Relationship Id="rId347" Type="http://schemas.openxmlformats.org/officeDocument/2006/relationships/hyperlink" Target="https://www.banksbd.org/agbk/setabganj-branch-4285.html" TargetMode="External"/><Relationship Id="rId44" Type="http://schemas.openxmlformats.org/officeDocument/2006/relationships/hyperlink" Target="https://www.banksbd.org/agbk/ulania-branch-4381.html" TargetMode="External"/><Relationship Id="rId554" Type="http://schemas.openxmlformats.org/officeDocument/2006/relationships/hyperlink" Target="https://www.banksbd.org/agbk/panpara-bazar-branch-4180.html" TargetMode="External"/><Relationship Id="rId761" Type="http://schemas.openxmlformats.org/officeDocument/2006/relationships/hyperlink" Target="https://www.banksbd.org/agbk/khepupara-branch-3970.html" TargetMode="External"/><Relationship Id="rId859" Type="http://schemas.openxmlformats.org/officeDocument/2006/relationships/hyperlink" Target="https://www.banksbd.org/agbk/amberkhana-branch-145.html" TargetMode="External"/><Relationship Id="rId193" Type="http://schemas.openxmlformats.org/officeDocument/2006/relationships/hyperlink" Target="https://www.banksbd.org/agbk/sandwip-branch-4274.html" TargetMode="External"/><Relationship Id="rId207" Type="http://schemas.openxmlformats.org/officeDocument/2006/relationships/hyperlink" Target="https://www.banksbd.org/agbk/hardi-branch-3836.html" TargetMode="External"/><Relationship Id="rId414" Type="http://schemas.openxmlformats.org/officeDocument/2006/relationships/hyperlink" Target="https://www.banksbd.org/agbk/tungipara-branch-4366.html" TargetMode="External"/><Relationship Id="rId498" Type="http://schemas.openxmlformats.org/officeDocument/2006/relationships/hyperlink" Target="https://www.banksbd.org/agbk/phultala-branch-4175.html" TargetMode="External"/><Relationship Id="rId621" Type="http://schemas.openxmlformats.org/officeDocument/2006/relationships/hyperlink" Target="https://www.banksbd.org/agbk/dhara-bazar-branch-3772.html" TargetMode="External"/><Relationship Id="rId260" Type="http://schemas.openxmlformats.org/officeDocument/2006/relationships/hyperlink" Target="https://www.banksbd.org/agbk/chowdhury-bazar-branch-242.html" TargetMode="External"/><Relationship Id="rId719" Type="http://schemas.openxmlformats.org/officeDocument/2006/relationships/hyperlink" Target="https://www.banksbd.org/agbk/nadana-bazar-branch-4129.html" TargetMode="External"/><Relationship Id="rId55" Type="http://schemas.openxmlformats.org/officeDocument/2006/relationships/hyperlink" Target="https://www.banksbd.org/agbk/badurtala-branch-160.html" TargetMode="External"/><Relationship Id="rId120" Type="http://schemas.openxmlformats.org/officeDocument/2006/relationships/hyperlink" Target="https://www.banksbd.org/agbk/amnura-branch-112.html" TargetMode="External"/><Relationship Id="rId358" Type="http://schemas.openxmlformats.org/officeDocument/2006/relationships/hyperlink" Target="https://www.banksbd.org/agbk/gharua-branch-3808.html" TargetMode="External"/><Relationship Id="rId565" Type="http://schemas.openxmlformats.org/officeDocument/2006/relationships/hyperlink" Target="https://www.banksbd.org/agbk/takerhat-branch-4369.html" TargetMode="External"/><Relationship Id="rId772" Type="http://schemas.openxmlformats.org/officeDocument/2006/relationships/hyperlink" Target="https://www.banksbd.org/agbk/parerhat-branch-4192.html" TargetMode="External"/><Relationship Id="rId218" Type="http://schemas.openxmlformats.org/officeDocument/2006/relationships/hyperlink" Target="https://www.banksbd.org/agbk/bscic-branch-180.html" TargetMode="External"/><Relationship Id="rId425" Type="http://schemas.openxmlformats.org/officeDocument/2006/relationships/hyperlink" Target="https://www.banksbd.org/agbk/jamtali-bazar-branch-3881.html" TargetMode="External"/><Relationship Id="rId632" Type="http://schemas.openxmlformats.org/officeDocument/2006/relationships/hyperlink" Target="https://www.banksbd.org/agbk/trishal-branch-4370.html" TargetMode="External"/><Relationship Id="rId271" Type="http://schemas.openxmlformats.org/officeDocument/2006/relationships/hyperlink" Target="https://www.banksbd.org/agbk/farm-gate-branch-249.html" TargetMode="External"/><Relationship Id="rId66" Type="http://schemas.openxmlformats.org/officeDocument/2006/relationships/hyperlink" Target="https://www.banksbd.org/agbk/mahasthangarh-branch-4009.html" TargetMode="External"/><Relationship Id="rId131" Type="http://schemas.openxmlformats.org/officeDocument/2006/relationships/hyperlink" Target="https://www.banksbd.org/agbk/sadarghat-branch-4263.html" TargetMode="External"/><Relationship Id="rId369" Type="http://schemas.openxmlformats.org/officeDocument/2006/relationships/hyperlink" Target="https://www.banksbd.org/agbk/kamalapatty-branch-3920.html" TargetMode="External"/><Relationship Id="rId576" Type="http://schemas.openxmlformats.org/officeDocument/2006/relationships/hyperlink" Target="https://www.banksbd.org/agbk/jhitka-bazar-branch-3894.html" TargetMode="External"/><Relationship Id="rId783" Type="http://schemas.openxmlformats.org/officeDocument/2006/relationships/hyperlink" Target="https://www.banksbd.org/agbk/harian-branch-3855.html" TargetMode="External"/><Relationship Id="rId229" Type="http://schemas.openxmlformats.org/officeDocument/2006/relationships/hyperlink" Target="https://www.banksbd.org/agbk/juktikhola-bazar-branch-3876.html" TargetMode="External"/><Relationship Id="rId436" Type="http://schemas.openxmlformats.org/officeDocument/2006/relationships/hyperlink" Target="https://www.banksbd.org/agbk/daratana-road-branch-3763.html" TargetMode="External"/><Relationship Id="rId643" Type="http://schemas.openxmlformats.org/officeDocument/2006/relationships/hyperlink" Target="https://www.banksbd.org/agbk/patnitala-branch-4184.html" TargetMode="External"/><Relationship Id="rId850" Type="http://schemas.openxmlformats.org/officeDocument/2006/relationships/hyperlink" Target="https://www.banksbd.org/agbk/ss-road-branch-4340.html" TargetMode="External"/><Relationship Id="rId77" Type="http://schemas.openxmlformats.org/officeDocument/2006/relationships/hyperlink" Target="https://www.banksbd.org/agbk/sherpur-branch-4253.html" TargetMode="External"/><Relationship Id="rId282" Type="http://schemas.openxmlformats.org/officeDocument/2006/relationships/hyperlink" Target="https://www.banksbd.org/agbk/jahangirnagar-university-branch-259.html" TargetMode="External"/><Relationship Id="rId503" Type="http://schemas.openxmlformats.org/officeDocument/2006/relationships/hyperlink" Target="https://www.banksbd.org/agbk/terokhada-branch-4367.html" TargetMode="External"/><Relationship Id="rId587" Type="http://schemas.openxmlformats.org/officeDocument/2006/relationships/hyperlink" Target="https://www.banksbd.org/agbk/mujibnagar-branch-4047.html" TargetMode="External"/><Relationship Id="rId710" Type="http://schemas.openxmlformats.org/officeDocument/2006/relationships/hyperlink" Target="https://www.banksbd.org/agbk/chowmuhani-branch-3124.html" TargetMode="External"/><Relationship Id="rId808" Type="http://schemas.openxmlformats.org/officeDocument/2006/relationships/hyperlink" Target="https://www.banksbd.org/agbk/rangpur-medical-college-branch-4075.html" TargetMode="External"/><Relationship Id="rId8" Type="http://schemas.openxmlformats.org/officeDocument/2006/relationships/hyperlink" Target="https://www.banksbd.org/agbk/jatrapur-bazar-branch-3867.html" TargetMode="External"/><Relationship Id="rId142" Type="http://schemas.openxmlformats.org/officeDocument/2006/relationships/hyperlink" Target="https://www.banksbd.org/agbk/bahaddarhat-branch-173.html" TargetMode="External"/><Relationship Id="rId447" Type="http://schemas.openxmlformats.org/officeDocument/2006/relationships/hyperlink" Target="https://www.banksbd.org/agbk/pratappur-branch-4171.html" TargetMode="External"/><Relationship Id="rId794" Type="http://schemas.openxmlformats.org/officeDocument/2006/relationships/hyperlink" Target="https://www.banksbd.org/agbk/wapda-sopura-branch-4393.html" TargetMode="External"/><Relationship Id="rId654" Type="http://schemas.openxmlformats.org/officeDocument/2006/relationships/hyperlink" Target="https://www.banksbd.org/agbk/araihazar-branch-138.html" TargetMode="External"/><Relationship Id="rId861" Type="http://schemas.openxmlformats.org/officeDocument/2006/relationships/hyperlink" Target="https://www.banksbd.org/agbk/balaganj-branch-312.html" TargetMode="External"/><Relationship Id="rId293" Type="http://schemas.openxmlformats.org/officeDocument/2006/relationships/hyperlink" Target="https://www.banksbd.org/agbk/mohakhali-branch-268.html" TargetMode="External"/><Relationship Id="rId307" Type="http://schemas.openxmlformats.org/officeDocument/2006/relationships/hyperlink" Target="https://www.banksbd.org/agbk/posta-branch-276.html" TargetMode="External"/><Relationship Id="rId514" Type="http://schemas.openxmlformats.org/officeDocument/2006/relationships/hyperlink" Target="https://www.banksbd.org/agbk/nikli-branch-4114.html" TargetMode="External"/><Relationship Id="rId721" Type="http://schemas.openxmlformats.org/officeDocument/2006/relationships/hyperlink" Target="https://www.banksbd.org/agbk/senbagh-branch-4290.html" TargetMode="External"/><Relationship Id="rId88" Type="http://schemas.openxmlformats.org/officeDocument/2006/relationships/hyperlink" Target="https://www.banksbd.org/agbk/bangora-bazar-branch-165.html" TargetMode="External"/><Relationship Id="rId153" Type="http://schemas.openxmlformats.org/officeDocument/2006/relationships/hyperlink" Target="https://www.banksbd.org/agbk/chittagong-medical-college-branch-4016.html" TargetMode="External"/><Relationship Id="rId360" Type="http://schemas.openxmlformats.org/officeDocument/2006/relationships/hyperlink" Target="https://www.banksbd.org/agbk/maligram-branch-4030.html" TargetMode="External"/><Relationship Id="rId598" Type="http://schemas.openxmlformats.org/officeDocument/2006/relationships/hyperlink" Target="https://www.banksbd.org/agbk/rabir-bazar-branch-4230.html" TargetMode="External"/><Relationship Id="rId819" Type="http://schemas.openxmlformats.org/officeDocument/2006/relationships/hyperlink" Target="https://www.banksbd.org/agbk/satkhira-branch-4334.html" TargetMode="External"/><Relationship Id="rId220" Type="http://schemas.openxmlformats.org/officeDocument/2006/relationships/hyperlink" Target="https://www.banksbd.org/agbk/chandina-branch-3120.html" TargetMode="External"/><Relationship Id="rId458" Type="http://schemas.openxmlformats.org/officeDocument/2006/relationships/hyperlink" Target="https://www.banksbd.org/agbk/jhenaidah-branch-3888.html" TargetMode="External"/><Relationship Id="rId665" Type="http://schemas.openxmlformats.org/officeDocument/2006/relationships/hyperlink" Target="https://www.banksbd.org/agbk/amirganj-branch-139.html" TargetMode="External"/><Relationship Id="rId872" Type="http://schemas.openxmlformats.org/officeDocument/2006/relationships/hyperlink" Target="https://www.banksbd.org/agbk/goalabazar-branch-3828.html" TargetMode="External"/><Relationship Id="rId15" Type="http://schemas.openxmlformats.org/officeDocument/2006/relationships/hyperlink" Target="https://www.banksbd.org/agbk/aziz-nagar-branch-106.html" TargetMode="External"/><Relationship Id="rId318" Type="http://schemas.openxmlformats.org/officeDocument/2006/relationships/hyperlink" Target="https://www.banksbd.org/agbk/savar-branch-4277.html" TargetMode="External"/><Relationship Id="rId525" Type="http://schemas.openxmlformats.org/officeDocument/2006/relationships/hyperlink" Target="https://www.banksbd.org/agbk/allardargah-branch-132.html" TargetMode="External"/><Relationship Id="rId732" Type="http://schemas.openxmlformats.org/officeDocument/2006/relationships/hyperlink" Target="https://www.banksbd.org/agbk/dublia-bazar-branch-3777.html" TargetMode="External"/><Relationship Id="rId99" Type="http://schemas.openxmlformats.org/officeDocument/2006/relationships/hyperlink" Target="https://www.banksbd.org/agbk/ta-road-branch-4358.html" TargetMode="External"/><Relationship Id="rId164" Type="http://schemas.openxmlformats.org/officeDocument/2006/relationships/hyperlink" Target="https://www.banksbd.org/agbk/halishahar-branch-3834.html" TargetMode="External"/><Relationship Id="rId371" Type="http://schemas.openxmlformats.org/officeDocument/2006/relationships/hyperlink" Target="https://www.banksbd.org/agbk/sonagazi-branch-4291.html" TargetMode="External"/><Relationship Id="rId469" Type="http://schemas.openxmlformats.org/officeDocument/2006/relationships/hyperlink" Target="https://www.banksbd.org/agbk/kalai-branch-3935.html" TargetMode="External"/><Relationship Id="rId676" Type="http://schemas.openxmlformats.org/officeDocument/2006/relationships/hyperlink" Target="https://www.banksbd.org/agbk/bagatipara-branch-289.html" TargetMode="External"/><Relationship Id="rId883" Type="http://schemas.openxmlformats.org/officeDocument/2006/relationships/hyperlink" Target="https://www.banksbd.org/agbk/lala-bazar-branch-3998.html" TargetMode="External"/><Relationship Id="rId26" Type="http://schemas.openxmlformats.org/officeDocument/2006/relationships/hyperlink" Target="https://www.banksbd.org/agbk/batajore-branch-152.html" TargetMode="External"/><Relationship Id="rId231" Type="http://schemas.openxmlformats.org/officeDocument/2006/relationships/hyperlink" Target="https://www.banksbd.org/agbk/khila-bazar-branch-3916.html" TargetMode="External"/><Relationship Id="rId329" Type="http://schemas.openxmlformats.org/officeDocument/2006/relationships/hyperlink" Target="https://www.banksbd.org/agbk/thatari-bazar-branch-4362.html" TargetMode="External"/><Relationship Id="rId536" Type="http://schemas.openxmlformats.org/officeDocument/2006/relationships/hyperlink" Target="https://www.banksbd.org/agbk/mazampur-branch-4038.html" TargetMode="External"/><Relationship Id="rId175" Type="http://schemas.openxmlformats.org/officeDocument/2006/relationships/hyperlink" Target="https://www.banksbd.org/agbk/khulshi-branch-3913.html" TargetMode="External"/><Relationship Id="rId743" Type="http://schemas.openxmlformats.org/officeDocument/2006/relationships/hyperlink" Target="https://www.banksbd.org/agbk/rail-bazar-branch-4237.html" TargetMode="External"/><Relationship Id="rId382" Type="http://schemas.openxmlformats.org/officeDocument/2006/relationships/hyperlink" Target="https://www.banksbd.org/agbk/saghata-branch-4294.html" TargetMode="External"/><Relationship Id="rId603" Type="http://schemas.openxmlformats.org/officeDocument/2006/relationships/hyperlink" Target="https://www.banksbd.org/agbk/hasail-bazar-branch-3849.html" TargetMode="External"/><Relationship Id="rId687" Type="http://schemas.openxmlformats.org/officeDocument/2006/relationships/hyperlink" Target="https://www.banksbd.org/agbk/rajapurhat-branch-4234.html" TargetMode="External"/><Relationship Id="rId810" Type="http://schemas.openxmlformats.org/officeDocument/2006/relationships/hyperlink" Target="https://www.banksbd.org/agbk/shanerhat-branch-4333.html" TargetMode="External"/><Relationship Id="rId908" Type="http://schemas.openxmlformats.org/officeDocument/2006/relationships/hyperlink" Target="https://www.banksbd.org/agbk/mirzapur-cadet-college-branch-4080.html" TargetMode="External"/><Relationship Id="rId242" Type="http://schemas.openxmlformats.org/officeDocument/2006/relationships/hyperlink" Target="https://www.banksbd.org/agbk/rajganj-branch-4215.html" TargetMode="External"/><Relationship Id="rId894" Type="http://schemas.openxmlformats.org/officeDocument/2006/relationships/hyperlink" Target="https://www.banksbd.org/agbk/aishora-branch-146.html" TargetMode="External"/><Relationship Id="rId37" Type="http://schemas.openxmlformats.org/officeDocument/2006/relationships/hyperlink" Target="https://www.banksbd.org/agbk/puran-bazar-branch-4152.html" TargetMode="External"/><Relationship Id="rId102" Type="http://schemas.openxmlformats.org/officeDocument/2006/relationships/hyperlink" Target="https://www.banksbd.org/agbk/balithuba-branch-169.html" TargetMode="External"/><Relationship Id="rId547" Type="http://schemas.openxmlformats.org/officeDocument/2006/relationships/hyperlink" Target="https://www.banksbd.org/agbk/chandraganj-branch-3725.html" TargetMode="External"/><Relationship Id="rId754" Type="http://schemas.openxmlformats.org/officeDocument/2006/relationships/hyperlink" Target="https://www.banksbd.org/agbk/shalbahanhat-branch-4330.html" TargetMode="External"/><Relationship Id="rId90" Type="http://schemas.openxmlformats.org/officeDocument/2006/relationships/hyperlink" Target="https://www.banksbd.org/agbk/brahmanbaria-branch-167.html" TargetMode="External"/><Relationship Id="rId186" Type="http://schemas.openxmlformats.org/officeDocument/2006/relationships/hyperlink" Target="https://www.banksbd.org/agbk/pahartali-branch-4154.html" TargetMode="External"/><Relationship Id="rId393" Type="http://schemas.openxmlformats.org/officeDocument/2006/relationships/hyperlink" Target="https://www.banksbd.org/agbk/kaliakoir-branch-3923.html" TargetMode="External"/><Relationship Id="rId407" Type="http://schemas.openxmlformats.org/officeDocument/2006/relationships/hyperlink" Target="https://www.banksbd.org/agbk/jhutigram-branch-3879.html" TargetMode="External"/><Relationship Id="rId614" Type="http://schemas.openxmlformats.org/officeDocument/2006/relationships/hyperlink" Target="https://www.banksbd.org/agbk/sreenagar-branch-4314.html" TargetMode="External"/><Relationship Id="rId821" Type="http://schemas.openxmlformats.org/officeDocument/2006/relationships/hyperlink" Target="https://www.banksbd.org/agbk/sundarban-branch-4336.html" TargetMode="External"/><Relationship Id="rId253" Type="http://schemas.openxmlformats.org/officeDocument/2006/relationships/hyperlink" Target="https://www.banksbd.org/agbk/bangladesh-air-force-branch-182.html" TargetMode="External"/><Relationship Id="rId460" Type="http://schemas.openxmlformats.org/officeDocument/2006/relationships/hyperlink" Target="https://www.banksbd.org/agbk/kaliganj-branch-3932.html" TargetMode="External"/><Relationship Id="rId698" Type="http://schemas.openxmlformats.org/officeDocument/2006/relationships/hyperlink" Target="https://www.banksbd.org/agbk/purbadhala-branch-4187.html" TargetMode="External"/><Relationship Id="rId919" Type="http://schemas.openxmlformats.org/officeDocument/2006/relationships/hyperlink" Target="https://www.banksbd.org/agbk/haripur-branch-3859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anksbd.org/agbk/shahrasti-branch-4260.html" TargetMode="External"/><Relationship Id="rId671" Type="http://schemas.openxmlformats.org/officeDocument/2006/relationships/hyperlink" Target="https://www.banksbd.org/agbk/narsingdi-branch-4122.html" TargetMode="External"/><Relationship Id="rId769" Type="http://schemas.openxmlformats.org/officeDocument/2006/relationships/hyperlink" Target="https://www.banksbd.org/agbk/kaukhali-branch-3972.html" TargetMode="External"/><Relationship Id="rId21" Type="http://schemas.openxmlformats.org/officeDocument/2006/relationships/hyperlink" Target="https://www.banksbd.org/agbk/kakchira-branch-3901.html" TargetMode="External"/><Relationship Id="rId324" Type="http://schemas.openxmlformats.org/officeDocument/2006/relationships/hyperlink" Target="https://www.banksbd.org/agbk/sonargoan-road-branch-4283.html" TargetMode="External"/><Relationship Id="rId531" Type="http://schemas.openxmlformats.org/officeDocument/2006/relationships/hyperlink" Target="https://www.banksbd.org/agbk/islamic-university-branch-3864.html" TargetMode="External"/><Relationship Id="rId629" Type="http://schemas.openxmlformats.org/officeDocument/2006/relationships/hyperlink" Target="https://www.banksbd.org/agbk/mymensingh-medical-college-branch-4056.html" TargetMode="External"/><Relationship Id="rId170" Type="http://schemas.openxmlformats.org/officeDocument/2006/relationships/hyperlink" Target="https://www.banksbd.org/agbk/jubilee-road-branch-3871.html" TargetMode="External"/><Relationship Id="rId836" Type="http://schemas.openxmlformats.org/officeDocument/2006/relationships/hyperlink" Target="https://www.banksbd.org/agbk/beltail-branch-309.html" TargetMode="External"/><Relationship Id="rId268" Type="http://schemas.openxmlformats.org/officeDocument/2006/relationships/hyperlink" Target="https://www.banksbd.org/agbk/elephant-road-branch-246.html" TargetMode="External"/><Relationship Id="rId475" Type="http://schemas.openxmlformats.org/officeDocument/2006/relationships/hyperlink" Target="https://www.banksbd.org/agbk/baikali-branch-215.html" TargetMode="External"/><Relationship Id="rId682" Type="http://schemas.openxmlformats.org/officeDocument/2006/relationships/hyperlink" Target="https://www.banksbd.org/agbk/natore-branch-4123.html" TargetMode="External"/><Relationship Id="rId903" Type="http://schemas.openxmlformats.org/officeDocument/2006/relationships/hyperlink" Target="https://www.banksbd.org/agbk/kanchanpur-branch-3981.html" TargetMode="External"/><Relationship Id="rId32" Type="http://schemas.openxmlformats.org/officeDocument/2006/relationships/hyperlink" Target="https://www.banksbd.org/agbk/gournadi-branch-3803.html" TargetMode="External"/><Relationship Id="rId128" Type="http://schemas.openxmlformats.org/officeDocument/2006/relationships/hyperlink" Target="https://www.banksbd.org/agbk/mobarakpur-branch-4012.html" TargetMode="External"/><Relationship Id="rId335" Type="http://schemas.openxmlformats.org/officeDocument/2006/relationships/hyperlink" Target="https://www.banksbd.org/agbk/bhushir-bandar-branch-192.html" TargetMode="External"/><Relationship Id="rId542" Type="http://schemas.openxmlformats.org/officeDocument/2006/relationships/hyperlink" Target="https://www.banksbd.org/agbk/selaidah-branch-4306.html" TargetMode="External"/><Relationship Id="rId181" Type="http://schemas.openxmlformats.org/officeDocument/2006/relationships/hyperlink" Target="https://www.banksbd.org/agbk/mirsharai-branch-4018.html" TargetMode="External"/><Relationship Id="rId402" Type="http://schemas.openxmlformats.org/officeDocument/2006/relationships/hyperlink" Target="https://www.banksbd.org/agbk/banagram-branch-204.html" TargetMode="External"/><Relationship Id="rId847" Type="http://schemas.openxmlformats.org/officeDocument/2006/relationships/hyperlink" Target="https://www.banksbd.org/agbk/raiganj-branch-4246.html" TargetMode="External"/><Relationship Id="rId279" Type="http://schemas.openxmlformats.org/officeDocument/2006/relationships/hyperlink" Target="https://www.banksbd.org/agbk/imamganj-branch-256.html" TargetMode="External"/><Relationship Id="rId486" Type="http://schemas.openxmlformats.org/officeDocument/2006/relationships/hyperlink" Target="https://www.banksbd.org/agbk/jessore-road-branch-3892.html" TargetMode="External"/><Relationship Id="rId693" Type="http://schemas.openxmlformats.org/officeDocument/2006/relationships/hyperlink" Target="https://www.banksbd.org/agbk/fakirer-bazar-branch-3798.html" TargetMode="External"/><Relationship Id="rId707" Type="http://schemas.openxmlformats.org/officeDocument/2006/relationships/hyperlink" Target="https://www.banksbd.org/agbk/bazra-bazar-branch-293.html" TargetMode="External"/><Relationship Id="rId914" Type="http://schemas.openxmlformats.org/officeDocument/2006/relationships/hyperlink" Target="https://www.banksbd.org/agbk/shalimabad-branch-4351.html" TargetMode="External"/><Relationship Id="rId43" Type="http://schemas.openxmlformats.org/officeDocument/2006/relationships/hyperlink" Target="https://www.banksbd.org/agbk/tarki-bandar-branch-4354.html" TargetMode="External"/><Relationship Id="rId139" Type="http://schemas.openxmlformats.org/officeDocument/2006/relationships/hyperlink" Target="https://www.banksbd.org/agbk/asadganj-branch-118.html" TargetMode="External"/><Relationship Id="rId346" Type="http://schemas.openxmlformats.org/officeDocument/2006/relationships/hyperlink" Target="https://www.banksbd.org/agbk/puratan-bazar-branch-4163.html" TargetMode="External"/><Relationship Id="rId553" Type="http://schemas.openxmlformats.org/officeDocument/2006/relationships/hyperlink" Target="https://www.banksbd.org/agbk/nagmud-bazar-branch-4118.html" TargetMode="External"/><Relationship Id="rId760" Type="http://schemas.openxmlformats.org/officeDocument/2006/relationships/hyperlink" Target="https://www.banksbd.org/agbk/kanakdia-branch-3969.html" TargetMode="External"/><Relationship Id="rId192" Type="http://schemas.openxmlformats.org/officeDocument/2006/relationships/hyperlink" Target="https://www.banksbd.org/agbk/sadarghat-branch-4265.html" TargetMode="External"/><Relationship Id="rId206" Type="http://schemas.openxmlformats.org/officeDocument/2006/relationships/hyperlink" Target="https://www.banksbd.org/agbk/darshana-branch-3753.html" TargetMode="External"/><Relationship Id="rId413" Type="http://schemas.openxmlformats.org/officeDocument/2006/relationships/hyperlink" Target="https://www.banksbd.org/agbk/ramdia-branch-4222.html" TargetMode="External"/><Relationship Id="rId858" Type="http://schemas.openxmlformats.org/officeDocument/2006/relationships/hyperlink" Target="https://www.banksbd.org/agbk/sunamganj-branch-4344.html" TargetMode="External"/><Relationship Id="rId497" Type="http://schemas.openxmlformats.org/officeDocument/2006/relationships/hyperlink" Target="https://www.banksbd.org/agbk/phulbari-gate-branch-4174.html" TargetMode="External"/><Relationship Id="rId620" Type="http://schemas.openxmlformats.org/officeDocument/2006/relationships/hyperlink" Target="https://www.banksbd.org/agbk/ck-ghose-road-branch-3727.html" TargetMode="External"/><Relationship Id="rId718" Type="http://schemas.openxmlformats.org/officeDocument/2006/relationships/hyperlink" Target="https://www.banksbd.org/agbk/maijdee-court-branch-4066.html" TargetMode="External"/><Relationship Id="rId357" Type="http://schemas.openxmlformats.org/officeDocument/2006/relationships/hyperlink" Target="https://www.banksbd.org/agbk/faridpur-branch-3793.html" TargetMode="External"/><Relationship Id="rId54" Type="http://schemas.openxmlformats.org/officeDocument/2006/relationships/hyperlink" Target="https://www.banksbd.org/agbk/wapda-branch-158.html" TargetMode="External"/><Relationship Id="rId217" Type="http://schemas.openxmlformats.org/officeDocument/2006/relationships/hyperlink" Target="https://www.banksbd.org/agbk/bataisari-bazar-branch-179.html" TargetMode="External"/><Relationship Id="rId564" Type="http://schemas.openxmlformats.org/officeDocument/2006/relationships/hyperlink" Target="https://www.banksbd.org/agbk/new-market-branch-4119.html" TargetMode="External"/><Relationship Id="rId771" Type="http://schemas.openxmlformats.org/officeDocument/2006/relationships/hyperlink" Target="https://www.banksbd.org/agbk/mirukhali-branch-4073.html" TargetMode="External"/><Relationship Id="rId869" Type="http://schemas.openxmlformats.org/officeDocument/2006/relationships/hyperlink" Target="https://www.banksbd.org/agbk/dhakadakshin-branch-3785.html" TargetMode="External"/><Relationship Id="rId424" Type="http://schemas.openxmlformats.org/officeDocument/2006/relationships/hyperlink" Target="https://www.banksbd.org/agbk/jamalpur-branch-3880.html" TargetMode="External"/><Relationship Id="rId631" Type="http://schemas.openxmlformats.org/officeDocument/2006/relationships/hyperlink" Target="https://www.banksbd.org/agbk/phulpur-branch-4183.html" TargetMode="External"/><Relationship Id="rId729" Type="http://schemas.openxmlformats.org/officeDocument/2006/relationships/hyperlink" Target="https://www.banksbd.org/agbk/college-gate-branch-3734.html" TargetMode="External"/><Relationship Id="rId270" Type="http://schemas.openxmlformats.org/officeDocument/2006/relationships/hyperlink" Target="https://www.banksbd.org/agbk/faridabad-branch-3792.html" TargetMode="External"/><Relationship Id="rId65" Type="http://schemas.openxmlformats.org/officeDocument/2006/relationships/hyperlink" Target="https://www.banksbd.org/agbk/madla-branch-4006.html" TargetMode="External"/><Relationship Id="rId130" Type="http://schemas.openxmlformats.org/officeDocument/2006/relationships/hyperlink" Target="https://www.banksbd.org/agbk/rohanpur-branch-4209.html" TargetMode="External"/><Relationship Id="rId368" Type="http://schemas.openxmlformats.org/officeDocument/2006/relationships/hyperlink" Target="https://www.banksbd.org/agbk/feni-branch-3795.html" TargetMode="External"/><Relationship Id="rId575" Type="http://schemas.openxmlformats.org/officeDocument/2006/relationships/hyperlink" Target="https://www.banksbd.org/agbk/dhalla-branch-3770.html" TargetMode="External"/><Relationship Id="rId782" Type="http://schemas.openxmlformats.org/officeDocument/2006/relationships/hyperlink" Target="https://www.banksbd.org/agbk/court-bazar-branch-3738.html" TargetMode="External"/><Relationship Id="rId228" Type="http://schemas.openxmlformats.org/officeDocument/2006/relationships/hyperlink" Target="https://www.banksbd.org/agbk/jhalam-bazar-branch-3875.html" TargetMode="External"/><Relationship Id="rId435" Type="http://schemas.openxmlformats.org/officeDocument/2006/relationships/hyperlink" Target="https://www.banksbd.org/agbk/benapole-bazar-branch-212.html" TargetMode="External"/><Relationship Id="rId642" Type="http://schemas.openxmlformats.org/officeDocument/2006/relationships/hyperlink" Target="https://www.banksbd.org/agbk/parsha-branch-4185.html" TargetMode="External"/><Relationship Id="rId281" Type="http://schemas.openxmlformats.org/officeDocument/2006/relationships/hyperlink" Target="https://www.banksbd.org/agbk/jagannath-university-branch-258.html" TargetMode="External"/><Relationship Id="rId502" Type="http://schemas.openxmlformats.org/officeDocument/2006/relationships/hyperlink" Target="https://www.banksbd.org/agbk/sr-road-branch-4303.html" TargetMode="External"/><Relationship Id="rId76" Type="http://schemas.openxmlformats.org/officeDocument/2006/relationships/hyperlink" Target="https://www.banksbd.org/agbk/shankha-branch-4252.html" TargetMode="External"/><Relationship Id="rId141" Type="http://schemas.openxmlformats.org/officeDocument/2006/relationships/hyperlink" Target="https://www.banksbd.org/agbk/azadi-bazar-branch-120.html" TargetMode="External"/><Relationship Id="rId379" Type="http://schemas.openxmlformats.org/officeDocument/2006/relationships/hyperlink" Target="https://www.banksbd.org/agbk/panchpir-bazar-branch-4165.html" TargetMode="External"/><Relationship Id="rId586" Type="http://schemas.openxmlformats.org/officeDocument/2006/relationships/hyperlink" Target="https://www.banksbd.org/agbk/meherpur-branch-4046.html" TargetMode="External"/><Relationship Id="rId793" Type="http://schemas.openxmlformats.org/officeDocument/2006/relationships/hyperlink" Target="https://www.banksbd.org/agbk/shaheb-bazar-branch-4331.html" TargetMode="External"/><Relationship Id="rId807" Type="http://schemas.openxmlformats.org/officeDocument/2006/relationships/hyperlink" Target="https://www.banksbd.org/agbk/rangpur-cadet-college-branch-4245.html" TargetMode="External"/><Relationship Id="rId7" Type="http://schemas.openxmlformats.org/officeDocument/2006/relationships/hyperlink" Target="https://www.banksbd.org/agbk/gobindapur-branch-3801.html" TargetMode="External"/><Relationship Id="rId239" Type="http://schemas.openxmlformats.org/officeDocument/2006/relationships/hyperlink" Target="https://www.banksbd.org/agbk/nimsar-branch-4097.html" TargetMode="External"/><Relationship Id="rId446" Type="http://schemas.openxmlformats.org/officeDocument/2006/relationships/hyperlink" Target="https://www.banksbd.org/agbk/noapara-branch-4111.html" TargetMode="External"/><Relationship Id="rId653" Type="http://schemas.openxmlformats.org/officeDocument/2006/relationships/hyperlink" Target="https://www.banksbd.org/agbk/ratandanga-branch-4232.html" TargetMode="External"/><Relationship Id="rId292" Type="http://schemas.openxmlformats.org/officeDocument/2006/relationships/hyperlink" Target="https://www.banksbd.org/agbk/mirpur-branch-267.html" TargetMode="External"/><Relationship Id="rId306" Type="http://schemas.openxmlformats.org/officeDocument/2006/relationships/hyperlink" Target="https://www.banksbd.org/agbk/peari-das-road-branch-275.html" TargetMode="External"/><Relationship Id="rId860" Type="http://schemas.openxmlformats.org/officeDocument/2006/relationships/hyperlink" Target="https://www.banksbd.org/agbk/bairagir-bazar-branch-311.html" TargetMode="External"/><Relationship Id="rId87" Type="http://schemas.openxmlformats.org/officeDocument/2006/relationships/hyperlink" Target="https://www.banksbd.org/agbk/bancharampur-branch-164.html" TargetMode="External"/><Relationship Id="rId513" Type="http://schemas.openxmlformats.org/officeDocument/2006/relationships/hyperlink" Target="https://www.banksbd.org/agbk/mothkhola-branch-4036.html" TargetMode="External"/><Relationship Id="rId597" Type="http://schemas.openxmlformats.org/officeDocument/2006/relationships/hyperlink" Target="https://www.banksbd.org/agbk/munshi-bazar-branch-4050.html" TargetMode="External"/><Relationship Id="rId720" Type="http://schemas.openxmlformats.org/officeDocument/2006/relationships/hyperlink" Target="https://www.banksbd.org/agbk/nstu-branch-4130.html" TargetMode="External"/><Relationship Id="rId818" Type="http://schemas.openxmlformats.org/officeDocument/2006/relationships/hyperlink" Target="https://www.banksbd.org/agbk/patkelghata-branch-4197.html" TargetMode="External"/><Relationship Id="rId152" Type="http://schemas.openxmlformats.org/officeDocument/2006/relationships/hyperlink" Target="https://www.banksbd.org/agbk/chittagong-i/a-branch-3860.html" TargetMode="External"/><Relationship Id="rId457" Type="http://schemas.openxmlformats.org/officeDocument/2006/relationships/hyperlink" Target="https://www.banksbd.org/agbk/hamdah-bus-stand-branch-3846.html" TargetMode="External"/><Relationship Id="rId664" Type="http://schemas.openxmlformats.org/officeDocument/2006/relationships/hyperlink" Target="https://www.banksbd.org/agbk/tanbazar-branch-4371.html" TargetMode="External"/><Relationship Id="rId871" Type="http://schemas.openxmlformats.org/officeDocument/2006/relationships/hyperlink" Target="https://www.banksbd.org/agbk/gasbari-bazar-branch-3827.html" TargetMode="External"/><Relationship Id="rId14" Type="http://schemas.openxmlformats.org/officeDocument/2006/relationships/hyperlink" Target="https://www.banksbd.org/agbk/vaga-bazar-branch-4387.html" TargetMode="External"/><Relationship Id="rId317" Type="http://schemas.openxmlformats.org/officeDocument/2006/relationships/hyperlink" Target="https://www.banksbd.org/agbk/satmasjid-road-branch-283.html" TargetMode="External"/><Relationship Id="rId524" Type="http://schemas.openxmlformats.org/officeDocument/2006/relationships/hyperlink" Target="https://www.banksbd.org/agbk/ulipur-branch-4383.html" TargetMode="External"/><Relationship Id="rId731" Type="http://schemas.openxmlformats.org/officeDocument/2006/relationships/hyperlink" Target="https://www.banksbd.org/agbk/dashuria-branch-3776.html" TargetMode="External"/><Relationship Id="rId98" Type="http://schemas.openxmlformats.org/officeDocument/2006/relationships/hyperlink" Target="https://www.banksbd.org/agbk/shibpur-branch-4259.html" TargetMode="External"/><Relationship Id="rId163" Type="http://schemas.openxmlformats.org/officeDocument/2006/relationships/hyperlink" Target="https://www.banksbd.org/agbk/gunagari-branch-3807.html" TargetMode="External"/><Relationship Id="rId370" Type="http://schemas.openxmlformats.org/officeDocument/2006/relationships/hyperlink" Target="https://www.banksbd.org/agbk/parashuram-branch-4164.html" TargetMode="External"/><Relationship Id="rId829" Type="http://schemas.openxmlformats.org/officeDocument/2006/relationships/hyperlink" Target="https://www.banksbd.org/agbk/nanni-bazar-branch-4144.html" TargetMode="External"/><Relationship Id="rId230" Type="http://schemas.openxmlformats.org/officeDocument/2006/relationships/hyperlink" Target="https://www.banksbd.org/agbk/kashinagar-bazar-branch-3915.html" TargetMode="External"/><Relationship Id="rId468" Type="http://schemas.openxmlformats.org/officeDocument/2006/relationships/hyperlink" Target="https://www.banksbd.org/agbk/joypurhat-girls-cadet-college-branch-3890.html" TargetMode="External"/><Relationship Id="rId675" Type="http://schemas.openxmlformats.org/officeDocument/2006/relationships/hyperlink" Target="https://www.banksbd.org/agbk/station-road-branch-4320.html" TargetMode="External"/><Relationship Id="rId882" Type="http://schemas.openxmlformats.org/officeDocument/2006/relationships/hyperlink" Target="https://www.banksbd.org/agbk/kuchai-branch-3980.html" TargetMode="External"/><Relationship Id="rId25" Type="http://schemas.openxmlformats.org/officeDocument/2006/relationships/hyperlink" Target="https://www.banksbd.org/agbk/banaripara-branch-151.html" TargetMode="External"/><Relationship Id="rId328" Type="http://schemas.openxmlformats.org/officeDocument/2006/relationships/hyperlink" Target="https://www.banksbd.org/agbk/tejgaon-branch-4361.html" TargetMode="External"/><Relationship Id="rId535" Type="http://schemas.openxmlformats.org/officeDocument/2006/relationships/hyperlink" Target="https://www.banksbd.org/agbk/mathurapur-branch-4037.html" TargetMode="External"/><Relationship Id="rId742" Type="http://schemas.openxmlformats.org/officeDocument/2006/relationships/hyperlink" Target="https://www.banksbd.org/agbk/raghunathpur-branch-4236.html" TargetMode="External"/><Relationship Id="rId174" Type="http://schemas.openxmlformats.org/officeDocument/2006/relationships/hyperlink" Target="https://www.banksbd.org/agbk/khotakhali-branch-3912.html" TargetMode="External"/><Relationship Id="rId381" Type="http://schemas.openxmlformats.org/officeDocument/2006/relationships/hyperlink" Target="https://www.banksbd.org/agbk/sadullapur-branch-4293.html" TargetMode="External"/><Relationship Id="rId602" Type="http://schemas.openxmlformats.org/officeDocument/2006/relationships/hyperlink" Target="https://www.banksbd.org/agbk/dighirpar-branch-3771.html" TargetMode="External"/><Relationship Id="rId241" Type="http://schemas.openxmlformats.org/officeDocument/2006/relationships/hyperlink" Target="https://www.banksbd.org/agbk/peria-bazar-branch-4159.html" TargetMode="External"/><Relationship Id="rId479" Type="http://schemas.openxmlformats.org/officeDocument/2006/relationships/hyperlink" Target="https://www.banksbd.org/agbk/bazua-bazar-branch-219.html" TargetMode="External"/><Relationship Id="rId686" Type="http://schemas.openxmlformats.org/officeDocument/2006/relationships/hyperlink" Target="https://www.banksbd.org/agbk/quadirabad-cantonment-branch-4201.html" TargetMode="External"/><Relationship Id="rId893" Type="http://schemas.openxmlformats.org/officeDocument/2006/relationships/hyperlink" Target="https://www.banksbd.org/agbk/zindabazar-branch-4399.html" TargetMode="External"/><Relationship Id="rId907" Type="http://schemas.openxmlformats.org/officeDocument/2006/relationships/hyperlink" Target="https://www.banksbd.org/agbk/mirzapur-branch-4081.html" TargetMode="External"/><Relationship Id="rId36" Type="http://schemas.openxmlformats.org/officeDocument/2006/relationships/hyperlink" Target="https://www.banksbd.org/agbk/paisharhat-branch-4151.html" TargetMode="External"/><Relationship Id="rId339" Type="http://schemas.openxmlformats.org/officeDocument/2006/relationships/hyperlink" Target="https://www.banksbd.org/agbk/madilahat-branch-4027.html" TargetMode="External"/><Relationship Id="rId546" Type="http://schemas.openxmlformats.org/officeDocument/2006/relationships/hyperlink" Target="https://www.banksbd.org/agbk/bhabaniganj-branch-227.html" TargetMode="External"/><Relationship Id="rId753" Type="http://schemas.openxmlformats.org/officeDocument/2006/relationships/hyperlink" Target="https://www.banksbd.org/agbk/panchagarh-branch-4189.html" TargetMode="External"/><Relationship Id="rId101" Type="http://schemas.openxmlformats.org/officeDocument/2006/relationships/hyperlink" Target="https://www.banksbd.org/agbk/baburhat-branch-168.html" TargetMode="External"/><Relationship Id="rId185" Type="http://schemas.openxmlformats.org/officeDocument/2006/relationships/hyperlink" Target="https://www.banksbd.org/agbk/new-market-branch-4094.html" TargetMode="External"/><Relationship Id="rId406" Type="http://schemas.openxmlformats.org/officeDocument/2006/relationships/hyperlink" Target="https://www.banksbd.org/agbk/jalirpar-branch-3878.html" TargetMode="External"/><Relationship Id="rId392" Type="http://schemas.openxmlformats.org/officeDocument/2006/relationships/hyperlink" Target="https://www.banksbd.org/agbk/goshinga-branch-3812.html" TargetMode="External"/><Relationship Id="rId613" Type="http://schemas.openxmlformats.org/officeDocument/2006/relationships/hyperlink" Target="https://www.banksbd.org/agbk/simpara-branch-4313.html" TargetMode="External"/><Relationship Id="rId697" Type="http://schemas.openxmlformats.org/officeDocument/2006/relationships/hyperlink" Target="https://www.banksbd.org/agbk/netrokona-branch-4127.html" TargetMode="External"/><Relationship Id="rId820" Type="http://schemas.openxmlformats.org/officeDocument/2006/relationships/hyperlink" Target="https://www.banksbd.org/agbk/shyamnagar-branch-4335.html" TargetMode="External"/><Relationship Id="rId918" Type="http://schemas.openxmlformats.org/officeDocument/2006/relationships/hyperlink" Target="https://www.banksbd.org/agbk/begunbari-branch-319.html" TargetMode="External"/><Relationship Id="rId252" Type="http://schemas.openxmlformats.org/officeDocument/2006/relationships/hyperlink" Target="https://www.banksbd.org/agbk/bangla-academy-branch-187.html" TargetMode="External"/><Relationship Id="rId47" Type="http://schemas.openxmlformats.org/officeDocument/2006/relationships/hyperlink" Target="https://www.banksbd.org/agbk/borhanuddin-branch-159.html" TargetMode="External"/><Relationship Id="rId112" Type="http://schemas.openxmlformats.org/officeDocument/2006/relationships/hyperlink" Target="https://www.banksbd.org/agbk/nandalalpur-branch-4091.html" TargetMode="External"/><Relationship Id="rId557" Type="http://schemas.openxmlformats.org/officeDocument/2006/relationships/hyperlink" Target="https://www.banksbd.org/agbk/ramgati-branch-4228.html" TargetMode="External"/><Relationship Id="rId764" Type="http://schemas.openxmlformats.org/officeDocument/2006/relationships/hyperlink" Target="https://www.banksbd.org/agbk/natun-bazar-branch-4134.html" TargetMode="External"/><Relationship Id="rId196" Type="http://schemas.openxmlformats.org/officeDocument/2006/relationships/hyperlink" Target="https://www.banksbd.org/agbk/shamitirhat-branch-4266.html" TargetMode="External"/><Relationship Id="rId417" Type="http://schemas.openxmlformats.org/officeDocument/2006/relationships/hyperlink" Target="https://www.banksbd.org/agbk/nabiganj-branch-4109.html" TargetMode="External"/><Relationship Id="rId624" Type="http://schemas.openxmlformats.org/officeDocument/2006/relationships/hyperlink" Target="https://www.banksbd.org/agbk/kashiganj-branch-3960.html" TargetMode="External"/><Relationship Id="rId831" Type="http://schemas.openxmlformats.org/officeDocument/2006/relationships/hyperlink" Target="https://www.banksbd.org/agbk/sreebardi-branch-4337.html" TargetMode="External"/><Relationship Id="rId263" Type="http://schemas.openxmlformats.org/officeDocument/2006/relationships/hyperlink" Target="https://www.banksbd.org/agbk/dhaka-new-market-branch-271.html" TargetMode="External"/><Relationship Id="rId470" Type="http://schemas.openxmlformats.org/officeDocument/2006/relationships/hyperlink" Target="https://www.banksbd.org/agbk/kushumba-branch-3936.html" TargetMode="External"/><Relationship Id="rId58" Type="http://schemas.openxmlformats.org/officeDocument/2006/relationships/hyperlink" Target="https://www.banksbd.org/agbk/bogra-garison-branch-163.html" TargetMode="External"/><Relationship Id="rId123" Type="http://schemas.openxmlformats.org/officeDocument/2006/relationships/hyperlink" Target="https://www.banksbd.org/agbk/chapai-nawabganj-branch-331.html" TargetMode="External"/><Relationship Id="rId330" Type="http://schemas.openxmlformats.org/officeDocument/2006/relationships/hyperlink" Target="https://www.banksbd.org/agbk/uttara-model-town-branch-4382.html" TargetMode="External"/><Relationship Id="rId568" Type="http://schemas.openxmlformats.org/officeDocument/2006/relationships/hyperlink" Target="https://www.banksbd.org/agbk/hazipur-branch-3848.html" TargetMode="External"/><Relationship Id="rId775" Type="http://schemas.openxmlformats.org/officeDocument/2006/relationships/hyperlink" Target="https://www.banksbd.org/agbk/pangsha-branch-4193.html" TargetMode="External"/><Relationship Id="rId428" Type="http://schemas.openxmlformats.org/officeDocument/2006/relationships/hyperlink" Target="https://www.banksbd.org/agbk/peyarpur-branch-4169.html" TargetMode="External"/><Relationship Id="rId635" Type="http://schemas.openxmlformats.org/officeDocument/2006/relationships/hyperlink" Target="https://www.banksbd.org/agbk/boalia-branch-238.html" TargetMode="External"/><Relationship Id="rId842" Type="http://schemas.openxmlformats.org/officeDocument/2006/relationships/hyperlink" Target="https://www.banksbd.org/agbk/kalibari-road-branch-3976.html" TargetMode="External"/><Relationship Id="rId274" Type="http://schemas.openxmlformats.org/officeDocument/2006/relationships/hyperlink" Target="https://www.banksbd.org/agbk/green-road-branch-252.html" TargetMode="External"/><Relationship Id="rId481" Type="http://schemas.openxmlformats.org/officeDocument/2006/relationships/hyperlink" Target="https://www.banksbd.org/agbk/clay-road-branch-3721.html" TargetMode="External"/><Relationship Id="rId702" Type="http://schemas.openxmlformats.org/officeDocument/2006/relationships/hyperlink" Target="https://www.banksbd.org/agbk/saidpur-branch-4323.html" TargetMode="External"/><Relationship Id="rId69" Type="http://schemas.openxmlformats.org/officeDocument/2006/relationships/hyperlink" Target="https://www.banksbd.org/agbk/namazghar-branch-4085.html" TargetMode="External"/><Relationship Id="rId134" Type="http://schemas.openxmlformats.org/officeDocument/2006/relationships/hyperlink" Target="https://www.banksbd.org/agbk/amanat-khan-sarak-branch-113.html" TargetMode="External"/><Relationship Id="rId579" Type="http://schemas.openxmlformats.org/officeDocument/2006/relationships/hyperlink" Target="https://www.banksbd.org/agbk/maniknagar-branch-4045.html" TargetMode="External"/><Relationship Id="rId786" Type="http://schemas.openxmlformats.org/officeDocument/2006/relationships/hyperlink" Target="https://www.banksbd.org/agbk/nagar-bhaban-branch-4136.html" TargetMode="External"/><Relationship Id="rId341" Type="http://schemas.openxmlformats.org/officeDocument/2006/relationships/hyperlink" Target="https://www.banksbd.org/agbk/munshipara-branch-4029.html" TargetMode="External"/><Relationship Id="rId439" Type="http://schemas.openxmlformats.org/officeDocument/2006/relationships/hyperlink" Target="https://www.banksbd.org/agbk/godkhali-bazar-branch-3817.html" TargetMode="External"/><Relationship Id="rId646" Type="http://schemas.openxmlformats.org/officeDocument/2006/relationships/hyperlink" Target="https://www.banksbd.org/agbk/bagherpara-branch-284.html" TargetMode="External"/><Relationship Id="rId201" Type="http://schemas.openxmlformats.org/officeDocument/2006/relationships/hyperlink" Target="https://www.banksbd.org/agbk/strand-road-branch-4273.html" TargetMode="External"/><Relationship Id="rId285" Type="http://schemas.openxmlformats.org/officeDocument/2006/relationships/hyperlink" Target="https://www.banksbd.org/agbk/joypara-branch-3877.html" TargetMode="External"/><Relationship Id="rId506" Type="http://schemas.openxmlformats.org/officeDocument/2006/relationships/hyperlink" Target="https://www.banksbd.org/agbk/charpamdi-branch-3723.html" TargetMode="External"/><Relationship Id="rId853" Type="http://schemas.openxmlformats.org/officeDocument/2006/relationships/hyperlink" Target="https://www.banksbd.org/agbk/ullapara-branch-4385.html" TargetMode="External"/><Relationship Id="rId492" Type="http://schemas.openxmlformats.org/officeDocument/2006/relationships/hyperlink" Target="https://www.banksbd.org/agbk/khulna-new-market-branch-4113.html" TargetMode="External"/><Relationship Id="rId713" Type="http://schemas.openxmlformats.org/officeDocument/2006/relationships/hyperlink" Target="https://www.banksbd.org/agbk/delta-gate-branch-3759.html" TargetMode="External"/><Relationship Id="rId797" Type="http://schemas.openxmlformats.org/officeDocument/2006/relationships/hyperlink" Target="https://www.banksbd.org/agbk/kaptai-branch-3973.html" TargetMode="External"/><Relationship Id="rId920" Type="http://schemas.openxmlformats.org/officeDocument/2006/relationships/hyperlink" Target="https://www.banksbd.org/agbk/munshirhat-branch-4084.html" TargetMode="External"/><Relationship Id="rId145" Type="http://schemas.openxmlformats.org/officeDocument/2006/relationships/hyperlink" Target="https://www.banksbd.org/agbk/boalkhali-branch-176.html" TargetMode="External"/><Relationship Id="rId352" Type="http://schemas.openxmlformats.org/officeDocument/2006/relationships/hyperlink" Target="https://www.banksbd.org/agbk/bhanga-branch-195.html" TargetMode="External"/><Relationship Id="rId212" Type="http://schemas.openxmlformats.org/officeDocument/2006/relationships/hyperlink" Target="https://www.banksbd.org/agbk/coxs-bazar-branch-3122.html" TargetMode="External"/><Relationship Id="rId657" Type="http://schemas.openxmlformats.org/officeDocument/2006/relationships/hyperlink" Target="https://www.banksbd.org/agbk/court-road-branch-3729.html" TargetMode="External"/><Relationship Id="rId864" Type="http://schemas.openxmlformats.org/officeDocument/2006/relationships/hyperlink" Target="https://www.banksbd.org/agbk/biswanath-branch-315.html" TargetMode="External"/><Relationship Id="rId296" Type="http://schemas.openxmlformats.org/officeDocument/2006/relationships/hyperlink" Target="https://www.banksbd.org/agbk/moulvibazar-branch-4026.html" TargetMode="External"/><Relationship Id="rId517" Type="http://schemas.openxmlformats.org/officeDocument/2006/relationships/hyperlink" Target="https://www.banksbd.org/agbk/bhurungamari-branch-224.html" TargetMode="External"/><Relationship Id="rId724" Type="http://schemas.openxmlformats.org/officeDocument/2006/relationships/hyperlink" Target="https://www.banksbd.org/agbk/zilla-board-branch-4398.html" TargetMode="External"/><Relationship Id="rId60" Type="http://schemas.openxmlformats.org/officeDocument/2006/relationships/hyperlink" Target="https://www.banksbd.org/agbk/chelopara-branch-326.html" TargetMode="External"/><Relationship Id="rId156" Type="http://schemas.openxmlformats.org/officeDocument/2006/relationships/hyperlink" Target="https://www.banksbd.org/agbk/colonel-hat-branch-3115.html" TargetMode="External"/><Relationship Id="rId363" Type="http://schemas.openxmlformats.org/officeDocument/2006/relationships/hyperlink" Target="https://www.banksbd.org/agbk/sadarpur-branch-4287.html" TargetMode="External"/><Relationship Id="rId570" Type="http://schemas.openxmlformats.org/officeDocument/2006/relationships/hyperlink" Target="https://www.banksbd.org/agbk/magura-branch-4043.html" TargetMode="External"/><Relationship Id="rId223" Type="http://schemas.openxmlformats.org/officeDocument/2006/relationships/hyperlink" Target="https://www.banksbd.org/agbk/hasanpur-branch-3837.html" TargetMode="External"/><Relationship Id="rId430" Type="http://schemas.openxmlformats.org/officeDocument/2006/relationships/hyperlink" Target="https://www.banksbd.org/agbk/sarishabari-branch-4298.html" TargetMode="External"/><Relationship Id="rId668" Type="http://schemas.openxmlformats.org/officeDocument/2006/relationships/hyperlink" Target="https://www.banksbd.org/agbk/chalakchar-bazar-branch-3731.html" TargetMode="External"/><Relationship Id="rId875" Type="http://schemas.openxmlformats.org/officeDocument/2006/relationships/hyperlink" Target="https://www.banksbd.org/agbk/haripur-gas-field-branch-3856.html" TargetMode="External"/><Relationship Id="rId18" Type="http://schemas.openxmlformats.org/officeDocument/2006/relationships/hyperlink" Target="https://www.banksbd.org/agbk/barguna-branch-149.html" TargetMode="External"/><Relationship Id="rId528" Type="http://schemas.openxmlformats.org/officeDocument/2006/relationships/hyperlink" Target="https://www.banksbd.org/agbk/bheramara-branch-226.html" TargetMode="External"/><Relationship Id="rId735" Type="http://schemas.openxmlformats.org/officeDocument/2006/relationships/hyperlink" Target="https://www.banksbd.org/agbk/kashinathpur-branch-3968.html" TargetMode="External"/><Relationship Id="rId167" Type="http://schemas.openxmlformats.org/officeDocument/2006/relationships/hyperlink" Target="https://www.banksbd.org/agbk/ishanagar-branch-3862.html" TargetMode="External"/><Relationship Id="rId374" Type="http://schemas.openxmlformats.org/officeDocument/2006/relationships/hyperlink" Target="https://www.banksbd.org/agbk/dholbhanga-branch-3760.html" TargetMode="External"/><Relationship Id="rId581" Type="http://schemas.openxmlformats.org/officeDocument/2006/relationships/hyperlink" Target="https://www.banksbd.org/agbk/singair-branch-4310.html" TargetMode="External"/><Relationship Id="rId71" Type="http://schemas.openxmlformats.org/officeDocument/2006/relationships/hyperlink" Target="https://www.banksbd.org/agbk/nishindara-branch-4087.html" TargetMode="External"/><Relationship Id="rId234" Type="http://schemas.openxmlformats.org/officeDocument/2006/relationships/hyperlink" Target="https://www.banksbd.org/agbk/manoharpur-branch-4022.html" TargetMode="External"/><Relationship Id="rId679" Type="http://schemas.openxmlformats.org/officeDocument/2006/relationships/hyperlink" Target="https://www.banksbd.org/agbk/halsha-branch-3852.html" TargetMode="External"/><Relationship Id="rId802" Type="http://schemas.openxmlformats.org/officeDocument/2006/relationships/hyperlink" Target="https://www.banksbd.org/agbk/kachukata-branch-3974.html" TargetMode="External"/><Relationship Id="rId886" Type="http://schemas.openxmlformats.org/officeDocument/2006/relationships/hyperlink" Target="https://www.banksbd.org/agbk/ramdah-bazar-branch-4247.html" TargetMode="External"/><Relationship Id="rId2" Type="http://schemas.openxmlformats.org/officeDocument/2006/relationships/hyperlink" Target="https://www.banksbd.org/agbk/bagerhat-branch-4000.html" TargetMode="External"/><Relationship Id="rId29" Type="http://schemas.openxmlformats.org/officeDocument/2006/relationships/hyperlink" Target="https://www.banksbd.org/agbk/bukhainagar-branch-155.html" TargetMode="External"/><Relationship Id="rId441" Type="http://schemas.openxmlformats.org/officeDocument/2006/relationships/hyperlink" Target="https://www.banksbd.org/agbk/jessore-branch-3883.html" TargetMode="External"/><Relationship Id="rId539" Type="http://schemas.openxmlformats.org/officeDocument/2006/relationships/hyperlink" Target="https://www.banksbd.org/agbk/paragpur-branch-4178.html" TargetMode="External"/><Relationship Id="rId746" Type="http://schemas.openxmlformats.org/officeDocument/2006/relationships/hyperlink" Target="https://www.banksbd.org/agbk/shibrampur-branch-4328.html" TargetMode="External"/><Relationship Id="rId178" Type="http://schemas.openxmlformats.org/officeDocument/2006/relationships/hyperlink" Target="https://www.banksbd.org/agbk/madambibirhat-branch-4014.html" TargetMode="External"/><Relationship Id="rId301" Type="http://schemas.openxmlformats.org/officeDocument/2006/relationships/hyperlink" Target="https://www.banksbd.org/agbk/nawabganj-road-branch-4100.html" TargetMode="External"/><Relationship Id="rId82" Type="http://schemas.openxmlformats.org/officeDocument/2006/relationships/hyperlink" Target="https://www.banksbd.org/agbk/taranihat-branch-4356.html" TargetMode="External"/><Relationship Id="rId385" Type="http://schemas.openxmlformats.org/officeDocument/2006/relationships/hyperlink" Target="https://www.banksbd.org/agbk/barmi-bazar-branch-202.html" TargetMode="External"/><Relationship Id="rId592" Type="http://schemas.openxmlformats.org/officeDocument/2006/relationships/hyperlink" Target="https://www.banksbd.org/agbk/karmadha-branch-3954.html" TargetMode="External"/><Relationship Id="rId606" Type="http://schemas.openxmlformats.org/officeDocument/2006/relationships/hyperlink" Target="https://www.banksbd.org/agbk/kalapara-bazar-branch-3958.html" TargetMode="External"/><Relationship Id="rId813" Type="http://schemas.openxmlformats.org/officeDocument/2006/relationships/hyperlink" Target="https://www.banksbd.org/agbk/bhetkhali-branch-306.html" TargetMode="External"/><Relationship Id="rId245" Type="http://schemas.openxmlformats.org/officeDocument/2006/relationships/hyperlink" Target="https://www.banksbd.org/agbk/thomson-bridge-branch-4359.html" TargetMode="External"/><Relationship Id="rId452" Type="http://schemas.openxmlformats.org/officeDocument/2006/relationships/hyperlink" Target="https://www.banksbd.org/agbk/jhalakathi-branch-3887.html" TargetMode="External"/><Relationship Id="rId897" Type="http://schemas.openxmlformats.org/officeDocument/2006/relationships/hyperlink" Target="https://www.banksbd.org/agbk/chapri-bazar-branch-3745.html" TargetMode="External"/><Relationship Id="rId105" Type="http://schemas.openxmlformats.org/officeDocument/2006/relationships/hyperlink" Target="https://www.banksbd.org/agbk/changarchar-bazar-branch-329.html" TargetMode="External"/><Relationship Id="rId312" Type="http://schemas.openxmlformats.org/officeDocument/2006/relationships/hyperlink" Target="https://www.banksbd.org/agbk/ramna-branch-279.html" TargetMode="External"/><Relationship Id="rId757" Type="http://schemas.openxmlformats.org/officeDocument/2006/relationships/hyperlink" Target="https://www.banksbd.org/agbk/bauphal-branch-297.html" TargetMode="External"/><Relationship Id="rId93" Type="http://schemas.openxmlformats.org/officeDocument/2006/relationships/hyperlink" Target="https://www.banksbd.org/agbk/kasba-branch-3905.html" TargetMode="External"/><Relationship Id="rId189" Type="http://schemas.openxmlformats.org/officeDocument/2006/relationships/hyperlink" Target="https://www.banksbd.org/agbk/quaish-burischar-branch-4200.html" TargetMode="External"/><Relationship Id="rId396" Type="http://schemas.openxmlformats.org/officeDocument/2006/relationships/hyperlink" Target="https://www.banksbd.org/agbk/kashimpur-branch-3926.html" TargetMode="External"/><Relationship Id="rId617" Type="http://schemas.openxmlformats.org/officeDocument/2006/relationships/hyperlink" Target="https://www.banksbd.org/agbk/bhaluka-branch-4389.html" TargetMode="External"/><Relationship Id="rId824" Type="http://schemas.openxmlformats.org/officeDocument/2006/relationships/hyperlink" Target="https://www.banksbd.org/agbk/naria-branch-4141.html" TargetMode="External"/><Relationship Id="rId256" Type="http://schemas.openxmlformats.org/officeDocument/2006/relationships/hyperlink" Target="https://www.banksbd.org/agbk/becharam-dewry-branch-190.html" TargetMode="External"/><Relationship Id="rId463" Type="http://schemas.openxmlformats.org/officeDocument/2006/relationships/hyperlink" Target="https://www.banksbd.org/agbk/sadhuhati-branch-4301.html" TargetMode="External"/><Relationship Id="rId670" Type="http://schemas.openxmlformats.org/officeDocument/2006/relationships/hyperlink" Target="https://www.banksbd.org/agbk/musapur-bazar-branch-4064.html" TargetMode="External"/><Relationship Id="rId116" Type="http://schemas.openxmlformats.org/officeDocument/2006/relationships/hyperlink" Target="https://www.banksbd.org/agbk/rupsha-bazar-branch-4207.html" TargetMode="External"/><Relationship Id="rId323" Type="http://schemas.openxmlformats.org/officeDocument/2006/relationships/hyperlink" Target="https://www.banksbd.org/agbk/shyamoli-branch-4279.html" TargetMode="External"/><Relationship Id="rId530" Type="http://schemas.openxmlformats.org/officeDocument/2006/relationships/hyperlink" Target="https://www.banksbd.org/agbk/golapnagar-branch-3819.html" TargetMode="External"/><Relationship Id="rId768" Type="http://schemas.openxmlformats.org/officeDocument/2006/relationships/hyperlink" Target="https://www.banksbd.org/agbk/bhandaria-branch-298.html" TargetMode="External"/><Relationship Id="rId20" Type="http://schemas.openxmlformats.org/officeDocument/2006/relationships/hyperlink" Target="https://www.banksbd.org/agbk/gazipurhat-branch-3802.html" TargetMode="External"/><Relationship Id="rId628" Type="http://schemas.openxmlformats.org/officeDocument/2006/relationships/hyperlink" Target="https://www.banksbd.org/agbk/mymensingh-girls-cadet-college-branch-4059.html" TargetMode="External"/><Relationship Id="rId835" Type="http://schemas.openxmlformats.org/officeDocument/2006/relationships/hyperlink" Target="https://www.banksbd.org/agbk/belkuchi-branch-308.html" TargetMode="External"/><Relationship Id="rId267" Type="http://schemas.openxmlformats.org/officeDocument/2006/relationships/hyperlink" Target="https://www.banksbd.org/agbk/dolairpar-branch-3756.html" TargetMode="External"/><Relationship Id="rId474" Type="http://schemas.openxmlformats.org/officeDocument/2006/relationships/hyperlink" Target="https://www.banksbd.org/agbk/ramgarh-branch-4210.html" TargetMode="External"/><Relationship Id="rId127" Type="http://schemas.openxmlformats.org/officeDocument/2006/relationships/hyperlink" Target="https://www.banksbd.org/agbk/manakasha-branch-4013.html" TargetMode="External"/><Relationship Id="rId681" Type="http://schemas.openxmlformats.org/officeDocument/2006/relationships/hyperlink" Target="https://www.banksbd.org/agbk/lokmanpur-branch-3996.html" TargetMode="External"/><Relationship Id="rId779" Type="http://schemas.openxmlformats.org/officeDocument/2006/relationships/hyperlink" Target="https://www.banksbd.org/agbk/baneshwar-bazar-branch-301.html" TargetMode="External"/><Relationship Id="rId902" Type="http://schemas.openxmlformats.org/officeDocument/2006/relationships/hyperlink" Target="https://www.banksbd.org/agbk/jamurki-branch-3900.html" TargetMode="External"/><Relationship Id="rId31" Type="http://schemas.openxmlformats.org/officeDocument/2006/relationships/hyperlink" Target="https://www.banksbd.org/agbk/dhamuna-bandar-branch-3747.html" TargetMode="External"/><Relationship Id="rId334" Type="http://schemas.openxmlformats.org/officeDocument/2006/relationships/hyperlink" Target="https://www.banksbd.org/agbk/amtali-branch-128.html" TargetMode="External"/><Relationship Id="rId541" Type="http://schemas.openxmlformats.org/officeDocument/2006/relationships/hyperlink" Target="https://www.banksbd.org/agbk/sc-benarjee-road-branch-4305.html" TargetMode="External"/><Relationship Id="rId639" Type="http://schemas.openxmlformats.org/officeDocument/2006/relationships/hyperlink" Target="https://www.banksbd.org/agbk/matajeehat-branch-4061.html" TargetMode="External"/><Relationship Id="rId180" Type="http://schemas.openxmlformats.org/officeDocument/2006/relationships/hyperlink" Target="https://www.banksbd.org/agbk/minnatali-hat-branch-4017.html" TargetMode="External"/><Relationship Id="rId278" Type="http://schemas.openxmlformats.org/officeDocument/2006/relationships/hyperlink" Target="https://www.banksbd.org/agbk/icddrb-branch-255.html" TargetMode="External"/><Relationship Id="rId401" Type="http://schemas.openxmlformats.org/officeDocument/2006/relationships/hyperlink" Target="https://www.banksbd.org/agbk/tongi-branch-4365.html" TargetMode="External"/><Relationship Id="rId846" Type="http://schemas.openxmlformats.org/officeDocument/2006/relationships/hyperlink" Target="https://www.banksbd.org/agbk/parjana-vatpara-branch-4199.html" TargetMode="External"/><Relationship Id="rId485" Type="http://schemas.openxmlformats.org/officeDocument/2006/relationships/hyperlink" Target="https://www.banksbd.org/agbk/jaigir-mohal-branch-3891.html" TargetMode="External"/><Relationship Id="rId692" Type="http://schemas.openxmlformats.org/officeDocument/2006/relationships/hyperlink" Target="https://www.banksbd.org/agbk/durgapur-branch-3774.html" TargetMode="External"/><Relationship Id="rId706" Type="http://schemas.openxmlformats.org/officeDocument/2006/relationships/hyperlink" Target="https://www.banksbd.org/agbk/basurhat-branch-199.html" TargetMode="External"/><Relationship Id="rId913" Type="http://schemas.openxmlformats.org/officeDocument/2006/relationships/hyperlink" Target="https://www.banksbd.org/agbk/sakhipur-branch-4350.html" TargetMode="External"/><Relationship Id="rId42" Type="http://schemas.openxmlformats.org/officeDocument/2006/relationships/hyperlink" Target="https://www.banksbd.org/agbk/shekherhat-branch-4250.html" TargetMode="External"/><Relationship Id="rId138" Type="http://schemas.openxmlformats.org/officeDocument/2006/relationships/hyperlink" Target="https://www.banksbd.org/agbk/artilery-centre-branch-117.html" TargetMode="External"/><Relationship Id="rId345" Type="http://schemas.openxmlformats.org/officeDocument/2006/relationships/hyperlink" Target="https://www.banksbd.org/agbk/pulhat-branch-4162.html" TargetMode="External"/><Relationship Id="rId552" Type="http://schemas.openxmlformats.org/officeDocument/2006/relationships/hyperlink" Target="https://www.banksbd.org/agbk/mandari-bazar-branch-4041.html" TargetMode="External"/><Relationship Id="rId191" Type="http://schemas.openxmlformats.org/officeDocument/2006/relationships/hyperlink" Target="https://www.banksbd.org/agbk/reajuddin-bazar-branch-4211.html" TargetMode="External"/><Relationship Id="rId205" Type="http://schemas.openxmlformats.org/officeDocument/2006/relationships/hyperlink" Target="https://www.banksbd.org/agbk/chuadanga-branch-3119.html" TargetMode="External"/><Relationship Id="rId412" Type="http://schemas.openxmlformats.org/officeDocument/2006/relationships/hyperlink" Target="https://www.banksbd.org/agbk/poura-super-market-branch-4167.html" TargetMode="External"/><Relationship Id="rId857" Type="http://schemas.openxmlformats.org/officeDocument/2006/relationships/hyperlink" Target="https://www.banksbd.org/agbk/duara-bazar-branch-3783.html" TargetMode="External"/><Relationship Id="rId289" Type="http://schemas.openxmlformats.org/officeDocument/2006/relationships/hyperlink" Target="https://www.banksbd.org/agbk/kurmitola-branch-265.html" TargetMode="External"/><Relationship Id="rId496" Type="http://schemas.openxmlformats.org/officeDocument/2006/relationships/hyperlink" Target="https://www.banksbd.org/agbk/neval-base-branch-4112.html" TargetMode="External"/><Relationship Id="rId717" Type="http://schemas.openxmlformats.org/officeDocument/2006/relationships/hyperlink" Target="https://www.banksbd.org/agbk/khilpara-bazar-branch-3967.html" TargetMode="External"/><Relationship Id="rId53" Type="http://schemas.openxmlformats.org/officeDocument/2006/relationships/hyperlink" Target="https://www.banksbd.org/agbk/lalmohan-branch-3985.html" TargetMode="External"/><Relationship Id="rId149" Type="http://schemas.openxmlformats.org/officeDocument/2006/relationships/hyperlink" Target="https://www.banksbd.org/agbk/chittagong-air-base-branch-3117.html" TargetMode="External"/><Relationship Id="rId356" Type="http://schemas.openxmlformats.org/officeDocument/2006/relationships/hyperlink" Target="https://www.banksbd.org/agbk/district-council-branch-3757.html" TargetMode="External"/><Relationship Id="rId563" Type="http://schemas.openxmlformats.org/officeDocument/2006/relationships/hyperlink" Target="https://www.banksbd.org/agbk/madaripur-branch-4042.html" TargetMode="External"/><Relationship Id="rId770" Type="http://schemas.openxmlformats.org/officeDocument/2006/relationships/hyperlink" Target="https://www.banksbd.org/agbk/mathbaria-branch-4072.html" TargetMode="External"/><Relationship Id="rId216" Type="http://schemas.openxmlformats.org/officeDocument/2006/relationships/hyperlink" Target="https://www.banksbd.org/agbk/balutupa-branch-178.html" TargetMode="External"/><Relationship Id="rId423" Type="http://schemas.openxmlformats.org/officeDocument/2006/relationships/hyperlink" Target="https://www.banksbd.org/agbk/islampur-bazar-branch-3863.html" TargetMode="External"/><Relationship Id="rId868" Type="http://schemas.openxmlformats.org/officeDocument/2006/relationships/hyperlink" Target="https://www.banksbd.org/agbk/dewalgram-branch-3784.html" TargetMode="External"/><Relationship Id="rId630" Type="http://schemas.openxmlformats.org/officeDocument/2006/relationships/hyperlink" Target="https://www.banksbd.org/agbk/pagla-bazar-branch-4182.html" TargetMode="External"/><Relationship Id="rId728" Type="http://schemas.openxmlformats.org/officeDocument/2006/relationships/hyperlink" Target="https://www.banksbd.org/agbk/baral-bridge-branch-295.html" TargetMode="External"/><Relationship Id="rId64" Type="http://schemas.openxmlformats.org/officeDocument/2006/relationships/hyperlink" Target="https://www.banksbd.org/agbk/khandar-branch-3904.html" TargetMode="External"/><Relationship Id="rId367" Type="http://schemas.openxmlformats.org/officeDocument/2006/relationships/hyperlink" Target="https://www.banksbd.org/agbk/daganbhuiyan-branch-3758.html" TargetMode="External"/><Relationship Id="rId574" Type="http://schemas.openxmlformats.org/officeDocument/2006/relationships/hyperlink" Target="https://www.banksbd.org/agbk/charigram-branch-3726.html" TargetMode="External"/><Relationship Id="rId227" Type="http://schemas.openxmlformats.org/officeDocument/2006/relationships/hyperlink" Target="https://www.banksbd.org/agbk/jahapur-branch-3874.html" TargetMode="External"/><Relationship Id="rId781" Type="http://schemas.openxmlformats.org/officeDocument/2006/relationships/hyperlink" Target="https://www.banksbd.org/agbk/charghat-branch-3737.html" TargetMode="External"/><Relationship Id="rId879" Type="http://schemas.openxmlformats.org/officeDocument/2006/relationships/hyperlink" Target="https://www.banksbd.org/agbk/kakardi-bazar-branch-3977.html" TargetMode="External"/><Relationship Id="rId434" Type="http://schemas.openxmlformats.org/officeDocument/2006/relationships/hyperlink" Target="https://www.banksbd.org/agbk/bazar-branch-211.html" TargetMode="External"/><Relationship Id="rId641" Type="http://schemas.openxmlformats.org/officeDocument/2006/relationships/hyperlink" Target="https://www.banksbd.org/agbk/nithpur-branch-4121.html" TargetMode="External"/><Relationship Id="rId739" Type="http://schemas.openxmlformats.org/officeDocument/2006/relationships/hyperlink" Target="https://www.banksbd.org/agbk/narikelpara-branch-4132.html" TargetMode="External"/><Relationship Id="rId280" Type="http://schemas.openxmlformats.org/officeDocument/2006/relationships/hyperlink" Target="https://www.banksbd.org/agbk/islampur-branch-257.html" TargetMode="External"/><Relationship Id="rId501" Type="http://schemas.openxmlformats.org/officeDocument/2006/relationships/hyperlink" Target="https://www.banksbd.org/agbk/si-road-branch-4302.html" TargetMode="External"/><Relationship Id="rId75" Type="http://schemas.openxmlformats.org/officeDocument/2006/relationships/hyperlink" Target="https://www.banksbd.org/agbk/saptapadi-market-branch-4251.html" TargetMode="External"/><Relationship Id="rId140" Type="http://schemas.openxmlformats.org/officeDocument/2006/relationships/hyperlink" Target="https://www.banksbd.org/agbk/askerdighi-branch-119.html" TargetMode="External"/><Relationship Id="rId378" Type="http://schemas.openxmlformats.org/officeDocument/2006/relationships/hyperlink" Target="https://www.banksbd.org/agbk/naldanga-branch-4107.html" TargetMode="External"/><Relationship Id="rId585" Type="http://schemas.openxmlformats.org/officeDocument/2006/relationships/hyperlink" Target="https://www.banksbd.org/agbk/gangni-branch-3820.html" TargetMode="External"/><Relationship Id="rId792" Type="http://schemas.openxmlformats.org/officeDocument/2006/relationships/hyperlink" Target="https://www.banksbd.org/agbk/rajshahi-university-branch-4242.html" TargetMode="External"/><Relationship Id="rId806" Type="http://schemas.openxmlformats.org/officeDocument/2006/relationships/hyperlink" Target="https://www.banksbd.org/agbk/rangpur-branch-3740.html" TargetMode="External"/><Relationship Id="rId6" Type="http://schemas.openxmlformats.org/officeDocument/2006/relationships/hyperlink" Target="https://www.banksbd.org/agbk/goalmath-branch-3800.html" TargetMode="External"/><Relationship Id="rId238" Type="http://schemas.openxmlformats.org/officeDocument/2006/relationships/hyperlink" Target="https://www.banksbd.org/agbk/natherpatua-branch-4096.html" TargetMode="External"/><Relationship Id="rId445" Type="http://schemas.openxmlformats.org/officeDocument/2006/relationships/hyperlink" Target="https://www.banksbd.org/agbk/keshabpur-branch-3930.html" TargetMode="External"/><Relationship Id="rId652" Type="http://schemas.openxmlformats.org/officeDocument/2006/relationships/hyperlink" Target="https://www.banksbd.org/agbk/narail-branch-4110.html" TargetMode="External"/><Relationship Id="rId291" Type="http://schemas.openxmlformats.org/officeDocument/2006/relationships/hyperlink" Target="https://www.banksbd.org/agbk/matuail-branch-4025.html" TargetMode="External"/><Relationship Id="rId305" Type="http://schemas.openxmlformats.org/officeDocument/2006/relationships/hyperlink" Target="https://www.banksbd.org/agbk/panthapath-branch-274.html" TargetMode="External"/><Relationship Id="rId512" Type="http://schemas.openxmlformats.org/officeDocument/2006/relationships/hyperlink" Target="https://www.banksbd.org/agbk/mirzapur-branch-4035.html" TargetMode="External"/><Relationship Id="rId86" Type="http://schemas.openxmlformats.org/officeDocument/2006/relationships/hyperlink" Target="https://www.banksbd.org/agbk/ashuganj-branch-110.html" TargetMode="External"/><Relationship Id="rId151" Type="http://schemas.openxmlformats.org/officeDocument/2006/relationships/hyperlink" Target="https://www.banksbd.org/agbk/chittagong-epz-branch-247.html" TargetMode="External"/><Relationship Id="rId389" Type="http://schemas.openxmlformats.org/officeDocument/2006/relationships/hyperlink" Target="https://www.banksbd.org/agbk/duet-branch-3762.html" TargetMode="External"/><Relationship Id="rId596" Type="http://schemas.openxmlformats.org/officeDocument/2006/relationships/hyperlink" Target="https://www.banksbd.org/agbk/moulvibazar-branch-4049.html" TargetMode="External"/><Relationship Id="rId817" Type="http://schemas.openxmlformats.org/officeDocument/2006/relationships/hyperlink" Target="https://www.banksbd.org/agbk/nurnagar-branch-4140.html" TargetMode="External"/><Relationship Id="rId249" Type="http://schemas.openxmlformats.org/officeDocument/2006/relationships/hyperlink" Target="https://www.banksbd.org/agbk/babu-bazar-branch-184.html" TargetMode="External"/><Relationship Id="rId456" Type="http://schemas.openxmlformats.org/officeDocument/2006/relationships/hyperlink" Target="https://www.banksbd.org/agbk/haldhani-bazar-branch-3845.html" TargetMode="External"/><Relationship Id="rId663" Type="http://schemas.openxmlformats.org/officeDocument/2006/relationships/hyperlink" Target="https://www.banksbd.org/agbk/sonargaon-branch-4317.html" TargetMode="External"/><Relationship Id="rId870" Type="http://schemas.openxmlformats.org/officeDocument/2006/relationships/hyperlink" Target="https://www.banksbd.org/agbk/fenchuganj-branch-3799.html" TargetMode="External"/><Relationship Id="rId13" Type="http://schemas.openxmlformats.org/officeDocument/2006/relationships/hyperlink" Target="https://www.banksbd.org/agbk/sannashi-bazar-branch-4248.html" TargetMode="External"/><Relationship Id="rId109" Type="http://schemas.openxmlformats.org/officeDocument/2006/relationships/hyperlink" Target="https://www.banksbd.org/agbk/khajuria-bazar-branch-3907.html" TargetMode="External"/><Relationship Id="rId316" Type="http://schemas.openxmlformats.org/officeDocument/2006/relationships/hyperlink" Target="https://www.banksbd.org/agbk/sadarghat-branch-282.html" TargetMode="External"/><Relationship Id="rId523" Type="http://schemas.openxmlformats.org/officeDocument/2006/relationships/hyperlink" Target="https://www.banksbd.org/agbk/rajarhat-branch-4226.html" TargetMode="External"/><Relationship Id="rId97" Type="http://schemas.openxmlformats.org/officeDocument/2006/relationships/hyperlink" Target="https://www.banksbd.org/agbk/shahpur-branch-4258.html" TargetMode="External"/><Relationship Id="rId730" Type="http://schemas.openxmlformats.org/officeDocument/2006/relationships/hyperlink" Target="https://www.banksbd.org/agbk/court-road-branch-3735.html" TargetMode="External"/><Relationship Id="rId828" Type="http://schemas.openxmlformats.org/officeDocument/2006/relationships/hyperlink" Target="https://www.banksbd.org/agbk/nandir-bazar-branch-4143.html" TargetMode="External"/><Relationship Id="rId162" Type="http://schemas.openxmlformats.org/officeDocument/2006/relationships/hyperlink" Target="https://www.banksbd.org/agbk/gahira-fkj-madrasha-branch-3806.html" TargetMode="External"/><Relationship Id="rId467" Type="http://schemas.openxmlformats.org/officeDocument/2006/relationships/hyperlink" Target="https://www.banksbd.org/agbk/joypurhat-branch-3889.html" TargetMode="External"/><Relationship Id="rId674" Type="http://schemas.openxmlformats.org/officeDocument/2006/relationships/hyperlink" Target="https://www.banksbd.org/agbk/shibpur-branch-4319.html" TargetMode="External"/><Relationship Id="rId881" Type="http://schemas.openxmlformats.org/officeDocument/2006/relationships/hyperlink" Target="https://www.banksbd.org/agbk/kazir-bazar-branch-3979.html" TargetMode="External"/><Relationship Id="rId24" Type="http://schemas.openxmlformats.org/officeDocument/2006/relationships/hyperlink" Target="https://www.banksbd.org/agbk/amua-bazar-branch-108.html" TargetMode="External"/><Relationship Id="rId327" Type="http://schemas.openxmlformats.org/officeDocument/2006/relationships/hyperlink" Target="https://www.banksbd.org/agbk/ssmc-mitford-hospital-branch-281.html" TargetMode="External"/><Relationship Id="rId534" Type="http://schemas.openxmlformats.org/officeDocument/2006/relationships/hyperlink" Target="https://www.banksbd.org/agbk/kushtia-new-market-branch-4117.html" TargetMode="External"/><Relationship Id="rId741" Type="http://schemas.openxmlformats.org/officeDocument/2006/relationships/hyperlink" Target="https://www.banksbd.org/agbk/pushpapara-branch-4188.html" TargetMode="External"/><Relationship Id="rId839" Type="http://schemas.openxmlformats.org/officeDocument/2006/relationships/hyperlink" Target="https://www.banksbd.org/agbk/dhubil-branch-3781.html" TargetMode="External"/><Relationship Id="rId173" Type="http://schemas.openxmlformats.org/officeDocument/2006/relationships/hyperlink" Target="https://www.banksbd.org/agbk/khatunganj-branch-3911.html" TargetMode="External"/><Relationship Id="rId380" Type="http://schemas.openxmlformats.org/officeDocument/2006/relationships/hyperlink" Target="https://www.banksbd.org/agbk/rasulpur-branch-4220.html" TargetMode="External"/><Relationship Id="rId601" Type="http://schemas.openxmlformats.org/officeDocument/2006/relationships/hyperlink" Target="https://www.banksbd.org/agbk/baligaon-branch-235.html" TargetMode="External"/><Relationship Id="rId240" Type="http://schemas.openxmlformats.org/officeDocument/2006/relationships/hyperlink" Target="https://www.banksbd.org/agbk/paduar-bazar-branch-4158.html" TargetMode="External"/><Relationship Id="rId478" Type="http://schemas.openxmlformats.org/officeDocument/2006/relationships/hyperlink" Target="https://www.banksbd.org/agbk/batbuina-bazar-branch-218.html" TargetMode="External"/><Relationship Id="rId685" Type="http://schemas.openxmlformats.org/officeDocument/2006/relationships/hyperlink" Target="https://www.banksbd.org/agbk/north-bengal-sugar-mills-branch-4126.html" TargetMode="External"/><Relationship Id="rId892" Type="http://schemas.openxmlformats.org/officeDocument/2006/relationships/hyperlink" Target="https://www.banksbd.org/agbk/umarpur-bazar-branch-4386.html" TargetMode="External"/><Relationship Id="rId906" Type="http://schemas.openxmlformats.org/officeDocument/2006/relationships/hyperlink" Target="https://www.banksbd.org/agbk/madhupur-branch-4079.html" TargetMode="External"/><Relationship Id="rId35" Type="http://schemas.openxmlformats.org/officeDocument/2006/relationships/hyperlink" Target="https://www.banksbd.org/agbk/muladi-branch-4005.html" TargetMode="External"/><Relationship Id="rId100" Type="http://schemas.openxmlformats.org/officeDocument/2006/relationships/hyperlink" Target="https://www.banksbd.org/agbk/algi-bazar-branch-111.html" TargetMode="External"/><Relationship Id="rId338" Type="http://schemas.openxmlformats.org/officeDocument/2006/relationships/hyperlink" Target="https://www.banksbd.org/agbk/kamalpurhat-branch-3918.html" TargetMode="External"/><Relationship Id="rId545" Type="http://schemas.openxmlformats.org/officeDocument/2006/relationships/hyperlink" Target="https://www.banksbd.org/agbk/ujangram-branch-4384.html" TargetMode="External"/><Relationship Id="rId752" Type="http://schemas.openxmlformats.org/officeDocument/2006/relationships/hyperlink" Target="https://www.banksbd.org/agbk/mirzapur-branch-4069.html" TargetMode="External"/><Relationship Id="rId184" Type="http://schemas.openxmlformats.org/officeDocument/2006/relationships/hyperlink" Target="https://www.banksbd.org/agbk/nazirhat-branch-4093.html" TargetMode="External"/><Relationship Id="rId391" Type="http://schemas.openxmlformats.org/officeDocument/2006/relationships/hyperlink" Target="https://www.banksbd.org/agbk/ghagotia-chala-branch-3811.html" TargetMode="External"/><Relationship Id="rId405" Type="http://schemas.openxmlformats.org/officeDocument/2006/relationships/hyperlink" Target="https://www.banksbd.org/agbk/gopalganj-branch-3813.html" TargetMode="External"/><Relationship Id="rId612" Type="http://schemas.openxmlformats.org/officeDocument/2006/relationships/hyperlink" Target="https://www.banksbd.org/agbk/ramgopalpur-branch-4231.html" TargetMode="External"/><Relationship Id="rId251" Type="http://schemas.openxmlformats.org/officeDocument/2006/relationships/hyperlink" Target="https://www.banksbd.org/agbk/bangabandhu-avenue-branch-186.html" TargetMode="External"/><Relationship Id="rId489" Type="http://schemas.openxmlformats.org/officeDocument/2006/relationships/hyperlink" Target="https://www.banksbd.org/agbk/khalishpur-branch-3940.html" TargetMode="External"/><Relationship Id="rId696" Type="http://schemas.openxmlformats.org/officeDocument/2006/relationships/hyperlink" Target="https://www.banksbd.org/agbk/mohanganj-branch-4065.html" TargetMode="External"/><Relationship Id="rId917" Type="http://schemas.openxmlformats.org/officeDocument/2006/relationships/hyperlink" Target="https://www.banksbd.org/agbk/warshi-branch-4394.html" TargetMode="External"/><Relationship Id="rId46" Type="http://schemas.openxmlformats.org/officeDocument/2006/relationships/hyperlink" Target="https://www.banksbd.org/agbk/bhola-branch-157.html" TargetMode="External"/><Relationship Id="rId349" Type="http://schemas.openxmlformats.org/officeDocument/2006/relationships/hyperlink" Target="https://www.banksbd.org/agbk/tajpurhat-branch-4363.html" TargetMode="External"/><Relationship Id="rId556" Type="http://schemas.openxmlformats.org/officeDocument/2006/relationships/hyperlink" Target="https://www.banksbd.org/agbk/ramganj-branch-4227.html" TargetMode="External"/><Relationship Id="rId763" Type="http://schemas.openxmlformats.org/officeDocument/2006/relationships/hyperlink" Target="https://www.banksbd.org/agbk/mirzaganj-branch-4070.html" TargetMode="External"/><Relationship Id="rId111" Type="http://schemas.openxmlformats.org/officeDocument/2006/relationships/hyperlink" Target="https://www.banksbd.org/agbk/munshirhat-branch-4011.html" TargetMode="External"/><Relationship Id="rId195" Type="http://schemas.openxmlformats.org/officeDocument/2006/relationships/hyperlink" Target="https://www.banksbd.org/agbk/sattarhat-branch-4268.html" TargetMode="External"/><Relationship Id="rId209" Type="http://schemas.openxmlformats.org/officeDocument/2006/relationships/hyperlink" Target="https://www.banksbd.org/agbk/kedarganj-branch-3914.html" TargetMode="External"/><Relationship Id="rId416" Type="http://schemas.openxmlformats.org/officeDocument/2006/relationships/hyperlink" Target="https://www.banksbd.org/agbk/habiganj-branch-3842.html" TargetMode="External"/><Relationship Id="rId623" Type="http://schemas.openxmlformats.org/officeDocument/2006/relationships/hyperlink" Target="https://www.banksbd.org/agbk/kaliganj-bazar-branch-3959.html" TargetMode="External"/><Relationship Id="rId830" Type="http://schemas.openxmlformats.org/officeDocument/2006/relationships/hyperlink" Target="https://www.banksbd.org/agbk/sherpur-branch-4339.html" TargetMode="External"/><Relationship Id="rId57" Type="http://schemas.openxmlformats.org/officeDocument/2006/relationships/hyperlink" Target="https://www.banksbd.org/agbk/bhatra-branch-162.html" TargetMode="External"/><Relationship Id="rId262" Type="http://schemas.openxmlformats.org/officeDocument/2006/relationships/hyperlink" Target="https://www.banksbd.org/agbk/demra-branch-3773.html" TargetMode="External"/><Relationship Id="rId567" Type="http://schemas.openxmlformats.org/officeDocument/2006/relationships/hyperlink" Target="https://www.banksbd.org/agbk/beroil-palita-branch-229.html" TargetMode="External"/><Relationship Id="rId122" Type="http://schemas.openxmlformats.org/officeDocument/2006/relationships/hyperlink" Target="https://www.banksbd.org/agbk/binodpur-branch-172.html" TargetMode="External"/><Relationship Id="rId774" Type="http://schemas.openxmlformats.org/officeDocument/2006/relationships/hyperlink" Target="https://www.banksbd.org/agbk/thana-comp-branch-4375.html" TargetMode="External"/><Relationship Id="rId427" Type="http://schemas.openxmlformats.org/officeDocument/2006/relationships/hyperlink" Target="https://www.banksbd.org/agbk/lahirikanda-branch-3990.html" TargetMode="External"/><Relationship Id="rId634" Type="http://schemas.openxmlformats.org/officeDocument/2006/relationships/hyperlink" Target="https://www.banksbd.org/agbk/aihai-branch-136.html" TargetMode="External"/><Relationship Id="rId841" Type="http://schemas.openxmlformats.org/officeDocument/2006/relationships/hyperlink" Target="https://www.banksbd.org/agbk/ghurka-branch-3826.html" TargetMode="External"/><Relationship Id="rId273" Type="http://schemas.openxmlformats.org/officeDocument/2006/relationships/hyperlink" Target="https://www.banksbd.org/agbk/gabtali-branch-251.html" TargetMode="External"/><Relationship Id="rId480" Type="http://schemas.openxmlformats.org/officeDocument/2006/relationships/hyperlink" Target="https://www.banksbd.org/agbk/chuknagar-branch-3722.html" TargetMode="External"/><Relationship Id="rId701" Type="http://schemas.openxmlformats.org/officeDocument/2006/relationships/hyperlink" Target="https://www.banksbd.org/agbk/nilphamari-branch-4128.html" TargetMode="External"/><Relationship Id="rId68" Type="http://schemas.openxmlformats.org/officeDocument/2006/relationships/hyperlink" Target="https://www.banksbd.org/agbk/mirzapur-branch-4008.html" TargetMode="External"/><Relationship Id="rId133" Type="http://schemas.openxmlformats.org/officeDocument/2006/relationships/hyperlink" Target="https://www.banksbd.org/agbk/agrabad-branch-3116.html" TargetMode="External"/><Relationship Id="rId340" Type="http://schemas.openxmlformats.org/officeDocument/2006/relationships/hyperlink" Target="https://www.banksbd.org/agbk/maldahpatty-branch-4028.html" TargetMode="External"/><Relationship Id="rId578" Type="http://schemas.openxmlformats.org/officeDocument/2006/relationships/hyperlink" Target="https://www.banksbd.org/agbk/manikganj-branch-4044.html" TargetMode="External"/><Relationship Id="rId785" Type="http://schemas.openxmlformats.org/officeDocument/2006/relationships/hyperlink" Target="https://www.banksbd.org/agbk/malopara-branch-4074.html" TargetMode="External"/><Relationship Id="rId200" Type="http://schemas.openxmlformats.org/officeDocument/2006/relationships/hyperlink" Target="https://www.banksbd.org/agbk/steel-mills-branch-4272.html" TargetMode="External"/><Relationship Id="rId438" Type="http://schemas.openxmlformats.org/officeDocument/2006/relationships/hyperlink" Target="https://www.banksbd.org/agbk/gazirhat-branch-3816.html" TargetMode="External"/><Relationship Id="rId645" Type="http://schemas.openxmlformats.org/officeDocument/2006/relationships/hyperlink" Target="https://www.banksbd.org/agbk/auria-branch-137.html" TargetMode="External"/><Relationship Id="rId852" Type="http://schemas.openxmlformats.org/officeDocument/2006/relationships/hyperlink" Target="https://www.banksbd.org/agbk/talgachi-bazar-branch-4378.html" TargetMode="External"/><Relationship Id="rId284" Type="http://schemas.openxmlformats.org/officeDocument/2006/relationships/hyperlink" Target="https://www.banksbd.org/agbk/jatrabari-branch-262.html" TargetMode="External"/><Relationship Id="rId491" Type="http://schemas.openxmlformats.org/officeDocument/2006/relationships/hyperlink" Target="https://www.banksbd.org/agbk/khulna-medical-college-branch-3942.html" TargetMode="External"/><Relationship Id="rId505" Type="http://schemas.openxmlformats.org/officeDocument/2006/relationships/hyperlink" Target="https://www.banksbd.org/agbk/bhairab-bazar-branch-221.html" TargetMode="External"/><Relationship Id="rId712" Type="http://schemas.openxmlformats.org/officeDocument/2006/relationships/hyperlink" Target="https://www.banksbd.org/agbk/datterhat-branch-3775.html" TargetMode="External"/><Relationship Id="rId79" Type="http://schemas.openxmlformats.org/officeDocument/2006/relationships/hyperlink" Target="https://www.banksbd.org/agbk/sonatala-branch-4255.html" TargetMode="External"/><Relationship Id="rId144" Type="http://schemas.openxmlformats.org/officeDocument/2006/relationships/hyperlink" Target="https://www.banksbd.org/agbk/baraiyer-hat-branch-175.html" TargetMode="External"/><Relationship Id="rId589" Type="http://schemas.openxmlformats.org/officeDocument/2006/relationships/hyperlink" Target="https://www.banksbd.org/agbk/bhukshimoil-branch-234.html" TargetMode="External"/><Relationship Id="rId796" Type="http://schemas.openxmlformats.org/officeDocument/2006/relationships/hyperlink" Target="https://www.banksbd.org/agbk/chandraghona-branch-3739.html" TargetMode="External"/><Relationship Id="rId351" Type="http://schemas.openxmlformats.org/officeDocument/2006/relationships/hyperlink" Target="https://www.banksbd.org/agbk/badarpur-branch-194.html" TargetMode="External"/><Relationship Id="rId449" Type="http://schemas.openxmlformats.org/officeDocument/2006/relationships/hyperlink" Target="https://www.banksbd.org/agbk/rail-bazar-branch-4223.html" TargetMode="External"/><Relationship Id="rId656" Type="http://schemas.openxmlformats.org/officeDocument/2006/relationships/hyperlink" Target="https://www.banksbd.org/agbk/bk-road-branch-287.html" TargetMode="External"/><Relationship Id="rId863" Type="http://schemas.openxmlformats.org/officeDocument/2006/relationships/hyperlink" Target="https://www.banksbd.org/agbk/beanibazar-branch-314.html" TargetMode="External"/><Relationship Id="rId211" Type="http://schemas.openxmlformats.org/officeDocument/2006/relationships/hyperlink" Target="https://www.banksbd.org/agbk/ramdia-branch-4214.html" TargetMode="External"/><Relationship Id="rId295" Type="http://schemas.openxmlformats.org/officeDocument/2006/relationships/hyperlink" Target="https://www.banksbd.org/agbk/mouchak-branch-270.html" TargetMode="External"/><Relationship Id="rId309" Type="http://schemas.openxmlformats.org/officeDocument/2006/relationships/hyperlink" Target="https://www.banksbd.org/agbk/purana-paltan-branch-277.html" TargetMode="External"/><Relationship Id="rId516" Type="http://schemas.openxmlformats.org/officeDocument/2006/relationships/hyperlink" Target="https://www.banksbd.org/agbk/bhitorbond-branch-222.html" TargetMode="External"/><Relationship Id="rId48" Type="http://schemas.openxmlformats.org/officeDocument/2006/relationships/hyperlink" Target="https://www.banksbd.org/agbk/char-fasson-bazar-branch-323.html" TargetMode="External"/><Relationship Id="rId113" Type="http://schemas.openxmlformats.org/officeDocument/2006/relationships/hyperlink" Target="https://www.banksbd.org/agbk/narayanpur-branch-4092.html" TargetMode="External"/><Relationship Id="rId320" Type="http://schemas.openxmlformats.org/officeDocument/2006/relationships/hyperlink" Target="https://www.banksbd.org/agbk/shantinagar-branch-4280.html" TargetMode="External"/><Relationship Id="rId558" Type="http://schemas.openxmlformats.org/officeDocument/2006/relationships/hyperlink" Target="https://www.banksbd.org/agbk/lalmonirhat-branch-3992.html" TargetMode="External"/><Relationship Id="rId723" Type="http://schemas.openxmlformats.org/officeDocument/2006/relationships/hyperlink" Target="https://www.banksbd.org/agbk/sonaimuri-branch-4325.html" TargetMode="External"/><Relationship Id="rId765" Type="http://schemas.openxmlformats.org/officeDocument/2006/relationships/hyperlink" Target="https://www.banksbd.org/agbk/patuakhali-new-marker-branch-4135.html" TargetMode="External"/><Relationship Id="rId155" Type="http://schemas.openxmlformats.org/officeDocument/2006/relationships/hyperlink" Target="https://www.banksbd.org/agbk/chittagong-university-branch-3118.html" TargetMode="External"/><Relationship Id="rId197" Type="http://schemas.openxmlformats.org/officeDocument/2006/relationships/hyperlink" Target="https://www.banksbd.org/agbk/shanti-niketan-branch-4269.html" TargetMode="External"/><Relationship Id="rId362" Type="http://schemas.openxmlformats.org/officeDocument/2006/relationships/hyperlink" Target="https://www.banksbd.org/agbk/nalia-jamalpur-branch-4106.html" TargetMode="External"/><Relationship Id="rId418" Type="http://schemas.openxmlformats.org/officeDocument/2006/relationships/hyperlink" Target="https://www.banksbd.org/agbk/pb-shayestaganj-branch-4168.html" TargetMode="External"/><Relationship Id="rId625" Type="http://schemas.openxmlformats.org/officeDocument/2006/relationships/hyperlink" Target="https://www.banksbd.org/agbk/mechua-bazar-branch-4055.html" TargetMode="External"/><Relationship Id="rId832" Type="http://schemas.openxmlformats.org/officeDocument/2006/relationships/hyperlink" Target="https://www.banksbd.org/agbk/tinani-bazar-branch-4377.html" TargetMode="External"/><Relationship Id="rId222" Type="http://schemas.openxmlformats.org/officeDocument/2006/relationships/hyperlink" Target="https://www.banksbd.org/agbk/daudkandi-branch-3754.html" TargetMode="External"/><Relationship Id="rId264" Type="http://schemas.openxmlformats.org/officeDocument/2006/relationships/hyperlink" Target="https://www.banksbd.org/agbk/dhaka-university-branch-244.html" TargetMode="External"/><Relationship Id="rId471" Type="http://schemas.openxmlformats.org/officeDocument/2006/relationships/hyperlink" Target="https://www.banksbd.org/agbk/matrai-branch-4033.html" TargetMode="External"/><Relationship Id="rId667" Type="http://schemas.openxmlformats.org/officeDocument/2006/relationships/hyperlink" Target="https://www.banksbd.org/agbk/c&amp;b-bazar-branch-3730.html" TargetMode="External"/><Relationship Id="rId874" Type="http://schemas.openxmlformats.org/officeDocument/2006/relationships/hyperlink" Target="https://www.banksbd.org/agbk/golapganj-branch-3830.html" TargetMode="External"/><Relationship Id="rId17" Type="http://schemas.openxmlformats.org/officeDocument/2006/relationships/hyperlink" Target="https://www.banksbd.org/agbk/amtali-branch-107.html" TargetMode="External"/><Relationship Id="rId59" Type="http://schemas.openxmlformats.org/officeDocument/2006/relationships/hyperlink" Target="https://www.banksbd.org/agbk/chamrul-branch-325.html" TargetMode="External"/><Relationship Id="rId124" Type="http://schemas.openxmlformats.org/officeDocument/2006/relationships/hyperlink" Target="https://www.banksbd.org/agbk/chowdala-branch-330.html" TargetMode="External"/><Relationship Id="rId527" Type="http://schemas.openxmlformats.org/officeDocument/2006/relationships/hyperlink" Target="https://www.banksbd.org/agbk/bara-gangdia-branch-225.html" TargetMode="External"/><Relationship Id="rId569" Type="http://schemas.openxmlformats.org/officeDocument/2006/relationships/hyperlink" Target="https://www.banksbd.org/agbk/ichakhada-branch-3865.html" TargetMode="External"/><Relationship Id="rId734" Type="http://schemas.openxmlformats.org/officeDocument/2006/relationships/hyperlink" Target="https://www.banksbd.org/agbk/ishwardi-branch-3866.html" TargetMode="External"/><Relationship Id="rId776" Type="http://schemas.openxmlformats.org/officeDocument/2006/relationships/hyperlink" Target="https://www.banksbd.org/agbk/rajbari-branch-4239.html" TargetMode="External"/><Relationship Id="rId70" Type="http://schemas.openxmlformats.org/officeDocument/2006/relationships/hyperlink" Target="https://www.banksbd.org/agbk/nandigram-branch-4086.html" TargetMode="External"/><Relationship Id="rId166" Type="http://schemas.openxmlformats.org/officeDocument/2006/relationships/hyperlink" Target="https://www.banksbd.org/agbk/ishakhali-branch-3861.html" TargetMode="External"/><Relationship Id="rId331" Type="http://schemas.openxmlformats.org/officeDocument/2006/relationships/hyperlink" Target="https://www.banksbd.org/agbk/wapda-branch-183.html" TargetMode="External"/><Relationship Id="rId373" Type="http://schemas.openxmlformats.org/officeDocument/2006/relationships/hyperlink" Target="https://www.banksbd.org/agbk/bonarpara-branch-200.html" TargetMode="External"/><Relationship Id="rId429" Type="http://schemas.openxmlformats.org/officeDocument/2006/relationships/hyperlink" Target="https://www.banksbd.org/agbk/pigna-branch-4170.html" TargetMode="External"/><Relationship Id="rId580" Type="http://schemas.openxmlformats.org/officeDocument/2006/relationships/hyperlink" Target="https://www.banksbd.org/agbk/saturia-branch-4309.html" TargetMode="External"/><Relationship Id="rId636" Type="http://schemas.openxmlformats.org/officeDocument/2006/relationships/hyperlink" Target="https://www.banksbd.org/agbk/bus-stand-branch-239.html" TargetMode="External"/><Relationship Id="rId801" Type="http://schemas.openxmlformats.org/officeDocument/2006/relationships/hyperlink" Target="https://www.banksbd.org/agbk/central-road-branch-4244.html" TargetMode="External"/><Relationship Id="rId1" Type="http://schemas.openxmlformats.org/officeDocument/2006/relationships/hyperlink" Target="https://www.banksbd.org/agbk/bagerhat-branch-147.html" TargetMode="External"/><Relationship Id="rId233" Type="http://schemas.openxmlformats.org/officeDocument/2006/relationships/hyperlink" Target="https://www.banksbd.org/agbk/madhabpur-bazar-branch-4021.html" TargetMode="External"/><Relationship Id="rId440" Type="http://schemas.openxmlformats.org/officeDocument/2006/relationships/hyperlink" Target="https://www.banksbd.org/agbk/hashimpur-branch-3844.html" TargetMode="External"/><Relationship Id="rId678" Type="http://schemas.openxmlformats.org/officeDocument/2006/relationships/hyperlink" Target="https://www.banksbd.org/agbk/gopalpur-branch-3822.html" TargetMode="External"/><Relationship Id="rId843" Type="http://schemas.openxmlformats.org/officeDocument/2006/relationships/hyperlink" Target="https://www.banksbd.org/agbk/new-market-branch-4145.html" TargetMode="External"/><Relationship Id="rId885" Type="http://schemas.openxmlformats.org/officeDocument/2006/relationships/hyperlink" Target="https://www.banksbd.org/agbk/mathiura-eidgah-branch-4078.html" TargetMode="External"/><Relationship Id="rId28" Type="http://schemas.openxmlformats.org/officeDocument/2006/relationships/hyperlink" Target="https://www.banksbd.org/agbk/boalia-bazar-branch-154.html" TargetMode="External"/><Relationship Id="rId275" Type="http://schemas.openxmlformats.org/officeDocument/2006/relationships/hyperlink" Target="https://www.banksbd.org/agbk/gulshan-branch-253.html" TargetMode="External"/><Relationship Id="rId300" Type="http://schemas.openxmlformats.org/officeDocument/2006/relationships/hyperlink" Target="https://www.banksbd.org/agbk/nawabganj-branch-4101.html" TargetMode="External"/><Relationship Id="rId482" Type="http://schemas.openxmlformats.org/officeDocument/2006/relationships/hyperlink" Target="https://www.banksbd.org/agbk/daulatpur-branch-3764.html" TargetMode="External"/><Relationship Id="rId538" Type="http://schemas.openxmlformats.org/officeDocument/2006/relationships/hyperlink" Target="https://www.banksbd.org/agbk/panti-branch-4177.html" TargetMode="External"/><Relationship Id="rId703" Type="http://schemas.openxmlformats.org/officeDocument/2006/relationships/hyperlink" Target="https://www.banksbd.org/agbk/saidpur-cantonment-branch-4324.html" TargetMode="External"/><Relationship Id="rId745" Type="http://schemas.openxmlformats.org/officeDocument/2006/relationships/hyperlink" Target="https://www.banksbd.org/agbk/satbaria-branch-4326.html" TargetMode="External"/><Relationship Id="rId910" Type="http://schemas.openxmlformats.org/officeDocument/2006/relationships/hyperlink" Target="https://www.banksbd.org/agbk/mymensingh-road-branch-4083.html" TargetMode="External"/><Relationship Id="rId81" Type="http://schemas.openxmlformats.org/officeDocument/2006/relationships/hyperlink" Target="https://www.banksbd.org/agbk/talora-branch-4355.html" TargetMode="External"/><Relationship Id="rId135" Type="http://schemas.openxmlformats.org/officeDocument/2006/relationships/hyperlink" Target="https://www.banksbd.org/agbk/amirabad-branch-114.html" TargetMode="External"/><Relationship Id="rId177" Type="http://schemas.openxmlformats.org/officeDocument/2006/relationships/hyperlink" Target="https://www.banksbd.org/agbk/lalkhan-bazar-branch-3987.html" TargetMode="External"/><Relationship Id="rId342" Type="http://schemas.openxmlformats.org/officeDocument/2006/relationships/hyperlink" Target="https://www.banksbd.org/agbk/nawabganj-branch-4104.html" TargetMode="External"/><Relationship Id="rId384" Type="http://schemas.openxmlformats.org/officeDocument/2006/relationships/hyperlink" Target="https://www.banksbd.org/agbk/bakterpur-branch-201.html" TargetMode="External"/><Relationship Id="rId591" Type="http://schemas.openxmlformats.org/officeDocument/2006/relationships/hyperlink" Target="https://www.banksbd.org/agbk/kailashganj-bazar-branch-3953.html" TargetMode="External"/><Relationship Id="rId605" Type="http://schemas.openxmlformats.org/officeDocument/2006/relationships/hyperlink" Target="https://www.banksbd.org/agbk/hossandi-bazar-branch-3851.html" TargetMode="External"/><Relationship Id="rId787" Type="http://schemas.openxmlformats.org/officeDocument/2006/relationships/hyperlink" Target="https://www.banksbd.org/agbk/nawhata-branch-4138.html" TargetMode="External"/><Relationship Id="rId812" Type="http://schemas.openxmlformats.org/officeDocument/2006/relationships/hyperlink" Target="https://www.banksbd.org/agbk/bangshipur-bus-stand-branch-305.html" TargetMode="External"/><Relationship Id="rId202" Type="http://schemas.openxmlformats.org/officeDocument/2006/relationships/hyperlink" Target="https://www.banksbd.org/agbk/alamdanga-branch-121.html" TargetMode="External"/><Relationship Id="rId244" Type="http://schemas.openxmlformats.org/officeDocument/2006/relationships/hyperlink" Target="https://www.banksbd.org/agbk/shankachail-branch-4275.html" TargetMode="External"/><Relationship Id="rId647" Type="http://schemas.openxmlformats.org/officeDocument/2006/relationships/hyperlink" Target="https://www.banksbd.org/agbk/bhangura-bazar-branch-285.html" TargetMode="External"/><Relationship Id="rId689" Type="http://schemas.openxmlformats.org/officeDocument/2006/relationships/hyperlink" Target="https://www.banksbd.org/agbk/station-road-branch-4322.html" TargetMode="External"/><Relationship Id="rId854" Type="http://schemas.openxmlformats.org/officeDocument/2006/relationships/hyperlink" Target="https://www.banksbd.org/agbk/ambari-bazar-branch-144.html" TargetMode="External"/><Relationship Id="rId896" Type="http://schemas.openxmlformats.org/officeDocument/2006/relationships/hyperlink" Target="https://www.banksbd.org/agbk/bhuapur-branch-318.html" TargetMode="External"/><Relationship Id="rId39" Type="http://schemas.openxmlformats.org/officeDocument/2006/relationships/hyperlink" Target="https://www.banksbd.org/agbk/ranirhat-branch-4202.html" TargetMode="External"/><Relationship Id="rId286" Type="http://schemas.openxmlformats.org/officeDocument/2006/relationships/hyperlink" Target="https://www.banksbd.org/agbk/kadamtali-branch-263.html" TargetMode="External"/><Relationship Id="rId451" Type="http://schemas.openxmlformats.org/officeDocument/2006/relationships/hyperlink" Target="https://www.banksbd.org/agbk/shaikh-hati-branch-4300.html" TargetMode="External"/><Relationship Id="rId493" Type="http://schemas.openxmlformats.org/officeDocument/2006/relationships/hyperlink" Target="https://www.banksbd.org/agbk/khulna-university-branch-3943.html" TargetMode="External"/><Relationship Id="rId507" Type="http://schemas.openxmlformats.org/officeDocument/2006/relationships/hyperlink" Target="https://www.banksbd.org/agbk/hossainpur-branch-3847.html" TargetMode="External"/><Relationship Id="rId549" Type="http://schemas.openxmlformats.org/officeDocument/2006/relationships/hyperlink" Target="https://www.banksbd.org/agbk/dasherhat-branch-3767.html" TargetMode="External"/><Relationship Id="rId714" Type="http://schemas.openxmlformats.org/officeDocument/2006/relationships/hyperlink" Target="https://www.banksbd.org/agbk/gopalpur-branch-3823.html" TargetMode="External"/><Relationship Id="rId756" Type="http://schemas.openxmlformats.org/officeDocument/2006/relationships/hyperlink" Target="https://www.banksbd.org/agbk/alipur-bandar-branch-142.html" TargetMode="External"/><Relationship Id="rId921" Type="http://schemas.openxmlformats.org/officeDocument/2006/relationships/hyperlink" Target="https://www.banksbd.org/agbk/thakurgaon-branch-4380.html" TargetMode="External"/><Relationship Id="rId50" Type="http://schemas.openxmlformats.org/officeDocument/2006/relationships/hyperlink" Target="https://www.banksbd.org/agbk/daulatkhan-branch-3748.html" TargetMode="External"/><Relationship Id="rId104" Type="http://schemas.openxmlformats.org/officeDocument/2006/relationships/hyperlink" Target="https://www.banksbd.org/agbk/chandra-bazar-branch-328.html" TargetMode="External"/><Relationship Id="rId146" Type="http://schemas.openxmlformats.org/officeDocument/2006/relationships/hyperlink" Target="https://www.banksbd.org/agbk/chaktai-branch-333.html" TargetMode="External"/><Relationship Id="rId188" Type="http://schemas.openxmlformats.org/officeDocument/2006/relationships/hyperlink" Target="https://www.banksbd.org/agbk/press-club-branch-4157.html" TargetMode="External"/><Relationship Id="rId311" Type="http://schemas.openxmlformats.org/officeDocument/2006/relationships/hyperlink" Target="https://www.banksbd.org/agbk/rajuk-bhaban-branch-278.html" TargetMode="External"/><Relationship Id="rId353" Type="http://schemas.openxmlformats.org/officeDocument/2006/relationships/hyperlink" Target="https://www.banksbd.org/agbk/boalmari-branch-196.html" TargetMode="External"/><Relationship Id="rId395" Type="http://schemas.openxmlformats.org/officeDocument/2006/relationships/hyperlink" Target="https://www.banksbd.org/agbk/kapasia-branch-3925.html" TargetMode="External"/><Relationship Id="rId409" Type="http://schemas.openxmlformats.org/officeDocument/2006/relationships/hyperlink" Target="https://www.banksbd.org/agbk/kashiani-branch-3928.html" TargetMode="External"/><Relationship Id="rId560" Type="http://schemas.openxmlformats.org/officeDocument/2006/relationships/hyperlink" Target="https://www.banksbd.org/agbk/barhamganj-branch-228.html" TargetMode="External"/><Relationship Id="rId798" Type="http://schemas.openxmlformats.org/officeDocument/2006/relationships/hyperlink" Target="https://www.banksbd.org/agbk/rangamati-branch-4243.html" TargetMode="External"/><Relationship Id="rId92" Type="http://schemas.openxmlformats.org/officeDocument/2006/relationships/hyperlink" Target="https://www.banksbd.org/agbk/jagath-bazar-branch-3868.html" TargetMode="External"/><Relationship Id="rId213" Type="http://schemas.openxmlformats.org/officeDocument/2006/relationships/hyperlink" Target="https://www.banksbd.org/agbk/teknaf-branch-4360.html" TargetMode="External"/><Relationship Id="rId420" Type="http://schemas.openxmlformats.org/officeDocument/2006/relationships/hyperlink" Target="https://www.banksbd.org/agbk/batikamari-branch-208.html" TargetMode="External"/><Relationship Id="rId616" Type="http://schemas.openxmlformats.org/officeDocument/2006/relationships/hyperlink" Target="https://www.banksbd.org/agbk/bhaitkandi-branch-237.html" TargetMode="External"/><Relationship Id="rId658" Type="http://schemas.openxmlformats.org/officeDocument/2006/relationships/hyperlink" Target="https://www.banksbd.org/agbk/kalir-bazar-branch-3964.html" TargetMode="External"/><Relationship Id="rId823" Type="http://schemas.openxmlformats.org/officeDocument/2006/relationships/hyperlink" Target="https://www.banksbd.org/agbk/mulfatganj-branch-4077.html" TargetMode="External"/><Relationship Id="rId865" Type="http://schemas.openxmlformats.org/officeDocument/2006/relationships/hyperlink" Target="https://www.banksbd.org/agbk/boaljur-bazar-branch-316.html" TargetMode="External"/><Relationship Id="rId255" Type="http://schemas.openxmlformats.org/officeDocument/2006/relationships/hyperlink" Target="https://www.banksbd.org/agbk/basaboo-branch-189.html" TargetMode="External"/><Relationship Id="rId297" Type="http://schemas.openxmlformats.org/officeDocument/2006/relationships/hyperlink" Target="https://www.banksbd.org/agbk/narinda-branch-4098.html" TargetMode="External"/><Relationship Id="rId462" Type="http://schemas.openxmlformats.org/officeDocument/2006/relationships/hyperlink" Target="https://www.banksbd.org/agbk/kotchandpur-branch-3934.html" TargetMode="External"/><Relationship Id="rId518" Type="http://schemas.openxmlformats.org/officeDocument/2006/relationships/hyperlink" Target="https://www.banksbd.org/agbk/chilmari-branch-3724.html" TargetMode="External"/><Relationship Id="rId725" Type="http://schemas.openxmlformats.org/officeDocument/2006/relationships/hyperlink" Target="https://www.banksbd.org/agbk/abdul-hamid-road-branch-140.html" TargetMode="External"/><Relationship Id="rId115" Type="http://schemas.openxmlformats.org/officeDocument/2006/relationships/hyperlink" Target="https://www.banksbd.org/agbk/ramchandrapur-bazar-branch-4206.html" TargetMode="External"/><Relationship Id="rId157" Type="http://schemas.openxmlformats.org/officeDocument/2006/relationships/hyperlink" Target="https://www.banksbd.org/agbk/dewanhat-branch-3751.html" TargetMode="External"/><Relationship Id="rId322" Type="http://schemas.openxmlformats.org/officeDocument/2006/relationships/hyperlink" Target="https://www.banksbd.org/agbk/shimulia-branch-4282.html" TargetMode="External"/><Relationship Id="rId364" Type="http://schemas.openxmlformats.org/officeDocument/2006/relationships/hyperlink" Target="https://www.banksbd.org/agbk/shariatullah-market-branch-4288.html" TargetMode="External"/><Relationship Id="rId767" Type="http://schemas.openxmlformats.org/officeDocument/2006/relationships/hyperlink" Target="https://www.banksbd.org/agbk/puran-bazar-branch-4191.html" TargetMode="External"/><Relationship Id="rId61" Type="http://schemas.openxmlformats.org/officeDocument/2006/relationships/hyperlink" Target="https://www.banksbd.org/agbk/dhunat-branch-3749.html" TargetMode="External"/><Relationship Id="rId199" Type="http://schemas.openxmlformats.org/officeDocument/2006/relationships/hyperlink" Target="https://www.banksbd.org/agbk/sk-mujib-sarak-branch-4271.html" TargetMode="External"/><Relationship Id="rId571" Type="http://schemas.openxmlformats.org/officeDocument/2006/relationships/hyperlink" Target="https://www.banksbd.org/agbk/arichaghat-branch-133.html" TargetMode="External"/><Relationship Id="rId627" Type="http://schemas.openxmlformats.org/officeDocument/2006/relationships/hyperlink" Target="https://www.banksbd.org/agbk/mymensingh-branch-4058.html" TargetMode="External"/><Relationship Id="rId669" Type="http://schemas.openxmlformats.org/officeDocument/2006/relationships/hyperlink" Target="https://www.banksbd.org/agbk/manohardi-branch-4063.html" TargetMode="External"/><Relationship Id="rId834" Type="http://schemas.openxmlformats.org/officeDocument/2006/relationships/hyperlink" Target="https://www.banksbd.org/agbk/bahuli-branch-307.html" TargetMode="External"/><Relationship Id="rId876" Type="http://schemas.openxmlformats.org/officeDocument/2006/relationships/hyperlink" Target="https://www.banksbd.org/agbk/hatimganj-branch-3857.html" TargetMode="External"/><Relationship Id="rId19" Type="http://schemas.openxmlformats.org/officeDocument/2006/relationships/hyperlink" Target="https://www.banksbd.org/agbk/betagi-branch-150.html" TargetMode="External"/><Relationship Id="rId224" Type="http://schemas.openxmlformats.org/officeDocument/2006/relationships/hyperlink" Target="https://www.banksbd.org/agbk/homna-branch-3838.html" TargetMode="External"/><Relationship Id="rId266" Type="http://schemas.openxmlformats.org/officeDocument/2006/relationships/hyperlink" Target="https://www.banksbd.org/agbk/dhanmondi-branch-245.html" TargetMode="External"/><Relationship Id="rId431" Type="http://schemas.openxmlformats.org/officeDocument/2006/relationships/hyperlink" Target="https://www.banksbd.org/agbk/shahbazpur-branch-4297.html" TargetMode="External"/><Relationship Id="rId473" Type="http://schemas.openxmlformats.org/officeDocument/2006/relationships/hyperlink" Target="https://www.banksbd.org/agbk/khagrachhari-branch-3937.html" TargetMode="External"/><Relationship Id="rId529" Type="http://schemas.openxmlformats.org/officeDocument/2006/relationships/hyperlink" Target="https://www.banksbd.org/agbk/daulatpur-branch-3765.html" TargetMode="External"/><Relationship Id="rId680" Type="http://schemas.openxmlformats.org/officeDocument/2006/relationships/hyperlink" Target="https://www.banksbd.org/agbk/laxmikole-branch-3995.html" TargetMode="External"/><Relationship Id="rId736" Type="http://schemas.openxmlformats.org/officeDocument/2006/relationships/hyperlink" Target="https://www.banksbd.org/agbk/mirzapur-hat-branch-4067.html" TargetMode="External"/><Relationship Id="rId901" Type="http://schemas.openxmlformats.org/officeDocument/2006/relationships/hyperlink" Target="https://www.banksbd.org/agbk/hemnagar-branch-3858.html" TargetMode="External"/><Relationship Id="rId30" Type="http://schemas.openxmlformats.org/officeDocument/2006/relationships/hyperlink" Target="https://www.banksbd.org/agbk/chawkbazar-branch-322.html" TargetMode="External"/><Relationship Id="rId126" Type="http://schemas.openxmlformats.org/officeDocument/2006/relationships/hyperlink" Target="https://www.banksbd.org/agbk/khamar-branch-3908.html" TargetMode="External"/><Relationship Id="rId168" Type="http://schemas.openxmlformats.org/officeDocument/2006/relationships/hyperlink" Target="https://www.banksbd.org/agbk/jahan-building-branch-3869.html" TargetMode="External"/><Relationship Id="rId333" Type="http://schemas.openxmlformats.org/officeDocument/2006/relationships/hyperlink" Target="https://www.banksbd.org/agbk/zinzira-branch-4396.html" TargetMode="External"/><Relationship Id="rId540" Type="http://schemas.openxmlformats.org/officeDocument/2006/relationships/hyperlink" Target="https://www.banksbd.org/agbk/patikabari-branch-4179.html" TargetMode="External"/><Relationship Id="rId778" Type="http://schemas.openxmlformats.org/officeDocument/2006/relationships/hyperlink" Target="https://www.banksbd.org/agbk/baliaghata-branch-300.html" TargetMode="External"/><Relationship Id="rId72" Type="http://schemas.openxmlformats.org/officeDocument/2006/relationships/hyperlink" Target="https://www.banksbd.org/agbk/noymile-hat-branch-4088.html" TargetMode="External"/><Relationship Id="rId375" Type="http://schemas.openxmlformats.org/officeDocument/2006/relationships/hyperlink" Target="https://www.banksbd.org/agbk/fulchari-bazar-branch-4166.html" TargetMode="External"/><Relationship Id="rId582" Type="http://schemas.openxmlformats.org/officeDocument/2006/relationships/hyperlink" Target="https://www.banksbd.org/agbk/wireless-gate-branch-4392.html" TargetMode="External"/><Relationship Id="rId638" Type="http://schemas.openxmlformats.org/officeDocument/2006/relationships/hyperlink" Target="https://www.banksbd.org/agbk/mainamhat-branch-4060.html" TargetMode="External"/><Relationship Id="rId803" Type="http://schemas.openxmlformats.org/officeDocument/2006/relationships/hyperlink" Target="https://www.banksbd.org/agbk/nek-mamudhat-branch-4139.html" TargetMode="External"/><Relationship Id="rId845" Type="http://schemas.openxmlformats.org/officeDocument/2006/relationships/hyperlink" Target="https://www.banksbd.org/agbk/pangashiahat-branch-4198.html" TargetMode="External"/><Relationship Id="rId3" Type="http://schemas.openxmlformats.org/officeDocument/2006/relationships/hyperlink" Target="https://www.banksbd.org/agbk/chitalmari-branch-320.html" TargetMode="External"/><Relationship Id="rId235" Type="http://schemas.openxmlformats.org/officeDocument/2006/relationships/hyperlink" Target="https://www.banksbd.org/agbk/moshikara-branch-4023.html" TargetMode="External"/><Relationship Id="rId277" Type="http://schemas.openxmlformats.org/officeDocument/2006/relationships/hyperlink" Target="https://www.banksbd.org/agbk/hotel-sheraton-branch-254.html" TargetMode="External"/><Relationship Id="rId400" Type="http://schemas.openxmlformats.org/officeDocument/2006/relationships/hyperlink" Target="https://www.banksbd.org/agbk/tokenayan-bazar-branch-4364.html" TargetMode="External"/><Relationship Id="rId442" Type="http://schemas.openxmlformats.org/officeDocument/2006/relationships/hyperlink" Target="https://www.banksbd.org/agbk/jhikargachha-branch-3885.html" TargetMode="External"/><Relationship Id="rId484" Type="http://schemas.openxmlformats.org/officeDocument/2006/relationships/hyperlink" Target="https://www.banksbd.org/agbk/goalpara-branch-3818.html" TargetMode="External"/><Relationship Id="rId705" Type="http://schemas.openxmlformats.org/officeDocument/2006/relationships/hyperlink" Target="https://www.banksbd.org/agbk/badamtoli-branch-197.html" TargetMode="External"/><Relationship Id="rId887" Type="http://schemas.openxmlformats.org/officeDocument/2006/relationships/hyperlink" Target="https://www.banksbd.org/agbk/salutikar-bazar-branch-4345.html" TargetMode="External"/><Relationship Id="rId137" Type="http://schemas.openxmlformats.org/officeDocument/2006/relationships/hyperlink" Target="https://www.banksbd.org/agbk/anwara-branch-116.html" TargetMode="External"/><Relationship Id="rId302" Type="http://schemas.openxmlformats.org/officeDocument/2006/relationships/hyperlink" Target="https://www.banksbd.org/agbk/nawabpur-branch-4103.html" TargetMode="External"/><Relationship Id="rId344" Type="http://schemas.openxmlformats.org/officeDocument/2006/relationships/hyperlink" Target="https://www.banksbd.org/agbk/phulbari-branch-4161.html" TargetMode="External"/><Relationship Id="rId691" Type="http://schemas.openxmlformats.org/officeDocument/2006/relationships/hyperlink" Target="https://www.banksbd.org/agbk/birisiri-branch-291.html" TargetMode="External"/><Relationship Id="rId747" Type="http://schemas.openxmlformats.org/officeDocument/2006/relationships/hyperlink" Target="https://www.banksbd.org/agbk/shyamganj-hat-branch-4327.html" TargetMode="External"/><Relationship Id="rId789" Type="http://schemas.openxmlformats.org/officeDocument/2006/relationships/hyperlink" Target="https://www.banksbd.org/agbk/raighati-branch-4240.html" TargetMode="External"/><Relationship Id="rId912" Type="http://schemas.openxmlformats.org/officeDocument/2006/relationships/hyperlink" Target="https://www.banksbd.org/agbk/nalua-bazar-branch-4148.html" TargetMode="External"/><Relationship Id="rId41" Type="http://schemas.openxmlformats.org/officeDocument/2006/relationships/hyperlink" Target="https://www.banksbd.org/agbk/sadar-road-branch-4249.html" TargetMode="External"/><Relationship Id="rId83" Type="http://schemas.openxmlformats.org/officeDocument/2006/relationships/hyperlink" Target="https://www.banksbd.org/agbk/thana-road-branch-4357.html" TargetMode="External"/><Relationship Id="rId179" Type="http://schemas.openxmlformats.org/officeDocument/2006/relationships/hyperlink" Target="https://www.banksbd.org/agbk/maricha-branch-4015.html" TargetMode="External"/><Relationship Id="rId386" Type="http://schemas.openxmlformats.org/officeDocument/2006/relationships/hyperlink" Target="https://www.banksbd.org/agbk/bhawal-rajabari-branch-4221.html" TargetMode="External"/><Relationship Id="rId551" Type="http://schemas.openxmlformats.org/officeDocument/2006/relationships/hyperlink" Target="https://www.banksbd.org/agbk/lakshmipur-branch-3993.html" TargetMode="External"/><Relationship Id="rId593" Type="http://schemas.openxmlformats.org/officeDocument/2006/relationships/hyperlink" Target="https://www.banksbd.org/agbk/katarkona-branch-3955.html" TargetMode="External"/><Relationship Id="rId607" Type="http://schemas.openxmlformats.org/officeDocument/2006/relationships/hyperlink" Target="https://www.banksbd.org/agbk/kalma-branch-3957.html" TargetMode="External"/><Relationship Id="rId649" Type="http://schemas.openxmlformats.org/officeDocument/2006/relationships/hyperlink" Target="https://www.banksbd.org/agbk/kalabaria-branch-3962.html" TargetMode="External"/><Relationship Id="rId814" Type="http://schemas.openxmlformats.org/officeDocument/2006/relationships/hyperlink" Target="https://www.banksbd.org/agbk/debhatta-branch-3779.html" TargetMode="External"/><Relationship Id="rId856" Type="http://schemas.openxmlformats.org/officeDocument/2006/relationships/hyperlink" Target="https://www.banksbd.org/agbk/derai-branch-3782.html" TargetMode="External"/><Relationship Id="rId190" Type="http://schemas.openxmlformats.org/officeDocument/2006/relationships/hyperlink" Target="https://www.banksbd.org/agbk/raozan-branch-4212.html" TargetMode="External"/><Relationship Id="rId204" Type="http://schemas.openxmlformats.org/officeDocument/2006/relationships/hyperlink" Target="https://www.banksbd.org/agbk/asmankhali-branch-123.html" TargetMode="External"/><Relationship Id="rId246" Type="http://schemas.openxmlformats.org/officeDocument/2006/relationships/hyperlink" Target="https://www.banksbd.org/agbk/agamashi-lane-branch-125.html" TargetMode="External"/><Relationship Id="rId288" Type="http://schemas.openxmlformats.org/officeDocument/2006/relationships/hyperlink" Target="https://www.banksbd.org/agbk/kamrangirchar-branch-3917.html" TargetMode="External"/><Relationship Id="rId411" Type="http://schemas.openxmlformats.org/officeDocument/2006/relationships/hyperlink" Target="https://www.banksbd.org/agbk/muksudpur-branch-4032.html" TargetMode="External"/><Relationship Id="rId453" Type="http://schemas.openxmlformats.org/officeDocument/2006/relationships/hyperlink" Target="https://www.banksbd.org/agbk/bazar-gopalpur-branch-213.html" TargetMode="External"/><Relationship Id="rId509" Type="http://schemas.openxmlformats.org/officeDocument/2006/relationships/hyperlink" Target="https://www.banksbd.org/agbk/katiadi-bazar-branch-3945.html" TargetMode="External"/><Relationship Id="rId660" Type="http://schemas.openxmlformats.org/officeDocument/2006/relationships/hyperlink" Target="https://www.banksbd.org/agbk/mirjumla-road-branch-4062.html" TargetMode="External"/><Relationship Id="rId898" Type="http://schemas.openxmlformats.org/officeDocument/2006/relationships/hyperlink" Target="https://www.banksbd.org/agbk/dhuburia-branch-3786.html" TargetMode="External"/><Relationship Id="rId106" Type="http://schemas.openxmlformats.org/officeDocument/2006/relationships/hyperlink" Target="https://www.banksbd.org/agbk/forrokabad-branch-3787.html" TargetMode="External"/><Relationship Id="rId313" Type="http://schemas.openxmlformats.org/officeDocument/2006/relationships/hyperlink" Target="https://www.banksbd.org/agbk/rampura-branch-280.html" TargetMode="External"/><Relationship Id="rId495" Type="http://schemas.openxmlformats.org/officeDocument/2006/relationships/hyperlink" Target="https://www.banksbd.org/agbk/maheshwarpasha-branch-4034.html" TargetMode="External"/><Relationship Id="rId716" Type="http://schemas.openxmlformats.org/officeDocument/2006/relationships/hyperlink" Target="https://www.banksbd.org/agbk/kashipur-bazar-branch-3921.html" TargetMode="External"/><Relationship Id="rId758" Type="http://schemas.openxmlformats.org/officeDocument/2006/relationships/hyperlink" Target="https://www.banksbd.org/agbk/dashmina-bazar-branch-3778.html" TargetMode="External"/><Relationship Id="rId10" Type="http://schemas.openxmlformats.org/officeDocument/2006/relationships/hyperlink" Target="https://www.banksbd.org/agbk/morrelganj-bazar-branch-4002.html" TargetMode="External"/><Relationship Id="rId52" Type="http://schemas.openxmlformats.org/officeDocument/2006/relationships/hyperlink" Target="https://www.banksbd.org/agbk/khaiyerhat-branch-3903.html" TargetMode="External"/><Relationship Id="rId94" Type="http://schemas.openxmlformats.org/officeDocument/2006/relationships/hyperlink" Target="https://www.banksbd.org/agbk/lalpur-bazar-branch-3986.html" TargetMode="External"/><Relationship Id="rId148" Type="http://schemas.openxmlformats.org/officeDocument/2006/relationships/hyperlink" Target="https://www.banksbd.org/agbk/chaturi-branch-3114.html" TargetMode="External"/><Relationship Id="rId355" Type="http://schemas.openxmlformats.org/officeDocument/2006/relationships/hyperlink" Target="https://www.banksbd.org/agbk/char-bhadrashan-branch-3123.html" TargetMode="External"/><Relationship Id="rId397" Type="http://schemas.openxmlformats.org/officeDocument/2006/relationships/hyperlink" Target="https://www.banksbd.org/agbk/mawna-bazar-branch-4031.html" TargetMode="External"/><Relationship Id="rId520" Type="http://schemas.openxmlformats.org/officeDocument/2006/relationships/hyperlink" Target="https://www.banksbd.org/agbk/kurigram-branch-3948.html" TargetMode="External"/><Relationship Id="rId562" Type="http://schemas.openxmlformats.org/officeDocument/2006/relationships/hyperlink" Target="https://www.banksbd.org/agbk/kalkini-branch-3951.html" TargetMode="External"/><Relationship Id="rId618" Type="http://schemas.openxmlformats.org/officeDocument/2006/relationships/hyperlink" Target="https://www.banksbd.org/agbk/bidyaganj-branch-236.html" TargetMode="External"/><Relationship Id="rId825" Type="http://schemas.openxmlformats.org/officeDocument/2006/relationships/hyperlink" Target="https://www.banksbd.org/agbk/shariatpur-branch-4338.html" TargetMode="External"/><Relationship Id="rId215" Type="http://schemas.openxmlformats.org/officeDocument/2006/relationships/hyperlink" Target="https://www.banksbd.org/agbk/bakshaganj-branch-177.html" TargetMode="External"/><Relationship Id="rId257" Type="http://schemas.openxmlformats.org/officeDocument/2006/relationships/hyperlink" Target="https://www.banksbd.org/agbk/begum-bazar-branch-191.html" TargetMode="External"/><Relationship Id="rId422" Type="http://schemas.openxmlformats.org/officeDocument/2006/relationships/hyperlink" Target="https://www.banksbd.org/agbk/hazipur-bazar-branch-3843.html" TargetMode="External"/><Relationship Id="rId464" Type="http://schemas.openxmlformats.org/officeDocument/2006/relationships/hyperlink" Target="https://www.banksbd.org/agbk/akkelpur-branch-130.html" TargetMode="External"/><Relationship Id="rId867" Type="http://schemas.openxmlformats.org/officeDocument/2006/relationships/hyperlink" Target="https://www.banksbd.org/agbk/chawkbazar-branch-3744.html" TargetMode="External"/><Relationship Id="rId299" Type="http://schemas.openxmlformats.org/officeDocument/2006/relationships/hyperlink" Target="https://www.banksbd.org/agbk/national-museum-branch-260.html" TargetMode="External"/><Relationship Id="rId727" Type="http://schemas.openxmlformats.org/officeDocument/2006/relationships/hyperlink" Target="https://www.banksbd.org/agbk/banogram-branch-296.html" TargetMode="External"/><Relationship Id="rId63" Type="http://schemas.openxmlformats.org/officeDocument/2006/relationships/hyperlink" Target="https://www.banksbd.org/agbk/goradhap-hat-branch-3804.html" TargetMode="External"/><Relationship Id="rId159" Type="http://schemas.openxmlformats.org/officeDocument/2006/relationships/hyperlink" Target="https://www.banksbd.org/agbk/firingi-bazar-branch-3789.html" TargetMode="External"/><Relationship Id="rId366" Type="http://schemas.openxmlformats.org/officeDocument/2006/relationships/hyperlink" Target="https://www.banksbd.org/agbk/chhagalnaiya-branch-4289.html" TargetMode="External"/><Relationship Id="rId573" Type="http://schemas.openxmlformats.org/officeDocument/2006/relationships/hyperlink" Target="https://www.banksbd.org/agbk/boyra-branch-231.html" TargetMode="External"/><Relationship Id="rId780" Type="http://schemas.openxmlformats.org/officeDocument/2006/relationships/hyperlink" Target="https://www.banksbd.org/agbk/bhadra-branch-302.html" TargetMode="External"/><Relationship Id="rId226" Type="http://schemas.openxmlformats.org/officeDocument/2006/relationships/hyperlink" Target="https://www.banksbd.org/agbk/jagatpur-branch-3873.html" TargetMode="External"/><Relationship Id="rId433" Type="http://schemas.openxmlformats.org/officeDocument/2006/relationships/hyperlink" Target="https://www.banksbd.org/agbk/baf-jessore-branch-210.html" TargetMode="External"/><Relationship Id="rId878" Type="http://schemas.openxmlformats.org/officeDocument/2006/relationships/hyperlink" Target="https://www.banksbd.org/agbk/jalalpur-bazar-branch-3899.html" TargetMode="External"/><Relationship Id="rId640" Type="http://schemas.openxmlformats.org/officeDocument/2006/relationships/hyperlink" Target="https://www.banksbd.org/agbk/naogaon-branch-4120.html" TargetMode="External"/><Relationship Id="rId738" Type="http://schemas.openxmlformats.org/officeDocument/2006/relationships/hyperlink" Target="https://www.banksbd.org/agbk/nalkhola-branch-4131.html" TargetMode="External"/><Relationship Id="rId74" Type="http://schemas.openxmlformats.org/officeDocument/2006/relationships/hyperlink" Target="https://www.banksbd.org/agbk/rajabazar-branch-4205.html" TargetMode="External"/><Relationship Id="rId377" Type="http://schemas.openxmlformats.org/officeDocument/2006/relationships/hyperlink" Target="https://www.banksbd.org/agbk/kamarpara-branch-3922.html" TargetMode="External"/><Relationship Id="rId500" Type="http://schemas.openxmlformats.org/officeDocument/2006/relationships/hyperlink" Target="https://www.banksbd.org/agbk/shaikpura-branch-4304.html" TargetMode="External"/><Relationship Id="rId584" Type="http://schemas.openxmlformats.org/officeDocument/2006/relationships/hyperlink" Target="https://www.banksbd.org/agbk/bamundi-bazar-branch-233.html" TargetMode="External"/><Relationship Id="rId805" Type="http://schemas.openxmlformats.org/officeDocument/2006/relationships/hyperlink" Target="https://www.banksbd.org/agbk/pirgachha-branch-4196.html" TargetMode="External"/><Relationship Id="rId5" Type="http://schemas.openxmlformats.org/officeDocument/2006/relationships/hyperlink" Target="https://www.banksbd.org/agbk/deypara-branch-3746.html" TargetMode="External"/><Relationship Id="rId237" Type="http://schemas.openxmlformats.org/officeDocument/2006/relationships/hyperlink" Target="https://www.banksbd.org/agbk/nasratpur-branch-4095.html" TargetMode="External"/><Relationship Id="rId791" Type="http://schemas.openxmlformats.org/officeDocument/2006/relationships/hyperlink" Target="https://www.banksbd.org/agbk/rajshahi-new-market-branch-4137.html" TargetMode="External"/><Relationship Id="rId889" Type="http://schemas.openxmlformats.org/officeDocument/2006/relationships/hyperlink" Target="https://www.banksbd.org/agbk/shibganj-branch-4347.html" TargetMode="External"/><Relationship Id="rId444" Type="http://schemas.openxmlformats.org/officeDocument/2006/relationships/hyperlink" Target="https://www.banksbd.org/agbk/jstu-branch-3884.html" TargetMode="External"/><Relationship Id="rId651" Type="http://schemas.openxmlformats.org/officeDocument/2006/relationships/hyperlink" Target="https://www.banksbd.org/agbk/lohagara-branch-3994.html" TargetMode="External"/><Relationship Id="rId749" Type="http://schemas.openxmlformats.org/officeDocument/2006/relationships/hyperlink" Target="https://www.banksbd.org/agbk/trimohani-branch-4373.html" TargetMode="External"/><Relationship Id="rId290" Type="http://schemas.openxmlformats.org/officeDocument/2006/relationships/hyperlink" Target="https://www.banksbd.org/agbk/malibagh-branch-266.html" TargetMode="External"/><Relationship Id="rId304" Type="http://schemas.openxmlformats.org/officeDocument/2006/relationships/hyperlink" Target="https://www.banksbd.org/agbk/pallabi-branch-273.html" TargetMode="External"/><Relationship Id="rId388" Type="http://schemas.openxmlformats.org/officeDocument/2006/relationships/hyperlink" Target="https://www.banksbd.org/agbk/dolan-bazar-branch-3761.html" TargetMode="External"/><Relationship Id="rId511" Type="http://schemas.openxmlformats.org/officeDocument/2006/relationships/hyperlink" Target="https://www.banksbd.org/agbk/kuliarchar-branch-3946.html" TargetMode="External"/><Relationship Id="rId609" Type="http://schemas.openxmlformats.org/officeDocument/2006/relationships/hyperlink" Target="https://www.banksbd.org/agbk/muktarpur-branch-4052.html" TargetMode="External"/><Relationship Id="rId85" Type="http://schemas.openxmlformats.org/officeDocument/2006/relationships/hyperlink" Target="https://www.banksbd.org/agbk/akhaura-branch-109.html" TargetMode="External"/><Relationship Id="rId150" Type="http://schemas.openxmlformats.org/officeDocument/2006/relationships/hyperlink" Target="https://www.banksbd.org/agbk/chittagong-cadet-college-branch-332.html" TargetMode="External"/><Relationship Id="rId595" Type="http://schemas.openxmlformats.org/officeDocument/2006/relationships/hyperlink" Target="https://www.banksbd.org/agbk/mostafapur-branch-4048.html" TargetMode="External"/><Relationship Id="rId816" Type="http://schemas.openxmlformats.org/officeDocument/2006/relationships/hyperlink" Target="https://www.banksbd.org/agbk/mautala-branch-4076.html" TargetMode="External"/><Relationship Id="rId248" Type="http://schemas.openxmlformats.org/officeDocument/2006/relationships/hyperlink" Target="https://www.banksbd.org/agbk/anta-barrah-branch-127.html" TargetMode="External"/><Relationship Id="rId455" Type="http://schemas.openxmlformats.org/officeDocument/2006/relationships/hyperlink" Target="https://www.banksbd.org/agbk/chaprail-branch-3719.html" TargetMode="External"/><Relationship Id="rId662" Type="http://schemas.openxmlformats.org/officeDocument/2006/relationships/hyperlink" Target="https://www.banksbd.org/agbk/siddhirganj-power-station-branch-4316.html" TargetMode="External"/><Relationship Id="rId12" Type="http://schemas.openxmlformats.org/officeDocument/2006/relationships/hyperlink" Target="https://www.banksbd.org/agbk/polerhat-bazar-branch-4149.html" TargetMode="External"/><Relationship Id="rId108" Type="http://schemas.openxmlformats.org/officeDocument/2006/relationships/hyperlink" Target="https://www.banksbd.org/agbk/kachua-branch-3906.html" TargetMode="External"/><Relationship Id="rId315" Type="http://schemas.openxmlformats.org/officeDocument/2006/relationships/hyperlink" Target="https://www.banksbd.org/agbk/rayerbagh-branch-4219.html" TargetMode="External"/><Relationship Id="rId522" Type="http://schemas.openxmlformats.org/officeDocument/2006/relationships/hyperlink" Target="https://www.banksbd.org/agbk/nazim-khan-branch-4116.html" TargetMode="External"/><Relationship Id="rId96" Type="http://schemas.openxmlformats.org/officeDocument/2006/relationships/hyperlink" Target="https://www.banksbd.org/agbk/salimganj-branch-4257.html" TargetMode="External"/><Relationship Id="rId161" Type="http://schemas.openxmlformats.org/officeDocument/2006/relationships/hyperlink" Target="https://www.banksbd.org/agbk/fouzderhat-branch-3790.html" TargetMode="External"/><Relationship Id="rId399" Type="http://schemas.openxmlformats.org/officeDocument/2006/relationships/hyperlink" Target="https://www.banksbd.org/agbk/sreepur-branch-4296.html" TargetMode="External"/><Relationship Id="rId827" Type="http://schemas.openxmlformats.org/officeDocument/2006/relationships/hyperlink" Target="https://www.banksbd.org/agbk/nalitabari-branch-4142.html" TargetMode="External"/><Relationship Id="rId259" Type="http://schemas.openxmlformats.org/officeDocument/2006/relationships/hyperlink" Target="https://www.banksbd.org/agbk/chawkbazar-branch-241.html" TargetMode="External"/><Relationship Id="rId466" Type="http://schemas.openxmlformats.org/officeDocument/2006/relationships/hyperlink" Target="https://www.banksbd.org/agbk/chak-barket-branch-3720.html" TargetMode="External"/><Relationship Id="rId673" Type="http://schemas.openxmlformats.org/officeDocument/2006/relationships/hyperlink" Target="https://www.banksbd.org/agbk/radhaganj-branch-4233.html" TargetMode="External"/><Relationship Id="rId880" Type="http://schemas.openxmlformats.org/officeDocument/2006/relationships/hyperlink" Target="https://www.banksbd.org/agbk/kaliginj-bazar-branch-3978.html" TargetMode="External"/><Relationship Id="rId23" Type="http://schemas.openxmlformats.org/officeDocument/2006/relationships/hyperlink" Target="https://www.banksbd.org/agbk/taltali-bazar-branch-4353.html" TargetMode="External"/><Relationship Id="rId119" Type="http://schemas.openxmlformats.org/officeDocument/2006/relationships/hyperlink" Target="https://www.banksbd.org/agbk/station-road-branch-4262.html" TargetMode="External"/><Relationship Id="rId326" Type="http://schemas.openxmlformats.org/officeDocument/2006/relationships/hyperlink" Target="https://www.banksbd.org/agbk/ss-college-branch-4276.html" TargetMode="External"/><Relationship Id="rId533" Type="http://schemas.openxmlformats.org/officeDocument/2006/relationships/hyperlink" Target="https://www.banksbd.org/agbk/kumarkhali-branch-3950.html" TargetMode="External"/><Relationship Id="rId740" Type="http://schemas.openxmlformats.org/officeDocument/2006/relationships/hyperlink" Target="https://www.banksbd.org/agbk/nazirganj-branch-4133.html" TargetMode="External"/><Relationship Id="rId838" Type="http://schemas.openxmlformats.org/officeDocument/2006/relationships/hyperlink" Target="https://www.banksbd.org/agbk/chandaikona-branch-3741.html" TargetMode="External"/><Relationship Id="rId172" Type="http://schemas.openxmlformats.org/officeDocument/2006/relationships/hyperlink" Target="https://www.banksbd.org/agbk/keranirhat-branch-3910.html" TargetMode="External"/><Relationship Id="rId477" Type="http://schemas.openxmlformats.org/officeDocument/2006/relationships/hyperlink" Target="https://www.banksbd.org/agbk/banka-bazar-branch-217.html" TargetMode="External"/><Relationship Id="rId600" Type="http://schemas.openxmlformats.org/officeDocument/2006/relationships/hyperlink" Target="https://www.banksbd.org/agbk/sreemangal-branch-4312.html" TargetMode="External"/><Relationship Id="rId684" Type="http://schemas.openxmlformats.org/officeDocument/2006/relationships/hyperlink" Target="https://www.banksbd.org/agbk/nazirpur-branch-4125.html" TargetMode="External"/><Relationship Id="rId337" Type="http://schemas.openxmlformats.org/officeDocument/2006/relationships/hyperlink" Target="https://www.banksbd.org/agbk/hakimpur-branch-3841.html" TargetMode="External"/><Relationship Id="rId891" Type="http://schemas.openxmlformats.org/officeDocument/2006/relationships/hyperlink" Target="https://www.banksbd.org/agbk/subid-bazar-branch-4349.html" TargetMode="External"/><Relationship Id="rId905" Type="http://schemas.openxmlformats.org/officeDocument/2006/relationships/hyperlink" Target="https://www.banksbd.org/agbk/kawaljani-branch-3983.html" TargetMode="External"/><Relationship Id="rId34" Type="http://schemas.openxmlformats.org/officeDocument/2006/relationships/hyperlink" Target="https://www.banksbd.org/agbk/motherkathi-branch-4004.html" TargetMode="External"/><Relationship Id="rId544" Type="http://schemas.openxmlformats.org/officeDocument/2006/relationships/hyperlink" Target="https://www.banksbd.org/agbk/thanapara-branch-4368.html" TargetMode="External"/><Relationship Id="rId751" Type="http://schemas.openxmlformats.org/officeDocument/2006/relationships/hyperlink" Target="https://www.banksbd.org/agbk/jagdalhat-branch-3897.html" TargetMode="External"/><Relationship Id="rId849" Type="http://schemas.openxmlformats.org/officeDocument/2006/relationships/hyperlink" Target="https://www.banksbd.org/agbk/somespur-branch-4342.html" TargetMode="External"/><Relationship Id="rId183" Type="http://schemas.openxmlformats.org/officeDocument/2006/relationships/hyperlink" Target="https://www.banksbd.org/agbk/modunaghat-branch-4020.html" TargetMode="External"/><Relationship Id="rId390" Type="http://schemas.openxmlformats.org/officeDocument/2006/relationships/hyperlink" Target="https://www.banksbd.org/agbk/gazipur-branch-3810.html" TargetMode="External"/><Relationship Id="rId404" Type="http://schemas.openxmlformats.org/officeDocument/2006/relationships/hyperlink" Target="https://www.banksbd.org/agbk/bhangarhat-branch-206.html" TargetMode="External"/><Relationship Id="rId611" Type="http://schemas.openxmlformats.org/officeDocument/2006/relationships/hyperlink" Target="https://www.banksbd.org/agbk/munshirhat-branch-4053.html" TargetMode="External"/><Relationship Id="rId250" Type="http://schemas.openxmlformats.org/officeDocument/2006/relationships/hyperlink" Target="https://www.banksbd.org/agbk/banani-branch-185.html" TargetMode="External"/><Relationship Id="rId488" Type="http://schemas.openxmlformats.org/officeDocument/2006/relationships/hyperlink" Target="https://www.banksbd.org/agbk/kazdia-branch-3939.html" TargetMode="External"/><Relationship Id="rId695" Type="http://schemas.openxmlformats.org/officeDocument/2006/relationships/hyperlink" Target="https://www.banksbd.org/agbk/kendua-branch-3966.html" TargetMode="External"/><Relationship Id="rId709" Type="http://schemas.openxmlformats.org/officeDocument/2006/relationships/hyperlink" Target="https://www.banksbd.org/agbk/chatkhil-branch-3733.html" TargetMode="External"/><Relationship Id="rId916" Type="http://schemas.openxmlformats.org/officeDocument/2006/relationships/hyperlink" Target="https://www.banksbd.org/agbk/tangail-branch-4379.html" TargetMode="External"/><Relationship Id="rId45" Type="http://schemas.openxmlformats.org/officeDocument/2006/relationships/hyperlink" Target="https://www.banksbd.org/agbk/banglabazar-branch-156.html" TargetMode="External"/><Relationship Id="rId110" Type="http://schemas.openxmlformats.org/officeDocument/2006/relationships/hyperlink" Target="https://www.banksbd.org/agbk/matlab-bazar-branch-4010.html" TargetMode="External"/><Relationship Id="rId348" Type="http://schemas.openxmlformats.org/officeDocument/2006/relationships/hyperlink" Target="https://www.banksbd.org/agbk/station-road-branch-4286.html" TargetMode="External"/><Relationship Id="rId555" Type="http://schemas.openxmlformats.org/officeDocument/2006/relationships/hyperlink" Target="https://www.banksbd.org/agbk/raipur-branch-4229.html" TargetMode="External"/><Relationship Id="rId762" Type="http://schemas.openxmlformats.org/officeDocument/2006/relationships/hyperlink" Target="https://www.banksbd.org/agbk/kuakata-branch-3971.html" TargetMode="External"/><Relationship Id="rId194" Type="http: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"https://www.banksbd.org/agbk/jibannagar-branch-3872.html" TargetMode="External"/><Relationship Id="rId415" Type="http://schemas.openxmlformats.org/officeDocument/2006/relationships/hyperlink" Target="https://www.banksbd.org/agbk/gopaiya-branch-3814.html" TargetMode="External"/><Relationship Id="rId622" Type="http://schemas.openxmlformats.org/officeDocument/2006/relationships/hyperlink" Target="https://www.banksbd.org/agbk/gafargaon-branch-3821.html" TargetMode="External"/><Relationship Id="rId261" Type="http://schemas.openxmlformats.org/officeDocument/2006/relationships/hyperlink" Target="https://www.banksbd.org/agbk/churain-bazar-branch-243.html" TargetMode="External"/><Relationship Id="rId499" Type="http://schemas.openxmlformats.org/officeDocument/2006/relationships/hyperlink" Target="https://www.banksbd.org/agbk/rupsa-branch-4225.html" TargetMode="External"/><Relationship Id="rId56" Type="http://schemas.openxmlformats.org/officeDocument/2006/relationships/hyperlink" Target="https://www.banksbd.org/agbk/bagbari-branch-161.html" TargetMode="External"/><Relationship Id="rId359" Type="http://schemas.openxmlformats.org/officeDocument/2006/relationships/hyperlink" Target="https://www.banksbd.org/agbk/kalukhali-branch-3919.html" TargetMode="External"/><Relationship Id="rId566" Type="http://schemas.openxmlformats.org/officeDocument/2006/relationships/hyperlink" Target="https://www.banksbd.org/agbk/zajira-branch-4397.html" TargetMode="External"/><Relationship Id="rId773" Type="http://schemas.openxmlformats.org/officeDocument/2006/relationships/hyperlink" Target="https://www.banksbd.org/agbk/pirojpur-branch-4071.html" TargetMode="External"/><Relationship Id="rId121" Type="http://schemas.openxmlformats.org/officeDocument/2006/relationships/hyperlink" Target="https://www.banksbd.org/agbk/baroghoria-branch-171.html" TargetMode="External"/><Relationship Id="rId219" Type="http://schemas.openxmlformats.org/officeDocument/2006/relationships/hyperlink" Target="https://www.banksbd.org/agbk/burichong-bazar-branch-181.html" TargetMode="External"/><Relationship Id="rId426" Type="http://schemas.openxmlformats.org/officeDocument/2006/relationships/hyperlink" Target="https://www.banksbd.org/agbk/jamuna-fertilizer-company-branch-3882.html" TargetMode="External"/><Relationship Id="rId633" Type="http://schemas.openxmlformats.org/officeDocument/2006/relationships/hyperlink" Target="https://www.banksbd.org/agbk/ahsanganj-branch-135.html" TargetMode="External"/><Relationship Id="rId840" Type="http://schemas.openxmlformats.org/officeDocument/2006/relationships/hyperlink" Target="https://www.banksbd.org/agbk/enayetpur-branch-248.html" TargetMode="External"/><Relationship Id="rId67" Type="http://schemas.openxmlformats.org/officeDocument/2006/relationships/hyperlink" Target="https://www.banksbd.org/agbk/majhira-branch-4007.html" TargetMode="External"/><Relationship Id="rId272" Type="http://schemas.openxmlformats.org/officeDocument/2006/relationships/hyperlink" Target="https://www.banksbd.org/agbk/foreign-exchange-branch-250.html" TargetMode="External"/><Relationship Id="rId577" Type="http://schemas.openxmlformats.org/officeDocument/2006/relationships/hyperlink" Target="https://www.banksbd.org/agbk/krishnapur-branch-3952.html" TargetMode="External"/><Relationship Id="rId700" Type="http://schemas.openxmlformats.org/officeDocument/2006/relationships/hyperlink" Target="https://www.banksbd.org/agbk/teasree-bazar-branch-4372.html" TargetMode="External"/><Relationship Id="rId132" Type="http://schemas.openxmlformats.org/officeDocument/2006/relationships/hyperlink" Target="https://www.banksbd.org/agbk/shibganj-branch-4264.html" TargetMode="External"/><Relationship Id="rId784" Type="http://schemas.openxmlformats.org/officeDocument/2006/relationships/hyperlink" Target="https://www.banksbd.org/agbk/lakshmipur-branch-3997.html" TargetMode="External"/><Relationship Id="rId437" Type="http://schemas.openxmlformats.org/officeDocument/2006/relationships/hyperlink" Target="https://www.banksbd.org/agbk/ganga-nandanpur-branch-3815.html" TargetMode="External"/><Relationship Id="rId644" Type="http://schemas.openxmlformats.org/officeDocument/2006/relationships/hyperlink" Target="https://www.banksbd.org/agbk/sapahar-branch-4315.html" TargetMode="External"/><Relationship Id="rId851" Type="http://schemas.openxmlformats.org/officeDocument/2006/relationships/hyperlink" Target="https://www.banksbd.org/agbk/station-road-branch-4343.html" TargetMode="External"/><Relationship Id="rId283" Type="http://schemas.openxmlformats.org/officeDocument/2006/relationships/hyperlink" Target="https://www.banksbd.org/agbk/jatiya-press-club-branch-261.html" TargetMode="External"/><Relationship Id="rId490" Type="http://schemas.openxmlformats.org/officeDocument/2006/relationships/hyperlink" Target="https://www.banksbd.org/agbk/khan-jahan-ali-road-branch-3941.html" TargetMode="External"/><Relationship Id="rId504" Type="http://schemas.openxmlformats.org/officeDocument/2006/relationships/hyperlink" Target="https://www.banksbd.org/agbk/bazitpur-branch-220.html" TargetMode="External"/><Relationship Id="rId711" Type="http://schemas.openxmlformats.org/officeDocument/2006/relationships/hyperlink" Target="https://www.banksbd.org/agbk/dashgaria-branch-3768.html" TargetMode="External"/><Relationship Id="rId78" Type="http://schemas.openxmlformats.org/officeDocument/2006/relationships/hyperlink" Target="https://www.banksbd.org/agbk/shibbati-branch-4254.html" TargetMode="External"/><Relationship Id="rId143" Type="http://schemas.openxmlformats.org/officeDocument/2006/relationships/hyperlink" Target="https://www.banksbd.org/agbk/baradargar-hat-branch-174.html" TargetMode="External"/><Relationship Id="rId350" Type="http://schemas.openxmlformats.org/officeDocument/2006/relationships/hyperlink" Target="https://www.banksbd.org/agbk/ahladipur-branch-129.html" TargetMode="External"/><Relationship Id="rId588" Type="http://schemas.openxmlformats.org/officeDocument/2006/relationships/hyperlink" Target="https://www.banksbd.org/agbk/bhanugacha-bazar-branch-4388.html" TargetMode="External"/><Relationship Id="rId795" Type="http://schemas.openxmlformats.org/officeDocument/2006/relationships/hyperlink" Target="https://www.banksbd.org/agbk/banorupa-branch-303.html" TargetMode="External"/><Relationship Id="rId809" Type="http://schemas.openxmlformats.org/officeDocument/2006/relationships/hyperlink" Target="https://www.banksbd.org/agbk/shakerhat-branch-4332.html" TargetMode="External"/><Relationship Id="rId9" Type="http://schemas.openxmlformats.org/officeDocument/2006/relationships/hyperlink" Target="https://www.banksbd.org/agbk/mongla-port-branch-4001.html" TargetMode="External"/><Relationship Id="rId210" Type="http://schemas.openxmlformats.org/officeDocument/2006/relationships/hyperlink" Target="https://www.banksbd.org/agbk/radhakantapur-bazar-branch-4213.html" TargetMode="External"/><Relationship Id="rId448" Type="http://schemas.openxmlformats.org/officeDocument/2006/relationships/hyperlink" Target="https://www.banksbd.org/agbk/pulerhat-branch-4172.html" TargetMode="External"/><Relationship Id="rId655" Type="http://schemas.openxmlformats.org/officeDocument/2006/relationships/hyperlink" Target="https://www.banksbd.org/agbk/bangabandhu-road-branch-286.html" TargetMode="External"/><Relationship Id="rId862" Type="http://schemas.openxmlformats.org/officeDocument/2006/relationships/hyperlink" Target="https://www.banksbd.org/agbk/bandar-bazar-branch-313.html" TargetMode="External"/><Relationship Id="rId294" Type="http://schemas.openxmlformats.org/officeDocument/2006/relationships/hyperlink" Target="https://www.banksbd.org/agbk/mohammadpur-branch-269.html" TargetMode="External"/><Relationship Id="rId308" Type="http://schemas.openxmlformats.org/officeDocument/2006/relationships/hyperlink" Target="https://www.banksbd.org/agbk/principal-branch-272.html" TargetMode="External"/><Relationship Id="rId515" Type="http://schemas.openxmlformats.org/officeDocument/2006/relationships/hyperlink" Target="https://www.banksbd.org/agbk/pakundia-branch-4176.html" TargetMode="External"/><Relationship Id="rId722" Type="http://schemas.openxmlformats.org/officeDocument/2006/relationships/hyperlink" Target="https://www.banksbd.org/agbk/sompara-branch-4308.html" TargetMode="External"/><Relationship Id="rId89" Type="http://schemas.openxmlformats.org/officeDocument/2006/relationships/hyperlink" Target="https://www.banksbd.org/agbk/bitghar-branch-166.html" TargetMode="External"/><Relationship Id="rId154" Type="http://schemas.openxmlformats.org/officeDocument/2006/relationships/hyperlink" Target="https://www.banksbd.org/agbk/chittagong-port-branch-4156.html" TargetMode="External"/><Relationship Id="rId361" Type="http://schemas.openxmlformats.org/officeDocument/2006/relationships/hyperlink" Target="https://www.banksbd.org/agbk/nagarkanda-branch-4105.html" TargetMode="External"/><Relationship Id="rId599" Type="http://schemas.openxmlformats.org/officeDocument/2006/relationships/hyperlink" Target="https://www.banksbd.org/agbk/sindurkhan-bazar-branch-4311.html" TargetMode="External"/><Relationship Id="rId459" Type="http://schemas.openxmlformats.org/officeDocument/2006/relationships/hyperlink" Target="https://www.banksbd.org/agbk/kabirpur-branch-3931.html" TargetMode="External"/><Relationship Id="rId666" Type="http://schemas.openxmlformats.org/officeDocument/2006/relationships/hyperlink" Target="https://www.banksbd.org/agbk/baburhat-branch-288.html" TargetMode="External"/><Relationship Id="rId873" Type="http://schemas.openxmlformats.org/officeDocument/2006/relationships/hyperlink" Target="https://www.banksbd.org/agbk/godown-bazar-branch-3829.html" TargetMode="External"/><Relationship Id="rId16" Type="http://schemas.openxmlformats.org/officeDocument/2006/relationships/hyperlink" Target="https://www.banksbd.org/agbk/bandarban-bazar-branch-148.html" TargetMode="External"/><Relationship Id="rId221" Type="http://schemas.openxmlformats.org/officeDocument/2006/relationships/hyperlink" Target="https://www.banksbd.org/agbk/comilla-medical-college-branch-3121.html" TargetMode="External"/><Relationship Id="rId319" Type="http://schemas.openxmlformats.org/officeDocument/2006/relationships/hyperlink" Target="https://www.banksbd.org/agbk/senpara-parbata-branch-4278.html" TargetMode="External"/><Relationship Id="rId526" Type="http://schemas.openxmlformats.org/officeDocument/2006/relationships/hyperlink" Target="https://www.banksbd.org/agbk/bara-bazar-branch-223.html" TargetMode="External"/><Relationship Id="rId733" Type="http://schemas.openxmlformats.org/officeDocument/2006/relationships/hyperlink" Target="https://www.banksbd.org/agbk/hmm-road-branch-3854.html" TargetMode="External"/><Relationship Id="rId165" Type="http://schemas.openxmlformats.org/officeDocument/2006/relationships/hyperlink" Target="https://www.banksbd.org/agbk/hathazari-branch-3835.html" TargetMode="External"/><Relationship Id="rId372" Type="http://schemas.openxmlformats.org/officeDocument/2006/relationships/hyperlink" Target="https://www.banksbd.org/agbk/subar-bazar-branch-4292.html" TargetMode="External"/><Relationship Id="rId677" Type="http://schemas.openxmlformats.org/officeDocument/2006/relationships/hyperlink" Target="https://www.banksbd.org/agbk/chanchkair-bazar-branch-3732.html" TargetMode="External"/><Relationship Id="rId800" Type="http://schemas.openxmlformats.org/officeDocument/2006/relationships/hyperlink" Target="https://www.banksbd.org/agbk/badarganj-branch-304.html" TargetMode="External"/><Relationship Id="rId232" Type="http://schemas.openxmlformats.org/officeDocument/2006/relationships/hyperlink" Target="https://www.banksbd.org/agbk/laksam-branch-3989.html" TargetMode="External"/><Relationship Id="rId884" Type="http://schemas.openxmlformats.org/officeDocument/2006/relationships/hyperlink" Target="https://www.banksbd.org/agbk/laldighirpar-branch-3999.html" TargetMode="External"/><Relationship Id="rId27" Type="http://schemas.openxmlformats.org/officeDocument/2006/relationships/hyperlink" Target="https://www.banksbd.org/agbk/battala-branch-153.html" TargetMode="External"/><Relationship Id="rId537" Type="http://schemas.openxmlformats.org/officeDocument/2006/relationships/hyperlink" Target="https://www.banksbd.org/agbk/mirpur-branch-4039.html" TargetMode="External"/><Relationship Id="rId744" Type="http://schemas.openxmlformats.org/officeDocument/2006/relationships/hyperlink" Target="https://www.banksbd.org/agbk/ruppur-branch-4238.html" TargetMode="External"/><Relationship Id="rId80" Type="http://schemas.openxmlformats.org/officeDocument/2006/relationships/hyperlink" Target="https://www.banksbd.org/agbk/sultanganj-branch-4256.html" TargetMode="External"/><Relationship Id="rId176" Type="http://schemas.openxmlformats.org/officeDocument/2006/relationships/hyperlink" Target="https://www.banksbd.org/agbk/laldighi-east-branch-3988.html" TargetMode="External"/><Relationship Id="rId383" Type="http://schemas.openxmlformats.org/officeDocument/2006/relationships/hyperlink" Target="https://www.banksbd.org/agbk/sundarganj-branch-4295.html" TargetMode="External"/><Relationship Id="rId590" Type="http://schemas.openxmlformats.org/officeDocument/2006/relationships/hyperlink" Target="https://www.banksbd.org/agbk/fultala-branch-4181.html" TargetMode="External"/><Relationship Id="rId604" Type="http://schemas.openxmlformats.org/officeDocument/2006/relationships/hyperlink" Target="https://www.banksbd.org/agbk/hashara-bazar-branch-3850.html" TargetMode="External"/><Relationship Id="rId811" Type="http://schemas.openxmlformats.org/officeDocument/2006/relationships/hyperlink" Target="https://www.banksbd.org/agbk/taraganj-branch-4376.html" TargetMode="External"/><Relationship Id="rId243" Type="http://schemas.openxmlformats.org/officeDocument/2006/relationships/hyperlink" Target="https://www.banksbd.org/agbk/rupbabu-bazar-branch-4216.html" TargetMode="External"/><Relationship Id="rId450" Type="http://schemas.openxmlformats.org/officeDocument/2006/relationships/hyperlink" Target="https://www.banksbd.org/agbk/rajarhat-branch-4224.html" TargetMode="External"/><Relationship Id="rId688" Type="http://schemas.openxmlformats.org/officeDocument/2006/relationships/hyperlink" Target="https://www.banksbd.org/agbk/singra-branch-4321.html" TargetMode="External"/><Relationship Id="rId895" Type="http://schemas.openxmlformats.org/officeDocument/2006/relationships/hyperlink" Target="https://www.banksbd.org/agbk/basail-branch-317.html" TargetMode="External"/><Relationship Id="rId909" Type="http://schemas.openxmlformats.org/officeDocument/2006/relationships/hyperlink" Target="https://www.banksbd.org/agbk/mohera-branch-4082.html" TargetMode="External"/><Relationship Id="rId38" Type="http://schemas.openxmlformats.org/officeDocument/2006/relationships/hyperlink" Target="https://www.banksbd.org/agbk/rahutkathi-bandar-branch-4203.html" TargetMode="External"/><Relationship Id="rId103" Type="http://schemas.openxmlformats.org/officeDocument/2006/relationships/hyperlink" Target="https://www.banksbd.org/agbk/beltali-bazar-branch-170.html" TargetMode="External"/><Relationship Id="rId310" Type="http://schemas.openxmlformats.org/officeDocument/2006/relationships/hyperlink" Target="https://www.banksbd.org/agbk/rai-shaheb-bazar-branch-4217.html" TargetMode="External"/><Relationship Id="rId548" Type="http://schemas.openxmlformats.org/officeDocument/2006/relationships/hyperlink" Target="https://www.banksbd.org/agbk/dalal-bazar-branch-3766.html" TargetMode="External"/><Relationship Id="rId755" Type="http://schemas.openxmlformats.org/officeDocument/2006/relationships/hyperlink" Target="https://www.banksbd.org/agbk/tunirhat-branch-4374.html" TargetMode="External"/><Relationship Id="rId91" Type="http://schemas.openxmlformats.org/officeDocument/2006/relationships/hyperlink" Target="https://www.banksbd.org/agbk/chandua-bazar-branch-327.html" TargetMode="External"/><Relationship Id="rId187" Type="http://schemas.openxmlformats.org/officeDocument/2006/relationships/hyperlink" Target="https://www.banksbd.org/agbk/patiya-branch-4155.html" TargetMode="External"/><Relationship Id="rId394" Type="http://schemas.openxmlformats.org/officeDocument/2006/relationships/hyperlink" Target="https://www.banksbd.org/agbk/kaoraid-branch-3924.html" TargetMode="External"/><Relationship Id="rId408" Type="http://schemas.openxmlformats.org/officeDocument/2006/relationships/hyperlink" Target="https://www.banksbd.org/agbk/kaliganj-bazar-branch-3927.html" TargetMode="External"/><Relationship Id="rId615" Type="http://schemas.openxmlformats.org/officeDocument/2006/relationships/hyperlink" Target="https://www.banksbd.org/agbk/atharabari-branch-134.html" TargetMode="External"/><Relationship Id="rId822" Type="http://schemas.openxmlformats.org/officeDocument/2006/relationships/hyperlink" Target="https://www.banksbd.org/agbk/damudya-branch-3780.html" TargetMode="External"/><Relationship Id="rId254" Type="http://schemas.openxmlformats.org/officeDocument/2006/relationships/hyperlink" Target="https://www.banksbd.org/agbk/bank-town-branch-188.html" TargetMode="External"/><Relationship Id="rId699" Type="http://schemas.openxmlformats.org/officeDocument/2006/relationships/hyperlink" Target="https://www.banksbd.org/agbk/rupganj-bazar-branch-4235.html" TargetMode="External"/><Relationship Id="rId49" Type="http://schemas.openxmlformats.org/officeDocument/2006/relationships/hyperlink" Target="https://www.banksbd.org/agbk/char-shashibushan-branch-324.html" TargetMode="External"/><Relationship Id="rId114" Type="http://schemas.openxmlformats.org/officeDocument/2006/relationships/hyperlink" Target="https://www.banksbd.org/agbk/nb-chandpur-branch-4090.html" TargetMode="External"/><Relationship Id="rId461" Type="http://schemas.openxmlformats.org/officeDocument/2006/relationships/hyperlink" Target="https://www.banksbd.org/agbk/kannadah-branch-3933.html" TargetMode="External"/><Relationship Id="rId559" Type="http://schemas.openxmlformats.org/officeDocument/2006/relationships/hyperlink" Target="https://www.banksbd.org/agbk/mission-more-branch-4040.html" TargetMode="External"/><Relationship Id="rId766" Type="http://schemas.openxmlformats.org/officeDocument/2006/relationships/hyperlink" Target="https://www.banksbd.org/agbk/pstu-branch-4190.html" TargetMode="External"/><Relationship Id="rId198" Type="http://schemas.openxmlformats.org/officeDocument/2006/relationships/hyperlink" Target="https://www.banksbd.org/agbk/sitakunda-branch-4270.html" TargetMode="External"/><Relationship Id="rId321" Type="http://schemas.openxmlformats.org/officeDocument/2006/relationships/hyperlink" Target="https://www.banksbd.org/agbk/shewrapara-branch-4281.html" TargetMode="External"/><Relationship Id="rId419" Type="http://schemas.openxmlformats.org/officeDocument/2006/relationships/hyperlink" Target="https://www.banksbd.org/agbk/balijuri-branch-207.html" TargetMode="External"/><Relationship Id="rId626" Type="http://schemas.openxmlformats.org/officeDocument/2006/relationships/hyperlink" Target="https://www.banksbd.org/agbk/muktagachha-branch-4057.html" TargetMode="External"/><Relationship Id="rId833" Type="http://schemas.openxmlformats.org/officeDocument/2006/relationships/hyperlink" Target="https://www.banksbd.org/agbk/vimganj-bazar-branch-4390.html" TargetMode="External"/><Relationship Id="rId265" Type="http://schemas.openxmlformats.org/officeDocument/2006/relationships/hyperlink" Target="https://www.banksbd.org/agbk/dhamrai-branch-3755.html" TargetMode="External"/><Relationship Id="rId472" Type="http://schemas.openxmlformats.org/officeDocument/2006/relationships/hyperlink" Target="https://www.banksbd.org/agbk/panchbibi-branch-4173.html" TargetMode="External"/><Relationship Id="rId900" Type="http://schemas.openxmlformats.org/officeDocument/2006/relationships/hyperlink" Target="https://www.banksbd.org/agbk/gopalpur-branch-3832.html" TargetMode="External"/><Relationship Id="rId125" Type="http://schemas.openxmlformats.org/officeDocument/2006/relationships/hyperlink" Target="https://www.banksbd.org/agbk/gobratola-branch-3805.html" TargetMode="External"/><Relationship Id="rId332" Type="http://schemas.openxmlformats.org/officeDocument/2006/relationships/hyperlink" Target="https://www.banksbd.org/agbk/wasa-branch-4391.html" TargetMode="External"/><Relationship Id="rId777" Type="http://schemas.openxmlformats.org/officeDocument/2006/relationships/hyperlink" Target="https://www.banksbd.org/agbk/bajubagha-branch-299.html" TargetMode="External"/><Relationship Id="rId637" Type="http://schemas.openxmlformats.org/officeDocument/2006/relationships/hyperlink" Target="https://www.banksbd.org/agbk/keshab-branch-3961.html" TargetMode="External"/><Relationship Id="rId844" Type="http://schemas.openxmlformats.org/officeDocument/2006/relationships/hyperlink" Target="https://www.banksbd.org/agbk/nimgachhi-branch-4146.html" TargetMode="External"/><Relationship Id="rId276" Type="http://schemas.openxmlformats.org/officeDocument/2006/relationships/hyperlink" Target="https://www.banksbd.org/agbk/hatkhola-branch-3840.html" TargetMode="External"/><Relationship Id="rId483" Type="http://schemas.openxmlformats.org/officeDocument/2006/relationships/hyperlink" Target="https://www.banksbd.org/agbk/farazipara-branch-3796.html" TargetMode="External"/><Relationship Id="rId690" Type="http://schemas.openxmlformats.org/officeDocument/2006/relationships/hyperlink" Target="https://www.banksbd.org/agbk/barhatta-branch-290.html" TargetMode="External"/><Relationship Id="rId704" Type="http://schemas.openxmlformats.org/officeDocument/2006/relationships/hyperlink" Target="https://www.banksbd.org/agbk/badalkot-branch-292.html" TargetMode="External"/><Relationship Id="rId911" Type="http://schemas.openxmlformats.org/officeDocument/2006/relationships/hyperlink" Target="https://www.banksbd.org/agbk/nagarpur-branch-4147.html" TargetMode="External"/><Relationship Id="rId40" Type="http://schemas.openxmlformats.org/officeDocument/2006/relationships/hyperlink" Target="https://www.banksbd.org/agbk/rupatoli-branch-4204.html" TargetMode="External"/><Relationship Id="rId136" Type="http://schemas.openxmlformats.org/officeDocument/2006/relationships/hyperlink" Target="https://www.banksbd.org/agbk/amirhat-branch-115.html" TargetMode="External"/><Relationship Id="rId343" Type="http://schemas.openxmlformats.org/officeDocument/2006/relationships/hyperlink" Target="https://www.banksbd.org/agbk/parbatipur-branch-4160.html" TargetMode="External"/><Relationship Id="rId550" Type="http://schemas.openxmlformats.org/officeDocument/2006/relationships/hyperlink" Target="https://www.banksbd.org/agbk/joyag-bazar-branch-3893.html" TargetMode="External"/><Relationship Id="rId788" Type="http://schemas.openxmlformats.org/officeDocument/2006/relationships/hyperlink" Target="https://www.banksbd.org/agbk/puthia-branch-4194.html" TargetMode="External"/><Relationship Id="rId203" Type="http://schemas.openxmlformats.org/officeDocument/2006/relationships/hyperlink" Target="https://www.banksbd.org/agbk/andulbaria-branch-122.html" TargetMode="External"/><Relationship Id="rId648" Type="http://schemas.openxmlformats.org/officeDocument/2006/relationships/hyperlink" Target="https://www.banksbd.org/agbk/jugania-branch-3895.html" TargetMode="External"/><Relationship Id="rId855" Type="http://schemas.openxmlformats.org/officeDocument/2006/relationships/hyperlink" Target="https://www.banksbd.org/agbk/chhatak-branch-3742.html" TargetMode="External"/><Relationship Id="rId287" Type="http://schemas.openxmlformats.org/officeDocument/2006/relationships/hyperlink" Target="https://www.banksbd.org/agbk/kamalapur-branch-264.html" TargetMode="External"/><Relationship Id="rId410" Type="http://schemas.openxmlformats.org/officeDocument/2006/relationships/hyperlink" Target="https://www.banksbd.org/agbk/kotalipara-branch-3929.html" TargetMode="External"/><Relationship Id="rId494" Type="http://schemas.openxmlformats.org/officeDocument/2006/relationships/hyperlink" Target="https://www.banksbd.org/agbk/liakatnagar-branch-3991.html" TargetMode="External"/><Relationship Id="rId508" Type="http://schemas.openxmlformats.org/officeDocument/2006/relationships/hyperlink" Target="https://www.banksbd.org/agbk/karimganj-branch-3944.html" TargetMode="External"/><Relationship Id="rId715" Type="http://schemas.openxmlformats.org/officeDocument/2006/relationships/hyperlink" Target="https://www.banksbd.org/agbk/hatiya-branch-3853.html" TargetMode="External"/><Relationship Id="rId147" Type="http://schemas.openxmlformats.org/officeDocument/2006/relationships/hyperlink" Target="https://www.banksbd.org/agbk/chatteswari-road-branch-334.html" TargetMode="External"/><Relationship Id="rId354" Type="http://schemas.openxmlformats.org/officeDocument/2006/relationships/hyperlink" Target="https://www.banksbd.org/agbk/bus-stand-branch-3794.html" TargetMode="External"/><Relationship Id="rId799" Type="http://schemas.openxmlformats.org/officeDocument/2006/relationships/hyperlink" Target="https://www.banksbd.org/agbk/alamnagar-branch-143.html" TargetMode="External"/><Relationship Id="rId51" Type="http://schemas.openxmlformats.org/officeDocument/2006/relationships/hyperlink" Target="https://www.banksbd.org/agbk/kalinath-rayer-bazar-branch-3902.html" TargetMode="External"/><Relationship Id="rId561" Type="http://schemas.openxmlformats.org/officeDocument/2006/relationships/hyperlink" Target="https://www.banksbd.org/agbk/dikrirchar--hat-branch-3769.html" TargetMode="External"/><Relationship Id="rId659" Type="http://schemas.openxmlformats.org/officeDocument/2006/relationships/hyperlink" Target="https://www.banksbd.org/agbk/kanchan-branch-3965.html" TargetMode="External"/><Relationship Id="rId866" Type="http://schemas.openxmlformats.org/officeDocument/2006/relationships/hyperlink" Target="https://www.banksbd.org/agbk/chagli-bazar-branch-3743.html" TargetMode="External"/><Relationship Id="rId214" Type="http://schemas.openxmlformats.org/officeDocument/2006/relationships/hyperlink" Target="https://www.banksbd.org/agbk/amratali-bazar-branch-124.html" TargetMode="External"/><Relationship Id="rId298" Type="http://schemas.openxmlformats.org/officeDocument/2006/relationships/hyperlink" Target="https://www.banksbd.org/agbk/narisha-bazar-branch-4099.html" TargetMode="External"/><Relationship Id="rId421" Type="http://schemas.openxmlformats.org/officeDocument/2006/relationships/hyperlink" Target="https://www.banksbd.org/agbk/bus-stand-branch-209.html" TargetMode="External"/><Relationship Id="rId519" Type="http://schemas.openxmlformats.org/officeDocument/2006/relationships/hyperlink" Target="https://www.banksbd.org/agbk/fulpur-branch-3797.html" TargetMode="External"/><Relationship Id="rId158" Type="http://schemas.openxmlformats.org/officeDocument/2006/relationships/hyperlink" Target="https://www.banksbd.org/agbk/durgapur-branch-3752.html" TargetMode="External"/><Relationship Id="rId726" Type="http://schemas.openxmlformats.org/officeDocument/2006/relationships/hyperlink" Target="https://www.banksbd.org/agbk/atghoria-branch-141.html" TargetMode="External"/><Relationship Id="rId62" Type="http://schemas.openxmlformats.org/officeDocument/2006/relationships/hyperlink" Target="https://www.banksbd.org/agbk/dupchanchia-branch-3750.html" TargetMode="External"/><Relationship Id="rId365" Type="http://schemas.openxmlformats.org/officeDocument/2006/relationships/hyperlink" Target="https://www.banksbd.org/agbk/bairagirhat-branch-198.html" TargetMode="External"/><Relationship Id="rId572" Type="http://schemas.openxmlformats.org/officeDocument/2006/relationships/hyperlink" Target="https://www.banksbd.org/agbk/bangladesh-hat-branch-230.html" TargetMode="External"/><Relationship Id="rId225" Type="http://schemas.openxmlformats.org/officeDocument/2006/relationships/hyperlink" Target="https://www.banksbd.org/agbk/housing-estate-branch-3839.html" TargetMode="External"/><Relationship Id="rId432" Type="http://schemas.openxmlformats.org/officeDocument/2006/relationships/hyperlink" Target="https://www.banksbd.org/agbk/station-bazar-branch-4299.html" TargetMode="External"/><Relationship Id="rId877" Type="http://schemas.openxmlformats.org/officeDocument/2006/relationships/hyperlink" Target="https://www.banksbd.org/agbk/jaflong-branch-3898.html" TargetMode="External"/><Relationship Id="rId737" Type="http://schemas.openxmlformats.org/officeDocument/2006/relationships/hyperlink" Target="https://www.banksbd.org/agbk/muladuli-branch-4068.html" TargetMode="External"/><Relationship Id="rId73" Type="http://schemas.openxmlformats.org/officeDocument/2006/relationships/hyperlink" Target="https://www.banksbd.org/agbk/poradah-hat-branch-4153.html" TargetMode="External"/><Relationship Id="rId169" Type="http://schemas.openxmlformats.org/officeDocument/2006/relationships/hyperlink" Target="https://www.banksbd.org/agbk/jalalabad-branch-3870.html" TargetMode="External"/><Relationship Id="rId376" Type="http://schemas.openxmlformats.org/officeDocument/2006/relationships/hyperlink" Target="https://www.banksbd.org/agbk/gaibandha-branch-3809.html" TargetMode="External"/><Relationship Id="rId583" Type="http://schemas.openxmlformats.org/officeDocument/2006/relationships/hyperlink" Target="https://www.banksbd.org/agbk/bamanpara-branch-232.html" TargetMode="External"/><Relationship Id="rId790" Type="http://schemas.openxmlformats.org/officeDocument/2006/relationships/hyperlink" Target="https://www.banksbd.org/agbk/rajshahi-cantonment-branch-4241.html" TargetMode="External"/><Relationship Id="rId804" Type="http://schemas.openxmlformats.org/officeDocument/2006/relationships/hyperlink" Target="https://www.banksbd.org/agbk/pawtana-branch-4195.html" TargetMode="External"/><Relationship Id="rId4" Type="http://schemas.openxmlformats.org/officeDocument/2006/relationships/hyperlink" Target="https://www.banksbd.org/agbk/chulkathi-branch-321.html" TargetMode="External"/><Relationship Id="rId236" Type="http://schemas.openxmlformats.org/officeDocument/2006/relationships/hyperlink" Target="https://www.banksbd.org/agbk/munshirhat-branch-4024.html" TargetMode="External"/><Relationship Id="rId443" Type="http://schemas.openxmlformats.org/officeDocument/2006/relationships/hyperlink" Target="https://www.banksbd.org/agbk/jhumjhumpur-branch-3886.html" TargetMode="External"/><Relationship Id="rId650" Type="http://schemas.openxmlformats.org/officeDocument/2006/relationships/hyperlink" Target="https://www.banksbd.org/agbk/kalia-branch-3963.html" TargetMode="External"/><Relationship Id="rId888" Type="http://schemas.openxmlformats.org/officeDocument/2006/relationships/hyperlink" Target="https://www.banksbd.org/agbk/saraker-bazar-branch-4346.html" TargetMode="External"/><Relationship Id="rId303" Type="http://schemas.openxmlformats.org/officeDocument/2006/relationships/hyperlink" Target="https://www.banksbd.org/agbk/north-south-road-branch-4102.html" TargetMode="External"/><Relationship Id="rId748" Type="http://schemas.openxmlformats.org/officeDocument/2006/relationships/hyperlink" Target="https://www.banksbd.org/agbk/sujanagar-branch-4329.html" TargetMode="External"/><Relationship Id="rId84" Type="http://schemas.openxmlformats.org/officeDocument/2006/relationships/hyperlink" Target="https://www.banksbd.org/agbk/zianagar-branch-4395.html" TargetMode="External"/><Relationship Id="rId387" Type="http://schemas.openxmlformats.org/officeDocument/2006/relationships/hyperlink" Target="https://www.banksbd.org/agbk/board-bazar-branch-203.html" TargetMode="External"/><Relationship Id="rId510" Type="http://schemas.openxmlformats.org/officeDocument/2006/relationships/hyperlink" Target="https://www.banksbd.org/agbk/kishoreganj-branch-3947.html" TargetMode="External"/><Relationship Id="rId594" Type="http://schemas.openxmlformats.org/officeDocument/2006/relationships/hyperlink" Target="https://www.banksbd.org/agbk/kulaura-branch-3956.html" TargetMode="External"/><Relationship Id="rId608" Type="http://schemas.openxmlformats.org/officeDocument/2006/relationships/hyperlink" Target="https://www.banksbd.org/agbk/mirkadim-branch-4051.html" TargetMode="External"/><Relationship Id="rId815" Type="http://schemas.openxmlformats.org/officeDocument/2006/relationships/hyperlink" Target="https://www.banksbd.org/agbk/gazirhat-branch-3825.html" TargetMode="External"/><Relationship Id="rId247" Type="http://schemas.openxmlformats.org/officeDocument/2006/relationships/hyperlink" Target="https://www.banksbd.org/agbk/amin-court-branch-126.html" TargetMode="External"/><Relationship Id="rId899" Type="http://schemas.openxmlformats.org/officeDocument/2006/relationships/hyperlink" Target="https://www.banksbd.org/agbk/ghatail-branch-3831.html" TargetMode="External"/><Relationship Id="rId107" Type="http://schemas.openxmlformats.org/officeDocument/2006/relationships/hyperlink" Target="https://www.banksbd.org/agbk/hajiganj-branch-3833.html" TargetMode="External"/><Relationship Id="rId454" Type="http://schemas.openxmlformats.org/officeDocument/2006/relationships/hyperlink" Target="https://www.banksbd.org/agbk/bhainar-moor-branch-214.html" TargetMode="External"/><Relationship Id="rId661" Type="http://schemas.openxmlformats.org/officeDocument/2006/relationships/hyperlink" Target="https://www.banksbd.org/agbk/sastapur-branch-4318.html" TargetMode="External"/><Relationship Id="rId759" Type="http://schemas.openxmlformats.org/officeDocument/2006/relationships/hyperlink" Target="https://www.banksbd.org/agbk/galachipa-branch-3824.html" TargetMode="External"/><Relationship Id="rId11" Type="http://schemas.openxmlformats.org/officeDocument/2006/relationships/hyperlink" Target="https://www.banksbd.org/agbk/muniganj-branch-4003.html" TargetMode="External"/><Relationship Id="rId314" Type="http://schemas.openxmlformats.org/officeDocument/2006/relationships/hyperlink" Target="https://www.banksbd.org/agbk/rayer-bazar-branch-4218.html" TargetMode="External"/><Relationship Id="rId398" Type="http://schemas.openxmlformats.org/officeDocument/2006/relationships/hyperlink" Target="https://www.banksbd.org/agbk/nagari-branch-4108.html" TargetMode="External"/><Relationship Id="rId521" Type="http://schemas.openxmlformats.org/officeDocument/2006/relationships/hyperlink" Target="https://www.banksbd.org/agbk/nageshwari-branch-4115.html" TargetMode="External"/><Relationship Id="rId619" Type="http://schemas.openxmlformats.org/officeDocument/2006/relationships/hyperlink" Target="https://www.banksbd.org/agbk/chotobazar-branch-3728.html" TargetMode="External"/><Relationship Id="rId95" Type="http://schemas.openxmlformats.org/officeDocument/2006/relationships/hyperlink" Target="https://www.banksbd.org/agbk/nabinagar-branch-4089.html" TargetMode="External"/><Relationship Id="rId160" Type="http://schemas.openxmlformats.org/officeDocument/2006/relationships/hyperlink" Target="https://www.banksbd.org/agbk/foteabad-branch-3788.html" TargetMode="External"/><Relationship Id="rId826" Type="http://schemas.openxmlformats.org/officeDocument/2006/relationships/hyperlink" Target="https://www.banksbd.org/agbk/kakarkandi-branch-3975.html" TargetMode="External"/><Relationship Id="rId258" Type="http://schemas.openxmlformats.org/officeDocument/2006/relationships/hyperlink" Target="https://www.banksbd.org/agbk/central-law-college-branch-240.html" TargetMode="External"/><Relationship Id="rId465" Type="http://schemas.openxmlformats.org/officeDocument/2006/relationships/hyperlink" Target="https://www.banksbd.org/agbk/awlai-branch-131.html" TargetMode="External"/><Relationship Id="rId672" Type="http://schemas.openxmlformats.org/officeDocument/2006/relationships/hyperlink" Target="https://www.banksbd.org/agbk/palash-bazar-branch-4186.html" TargetMode="External"/><Relationship Id="rId22" Type="http://schemas.openxmlformats.org/officeDocument/2006/relationships/hyperlink" Target="https://www.banksbd.org/agbk/patharghata-branch-4150.html" TargetMode="External"/><Relationship Id="rId118" Type="http://schemas.openxmlformats.org/officeDocument/2006/relationships/hyperlink" Target="https://www.banksbd.org/agbk/sree-ramdee-branch-4261.html" TargetMode="External"/><Relationship Id="rId325" Type="http://schemas.openxmlformats.org/officeDocument/2006/relationships/hyperlink" Target="https://www.banksbd.org/agbk/south-badda-branch-4284.html" TargetMode="External"/><Relationship Id="rId532" Type="http://schemas.openxmlformats.org/officeDocument/2006/relationships/hyperlink" Target="https://www.banksbd.org/agbk/khalisha-kundi-branch-3949.html" TargetMode="External"/><Relationship Id="rId171" Type="http://schemas.openxmlformats.org/officeDocument/2006/relationships/hyperlink" Target="https://www.banksbd.org/agbk/kapashgola-branch-3909.html" TargetMode="External"/><Relationship Id="rId837" Type="http://schemas.openxmlformats.org/officeDocument/2006/relationships/hyperlink" Target="https://www.banksbd.org/agbk/brahmangacha-branch-310.html" TargetMode="External"/><Relationship Id="rId269" Type="http://schemas.openxmlformats.org/officeDocument/2006/relationships/hyperlink" Target="https://www.banksbd.org/agbk/farashganj-branch-3791.html" TargetMode="External"/><Relationship Id="rId476" Type="http://schemas.openxmlformats.org/officeDocument/2006/relationships/hyperlink" Target="https://www.banksbd.org/agbk/bandargati-branch-216.html" TargetMode="External"/><Relationship Id="rId683" Type="http://schemas.openxmlformats.org/officeDocument/2006/relationships/hyperlink" Target="https://www.banksbd.org/agbk/natore-sugar-mills-branch-4124.html" TargetMode="External"/><Relationship Id="rId890" Type="http://schemas.openxmlformats.org/officeDocument/2006/relationships/hyperlink" Target="https://www.banksbd.org/agbk/station-road-branch-4348.html" TargetMode="External"/><Relationship Id="rId904" Type="http://schemas.openxmlformats.org/officeDocument/2006/relationships/hyperlink" Target="https://www.banksbd.org/agbk/karatia-branch-3982.html" TargetMode="External"/><Relationship Id="rId33" Type="http://schemas.openxmlformats.org/officeDocument/2006/relationships/hyperlink" Target="https://www.banksbd.org/agbk/lebubunia-hat-branch-3984.html" TargetMode="External"/><Relationship Id="rId129" Type="http://schemas.openxmlformats.org/officeDocument/2006/relationships/hyperlink" Target="https://www.banksbd.org/agbk/raja-rampur-branch-4208.html" TargetMode="External"/><Relationship Id="rId336" Type="http://schemas.openxmlformats.org/officeDocument/2006/relationships/hyperlink" Target="https://www.banksbd.org/agbk/birampur-branch-193.html" TargetMode="External"/><Relationship Id="rId543" Type="http://schemas.openxmlformats.org/officeDocument/2006/relationships/hyperlink" Target="https://www.banksbd.org/agbk/station-road-branch-4307.html" TargetMode="External"/><Relationship Id="rId182" Type="http://schemas.openxmlformats.org/officeDocument/2006/relationships/hyperlink" Target="https://www.banksbd.org/agbk/mirzakhil-branch-4019.html" TargetMode="External"/><Relationship Id="rId403" Type="http://schemas.openxmlformats.org/officeDocument/2006/relationships/hyperlink" Target="https://www.banksbd.org/agbk/bangabandhu-sk-mujib-sci-&amp;-tech-branch-205.html" TargetMode="External"/><Relationship Id="rId750" Type="http://schemas.openxmlformats.org/officeDocument/2006/relationships/hyperlink" Target="https://www.banksbd.org/agbk/chaklahat-branch-3736.html" TargetMode="External"/><Relationship Id="rId848" Type="http://schemas.openxmlformats.org/officeDocument/2006/relationships/hyperlink" Target="https://www.banksbd.org/agbk/shahzadpur-branch-4341.html" TargetMode="External"/><Relationship Id="rId487" Type="http://schemas.openxmlformats.org/officeDocument/2006/relationships/hyperlink" Target="https://www.banksbd.org/agbk/kapilmuni-branch-3938.html" TargetMode="External"/><Relationship Id="rId610" Type="http://schemas.openxmlformats.org/officeDocument/2006/relationships/hyperlink" Target="https://www.banksbd.org/agbk/munshiganj-branch-4054.html" TargetMode="External"/><Relationship Id="rId694" Type="http://schemas.openxmlformats.org/officeDocument/2006/relationships/hyperlink" Target="https://www.banksbd.org/agbk/jhanjail-branch-3896.html" TargetMode="External"/><Relationship Id="rId708" Type="http://schemas.openxmlformats.org/officeDocument/2006/relationships/hyperlink" Target="https://www.banksbd.org/agbk/brojergaon-road-branch-294.html" TargetMode="External"/><Relationship Id="rId915" Type="http://schemas.openxmlformats.org/officeDocument/2006/relationships/hyperlink" Target="https://www.banksbd.org/agbk/suruj-bazar-branch-4352.html" TargetMode="External"/><Relationship Id="rId347" Type="http://schemas.openxmlformats.org/officeDocument/2006/relationships/hyperlink" Target="https://www.banksbd.org/agbk/setabganj-branch-4285.html" TargetMode="External"/><Relationship Id="rId44" Type="http://schemas.openxmlformats.org/officeDocument/2006/relationships/hyperlink" Target="https://www.banksbd.org/agbk/ulania-branch-4381.html" TargetMode="External"/><Relationship Id="rId554" Type="http://schemas.openxmlformats.org/officeDocument/2006/relationships/hyperlink" Target="https://www.banksbd.org/agbk/panpara-bazar-branch-4180.html" TargetMode="External"/><Relationship Id="rId761" Type="http://schemas.openxmlformats.org/officeDocument/2006/relationships/hyperlink" Target="https://www.banksbd.org/agbk/khepupara-branch-3970.html" TargetMode="External"/><Relationship Id="rId859" Type="http://schemas.openxmlformats.org/officeDocument/2006/relationships/hyperlink" Target="https://www.banksbd.org/agbk/amberkhana-branch-145.html" TargetMode="External"/><Relationship Id="rId193" Type="http://schemas.openxmlformats.org/officeDocument/2006/relationships/hyperlink" Target="https://www.banksbd.org/agbk/sandwip-branch-4274.html" TargetMode="External"/><Relationship Id="rId207" Type="http://schemas.openxmlformats.org/officeDocument/2006/relationships/hyperlink" Target="https://www.banksbd.org/agbk/hardi-branch-3836.html" TargetMode="External"/><Relationship Id="rId414" Type="http://schemas.openxmlformats.org/officeDocument/2006/relationships/hyperlink" Target="https://www.banksbd.org/agbk/tungipara-branch-4366.html" TargetMode="External"/><Relationship Id="rId498" Type="http://schemas.openxmlformats.org/officeDocument/2006/relationships/hyperlink" Target="https://www.banksbd.org/agbk/phultala-branch-4175.html" TargetMode="External"/><Relationship Id="rId621" Type="http://schemas.openxmlformats.org/officeDocument/2006/relationships/hyperlink" Target="https://www.banksbd.org/agbk/dhara-bazar-branch-3772.html" TargetMode="External"/><Relationship Id="rId260" Type="http://schemas.openxmlformats.org/officeDocument/2006/relationships/hyperlink" Target="https://www.banksbd.org/agbk/chowdhury-bazar-branch-242.html" TargetMode="External"/><Relationship Id="rId719" Type="http://schemas.openxmlformats.org/officeDocument/2006/relationships/hyperlink" Target="https://www.banksbd.org/agbk/nadana-bazar-branch-4129.html" TargetMode="External"/><Relationship Id="rId55" Type="http://schemas.openxmlformats.org/officeDocument/2006/relationships/hyperlink" Target="https://www.banksbd.org/agbk/badurtala-branch-160.html" TargetMode="External"/><Relationship Id="rId120" Type="http://schemas.openxmlformats.org/officeDocument/2006/relationships/hyperlink" Target="https://www.banksbd.org/agbk/amnura-branch-112.html" TargetMode="External"/><Relationship Id="rId358" Type="http://schemas.openxmlformats.org/officeDocument/2006/relationships/hyperlink" Target="https://www.banksbd.org/agbk/gharua-branch-3808.html" TargetMode="External"/><Relationship Id="rId565" Type="http://schemas.openxmlformats.org/officeDocument/2006/relationships/hyperlink" Target="https://www.banksbd.org/agbk/takerhat-branch-4369.html" TargetMode="External"/><Relationship Id="rId772" Type="http://schemas.openxmlformats.org/officeDocument/2006/relationships/hyperlink" Target="https://www.banksbd.org/agbk/parerhat-branch-4192.html" TargetMode="External"/><Relationship Id="rId218" Type="http://schemas.openxmlformats.org/officeDocument/2006/relationships/hyperlink" Target="https://www.banksbd.org/agbk/bscic-branch-180.html" TargetMode="External"/><Relationship Id="rId425" Type="http://schemas.openxmlformats.org/officeDocument/2006/relationships/hyperlink" Target="https://www.banksbd.org/agbk/jamtali-bazar-branch-3881.html" TargetMode="External"/><Relationship Id="rId632" Type="http://schemas.openxmlformats.org/officeDocument/2006/relationships/hyperlink" Target="https://www.banksbd.org/agbk/trishal-branch-4370.html" TargetMode="External"/><Relationship Id="rId271" Type="http://schemas.openxmlformats.org/officeDocument/2006/relationships/hyperlink" Target="https://www.banksbd.org/agbk/farm-gate-branch-249.html" TargetMode="External"/><Relationship Id="rId66" Type="http://schemas.openxmlformats.org/officeDocument/2006/relationships/hyperlink" Target="https://www.banksbd.org/agbk/mahasthangarh-branch-4009.html" TargetMode="External"/><Relationship Id="rId131" Type="http://schemas.openxmlformats.org/officeDocument/2006/relationships/hyperlink" Target="https://www.banksbd.org/agbk/sadarghat-branch-4263.html" TargetMode="External"/><Relationship Id="rId369" Type="http://schemas.openxmlformats.org/officeDocument/2006/relationships/hyperlink" Target="https://www.banksbd.org/agbk/kamalapatty-branch-3920.html" TargetMode="External"/><Relationship Id="rId576" Type="http://schemas.openxmlformats.org/officeDocument/2006/relationships/hyperlink" Target="https://www.banksbd.org/agbk/jhitka-bazar-branch-3894.html" TargetMode="External"/><Relationship Id="rId783" Type="http://schemas.openxmlformats.org/officeDocument/2006/relationships/hyperlink" Target="https://www.banksbd.org/agbk/harian-branch-3855.html" TargetMode="External"/><Relationship Id="rId229" Type="http://schemas.openxmlformats.org/officeDocument/2006/relationships/hyperlink" Target="https://www.banksbd.org/agbk/juktikhola-bazar-branch-3876.html" TargetMode="External"/><Relationship Id="rId436" Type="http://schemas.openxmlformats.org/officeDocument/2006/relationships/hyperlink" Target="https://www.banksbd.org/agbk/daratana-road-branch-3763.html" TargetMode="External"/><Relationship Id="rId643" Type="http://schemas.openxmlformats.org/officeDocument/2006/relationships/hyperlink" Target="https://www.banksbd.org/agbk/patnitala-branch-4184.html" TargetMode="External"/><Relationship Id="rId850" Type="http://schemas.openxmlformats.org/officeDocument/2006/relationships/hyperlink" Target="https://www.banksbd.org/agbk/ss-road-branch-4340.html" TargetMode="External"/><Relationship Id="rId77" Type="http://schemas.openxmlformats.org/officeDocument/2006/relationships/hyperlink" Target="https://www.banksbd.org/agbk/sherpur-branch-4253.html" TargetMode="External"/><Relationship Id="rId282" Type="http://schemas.openxmlformats.org/officeDocument/2006/relationships/hyperlink" Target="https://www.banksbd.org/agbk/jahangirnagar-university-branch-259.html" TargetMode="External"/><Relationship Id="rId503" Type="http://schemas.openxmlformats.org/officeDocument/2006/relationships/hyperlink" Target="https://www.banksbd.org/agbk/terokhada-branch-4367.html" TargetMode="External"/><Relationship Id="rId587" Type="http://schemas.openxmlformats.org/officeDocument/2006/relationships/hyperlink" Target="https://www.banksbd.org/agbk/mujibnagar-branch-4047.html" TargetMode="External"/><Relationship Id="rId710" Type="http://schemas.openxmlformats.org/officeDocument/2006/relationships/hyperlink" Target="https://www.banksbd.org/agbk/chowmuhani-branch-3124.html" TargetMode="External"/><Relationship Id="rId808" Type="http://schemas.openxmlformats.org/officeDocument/2006/relationships/hyperlink" Target="https://www.banksbd.org/agbk/rangpur-medical-college-branch-4075.html" TargetMode="External"/><Relationship Id="rId8" Type="http://schemas.openxmlformats.org/officeDocument/2006/relationships/hyperlink" Target="https://www.banksbd.org/agbk/jatrapur-bazar-branch-3867.html" TargetMode="External"/><Relationship Id="rId142" Type="http://schemas.openxmlformats.org/officeDocument/2006/relationships/hyperlink" Target="https://www.banksbd.org/agbk/bahaddarhat-branch-173.html" TargetMode="External"/><Relationship Id="rId447" Type="http://schemas.openxmlformats.org/officeDocument/2006/relationships/hyperlink" Target="https://www.banksbd.org/agbk/pratappur-branch-4171.html" TargetMode="External"/><Relationship Id="rId794" Type="http://schemas.openxmlformats.org/officeDocument/2006/relationships/hyperlink" Target="https://www.banksbd.org/agbk/wapda-sopura-branch-4393.html" TargetMode="External"/><Relationship Id="rId654" Type="http://schemas.openxmlformats.org/officeDocument/2006/relationships/hyperlink" Target="https://www.banksbd.org/agbk/araihazar-branch-138.html" TargetMode="External"/><Relationship Id="rId861" Type="http://schemas.openxmlformats.org/officeDocument/2006/relationships/hyperlink" Target="https://www.banksbd.org/agbk/balaganj-branch-312.html" TargetMode="External"/><Relationship Id="rId293" Type="http://schemas.openxmlformats.org/officeDocument/2006/relationships/hyperlink" Target="https://www.banksbd.org/agbk/mohakhali-branch-268.html" TargetMode="External"/><Relationship Id="rId307" Type="http://schemas.openxmlformats.org/officeDocument/2006/relationships/hyperlink" Target="https://www.banksbd.org/agbk/posta-branch-276.html" TargetMode="External"/><Relationship Id="rId514" Type="http://schemas.openxmlformats.org/officeDocument/2006/relationships/hyperlink" Target="https://www.banksbd.org/agbk/nikli-branch-4114.html" TargetMode="External"/><Relationship Id="rId721" Type="http://schemas.openxmlformats.org/officeDocument/2006/relationships/hyperlink" Target="https://www.banksbd.org/agbk/senbagh-branch-4290.html" TargetMode="External"/><Relationship Id="rId88" Type="http://schemas.openxmlformats.org/officeDocument/2006/relationships/hyperlink" Target="https://www.banksbd.org/agbk/bangora-bazar-branch-165.html" TargetMode="External"/><Relationship Id="rId153" Type="http://schemas.openxmlformats.org/officeDocument/2006/relationships/hyperlink" Target="https://www.banksbd.org/agbk/chittagong-medical-college-branch-4016.html" TargetMode="External"/><Relationship Id="rId360" Type="http://schemas.openxmlformats.org/officeDocument/2006/relationships/hyperlink" Target="https://www.banksbd.org/agbk/maligram-branch-4030.html" TargetMode="External"/><Relationship Id="rId598" Type="http://schemas.openxmlformats.org/officeDocument/2006/relationships/hyperlink" Target="https://www.banksbd.org/agbk/rabir-bazar-branch-4230.html" TargetMode="External"/><Relationship Id="rId819" Type="http://schemas.openxmlformats.org/officeDocument/2006/relationships/hyperlink" Target="https://www.banksbd.org/agbk/satkhira-branch-4334.html" TargetMode="External"/><Relationship Id="rId220" Type="http://schemas.openxmlformats.org/officeDocument/2006/relationships/hyperlink" Target="https://www.banksbd.org/agbk/chandina-branch-3120.html" TargetMode="External"/><Relationship Id="rId458" Type="http://schemas.openxmlformats.org/officeDocument/2006/relationships/hyperlink" Target="https://www.banksbd.org/agbk/jhenaidah-branch-3888.html" TargetMode="External"/><Relationship Id="rId665" Type="http://schemas.openxmlformats.org/officeDocument/2006/relationships/hyperlink" Target="https://www.banksbd.org/agbk/amirganj-branch-139.html" TargetMode="External"/><Relationship Id="rId872" Type="http://schemas.openxmlformats.org/officeDocument/2006/relationships/hyperlink" Target="https://www.banksbd.org/agbk/goalabazar-branch-3828.html" TargetMode="External"/><Relationship Id="rId15" Type="http://schemas.openxmlformats.org/officeDocument/2006/relationships/hyperlink" Target="https://www.banksbd.org/agbk/aziz-nagar-branch-106.html" TargetMode="External"/><Relationship Id="rId318" Type="http://schemas.openxmlformats.org/officeDocument/2006/relationships/hyperlink" Target="https://www.banksbd.org/agbk/savar-branch-4277.html" TargetMode="External"/><Relationship Id="rId525" Type="http://schemas.openxmlformats.org/officeDocument/2006/relationships/hyperlink" Target="https://www.banksbd.org/agbk/allardargah-branch-132.html" TargetMode="External"/><Relationship Id="rId732" Type="http://schemas.openxmlformats.org/officeDocument/2006/relationships/hyperlink" Target="https://www.banksbd.org/agbk/dublia-bazar-branch-3777.html" TargetMode="External"/><Relationship Id="rId99" Type="http://schemas.openxmlformats.org/officeDocument/2006/relationships/hyperlink" Target="https://www.banksbd.org/agbk/ta-road-branch-4358.html" TargetMode="External"/><Relationship Id="rId164" Type="http://schemas.openxmlformats.org/officeDocument/2006/relationships/hyperlink" Target="https://www.banksbd.org/agbk/halishahar-branch-3834.html" TargetMode="External"/><Relationship Id="rId371" Type="http://schemas.openxmlformats.org/officeDocument/2006/relationships/hyperlink" Target="https://www.banksbd.org/agbk/sonagazi-branch-4291.html" TargetMode="External"/><Relationship Id="rId469" Type="http://schemas.openxmlformats.org/officeDocument/2006/relationships/hyperlink" Target="https://www.banksbd.org/agbk/kalai-branch-3935.html" TargetMode="External"/><Relationship Id="rId676" Type="http://schemas.openxmlformats.org/officeDocument/2006/relationships/hyperlink" Target="https://www.banksbd.org/agbk/bagatipara-branch-289.html" TargetMode="External"/><Relationship Id="rId883" Type="http://schemas.openxmlformats.org/officeDocument/2006/relationships/hyperlink" Target="https://www.banksbd.org/agbk/lala-bazar-branch-3998.html" TargetMode="External"/><Relationship Id="rId26" Type="http://schemas.openxmlformats.org/officeDocument/2006/relationships/hyperlink" Target="https://www.banksbd.org/agbk/batajore-branch-152.html" TargetMode="External"/><Relationship Id="rId231" Type="http://schemas.openxmlformats.org/officeDocument/2006/relationships/hyperlink" Target="https://www.banksbd.org/agbk/khila-bazar-branch-3916.html" TargetMode="External"/><Relationship Id="rId329" Type="http://schemas.openxmlformats.org/officeDocument/2006/relationships/hyperlink" Target="https://www.banksbd.org/agbk/thatari-bazar-branch-4362.html" TargetMode="External"/><Relationship Id="rId536" Type="http://schemas.openxmlformats.org/officeDocument/2006/relationships/hyperlink" Target="https://www.banksbd.org/agbk/mazampur-branch-4038.html" TargetMode="External"/><Relationship Id="rId175" Type="http://schemas.openxmlformats.org/officeDocument/2006/relationships/hyperlink" Target="https://www.banksbd.org/agbk/khulshi-branch-3913.html" TargetMode="External"/><Relationship Id="rId743" Type="http://schemas.openxmlformats.org/officeDocument/2006/relationships/hyperlink" Target="https://www.banksbd.org/agbk/rail-bazar-branch-4237.html" TargetMode="External"/><Relationship Id="rId382" Type="http://schemas.openxmlformats.org/officeDocument/2006/relationships/hyperlink" Target="https://www.banksbd.org/agbk/saghata-branch-4294.html" TargetMode="External"/><Relationship Id="rId603" Type="http://schemas.openxmlformats.org/officeDocument/2006/relationships/hyperlink" Target="https://www.banksbd.org/agbk/hasail-bazar-branch-3849.html" TargetMode="External"/><Relationship Id="rId687" Type="http://schemas.openxmlformats.org/officeDocument/2006/relationships/hyperlink" Target="https://www.banksbd.org/agbk/rajapurhat-branch-4234.html" TargetMode="External"/><Relationship Id="rId810" Type="http://schemas.openxmlformats.org/officeDocument/2006/relationships/hyperlink" Target="https://www.banksbd.org/agbk/shanerhat-branch-4333.html" TargetMode="External"/><Relationship Id="rId908" Type="http://schemas.openxmlformats.org/officeDocument/2006/relationships/hyperlink" Target="https://www.banksbd.org/agbk/mirzapur-cadet-college-branch-4080.html" TargetMode="External"/><Relationship Id="rId242" Type="http://schemas.openxmlformats.org/officeDocument/2006/relationships/hyperlink" Target="https://www.banksbd.org/agbk/rajganj-branch-4215.html" TargetMode="External"/><Relationship Id="rId894" Type="http://schemas.openxmlformats.org/officeDocument/2006/relationships/hyperlink" Target="https://www.banksbd.org/agbk/aishora-branch-146.html" TargetMode="External"/><Relationship Id="rId37" Type="http://schemas.openxmlformats.org/officeDocument/2006/relationships/hyperlink" Target="https://www.banksbd.org/agbk/puran-bazar-branch-4152.html" TargetMode="External"/><Relationship Id="rId102" Type="http://schemas.openxmlformats.org/officeDocument/2006/relationships/hyperlink" Target="https://www.banksbd.org/agbk/balithuba-branch-169.html" TargetMode="External"/><Relationship Id="rId547" Type="http://schemas.openxmlformats.org/officeDocument/2006/relationships/hyperlink" Target="https://www.banksbd.org/agbk/chandraganj-branch-3725.html" TargetMode="External"/><Relationship Id="rId754" Type="http://schemas.openxmlformats.org/officeDocument/2006/relationships/hyperlink" Target="https://www.banksbd.org/agbk/shalbahanhat-branch-4330.html" TargetMode="External"/><Relationship Id="rId90" Type="http://schemas.openxmlformats.org/officeDocument/2006/relationships/hyperlink" Target="https://www.banksbd.org/agbk/brahmanbaria-branch-167.html" TargetMode="External"/><Relationship Id="rId186" Type="http://schemas.openxmlformats.org/officeDocument/2006/relationships/hyperlink" Target="https://www.banksbd.org/agbk/pahartali-branch-4154.html" TargetMode="External"/><Relationship Id="rId393" Type="http://schemas.openxmlformats.org/officeDocument/2006/relationships/hyperlink" Target="https://www.banksbd.org/agbk/kaliakoir-branch-3923.html" TargetMode="External"/><Relationship Id="rId407" Type="http://schemas.openxmlformats.org/officeDocument/2006/relationships/hyperlink" Target="https://www.banksbd.org/agbk/jhutigram-branch-3879.html" TargetMode="External"/><Relationship Id="rId614" Type="http://schemas.openxmlformats.org/officeDocument/2006/relationships/hyperlink" Target="https://www.banksbd.org/agbk/sreenagar-branch-4314.html" TargetMode="External"/><Relationship Id="rId821" Type="http://schemas.openxmlformats.org/officeDocument/2006/relationships/hyperlink" Target="https://www.banksbd.org/agbk/sundarban-branch-4336.html" TargetMode="External"/><Relationship Id="rId253" Type="http://schemas.openxmlformats.org/officeDocument/2006/relationships/hyperlink" Target="https://www.banksbd.org/agbk/bangladesh-air-force-branch-182.html" TargetMode="External"/><Relationship Id="rId460" Type="http://schemas.openxmlformats.org/officeDocument/2006/relationships/hyperlink" Target="https://www.banksbd.org/agbk/kaliganj-branch-3932.html" TargetMode="External"/><Relationship Id="rId698" Type="http://schemas.openxmlformats.org/officeDocument/2006/relationships/hyperlink" Target="https://www.banksbd.org/agbk/purbadhala-branch-4187.html" TargetMode="External"/><Relationship Id="rId919" Type="http://schemas.openxmlformats.org/officeDocument/2006/relationships/hyperlink" Target="https://www.banksbd.org/agbk/haripur-branch-3859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623FC-6F09-4D62-83FB-02E32FC04265}">
  <dimension ref="A3:W13"/>
  <sheetViews>
    <sheetView topLeftCell="E1" workbookViewId="0">
      <selection activeCell="S12" sqref="S12:W12"/>
    </sheetView>
  </sheetViews>
  <sheetFormatPr defaultRowHeight="15"/>
  <cols>
    <col min="1" max="1" width="16" bestFit="1" customWidth="1"/>
    <col min="2" max="2" width="16.42578125" bestFit="1" customWidth="1"/>
    <col min="3" max="3" width="8.140625" customWidth="1"/>
    <col min="4" max="4" width="16" bestFit="1" customWidth="1"/>
    <col min="5" max="5" width="16.42578125" bestFit="1" customWidth="1"/>
    <col min="6" max="6" width="10" bestFit="1" customWidth="1"/>
    <col min="7" max="11" width="19.42578125" bestFit="1" customWidth="1"/>
    <col min="12" max="12" width="2.28515625" customWidth="1"/>
    <col min="13" max="17" width="19.42578125" bestFit="1" customWidth="1"/>
    <col min="18" max="18" width="2.140625" customWidth="1"/>
  </cols>
  <sheetData>
    <row r="3" spans="1:23">
      <c r="A3" s="24" t="s">
        <v>1268</v>
      </c>
      <c r="B3" t="s">
        <v>1270</v>
      </c>
      <c r="D3" s="24" t="s">
        <v>1271</v>
      </c>
      <c r="E3" t="s">
        <v>1270</v>
      </c>
      <c r="F3" t="s">
        <v>1272</v>
      </c>
      <c r="G3" t="s">
        <v>1273</v>
      </c>
      <c r="H3" t="s">
        <v>1274</v>
      </c>
      <c r="I3" t="s">
        <v>1275</v>
      </c>
      <c r="J3" t="s">
        <v>1276</v>
      </c>
      <c r="K3" t="s">
        <v>1277</v>
      </c>
      <c r="M3" t="s">
        <v>1278</v>
      </c>
      <c r="N3" t="s">
        <v>1279</v>
      </c>
      <c r="O3" t="s">
        <v>1280</v>
      </c>
      <c r="P3" t="s">
        <v>1281</v>
      </c>
      <c r="Q3" t="s">
        <v>1282</v>
      </c>
    </row>
    <row r="4" spans="1:23">
      <c r="A4" s="10" t="s">
        <v>581</v>
      </c>
      <c r="B4" s="23">
        <v>62</v>
      </c>
      <c r="D4" s="10" t="s">
        <v>581</v>
      </c>
      <c r="E4" s="23">
        <v>62</v>
      </c>
      <c r="F4" s="28">
        <f>GETPIVOTDATA("BANK ID",$D$3,"DIVISION NAME","BARISHAL")/GETPIVOTDATA("BANK ID",$D$3)*100%</f>
        <v>6.3265306122448975E-2</v>
      </c>
      <c r="G4" s="29">
        <f>$G$12*F4</f>
        <v>5058693877.5510197</v>
      </c>
      <c r="H4" s="29">
        <f>$H$12*F4</f>
        <v>4260285714.2857141</v>
      </c>
      <c r="I4" s="29">
        <f>$I$12*F4</f>
        <v>4214734693.8775506</v>
      </c>
      <c r="J4" s="29">
        <f>$J$12*F4</f>
        <v>3517551020.4081631</v>
      </c>
      <c r="K4" s="29">
        <f>$K$12*F4</f>
        <v>3407469387.7551017</v>
      </c>
    </row>
    <row r="5" spans="1:23">
      <c r="A5" s="10" t="s">
        <v>9</v>
      </c>
      <c r="B5" s="23">
        <v>194</v>
      </c>
      <c r="D5" s="10" t="s">
        <v>9</v>
      </c>
      <c r="E5" s="23">
        <v>194</v>
      </c>
      <c r="F5" s="28">
        <f>GETPIVOTDATA("BANK ID",$D$3,"DIVISION NAME","CHATTOGRAM")/GETPIVOTDATA("BANK ID",$D$3)*100%</f>
        <v>0.19795918367346937</v>
      </c>
      <c r="G5" s="29">
        <f t="shared" ref="G5:G11" si="0">$G$12*F5</f>
        <v>15828816326.530611</v>
      </c>
      <c r="H5" s="29">
        <f t="shared" ref="H5:H11" si="1">$H$12*F5</f>
        <v>13330571428.571428</v>
      </c>
      <c r="I5" s="29">
        <f t="shared" ref="I5:I11" si="2">$I$12*F5</f>
        <v>13188040816.32653</v>
      </c>
      <c r="J5" s="29">
        <f t="shared" ref="J5:J11" si="3">$J$12*F5</f>
        <v>11006530612.244898</v>
      </c>
      <c r="K5" s="29">
        <f t="shared" ref="K5:K11" si="4">$K$12*F5</f>
        <v>10662081632.653061</v>
      </c>
    </row>
    <row r="6" spans="1:23">
      <c r="A6" s="10" t="s">
        <v>142</v>
      </c>
      <c r="B6" s="23">
        <v>254</v>
      </c>
      <c r="D6" s="10" t="s">
        <v>142</v>
      </c>
      <c r="E6" s="23">
        <v>254</v>
      </c>
      <c r="F6" s="28">
        <f>GETPIVOTDATA("BANK ID",$D$3,"DIVISION NAME","DHAKA")/GETPIVOTDATA("BANK ID",$D$3)*100%</f>
        <v>0.25918367346938775</v>
      </c>
      <c r="G6" s="29">
        <f t="shared" si="0"/>
        <v>20724326530.612244</v>
      </c>
      <c r="H6" s="29">
        <f t="shared" si="1"/>
        <v>17453428571.42857</v>
      </c>
      <c r="I6" s="29">
        <f t="shared" si="2"/>
        <v>17266816326.530613</v>
      </c>
      <c r="J6" s="29">
        <f t="shared" si="3"/>
        <v>14410612244.897959</v>
      </c>
      <c r="K6" s="29">
        <f t="shared" si="4"/>
        <v>13959632653.061224</v>
      </c>
    </row>
    <row r="7" spans="1:23">
      <c r="A7" s="10" t="s">
        <v>294</v>
      </c>
      <c r="B7" s="23">
        <v>142</v>
      </c>
      <c r="D7" s="10" t="s">
        <v>294</v>
      </c>
      <c r="E7" s="23">
        <v>142</v>
      </c>
      <c r="F7" s="28">
        <f>GETPIVOTDATA("BANK ID",$D$3,"DIVISION NAME","KHULNA")/GETPIVOTDATA("BANK ID",$D$3)*100%</f>
        <v>0.14489795918367346</v>
      </c>
      <c r="G7" s="29">
        <f t="shared" si="0"/>
        <v>11586040816.32653</v>
      </c>
      <c r="H7" s="29">
        <f t="shared" si="1"/>
        <v>9757428571.4285698</v>
      </c>
      <c r="I7" s="29">
        <f t="shared" si="2"/>
        <v>9653102040.8163261</v>
      </c>
      <c r="J7" s="29">
        <f t="shared" si="3"/>
        <v>8056326530.6122446</v>
      </c>
      <c r="K7" s="29">
        <f t="shared" si="4"/>
        <v>7804204081.6326523</v>
      </c>
    </row>
    <row r="8" spans="1:23">
      <c r="A8" s="10" t="s">
        <v>147</v>
      </c>
      <c r="B8" s="23">
        <v>54</v>
      </c>
      <c r="D8" s="10" t="s">
        <v>147</v>
      </c>
      <c r="E8" s="23">
        <v>54</v>
      </c>
      <c r="F8" s="28">
        <f>GETPIVOTDATA("BANK ID",$D$3,"DIVISION NAME","MYMENSINGH")/GETPIVOTDATA("BANK ID",$D$3)*100%</f>
        <v>5.5102040816326532E-2</v>
      </c>
      <c r="G8" s="29">
        <f t="shared" si="0"/>
        <v>4405959183.6734695</v>
      </c>
      <c r="H8" s="29">
        <f t="shared" si="1"/>
        <v>3710571428.5714288</v>
      </c>
      <c r="I8" s="29">
        <f t="shared" si="2"/>
        <v>3670897959.1836734</v>
      </c>
      <c r="J8" s="29">
        <f t="shared" si="3"/>
        <v>3063673469.3877554</v>
      </c>
      <c r="K8" s="29">
        <f t="shared" si="4"/>
        <v>2967795918.3673472</v>
      </c>
    </row>
    <row r="9" spans="1:23">
      <c r="A9" s="10" t="s">
        <v>399</v>
      </c>
      <c r="B9" s="23">
        <v>144</v>
      </c>
      <c r="D9" s="10" t="s">
        <v>399</v>
      </c>
      <c r="E9" s="23">
        <v>144</v>
      </c>
      <c r="F9" s="28">
        <f>GETPIVOTDATA("BANK ID",$D$3,"DIVISION NAME","RAJSHAHI")/GETPIVOTDATA("BANK ID",$D$3)*100%</f>
        <v>0.14693877551020409</v>
      </c>
      <c r="G9" s="29">
        <f t="shared" si="0"/>
        <v>11749224489.795919</v>
      </c>
      <c r="H9" s="29">
        <f t="shared" si="1"/>
        <v>9894857142.8571434</v>
      </c>
      <c r="I9" s="29">
        <f t="shared" si="2"/>
        <v>9789061224.4897976</v>
      </c>
      <c r="J9" s="29">
        <f t="shared" si="3"/>
        <v>8169795918.3673477</v>
      </c>
      <c r="K9" s="29">
        <f t="shared" si="4"/>
        <v>7914122448.9795923</v>
      </c>
    </row>
    <row r="10" spans="1:23">
      <c r="A10" s="10" t="s">
        <v>747</v>
      </c>
      <c r="B10" s="23">
        <v>67</v>
      </c>
      <c r="D10" s="10" t="s">
        <v>747</v>
      </c>
      <c r="E10" s="23">
        <v>67</v>
      </c>
      <c r="F10" s="28">
        <f>GETPIVOTDATA("BANK ID",$D$3,"DIVISION NAME","RANGPUR")/GETPIVOTDATA("BANK ID",$D$3)*100%</f>
        <v>6.8367346938775511E-2</v>
      </c>
      <c r="G10" s="29">
        <f t="shared" si="0"/>
        <v>5466653061.2244902</v>
      </c>
      <c r="H10" s="29">
        <f t="shared" si="1"/>
        <v>4603857142.8571424</v>
      </c>
      <c r="I10" s="29">
        <f t="shared" si="2"/>
        <v>4554632653.0612249</v>
      </c>
      <c r="J10" s="29">
        <f t="shared" si="3"/>
        <v>3801224489.7959185</v>
      </c>
      <c r="K10" s="29">
        <f t="shared" si="4"/>
        <v>3682265306.1224489</v>
      </c>
    </row>
    <row r="11" spans="1:23">
      <c r="A11" s="10" t="s">
        <v>268</v>
      </c>
      <c r="B11" s="23">
        <v>63</v>
      </c>
      <c r="D11" s="10" t="s">
        <v>268</v>
      </c>
      <c r="E11" s="23">
        <v>63</v>
      </c>
      <c r="F11" s="28">
        <f>GETPIVOTDATA("BANK ID",$D$3,"DIVISION NAME","SYLHET")/GETPIVOTDATA("BANK ID",$D$3)*100%</f>
        <v>6.4285714285714279E-2</v>
      </c>
      <c r="G11" s="29">
        <f t="shared" si="0"/>
        <v>5140285714.2857141</v>
      </c>
      <c r="H11" s="29">
        <f t="shared" si="1"/>
        <v>4329000000</v>
      </c>
      <c r="I11" s="29">
        <f t="shared" si="2"/>
        <v>4282714285.7142854</v>
      </c>
      <c r="J11" s="29">
        <f t="shared" si="3"/>
        <v>3574285714.2857141</v>
      </c>
      <c r="K11" s="29">
        <f t="shared" si="4"/>
        <v>3462428571.4285712</v>
      </c>
    </row>
    <row r="12" spans="1:23">
      <c r="A12" s="10" t="s">
        <v>1269</v>
      </c>
      <c r="B12" s="23">
        <v>980</v>
      </c>
      <c r="D12" s="10" t="s">
        <v>1269</v>
      </c>
      <c r="E12" s="23">
        <v>980</v>
      </c>
      <c r="F12" s="32">
        <f>SUM(F4:F11)</f>
        <v>1</v>
      </c>
      <c r="G12" s="31">
        <v>79960000000</v>
      </c>
      <c r="H12" s="31">
        <v>67340000000</v>
      </c>
      <c r="I12" s="31">
        <v>66620000000</v>
      </c>
      <c r="J12" s="31">
        <v>55600000000</v>
      </c>
      <c r="K12" s="31">
        <v>53860000000</v>
      </c>
      <c r="M12" s="29">
        <v>62810000000</v>
      </c>
      <c r="N12" s="29">
        <v>55320000000</v>
      </c>
      <c r="O12" s="29">
        <v>60140000000</v>
      </c>
      <c r="P12" s="29">
        <v>48980000000</v>
      </c>
      <c r="Q12" s="29">
        <v>44860000000</v>
      </c>
      <c r="S12">
        <v>690000000</v>
      </c>
      <c r="T12">
        <v>1110000000</v>
      </c>
      <c r="U12">
        <v>1370000000</v>
      </c>
      <c r="V12">
        <v>-140000000</v>
      </c>
      <c r="W12">
        <v>1070000000</v>
      </c>
    </row>
    <row r="13" spans="1:23">
      <c r="G13" s="30"/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CEFFF-B6A4-4C84-9227-E4DAEF0BBEC0}">
  <dimension ref="B1:AA67"/>
  <sheetViews>
    <sheetView topLeftCell="A9" workbookViewId="0">
      <selection activeCell="K22" sqref="K22"/>
    </sheetView>
  </sheetViews>
  <sheetFormatPr defaultRowHeight="15"/>
  <cols>
    <col min="3" max="3" width="15.85546875" customWidth="1"/>
    <col min="5" max="5" width="16.85546875" bestFit="1" customWidth="1"/>
    <col min="6" max="6" width="22.85546875" bestFit="1" customWidth="1"/>
    <col min="7" max="15" width="19.42578125" bestFit="1" customWidth="1"/>
    <col min="16" max="16" width="1.140625" customWidth="1"/>
    <col min="17" max="21" width="19.42578125" bestFit="1" customWidth="1"/>
    <col min="22" max="22" width="1.5703125" customWidth="1"/>
    <col min="23" max="23" width="16.7109375" bestFit="1" customWidth="1"/>
    <col min="24" max="25" width="18.42578125" bestFit="1" customWidth="1"/>
    <col min="26" max="26" width="16.7109375" bestFit="1" customWidth="1"/>
    <col min="27" max="27" width="18.42578125" bestFit="1" customWidth="1"/>
  </cols>
  <sheetData>
    <row r="1" spans="2:12" ht="15.75">
      <c r="C1" s="14" t="s">
        <v>1256</v>
      </c>
    </row>
    <row r="2" spans="2:12">
      <c r="C2" t="s">
        <v>2375</v>
      </c>
    </row>
    <row r="4" spans="2:12">
      <c r="B4">
        <v>1</v>
      </c>
      <c r="C4" s="6" t="s">
        <v>1252</v>
      </c>
    </row>
    <row r="5" spans="2:12">
      <c r="B5">
        <v>2</v>
      </c>
      <c r="C5" t="s">
        <v>1253</v>
      </c>
    </row>
    <row r="6" spans="2:12">
      <c r="B6">
        <v>3</v>
      </c>
      <c r="C6" t="s">
        <v>1254</v>
      </c>
      <c r="D6" s="7" t="s">
        <v>1255</v>
      </c>
      <c r="E6" s="1" t="s">
        <v>0</v>
      </c>
      <c r="F6" s="2" t="s">
        <v>1</v>
      </c>
      <c r="G6" s="1" t="s">
        <v>2</v>
      </c>
      <c r="H6" s="1" t="s">
        <v>3</v>
      </c>
      <c r="I6" s="1" t="s">
        <v>4</v>
      </c>
      <c r="J6" s="1" t="s">
        <v>5</v>
      </c>
      <c r="K6" s="3" t="s">
        <v>6</v>
      </c>
      <c r="L6" s="15"/>
    </row>
    <row r="7" spans="2:12">
      <c r="B7">
        <v>4</v>
      </c>
      <c r="C7" s="7" t="s">
        <v>1255</v>
      </c>
      <c r="D7" s="173" t="s">
        <v>1257</v>
      </c>
      <c r="E7" s="173"/>
      <c r="F7" s="173"/>
      <c r="G7" s="173"/>
      <c r="H7" s="173"/>
      <c r="I7" s="173"/>
    </row>
    <row r="8" spans="2:12">
      <c r="B8">
        <v>5</v>
      </c>
      <c r="C8" s="9" t="s">
        <v>1</v>
      </c>
      <c r="D8" s="173"/>
      <c r="E8" s="173"/>
      <c r="F8" s="173"/>
      <c r="G8" s="173"/>
      <c r="H8" s="173"/>
      <c r="I8" s="173"/>
    </row>
    <row r="9" spans="2:12">
      <c r="B9">
        <v>6</v>
      </c>
      <c r="C9" s="1" t="s">
        <v>3</v>
      </c>
      <c r="D9" s="173"/>
      <c r="E9" s="173"/>
      <c r="F9" s="173"/>
      <c r="G9" s="173"/>
      <c r="H9" s="173"/>
      <c r="I9" s="173"/>
    </row>
    <row r="10" spans="2:12" ht="15.75" thickBot="1">
      <c r="B10">
        <v>7</v>
      </c>
      <c r="C10" s="6" t="s">
        <v>1258</v>
      </c>
    </row>
    <row r="11" spans="2:12" ht="16.5" thickTop="1" thickBot="1">
      <c r="B11">
        <v>8</v>
      </c>
      <c r="C11" t="s">
        <v>1265</v>
      </c>
      <c r="F11" s="20">
        <v>2023</v>
      </c>
      <c r="G11" s="20">
        <v>2022</v>
      </c>
      <c r="H11" s="20">
        <v>2021</v>
      </c>
      <c r="I11" s="20">
        <v>2020</v>
      </c>
      <c r="J11" s="20">
        <v>2019</v>
      </c>
    </row>
    <row r="12" spans="2:12" ht="16.5" thickTop="1" thickBot="1">
      <c r="C12" s="13" t="s">
        <v>1287</v>
      </c>
      <c r="E12" s="18" t="s">
        <v>1260</v>
      </c>
      <c r="F12" s="19">
        <v>7996</v>
      </c>
      <c r="G12" s="21">
        <v>6734</v>
      </c>
      <c r="H12" s="21">
        <v>6662</v>
      </c>
      <c r="I12" s="21">
        <v>5560</v>
      </c>
      <c r="J12" s="21">
        <v>5386</v>
      </c>
      <c r="K12" s="16"/>
    </row>
    <row r="13" spans="2:12" ht="16.5" thickTop="1" thickBot="1">
      <c r="E13" s="18" t="s">
        <v>1261</v>
      </c>
      <c r="F13" s="19">
        <v>6281</v>
      </c>
      <c r="G13" s="21">
        <v>5532</v>
      </c>
      <c r="H13" s="21">
        <v>6014</v>
      </c>
      <c r="I13" s="21">
        <v>4898</v>
      </c>
      <c r="J13" s="21">
        <v>4486</v>
      </c>
      <c r="K13" s="16"/>
    </row>
    <row r="14" spans="2:12" ht="16.5" thickTop="1" thickBot="1">
      <c r="E14" s="18" t="s">
        <v>1262</v>
      </c>
      <c r="F14" s="19">
        <v>1715</v>
      </c>
      <c r="G14" s="21">
        <v>1202</v>
      </c>
      <c r="H14" s="21">
        <v>648</v>
      </c>
      <c r="I14" s="19">
        <v>662</v>
      </c>
      <c r="J14" s="19">
        <v>900</v>
      </c>
    </row>
    <row r="15" spans="2:12" ht="16.5" thickTop="1" thickBot="1">
      <c r="E15" s="18" t="s">
        <v>1264</v>
      </c>
      <c r="F15" s="19">
        <v>259</v>
      </c>
      <c r="G15" s="19">
        <v>121</v>
      </c>
      <c r="H15" s="19">
        <v>167</v>
      </c>
      <c r="I15" s="19">
        <v>229</v>
      </c>
      <c r="J15" s="19">
        <v>391</v>
      </c>
    </row>
    <row r="16" spans="2:12" ht="16.5" thickTop="1" thickBot="1">
      <c r="E16" s="18" t="s">
        <v>1263</v>
      </c>
      <c r="F16" s="19">
        <v>69</v>
      </c>
      <c r="G16" s="19">
        <v>111</v>
      </c>
      <c r="H16" s="19">
        <v>137</v>
      </c>
      <c r="I16" s="19">
        <v>-14</v>
      </c>
      <c r="J16" s="19">
        <v>107</v>
      </c>
    </row>
    <row r="17" spans="2:27" ht="16.5" thickTop="1" thickBot="1">
      <c r="J17" s="128" t="s">
        <v>1266</v>
      </c>
    </row>
    <row r="18" spans="2:27" ht="16.5" thickTop="1" thickBot="1">
      <c r="F18" s="26">
        <f>10000000*F12</f>
        <v>79960000000</v>
      </c>
      <c r="G18" s="26">
        <f>10000000*G12</f>
        <v>67340000000</v>
      </c>
      <c r="H18" s="26">
        <f t="shared" ref="H18:J18" si="0">10000000*H12</f>
        <v>66620000000</v>
      </c>
      <c r="I18" s="26">
        <f t="shared" si="0"/>
        <v>55600000000</v>
      </c>
      <c r="J18" s="26">
        <f t="shared" si="0"/>
        <v>53860000000</v>
      </c>
      <c r="K18" s="16"/>
    </row>
    <row r="19" spans="2:27" ht="16.5" thickTop="1" thickBot="1">
      <c r="F19" s="26">
        <f t="shared" ref="F19:F22" si="1">10000000*F13</f>
        <v>62810000000</v>
      </c>
      <c r="G19" s="26">
        <f t="shared" ref="G19:J19" si="2">10000000*G13</f>
        <v>55320000000</v>
      </c>
      <c r="H19" s="26">
        <f t="shared" si="2"/>
        <v>60140000000</v>
      </c>
      <c r="I19" s="26">
        <f t="shared" si="2"/>
        <v>48980000000</v>
      </c>
      <c r="J19" s="26">
        <f t="shared" si="2"/>
        <v>44860000000</v>
      </c>
      <c r="K19" s="16"/>
    </row>
    <row r="20" spans="2:27" ht="16.5" thickTop="1" thickBot="1">
      <c r="F20" s="26">
        <f t="shared" si="1"/>
        <v>17150000000</v>
      </c>
      <c r="G20" s="26">
        <f t="shared" ref="G20:J20" si="3">10000000*G14</f>
        <v>12020000000</v>
      </c>
      <c r="H20" s="26">
        <f t="shared" si="3"/>
        <v>6480000000</v>
      </c>
      <c r="I20" s="26">
        <f t="shared" si="3"/>
        <v>6620000000</v>
      </c>
      <c r="J20" s="26">
        <f t="shared" si="3"/>
        <v>9000000000</v>
      </c>
    </row>
    <row r="21" spans="2:27" ht="16.5" thickTop="1" thickBot="1">
      <c r="F21" s="26">
        <f t="shared" si="1"/>
        <v>2590000000</v>
      </c>
      <c r="G21" s="26">
        <f t="shared" ref="G21:J21" si="4">10000000*G15</f>
        <v>1210000000</v>
      </c>
      <c r="H21" s="26">
        <f t="shared" si="4"/>
        <v>1670000000</v>
      </c>
      <c r="I21" s="26">
        <f t="shared" si="4"/>
        <v>2290000000</v>
      </c>
      <c r="J21" s="26">
        <f t="shared" si="4"/>
        <v>3910000000</v>
      </c>
    </row>
    <row r="22" spans="2:27" ht="16.5" thickTop="1" thickBot="1">
      <c r="F22" s="26">
        <f t="shared" si="1"/>
        <v>690000000</v>
      </c>
      <c r="G22" s="26">
        <f t="shared" ref="G22:J22" si="5">10000000*G16</f>
        <v>1110000000</v>
      </c>
      <c r="H22" s="26">
        <f t="shared" si="5"/>
        <v>1370000000</v>
      </c>
      <c r="I22" s="26">
        <f t="shared" si="5"/>
        <v>-140000000</v>
      </c>
      <c r="J22" s="26">
        <f t="shared" si="5"/>
        <v>1070000000</v>
      </c>
    </row>
    <row r="23" spans="2:27" ht="16.5" thickTop="1" thickBot="1"/>
    <row r="24" spans="2:27" ht="16.5" thickTop="1" thickBot="1">
      <c r="B24">
        <v>9</v>
      </c>
      <c r="C24" t="s">
        <v>1288</v>
      </c>
      <c r="E24" s="24" t="s">
        <v>1268</v>
      </c>
      <c r="F24" s="24" t="s">
        <v>1267</v>
      </c>
      <c r="G24" s="24" t="s">
        <v>1289</v>
      </c>
      <c r="H24" s="40"/>
      <c r="I24" s="40"/>
      <c r="J24" s="40"/>
      <c r="K24" s="174" t="s">
        <v>1285</v>
      </c>
      <c r="L24" s="174"/>
      <c r="M24" s="174"/>
      <c r="N24" s="174"/>
      <c r="O24" s="174"/>
      <c r="P24" s="17"/>
      <c r="Q24" s="175" t="s">
        <v>1286</v>
      </c>
      <c r="R24" s="175"/>
      <c r="S24" s="175"/>
      <c r="T24" s="175"/>
      <c r="U24" s="175"/>
      <c r="V24" s="17"/>
      <c r="W24" s="175" t="s">
        <v>1259</v>
      </c>
      <c r="X24" s="175"/>
      <c r="Y24" s="175"/>
      <c r="Z24" s="175"/>
      <c r="AA24" s="175"/>
    </row>
    <row r="25" spans="2:27" ht="16.5" thickTop="1" thickBot="1">
      <c r="E25" s="10" t="s">
        <v>581</v>
      </c>
      <c r="F25" s="23">
        <v>62</v>
      </c>
      <c r="H25" s="17" t="s">
        <v>1271</v>
      </c>
      <c r="I25" s="17" t="s">
        <v>1283</v>
      </c>
      <c r="J25" s="17" t="s">
        <v>1284</v>
      </c>
      <c r="K25" s="17">
        <v>2023</v>
      </c>
      <c r="L25" s="17">
        <v>2022</v>
      </c>
      <c r="M25" s="17">
        <v>2021</v>
      </c>
      <c r="N25" s="17">
        <v>2020</v>
      </c>
      <c r="O25" s="17">
        <v>2019</v>
      </c>
      <c r="P25" s="17"/>
      <c r="Q25" s="17">
        <v>2023</v>
      </c>
      <c r="R25" s="17">
        <v>2022</v>
      </c>
      <c r="S25" s="17">
        <v>2021</v>
      </c>
      <c r="T25" s="17">
        <v>2020</v>
      </c>
      <c r="U25" s="17">
        <v>2019</v>
      </c>
      <c r="V25" s="17"/>
      <c r="W25" s="17">
        <v>2023</v>
      </c>
      <c r="X25" s="17">
        <v>2022</v>
      </c>
      <c r="Y25" s="17">
        <v>2021</v>
      </c>
      <c r="Z25" s="17">
        <v>2020</v>
      </c>
      <c r="AA25" s="17">
        <v>2019</v>
      </c>
    </row>
    <row r="26" spans="2:27" ht="16.5" thickTop="1" thickBot="1">
      <c r="E26" s="10" t="s">
        <v>9</v>
      </c>
      <c r="F26" s="23">
        <v>194</v>
      </c>
      <c r="H26" s="17" t="s">
        <v>581</v>
      </c>
      <c r="I26" s="17">
        <v>62</v>
      </c>
      <c r="J26" s="41">
        <v>6.3265306122449003E-2</v>
      </c>
      <c r="K26" s="39">
        <v>5058693877.5510197</v>
      </c>
      <c r="L26" s="39">
        <v>4260285714.2857141</v>
      </c>
      <c r="M26" s="39">
        <v>4214734693.8775506</v>
      </c>
      <c r="N26" s="39">
        <v>3517551020.4081631</v>
      </c>
      <c r="O26" s="39">
        <v>3407469387.7551017</v>
      </c>
      <c r="P26" s="39"/>
      <c r="Q26" s="39">
        <v>3973693877.5510201</v>
      </c>
      <c r="R26" s="39">
        <v>3499836734.6938772</v>
      </c>
      <c r="S26" s="39">
        <v>3804775510.2040815</v>
      </c>
      <c r="T26" s="39">
        <v>3098734693.8775506</v>
      </c>
      <c r="U26" s="39">
        <v>2838081632.6530609</v>
      </c>
      <c r="V26" s="39"/>
      <c r="W26" s="39">
        <v>43653061.224489793</v>
      </c>
      <c r="X26" s="39">
        <v>70224489.79591836</v>
      </c>
      <c r="Y26" s="39">
        <v>86673469.387755096</v>
      </c>
      <c r="Z26" s="39">
        <v>-8857142.8571428563</v>
      </c>
      <c r="AA26" s="39">
        <v>67693877.551020399</v>
      </c>
    </row>
    <row r="27" spans="2:27" ht="16.5" thickTop="1" thickBot="1">
      <c r="E27" s="10" t="s">
        <v>142</v>
      </c>
      <c r="F27" s="23">
        <v>254</v>
      </c>
      <c r="H27" s="17" t="s">
        <v>9</v>
      </c>
      <c r="I27" s="17">
        <v>194</v>
      </c>
      <c r="J27" s="41">
        <v>0.19795918367346937</v>
      </c>
      <c r="K27" s="39">
        <v>15828816326.530611</v>
      </c>
      <c r="L27" s="39">
        <v>13330571428.571428</v>
      </c>
      <c r="M27" s="39">
        <v>13188040816.32653</v>
      </c>
      <c r="N27" s="39">
        <v>11006530612.244898</v>
      </c>
      <c r="O27" s="39">
        <v>10662081632.653061</v>
      </c>
      <c r="P27" s="39"/>
      <c r="Q27" s="39">
        <v>12433816326.530611</v>
      </c>
      <c r="R27" s="39">
        <v>10951102040.816326</v>
      </c>
      <c r="S27" s="39">
        <v>11905265306.122448</v>
      </c>
      <c r="T27" s="39">
        <v>9696040816.3265305</v>
      </c>
      <c r="U27" s="39">
        <v>8880448979.5918369</v>
      </c>
      <c r="V27" s="39"/>
      <c r="W27" s="39">
        <v>136591836.73469386</v>
      </c>
      <c r="X27" s="39">
        <v>219734693.87755102</v>
      </c>
      <c r="Y27" s="39">
        <v>271204081.63265306</v>
      </c>
      <c r="Z27" s="39">
        <v>-27714285.714285713</v>
      </c>
      <c r="AA27" s="39">
        <v>211816326.53061223</v>
      </c>
    </row>
    <row r="28" spans="2:27" ht="16.5" thickTop="1" thickBot="1">
      <c r="E28" s="10" t="s">
        <v>294</v>
      </c>
      <c r="F28" s="23">
        <v>142</v>
      </c>
      <c r="H28" s="17" t="s">
        <v>142</v>
      </c>
      <c r="I28" s="17">
        <v>254</v>
      </c>
      <c r="J28" s="41">
        <v>0.25918367346938775</v>
      </c>
      <c r="K28" s="39">
        <v>20724326530.612244</v>
      </c>
      <c r="L28" s="39">
        <v>17453428571.42857</v>
      </c>
      <c r="M28" s="39">
        <v>17266816326.530613</v>
      </c>
      <c r="N28" s="39">
        <v>14410612244.897959</v>
      </c>
      <c r="O28" s="39">
        <v>13959632653.061224</v>
      </c>
      <c r="P28" s="39"/>
      <c r="Q28" s="39">
        <v>16279326530.612246</v>
      </c>
      <c r="R28" s="39">
        <v>14338040816.32653</v>
      </c>
      <c r="S28" s="39">
        <v>15587306122.44898</v>
      </c>
      <c r="T28" s="39">
        <v>12694816326.530613</v>
      </c>
      <c r="U28" s="39">
        <v>11626979591.836735</v>
      </c>
      <c r="V28" s="39"/>
      <c r="W28" s="39">
        <v>178836734.69387755</v>
      </c>
      <c r="X28" s="39">
        <v>287693877.55102038</v>
      </c>
      <c r="Y28" s="39">
        <v>355081632.65306121</v>
      </c>
      <c r="Z28" s="39">
        <v>-36285714.285714284</v>
      </c>
      <c r="AA28" s="39">
        <v>277326530.6122449</v>
      </c>
    </row>
    <row r="29" spans="2:27" ht="16.5" thickTop="1" thickBot="1">
      <c r="E29" s="10" t="s">
        <v>147</v>
      </c>
      <c r="F29" s="23">
        <v>54</v>
      </c>
      <c r="H29" s="17" t="s">
        <v>294</v>
      </c>
      <c r="I29" s="17">
        <v>142</v>
      </c>
      <c r="J29" s="41">
        <v>0.14489795918367346</v>
      </c>
      <c r="K29" s="39">
        <v>11586040816.32653</v>
      </c>
      <c r="L29" s="39">
        <v>9757428571.4285698</v>
      </c>
      <c r="M29" s="39">
        <v>9653102040.8163261</v>
      </c>
      <c r="N29" s="39">
        <v>8056326530.6122446</v>
      </c>
      <c r="O29" s="39">
        <v>7804204081.6326523</v>
      </c>
      <c r="P29" s="39"/>
      <c r="Q29" s="39">
        <v>9101040816.3265305</v>
      </c>
      <c r="R29" s="39">
        <v>8015755102.0408154</v>
      </c>
      <c r="S29" s="39">
        <v>8714163265.3061218</v>
      </c>
      <c r="T29" s="39">
        <v>7097102040.8163261</v>
      </c>
      <c r="U29" s="39">
        <v>6500122448.9795914</v>
      </c>
      <c r="V29" s="39"/>
      <c r="W29" s="39">
        <v>99979591.836734682</v>
      </c>
      <c r="X29" s="39">
        <v>160836734.69387755</v>
      </c>
      <c r="Y29" s="39">
        <v>198510204.08163264</v>
      </c>
      <c r="Z29" s="39">
        <v>-20285714.285714284</v>
      </c>
      <c r="AA29" s="39">
        <v>155040816.32653061</v>
      </c>
    </row>
    <row r="30" spans="2:27" ht="16.5" thickTop="1" thickBot="1">
      <c r="E30" s="10" t="s">
        <v>399</v>
      </c>
      <c r="F30" s="23">
        <v>144</v>
      </c>
      <c r="H30" s="17" t="s">
        <v>147</v>
      </c>
      <c r="I30" s="17">
        <v>54</v>
      </c>
      <c r="J30" s="41">
        <v>5.5102040816326532E-2</v>
      </c>
      <c r="K30" s="39">
        <v>4405959183.6734695</v>
      </c>
      <c r="L30" s="39">
        <v>3710571428.5714288</v>
      </c>
      <c r="M30" s="39">
        <v>3670897959.1836734</v>
      </c>
      <c r="N30" s="39">
        <v>3063673469.3877554</v>
      </c>
      <c r="O30" s="39">
        <v>2967795918.3673472</v>
      </c>
      <c r="P30" s="39"/>
      <c r="Q30" s="39">
        <v>3460959183.6734695</v>
      </c>
      <c r="R30" s="39">
        <v>3048244897.9591837</v>
      </c>
      <c r="S30" s="39">
        <v>3313836734.6938777</v>
      </c>
      <c r="T30" s="39">
        <v>2698897959.1836734</v>
      </c>
      <c r="U30" s="39">
        <v>2471877551.0204082</v>
      </c>
      <c r="V30" s="39"/>
      <c r="W30" s="39">
        <v>38020408.16326531</v>
      </c>
      <c r="X30" s="39">
        <v>61163265.306122452</v>
      </c>
      <c r="Y30" s="39">
        <v>75489795.918367356</v>
      </c>
      <c r="Z30" s="39">
        <v>-7714285.7142857146</v>
      </c>
      <c r="AA30" s="39">
        <v>58959183.673469387</v>
      </c>
    </row>
    <row r="31" spans="2:27" ht="16.5" thickTop="1" thickBot="1">
      <c r="E31" s="10" t="s">
        <v>747</v>
      </c>
      <c r="F31" s="23">
        <v>67</v>
      </c>
      <c r="H31" s="17" t="s">
        <v>399</v>
      </c>
      <c r="I31" s="17">
        <v>144</v>
      </c>
      <c r="J31" s="41">
        <v>0.14693877551020409</v>
      </c>
      <c r="K31" s="39">
        <v>11749224489.795919</v>
      </c>
      <c r="L31" s="39">
        <v>9894857142.8571434</v>
      </c>
      <c r="M31" s="39">
        <v>9789061224.4897976</v>
      </c>
      <c r="N31" s="39">
        <v>8169795918.3673477</v>
      </c>
      <c r="O31" s="39">
        <v>7914122448.9795923</v>
      </c>
      <c r="P31" s="39"/>
      <c r="Q31" s="39">
        <v>9229224489.7959194</v>
      </c>
      <c r="R31" s="39">
        <v>8128653061.2244902</v>
      </c>
      <c r="S31" s="39">
        <v>8836897959.1836739</v>
      </c>
      <c r="T31" s="39">
        <v>7197061224.4897966</v>
      </c>
      <c r="U31" s="39">
        <v>6591673469.3877554</v>
      </c>
      <c r="V31" s="39"/>
      <c r="W31" s="39">
        <v>101387755.10204083</v>
      </c>
      <c r="X31" s="39">
        <v>163102040.81632656</v>
      </c>
      <c r="Y31" s="39">
        <v>201306122.44897962</v>
      </c>
      <c r="Z31" s="39">
        <v>-20571428.571428575</v>
      </c>
      <c r="AA31" s="39">
        <v>157224489.79591838</v>
      </c>
    </row>
    <row r="32" spans="2:27" ht="16.5" thickTop="1" thickBot="1">
      <c r="E32" s="10" t="s">
        <v>268</v>
      </c>
      <c r="F32" s="23">
        <v>63</v>
      </c>
      <c r="H32" s="17" t="s">
        <v>747</v>
      </c>
      <c r="I32" s="17">
        <v>67</v>
      </c>
      <c r="J32" s="41">
        <v>6.8367346938775511E-2</v>
      </c>
      <c r="K32" s="39">
        <v>5466653061.2244902</v>
      </c>
      <c r="L32" s="39">
        <v>4603857142.8571424</v>
      </c>
      <c r="M32" s="39">
        <v>4554632653.0612249</v>
      </c>
      <c r="N32" s="39">
        <v>3801224489.7959185</v>
      </c>
      <c r="O32" s="39">
        <v>3682265306.1224489</v>
      </c>
      <c r="P32" s="39"/>
      <c r="Q32" s="39">
        <v>4294153061.2244897</v>
      </c>
      <c r="R32" s="39">
        <v>3782081632.6530614</v>
      </c>
      <c r="S32" s="39">
        <v>4111612244.8979592</v>
      </c>
      <c r="T32" s="39">
        <v>3348632653.0612245</v>
      </c>
      <c r="U32" s="39">
        <v>3066959183.6734695</v>
      </c>
      <c r="V32" s="39"/>
      <c r="W32" s="39">
        <v>47173469.387755103</v>
      </c>
      <c r="X32" s="39">
        <v>75887755.102040812</v>
      </c>
      <c r="Y32" s="39">
        <v>93663265.306122452</v>
      </c>
      <c r="Z32" s="39">
        <v>-9571428.5714285709</v>
      </c>
      <c r="AA32" s="39">
        <v>73153061.224489793</v>
      </c>
    </row>
    <row r="33" spans="2:27" ht="16.5" thickTop="1" thickBot="1">
      <c r="E33" s="10" t="s">
        <v>1269</v>
      </c>
      <c r="F33" s="23">
        <v>980</v>
      </c>
      <c r="H33" s="17" t="s">
        <v>268</v>
      </c>
      <c r="I33" s="17">
        <v>63</v>
      </c>
      <c r="J33" s="41">
        <v>6.4285714285714279E-2</v>
      </c>
      <c r="K33" s="39">
        <v>5140285714.2857141</v>
      </c>
      <c r="L33" s="39">
        <v>4329000000</v>
      </c>
      <c r="M33" s="39">
        <v>4282714285.7142854</v>
      </c>
      <c r="N33" s="39">
        <v>3574285714.2857141</v>
      </c>
      <c r="O33" s="39">
        <v>3462428571.4285712</v>
      </c>
      <c r="P33" s="39"/>
      <c r="Q33" s="39">
        <v>4037785714.2857137</v>
      </c>
      <c r="R33" s="39">
        <v>3556285714.2857141</v>
      </c>
      <c r="S33" s="39">
        <v>3866142857.1428566</v>
      </c>
      <c r="T33" s="39">
        <v>3148714285.7142854</v>
      </c>
      <c r="U33" s="39">
        <v>2883857142.8571424</v>
      </c>
      <c r="V33" s="39"/>
      <c r="W33" s="39">
        <v>44357142.857142851</v>
      </c>
      <c r="X33" s="39">
        <v>71357142.857142851</v>
      </c>
      <c r="Y33" s="39">
        <v>88071428.571428567</v>
      </c>
      <c r="Z33" s="39">
        <v>-9000000</v>
      </c>
      <c r="AA33" s="39">
        <v>68785714.285714284</v>
      </c>
    </row>
    <row r="34" spans="2:27" ht="16.5" thickTop="1" thickBot="1">
      <c r="H34" s="17" t="s">
        <v>1269</v>
      </c>
      <c r="I34" s="17">
        <v>980</v>
      </c>
      <c r="J34" s="41">
        <v>1</v>
      </c>
      <c r="K34" s="88">
        <v>79960000000</v>
      </c>
      <c r="L34" s="39">
        <v>67340000000</v>
      </c>
      <c r="M34" s="39">
        <v>66620000000</v>
      </c>
      <c r="N34" s="39">
        <v>55600000000</v>
      </c>
      <c r="O34" s="39">
        <v>53860000000</v>
      </c>
      <c r="P34" s="39"/>
      <c r="Q34" s="88">
        <v>62810000000</v>
      </c>
      <c r="R34" s="39">
        <v>55320000000</v>
      </c>
      <c r="S34" s="39">
        <v>60140000000</v>
      </c>
      <c r="T34" s="39">
        <v>48980000000</v>
      </c>
      <c r="U34" s="39">
        <v>44860000000</v>
      </c>
      <c r="V34" s="39"/>
      <c r="W34" s="88">
        <v>690000000</v>
      </c>
      <c r="X34" s="39">
        <v>1110000000</v>
      </c>
      <c r="Y34" s="39">
        <v>1370000000</v>
      </c>
      <c r="Z34" s="39">
        <v>-140000000</v>
      </c>
      <c r="AA34" s="39">
        <v>1070000000</v>
      </c>
    </row>
    <row r="35" spans="2:27" ht="15.75" thickTop="1"/>
    <row r="36" spans="2:27">
      <c r="B36">
        <v>10</v>
      </c>
      <c r="C36" s="127" t="s">
        <v>2364</v>
      </c>
    </row>
    <row r="37" spans="2:27">
      <c r="C37" s="127"/>
    </row>
    <row r="38" spans="2:27">
      <c r="B38">
        <v>11</v>
      </c>
      <c r="C38" s="127" t="s">
        <v>2365</v>
      </c>
    </row>
    <row r="39" spans="2:27">
      <c r="C39" s="127"/>
    </row>
    <row r="40" spans="2:27">
      <c r="B40">
        <v>12</v>
      </c>
      <c r="C40" s="127" t="s">
        <v>2366</v>
      </c>
    </row>
    <row r="41" spans="2:27">
      <c r="C41" s="127"/>
    </row>
    <row r="42" spans="2:27">
      <c r="B42">
        <v>13</v>
      </c>
      <c r="C42" s="127" t="s">
        <v>2367</v>
      </c>
    </row>
    <row r="43" spans="2:27">
      <c r="C43" s="127"/>
    </row>
    <row r="44" spans="2:27">
      <c r="B44">
        <v>14</v>
      </c>
      <c r="C44" s="127" t="s">
        <v>2368</v>
      </c>
    </row>
    <row r="45" spans="2:27">
      <c r="C45" s="127"/>
    </row>
    <row r="46" spans="2:27">
      <c r="B46">
        <v>15</v>
      </c>
      <c r="C46" s="127" t="s">
        <v>2369</v>
      </c>
    </row>
    <row r="47" spans="2:27">
      <c r="C47" s="127"/>
    </row>
    <row r="48" spans="2:27">
      <c r="B48">
        <v>16</v>
      </c>
      <c r="C48" s="127" t="s">
        <v>2370</v>
      </c>
    </row>
    <row r="49" spans="2:6">
      <c r="C49" s="127"/>
    </row>
    <row r="50" spans="2:6">
      <c r="B50">
        <v>17</v>
      </c>
      <c r="C50" s="127" t="s">
        <v>2371</v>
      </c>
    </row>
    <row r="51" spans="2:6">
      <c r="C51" s="127"/>
    </row>
    <row r="52" spans="2:6">
      <c r="B52">
        <v>18</v>
      </c>
      <c r="C52" s="127" t="s">
        <v>2372</v>
      </c>
    </row>
    <row r="53" spans="2:6">
      <c r="C53" s="127"/>
    </row>
    <row r="54" spans="2:6">
      <c r="B54">
        <v>19</v>
      </c>
      <c r="C54" s="127" t="s">
        <v>2373</v>
      </c>
    </row>
    <row r="55" spans="2:6">
      <c r="C55" s="127"/>
    </row>
    <row r="56" spans="2:6">
      <c r="B56">
        <v>20</v>
      </c>
      <c r="C56" s="127" t="s">
        <v>2374</v>
      </c>
    </row>
    <row r="57" spans="2:6">
      <c r="C57" s="127"/>
    </row>
    <row r="58" spans="2:6">
      <c r="B58">
        <v>21</v>
      </c>
      <c r="C58" s="127" t="s">
        <v>4175</v>
      </c>
      <c r="F58" s="66" t="s">
        <v>4174</v>
      </c>
    </row>
    <row r="59" spans="2:6">
      <c r="C59" s="127"/>
    </row>
    <row r="60" spans="2:6">
      <c r="B60">
        <v>22</v>
      </c>
      <c r="C60" s="127" t="s">
        <v>5277</v>
      </c>
    </row>
    <row r="61" spans="2:6">
      <c r="C61" s="127"/>
    </row>
    <row r="62" spans="2:6">
      <c r="B62">
        <v>23</v>
      </c>
      <c r="C62" s="127" t="s">
        <v>5278</v>
      </c>
    </row>
    <row r="63" spans="2:6">
      <c r="C63" s="127"/>
    </row>
    <row r="64" spans="2:6">
      <c r="C64" s="127"/>
    </row>
    <row r="65" spans="3:3">
      <c r="C65" s="127"/>
    </row>
    <row r="66" spans="3:3">
      <c r="C66" s="127"/>
    </row>
    <row r="67" spans="3:3">
      <c r="C67" s="127"/>
    </row>
  </sheetData>
  <mergeCells count="4">
    <mergeCell ref="D7:I9"/>
    <mergeCell ref="K24:O24"/>
    <mergeCell ref="Q24:U24"/>
    <mergeCell ref="W24:AA24"/>
  </mergeCells>
  <hyperlinks>
    <hyperlink ref="C4" r:id="rId2" xr:uid="{F98F9860-E8CA-4177-AD3E-96519114021A}"/>
    <hyperlink ref="C10" r:id="rId3" xr:uid="{8B8FE664-EC29-4636-9499-414BF64C0159}"/>
    <hyperlink ref="F58" r:id="rId4" xr:uid="{68D53851-209A-4C09-9923-248967C46D35}"/>
  </hyperlinks>
  <pageMargins left="0.7" right="0.7" top="0.75" bottom="0.75" header="0.3" footer="0.3"/>
  <pageSetup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64663-0F69-4CB1-BCF7-2171F1A7A3FA}">
  <dimension ref="A1:W112"/>
  <sheetViews>
    <sheetView workbookViewId="0">
      <selection activeCell="H9" sqref="H9"/>
    </sheetView>
  </sheetViews>
  <sheetFormatPr defaultRowHeight="15"/>
  <cols>
    <col min="1" max="1" width="40.28515625" bestFit="1" customWidth="1"/>
    <col min="2" max="2" width="21.7109375" bestFit="1" customWidth="1"/>
    <col min="3" max="3" width="22.7109375" bestFit="1" customWidth="1"/>
    <col min="4" max="4" width="13.7109375" bestFit="1" customWidth="1"/>
    <col min="5" max="5" width="14" style="8" bestFit="1" customWidth="1"/>
    <col min="7" max="11" width="19.42578125" bestFit="1" customWidth="1"/>
    <col min="12" max="12" width="1.5703125" customWidth="1"/>
    <col min="13" max="17" width="19.42578125" bestFit="1" customWidth="1"/>
    <col min="18" max="18" width="1.5703125" customWidth="1"/>
    <col min="19" max="19" width="16.7109375" bestFit="1" customWidth="1"/>
    <col min="20" max="21" width="18.42578125" bestFit="1" customWidth="1"/>
    <col min="22" max="22" width="16.7109375" bestFit="1" customWidth="1"/>
    <col min="23" max="23" width="18.42578125" bestFit="1" customWidth="1"/>
  </cols>
  <sheetData>
    <row r="1" spans="1:23" ht="15.75" thickBot="1"/>
    <row r="2" spans="1:23" ht="17.25" thickTop="1" thickBot="1">
      <c r="G2" s="176" t="s">
        <v>1674</v>
      </c>
      <c r="H2" s="176"/>
      <c r="I2" s="176"/>
      <c r="J2" s="176"/>
      <c r="K2" s="176"/>
      <c r="L2" s="38"/>
      <c r="M2" s="176" t="s">
        <v>1675</v>
      </c>
      <c r="N2" s="176"/>
      <c r="O2" s="176"/>
      <c r="P2" s="176"/>
      <c r="Q2" s="176"/>
      <c r="R2" s="38"/>
      <c r="S2" s="176" t="s">
        <v>1259</v>
      </c>
      <c r="T2" s="176"/>
      <c r="U2" s="176"/>
      <c r="V2" s="176"/>
      <c r="W2" s="176"/>
    </row>
    <row r="3" spans="1:23" ht="16.5" thickTop="1" thickBot="1">
      <c r="A3" s="24" t="s">
        <v>1268</v>
      </c>
      <c r="B3" t="s">
        <v>1290</v>
      </c>
      <c r="D3" s="35" t="s">
        <v>1271</v>
      </c>
      <c r="E3" s="36" t="s">
        <v>1283</v>
      </c>
      <c r="F3" s="35" t="s">
        <v>1284</v>
      </c>
      <c r="G3" s="35">
        <v>2023</v>
      </c>
      <c r="H3" s="35">
        <v>2022</v>
      </c>
      <c r="I3" s="35">
        <v>2021</v>
      </c>
      <c r="J3" s="35">
        <v>2020</v>
      </c>
      <c r="K3" s="35">
        <v>2019</v>
      </c>
      <c r="L3" s="35"/>
      <c r="M3" s="35">
        <v>2023</v>
      </c>
      <c r="N3" s="35">
        <v>2022</v>
      </c>
      <c r="O3" s="35">
        <v>2021</v>
      </c>
      <c r="P3" s="35">
        <v>2020</v>
      </c>
      <c r="Q3" s="35">
        <v>2019</v>
      </c>
      <c r="R3" s="35"/>
      <c r="S3" s="35">
        <v>2023</v>
      </c>
      <c r="T3" s="35">
        <v>2022</v>
      </c>
      <c r="U3" s="35">
        <v>2021</v>
      </c>
      <c r="V3" s="35">
        <v>2020</v>
      </c>
      <c r="W3" s="35">
        <v>2019</v>
      </c>
    </row>
    <row r="4" spans="1:23" ht="16.5" thickTop="1" thickBot="1">
      <c r="A4" s="10" t="s">
        <v>581</v>
      </c>
      <c r="B4" s="23">
        <v>62</v>
      </c>
      <c r="C4" s="8">
        <v>5058693877.5510197</v>
      </c>
      <c r="D4" s="35" t="s">
        <v>581</v>
      </c>
      <c r="E4" s="19">
        <v>62</v>
      </c>
      <c r="F4" s="33">
        <f>E4/$E$12*100%</f>
        <v>6.3265306122448975E-2</v>
      </c>
      <c r="G4" s="39">
        <f>$G$12*F4</f>
        <v>5058693877.5510197</v>
      </c>
      <c r="H4" s="39">
        <f>$H$12*F4</f>
        <v>4260285714.2857141</v>
      </c>
      <c r="I4" s="39">
        <f>$I$12*F4</f>
        <v>4214734693.8775506</v>
      </c>
      <c r="J4" s="39">
        <f>$J$12*F4</f>
        <v>3517551020.4081631</v>
      </c>
      <c r="K4" s="39">
        <f>$K$12*F4</f>
        <v>3407469387.7551017</v>
      </c>
      <c r="L4" s="39"/>
      <c r="M4" s="39">
        <f>$M$12*F4</f>
        <v>3973693877.5510201</v>
      </c>
      <c r="N4" s="39">
        <f>$N$12*F4</f>
        <v>3499836734.6938772</v>
      </c>
      <c r="O4" s="39">
        <f>$O$12*F4</f>
        <v>3804775510.2040815</v>
      </c>
      <c r="P4" s="39">
        <f>$P$12*F4</f>
        <v>3098734693.8775506</v>
      </c>
      <c r="Q4" s="39">
        <f>$Q$12*F4</f>
        <v>2838081632.6530609</v>
      </c>
      <c r="R4" s="39"/>
      <c r="S4" s="39">
        <f>$S$12*F4</f>
        <v>43653061.224489793</v>
      </c>
      <c r="T4" s="39">
        <f>$T$12*F4</f>
        <v>70224489.79591836</v>
      </c>
      <c r="U4" s="39">
        <f>$U$12*F4</f>
        <v>86673469.387755096</v>
      </c>
      <c r="V4" s="39">
        <f>$V$12*F4</f>
        <v>-8857142.8571428563</v>
      </c>
      <c r="W4" s="39">
        <f>$W$12*F4</f>
        <v>67693877.551020399</v>
      </c>
    </row>
    <row r="5" spans="1:23" ht="16.5" thickTop="1" thickBot="1">
      <c r="A5" s="25" t="s">
        <v>593</v>
      </c>
      <c r="B5" s="23">
        <v>1</v>
      </c>
      <c r="D5" s="35" t="s">
        <v>9</v>
      </c>
      <c r="E5" s="19">
        <v>194</v>
      </c>
      <c r="F5" s="33">
        <f t="shared" ref="F5:F11" si="0">E5/$E$12*100%</f>
        <v>0.19795918367346937</v>
      </c>
      <c r="G5" s="39">
        <f t="shared" ref="G5:G11" si="1">$G$12*F5</f>
        <v>15828816326.530611</v>
      </c>
      <c r="H5" s="39">
        <f t="shared" ref="H5:H11" si="2">$H$12*F5</f>
        <v>13330571428.571428</v>
      </c>
      <c r="I5" s="39">
        <f t="shared" ref="I5:I11" si="3">$I$12*F5</f>
        <v>13188040816.32653</v>
      </c>
      <c r="J5" s="39">
        <f t="shared" ref="J5:J11" si="4">$J$12*F5</f>
        <v>11006530612.244898</v>
      </c>
      <c r="K5" s="39">
        <f t="shared" ref="K5:K11" si="5">$K$12*F5</f>
        <v>10662081632.653061</v>
      </c>
      <c r="L5" s="39"/>
      <c r="M5" s="39">
        <f t="shared" ref="M5:M11" si="6">$M$12*F5</f>
        <v>12433816326.530611</v>
      </c>
      <c r="N5" s="39">
        <f t="shared" ref="N5:N11" si="7">$N$12*F5</f>
        <v>10951102040.816326</v>
      </c>
      <c r="O5" s="39">
        <f t="shared" ref="O5:O11" si="8">$O$12*F5</f>
        <v>11905265306.122448</v>
      </c>
      <c r="P5" s="39">
        <f t="shared" ref="P5:P11" si="9">$P$12*F5</f>
        <v>9696040816.3265305</v>
      </c>
      <c r="Q5" s="39">
        <f t="shared" ref="Q5:Q11" si="10">$Q$12*F5</f>
        <v>8880448979.5918369</v>
      </c>
      <c r="R5" s="39"/>
      <c r="S5" s="39">
        <f t="shared" ref="S5:S11" si="11">$S$12*F5</f>
        <v>136591836.73469386</v>
      </c>
      <c r="T5" s="39">
        <f t="shared" ref="T5:T11" si="12">$T$12*F5</f>
        <v>219734693.87755102</v>
      </c>
      <c r="U5" s="39">
        <f t="shared" ref="U5:U11" si="13">$U$12*F5</f>
        <v>271204081.63265306</v>
      </c>
      <c r="V5" s="39">
        <f t="shared" ref="V5:V11" si="14">$V$12*F5</f>
        <v>-27714285.714285713</v>
      </c>
      <c r="W5" s="39">
        <f t="shared" ref="W5:W11" si="15">$W$12*F5</f>
        <v>211816326.53061223</v>
      </c>
    </row>
    <row r="6" spans="1:23" ht="16.5" thickTop="1" thickBot="1">
      <c r="A6" s="61" t="s">
        <v>592</v>
      </c>
      <c r="B6" s="23">
        <v>1</v>
      </c>
      <c r="D6" s="35" t="s">
        <v>142</v>
      </c>
      <c r="E6" s="19">
        <v>254</v>
      </c>
      <c r="F6" s="33">
        <f t="shared" si="0"/>
        <v>0.25918367346938775</v>
      </c>
      <c r="G6" s="39">
        <f t="shared" si="1"/>
        <v>20724326530.612244</v>
      </c>
      <c r="H6" s="39">
        <f t="shared" si="2"/>
        <v>17453428571.42857</v>
      </c>
      <c r="I6" s="39">
        <f t="shared" si="3"/>
        <v>17266816326.530613</v>
      </c>
      <c r="J6" s="39">
        <f t="shared" si="4"/>
        <v>14410612244.897959</v>
      </c>
      <c r="K6" s="39">
        <f t="shared" si="5"/>
        <v>13959632653.061224</v>
      </c>
      <c r="L6" s="39"/>
      <c r="M6" s="39">
        <f t="shared" si="6"/>
        <v>16279326530.612246</v>
      </c>
      <c r="N6" s="39">
        <f t="shared" si="7"/>
        <v>14338040816.32653</v>
      </c>
      <c r="O6" s="39">
        <f t="shared" si="8"/>
        <v>15587306122.44898</v>
      </c>
      <c r="P6" s="39">
        <f t="shared" si="9"/>
        <v>12694816326.530613</v>
      </c>
      <c r="Q6" s="39">
        <f t="shared" si="10"/>
        <v>11626979591.836735</v>
      </c>
      <c r="R6" s="39"/>
      <c r="S6" s="39">
        <f t="shared" si="11"/>
        <v>178836734.69387755</v>
      </c>
      <c r="T6" s="39">
        <f t="shared" si="12"/>
        <v>287693877.55102038</v>
      </c>
      <c r="U6" s="39">
        <f t="shared" si="13"/>
        <v>355081632.65306121</v>
      </c>
      <c r="V6" s="39">
        <f t="shared" si="14"/>
        <v>-36285714.285714284</v>
      </c>
      <c r="W6" s="39">
        <f t="shared" si="15"/>
        <v>277326530.6122449</v>
      </c>
    </row>
    <row r="7" spans="1:23" ht="16.5" thickTop="1" thickBot="1">
      <c r="A7" s="25" t="s">
        <v>848</v>
      </c>
      <c r="B7" s="23">
        <v>1</v>
      </c>
      <c r="D7" s="35" t="s">
        <v>294</v>
      </c>
      <c r="E7" s="19">
        <v>142</v>
      </c>
      <c r="F7" s="33">
        <f t="shared" si="0"/>
        <v>0.14489795918367346</v>
      </c>
      <c r="G7" s="39">
        <f t="shared" si="1"/>
        <v>11586040816.32653</v>
      </c>
      <c r="H7" s="39">
        <f t="shared" si="2"/>
        <v>9757428571.4285698</v>
      </c>
      <c r="I7" s="39">
        <f t="shared" si="3"/>
        <v>9653102040.8163261</v>
      </c>
      <c r="J7" s="39">
        <f t="shared" si="4"/>
        <v>8056326530.6122446</v>
      </c>
      <c r="K7" s="39">
        <f t="shared" si="5"/>
        <v>7804204081.6326523</v>
      </c>
      <c r="L7" s="39"/>
      <c r="M7" s="39">
        <f t="shared" si="6"/>
        <v>9101040816.3265305</v>
      </c>
      <c r="N7" s="39">
        <f t="shared" si="7"/>
        <v>8015755102.0408154</v>
      </c>
      <c r="O7" s="39">
        <f t="shared" si="8"/>
        <v>8714163265.3061218</v>
      </c>
      <c r="P7" s="39">
        <f t="shared" si="9"/>
        <v>7097102040.8163261</v>
      </c>
      <c r="Q7" s="39">
        <f t="shared" si="10"/>
        <v>6500122448.9795914</v>
      </c>
      <c r="R7" s="39"/>
      <c r="S7" s="39">
        <f t="shared" si="11"/>
        <v>99979591.836734682</v>
      </c>
      <c r="T7" s="39">
        <f t="shared" si="12"/>
        <v>160836734.69387755</v>
      </c>
      <c r="U7" s="39">
        <f t="shared" si="13"/>
        <v>198510204.08163264</v>
      </c>
      <c r="V7" s="39">
        <f t="shared" si="14"/>
        <v>-20285714.285714284</v>
      </c>
      <c r="W7" s="39">
        <f t="shared" si="15"/>
        <v>155040816.32653061</v>
      </c>
    </row>
    <row r="8" spans="1:23" ht="16.5" thickTop="1" thickBot="1">
      <c r="A8" s="61" t="s">
        <v>351</v>
      </c>
      <c r="B8" s="23">
        <v>1</v>
      </c>
      <c r="D8" s="35" t="s">
        <v>147</v>
      </c>
      <c r="E8" s="19">
        <v>54</v>
      </c>
      <c r="F8" s="33">
        <f t="shared" si="0"/>
        <v>5.5102040816326532E-2</v>
      </c>
      <c r="G8" s="39">
        <f t="shared" si="1"/>
        <v>4405959183.6734695</v>
      </c>
      <c r="H8" s="39">
        <f t="shared" si="2"/>
        <v>3710571428.5714288</v>
      </c>
      <c r="I8" s="39">
        <f t="shared" si="3"/>
        <v>3670897959.1836734</v>
      </c>
      <c r="J8" s="39">
        <f t="shared" si="4"/>
        <v>3063673469.3877554</v>
      </c>
      <c r="K8" s="39">
        <f t="shared" si="5"/>
        <v>2967795918.3673472</v>
      </c>
      <c r="L8" s="39"/>
      <c r="M8" s="39">
        <f t="shared" si="6"/>
        <v>3460959183.6734695</v>
      </c>
      <c r="N8" s="39">
        <f t="shared" si="7"/>
        <v>3048244897.9591837</v>
      </c>
      <c r="O8" s="39">
        <f t="shared" si="8"/>
        <v>3313836734.6938777</v>
      </c>
      <c r="P8" s="39">
        <f t="shared" si="9"/>
        <v>2698897959.1836734</v>
      </c>
      <c r="Q8" s="39">
        <f t="shared" si="10"/>
        <v>2471877551.0204082</v>
      </c>
      <c r="R8" s="39"/>
      <c r="S8" s="39">
        <f t="shared" si="11"/>
        <v>38020408.16326531</v>
      </c>
      <c r="T8" s="39">
        <f t="shared" si="12"/>
        <v>61163265.306122452</v>
      </c>
      <c r="U8" s="39">
        <f t="shared" si="13"/>
        <v>75489795.918367356</v>
      </c>
      <c r="V8" s="39">
        <f t="shared" si="14"/>
        <v>-7714285.7142857146</v>
      </c>
      <c r="W8" s="39">
        <f t="shared" si="15"/>
        <v>58959183.673469387</v>
      </c>
    </row>
    <row r="9" spans="1:23" ht="16.5" thickTop="1" thickBot="1">
      <c r="A9" s="25" t="s">
        <v>835</v>
      </c>
      <c r="B9" s="23">
        <v>2</v>
      </c>
      <c r="D9" s="35" t="s">
        <v>399</v>
      </c>
      <c r="E9" s="19">
        <v>144</v>
      </c>
      <c r="F9" s="33">
        <f t="shared" si="0"/>
        <v>0.14693877551020409</v>
      </c>
      <c r="G9" s="39">
        <f t="shared" si="1"/>
        <v>11749224489.795919</v>
      </c>
      <c r="H9" s="39">
        <f t="shared" si="2"/>
        <v>9894857142.8571434</v>
      </c>
      <c r="I9" s="39">
        <f t="shared" si="3"/>
        <v>9789061224.4897976</v>
      </c>
      <c r="J9" s="39">
        <f t="shared" si="4"/>
        <v>8169795918.3673477</v>
      </c>
      <c r="K9" s="39">
        <f t="shared" si="5"/>
        <v>7914122448.9795923</v>
      </c>
      <c r="L9" s="39"/>
      <c r="M9" s="39">
        <f t="shared" si="6"/>
        <v>9229224489.7959194</v>
      </c>
      <c r="N9" s="39">
        <f t="shared" si="7"/>
        <v>8128653061.2244902</v>
      </c>
      <c r="O9" s="39">
        <f t="shared" si="8"/>
        <v>8836897959.1836739</v>
      </c>
      <c r="P9" s="39">
        <f t="shared" si="9"/>
        <v>7197061224.4897966</v>
      </c>
      <c r="Q9" s="39">
        <f t="shared" si="10"/>
        <v>6591673469.3877554</v>
      </c>
      <c r="R9" s="39"/>
      <c r="S9" s="39">
        <f t="shared" si="11"/>
        <v>101387755.10204083</v>
      </c>
      <c r="T9" s="39">
        <f t="shared" si="12"/>
        <v>163102040.81632656</v>
      </c>
      <c r="U9" s="39">
        <f t="shared" si="13"/>
        <v>201306122.44897962</v>
      </c>
      <c r="V9" s="39">
        <f t="shared" si="14"/>
        <v>-20571428.571428575</v>
      </c>
      <c r="W9" s="39">
        <f t="shared" si="15"/>
        <v>157224489.79591838</v>
      </c>
    </row>
    <row r="10" spans="1:23" ht="16.5" thickTop="1" thickBot="1">
      <c r="A10" s="61" t="s">
        <v>835</v>
      </c>
      <c r="B10" s="23">
        <v>1</v>
      </c>
      <c r="D10" s="35" t="s">
        <v>747</v>
      </c>
      <c r="E10" s="19">
        <v>67</v>
      </c>
      <c r="F10" s="33">
        <f t="shared" si="0"/>
        <v>6.8367346938775511E-2</v>
      </c>
      <c r="G10" s="39">
        <f t="shared" si="1"/>
        <v>5466653061.2244902</v>
      </c>
      <c r="H10" s="39">
        <f t="shared" si="2"/>
        <v>4603857142.8571424</v>
      </c>
      <c r="I10" s="39">
        <f t="shared" si="3"/>
        <v>4554632653.0612249</v>
      </c>
      <c r="J10" s="39">
        <f t="shared" si="4"/>
        <v>3801224489.7959185</v>
      </c>
      <c r="K10" s="39">
        <f t="shared" si="5"/>
        <v>3682265306.1224489</v>
      </c>
      <c r="L10" s="39"/>
      <c r="M10" s="39">
        <f t="shared" si="6"/>
        <v>4294153061.2244897</v>
      </c>
      <c r="N10" s="39">
        <f t="shared" si="7"/>
        <v>3782081632.6530614</v>
      </c>
      <c r="O10" s="39">
        <f t="shared" si="8"/>
        <v>4111612244.8979592</v>
      </c>
      <c r="P10" s="39">
        <f t="shared" si="9"/>
        <v>3348632653.0612245</v>
      </c>
      <c r="Q10" s="39">
        <f t="shared" si="10"/>
        <v>3066959183.6734695</v>
      </c>
      <c r="R10" s="39"/>
      <c r="S10" s="39">
        <f t="shared" si="11"/>
        <v>47173469.387755103</v>
      </c>
      <c r="T10" s="39">
        <f t="shared" si="12"/>
        <v>75887755.102040812</v>
      </c>
      <c r="U10" s="39">
        <f t="shared" si="13"/>
        <v>93663265.306122452</v>
      </c>
      <c r="V10" s="39">
        <f t="shared" si="14"/>
        <v>-9571428.5714285709</v>
      </c>
      <c r="W10" s="39">
        <f t="shared" si="15"/>
        <v>73153061.224489793</v>
      </c>
    </row>
    <row r="11" spans="1:23" ht="16.5" thickTop="1" thickBot="1">
      <c r="A11" s="61" t="s">
        <v>844</v>
      </c>
      <c r="B11" s="23">
        <v>1</v>
      </c>
      <c r="D11" s="35" t="s">
        <v>268</v>
      </c>
      <c r="E11" s="19">
        <v>63</v>
      </c>
      <c r="F11" s="33">
        <f t="shared" si="0"/>
        <v>6.4285714285714279E-2</v>
      </c>
      <c r="G11" s="39">
        <f t="shared" si="1"/>
        <v>5140285714.2857141</v>
      </c>
      <c r="H11" s="39">
        <f t="shared" si="2"/>
        <v>4329000000</v>
      </c>
      <c r="I11" s="39">
        <f t="shared" si="3"/>
        <v>4282714285.7142854</v>
      </c>
      <c r="J11" s="39">
        <f t="shared" si="4"/>
        <v>3574285714.2857141</v>
      </c>
      <c r="K11" s="39">
        <f t="shared" si="5"/>
        <v>3462428571.4285712</v>
      </c>
      <c r="L11" s="39"/>
      <c r="M11" s="39">
        <f t="shared" si="6"/>
        <v>4037785714.2857137</v>
      </c>
      <c r="N11" s="39">
        <f t="shared" si="7"/>
        <v>3556285714.2857141</v>
      </c>
      <c r="O11" s="39">
        <f t="shared" si="8"/>
        <v>3866142857.1428566</v>
      </c>
      <c r="P11" s="39">
        <f t="shared" si="9"/>
        <v>3148714285.7142854</v>
      </c>
      <c r="Q11" s="39">
        <f t="shared" si="10"/>
        <v>2883857142.8571424</v>
      </c>
      <c r="R11" s="39"/>
      <c r="S11" s="39">
        <f t="shared" si="11"/>
        <v>44357142.857142851</v>
      </c>
      <c r="T11" s="39">
        <f t="shared" si="12"/>
        <v>71357142.857142851</v>
      </c>
      <c r="U11" s="39">
        <f t="shared" si="13"/>
        <v>88071428.571428567</v>
      </c>
      <c r="V11" s="39">
        <f t="shared" si="14"/>
        <v>-9000000</v>
      </c>
      <c r="W11" s="39">
        <f t="shared" si="15"/>
        <v>68785714.285714284</v>
      </c>
    </row>
    <row r="12" spans="1:23" ht="16.5" thickTop="1" thickBot="1">
      <c r="A12" s="25" t="s">
        <v>589</v>
      </c>
      <c r="B12" s="23">
        <v>2</v>
      </c>
      <c r="D12" s="35" t="s">
        <v>1269</v>
      </c>
      <c r="E12" s="19">
        <v>980</v>
      </c>
      <c r="F12" s="34">
        <f>SUM(F4:F11)</f>
        <v>1</v>
      </c>
      <c r="G12" s="39">
        <v>79960000000</v>
      </c>
      <c r="H12" s="39">
        <v>67340000000</v>
      </c>
      <c r="I12" s="39">
        <v>66620000000</v>
      </c>
      <c r="J12" s="39">
        <v>55600000000</v>
      </c>
      <c r="K12" s="39">
        <v>53860000000</v>
      </c>
      <c r="L12" s="39"/>
      <c r="M12" s="39">
        <v>62810000000</v>
      </c>
      <c r="N12" s="39">
        <v>55320000000</v>
      </c>
      <c r="O12" s="39">
        <v>60140000000</v>
      </c>
      <c r="P12" s="39">
        <v>48980000000</v>
      </c>
      <c r="Q12" s="39">
        <v>44860000000</v>
      </c>
      <c r="R12" s="39"/>
      <c r="S12" s="39">
        <v>690000000</v>
      </c>
      <c r="T12" s="39">
        <v>1110000000</v>
      </c>
      <c r="U12" s="39">
        <v>1370000000</v>
      </c>
      <c r="V12" s="39">
        <v>-140000000</v>
      </c>
      <c r="W12" s="39">
        <v>1070000000</v>
      </c>
    </row>
    <row r="13" spans="1:23" ht="16.5" thickTop="1" thickBot="1">
      <c r="A13" s="61" t="s">
        <v>588</v>
      </c>
      <c r="B13" s="23">
        <v>1</v>
      </c>
      <c r="D13" s="19">
        <v>1</v>
      </c>
      <c r="E13" s="19">
        <v>2</v>
      </c>
      <c r="F13" s="19">
        <v>3</v>
      </c>
      <c r="G13" s="19">
        <v>4</v>
      </c>
      <c r="H13" s="19">
        <v>5</v>
      </c>
      <c r="I13" s="19">
        <v>6</v>
      </c>
      <c r="J13" s="19">
        <v>7</v>
      </c>
      <c r="K13" s="19">
        <v>8</v>
      </c>
      <c r="L13" s="19">
        <v>9</v>
      </c>
      <c r="M13" s="19">
        <v>10</v>
      </c>
      <c r="N13" s="19">
        <v>11</v>
      </c>
      <c r="O13" s="19">
        <v>12</v>
      </c>
      <c r="P13" s="19">
        <v>13</v>
      </c>
      <c r="Q13" s="19">
        <v>14</v>
      </c>
      <c r="R13" s="19">
        <v>15</v>
      </c>
      <c r="S13" s="19">
        <v>16</v>
      </c>
      <c r="T13" s="19">
        <v>17</v>
      </c>
      <c r="U13" s="19">
        <v>18</v>
      </c>
      <c r="V13" s="19">
        <v>19</v>
      </c>
      <c r="W13" s="19">
        <v>20</v>
      </c>
    </row>
    <row r="14" spans="1:23" ht="15.75" thickTop="1">
      <c r="A14" s="61" t="s">
        <v>614</v>
      </c>
      <c r="B14" s="23">
        <v>1</v>
      </c>
    </row>
    <row r="15" spans="1:23">
      <c r="A15" s="25" t="s">
        <v>612</v>
      </c>
      <c r="B15" s="23">
        <v>1</v>
      </c>
    </row>
    <row r="16" spans="1:23" ht="15.75" thickBot="1">
      <c r="A16" s="61" t="s">
        <v>611</v>
      </c>
      <c r="B16" s="23">
        <v>1</v>
      </c>
      <c r="D16" t="s">
        <v>1677</v>
      </c>
      <c r="E16" s="86" t="s">
        <v>1676</v>
      </c>
      <c r="F16" s="87"/>
    </row>
    <row r="17" spans="1:8" ht="16.5" thickTop="1" thickBot="1">
      <c r="A17" s="25" t="s">
        <v>587</v>
      </c>
      <c r="B17" s="23">
        <v>2</v>
      </c>
      <c r="D17" s="35" t="s">
        <v>581</v>
      </c>
      <c r="E17" s="86">
        <v>38</v>
      </c>
      <c r="F17" s="87"/>
    </row>
    <row r="18" spans="1:8" ht="16.5" thickTop="1" thickBot="1">
      <c r="A18" s="61" t="s">
        <v>587</v>
      </c>
      <c r="B18" s="23">
        <v>1</v>
      </c>
      <c r="D18" s="35" t="s">
        <v>9</v>
      </c>
      <c r="E18" s="61"/>
      <c r="F18" s="23"/>
    </row>
    <row r="19" spans="1:8" ht="16.5" thickTop="1" thickBot="1">
      <c r="A19" s="61" t="s">
        <v>586</v>
      </c>
      <c r="B19" s="23">
        <v>1</v>
      </c>
      <c r="D19" s="35" t="s">
        <v>142</v>
      </c>
      <c r="E19" s="61"/>
      <c r="F19" s="23"/>
    </row>
    <row r="20" spans="1:8" ht="16.5" thickTop="1" thickBot="1">
      <c r="A20" s="25" t="s">
        <v>837</v>
      </c>
      <c r="B20" s="23">
        <v>1</v>
      </c>
      <c r="D20" s="35" t="s">
        <v>294</v>
      </c>
      <c r="E20" s="61"/>
      <c r="F20" s="23"/>
    </row>
    <row r="21" spans="1:8" ht="16.5" thickTop="1" thickBot="1">
      <c r="A21" s="61" t="s">
        <v>836</v>
      </c>
      <c r="B21" s="23">
        <v>1</v>
      </c>
      <c r="D21" s="35" t="s">
        <v>147</v>
      </c>
      <c r="E21" s="61"/>
      <c r="F21" s="23"/>
      <c r="G21" s="27"/>
    </row>
    <row r="22" spans="1:8" ht="16.5" thickTop="1" thickBot="1">
      <c r="A22" s="25" t="s">
        <v>994</v>
      </c>
      <c r="B22" s="23">
        <v>2</v>
      </c>
      <c r="D22" s="35" t="s">
        <v>399</v>
      </c>
      <c r="E22" s="61"/>
      <c r="F22" s="23"/>
      <c r="G22" s="27"/>
    </row>
    <row r="23" spans="1:8" ht="16.5" thickTop="1" thickBot="1">
      <c r="A23" s="61" t="s">
        <v>993</v>
      </c>
      <c r="B23" s="23">
        <v>1</v>
      </c>
      <c r="D23" s="35" t="s">
        <v>747</v>
      </c>
      <c r="E23" s="86"/>
      <c r="F23" s="87"/>
    </row>
    <row r="24" spans="1:8" ht="16.5" thickTop="1" thickBot="1">
      <c r="A24" s="61" t="s">
        <v>996</v>
      </c>
      <c r="B24" s="23">
        <v>1</v>
      </c>
      <c r="D24" s="35" t="s">
        <v>268</v>
      </c>
      <c r="E24" s="61"/>
      <c r="F24" s="23"/>
      <c r="H24" s="100"/>
    </row>
    <row r="25" spans="1:8" ht="16.5" thickTop="1" thickBot="1">
      <c r="A25" s="25" t="s">
        <v>840</v>
      </c>
      <c r="B25" s="23">
        <v>1</v>
      </c>
      <c r="D25" s="35" t="s">
        <v>1269</v>
      </c>
      <c r="E25" s="61"/>
      <c r="F25" s="23"/>
    </row>
    <row r="26" spans="1:8" ht="15.75" thickTop="1">
      <c r="A26" s="61" t="s">
        <v>840</v>
      </c>
      <c r="B26" s="23">
        <v>1</v>
      </c>
    </row>
    <row r="27" spans="1:8">
      <c r="A27" s="25" t="s">
        <v>1007</v>
      </c>
      <c r="B27" s="23">
        <v>1</v>
      </c>
    </row>
    <row r="28" spans="1:8">
      <c r="A28" s="61" t="s">
        <v>1007</v>
      </c>
      <c r="B28" s="23">
        <v>1</v>
      </c>
    </row>
    <row r="29" spans="1:8">
      <c r="A29" s="25" t="s">
        <v>856</v>
      </c>
      <c r="B29" s="23">
        <v>4</v>
      </c>
    </row>
    <row r="30" spans="1:8">
      <c r="A30" s="61" t="s">
        <v>609</v>
      </c>
      <c r="B30" s="23">
        <v>1</v>
      </c>
    </row>
    <row r="31" spans="1:8">
      <c r="A31" s="61" t="s">
        <v>863</v>
      </c>
      <c r="B31" s="23">
        <v>1</v>
      </c>
    </row>
    <row r="32" spans="1:8">
      <c r="A32" s="61" t="s">
        <v>859</v>
      </c>
      <c r="B32" s="23">
        <v>1</v>
      </c>
    </row>
    <row r="33" spans="1:2">
      <c r="A33" s="61" t="s">
        <v>862</v>
      </c>
      <c r="B33" s="23">
        <v>1</v>
      </c>
    </row>
    <row r="34" spans="1:2">
      <c r="A34" s="25" t="s">
        <v>865</v>
      </c>
      <c r="B34" s="23">
        <v>1</v>
      </c>
    </row>
    <row r="35" spans="1:2">
      <c r="A35" s="61" t="s">
        <v>864</v>
      </c>
      <c r="B35" s="23">
        <v>1</v>
      </c>
    </row>
    <row r="36" spans="1:2">
      <c r="A36" s="25" t="s">
        <v>858</v>
      </c>
      <c r="B36" s="23">
        <v>1</v>
      </c>
    </row>
    <row r="37" spans="1:2">
      <c r="A37" s="61" t="s">
        <v>857</v>
      </c>
      <c r="B37" s="23">
        <v>1</v>
      </c>
    </row>
    <row r="38" spans="1:2">
      <c r="A38" s="25" t="s">
        <v>855</v>
      </c>
      <c r="B38" s="23">
        <v>1</v>
      </c>
    </row>
    <row r="39" spans="1:2">
      <c r="A39" s="61" t="s">
        <v>854</v>
      </c>
      <c r="B39" s="23">
        <v>1</v>
      </c>
    </row>
    <row r="40" spans="1:2">
      <c r="A40" s="25" t="s">
        <v>995</v>
      </c>
      <c r="B40" s="23">
        <v>1</v>
      </c>
    </row>
    <row r="41" spans="1:2">
      <c r="A41" s="61" t="s">
        <v>995</v>
      </c>
      <c r="B41" s="23">
        <v>1</v>
      </c>
    </row>
    <row r="42" spans="1:2">
      <c r="A42" s="25" t="s">
        <v>610</v>
      </c>
      <c r="B42" s="23">
        <v>2</v>
      </c>
    </row>
    <row r="43" spans="1:2">
      <c r="A43" s="61" t="s">
        <v>608</v>
      </c>
      <c r="B43" s="23">
        <v>1</v>
      </c>
    </row>
    <row r="44" spans="1:2">
      <c r="A44" s="61" t="s">
        <v>610</v>
      </c>
      <c r="B44" s="23">
        <v>1</v>
      </c>
    </row>
    <row r="45" spans="1:2">
      <c r="A45" s="25" t="s">
        <v>1002</v>
      </c>
      <c r="B45" s="23">
        <v>1</v>
      </c>
    </row>
    <row r="46" spans="1:2">
      <c r="A46" s="61" t="s">
        <v>1001</v>
      </c>
      <c r="B46" s="23">
        <v>1</v>
      </c>
    </row>
    <row r="47" spans="1:2">
      <c r="A47" s="25" t="s">
        <v>1005</v>
      </c>
      <c r="B47" s="23">
        <v>1</v>
      </c>
    </row>
    <row r="48" spans="1:2">
      <c r="A48" s="61" t="s">
        <v>1005</v>
      </c>
      <c r="B48" s="23">
        <v>1</v>
      </c>
    </row>
    <row r="49" spans="1:2">
      <c r="A49" s="25" t="s">
        <v>582</v>
      </c>
      <c r="B49" s="23">
        <v>3</v>
      </c>
    </row>
    <row r="50" spans="1:2">
      <c r="A50" s="61" t="s">
        <v>845</v>
      </c>
      <c r="B50" s="23">
        <v>1</v>
      </c>
    </row>
    <row r="51" spans="1:2">
      <c r="A51" s="61" t="s">
        <v>850</v>
      </c>
      <c r="B51" s="23">
        <v>1</v>
      </c>
    </row>
    <row r="52" spans="1:2">
      <c r="A52" s="61" t="s">
        <v>580</v>
      </c>
      <c r="B52" s="23">
        <v>1</v>
      </c>
    </row>
    <row r="53" spans="1:2">
      <c r="A53" s="25" t="s">
        <v>1014</v>
      </c>
      <c r="B53" s="23">
        <v>1</v>
      </c>
    </row>
    <row r="54" spans="1:2">
      <c r="A54" s="61" t="s">
        <v>1013</v>
      </c>
      <c r="B54" s="23">
        <v>1</v>
      </c>
    </row>
    <row r="55" spans="1:2">
      <c r="A55" s="25" t="s">
        <v>905</v>
      </c>
      <c r="B55" s="23">
        <v>2</v>
      </c>
    </row>
    <row r="56" spans="1:2">
      <c r="A56" s="61" t="s">
        <v>584</v>
      </c>
      <c r="B56" s="23">
        <v>1</v>
      </c>
    </row>
    <row r="57" spans="1:2">
      <c r="A57" s="61" t="s">
        <v>906</v>
      </c>
      <c r="B57" s="23">
        <v>1</v>
      </c>
    </row>
    <row r="58" spans="1:2">
      <c r="A58" s="25" t="s">
        <v>618</v>
      </c>
      <c r="B58" s="23">
        <v>2</v>
      </c>
    </row>
    <row r="59" spans="1:2">
      <c r="A59" s="61" t="s">
        <v>997</v>
      </c>
      <c r="B59" s="23">
        <v>1</v>
      </c>
    </row>
    <row r="60" spans="1:2">
      <c r="A60" s="61" t="s">
        <v>616</v>
      </c>
      <c r="B60" s="23">
        <v>1</v>
      </c>
    </row>
    <row r="61" spans="1:2">
      <c r="A61" s="25" t="s">
        <v>1010</v>
      </c>
      <c r="B61" s="23">
        <v>1</v>
      </c>
    </row>
    <row r="62" spans="1:2">
      <c r="A62" s="61" t="s">
        <v>1009</v>
      </c>
      <c r="B62" s="23">
        <v>1</v>
      </c>
    </row>
    <row r="63" spans="1:2">
      <c r="A63" s="25" t="s">
        <v>904</v>
      </c>
      <c r="B63" s="23">
        <v>1</v>
      </c>
    </row>
    <row r="64" spans="1:2">
      <c r="A64" s="61" t="s">
        <v>903</v>
      </c>
      <c r="B64" s="23">
        <v>1</v>
      </c>
    </row>
    <row r="65" spans="1:2">
      <c r="A65" s="25" t="s">
        <v>847</v>
      </c>
      <c r="B65" s="23">
        <v>5</v>
      </c>
    </row>
    <row r="66" spans="1:2">
      <c r="A66" s="61" t="s">
        <v>846</v>
      </c>
      <c r="B66" s="23">
        <v>1</v>
      </c>
    </row>
    <row r="67" spans="1:2">
      <c r="A67" s="61" t="s">
        <v>849</v>
      </c>
      <c r="B67" s="23">
        <v>1</v>
      </c>
    </row>
    <row r="68" spans="1:2">
      <c r="A68" s="61" t="s">
        <v>56</v>
      </c>
      <c r="B68" s="23">
        <v>1</v>
      </c>
    </row>
    <row r="69" spans="1:2">
      <c r="A69" s="61" t="s">
        <v>909</v>
      </c>
      <c r="B69" s="23">
        <v>1</v>
      </c>
    </row>
    <row r="70" spans="1:2">
      <c r="A70" s="61" t="s">
        <v>851</v>
      </c>
      <c r="B70" s="23">
        <v>1</v>
      </c>
    </row>
    <row r="71" spans="1:2">
      <c r="A71" s="25" t="s">
        <v>861</v>
      </c>
      <c r="B71" s="23">
        <v>1</v>
      </c>
    </row>
    <row r="72" spans="1:2">
      <c r="A72" s="61" t="s">
        <v>860</v>
      </c>
      <c r="B72" s="23">
        <v>1</v>
      </c>
    </row>
    <row r="73" spans="1:2">
      <c r="A73" s="25" t="s">
        <v>1011</v>
      </c>
      <c r="B73" s="23">
        <v>2</v>
      </c>
    </row>
    <row r="74" spans="1:2">
      <c r="A74" s="61" t="s">
        <v>1011</v>
      </c>
      <c r="B74" s="23">
        <v>1</v>
      </c>
    </row>
    <row r="75" spans="1:2">
      <c r="A75" s="61" t="s">
        <v>1012</v>
      </c>
      <c r="B75" s="23">
        <v>1</v>
      </c>
    </row>
    <row r="76" spans="1:2">
      <c r="A76" s="25" t="s">
        <v>853</v>
      </c>
      <c r="B76" s="23">
        <v>1</v>
      </c>
    </row>
    <row r="77" spans="1:2">
      <c r="A77" s="61" t="s">
        <v>852</v>
      </c>
      <c r="B77" s="23">
        <v>1</v>
      </c>
    </row>
    <row r="78" spans="1:2">
      <c r="A78" s="25" t="s">
        <v>999</v>
      </c>
      <c r="B78" s="23">
        <v>1</v>
      </c>
    </row>
    <row r="79" spans="1:2">
      <c r="A79" s="61" t="s">
        <v>998</v>
      </c>
      <c r="B79" s="23">
        <v>1</v>
      </c>
    </row>
    <row r="80" spans="1:2">
      <c r="A80" s="25" t="s">
        <v>1004</v>
      </c>
      <c r="B80" s="23">
        <v>2</v>
      </c>
    </row>
    <row r="81" spans="1:2">
      <c r="A81" s="61" t="s">
        <v>1003</v>
      </c>
      <c r="B81" s="23">
        <v>1</v>
      </c>
    </row>
    <row r="82" spans="1:2">
      <c r="A82" s="61" t="s">
        <v>1006</v>
      </c>
      <c r="B82" s="23">
        <v>1</v>
      </c>
    </row>
    <row r="83" spans="1:2">
      <c r="A83" s="25" t="s">
        <v>607</v>
      </c>
      <c r="B83" s="23">
        <v>2</v>
      </c>
    </row>
    <row r="84" spans="1:2">
      <c r="A84" s="61" t="s">
        <v>607</v>
      </c>
      <c r="B84" s="23">
        <v>1</v>
      </c>
    </row>
    <row r="85" spans="1:2">
      <c r="A85" s="61" t="s">
        <v>615</v>
      </c>
      <c r="B85" s="23">
        <v>1</v>
      </c>
    </row>
    <row r="86" spans="1:2">
      <c r="A86" s="25" t="s">
        <v>908</v>
      </c>
      <c r="B86" s="23">
        <v>1</v>
      </c>
    </row>
    <row r="87" spans="1:2">
      <c r="A87" s="61" t="s">
        <v>907</v>
      </c>
      <c r="B87" s="23">
        <v>1</v>
      </c>
    </row>
    <row r="88" spans="1:2">
      <c r="A88" s="25" t="s">
        <v>839</v>
      </c>
      <c r="B88" s="23">
        <v>2</v>
      </c>
    </row>
    <row r="89" spans="1:2">
      <c r="A89" s="61" t="s">
        <v>838</v>
      </c>
      <c r="B89" s="23">
        <v>1</v>
      </c>
    </row>
    <row r="90" spans="1:2">
      <c r="A90" s="61" t="s">
        <v>841</v>
      </c>
      <c r="B90" s="23">
        <v>1</v>
      </c>
    </row>
    <row r="91" spans="1:2">
      <c r="A91" s="25" t="s">
        <v>1000</v>
      </c>
      <c r="B91" s="23">
        <v>3</v>
      </c>
    </row>
    <row r="92" spans="1:2">
      <c r="A92" s="61" t="s">
        <v>52</v>
      </c>
      <c r="B92" s="23">
        <v>1</v>
      </c>
    </row>
    <row r="93" spans="1:2">
      <c r="A93" s="61" t="s">
        <v>675</v>
      </c>
      <c r="B93" s="23">
        <v>1</v>
      </c>
    </row>
    <row r="94" spans="1:2">
      <c r="A94" s="61" t="s">
        <v>56</v>
      </c>
      <c r="B94" s="23">
        <v>1</v>
      </c>
    </row>
    <row r="95" spans="1:2">
      <c r="A95" s="25" t="s">
        <v>1015</v>
      </c>
      <c r="B95" s="23">
        <v>2</v>
      </c>
    </row>
    <row r="96" spans="1:2">
      <c r="A96" s="61" t="s">
        <v>826</v>
      </c>
      <c r="B96" s="23">
        <v>1</v>
      </c>
    </row>
    <row r="97" spans="1:2">
      <c r="A97" s="61" t="s">
        <v>1016</v>
      </c>
      <c r="B97" s="23">
        <v>1</v>
      </c>
    </row>
    <row r="98" spans="1:2">
      <c r="A98" s="25" t="s">
        <v>585</v>
      </c>
      <c r="B98" s="23">
        <v>1</v>
      </c>
    </row>
    <row r="99" spans="1:2">
      <c r="A99" s="61" t="s">
        <v>583</v>
      </c>
      <c r="B99" s="23">
        <v>1</v>
      </c>
    </row>
    <row r="100" spans="1:2">
      <c r="A100" s="25" t="s">
        <v>843</v>
      </c>
      <c r="B100" s="23">
        <v>1</v>
      </c>
    </row>
    <row r="101" spans="1:2">
      <c r="A101" s="61" t="s">
        <v>842</v>
      </c>
      <c r="B101" s="23">
        <v>1</v>
      </c>
    </row>
    <row r="102" spans="1:2">
      <c r="A102" s="25" t="s">
        <v>591</v>
      </c>
      <c r="B102" s="23">
        <v>2</v>
      </c>
    </row>
    <row r="103" spans="1:2">
      <c r="A103" s="61" t="s">
        <v>590</v>
      </c>
      <c r="B103" s="23">
        <v>1</v>
      </c>
    </row>
    <row r="104" spans="1:2">
      <c r="A104" s="61" t="s">
        <v>613</v>
      </c>
      <c r="B104" s="23">
        <v>1</v>
      </c>
    </row>
    <row r="105" spans="1:2">
      <c r="A105" s="10" t="s">
        <v>9</v>
      </c>
      <c r="B105" s="23">
        <v>194</v>
      </c>
    </row>
    <row r="106" spans="1:2">
      <c r="A106" s="10" t="s">
        <v>142</v>
      </c>
      <c r="B106" s="23">
        <v>254</v>
      </c>
    </row>
    <row r="107" spans="1:2">
      <c r="A107" s="10" t="s">
        <v>294</v>
      </c>
      <c r="B107" s="23">
        <v>142</v>
      </c>
    </row>
    <row r="108" spans="1:2">
      <c r="A108" s="10" t="s">
        <v>147</v>
      </c>
      <c r="B108" s="23">
        <v>54</v>
      </c>
    </row>
    <row r="109" spans="1:2">
      <c r="A109" s="10" t="s">
        <v>399</v>
      </c>
      <c r="B109" s="23">
        <v>144</v>
      </c>
    </row>
    <row r="110" spans="1:2">
      <c r="A110" s="10" t="s">
        <v>747</v>
      </c>
      <c r="B110" s="23">
        <v>67</v>
      </c>
    </row>
    <row r="111" spans="1:2">
      <c r="A111" s="10" t="s">
        <v>268</v>
      </c>
      <c r="B111" s="23">
        <v>63</v>
      </c>
    </row>
    <row r="112" spans="1:2">
      <c r="A112" s="10" t="s">
        <v>1269</v>
      </c>
      <c r="B112" s="23">
        <v>980</v>
      </c>
    </row>
  </sheetData>
  <mergeCells count="3">
    <mergeCell ref="G2:K2"/>
    <mergeCell ref="M2:Q2"/>
    <mergeCell ref="S2:W2"/>
  </mergeCells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EDDA1-BFE4-4908-8977-17531C019F80}">
  <dimension ref="A1:BF116"/>
  <sheetViews>
    <sheetView topLeftCell="AO1" zoomScale="80" zoomScaleNormal="80" workbookViewId="0">
      <selection activeCell="AP10" sqref="AP10"/>
    </sheetView>
  </sheetViews>
  <sheetFormatPr defaultRowHeight="15"/>
  <cols>
    <col min="1" max="1" width="20.28515625" bestFit="1" customWidth="1"/>
    <col min="2" max="2" width="16.42578125" bestFit="1" customWidth="1"/>
    <col min="3" max="3" width="17.140625" bestFit="1" customWidth="1"/>
    <col min="4" max="4" width="23.7109375" bestFit="1" customWidth="1"/>
    <col min="5" max="5" width="13.42578125" customWidth="1"/>
    <col min="6" max="6" width="18" bestFit="1" customWidth="1"/>
    <col min="7" max="7" width="8.7109375" bestFit="1" customWidth="1"/>
    <col min="8" max="8" width="15.28515625" bestFit="1" customWidth="1"/>
    <col min="10" max="10" width="9.140625" style="37"/>
    <col min="11" max="11" width="26.5703125" bestFit="1" customWidth="1"/>
    <col min="12" max="12" width="15.85546875" style="8" bestFit="1" customWidth="1"/>
    <col min="13" max="13" width="12" style="8" bestFit="1" customWidth="1"/>
    <col min="14" max="14" width="28.7109375" bestFit="1" customWidth="1"/>
    <col min="16" max="16" width="17.140625" bestFit="1" customWidth="1"/>
    <col min="17" max="17" width="9.140625" style="37"/>
    <col min="18" max="18" width="23.7109375" bestFit="1" customWidth="1"/>
    <col min="19" max="19" width="15.85546875" bestFit="1" customWidth="1"/>
    <col min="20" max="20" width="12" bestFit="1" customWidth="1"/>
    <col min="21" max="21" width="26.7109375" bestFit="1" customWidth="1"/>
    <col min="24" max="24" width="9.140625" style="37"/>
    <col min="25" max="25" width="25.28515625" customWidth="1"/>
    <col min="26" max="26" width="15.85546875" bestFit="1" customWidth="1"/>
    <col min="27" max="27" width="12" bestFit="1" customWidth="1"/>
    <col min="28" max="28" width="21.28515625" style="8" customWidth="1"/>
    <col min="30" max="30" width="28" customWidth="1"/>
    <col min="31" max="31" width="9.28515625" style="37" customWidth="1"/>
    <col min="32" max="32" width="29.28515625" bestFit="1" customWidth="1"/>
    <col min="33" max="33" width="15.85546875" bestFit="1" customWidth="1"/>
    <col min="34" max="34" width="12" bestFit="1" customWidth="1"/>
    <col min="35" max="35" width="24.42578125" bestFit="1" customWidth="1"/>
    <col min="38" max="38" width="9.140625" style="37"/>
    <col min="39" max="39" width="23.140625" bestFit="1" customWidth="1"/>
    <col min="40" max="40" width="15.85546875" bestFit="1" customWidth="1"/>
    <col min="41" max="41" width="12" bestFit="1" customWidth="1"/>
    <col min="42" max="42" width="23.7109375" bestFit="1" customWidth="1"/>
    <col min="44" max="44" width="17.28515625" customWidth="1"/>
    <col min="45" max="45" width="9.140625" style="37"/>
    <col min="46" max="46" width="23.42578125" bestFit="1" customWidth="1"/>
    <col min="47" max="47" width="15.85546875" bestFit="1" customWidth="1"/>
    <col min="48" max="48" width="12" bestFit="1" customWidth="1"/>
    <col min="49" max="49" width="29.140625" bestFit="1" customWidth="1"/>
    <col min="51" max="51" width="7.42578125" customWidth="1"/>
    <col min="52" max="52" width="9.140625" style="37"/>
    <col min="53" max="53" width="31.7109375" bestFit="1" customWidth="1"/>
    <col min="54" max="54" width="16" bestFit="1" customWidth="1"/>
    <col min="55" max="55" width="18.85546875" bestFit="1" customWidth="1"/>
    <col min="56" max="56" width="33.42578125" bestFit="1" customWidth="1"/>
    <col min="58" max="58" width="35.42578125" customWidth="1"/>
  </cols>
  <sheetData>
    <row r="1" spans="1:58" ht="19.5" thickBot="1">
      <c r="A1" s="177" t="s">
        <v>1346</v>
      </c>
      <c r="B1" s="177"/>
      <c r="C1" s="177"/>
      <c r="D1" s="177"/>
      <c r="E1" s="177"/>
      <c r="F1" s="177"/>
      <c r="G1" s="177"/>
      <c r="H1" s="177"/>
      <c r="I1" s="177"/>
      <c r="J1" s="70"/>
      <c r="K1" s="177" t="s">
        <v>1358</v>
      </c>
      <c r="L1" s="177"/>
      <c r="M1" s="177"/>
      <c r="N1" s="177"/>
      <c r="O1" s="177"/>
      <c r="P1" s="177"/>
      <c r="Q1" s="75"/>
      <c r="R1" s="177" t="s">
        <v>1360</v>
      </c>
      <c r="S1" s="177"/>
      <c r="T1" s="177"/>
      <c r="U1" s="177"/>
      <c r="V1" s="177"/>
      <c r="W1" s="177"/>
      <c r="Y1" s="177" t="s">
        <v>1367</v>
      </c>
      <c r="Z1" s="177"/>
      <c r="AA1" s="177"/>
      <c r="AB1" s="177"/>
      <c r="AC1" s="177"/>
      <c r="AD1" s="177"/>
      <c r="AE1" s="79"/>
      <c r="AF1" s="177" t="s">
        <v>1369</v>
      </c>
      <c r="AG1" s="177"/>
      <c r="AH1" s="177"/>
      <c r="AI1" s="177"/>
      <c r="AJ1" s="177"/>
      <c r="AK1" s="177"/>
      <c r="AL1" s="75"/>
      <c r="AM1" s="177" t="s">
        <v>1389</v>
      </c>
      <c r="AN1" s="177"/>
      <c r="AO1" s="177"/>
      <c r="AP1" s="177"/>
      <c r="AQ1" s="177"/>
      <c r="AR1" s="177"/>
      <c r="AT1" s="177" t="s">
        <v>1377</v>
      </c>
      <c r="AU1" s="177"/>
      <c r="AV1" s="177"/>
      <c r="AW1" s="177"/>
      <c r="AX1" s="177"/>
      <c r="AY1" s="177"/>
      <c r="BA1" s="177" t="s">
        <v>1381</v>
      </c>
      <c r="BB1" s="177"/>
      <c r="BC1" s="177"/>
      <c r="BD1" s="177"/>
      <c r="BE1" s="177"/>
      <c r="BF1" s="177"/>
    </row>
    <row r="2" spans="1:58" ht="16.5" thickTop="1" thickBot="1">
      <c r="A2" s="54" t="s">
        <v>581</v>
      </c>
      <c r="B2" s="56" t="s">
        <v>1291</v>
      </c>
      <c r="C2" s="54" t="s">
        <v>1292</v>
      </c>
      <c r="D2" s="54" t="s">
        <v>1336</v>
      </c>
      <c r="J2" s="70"/>
      <c r="K2" s="19" t="s">
        <v>9</v>
      </c>
      <c r="L2" s="47" t="s">
        <v>1283</v>
      </c>
      <c r="M2" s="19" t="s">
        <v>1292</v>
      </c>
      <c r="N2" s="19" t="s">
        <v>1336</v>
      </c>
      <c r="R2" s="19" t="s">
        <v>294</v>
      </c>
      <c r="S2" s="19" t="s">
        <v>1283</v>
      </c>
      <c r="T2" s="19" t="s">
        <v>1292</v>
      </c>
      <c r="U2" s="19" t="s">
        <v>1336</v>
      </c>
      <c r="Y2" s="19" t="s">
        <v>147</v>
      </c>
      <c r="Z2" s="19" t="s">
        <v>1283</v>
      </c>
      <c r="AA2" s="19" t="s">
        <v>1292</v>
      </c>
      <c r="AB2" s="19" t="s">
        <v>1336</v>
      </c>
      <c r="AF2" s="54" t="s">
        <v>399</v>
      </c>
      <c r="AG2" s="54" t="s">
        <v>1283</v>
      </c>
      <c r="AH2" s="54" t="s">
        <v>1292</v>
      </c>
      <c r="AI2" s="54" t="s">
        <v>1336</v>
      </c>
      <c r="AM2" s="54" t="s">
        <v>747</v>
      </c>
      <c r="AN2" s="54" t="s">
        <v>1283</v>
      </c>
      <c r="AO2" s="54" t="s">
        <v>1292</v>
      </c>
      <c r="AP2" s="54" t="s">
        <v>1336</v>
      </c>
      <c r="AT2" s="54" t="s">
        <v>268</v>
      </c>
      <c r="AU2" s="54" t="s">
        <v>1283</v>
      </c>
      <c r="AV2" s="54" t="s">
        <v>1292</v>
      </c>
      <c r="AW2" s="54" t="s">
        <v>1336</v>
      </c>
      <c r="BA2" s="81" t="s">
        <v>142</v>
      </c>
      <c r="BB2" s="81" t="s">
        <v>1283</v>
      </c>
      <c r="BC2" s="81" t="s">
        <v>1292</v>
      </c>
      <c r="BD2" s="81" t="s">
        <v>1336</v>
      </c>
    </row>
    <row r="3" spans="1:58" ht="16.5" thickTop="1" thickBot="1">
      <c r="A3" s="54" t="s">
        <v>593</v>
      </c>
      <c r="B3" s="56">
        <v>1</v>
      </c>
      <c r="C3" s="54" t="str">
        <f>IFERROR(VLOOKUP(A3,$F$3:$G$23,2,0),0)</f>
        <v>1,49,456</v>
      </c>
      <c r="D3" s="54" t="str">
        <f>IFERROR(VLOOKUP(A3,$F$3:$H$23,3,0),"N/A")</f>
        <v>(Banglapedia)</v>
      </c>
      <c r="F3" s="62" t="s">
        <v>1293</v>
      </c>
      <c r="G3" s="62" t="s">
        <v>1294</v>
      </c>
      <c r="H3" s="62" t="s">
        <v>1334</v>
      </c>
      <c r="I3" s="178" t="s">
        <v>1345</v>
      </c>
      <c r="J3" s="71"/>
      <c r="K3" s="19" t="s">
        <v>84</v>
      </c>
      <c r="L3" s="47">
        <v>2</v>
      </c>
      <c r="M3" s="58">
        <v>151663</v>
      </c>
      <c r="N3" s="52" t="s">
        <v>1341</v>
      </c>
      <c r="R3" s="19" t="s">
        <v>882</v>
      </c>
      <c r="S3" s="47">
        <v>1</v>
      </c>
      <c r="T3" s="59">
        <v>262434</v>
      </c>
      <c r="U3" s="74" t="s">
        <v>1331</v>
      </c>
      <c r="Y3" s="46" t="s">
        <v>834</v>
      </c>
      <c r="Z3" s="47">
        <v>1</v>
      </c>
      <c r="AA3" s="53">
        <v>218930</v>
      </c>
      <c r="AB3" s="73" t="s">
        <v>1334</v>
      </c>
      <c r="AF3" s="54" t="s">
        <v>1099</v>
      </c>
      <c r="AG3" s="56">
        <v>1</v>
      </c>
      <c r="AH3" s="58">
        <v>419308</v>
      </c>
      <c r="AI3" s="54" t="s">
        <v>1331</v>
      </c>
      <c r="AM3" s="54" t="s">
        <v>1194</v>
      </c>
      <c r="AN3" s="56">
        <v>1</v>
      </c>
      <c r="AO3" s="58">
        <v>133650</v>
      </c>
      <c r="AP3" s="54" t="s">
        <v>1331</v>
      </c>
      <c r="AT3" s="54" t="s">
        <v>422</v>
      </c>
      <c r="AU3" s="56">
        <v>2</v>
      </c>
      <c r="AV3" s="54">
        <v>320227</v>
      </c>
      <c r="AW3" s="54" t="s">
        <v>1334</v>
      </c>
      <c r="BA3" s="81" t="s">
        <v>745</v>
      </c>
      <c r="BB3" s="82">
        <v>1</v>
      </c>
      <c r="BC3" s="81">
        <v>331566</v>
      </c>
      <c r="BD3" s="81" t="s">
        <v>1331</v>
      </c>
    </row>
    <row r="4" spans="1:58" ht="16.5" thickTop="1" thickBot="1">
      <c r="A4" s="54" t="s">
        <v>848</v>
      </c>
      <c r="B4" s="56">
        <v>1</v>
      </c>
      <c r="C4" s="54">
        <v>166870</v>
      </c>
      <c r="D4" s="57" t="s">
        <v>1331</v>
      </c>
      <c r="F4" s="62" t="s">
        <v>1295</v>
      </c>
      <c r="G4" s="62" t="s">
        <v>1296</v>
      </c>
      <c r="H4" s="62" t="s">
        <v>1334</v>
      </c>
      <c r="I4" s="178"/>
      <c r="J4" s="72"/>
      <c r="K4" s="19" t="s">
        <v>37</v>
      </c>
      <c r="L4" s="47">
        <v>1</v>
      </c>
      <c r="M4" s="54">
        <v>145215</v>
      </c>
      <c r="N4" s="73" t="s">
        <v>1334</v>
      </c>
      <c r="R4" s="19" t="s">
        <v>866</v>
      </c>
      <c r="S4" s="47">
        <v>5</v>
      </c>
      <c r="T4" s="54">
        <v>345922</v>
      </c>
      <c r="U4" s="73" t="s">
        <v>1334</v>
      </c>
      <c r="Y4" s="46" t="s">
        <v>764</v>
      </c>
      <c r="Z4" s="47">
        <v>3</v>
      </c>
      <c r="AA4" s="53">
        <v>180449</v>
      </c>
      <c r="AB4" s="19" t="s">
        <v>1334</v>
      </c>
      <c r="AF4" s="54" t="s">
        <v>401</v>
      </c>
      <c r="AG4" s="56">
        <v>3</v>
      </c>
      <c r="AH4" s="58">
        <v>295334</v>
      </c>
      <c r="AI4" s="54" t="s">
        <v>1331</v>
      </c>
      <c r="AM4" s="54" t="s">
        <v>1218</v>
      </c>
      <c r="AN4" s="56">
        <v>1</v>
      </c>
      <c r="AO4" s="54">
        <v>287746</v>
      </c>
      <c r="AP4" s="54" t="s">
        <v>1334</v>
      </c>
      <c r="AT4" s="54" t="s">
        <v>659</v>
      </c>
      <c r="AU4" s="56">
        <v>1</v>
      </c>
      <c r="AV4" s="54">
        <v>332530</v>
      </c>
      <c r="AW4" s="54" t="s">
        <v>1334</v>
      </c>
      <c r="BA4" s="81" t="s">
        <v>528</v>
      </c>
      <c r="BB4" s="82">
        <v>2</v>
      </c>
      <c r="BC4" s="83">
        <v>143952</v>
      </c>
      <c r="BD4" s="81" t="s">
        <v>1341</v>
      </c>
    </row>
    <row r="5" spans="1:58" ht="16.5" thickTop="1" thickBot="1">
      <c r="A5" s="54" t="s">
        <v>835</v>
      </c>
      <c r="B5" s="56">
        <v>2</v>
      </c>
      <c r="C5" s="58">
        <v>182798</v>
      </c>
      <c r="D5" s="57" t="s">
        <v>1331</v>
      </c>
      <c r="F5" s="62" t="s">
        <v>1297</v>
      </c>
      <c r="G5" s="62" t="s">
        <v>1298</v>
      </c>
      <c r="H5" s="62" t="s">
        <v>1334</v>
      </c>
      <c r="I5" s="178"/>
      <c r="J5" s="72"/>
      <c r="K5" s="19" t="s">
        <v>21</v>
      </c>
      <c r="L5" s="47">
        <v>4</v>
      </c>
      <c r="M5" s="58">
        <v>259022</v>
      </c>
      <c r="N5" s="73" t="s">
        <v>1334</v>
      </c>
      <c r="R5" s="19" t="s">
        <v>820</v>
      </c>
      <c r="S5" s="47">
        <v>6</v>
      </c>
      <c r="T5" s="54">
        <v>266389</v>
      </c>
      <c r="U5" s="19" t="s">
        <v>1334</v>
      </c>
      <c r="Y5" s="46" t="s">
        <v>727</v>
      </c>
      <c r="Z5" s="47">
        <v>1</v>
      </c>
      <c r="AA5" s="53">
        <v>430320</v>
      </c>
      <c r="AB5" s="19" t="s">
        <v>1334</v>
      </c>
      <c r="AF5" s="54" t="s">
        <v>1182</v>
      </c>
      <c r="AG5" s="56">
        <v>2</v>
      </c>
      <c r="AH5" s="54">
        <v>3326</v>
      </c>
      <c r="AI5" s="54" t="s">
        <v>1370</v>
      </c>
      <c r="AM5" s="54" t="s">
        <v>1115</v>
      </c>
      <c r="AN5" s="56">
        <v>1</v>
      </c>
      <c r="AO5" s="58">
        <v>231538</v>
      </c>
      <c r="AP5" s="54" t="s">
        <v>1331</v>
      </c>
      <c r="AT5" s="54" t="s">
        <v>425</v>
      </c>
      <c r="AU5" s="56">
        <v>6</v>
      </c>
      <c r="AV5" s="54">
        <v>253616</v>
      </c>
      <c r="AW5" s="54" t="s">
        <v>1334</v>
      </c>
      <c r="BA5" s="81" t="s">
        <v>542</v>
      </c>
      <c r="BB5" s="82">
        <v>1</v>
      </c>
      <c r="BC5" s="81">
        <v>320025</v>
      </c>
      <c r="BD5" s="81" t="s">
        <v>1334</v>
      </c>
    </row>
    <row r="6" spans="1:58" ht="16.5" thickTop="1" thickBot="1">
      <c r="A6" s="54" t="s">
        <v>589</v>
      </c>
      <c r="B6" s="56">
        <v>2</v>
      </c>
      <c r="C6" s="54" t="str">
        <f>IFERROR(VLOOKUP(A6,$F$3:$G$23,2,0),0)</f>
        <v>1,40,361</v>
      </c>
      <c r="D6" s="54" t="str">
        <f>IFERROR(VLOOKUP(A6,$F$3:$H$23,3,0),"N/A")</f>
        <v>(Banglapedia)</v>
      </c>
      <c r="F6" s="62" t="s">
        <v>1299</v>
      </c>
      <c r="G6" s="62" t="s">
        <v>1300</v>
      </c>
      <c r="H6" s="62" t="s">
        <v>1334</v>
      </c>
      <c r="I6" s="178"/>
      <c r="J6" s="72"/>
      <c r="K6" s="19" t="s">
        <v>26</v>
      </c>
      <c r="L6" s="47">
        <v>2</v>
      </c>
      <c r="M6" s="59">
        <v>180654</v>
      </c>
      <c r="N6" s="74" t="s">
        <v>1331</v>
      </c>
      <c r="R6" s="19" t="s">
        <v>880</v>
      </c>
      <c r="S6" s="47">
        <v>2</v>
      </c>
      <c r="T6" s="59">
        <v>216897</v>
      </c>
      <c r="U6" s="19" t="s">
        <v>1334</v>
      </c>
      <c r="Y6" s="46" t="s">
        <v>87</v>
      </c>
      <c r="Z6" s="47">
        <v>3</v>
      </c>
      <c r="AA6" s="53">
        <v>224873</v>
      </c>
      <c r="AB6" s="19" t="s">
        <v>1334</v>
      </c>
      <c r="AF6" s="54" t="s">
        <v>1169</v>
      </c>
      <c r="AG6" s="56">
        <v>1</v>
      </c>
      <c r="AH6" s="54">
        <v>157254</v>
      </c>
      <c r="AI6" s="54" t="s">
        <v>1334</v>
      </c>
      <c r="AM6" s="54" t="s">
        <v>1068</v>
      </c>
      <c r="AN6" s="56">
        <v>1</v>
      </c>
      <c r="AO6" s="59">
        <v>170806</v>
      </c>
      <c r="AP6" s="54" t="s">
        <v>1331</v>
      </c>
      <c r="AT6" s="54" t="s">
        <v>420</v>
      </c>
      <c r="AU6" s="56">
        <v>3</v>
      </c>
      <c r="AV6" s="59">
        <v>232573</v>
      </c>
      <c r="AW6" s="54" t="s">
        <v>1331</v>
      </c>
      <c r="BA6" s="81" t="s">
        <v>255</v>
      </c>
      <c r="BB6" s="82">
        <v>2</v>
      </c>
      <c r="BC6" s="84">
        <v>34898</v>
      </c>
      <c r="BD6" s="81" t="s">
        <v>1334</v>
      </c>
    </row>
    <row r="7" spans="1:58" ht="16.5" thickTop="1" thickBot="1">
      <c r="A7" s="54" t="s">
        <v>612</v>
      </c>
      <c r="B7" s="56">
        <v>1</v>
      </c>
      <c r="C7" s="54" t="str">
        <f>IFERROR(VLOOKUP(A7,$F$3:$G$23,2,0),0)</f>
        <v>3,13,845</v>
      </c>
      <c r="D7" s="54" t="str">
        <f>IFERROR(VLOOKUP(A7,$F$3:$H$23,3,0),"N/A")</f>
        <v>(Wikipedia)</v>
      </c>
      <c r="F7" s="62" t="s">
        <v>1301</v>
      </c>
      <c r="G7" s="62" t="s">
        <v>1302</v>
      </c>
      <c r="H7" s="62" t="s">
        <v>1331</v>
      </c>
      <c r="I7" s="178"/>
      <c r="J7" s="72"/>
      <c r="K7" s="19" t="s">
        <v>97</v>
      </c>
      <c r="L7" s="47">
        <v>2</v>
      </c>
      <c r="M7" s="54">
        <v>168591</v>
      </c>
      <c r="N7" s="73" t="s">
        <v>1334</v>
      </c>
      <c r="R7" s="19" t="s">
        <v>897</v>
      </c>
      <c r="S7" s="47">
        <v>1</v>
      </c>
      <c r="T7" s="54" t="s">
        <v>1361</v>
      </c>
      <c r="U7" s="52" t="s">
        <v>1341</v>
      </c>
      <c r="Y7" s="46" t="s">
        <v>717</v>
      </c>
      <c r="Z7" s="47">
        <v>1</v>
      </c>
      <c r="AA7" s="53">
        <v>430746</v>
      </c>
      <c r="AB7" s="19" t="s">
        <v>1334</v>
      </c>
      <c r="AF7" s="54" t="s">
        <v>1130</v>
      </c>
      <c r="AG7" s="56">
        <v>1</v>
      </c>
      <c r="AH7" s="54">
        <v>193256</v>
      </c>
      <c r="AI7" s="54" t="s">
        <v>1334</v>
      </c>
      <c r="AM7" s="54" t="s">
        <v>750</v>
      </c>
      <c r="AN7" s="56">
        <v>1</v>
      </c>
      <c r="AO7" s="54">
        <v>317253</v>
      </c>
      <c r="AP7" s="54" t="s">
        <v>1334</v>
      </c>
      <c r="AT7" s="54" t="s">
        <v>393</v>
      </c>
      <c r="AU7" s="56">
        <v>1</v>
      </c>
      <c r="AV7" s="54">
        <v>397642</v>
      </c>
      <c r="AW7" s="54" t="s">
        <v>1334</v>
      </c>
      <c r="BA7" s="81" t="s">
        <v>782</v>
      </c>
      <c r="BB7" s="82">
        <v>1</v>
      </c>
      <c r="BC7" s="85">
        <v>230011</v>
      </c>
      <c r="BD7" s="81" t="s">
        <v>1341</v>
      </c>
    </row>
    <row r="8" spans="1:58" ht="16.5" thickTop="1" thickBot="1">
      <c r="A8" s="54" t="s">
        <v>587</v>
      </c>
      <c r="B8" s="56">
        <v>2</v>
      </c>
      <c r="C8" s="54" t="str">
        <f>IFERROR(VLOOKUP(A8,$F$3:$G$23,2,0),0)</f>
        <v>1,48,188</v>
      </c>
      <c r="D8" s="54" t="str">
        <f>IFERROR(VLOOKUP(A8,$F$3:$H$23,3,0),"N/A")</f>
        <v>(Banglapedia)</v>
      </c>
      <c r="F8" s="62" t="s">
        <v>1303</v>
      </c>
      <c r="G8" s="62" t="s">
        <v>1304</v>
      </c>
      <c r="H8" s="62" t="s">
        <v>1334</v>
      </c>
      <c r="I8" s="178"/>
      <c r="J8" s="72"/>
      <c r="K8" s="19" t="s">
        <v>80</v>
      </c>
      <c r="L8" s="47">
        <v>1</v>
      </c>
      <c r="M8" s="54">
        <v>196877</v>
      </c>
      <c r="N8" s="73" t="s">
        <v>1334</v>
      </c>
      <c r="R8" s="19" t="s">
        <v>961</v>
      </c>
      <c r="S8" s="47">
        <v>2</v>
      </c>
      <c r="T8" s="58">
        <v>200084</v>
      </c>
      <c r="U8" s="19" t="s">
        <v>1331</v>
      </c>
      <c r="Y8" s="46" t="s">
        <v>723</v>
      </c>
      <c r="Z8" s="47">
        <v>1</v>
      </c>
      <c r="AA8" s="78">
        <v>290043</v>
      </c>
      <c r="AB8" s="19" t="s">
        <v>1331</v>
      </c>
      <c r="AF8" s="54" t="s">
        <v>1116</v>
      </c>
      <c r="AG8" s="56">
        <v>3</v>
      </c>
      <c r="AH8" s="59">
        <v>131002</v>
      </c>
      <c r="AI8" s="54" t="s">
        <v>1331</v>
      </c>
      <c r="AM8" s="54" t="s">
        <v>1081</v>
      </c>
      <c r="AN8" s="56">
        <v>1</v>
      </c>
      <c r="AO8" s="59">
        <v>160049</v>
      </c>
      <c r="AP8" s="54" t="s">
        <v>1331</v>
      </c>
      <c r="AT8" s="54" t="s">
        <v>431</v>
      </c>
      <c r="AU8" s="56">
        <v>5</v>
      </c>
      <c r="AV8" s="58">
        <v>253388</v>
      </c>
      <c r="AW8" s="54" t="s">
        <v>1334</v>
      </c>
      <c r="BA8" s="81" t="s">
        <v>518</v>
      </c>
      <c r="BB8" s="82">
        <v>3</v>
      </c>
      <c r="BC8" s="85">
        <v>184453</v>
      </c>
      <c r="BD8" s="81" t="s">
        <v>1341</v>
      </c>
    </row>
    <row r="9" spans="1:58" ht="16.5" thickTop="1" thickBot="1">
      <c r="A9" s="54" t="s">
        <v>837</v>
      </c>
      <c r="B9" s="56">
        <v>1</v>
      </c>
      <c r="C9" s="54" t="s">
        <v>1343</v>
      </c>
      <c r="D9" s="57" t="s">
        <v>1334</v>
      </c>
      <c r="F9" s="62" t="s">
        <v>1305</v>
      </c>
      <c r="G9" s="62" t="s">
        <v>1306</v>
      </c>
      <c r="H9" s="62" t="s">
        <v>1334</v>
      </c>
      <c r="I9" s="178"/>
      <c r="J9" s="72"/>
      <c r="K9" s="19" t="s">
        <v>29</v>
      </c>
      <c r="L9" s="47">
        <v>1</v>
      </c>
      <c r="M9" s="58">
        <v>298430</v>
      </c>
      <c r="N9" s="73" t="s">
        <v>1334</v>
      </c>
      <c r="R9" s="19" t="s">
        <v>824</v>
      </c>
      <c r="S9" s="47">
        <v>1</v>
      </c>
      <c r="T9" s="54">
        <v>138810</v>
      </c>
      <c r="U9" s="19" t="s">
        <v>1334</v>
      </c>
      <c r="Y9" s="46" t="s">
        <v>709</v>
      </c>
      <c r="Z9" s="47">
        <v>2</v>
      </c>
      <c r="AA9" s="53">
        <v>376348</v>
      </c>
      <c r="AB9" s="19" t="s">
        <v>1334</v>
      </c>
      <c r="AF9" s="54" t="s">
        <v>1199</v>
      </c>
      <c r="AG9" s="56">
        <v>1</v>
      </c>
      <c r="AH9" s="54">
        <v>184183</v>
      </c>
      <c r="AI9" s="54" t="s">
        <v>1334</v>
      </c>
      <c r="AM9" s="54" t="s">
        <v>1111</v>
      </c>
      <c r="AN9" s="56">
        <v>1</v>
      </c>
      <c r="AO9" s="54">
        <v>122841</v>
      </c>
      <c r="AP9" s="54" t="s">
        <v>1334</v>
      </c>
      <c r="AT9" s="54" t="s">
        <v>394</v>
      </c>
      <c r="AU9" s="56">
        <v>1</v>
      </c>
      <c r="AV9" s="54">
        <v>243690</v>
      </c>
      <c r="AW9" s="54" t="s">
        <v>1334</v>
      </c>
      <c r="BA9" s="81" t="s">
        <v>467</v>
      </c>
      <c r="BB9" s="82">
        <v>4</v>
      </c>
      <c r="BC9" s="81">
        <v>178241</v>
      </c>
      <c r="BD9" s="81" t="s">
        <v>1334</v>
      </c>
    </row>
    <row r="10" spans="1:58" ht="16.5" thickTop="1" thickBot="1">
      <c r="A10" s="54" t="s">
        <v>994</v>
      </c>
      <c r="B10" s="56">
        <v>2</v>
      </c>
      <c r="C10" s="59">
        <v>304284</v>
      </c>
      <c r="D10" s="57" t="s">
        <v>1331</v>
      </c>
      <c r="F10" s="62" t="s">
        <v>1307</v>
      </c>
      <c r="G10" s="62" t="s">
        <v>1308</v>
      </c>
      <c r="H10" s="62" t="s">
        <v>1334</v>
      </c>
      <c r="I10" s="178"/>
      <c r="J10" s="72"/>
      <c r="K10" s="19" t="s">
        <v>112</v>
      </c>
      <c r="L10" s="47">
        <v>1</v>
      </c>
      <c r="M10" s="54">
        <v>213598</v>
      </c>
      <c r="N10" s="74" t="s">
        <v>1331</v>
      </c>
      <c r="R10" s="19" t="s">
        <v>871</v>
      </c>
      <c r="S10" s="47">
        <v>2</v>
      </c>
      <c r="T10" s="54">
        <v>313935</v>
      </c>
      <c r="U10" s="19" t="s">
        <v>1334</v>
      </c>
      <c r="Y10" s="46" t="s">
        <v>653</v>
      </c>
      <c r="Z10" s="47">
        <v>1</v>
      </c>
      <c r="AA10" s="53">
        <v>298429</v>
      </c>
      <c r="AB10" s="19" t="s">
        <v>1334</v>
      </c>
      <c r="AF10" s="54" t="s">
        <v>1120</v>
      </c>
      <c r="AG10" s="56">
        <v>2</v>
      </c>
      <c r="AH10" s="54">
        <v>279672</v>
      </c>
      <c r="AI10" s="54" t="s">
        <v>1334</v>
      </c>
      <c r="AM10" s="54" t="s">
        <v>1066</v>
      </c>
      <c r="AN10" s="56">
        <v>2</v>
      </c>
      <c r="AO10" s="58">
        <v>292500</v>
      </c>
      <c r="AP10" s="54" t="s">
        <v>1334</v>
      </c>
      <c r="AT10" s="54" t="s">
        <v>391</v>
      </c>
      <c r="AU10" s="56">
        <v>2</v>
      </c>
      <c r="AV10" s="54">
        <v>228460</v>
      </c>
      <c r="AW10" s="54" t="s">
        <v>1331</v>
      </c>
      <c r="BA10" s="81" t="s">
        <v>797</v>
      </c>
      <c r="BB10" s="82">
        <v>4</v>
      </c>
      <c r="BC10" s="83">
        <v>159870</v>
      </c>
      <c r="BD10" s="81" t="s">
        <v>1331</v>
      </c>
    </row>
    <row r="11" spans="1:58" ht="16.5" thickTop="1" thickBot="1">
      <c r="A11" s="54" t="s">
        <v>840</v>
      </c>
      <c r="B11" s="56">
        <v>1</v>
      </c>
      <c r="C11" s="58">
        <v>117145</v>
      </c>
      <c r="D11" s="57" t="s">
        <v>1331</v>
      </c>
      <c r="F11" s="62" t="s">
        <v>1309</v>
      </c>
      <c r="G11" s="62" t="s">
        <v>1310</v>
      </c>
      <c r="H11" s="62" t="s">
        <v>1340</v>
      </c>
      <c r="I11" s="178"/>
      <c r="J11" s="72"/>
      <c r="K11" s="19" t="s">
        <v>10</v>
      </c>
      <c r="L11" s="47">
        <v>1</v>
      </c>
      <c r="M11" s="58">
        <v>88282</v>
      </c>
      <c r="N11" s="74" t="s">
        <v>1331</v>
      </c>
      <c r="R11" s="19" t="s">
        <v>924</v>
      </c>
      <c r="S11" s="47">
        <v>2</v>
      </c>
      <c r="T11" s="59">
        <v>152316</v>
      </c>
      <c r="U11" s="19" t="s">
        <v>1331</v>
      </c>
      <c r="Y11" s="46" t="s">
        <v>644</v>
      </c>
      <c r="Z11" s="47">
        <v>8</v>
      </c>
      <c r="AA11" s="53">
        <v>615072</v>
      </c>
      <c r="AB11" s="19" t="s">
        <v>1334</v>
      </c>
      <c r="AF11" s="54" t="s">
        <v>1243</v>
      </c>
      <c r="AG11" s="56">
        <v>2</v>
      </c>
      <c r="AH11" s="54">
        <v>352835</v>
      </c>
      <c r="AI11" s="54" t="s">
        <v>1334</v>
      </c>
      <c r="AM11" s="54" t="s">
        <v>1071</v>
      </c>
      <c r="AN11" s="56">
        <v>3</v>
      </c>
      <c r="AO11" s="54">
        <v>176023</v>
      </c>
      <c r="AP11" s="54" t="s">
        <v>1334</v>
      </c>
      <c r="AT11" s="54" t="s">
        <v>436</v>
      </c>
      <c r="AU11" s="56">
        <v>1</v>
      </c>
      <c r="AV11" s="58">
        <v>104741</v>
      </c>
      <c r="AW11" s="54" t="s">
        <v>1331</v>
      </c>
      <c r="BA11" s="81" t="s">
        <v>249</v>
      </c>
      <c r="BB11" s="82">
        <v>1</v>
      </c>
      <c r="BC11" s="81">
        <v>124500</v>
      </c>
      <c r="BD11" s="81" t="s">
        <v>1382</v>
      </c>
    </row>
    <row r="12" spans="1:58" ht="16.5" thickTop="1" thickBot="1">
      <c r="A12" s="54" t="s">
        <v>1007</v>
      </c>
      <c r="B12" s="56">
        <v>1</v>
      </c>
      <c r="C12" s="54">
        <v>148159</v>
      </c>
      <c r="D12" s="57" t="s">
        <v>1334</v>
      </c>
      <c r="F12" s="62" t="s">
        <v>1311</v>
      </c>
      <c r="G12" s="62" t="s">
        <v>1312</v>
      </c>
      <c r="H12" s="62" t="s">
        <v>1331</v>
      </c>
      <c r="I12" s="178"/>
      <c r="J12" s="71"/>
      <c r="K12" s="19" t="s">
        <v>215</v>
      </c>
      <c r="L12" s="47">
        <v>1</v>
      </c>
      <c r="M12" s="58">
        <v>124433</v>
      </c>
      <c r="N12" s="74" t="s">
        <v>1331</v>
      </c>
      <c r="R12" s="19" t="s">
        <v>873</v>
      </c>
      <c r="S12" s="47">
        <v>1</v>
      </c>
      <c r="T12" s="54">
        <v>289577</v>
      </c>
      <c r="U12" s="19" t="s">
        <v>1334</v>
      </c>
      <c r="Y12" s="46" t="s">
        <v>795</v>
      </c>
      <c r="Z12" s="47">
        <v>1</v>
      </c>
      <c r="AA12" s="78">
        <v>160452</v>
      </c>
      <c r="AB12" s="19" t="s">
        <v>1331</v>
      </c>
      <c r="AF12" s="54" t="s">
        <v>1185</v>
      </c>
      <c r="AG12" s="56">
        <v>2</v>
      </c>
      <c r="AH12" s="54">
        <v>256793</v>
      </c>
      <c r="AI12" s="54" t="s">
        <v>1334</v>
      </c>
      <c r="AM12" s="54" t="s">
        <v>1090</v>
      </c>
      <c r="AN12" s="56">
        <v>1</v>
      </c>
      <c r="AO12" s="54">
        <v>165334</v>
      </c>
      <c r="AP12" s="54" t="s">
        <v>1334</v>
      </c>
      <c r="AT12" s="54" t="s">
        <v>434</v>
      </c>
      <c r="AU12" s="56">
        <v>3</v>
      </c>
      <c r="AV12" s="54" t="s">
        <v>1378</v>
      </c>
      <c r="AW12" s="54" t="s">
        <v>1334</v>
      </c>
      <c r="BA12" s="81" t="s">
        <v>661</v>
      </c>
      <c r="BB12" s="82">
        <v>1</v>
      </c>
      <c r="BC12" s="81">
        <v>298309</v>
      </c>
      <c r="BD12" s="81" t="s">
        <v>1334</v>
      </c>
    </row>
    <row r="13" spans="1:58" ht="16.5" thickTop="1" thickBot="1">
      <c r="A13" s="54" t="s">
        <v>856</v>
      </c>
      <c r="B13" s="56">
        <v>4</v>
      </c>
      <c r="C13" s="54" t="str">
        <f>IFERROR(VLOOKUP(A13,$F$3:$G$23,2,0),0)</f>
        <v>443,538​</v>
      </c>
      <c r="D13" s="54" t="str">
        <f>IFERROR(VLOOKUP(A13,$F$3:$H$23,3,0),"N/A")</f>
        <v>(Wikipedia)</v>
      </c>
      <c r="F13" s="62" t="s">
        <v>1323</v>
      </c>
      <c r="G13" s="62" t="s">
        <v>1313</v>
      </c>
      <c r="H13" s="63" t="s">
        <v>1331</v>
      </c>
      <c r="I13" s="178"/>
      <c r="J13" s="70"/>
      <c r="K13" s="19" t="s">
        <v>371</v>
      </c>
      <c r="L13" s="47">
        <v>1</v>
      </c>
      <c r="M13" s="58">
        <v>431162</v>
      </c>
      <c r="N13" s="74" t="s">
        <v>1331</v>
      </c>
      <c r="R13" s="19" t="s">
        <v>935</v>
      </c>
      <c r="S13" s="47">
        <v>8</v>
      </c>
      <c r="T13" s="58">
        <v>456372</v>
      </c>
      <c r="U13" s="19" t="s">
        <v>1331</v>
      </c>
      <c r="Y13" s="46" t="s">
        <v>817</v>
      </c>
      <c r="Z13" s="47">
        <v>1</v>
      </c>
      <c r="AA13" s="53">
        <v>271912</v>
      </c>
      <c r="AB13" s="19" t="s">
        <v>1334</v>
      </c>
      <c r="AF13" s="54" t="s">
        <v>1171</v>
      </c>
      <c r="AG13" s="56">
        <v>1</v>
      </c>
      <c r="AH13" s="54">
        <v>124433</v>
      </c>
      <c r="AI13" s="54" t="s">
        <v>1334</v>
      </c>
      <c r="AM13" s="54" t="s">
        <v>1091</v>
      </c>
      <c r="AN13" s="56">
        <v>1</v>
      </c>
      <c r="AO13" s="58">
        <v>437268</v>
      </c>
      <c r="AP13" s="54" t="s">
        <v>1331</v>
      </c>
      <c r="AT13" s="54" t="s">
        <v>454</v>
      </c>
      <c r="AU13" s="56">
        <v>3</v>
      </c>
      <c r="AV13" s="58">
        <v>355969</v>
      </c>
      <c r="AW13" s="54" t="s">
        <v>1341</v>
      </c>
      <c r="BA13" s="81" t="s">
        <v>596</v>
      </c>
      <c r="BB13" s="82">
        <v>3</v>
      </c>
      <c r="BC13" s="83">
        <v>259032</v>
      </c>
      <c r="BD13" s="81" t="s">
        <v>1331</v>
      </c>
    </row>
    <row r="14" spans="1:58" ht="16.5" thickTop="1" thickBot="1">
      <c r="A14" s="54" t="s">
        <v>865</v>
      </c>
      <c r="B14" s="56">
        <v>1</v>
      </c>
      <c r="C14" s="54" t="str">
        <f>IFERROR(VLOOKUP(A14,$F$3:$G$23,2,0),0)</f>
        <v>278,409​</v>
      </c>
      <c r="D14" s="54" t="str">
        <f>IFERROR(VLOOKUP(A14,$F$3:$H$23,3,0),"N/A")</f>
        <v>(Wikipedia)</v>
      </c>
      <c r="F14" s="62" t="s">
        <v>1324</v>
      </c>
      <c r="G14" s="62" t="s">
        <v>1315</v>
      </c>
      <c r="H14" s="63" t="s">
        <v>1331</v>
      </c>
      <c r="I14" s="178"/>
      <c r="J14" s="70"/>
      <c r="K14" s="19" t="s">
        <v>184</v>
      </c>
      <c r="L14" s="47">
        <v>3</v>
      </c>
      <c r="M14" s="54">
        <v>405118</v>
      </c>
      <c r="N14" s="73" t="s">
        <v>1334</v>
      </c>
      <c r="R14" s="19" t="s">
        <v>1020</v>
      </c>
      <c r="S14" s="47">
        <v>2</v>
      </c>
      <c r="T14" s="54">
        <v>125358</v>
      </c>
      <c r="U14" s="19" t="s">
        <v>1334</v>
      </c>
      <c r="Y14" s="46" t="s">
        <v>767</v>
      </c>
      <c r="Z14" s="47">
        <v>1</v>
      </c>
      <c r="AA14" s="53">
        <v>304729</v>
      </c>
      <c r="AB14" s="19" t="s">
        <v>1334</v>
      </c>
      <c r="AF14" s="54" t="s">
        <v>1133</v>
      </c>
      <c r="AG14" s="56">
        <v>6</v>
      </c>
      <c r="AH14" s="58">
        <v>294056</v>
      </c>
      <c r="AI14" s="54" t="s">
        <v>1331</v>
      </c>
      <c r="AM14" s="54" t="s">
        <v>1069</v>
      </c>
      <c r="AN14" s="56">
        <v>1</v>
      </c>
      <c r="AO14" s="59">
        <v>92599</v>
      </c>
      <c r="AP14" s="54" t="s">
        <v>1334</v>
      </c>
      <c r="AT14" s="54" t="s">
        <v>270</v>
      </c>
      <c r="AU14" s="56">
        <v>2</v>
      </c>
      <c r="AV14" s="54">
        <v>329093</v>
      </c>
      <c r="AW14" s="54" t="s">
        <v>1334</v>
      </c>
      <c r="BA14" s="81" t="s">
        <v>816</v>
      </c>
      <c r="BB14" s="82">
        <v>1</v>
      </c>
      <c r="BC14" s="81">
        <v>189913</v>
      </c>
      <c r="BD14" s="81" t="s">
        <v>1334</v>
      </c>
    </row>
    <row r="15" spans="1:58" ht="16.5" thickTop="1" thickBot="1">
      <c r="A15" s="54" t="s">
        <v>858</v>
      </c>
      <c r="B15" s="56">
        <v>1</v>
      </c>
      <c r="C15" s="54">
        <v>135200</v>
      </c>
      <c r="D15" s="54" t="s">
        <v>1344</v>
      </c>
      <c r="F15" s="62" t="s">
        <v>1316</v>
      </c>
      <c r="G15" s="62" t="s">
        <v>1317</v>
      </c>
      <c r="H15" s="63" t="s">
        <v>1331</v>
      </c>
      <c r="I15" s="178"/>
      <c r="J15" s="70"/>
      <c r="K15" s="19" t="s">
        <v>338</v>
      </c>
      <c r="L15" s="47">
        <v>4</v>
      </c>
      <c r="M15" s="54">
        <v>549308</v>
      </c>
      <c r="N15" s="73" t="s">
        <v>1334</v>
      </c>
      <c r="R15" s="19" t="s">
        <v>931</v>
      </c>
      <c r="S15" s="47">
        <v>1</v>
      </c>
      <c r="T15" s="54">
        <v>305675</v>
      </c>
      <c r="U15" s="19" t="s">
        <v>1334</v>
      </c>
      <c r="Y15" s="46" t="s">
        <v>713</v>
      </c>
      <c r="Z15" s="47">
        <v>7</v>
      </c>
      <c r="AA15" s="53">
        <v>775733</v>
      </c>
      <c r="AB15" s="19" t="s">
        <v>1331</v>
      </c>
      <c r="AF15" s="54" t="s">
        <v>1148</v>
      </c>
      <c r="AG15" s="56">
        <v>7</v>
      </c>
      <c r="AH15" s="54">
        <v>530592</v>
      </c>
      <c r="AI15" s="54" t="s">
        <v>1334</v>
      </c>
      <c r="AM15" s="54" t="s">
        <v>1251</v>
      </c>
      <c r="AN15" s="56">
        <v>1</v>
      </c>
      <c r="AO15" s="54">
        <v>101658</v>
      </c>
      <c r="AP15" s="54" t="s">
        <v>1331</v>
      </c>
      <c r="AT15" s="54" t="s">
        <v>442</v>
      </c>
      <c r="AU15" s="56">
        <v>1</v>
      </c>
      <c r="AV15" s="54">
        <v>161744</v>
      </c>
      <c r="AW15" s="54" t="s">
        <v>1334</v>
      </c>
      <c r="BA15" s="81" t="s">
        <v>606</v>
      </c>
      <c r="BB15" s="82">
        <v>1</v>
      </c>
      <c r="BC15" s="81">
        <v>256658</v>
      </c>
      <c r="BD15" s="81" t="s">
        <v>1334</v>
      </c>
    </row>
    <row r="16" spans="1:58" ht="16.5" thickTop="1" thickBot="1">
      <c r="A16" s="54" t="s">
        <v>855</v>
      </c>
      <c r="B16" s="56">
        <v>1</v>
      </c>
      <c r="C16" s="54">
        <v>456437</v>
      </c>
      <c r="D16" s="57" t="s">
        <v>1334</v>
      </c>
      <c r="F16" s="62" t="s">
        <v>1325</v>
      </c>
      <c r="G16" s="62" t="s">
        <v>1318</v>
      </c>
      <c r="H16" s="63" t="s">
        <v>1331</v>
      </c>
      <c r="I16" s="178"/>
      <c r="J16" s="70"/>
      <c r="K16" s="19" t="s">
        <v>33</v>
      </c>
      <c r="L16" s="47">
        <v>1</v>
      </c>
      <c r="M16" s="54" t="s">
        <v>1353</v>
      </c>
      <c r="N16" s="74" t="s">
        <v>1331</v>
      </c>
      <c r="R16" s="19" t="s">
        <v>301</v>
      </c>
      <c r="S16" s="47">
        <v>2</v>
      </c>
      <c r="T16" s="54">
        <v>299607</v>
      </c>
      <c r="U16" s="19" t="s">
        <v>1334</v>
      </c>
      <c r="Y16" s="46" t="s">
        <v>774</v>
      </c>
      <c r="Z16" s="47">
        <v>1</v>
      </c>
      <c r="AA16" s="53">
        <v>154479</v>
      </c>
      <c r="AB16" s="19" t="s">
        <v>1334</v>
      </c>
      <c r="AF16" s="54" t="s">
        <v>1203</v>
      </c>
      <c r="AG16" s="56">
        <v>1</v>
      </c>
      <c r="AH16" s="54">
        <v>206788</v>
      </c>
      <c r="AI16" s="54" t="s">
        <v>1334</v>
      </c>
      <c r="AM16" s="54" t="s">
        <v>1166</v>
      </c>
      <c r="AN16" s="56">
        <v>1</v>
      </c>
      <c r="AO16" s="54">
        <v>340672</v>
      </c>
      <c r="AP16" s="54" t="s">
        <v>1334</v>
      </c>
      <c r="AT16" s="54" t="s">
        <v>310</v>
      </c>
      <c r="AU16" s="56">
        <v>1</v>
      </c>
      <c r="AV16" s="58">
        <v>148958</v>
      </c>
      <c r="AW16" s="54" t="s">
        <v>1331</v>
      </c>
      <c r="BA16" s="81" t="s">
        <v>475</v>
      </c>
      <c r="BB16" s="82">
        <v>2</v>
      </c>
      <c r="BC16" s="81">
        <v>117464</v>
      </c>
      <c r="BD16" s="81" t="s">
        <v>1334</v>
      </c>
    </row>
    <row r="17" spans="1:56" ht="16.5" thickTop="1" thickBot="1">
      <c r="A17" s="54" t="s">
        <v>995</v>
      </c>
      <c r="B17" s="56">
        <v>1</v>
      </c>
      <c r="C17" s="60">
        <v>123388</v>
      </c>
      <c r="D17" s="54" t="s">
        <v>1331</v>
      </c>
      <c r="F17" s="62" t="s">
        <v>1326</v>
      </c>
      <c r="G17" s="62" t="s">
        <v>1319</v>
      </c>
      <c r="H17" s="63" t="s">
        <v>1331</v>
      </c>
      <c r="I17" s="178"/>
      <c r="J17" s="70"/>
      <c r="K17" s="19" t="s">
        <v>369</v>
      </c>
      <c r="L17" s="47">
        <v>2</v>
      </c>
      <c r="M17" s="54">
        <v>223125</v>
      </c>
      <c r="N17" s="73" t="s">
        <v>1334</v>
      </c>
      <c r="R17" s="19" t="s">
        <v>917</v>
      </c>
      <c r="S17" s="47">
        <v>1</v>
      </c>
      <c r="T17" s="59">
        <v>197723</v>
      </c>
      <c r="U17" s="19" t="s">
        <v>1331</v>
      </c>
      <c r="Y17" s="46" t="s">
        <v>655</v>
      </c>
      <c r="Z17" s="47">
        <v>1</v>
      </c>
      <c r="AA17" s="78">
        <v>263608</v>
      </c>
      <c r="AB17" s="19" t="s">
        <v>1331</v>
      </c>
      <c r="AF17" s="54" t="s">
        <v>415</v>
      </c>
      <c r="AG17" s="56">
        <v>4</v>
      </c>
      <c r="AH17" s="58">
        <v>291121</v>
      </c>
      <c r="AI17" s="54" t="s">
        <v>1331</v>
      </c>
      <c r="AM17" s="54" t="s">
        <v>173</v>
      </c>
      <c r="AN17" s="56">
        <v>1</v>
      </c>
      <c r="AO17" s="54">
        <v>265276</v>
      </c>
      <c r="AP17" s="54" t="s">
        <v>1334</v>
      </c>
      <c r="AT17" s="54" t="s">
        <v>316</v>
      </c>
      <c r="AU17" s="56">
        <v>1</v>
      </c>
      <c r="AV17" s="59">
        <v>259130</v>
      </c>
      <c r="AW17" s="54" t="s">
        <v>1331</v>
      </c>
      <c r="BA17" s="81" t="s">
        <v>600</v>
      </c>
      <c r="BB17" s="82">
        <v>1</v>
      </c>
      <c r="BC17" s="81">
        <v>63477</v>
      </c>
      <c r="BD17" s="81" t="s">
        <v>1334</v>
      </c>
    </row>
    <row r="18" spans="1:56" ht="16.5" thickTop="1" thickBot="1">
      <c r="A18" s="54" t="s">
        <v>610</v>
      </c>
      <c r="B18" s="56">
        <v>2</v>
      </c>
      <c r="C18" s="58">
        <v>168567</v>
      </c>
      <c r="D18" s="54" t="s">
        <v>1331</v>
      </c>
      <c r="F18" s="62" t="s">
        <v>1327</v>
      </c>
      <c r="G18" s="62" t="s">
        <v>1320</v>
      </c>
      <c r="H18" s="63" t="s">
        <v>1331</v>
      </c>
      <c r="I18" s="178"/>
      <c r="J18" s="70"/>
      <c r="K18" s="19" t="s">
        <v>24</v>
      </c>
      <c r="L18" s="47">
        <v>3</v>
      </c>
      <c r="M18" s="58">
        <v>521994</v>
      </c>
      <c r="N18" s="74" t="s">
        <v>1331</v>
      </c>
      <c r="R18" s="19" t="s">
        <v>972</v>
      </c>
      <c r="S18" s="47">
        <v>3</v>
      </c>
      <c r="T18" s="58">
        <v>15384</v>
      </c>
      <c r="U18" s="19" t="s">
        <v>1334</v>
      </c>
      <c r="Y18" s="46" t="s">
        <v>776</v>
      </c>
      <c r="Z18" s="47">
        <v>1</v>
      </c>
      <c r="AA18" s="53">
        <v>167507</v>
      </c>
      <c r="AB18" s="19" t="s">
        <v>1334</v>
      </c>
      <c r="AF18" s="54" t="s">
        <v>1037</v>
      </c>
      <c r="AG18" s="56">
        <v>1</v>
      </c>
      <c r="AH18" s="58">
        <v>292404</v>
      </c>
      <c r="AI18" s="54" t="s">
        <v>1331</v>
      </c>
      <c r="AM18" s="54" t="s">
        <v>366</v>
      </c>
      <c r="AN18" s="56">
        <v>11</v>
      </c>
      <c r="AO18" s="80">
        <v>984000</v>
      </c>
      <c r="AP18" s="54" t="s">
        <v>1376</v>
      </c>
      <c r="AT18" s="54" t="s">
        <v>458</v>
      </c>
      <c r="AU18" s="56">
        <v>2</v>
      </c>
      <c r="AV18" s="58">
        <v>263969</v>
      </c>
      <c r="AW18" s="54" t="s">
        <v>1331</v>
      </c>
      <c r="BA18" s="81" t="s">
        <v>82</v>
      </c>
      <c r="BB18" s="82">
        <v>6</v>
      </c>
      <c r="BC18" s="83">
        <v>156147</v>
      </c>
      <c r="BD18" s="81" t="s">
        <v>1341</v>
      </c>
    </row>
    <row r="19" spans="1:56" ht="16.5" thickTop="1" thickBot="1">
      <c r="A19" s="54" t="s">
        <v>1002</v>
      </c>
      <c r="B19" s="56">
        <v>1</v>
      </c>
      <c r="C19" s="54" t="str">
        <f>IFERROR(VLOOKUP(A19,$F$3:$G$23,2,0),0)</f>
        <v>81,789​</v>
      </c>
      <c r="D19" s="54" t="str">
        <f>IFERROR(VLOOKUP(A19,$F$3:$H$23,3,0),"N/A")</f>
        <v>(Wikipedia)</v>
      </c>
      <c r="F19" s="62" t="s">
        <v>1328</v>
      </c>
      <c r="G19" s="62" t="s">
        <v>1321</v>
      </c>
      <c r="H19" s="63" t="s">
        <v>1331</v>
      </c>
      <c r="I19" s="179"/>
      <c r="K19" s="19" t="s">
        <v>204</v>
      </c>
      <c r="L19" s="47">
        <v>2</v>
      </c>
      <c r="M19" s="58">
        <v>204691</v>
      </c>
      <c r="N19" s="74" t="s">
        <v>1331</v>
      </c>
      <c r="R19" s="19" t="s">
        <v>910</v>
      </c>
      <c r="S19" s="47">
        <v>5</v>
      </c>
      <c r="T19" s="58">
        <v>543872</v>
      </c>
      <c r="U19" s="19" t="s">
        <v>1341</v>
      </c>
      <c r="Y19" s="46" t="s">
        <v>721</v>
      </c>
      <c r="Z19" s="47">
        <v>1</v>
      </c>
      <c r="AA19" s="78">
        <v>415473</v>
      </c>
      <c r="AB19" s="19" t="s">
        <v>1331</v>
      </c>
      <c r="AF19" s="54" t="s">
        <v>1034</v>
      </c>
      <c r="AG19" s="56">
        <v>4</v>
      </c>
      <c r="AH19" s="58">
        <v>176678</v>
      </c>
      <c r="AI19" s="54" t="s">
        <v>1331</v>
      </c>
      <c r="AM19" s="54" t="s">
        <v>1112</v>
      </c>
      <c r="AN19" s="56">
        <v>1</v>
      </c>
      <c r="AO19" s="58">
        <v>361396</v>
      </c>
      <c r="AP19" s="54" t="s">
        <v>1341</v>
      </c>
      <c r="AT19" s="54" t="s">
        <v>418</v>
      </c>
      <c r="AU19" s="56">
        <v>7</v>
      </c>
      <c r="AV19" s="58">
        <v>263062</v>
      </c>
      <c r="AW19" s="54" t="s">
        <v>1341</v>
      </c>
      <c r="BA19" s="81" t="s">
        <v>789</v>
      </c>
      <c r="BB19" s="82">
        <v>1</v>
      </c>
      <c r="BC19" s="85">
        <v>123636</v>
      </c>
      <c r="BD19" s="81" t="s">
        <v>1341</v>
      </c>
    </row>
    <row r="20" spans="1:56" ht="16.5" thickTop="1" thickBot="1">
      <c r="A20" s="54" t="s">
        <v>1005</v>
      </c>
      <c r="B20" s="56">
        <v>1</v>
      </c>
      <c r="C20" s="54" t="str">
        <f>IFERROR(VLOOKUP(A20,$F$3:$G$23,2,0),0)</f>
        <v>241,669​</v>
      </c>
      <c r="D20" s="54" t="str">
        <f>IFERROR(VLOOKUP(A20,$F$3:$H$23,3,0),"N/A")</f>
        <v>(Wikipedia)</v>
      </c>
      <c r="F20" s="62" t="s">
        <v>1329</v>
      </c>
      <c r="G20" s="62" t="s">
        <v>1322</v>
      </c>
      <c r="H20" s="63" t="s">
        <v>1331</v>
      </c>
      <c r="I20" s="179"/>
      <c r="K20" s="19" t="s">
        <v>212</v>
      </c>
      <c r="L20" s="47">
        <v>3</v>
      </c>
      <c r="M20" s="58">
        <v>301825</v>
      </c>
      <c r="N20" s="74" t="s">
        <v>1331</v>
      </c>
      <c r="R20" s="19" t="s">
        <v>885</v>
      </c>
      <c r="S20" s="47">
        <v>3</v>
      </c>
      <c r="T20" s="54">
        <v>298908</v>
      </c>
      <c r="U20" s="19" t="s">
        <v>1334</v>
      </c>
      <c r="Y20" s="46" t="s">
        <v>791</v>
      </c>
      <c r="Z20" s="47">
        <v>3</v>
      </c>
      <c r="AA20" s="53">
        <v>226332</v>
      </c>
      <c r="AB20" s="19" t="s">
        <v>1331</v>
      </c>
      <c r="AF20" s="54" t="s">
        <v>1240</v>
      </c>
      <c r="AG20" s="56">
        <v>1</v>
      </c>
      <c r="AH20" s="58">
        <v>29745</v>
      </c>
      <c r="AI20" s="54" t="s">
        <v>1341</v>
      </c>
      <c r="AM20" s="54" t="s">
        <v>749</v>
      </c>
      <c r="AN20" s="56">
        <v>2</v>
      </c>
      <c r="AO20" s="58">
        <v>333166</v>
      </c>
      <c r="AP20" s="54" t="s">
        <v>1331</v>
      </c>
      <c r="AT20" s="54" t="s">
        <v>308</v>
      </c>
      <c r="AU20" s="56">
        <v>5</v>
      </c>
      <c r="AV20" s="58">
        <v>360195</v>
      </c>
      <c r="AW20" s="54" t="s">
        <v>1331</v>
      </c>
      <c r="BA20" s="81" t="s">
        <v>480</v>
      </c>
      <c r="BB20" s="82">
        <v>1</v>
      </c>
      <c r="BC20" s="83">
        <v>159139</v>
      </c>
      <c r="BD20" s="81" t="s">
        <v>1341</v>
      </c>
    </row>
    <row r="21" spans="1:56" ht="16.5" thickTop="1" thickBot="1">
      <c r="A21" s="54" t="s">
        <v>582</v>
      </c>
      <c r="B21" s="56">
        <v>3</v>
      </c>
      <c r="C21" s="54" t="s">
        <v>1337</v>
      </c>
      <c r="D21" s="57" t="s">
        <v>1334</v>
      </c>
      <c r="F21" s="63" t="s">
        <v>1330</v>
      </c>
      <c r="G21" s="63">
        <v>316462</v>
      </c>
      <c r="H21" s="63" t="s">
        <v>1331</v>
      </c>
      <c r="I21" s="179"/>
      <c r="K21" s="19" t="s">
        <v>242</v>
      </c>
      <c r="L21" s="47">
        <v>1</v>
      </c>
      <c r="M21" s="54">
        <v>474465</v>
      </c>
      <c r="N21" s="73" t="s">
        <v>1334</v>
      </c>
      <c r="R21" s="19" t="s">
        <v>869</v>
      </c>
      <c r="S21" s="47">
        <v>2</v>
      </c>
      <c r="T21" s="59">
        <v>197775</v>
      </c>
      <c r="U21" s="19" t="s">
        <v>1341</v>
      </c>
      <c r="Y21" s="46" t="s">
        <v>725</v>
      </c>
      <c r="Z21" s="47">
        <v>1</v>
      </c>
      <c r="AA21" s="53">
        <v>402727</v>
      </c>
      <c r="AB21" s="19" t="s">
        <v>1334</v>
      </c>
      <c r="AF21" s="54" t="s">
        <v>1046</v>
      </c>
      <c r="AG21" s="56">
        <v>3</v>
      </c>
      <c r="AH21" s="59">
        <v>319588</v>
      </c>
      <c r="AI21" s="54" t="s">
        <v>1331</v>
      </c>
      <c r="AM21" s="54" t="s">
        <v>1110</v>
      </c>
      <c r="AN21" s="56">
        <v>2</v>
      </c>
      <c r="AO21" s="54">
        <v>394258</v>
      </c>
      <c r="AP21" s="54" t="s">
        <v>1334</v>
      </c>
      <c r="AT21" s="54" t="s">
        <v>445</v>
      </c>
      <c r="AU21" s="56">
        <v>1</v>
      </c>
      <c r="AV21" s="54">
        <v>94215</v>
      </c>
      <c r="AW21" s="54" t="s">
        <v>1334</v>
      </c>
      <c r="BA21" s="81" t="s">
        <v>229</v>
      </c>
      <c r="BB21" s="82">
        <v>1</v>
      </c>
      <c r="BC21" s="81">
        <v>207278</v>
      </c>
      <c r="BD21" s="81" t="s">
        <v>1334</v>
      </c>
    </row>
    <row r="22" spans="1:56" ht="16.5" thickTop="1" thickBot="1">
      <c r="A22" s="54" t="s">
        <v>1014</v>
      </c>
      <c r="B22" s="56">
        <v>1</v>
      </c>
      <c r="C22" s="54" t="str">
        <f>IFERROR(VLOOKUP(A22,$F$3:$G$23,2,0),0)</f>
        <v>65,879​</v>
      </c>
      <c r="D22" s="54" t="str">
        <f>IFERROR(VLOOKUP(A22,$F$3:$H$23,3,0),"N/A")</f>
        <v>(Wikipedia)</v>
      </c>
      <c r="F22" s="63" t="s">
        <v>1332</v>
      </c>
      <c r="G22" s="63">
        <v>262841</v>
      </c>
      <c r="H22" s="63" t="s">
        <v>1331</v>
      </c>
      <c r="I22" s="179"/>
      <c r="K22" s="19" t="s">
        <v>86</v>
      </c>
      <c r="L22" s="47">
        <v>1</v>
      </c>
      <c r="M22" s="54">
        <v>233017</v>
      </c>
      <c r="N22" s="73" t="s">
        <v>1334</v>
      </c>
      <c r="R22" s="19" t="s">
        <v>16</v>
      </c>
      <c r="S22" s="47">
        <v>2</v>
      </c>
      <c r="T22" s="54">
        <v>382139</v>
      </c>
      <c r="U22" s="19" t="s">
        <v>1334</v>
      </c>
      <c r="Y22" s="46" t="s">
        <v>765</v>
      </c>
      <c r="Z22" s="47">
        <v>1</v>
      </c>
      <c r="AA22" s="53" t="s">
        <v>1368</v>
      </c>
      <c r="AB22" s="19" t="s">
        <v>1331</v>
      </c>
      <c r="AF22" s="54" t="s">
        <v>1200</v>
      </c>
      <c r="AG22" s="56">
        <v>1</v>
      </c>
      <c r="AH22" s="58">
        <v>330924</v>
      </c>
      <c r="AI22" s="54" t="s">
        <v>1334</v>
      </c>
      <c r="AM22" s="54" t="s">
        <v>159</v>
      </c>
      <c r="AN22" s="56">
        <v>1</v>
      </c>
      <c r="AO22" s="54">
        <v>318811</v>
      </c>
      <c r="AP22" s="54" t="s">
        <v>1334</v>
      </c>
      <c r="AT22" s="54" t="s">
        <v>312</v>
      </c>
      <c r="AU22" s="56">
        <v>3</v>
      </c>
      <c r="AV22" s="58">
        <v>342468</v>
      </c>
      <c r="AW22" s="54" t="s">
        <v>1331</v>
      </c>
      <c r="BA22" s="81" t="s">
        <v>515</v>
      </c>
      <c r="BB22" s="82">
        <v>1</v>
      </c>
      <c r="BC22" s="81">
        <v>125312</v>
      </c>
      <c r="BD22" s="81" t="s">
        <v>1334</v>
      </c>
    </row>
    <row r="23" spans="1:56" ht="16.5" thickTop="1" thickBot="1">
      <c r="A23" s="54" t="s">
        <v>905</v>
      </c>
      <c r="B23" s="56">
        <v>2</v>
      </c>
      <c r="C23" s="54" t="str">
        <f>IFERROR(VLOOKUP(A23,$F$3:$G$23,2,0),0)</f>
        <v>195,619​</v>
      </c>
      <c r="D23" s="54" t="str">
        <f>IFERROR(VLOOKUP(A23,$F$3:$H$23,3,0),"N/A")</f>
        <v>(Wikipedia)</v>
      </c>
      <c r="F23" s="63" t="s">
        <v>1333</v>
      </c>
      <c r="G23" s="63">
        <v>121716</v>
      </c>
      <c r="H23" s="63" t="s">
        <v>1331</v>
      </c>
      <c r="I23" s="179"/>
      <c r="K23" s="19" t="s">
        <v>131</v>
      </c>
      <c r="L23" s="47">
        <v>1</v>
      </c>
      <c r="M23" s="54">
        <v>178390</v>
      </c>
      <c r="N23" s="73" t="s">
        <v>1334</v>
      </c>
      <c r="R23" s="19" t="s">
        <v>986</v>
      </c>
      <c r="S23" s="47">
        <v>2</v>
      </c>
      <c r="T23" s="54">
        <v>220202</v>
      </c>
      <c r="U23" s="19" t="s">
        <v>1334</v>
      </c>
      <c r="Y23" s="46" t="s">
        <v>161</v>
      </c>
      <c r="Z23" s="47">
        <v>1</v>
      </c>
      <c r="AA23" s="53">
        <v>75900</v>
      </c>
      <c r="AB23" s="19" t="s">
        <v>1344</v>
      </c>
      <c r="AF23" s="54" t="s">
        <v>1153</v>
      </c>
      <c r="AG23" s="56">
        <v>2</v>
      </c>
      <c r="AH23" s="54">
        <v>275823</v>
      </c>
      <c r="AI23" s="54" t="s">
        <v>1334</v>
      </c>
      <c r="AM23" s="54" t="s">
        <v>1162</v>
      </c>
      <c r="AN23" s="56">
        <v>1</v>
      </c>
      <c r="AO23" s="58">
        <v>523950</v>
      </c>
      <c r="AP23" s="54" t="s">
        <v>1341</v>
      </c>
      <c r="AT23" s="54" t="s">
        <v>272</v>
      </c>
      <c r="AU23" s="56">
        <v>2</v>
      </c>
      <c r="AV23" s="58">
        <v>345179</v>
      </c>
      <c r="AW23" s="54" t="s">
        <v>1379</v>
      </c>
      <c r="BA23" s="81" t="s">
        <v>559</v>
      </c>
      <c r="BB23" s="82">
        <v>1</v>
      </c>
      <c r="BC23" s="83">
        <v>517117</v>
      </c>
      <c r="BD23" s="81" t="s">
        <v>1341</v>
      </c>
    </row>
    <row r="24" spans="1:56" ht="16.5" thickTop="1" thickBot="1">
      <c r="A24" s="54" t="s">
        <v>618</v>
      </c>
      <c r="B24" s="56">
        <v>2</v>
      </c>
      <c r="C24" s="54" t="str">
        <f>IFERROR(VLOOKUP(A24,$F$3:$G$23,2,0),0)</f>
        <v>237,831​</v>
      </c>
      <c r="D24" s="54" t="str">
        <f>IFERROR(VLOOKUP(A24,$F$3:$H$23,3,0),"N/A")</f>
        <v>(Wikipedia)</v>
      </c>
      <c r="K24" s="19" t="s">
        <v>189</v>
      </c>
      <c r="L24" s="47">
        <v>1</v>
      </c>
      <c r="M24" s="54">
        <v>350273</v>
      </c>
      <c r="N24" s="73" t="s">
        <v>1334</v>
      </c>
      <c r="R24" s="19" t="s">
        <v>173</v>
      </c>
      <c r="S24" s="47">
        <v>3</v>
      </c>
      <c r="T24" s="54">
        <v>265276</v>
      </c>
      <c r="U24" s="19" t="s">
        <v>1334</v>
      </c>
      <c r="Y24" s="46" t="s">
        <v>711</v>
      </c>
      <c r="Z24" s="47">
        <v>2</v>
      </c>
      <c r="AA24" s="53">
        <v>601766</v>
      </c>
      <c r="AB24" s="19" t="s">
        <v>1334</v>
      </c>
      <c r="AF24" s="54" t="s">
        <v>408</v>
      </c>
      <c r="AG24" s="56">
        <v>2</v>
      </c>
      <c r="AH24" s="59">
        <v>214788</v>
      </c>
      <c r="AI24" s="54" t="s">
        <v>1331</v>
      </c>
      <c r="AM24" s="54" t="s">
        <v>1191</v>
      </c>
      <c r="AN24" s="56">
        <v>4</v>
      </c>
      <c r="AO24" s="58">
        <v>271707</v>
      </c>
      <c r="AP24" s="54" t="s">
        <v>1331</v>
      </c>
      <c r="AT24" s="54" t="s">
        <v>438</v>
      </c>
      <c r="AU24" s="56">
        <v>2</v>
      </c>
      <c r="AV24" s="58">
        <v>216406</v>
      </c>
      <c r="AW24" s="54" t="s">
        <v>1341</v>
      </c>
      <c r="BA24" s="81" t="s">
        <v>234</v>
      </c>
      <c r="BB24" s="82">
        <v>1</v>
      </c>
      <c r="BC24" s="84">
        <v>36125</v>
      </c>
      <c r="BD24" s="81" t="s">
        <v>1334</v>
      </c>
    </row>
    <row r="25" spans="1:56" ht="16.5" thickTop="1" thickBot="1">
      <c r="A25" s="54" t="s">
        <v>1010</v>
      </c>
      <c r="B25" s="56">
        <v>1</v>
      </c>
      <c r="C25" s="59">
        <v>59578</v>
      </c>
      <c r="D25" s="54" t="s">
        <v>1331</v>
      </c>
      <c r="K25" s="19" t="s">
        <v>39</v>
      </c>
      <c r="L25" s="47">
        <v>6</v>
      </c>
      <c r="M25" s="54">
        <v>465919</v>
      </c>
      <c r="N25" s="73" t="s">
        <v>1334</v>
      </c>
      <c r="R25" s="19" t="s">
        <v>901</v>
      </c>
      <c r="S25" s="47">
        <v>2</v>
      </c>
      <c r="T25" s="58">
        <v>280924</v>
      </c>
      <c r="U25" s="19" t="s">
        <v>1331</v>
      </c>
      <c r="Y25" s="46" t="s">
        <v>769</v>
      </c>
      <c r="Z25" s="47">
        <v>1</v>
      </c>
      <c r="AA25" s="53">
        <v>310834</v>
      </c>
      <c r="AB25" s="19" t="s">
        <v>1334</v>
      </c>
      <c r="AF25" s="54" t="s">
        <v>1175</v>
      </c>
      <c r="AG25" s="56">
        <v>4</v>
      </c>
      <c r="AH25" s="59">
        <v>313932</v>
      </c>
      <c r="AI25" s="54" t="s">
        <v>1331</v>
      </c>
      <c r="AM25" s="54" t="s">
        <v>1077</v>
      </c>
      <c r="AN25" s="56">
        <v>2</v>
      </c>
      <c r="AO25" s="58">
        <v>400630</v>
      </c>
      <c r="AP25" s="54" t="s">
        <v>1341</v>
      </c>
      <c r="AT25" s="54" t="s">
        <v>320</v>
      </c>
      <c r="AU25" s="56">
        <v>1</v>
      </c>
      <c r="AV25" s="58">
        <v>28171</v>
      </c>
      <c r="AW25" s="54" t="s">
        <v>1341</v>
      </c>
      <c r="BA25" s="81" t="s">
        <v>551</v>
      </c>
      <c r="BB25" s="82">
        <v>2</v>
      </c>
      <c r="BC25" s="83">
        <v>101937</v>
      </c>
      <c r="BD25" s="81" t="s">
        <v>1331</v>
      </c>
    </row>
    <row r="26" spans="1:56" ht="16.5" thickTop="1" thickBot="1">
      <c r="A26" s="54" t="s">
        <v>904</v>
      </c>
      <c r="B26" s="56">
        <v>1</v>
      </c>
      <c r="C26" s="58">
        <v>130364</v>
      </c>
      <c r="D26" s="54" t="s">
        <v>1338</v>
      </c>
      <c r="K26" s="19" t="s">
        <v>289</v>
      </c>
      <c r="L26" s="47">
        <v>3</v>
      </c>
      <c r="M26" s="54">
        <v>35003</v>
      </c>
      <c r="N26" s="19" t="s">
        <v>1341</v>
      </c>
      <c r="R26" s="19" t="s">
        <v>921</v>
      </c>
      <c r="S26" s="47">
        <v>4</v>
      </c>
      <c r="T26" s="54">
        <v>235018</v>
      </c>
      <c r="U26" s="19" t="s">
        <v>1334</v>
      </c>
      <c r="W26" s="65"/>
      <c r="Y26" s="46" t="s">
        <v>642</v>
      </c>
      <c r="Z26" s="47">
        <v>4</v>
      </c>
      <c r="AA26" s="53">
        <v>325320</v>
      </c>
      <c r="AB26" s="19" t="s">
        <v>1334</v>
      </c>
      <c r="AF26" s="54" t="s">
        <v>405</v>
      </c>
      <c r="AG26" s="56">
        <v>3</v>
      </c>
      <c r="AH26" s="54">
        <v>913768</v>
      </c>
      <c r="AI26" s="54" t="s">
        <v>1334</v>
      </c>
      <c r="AM26" s="54" t="s">
        <v>1224</v>
      </c>
      <c r="AN26" s="56">
        <v>3</v>
      </c>
      <c r="AO26" s="59">
        <v>313319</v>
      </c>
      <c r="AP26" s="54" t="s">
        <v>1334</v>
      </c>
      <c r="AT26" s="54" t="s">
        <v>460</v>
      </c>
      <c r="AU26" s="56">
        <v>1</v>
      </c>
      <c r="AV26" s="54">
        <v>99224</v>
      </c>
      <c r="AW26" s="54" t="s">
        <v>1334</v>
      </c>
      <c r="BA26" s="81" t="s">
        <v>473</v>
      </c>
      <c r="BB26" s="82">
        <v>3</v>
      </c>
      <c r="BC26" s="81">
        <v>226439</v>
      </c>
      <c r="BD26" s="81" t="s">
        <v>1334</v>
      </c>
    </row>
    <row r="27" spans="1:56" ht="16.5" thickTop="1" thickBot="1">
      <c r="A27" s="54" t="s">
        <v>847</v>
      </c>
      <c r="B27" s="56">
        <v>5</v>
      </c>
      <c r="C27" s="54">
        <v>165050</v>
      </c>
      <c r="D27" s="57" t="s">
        <v>1334</v>
      </c>
      <c r="K27" s="19" t="s">
        <v>276</v>
      </c>
      <c r="L27" s="47">
        <v>1</v>
      </c>
      <c r="M27" s="54">
        <v>19680</v>
      </c>
      <c r="N27" s="19" t="s">
        <v>1354</v>
      </c>
      <c r="R27" s="19" t="s">
        <v>955</v>
      </c>
      <c r="S27" s="47">
        <v>1</v>
      </c>
      <c r="T27" s="54" t="s">
        <v>1366</v>
      </c>
      <c r="U27" s="19" t="s">
        <v>1331</v>
      </c>
      <c r="W27" s="50"/>
      <c r="Y27" s="46" t="s">
        <v>179</v>
      </c>
      <c r="Z27" s="47">
        <v>3</v>
      </c>
      <c r="AA27" s="53">
        <v>497179</v>
      </c>
      <c r="AB27" s="19" t="s">
        <v>1334</v>
      </c>
      <c r="AF27" s="54" t="s">
        <v>1104</v>
      </c>
      <c r="AG27" s="56">
        <v>2</v>
      </c>
      <c r="AH27" s="54">
        <v>143197</v>
      </c>
      <c r="AI27" s="54" t="s">
        <v>1334</v>
      </c>
      <c r="AM27" s="54" t="s">
        <v>1227</v>
      </c>
      <c r="AN27" s="56">
        <v>2</v>
      </c>
      <c r="AO27" s="54">
        <v>385499</v>
      </c>
      <c r="AP27" s="54" t="s">
        <v>1334</v>
      </c>
      <c r="AT27" s="54" t="s">
        <v>275</v>
      </c>
      <c r="AU27" s="56">
        <v>2</v>
      </c>
      <c r="AV27" s="58">
        <v>68869</v>
      </c>
      <c r="AW27" s="54" t="s">
        <v>1331</v>
      </c>
      <c r="BA27" s="81" t="s">
        <v>744</v>
      </c>
      <c r="BB27" s="82">
        <v>1</v>
      </c>
      <c r="BC27" s="83">
        <v>206426</v>
      </c>
      <c r="BD27" s="81" t="s">
        <v>1341</v>
      </c>
    </row>
    <row r="28" spans="1:56" ht="16.5" thickTop="1" thickBot="1">
      <c r="A28" s="54" t="s">
        <v>861</v>
      </c>
      <c r="B28" s="56">
        <v>1</v>
      </c>
      <c r="C28" s="54" t="s">
        <v>1339</v>
      </c>
      <c r="D28" s="57" t="s">
        <v>1334</v>
      </c>
      <c r="K28" s="19" t="s">
        <v>336</v>
      </c>
      <c r="L28" s="47">
        <v>5</v>
      </c>
      <c r="M28" s="58">
        <v>233253</v>
      </c>
      <c r="N28" s="19" t="s">
        <v>1334</v>
      </c>
      <c r="R28" s="19" t="s">
        <v>293</v>
      </c>
      <c r="S28" s="47">
        <v>1</v>
      </c>
      <c r="T28" s="54">
        <v>141121</v>
      </c>
      <c r="U28" s="19" t="s">
        <v>1334</v>
      </c>
      <c r="W28" s="50"/>
      <c r="Y28" s="46" t="s">
        <v>182</v>
      </c>
      <c r="Z28" s="47">
        <v>1</v>
      </c>
      <c r="AA28" s="78">
        <v>259648</v>
      </c>
      <c r="AB28" s="19" t="s">
        <v>1331</v>
      </c>
      <c r="AF28" s="54" t="s">
        <v>1029</v>
      </c>
      <c r="AG28" s="56">
        <v>11</v>
      </c>
      <c r="AH28" s="58">
        <v>540000</v>
      </c>
      <c r="AI28" s="54" t="s">
        <v>1371</v>
      </c>
      <c r="AM28" s="54" t="s">
        <v>894</v>
      </c>
      <c r="AN28" s="56">
        <v>2</v>
      </c>
      <c r="AO28" s="54">
        <v>182981</v>
      </c>
      <c r="AP28" s="54" t="s">
        <v>1334</v>
      </c>
      <c r="AT28" s="54" t="s">
        <v>323</v>
      </c>
      <c r="AU28" s="56">
        <v>2</v>
      </c>
      <c r="AV28" s="58">
        <v>230889</v>
      </c>
      <c r="AW28" s="54" t="s">
        <v>1380</v>
      </c>
      <c r="BA28" s="81" t="s">
        <v>685</v>
      </c>
      <c r="BB28" s="82">
        <v>1</v>
      </c>
      <c r="BC28" s="83">
        <v>157988</v>
      </c>
      <c r="BD28" s="81" t="s">
        <v>1331</v>
      </c>
    </row>
    <row r="29" spans="1:56" ht="16.5" thickTop="1" thickBot="1">
      <c r="A29" s="54" t="s">
        <v>1011</v>
      </c>
      <c r="B29" s="56">
        <v>2</v>
      </c>
      <c r="C29" s="54">
        <f>IFERROR(VLOOKUP(A29,$F$3:$G$23,2,0),0)</f>
        <v>262841</v>
      </c>
      <c r="D29" s="54" t="str">
        <f>IFERROR(VLOOKUP(A29,$F$3:$H$23,3,0),"N/A")</f>
        <v>(Wikipedia)</v>
      </c>
      <c r="K29" s="19" t="s">
        <v>196</v>
      </c>
      <c r="L29" s="47">
        <v>2</v>
      </c>
      <c r="M29" s="58">
        <v>443648</v>
      </c>
      <c r="N29" s="19" t="s">
        <v>1331</v>
      </c>
      <c r="R29" s="19" t="s">
        <v>366</v>
      </c>
      <c r="S29" s="47">
        <v>12</v>
      </c>
      <c r="T29" s="54" t="s">
        <v>1362</v>
      </c>
      <c r="U29" s="19" t="s">
        <v>1334</v>
      </c>
      <c r="W29" s="64"/>
      <c r="Y29" s="46" t="s">
        <v>719</v>
      </c>
      <c r="Z29" s="47">
        <v>1</v>
      </c>
      <c r="AA29" s="78">
        <v>298220</v>
      </c>
      <c r="AB29" s="19" t="s">
        <v>1331</v>
      </c>
      <c r="AF29" s="54" t="s">
        <v>1117</v>
      </c>
      <c r="AG29" s="56">
        <v>1</v>
      </c>
      <c r="AH29" s="54">
        <v>274405</v>
      </c>
      <c r="AI29" s="54" t="s">
        <v>1334</v>
      </c>
      <c r="AM29" s="54" t="s">
        <v>1088</v>
      </c>
      <c r="AN29" s="56">
        <v>5</v>
      </c>
      <c r="AO29" s="58">
        <v>313616</v>
      </c>
      <c r="AP29" s="54" t="s">
        <v>1341</v>
      </c>
      <c r="AT29" s="54" t="s">
        <v>397</v>
      </c>
      <c r="AU29" s="56">
        <v>1</v>
      </c>
      <c r="AV29" s="58">
        <v>279019</v>
      </c>
      <c r="AW29" s="54" t="s">
        <v>1331</v>
      </c>
      <c r="BA29" s="81" t="s">
        <v>257</v>
      </c>
      <c r="BB29" s="82">
        <v>1</v>
      </c>
      <c r="BC29" s="83">
        <v>1820374</v>
      </c>
      <c r="BD29" s="81" t="s">
        <v>1331</v>
      </c>
    </row>
    <row r="30" spans="1:56" ht="16.5" thickTop="1" thickBot="1">
      <c r="A30" s="54" t="s">
        <v>853</v>
      </c>
      <c r="B30" s="56">
        <v>1</v>
      </c>
      <c r="C30" s="54" t="str">
        <f>IFERROR(VLOOKUP(A30,$F$3:$G$23,2,0),0)</f>
        <v>3,01,046</v>
      </c>
      <c r="D30" s="54" t="str">
        <f>IFERROR(VLOOKUP(A30,$F$3:$H$23,3,0),"N/A")</f>
        <v>(BDDATA.COM)</v>
      </c>
      <c r="K30" s="19" t="s">
        <v>82</v>
      </c>
      <c r="L30" s="47">
        <v>2</v>
      </c>
      <c r="M30" s="54">
        <v>160112</v>
      </c>
      <c r="N30" s="19" t="s">
        <v>1331</v>
      </c>
      <c r="R30" s="19" t="s">
        <v>933</v>
      </c>
      <c r="S30" s="47">
        <v>7</v>
      </c>
      <c r="T30" s="58">
        <v>191910</v>
      </c>
      <c r="U30" s="19" t="s">
        <v>1331</v>
      </c>
      <c r="W30" s="65"/>
      <c r="Y30" s="46" t="s">
        <v>148</v>
      </c>
      <c r="Z30" s="47">
        <v>1</v>
      </c>
      <c r="AA30" s="78">
        <v>419308</v>
      </c>
      <c r="AB30" s="19" t="s">
        <v>1334</v>
      </c>
      <c r="AF30" s="54" t="s">
        <v>1136</v>
      </c>
      <c r="AG30" s="56">
        <v>2</v>
      </c>
      <c r="AH30" s="54">
        <v>363858</v>
      </c>
      <c r="AI30" s="54" t="s">
        <v>1334</v>
      </c>
      <c r="AM30" s="54" t="s">
        <v>1086</v>
      </c>
      <c r="AN30" s="56">
        <v>2</v>
      </c>
      <c r="AO30" s="54">
        <v>267819</v>
      </c>
      <c r="AP30" s="54" t="s">
        <v>1334</v>
      </c>
      <c r="AT30" s="54" t="s">
        <v>429</v>
      </c>
      <c r="AU30" s="56">
        <v>1</v>
      </c>
      <c r="AV30" s="58">
        <v>267309</v>
      </c>
      <c r="AW30" s="54" t="s">
        <v>1341</v>
      </c>
      <c r="BA30" s="81" t="s">
        <v>813</v>
      </c>
      <c r="BB30" s="82">
        <v>1</v>
      </c>
      <c r="BC30" s="81">
        <v>417939</v>
      </c>
      <c r="BD30" s="81" t="s">
        <v>1334</v>
      </c>
    </row>
    <row r="31" spans="1:56" ht="16.5" thickTop="1" thickBot="1">
      <c r="A31" s="54" t="s">
        <v>999</v>
      </c>
      <c r="B31" s="56">
        <v>1</v>
      </c>
      <c r="C31" s="54">
        <v>121716</v>
      </c>
      <c r="D31" s="54" t="s">
        <v>1331</v>
      </c>
      <c r="K31" s="19" t="s">
        <v>264</v>
      </c>
      <c r="L31" s="47">
        <v>1</v>
      </c>
      <c r="M31" s="54">
        <v>187156</v>
      </c>
      <c r="N31" s="19" t="s">
        <v>1331</v>
      </c>
      <c r="R31" s="19" t="s">
        <v>940</v>
      </c>
      <c r="S31" s="47">
        <v>1</v>
      </c>
      <c r="T31" s="54">
        <v>193931</v>
      </c>
      <c r="U31" s="19" t="s">
        <v>1334</v>
      </c>
      <c r="W31" s="50"/>
      <c r="AF31" s="54" t="s">
        <v>1138</v>
      </c>
      <c r="AG31" s="56">
        <v>1</v>
      </c>
      <c r="AH31" s="58">
        <v>292589</v>
      </c>
      <c r="AI31" s="54" t="s">
        <v>1331</v>
      </c>
      <c r="AM31" s="54" t="s">
        <v>1164</v>
      </c>
      <c r="AN31" s="56">
        <v>2</v>
      </c>
      <c r="AO31" s="54">
        <v>264461</v>
      </c>
      <c r="AP31" s="54" t="s">
        <v>1334</v>
      </c>
      <c r="BA31" s="81" t="s">
        <v>181</v>
      </c>
      <c r="BB31" s="82">
        <v>3</v>
      </c>
      <c r="BC31" s="81">
        <v>344008</v>
      </c>
      <c r="BD31" s="81" t="s">
        <v>1334</v>
      </c>
    </row>
    <row r="32" spans="1:56" ht="16.5" thickTop="1" thickBot="1">
      <c r="A32" s="54" t="s">
        <v>1004</v>
      </c>
      <c r="B32" s="56">
        <v>2</v>
      </c>
      <c r="C32" s="54">
        <v>20885</v>
      </c>
      <c r="D32" s="54" t="s">
        <v>1341</v>
      </c>
      <c r="K32" s="19" t="s">
        <v>340</v>
      </c>
      <c r="L32" s="47">
        <v>1</v>
      </c>
      <c r="M32" s="58">
        <v>301310</v>
      </c>
      <c r="N32" s="19" t="s">
        <v>1331</v>
      </c>
      <c r="R32" s="19" t="s">
        <v>966</v>
      </c>
      <c r="S32" s="47">
        <v>3</v>
      </c>
      <c r="T32" s="54">
        <v>328457</v>
      </c>
      <c r="U32" s="19" t="s">
        <v>1334</v>
      </c>
      <c r="W32" s="76"/>
      <c r="X32" s="77"/>
      <c r="AF32" s="54" t="s">
        <v>1210</v>
      </c>
      <c r="AG32" s="56">
        <v>1</v>
      </c>
      <c r="AH32" s="54">
        <v>170021</v>
      </c>
      <c r="AI32" s="54" t="s">
        <v>1334</v>
      </c>
      <c r="AM32" s="54" t="s">
        <v>1097</v>
      </c>
      <c r="AN32" s="56">
        <v>2</v>
      </c>
      <c r="AO32" s="54" t="s">
        <v>1372</v>
      </c>
      <c r="AP32" s="54" t="s">
        <v>1373</v>
      </c>
      <c r="BA32" s="81" t="s">
        <v>349</v>
      </c>
      <c r="BB32" s="82">
        <v>2</v>
      </c>
      <c r="BC32" s="81">
        <v>252331</v>
      </c>
      <c r="BD32" s="81" t="s">
        <v>1334</v>
      </c>
    </row>
    <row r="33" spans="1:56" ht="16.5" thickTop="1" thickBot="1">
      <c r="A33" s="54" t="s">
        <v>607</v>
      </c>
      <c r="B33" s="56">
        <v>2</v>
      </c>
      <c r="C33" s="54" t="str">
        <f>IFERROR(VLOOKUP(A33,$F$3:$G$23,2,0),0)</f>
        <v>1,74,775</v>
      </c>
      <c r="D33" s="54" t="str">
        <f>IFERROR(VLOOKUP(A33,$F$3:$H$23,3,0),"N/A")</f>
        <v>(Banglapedia)</v>
      </c>
      <c r="K33" s="19" t="s">
        <v>240</v>
      </c>
      <c r="L33" s="47">
        <v>1</v>
      </c>
      <c r="M33" s="54">
        <v>338760</v>
      </c>
      <c r="N33" s="19" t="s">
        <v>1334</v>
      </c>
      <c r="R33" s="19" t="s">
        <v>963</v>
      </c>
      <c r="S33" s="47">
        <v>6</v>
      </c>
      <c r="T33" s="58">
        <v>560952</v>
      </c>
      <c r="U33" s="19" t="s">
        <v>1341</v>
      </c>
      <c r="AF33" s="54" t="s">
        <v>1213</v>
      </c>
      <c r="AG33" s="56">
        <v>1</v>
      </c>
      <c r="AH33" s="58">
        <v>126158</v>
      </c>
      <c r="AI33" s="54" t="s">
        <v>1331</v>
      </c>
      <c r="AM33" s="54" t="s">
        <v>1220</v>
      </c>
      <c r="AN33" s="56">
        <v>1</v>
      </c>
      <c r="AO33" s="58">
        <v>93687</v>
      </c>
      <c r="AP33" s="54" t="s">
        <v>1341</v>
      </c>
      <c r="BA33" s="81" t="s">
        <v>569</v>
      </c>
      <c r="BB33" s="82">
        <v>2</v>
      </c>
      <c r="BC33" s="83">
        <v>253050</v>
      </c>
      <c r="BD33" s="81" t="s">
        <v>1331</v>
      </c>
    </row>
    <row r="34" spans="1:56" ht="16.5" thickTop="1" thickBot="1">
      <c r="A34" s="54" t="s">
        <v>908</v>
      </c>
      <c r="B34" s="56">
        <v>1</v>
      </c>
      <c r="C34" s="59">
        <v>193556</v>
      </c>
      <c r="D34" s="54" t="s">
        <v>1331</v>
      </c>
      <c r="K34" s="19" t="s">
        <v>198</v>
      </c>
      <c r="L34" s="47">
        <v>1</v>
      </c>
      <c r="M34" s="54" t="s">
        <v>1355</v>
      </c>
      <c r="N34" s="19" t="s">
        <v>1331</v>
      </c>
      <c r="R34" s="19" t="s">
        <v>326</v>
      </c>
      <c r="S34" s="47">
        <v>2</v>
      </c>
      <c r="T34" s="58">
        <v>228594</v>
      </c>
      <c r="U34" s="19" t="s">
        <v>1331</v>
      </c>
      <c r="AF34" s="54" t="s">
        <v>1031</v>
      </c>
      <c r="AG34" s="56">
        <v>2</v>
      </c>
      <c r="AH34" s="58">
        <v>180802</v>
      </c>
      <c r="AI34" s="54" t="s">
        <v>1331</v>
      </c>
      <c r="AM34" s="54" t="s">
        <v>1229</v>
      </c>
      <c r="AN34" s="56">
        <v>1</v>
      </c>
      <c r="AO34" s="58">
        <v>160885</v>
      </c>
      <c r="AP34" s="54" t="s">
        <v>1341</v>
      </c>
      <c r="BA34" s="81" t="s">
        <v>688</v>
      </c>
      <c r="BB34" s="82">
        <v>2</v>
      </c>
      <c r="BC34" s="83">
        <v>139318</v>
      </c>
      <c r="BD34" s="81" t="s">
        <v>1331</v>
      </c>
    </row>
    <row r="35" spans="1:56" ht="16.5" thickTop="1" thickBot="1">
      <c r="A35" s="54" t="s">
        <v>839</v>
      </c>
      <c r="B35" s="56">
        <v>2</v>
      </c>
      <c r="C35" s="54">
        <v>163927</v>
      </c>
      <c r="D35" s="57" t="s">
        <v>1334</v>
      </c>
      <c r="K35" s="19" t="s">
        <v>259</v>
      </c>
      <c r="L35" s="47">
        <v>2</v>
      </c>
      <c r="M35" s="58">
        <v>254402</v>
      </c>
      <c r="N35" s="19" t="s">
        <v>1331</v>
      </c>
      <c r="R35" s="19" t="s">
        <v>388</v>
      </c>
      <c r="S35" s="47">
        <v>6</v>
      </c>
      <c r="T35" s="58">
        <v>426377</v>
      </c>
      <c r="U35" s="19" t="s">
        <v>1341</v>
      </c>
      <c r="AF35" s="54" t="s">
        <v>1134</v>
      </c>
      <c r="AG35" s="56">
        <v>3</v>
      </c>
      <c r="AH35" s="54">
        <v>405148</v>
      </c>
      <c r="AI35" s="54" t="s">
        <v>1334</v>
      </c>
      <c r="AM35" s="54" t="s">
        <v>1196</v>
      </c>
      <c r="AN35" s="56">
        <v>1</v>
      </c>
      <c r="AO35" s="54">
        <v>125454</v>
      </c>
      <c r="AP35" s="54" t="s">
        <v>1334</v>
      </c>
      <c r="BA35" s="81" t="s">
        <v>572</v>
      </c>
      <c r="BB35" s="82">
        <v>1</v>
      </c>
      <c r="BC35" s="83">
        <v>127243</v>
      </c>
      <c r="BD35" s="81" t="s">
        <v>1334</v>
      </c>
    </row>
    <row r="36" spans="1:56" ht="16.5" thickTop="1" thickBot="1">
      <c r="A36" s="54" t="s">
        <v>1000</v>
      </c>
      <c r="B36" s="56">
        <v>3</v>
      </c>
      <c r="C36" s="54">
        <f>IFERROR(VLOOKUP(A36,$F$3:$G$23,2,0),0)</f>
        <v>316462</v>
      </c>
      <c r="D36" s="54" t="str">
        <f>IFERROR(VLOOKUP(A36,$F$3:$H$23,3,0),"N/A")</f>
        <v>(Wikipedia)</v>
      </c>
      <c r="K36" s="19" t="s">
        <v>221</v>
      </c>
      <c r="L36" s="47">
        <v>1</v>
      </c>
      <c r="M36" s="58">
        <v>349910</v>
      </c>
      <c r="N36" s="19" t="s">
        <v>1331</v>
      </c>
      <c r="R36" s="19" t="s">
        <v>302</v>
      </c>
      <c r="S36" s="47">
        <v>3</v>
      </c>
      <c r="T36" s="58">
        <v>705356</v>
      </c>
      <c r="U36" s="19" t="s">
        <v>1331</v>
      </c>
      <c r="AF36" s="54" t="s">
        <v>411</v>
      </c>
      <c r="AG36" s="56">
        <v>5</v>
      </c>
      <c r="AH36" s="58">
        <v>352967</v>
      </c>
      <c r="AI36" s="54" t="s">
        <v>1341</v>
      </c>
      <c r="AM36" s="54" t="s">
        <v>754</v>
      </c>
      <c r="AN36" s="56">
        <v>3</v>
      </c>
      <c r="AO36" s="54" t="s">
        <v>1374</v>
      </c>
      <c r="AP36" s="54" t="s">
        <v>1334</v>
      </c>
      <c r="BA36" s="81" t="s">
        <v>663</v>
      </c>
      <c r="BB36" s="82">
        <v>2</v>
      </c>
      <c r="BC36" s="83">
        <v>183884</v>
      </c>
      <c r="BD36" s="81" t="s">
        <v>1331</v>
      </c>
    </row>
    <row r="37" spans="1:56" ht="16.5" thickTop="1" thickBot="1">
      <c r="A37" s="54" t="s">
        <v>1015</v>
      </c>
      <c r="B37" s="56">
        <v>2</v>
      </c>
      <c r="C37" s="54">
        <v>163470</v>
      </c>
      <c r="D37" s="54" t="s">
        <v>1331</v>
      </c>
      <c r="K37" s="19" t="s">
        <v>205</v>
      </c>
      <c r="L37" s="47">
        <v>1</v>
      </c>
      <c r="M37" s="54">
        <v>431352</v>
      </c>
      <c r="N37" s="19" t="s">
        <v>1334</v>
      </c>
      <c r="R37" s="19" t="s">
        <v>516</v>
      </c>
      <c r="S37" s="47">
        <v>1</v>
      </c>
      <c r="T37" s="58">
        <v>22417</v>
      </c>
      <c r="U37" s="19" t="s">
        <v>1331</v>
      </c>
      <c r="AF37" s="54" t="s">
        <v>1205</v>
      </c>
      <c r="AG37" s="56">
        <v>2</v>
      </c>
      <c r="AH37" s="58">
        <v>314196</v>
      </c>
      <c r="AI37" s="54" t="s">
        <v>1334</v>
      </c>
      <c r="AM37" s="54" t="s">
        <v>1114</v>
      </c>
      <c r="AN37" s="56">
        <v>1</v>
      </c>
      <c r="AO37" s="54">
        <v>490138</v>
      </c>
      <c r="AP37" s="54" t="s">
        <v>1375</v>
      </c>
      <c r="BA37" s="81" t="s">
        <v>509</v>
      </c>
      <c r="BB37" s="82">
        <v>1</v>
      </c>
      <c r="BC37" s="83">
        <v>492166</v>
      </c>
      <c r="BD37" s="81" t="s">
        <v>1341</v>
      </c>
    </row>
    <row r="38" spans="1:56" ht="16.5" thickTop="1" thickBot="1">
      <c r="A38" s="54" t="s">
        <v>585</v>
      </c>
      <c r="B38" s="56">
        <v>1</v>
      </c>
      <c r="C38" s="54">
        <v>148494</v>
      </c>
      <c r="D38" s="57" t="s">
        <v>1334</v>
      </c>
      <c r="K38" s="19" t="s">
        <v>101</v>
      </c>
      <c r="L38" s="47">
        <v>5</v>
      </c>
      <c r="M38" s="54">
        <v>289047</v>
      </c>
      <c r="N38" s="19" t="s">
        <v>1334</v>
      </c>
      <c r="R38" s="19" t="s">
        <v>305</v>
      </c>
      <c r="S38" s="47">
        <v>1</v>
      </c>
      <c r="T38" s="58">
        <v>207905</v>
      </c>
      <c r="U38" s="19" t="s">
        <v>1331</v>
      </c>
      <c r="AF38" s="54" t="s">
        <v>1168</v>
      </c>
      <c r="AG38" s="56">
        <v>6</v>
      </c>
      <c r="AH38" s="58">
        <v>431513</v>
      </c>
      <c r="AI38" s="54" t="s">
        <v>1331</v>
      </c>
      <c r="BA38" s="81" t="s">
        <v>620</v>
      </c>
      <c r="BB38" s="82">
        <v>4</v>
      </c>
      <c r="BC38" s="83">
        <v>478675</v>
      </c>
      <c r="BD38" s="81" t="s">
        <v>1341</v>
      </c>
    </row>
    <row r="39" spans="1:56" ht="16.5" thickTop="1" thickBot="1">
      <c r="A39" s="54" t="s">
        <v>843</v>
      </c>
      <c r="B39" s="56">
        <v>1</v>
      </c>
      <c r="C39" s="54" t="s">
        <v>1342</v>
      </c>
      <c r="D39" s="54" t="s">
        <v>1331</v>
      </c>
      <c r="K39" s="19" t="s">
        <v>134</v>
      </c>
      <c r="L39" s="47">
        <v>1</v>
      </c>
      <c r="M39" s="54">
        <v>256168</v>
      </c>
      <c r="N39" s="19" t="s">
        <v>1356</v>
      </c>
      <c r="R39" s="19" t="s">
        <v>328</v>
      </c>
      <c r="S39" s="47">
        <v>1</v>
      </c>
      <c r="T39" s="54" t="s">
        <v>1363</v>
      </c>
      <c r="U39" s="19" t="s">
        <v>1364</v>
      </c>
      <c r="AF39" s="54" t="s">
        <v>1101</v>
      </c>
      <c r="AG39" s="56">
        <v>3</v>
      </c>
      <c r="AH39" s="54">
        <v>235568</v>
      </c>
      <c r="AI39" s="54" t="s">
        <v>1334</v>
      </c>
      <c r="BA39" s="81" t="s">
        <v>175</v>
      </c>
      <c r="BB39" s="82">
        <v>1</v>
      </c>
      <c r="BC39" s="85">
        <v>424190</v>
      </c>
      <c r="BD39" s="81" t="s">
        <v>1341</v>
      </c>
    </row>
    <row r="40" spans="1:56" ht="16.5" thickTop="1" thickBot="1">
      <c r="A40" s="54" t="s">
        <v>591</v>
      </c>
      <c r="B40" s="56">
        <v>2</v>
      </c>
      <c r="C40" s="54" t="str">
        <f>IFERROR(VLOOKUP(A40,$F$3:$G$23,2,0),0)</f>
        <v>2,34,959</v>
      </c>
      <c r="D40" s="54" t="str">
        <f>IFERROR(VLOOKUP(A40,$F$3:$H$23,3,0),"N/A")</f>
        <v>(Banglapedia)</v>
      </c>
      <c r="K40" s="19" t="s">
        <v>46</v>
      </c>
      <c r="L40" s="47">
        <v>3</v>
      </c>
      <c r="M40" s="54">
        <v>396683</v>
      </c>
      <c r="N40" s="19" t="s">
        <v>1334</v>
      </c>
      <c r="R40" s="19" t="s">
        <v>832</v>
      </c>
      <c r="S40" s="47">
        <v>1</v>
      </c>
      <c r="T40" s="58">
        <v>137947</v>
      </c>
      <c r="U40" s="19" t="s">
        <v>1357</v>
      </c>
      <c r="AF40" s="54" t="s">
        <v>1142</v>
      </c>
      <c r="AG40" s="56">
        <v>1</v>
      </c>
      <c r="AH40" s="54">
        <v>231900</v>
      </c>
      <c r="AI40" s="54" t="s">
        <v>1334</v>
      </c>
      <c r="BA40" s="81" t="s">
        <v>499</v>
      </c>
      <c r="BB40" s="82">
        <v>2</v>
      </c>
      <c r="BC40" s="83">
        <v>118660</v>
      </c>
      <c r="BD40" s="81" t="s">
        <v>1341</v>
      </c>
    </row>
    <row r="41" spans="1:56" ht="16.5" thickTop="1" thickBot="1">
      <c r="K41" s="19" t="s">
        <v>73</v>
      </c>
      <c r="L41" s="47">
        <v>3</v>
      </c>
      <c r="M41" s="54">
        <v>526003</v>
      </c>
      <c r="N41" s="19" t="s">
        <v>1334</v>
      </c>
      <c r="R41" s="19" t="s">
        <v>386</v>
      </c>
      <c r="S41" s="47">
        <v>1</v>
      </c>
      <c r="T41" s="54">
        <v>28138</v>
      </c>
      <c r="U41" s="19" t="s">
        <v>1341</v>
      </c>
      <c r="AF41" s="54" t="s">
        <v>1140</v>
      </c>
      <c r="AG41" s="56">
        <v>2</v>
      </c>
      <c r="AH41" s="54">
        <v>132095</v>
      </c>
      <c r="AI41" s="54" t="s">
        <v>1334</v>
      </c>
      <c r="BA41" s="81" t="s">
        <v>156</v>
      </c>
      <c r="BB41" s="82">
        <v>1</v>
      </c>
      <c r="BC41" s="83">
        <v>249100</v>
      </c>
      <c r="BD41" s="81" t="s">
        <v>1331</v>
      </c>
    </row>
    <row r="42" spans="1:56" ht="16.5" thickTop="1" thickBot="1">
      <c r="K42" s="19" t="s">
        <v>260</v>
      </c>
      <c r="L42" s="47">
        <v>2</v>
      </c>
      <c r="M42" s="58">
        <v>512646</v>
      </c>
      <c r="N42" s="19" t="s">
        <v>1331</v>
      </c>
      <c r="R42" s="19" t="s">
        <v>828</v>
      </c>
      <c r="S42" s="47">
        <v>3</v>
      </c>
      <c r="T42" s="54">
        <v>321153</v>
      </c>
      <c r="U42" s="19" t="s">
        <v>1331</v>
      </c>
      <c r="AF42" s="54" t="s">
        <v>1202</v>
      </c>
      <c r="AG42" s="56">
        <v>2</v>
      </c>
      <c r="AH42" s="58">
        <v>207490</v>
      </c>
      <c r="AI42" s="54" t="s">
        <v>1334</v>
      </c>
      <c r="BA42" s="81" t="s">
        <v>173</v>
      </c>
      <c r="BB42" s="82">
        <v>3</v>
      </c>
      <c r="BC42" s="81">
        <v>274889</v>
      </c>
      <c r="BD42" s="81" t="s">
        <v>1334</v>
      </c>
    </row>
    <row r="43" spans="1:56" ht="16.5" thickTop="1" thickBot="1">
      <c r="K43" s="19" t="s">
        <v>63</v>
      </c>
      <c r="L43" s="47">
        <v>1</v>
      </c>
      <c r="M43" s="54">
        <v>109575</v>
      </c>
      <c r="N43" s="19" t="s">
        <v>1334</v>
      </c>
      <c r="R43" s="19" t="s">
        <v>330</v>
      </c>
      <c r="S43" s="47">
        <v>1</v>
      </c>
      <c r="T43" s="58">
        <v>99143</v>
      </c>
      <c r="U43" s="19" t="s">
        <v>1331</v>
      </c>
      <c r="AF43" s="54" t="s">
        <v>1236</v>
      </c>
      <c r="AG43" s="56">
        <v>5</v>
      </c>
      <c r="AH43" s="58">
        <v>317666</v>
      </c>
      <c r="AI43" s="54" t="s">
        <v>1331</v>
      </c>
      <c r="BA43" s="81" t="s">
        <v>168</v>
      </c>
      <c r="BB43" s="82">
        <v>2</v>
      </c>
      <c r="BC43" s="83">
        <v>201764</v>
      </c>
      <c r="BD43" s="81" t="s">
        <v>1331</v>
      </c>
    </row>
    <row r="44" spans="1:56" ht="16.5" thickTop="1" thickBot="1">
      <c r="K44" s="19" t="s">
        <v>44</v>
      </c>
      <c r="L44" s="47">
        <v>2</v>
      </c>
      <c r="M44" s="54">
        <v>330477</v>
      </c>
      <c r="N44" s="19" t="s">
        <v>1334</v>
      </c>
      <c r="R44" s="19" t="s">
        <v>990</v>
      </c>
      <c r="S44" s="47">
        <v>2</v>
      </c>
      <c r="T44" s="54">
        <v>124500</v>
      </c>
      <c r="U44" s="19" t="s">
        <v>1344</v>
      </c>
      <c r="AF44" s="54" t="s">
        <v>403</v>
      </c>
      <c r="AG44" s="56">
        <v>3</v>
      </c>
      <c r="AH44" s="54">
        <v>107712</v>
      </c>
      <c r="AI44" s="54" t="s">
        <v>1334</v>
      </c>
      <c r="BA44" s="81" t="s">
        <v>780</v>
      </c>
      <c r="BB44" s="82">
        <v>1</v>
      </c>
      <c r="BC44" s="85">
        <v>172337</v>
      </c>
      <c r="BD44" s="81" t="s">
        <v>1341</v>
      </c>
    </row>
    <row r="45" spans="1:56" ht="16.5" thickTop="1" thickBot="1">
      <c r="K45" s="19" t="s">
        <v>95</v>
      </c>
      <c r="L45" s="47">
        <v>2</v>
      </c>
      <c r="M45" s="58">
        <v>124939</v>
      </c>
      <c r="N45" s="19" t="s">
        <v>1331</v>
      </c>
      <c r="R45" s="19" t="s">
        <v>987</v>
      </c>
      <c r="S45" s="47">
        <v>3</v>
      </c>
      <c r="T45" s="54">
        <v>272872</v>
      </c>
      <c r="U45" s="19" t="s">
        <v>1334</v>
      </c>
      <c r="AF45" s="54" t="s">
        <v>1239</v>
      </c>
      <c r="AG45" s="56">
        <v>2</v>
      </c>
      <c r="AH45" s="58">
        <v>39285</v>
      </c>
      <c r="AI45" s="54" t="s">
        <v>1341</v>
      </c>
      <c r="BA45" s="81" t="s">
        <v>579</v>
      </c>
      <c r="BB45" s="82">
        <v>1</v>
      </c>
      <c r="BC45" s="81">
        <v>143208</v>
      </c>
      <c r="BD45" s="81" t="s">
        <v>1334</v>
      </c>
    </row>
    <row r="46" spans="1:56" ht="16.5" thickTop="1" thickBot="1">
      <c r="K46" s="19" t="s">
        <v>120</v>
      </c>
      <c r="L46" s="47">
        <v>5</v>
      </c>
      <c r="M46" s="54" t="s">
        <v>1359</v>
      </c>
      <c r="N46" s="19" t="s">
        <v>1341</v>
      </c>
      <c r="R46" s="19" t="s">
        <v>928</v>
      </c>
      <c r="S46" s="47">
        <v>2</v>
      </c>
      <c r="T46" s="54">
        <v>247983</v>
      </c>
      <c r="U46" s="19" t="s">
        <v>1334</v>
      </c>
      <c r="AF46" s="54" t="s">
        <v>1132</v>
      </c>
      <c r="AG46" s="56">
        <v>2</v>
      </c>
      <c r="AH46" s="54">
        <v>161792</v>
      </c>
      <c r="AI46" s="54" t="s">
        <v>1334</v>
      </c>
      <c r="BA46" s="81" t="s">
        <v>629</v>
      </c>
      <c r="BB46" s="82">
        <v>3</v>
      </c>
      <c r="BC46" s="85">
        <v>342162</v>
      </c>
      <c r="BD46" s="81" t="s">
        <v>1331</v>
      </c>
    </row>
    <row r="47" spans="1:56" ht="16.5" thickTop="1" thickBot="1">
      <c r="K47" s="19" t="s">
        <v>361</v>
      </c>
      <c r="L47" s="47">
        <v>1</v>
      </c>
      <c r="M47" s="54">
        <v>452463</v>
      </c>
      <c r="N47" s="19" t="s">
        <v>1334</v>
      </c>
      <c r="R47" s="19" t="s">
        <v>1024</v>
      </c>
      <c r="S47" s="47">
        <v>1</v>
      </c>
      <c r="T47" s="54">
        <v>299820</v>
      </c>
      <c r="U47" s="19" t="s">
        <v>1334</v>
      </c>
      <c r="AF47" s="54" t="s">
        <v>413</v>
      </c>
      <c r="AG47" s="56">
        <v>2</v>
      </c>
      <c r="AH47" s="54">
        <v>27869</v>
      </c>
      <c r="AI47" s="54" t="s">
        <v>1334</v>
      </c>
      <c r="BA47" s="81" t="s">
        <v>664</v>
      </c>
      <c r="BB47" s="82">
        <v>1</v>
      </c>
      <c r="BC47" s="81">
        <v>287807</v>
      </c>
      <c r="BD47" s="81" t="s">
        <v>1334</v>
      </c>
    </row>
    <row r="48" spans="1:56" ht="16.5" thickTop="1" thickBot="1">
      <c r="K48" s="19" t="s">
        <v>191</v>
      </c>
      <c r="L48" s="47">
        <v>1</v>
      </c>
      <c r="M48" s="58">
        <v>206386</v>
      </c>
      <c r="N48" s="19" t="s">
        <v>1331</v>
      </c>
      <c r="R48" s="19" t="s">
        <v>938</v>
      </c>
      <c r="S48" s="47">
        <v>1</v>
      </c>
      <c r="T48" s="54">
        <v>83881</v>
      </c>
      <c r="U48" s="19" t="s">
        <v>1334</v>
      </c>
      <c r="AF48" s="54" t="s">
        <v>1234</v>
      </c>
      <c r="AG48" s="56">
        <v>4</v>
      </c>
      <c r="AH48" s="54">
        <v>561076</v>
      </c>
      <c r="AI48" s="54" t="s">
        <v>1334</v>
      </c>
      <c r="BA48" s="81" t="s">
        <v>155</v>
      </c>
      <c r="BB48" s="82">
        <v>2</v>
      </c>
      <c r="BC48" s="81">
        <v>207615</v>
      </c>
      <c r="BD48" s="81" t="s">
        <v>1331</v>
      </c>
    </row>
    <row r="49" spans="11:56" ht="16.5" thickTop="1" thickBot="1">
      <c r="K49" s="19" t="s">
        <v>76</v>
      </c>
      <c r="L49" s="47">
        <v>1</v>
      </c>
      <c r="M49" s="58">
        <v>35862</v>
      </c>
      <c r="N49" s="19" t="s">
        <v>1331</v>
      </c>
      <c r="R49" s="19" t="s">
        <v>300</v>
      </c>
      <c r="S49" s="47">
        <v>1</v>
      </c>
      <c r="T49" s="58">
        <v>178503</v>
      </c>
      <c r="U49" s="19" t="s">
        <v>1331</v>
      </c>
      <c r="AF49" s="54" t="s">
        <v>1032</v>
      </c>
      <c r="AG49" s="56">
        <v>4</v>
      </c>
      <c r="AH49" s="58">
        <v>111771</v>
      </c>
      <c r="AI49" s="54" t="s">
        <v>1341</v>
      </c>
      <c r="BA49" s="81" t="s">
        <v>671</v>
      </c>
      <c r="BB49" s="82">
        <v>1</v>
      </c>
      <c r="BC49" s="83">
        <v>264501</v>
      </c>
      <c r="BD49" s="81" t="s">
        <v>1331</v>
      </c>
    </row>
    <row r="50" spans="11:56" ht="16.5" thickTop="1" thickBot="1">
      <c r="K50" s="19" t="s">
        <v>16</v>
      </c>
      <c r="L50" s="47">
        <v>1</v>
      </c>
      <c r="M50" s="54">
        <v>382139</v>
      </c>
      <c r="N50" s="19" t="s">
        <v>1334</v>
      </c>
      <c r="R50" s="19" t="s">
        <v>945</v>
      </c>
      <c r="S50" s="47">
        <v>1</v>
      </c>
      <c r="T50" s="54">
        <v>189519</v>
      </c>
      <c r="U50" s="19" t="s">
        <v>1365</v>
      </c>
      <c r="AF50" s="54" t="s">
        <v>178</v>
      </c>
      <c r="AG50" s="56">
        <v>3</v>
      </c>
      <c r="AH50" s="54">
        <v>497179</v>
      </c>
      <c r="AI50" s="54" t="s">
        <v>1334</v>
      </c>
      <c r="BA50" s="81" t="s">
        <v>549</v>
      </c>
      <c r="BB50" s="82">
        <v>1</v>
      </c>
      <c r="BC50" s="83">
        <v>830174</v>
      </c>
      <c r="BD50" s="81" t="s">
        <v>1331</v>
      </c>
    </row>
    <row r="51" spans="11:56" ht="16.5" hidden="1" thickTop="1" thickBot="1">
      <c r="K51" s="19" t="s">
        <v>277</v>
      </c>
      <c r="L51" s="47">
        <v>1</v>
      </c>
      <c r="M51" s="54">
        <v>59693</v>
      </c>
      <c r="N51" s="19" t="s">
        <v>1334</v>
      </c>
      <c r="R51" s="19" t="s">
        <v>915</v>
      </c>
      <c r="S51" s="47">
        <v>1</v>
      </c>
      <c r="T51" s="54">
        <v>361648</v>
      </c>
      <c r="U51" s="19"/>
      <c r="AF51" s="54" t="s">
        <v>459</v>
      </c>
      <c r="AG51" s="56">
        <v>5</v>
      </c>
      <c r="AH51" s="54"/>
      <c r="AI51" s="54"/>
      <c r="BA51" s="81" t="s">
        <v>253</v>
      </c>
      <c r="BB51" s="82">
        <v>2</v>
      </c>
      <c r="BC51" s="81"/>
      <c r="BD51" s="81"/>
    </row>
    <row r="52" spans="11:56" ht="16.5" thickTop="1" thickBot="1">
      <c r="K52" s="19" t="s">
        <v>373</v>
      </c>
      <c r="L52" s="47">
        <v>1</v>
      </c>
      <c r="M52" s="54">
        <v>179148</v>
      </c>
      <c r="N52" s="19" t="s">
        <v>1334</v>
      </c>
      <c r="R52" s="19" t="s">
        <v>333</v>
      </c>
      <c r="S52" s="47">
        <v>2</v>
      </c>
      <c r="T52" s="54">
        <v>460892</v>
      </c>
      <c r="U52" s="19" t="s">
        <v>1334</v>
      </c>
      <c r="AF52" s="54" t="s">
        <v>1124</v>
      </c>
      <c r="AG52" s="56">
        <v>1</v>
      </c>
      <c r="AH52" s="54">
        <v>364382</v>
      </c>
      <c r="AI52" s="54" t="s">
        <v>1334</v>
      </c>
      <c r="BA52" s="81" t="s">
        <v>505</v>
      </c>
      <c r="BB52" s="82">
        <v>3</v>
      </c>
      <c r="BC52" s="81">
        <v>82488</v>
      </c>
      <c r="BD52" s="81" t="s">
        <v>1334</v>
      </c>
    </row>
    <row r="53" spans="11:56" ht="16.5" thickTop="1" thickBot="1">
      <c r="K53" s="19" t="s">
        <v>35</v>
      </c>
      <c r="L53" s="47">
        <v>1</v>
      </c>
      <c r="M53" s="54">
        <v>319221</v>
      </c>
      <c r="N53" s="19" t="s">
        <v>1334</v>
      </c>
      <c r="R53" s="19" t="s">
        <v>384</v>
      </c>
      <c r="S53" s="47">
        <v>1</v>
      </c>
      <c r="T53" s="54">
        <v>361648</v>
      </c>
      <c r="U53" s="19" t="s">
        <v>1334</v>
      </c>
      <c r="AF53" s="54" t="s">
        <v>1232</v>
      </c>
      <c r="AG53" s="56">
        <v>5</v>
      </c>
      <c r="AH53" s="54">
        <v>555155</v>
      </c>
      <c r="AI53" s="54" t="s">
        <v>1334</v>
      </c>
      <c r="BA53" s="81" t="s">
        <v>595</v>
      </c>
      <c r="BB53" s="82">
        <v>5</v>
      </c>
      <c r="BC53" s="81">
        <v>73535</v>
      </c>
      <c r="BD53" s="81" t="s">
        <v>1382</v>
      </c>
    </row>
    <row r="54" spans="11:56" ht="16.5" thickTop="1" thickBot="1">
      <c r="K54" s="19" t="s">
        <v>280</v>
      </c>
      <c r="L54" s="47">
        <v>1</v>
      </c>
      <c r="M54" s="54">
        <v>111833</v>
      </c>
      <c r="N54" s="19" t="s">
        <v>1334</v>
      </c>
      <c r="R54" s="19" t="s">
        <v>1018</v>
      </c>
      <c r="S54" s="47">
        <v>5</v>
      </c>
      <c r="T54" s="54">
        <v>318254</v>
      </c>
      <c r="U54" s="19" t="s">
        <v>1334</v>
      </c>
      <c r="AF54" s="54" t="s">
        <v>1052</v>
      </c>
      <c r="AG54" s="56">
        <v>1</v>
      </c>
      <c r="AH54" s="58">
        <v>186778</v>
      </c>
      <c r="AI54" s="54" t="s">
        <v>1331</v>
      </c>
      <c r="BA54" s="81" t="s">
        <v>153</v>
      </c>
      <c r="BB54" s="82">
        <v>3</v>
      </c>
      <c r="BC54" s="85">
        <v>243719</v>
      </c>
      <c r="BD54" s="81" t="s">
        <v>1341</v>
      </c>
    </row>
    <row r="55" spans="11:56" ht="16.5" thickTop="1" thickBot="1">
      <c r="K55" s="19" t="s">
        <v>70</v>
      </c>
      <c r="L55" s="47">
        <v>8</v>
      </c>
      <c r="M55" s="54">
        <v>282975</v>
      </c>
      <c r="N55" s="19" t="s">
        <v>1334</v>
      </c>
      <c r="R55" s="19" t="s">
        <v>926</v>
      </c>
      <c r="S55" s="47">
        <v>5</v>
      </c>
      <c r="T55" s="54">
        <v>172079</v>
      </c>
      <c r="U55" s="19" t="s">
        <v>1334</v>
      </c>
      <c r="AF55" s="54" t="s">
        <v>410</v>
      </c>
      <c r="AG55" s="56">
        <v>3</v>
      </c>
      <c r="AH55" s="58">
        <v>278096</v>
      </c>
      <c r="AI55" s="54" t="s">
        <v>1331</v>
      </c>
      <c r="BA55" s="81" t="s">
        <v>669</v>
      </c>
      <c r="BB55" s="82">
        <v>1</v>
      </c>
      <c r="BC55" s="85">
        <v>182236</v>
      </c>
      <c r="BD55" s="81" t="s">
        <v>1331</v>
      </c>
    </row>
    <row r="56" spans="11:56" ht="16.5" thickTop="1" thickBot="1">
      <c r="K56" s="19" t="s">
        <v>13</v>
      </c>
      <c r="L56" s="47">
        <v>7</v>
      </c>
      <c r="M56" s="54">
        <v>258278</v>
      </c>
      <c r="N56" s="19" t="s">
        <v>1334</v>
      </c>
      <c r="R56" s="19" t="s">
        <v>303</v>
      </c>
      <c r="S56" s="47">
        <v>1</v>
      </c>
      <c r="T56" s="54">
        <v>492792</v>
      </c>
      <c r="U56" s="19" t="s">
        <v>1334</v>
      </c>
      <c r="AF56" s="54" t="s">
        <v>1250</v>
      </c>
      <c r="AG56" s="56">
        <v>1</v>
      </c>
      <c r="AH56" s="54">
        <v>540156</v>
      </c>
      <c r="AI56" s="54" t="s">
        <v>1334</v>
      </c>
      <c r="BA56" s="81" t="s">
        <v>523</v>
      </c>
      <c r="BB56" s="82">
        <v>1</v>
      </c>
      <c r="BC56" s="83">
        <v>369933</v>
      </c>
      <c r="BD56" s="81" t="s">
        <v>1341</v>
      </c>
    </row>
    <row r="57" spans="11:56" ht="16.5" thickTop="1" thickBot="1">
      <c r="K57" s="19" t="s">
        <v>165</v>
      </c>
      <c r="L57" s="47">
        <v>2</v>
      </c>
      <c r="M57" s="58">
        <v>146591</v>
      </c>
      <c r="N57" s="19" t="s">
        <v>1341</v>
      </c>
      <c r="R57" s="19" t="s">
        <v>952</v>
      </c>
      <c r="S57" s="47">
        <v>2</v>
      </c>
      <c r="T57" s="54">
        <v>116709</v>
      </c>
      <c r="U57" s="19" t="s">
        <v>1334</v>
      </c>
      <c r="BA57" s="81" t="s">
        <v>700</v>
      </c>
      <c r="BB57" s="82">
        <v>1</v>
      </c>
      <c r="BC57" s="83">
        <v>159242</v>
      </c>
      <c r="BD57" s="81" t="s">
        <v>1331</v>
      </c>
    </row>
    <row r="58" spans="11:56" ht="16.5" thickTop="1" thickBot="1">
      <c r="K58" s="19" t="s">
        <v>126</v>
      </c>
      <c r="L58" s="47">
        <v>2</v>
      </c>
      <c r="M58" s="54">
        <v>243351</v>
      </c>
      <c r="N58" s="19" t="s">
        <v>1334</v>
      </c>
      <c r="BA58" s="81" t="s">
        <v>674</v>
      </c>
      <c r="BB58" s="82">
        <v>2</v>
      </c>
      <c r="BC58" s="81">
        <v>345764</v>
      </c>
      <c r="BD58" s="81" t="s">
        <v>1334</v>
      </c>
    </row>
    <row r="59" spans="11:56" ht="16.5" thickTop="1" thickBot="1">
      <c r="K59" s="19" t="s">
        <v>202</v>
      </c>
      <c r="L59" s="47">
        <v>2</v>
      </c>
      <c r="M59" s="58">
        <v>275646</v>
      </c>
      <c r="N59" s="19" t="s">
        <v>1331</v>
      </c>
      <c r="BA59" s="81" t="s">
        <v>144</v>
      </c>
      <c r="BB59" s="82">
        <v>2</v>
      </c>
      <c r="BC59" s="81">
        <v>296729</v>
      </c>
      <c r="BD59" s="81" t="s">
        <v>1334</v>
      </c>
    </row>
    <row r="60" spans="11:56" ht="16.5" thickTop="1" thickBot="1">
      <c r="K60" s="19" t="s">
        <v>283</v>
      </c>
      <c r="L60" s="47">
        <v>3</v>
      </c>
      <c r="M60" s="54">
        <v>684425</v>
      </c>
      <c r="N60" s="19" t="s">
        <v>1334</v>
      </c>
      <c r="BA60" s="81" t="s">
        <v>171</v>
      </c>
      <c r="BB60" s="82">
        <v>5</v>
      </c>
      <c r="BC60" s="85">
        <v>363806</v>
      </c>
      <c r="BD60" s="81" t="s">
        <v>1341</v>
      </c>
    </row>
    <row r="61" spans="11:56" ht="16.5" thickTop="1" thickBot="1">
      <c r="K61" s="19" t="s">
        <v>297</v>
      </c>
      <c r="L61" s="47">
        <v>1</v>
      </c>
      <c r="M61" s="54">
        <v>108995</v>
      </c>
      <c r="N61" s="19" t="s">
        <v>1334</v>
      </c>
      <c r="BA61" s="81" t="s">
        <v>516</v>
      </c>
      <c r="BB61" s="82">
        <v>3</v>
      </c>
      <c r="BC61" s="83">
        <v>632664</v>
      </c>
      <c r="BD61" s="81" t="s">
        <v>1383</v>
      </c>
    </row>
    <row r="62" spans="11:56" ht="16.5" thickTop="1" thickBot="1">
      <c r="K62" s="19" t="s">
        <v>368</v>
      </c>
      <c r="L62" s="47">
        <v>1</v>
      </c>
      <c r="M62" s="58">
        <v>279913</v>
      </c>
      <c r="N62" s="19" t="s">
        <v>1331</v>
      </c>
      <c r="BA62" s="81" t="s">
        <v>667</v>
      </c>
      <c r="BB62" s="82">
        <v>5</v>
      </c>
      <c r="BC62" s="81">
        <v>407781</v>
      </c>
      <c r="BD62" s="81" t="s">
        <v>1334</v>
      </c>
    </row>
    <row r="63" spans="11:56" ht="16.5" thickTop="1" thickBot="1">
      <c r="K63" s="19" t="s">
        <v>48</v>
      </c>
      <c r="L63" s="47">
        <v>3</v>
      </c>
      <c r="M63" s="58">
        <v>210050</v>
      </c>
      <c r="N63" s="19" t="s">
        <v>1334</v>
      </c>
      <c r="BA63" s="81" t="s">
        <v>305</v>
      </c>
      <c r="BB63" s="82">
        <v>2</v>
      </c>
      <c r="BC63" s="83">
        <v>527771</v>
      </c>
      <c r="BD63" s="81" t="s">
        <v>1341</v>
      </c>
    </row>
    <row r="64" spans="11:56" ht="16.5" thickTop="1" thickBot="1">
      <c r="K64" s="19" t="s">
        <v>41</v>
      </c>
      <c r="L64" s="47">
        <v>4</v>
      </c>
      <c r="M64" s="58">
        <v>295814</v>
      </c>
      <c r="N64" s="19" t="s">
        <v>1341</v>
      </c>
      <c r="BA64" s="81" t="s">
        <v>228</v>
      </c>
      <c r="BB64" s="82">
        <v>3</v>
      </c>
      <c r="BC64" s="85">
        <v>275112</v>
      </c>
      <c r="BD64" s="81" t="s">
        <v>1331</v>
      </c>
    </row>
    <row r="65" spans="11:56" ht="16.5" thickTop="1" thickBot="1">
      <c r="K65" s="19" t="s">
        <v>88</v>
      </c>
      <c r="L65" s="47">
        <v>2</v>
      </c>
      <c r="M65" s="54">
        <v>398716</v>
      </c>
      <c r="N65" s="19" t="s">
        <v>1334</v>
      </c>
      <c r="BA65" s="81" t="s">
        <v>471</v>
      </c>
      <c r="BB65" s="82">
        <v>8</v>
      </c>
      <c r="BC65" s="83">
        <v>210006</v>
      </c>
      <c r="BD65" s="81" t="s">
        <v>1331</v>
      </c>
    </row>
    <row r="66" spans="11:56" ht="16.5" thickTop="1" thickBot="1">
      <c r="K66" s="19" t="s">
        <v>200</v>
      </c>
      <c r="L66" s="47">
        <v>2</v>
      </c>
      <c r="M66" s="58">
        <v>244943</v>
      </c>
      <c r="N66" s="19" t="s">
        <v>1334</v>
      </c>
      <c r="BA66" s="81" t="s">
        <v>151</v>
      </c>
      <c r="BB66" s="82">
        <v>5</v>
      </c>
      <c r="BC66" s="83">
        <v>289406</v>
      </c>
      <c r="BD66" s="81" t="s">
        <v>1331</v>
      </c>
    </row>
    <row r="67" spans="11:56" ht="16.5" thickTop="1" thickBot="1">
      <c r="K67" s="19" t="s">
        <v>193</v>
      </c>
      <c r="L67" s="47">
        <v>1</v>
      </c>
      <c r="M67" s="54">
        <v>523556</v>
      </c>
      <c r="N67" s="19" t="s">
        <v>1334</v>
      </c>
      <c r="BA67" s="81" t="s">
        <v>703</v>
      </c>
      <c r="BB67" s="82">
        <v>5</v>
      </c>
      <c r="BC67" s="81">
        <v>383263</v>
      </c>
      <c r="BD67" s="81" t="s">
        <v>1334</v>
      </c>
    </row>
    <row r="68" spans="11:56" ht="16.5" thickTop="1" thickBot="1">
      <c r="K68" s="19" t="s">
        <v>19</v>
      </c>
      <c r="L68" s="47">
        <v>6</v>
      </c>
      <c r="M68" s="54">
        <v>493518</v>
      </c>
      <c r="N68" s="19" t="s">
        <v>1334</v>
      </c>
      <c r="BA68" s="81" t="s">
        <v>603</v>
      </c>
      <c r="BB68" s="82">
        <v>1</v>
      </c>
      <c r="BC68" s="83">
        <v>197898</v>
      </c>
      <c r="BD68" s="81" t="s">
        <v>1331</v>
      </c>
    </row>
    <row r="69" spans="11:56" ht="16.5" thickTop="1" thickBot="1">
      <c r="K69" s="19" t="s">
        <v>54</v>
      </c>
      <c r="L69" s="47">
        <v>4</v>
      </c>
      <c r="M69" s="58">
        <v>373987</v>
      </c>
      <c r="N69" s="19" t="s">
        <v>1331</v>
      </c>
      <c r="BA69" s="81" t="s">
        <v>801</v>
      </c>
      <c r="BB69" s="82">
        <v>3</v>
      </c>
      <c r="BC69" s="83">
        <v>27038</v>
      </c>
      <c r="BD69" s="81" t="s">
        <v>1331</v>
      </c>
    </row>
    <row r="70" spans="11:56" ht="16.5" thickTop="1" thickBot="1">
      <c r="K70" s="19" t="s">
        <v>110</v>
      </c>
      <c r="L70" s="47">
        <v>1</v>
      </c>
      <c r="M70" s="58">
        <v>198894</v>
      </c>
      <c r="N70" s="19" t="s">
        <v>1331</v>
      </c>
      <c r="BA70" s="81" t="s">
        <v>731</v>
      </c>
      <c r="BB70" s="82">
        <v>6</v>
      </c>
      <c r="BC70" s="81">
        <v>1323600</v>
      </c>
      <c r="BD70" s="81" t="s">
        <v>1334</v>
      </c>
    </row>
    <row r="71" spans="11:56" ht="16.5" thickTop="1" thickBot="1">
      <c r="K71" s="19" t="s">
        <v>107</v>
      </c>
      <c r="L71" s="47">
        <v>1</v>
      </c>
      <c r="M71" s="58">
        <v>193357</v>
      </c>
      <c r="N71" s="19" t="s">
        <v>1331</v>
      </c>
      <c r="BA71" s="81" t="s">
        <v>226</v>
      </c>
      <c r="BB71" s="82">
        <v>3</v>
      </c>
      <c r="BC71" s="83">
        <v>260230</v>
      </c>
      <c r="BD71" s="81" t="s">
        <v>1341</v>
      </c>
    </row>
    <row r="72" spans="11:56" ht="16.5" thickTop="1" thickBot="1">
      <c r="K72" s="19" t="s">
        <v>91</v>
      </c>
      <c r="L72" s="47">
        <v>2</v>
      </c>
      <c r="M72" s="54">
        <v>101072</v>
      </c>
      <c r="N72" s="19" t="s">
        <v>1334</v>
      </c>
      <c r="BA72" s="81" t="s">
        <v>757</v>
      </c>
      <c r="BB72" s="82">
        <v>3</v>
      </c>
      <c r="BC72" s="83">
        <v>707525</v>
      </c>
      <c r="BD72" s="81" t="s">
        <v>1331</v>
      </c>
    </row>
    <row r="73" spans="11:56" ht="16.5" thickTop="1" thickBot="1">
      <c r="K73" s="19" t="s">
        <v>68</v>
      </c>
      <c r="L73" s="47">
        <v>2</v>
      </c>
      <c r="M73" s="54">
        <v>140223</v>
      </c>
      <c r="N73" s="19" t="s">
        <v>1334</v>
      </c>
      <c r="BA73" s="81" t="s">
        <v>159</v>
      </c>
      <c r="BB73" s="82">
        <v>4</v>
      </c>
      <c r="BC73" s="81">
        <v>318811</v>
      </c>
      <c r="BD73" s="81" t="s">
        <v>1334</v>
      </c>
    </row>
    <row r="74" spans="11:56" ht="16.5" thickTop="1" thickBot="1">
      <c r="K74" s="19" t="s">
        <v>378</v>
      </c>
      <c r="L74" s="47">
        <v>1</v>
      </c>
      <c r="M74" s="54">
        <v>528120</v>
      </c>
      <c r="N74" s="19" t="s">
        <v>1334</v>
      </c>
      <c r="BA74" s="81" t="s">
        <v>493</v>
      </c>
      <c r="BB74" s="82">
        <v>2</v>
      </c>
      <c r="BC74" s="81">
        <v>66439</v>
      </c>
      <c r="BD74" s="81" t="s">
        <v>1334</v>
      </c>
    </row>
    <row r="75" spans="11:56" ht="16.5" thickTop="1" thickBot="1">
      <c r="K75" s="19" t="s">
        <v>290</v>
      </c>
      <c r="L75" s="47">
        <v>1</v>
      </c>
      <c r="M75" s="58">
        <v>236965</v>
      </c>
      <c r="N75" s="19" t="s">
        <v>1331</v>
      </c>
      <c r="BA75" s="81" t="s">
        <v>668</v>
      </c>
      <c r="BB75" s="82">
        <v>1</v>
      </c>
      <c r="BC75" s="85">
        <v>133729</v>
      </c>
      <c r="BD75" s="81" t="s">
        <v>1331</v>
      </c>
    </row>
    <row r="76" spans="11:56" ht="16.5" thickTop="1" thickBot="1">
      <c r="K76" s="19" t="s">
        <v>287</v>
      </c>
      <c r="L76" s="47">
        <v>4</v>
      </c>
      <c r="M76" s="58">
        <v>342027</v>
      </c>
      <c r="N76" s="19" t="s">
        <v>1331</v>
      </c>
      <c r="BA76" s="81" t="s">
        <v>666</v>
      </c>
      <c r="BB76" s="82">
        <v>3</v>
      </c>
      <c r="BC76" s="83">
        <v>282967</v>
      </c>
      <c r="BD76" s="81" t="s">
        <v>1341</v>
      </c>
    </row>
    <row r="77" spans="11:56" ht="16.5" thickTop="1" thickBot="1">
      <c r="K77" s="19" t="s">
        <v>382</v>
      </c>
      <c r="L77" s="47">
        <v>1</v>
      </c>
      <c r="M77" s="54">
        <v>71677</v>
      </c>
      <c r="N77" s="19" t="s">
        <v>1334</v>
      </c>
      <c r="BA77" s="81" t="s">
        <v>207</v>
      </c>
      <c r="BB77" s="82">
        <v>2</v>
      </c>
      <c r="BC77" s="83">
        <v>249151</v>
      </c>
      <c r="BD77" s="81" t="s">
        <v>1341</v>
      </c>
    </row>
    <row r="78" spans="11:56" ht="16.5" thickTop="1" thickBot="1">
      <c r="K78" s="19" t="s">
        <v>291</v>
      </c>
      <c r="L78" s="47">
        <v>1</v>
      </c>
      <c r="M78" s="58">
        <v>335243</v>
      </c>
      <c r="N78" s="19" t="s">
        <v>1331</v>
      </c>
      <c r="BA78" s="81" t="s">
        <v>567</v>
      </c>
      <c r="BB78" s="82">
        <v>1</v>
      </c>
      <c r="BC78" s="83">
        <v>597574</v>
      </c>
      <c r="BD78" s="81" t="s">
        <v>1341</v>
      </c>
    </row>
    <row r="79" spans="11:56" ht="16.5" thickTop="1" thickBot="1">
      <c r="K79" s="19" t="s">
        <v>99</v>
      </c>
      <c r="L79" s="47">
        <v>2</v>
      </c>
      <c r="M79" s="58">
        <v>339004</v>
      </c>
      <c r="N79" s="19" t="s">
        <v>1331</v>
      </c>
      <c r="BA79" s="81" t="s">
        <v>787</v>
      </c>
      <c r="BB79" s="82">
        <v>1</v>
      </c>
      <c r="BC79" s="81" t="s">
        <v>1386</v>
      </c>
      <c r="BD79" s="81" t="s">
        <v>1341</v>
      </c>
    </row>
    <row r="80" spans="11:56" ht="16.5" thickTop="1" thickBot="1">
      <c r="K80" s="19" t="s">
        <v>66</v>
      </c>
      <c r="L80" s="47">
        <v>3</v>
      </c>
      <c r="M80" s="54">
        <v>322840</v>
      </c>
      <c r="N80" s="19" t="s">
        <v>1334</v>
      </c>
      <c r="BA80" s="81" t="s">
        <v>477</v>
      </c>
      <c r="BB80" s="82">
        <v>4</v>
      </c>
      <c r="BC80" s="81">
        <v>64492</v>
      </c>
      <c r="BD80" s="81" t="s">
        <v>1334</v>
      </c>
    </row>
    <row r="81" spans="11:56" ht="16.5" thickTop="1" thickBot="1">
      <c r="K81" s="19" t="s">
        <v>115</v>
      </c>
      <c r="L81" s="47">
        <v>3</v>
      </c>
      <c r="M81" s="58">
        <v>106447</v>
      </c>
      <c r="N81" s="19" t="s">
        <v>1357</v>
      </c>
      <c r="BA81" s="81" t="s">
        <v>783</v>
      </c>
      <c r="BB81" s="82">
        <v>1</v>
      </c>
      <c r="BC81" s="81">
        <v>243285</v>
      </c>
      <c r="BD81" s="81" t="s">
        <v>1334</v>
      </c>
    </row>
    <row r="82" spans="11:56" ht="16.5" thickTop="1" thickBot="1">
      <c r="K82" s="19" t="s">
        <v>140</v>
      </c>
      <c r="L82" s="47">
        <v>1</v>
      </c>
      <c r="M82" s="54">
        <v>278605</v>
      </c>
      <c r="N82" s="19" t="s">
        <v>1334</v>
      </c>
      <c r="BA82" s="81" t="s">
        <v>756</v>
      </c>
      <c r="BB82" s="82">
        <v>3</v>
      </c>
      <c r="BC82" s="81">
        <v>535796</v>
      </c>
      <c r="BD82" s="81" t="s">
        <v>1334</v>
      </c>
    </row>
    <row r="83" spans="11:56" ht="16.5" thickTop="1" thickBot="1">
      <c r="K83" s="19" t="s">
        <v>1065</v>
      </c>
      <c r="L83" s="47">
        <v>1</v>
      </c>
      <c r="M83" s="54">
        <v>315208</v>
      </c>
      <c r="N83" s="19" t="s">
        <v>1334</v>
      </c>
      <c r="BA83" s="81" t="s">
        <v>779</v>
      </c>
      <c r="BB83" s="82">
        <v>2</v>
      </c>
      <c r="BC83" s="83">
        <v>384521</v>
      </c>
      <c r="BD83" s="81" t="s">
        <v>1341</v>
      </c>
    </row>
    <row r="84" spans="11:56" ht="16.5" thickTop="1" thickBot="1">
      <c r="K84" s="19" t="s">
        <v>375</v>
      </c>
      <c r="L84" s="47">
        <v>2</v>
      </c>
      <c r="M84" s="54">
        <v>384806</v>
      </c>
      <c r="N84" s="19" t="s">
        <v>1334</v>
      </c>
      <c r="BA84" s="81" t="s">
        <v>677</v>
      </c>
      <c r="BB84" s="82">
        <v>1</v>
      </c>
      <c r="BC84" s="81">
        <v>228710</v>
      </c>
      <c r="BD84" s="81" t="s">
        <v>1334</v>
      </c>
    </row>
    <row r="85" spans="11:56" ht="16.5" thickTop="1" thickBot="1">
      <c r="K85" s="19" t="s">
        <v>354</v>
      </c>
      <c r="L85" s="47">
        <v>1</v>
      </c>
      <c r="M85" s="58">
        <v>310871</v>
      </c>
      <c r="N85" s="19" t="s">
        <v>1341</v>
      </c>
      <c r="BA85" s="81" t="s">
        <v>489</v>
      </c>
      <c r="BB85" s="82">
        <v>5</v>
      </c>
      <c r="BC85" s="83">
        <v>200436</v>
      </c>
      <c r="BD85" s="81" t="s">
        <v>1331</v>
      </c>
    </row>
    <row r="86" spans="11:56" ht="16.5" thickTop="1" thickBot="1">
      <c r="K86" s="19" t="s">
        <v>49</v>
      </c>
      <c r="L86" s="47">
        <v>1</v>
      </c>
      <c r="M86" s="54">
        <v>229118</v>
      </c>
      <c r="N86" s="19" t="s">
        <v>1334</v>
      </c>
      <c r="BA86" s="81" t="s">
        <v>535</v>
      </c>
      <c r="BB86" s="82">
        <v>1</v>
      </c>
      <c r="BC86" s="83">
        <v>224079</v>
      </c>
      <c r="BD86" s="81" t="s">
        <v>1331</v>
      </c>
    </row>
    <row r="87" spans="11:56" ht="16.5" thickTop="1" thickBot="1">
      <c r="K87" s="19" t="s">
        <v>74</v>
      </c>
      <c r="L87" s="47">
        <v>4</v>
      </c>
      <c r="M87" s="54">
        <v>387832</v>
      </c>
      <c r="N87" s="19" t="s">
        <v>1334</v>
      </c>
      <c r="BA87" s="81" t="s">
        <v>737</v>
      </c>
      <c r="BB87" s="82">
        <v>1</v>
      </c>
      <c r="BC87" s="83">
        <v>375935</v>
      </c>
      <c r="BD87" s="81" t="s">
        <v>1331</v>
      </c>
    </row>
    <row r="88" spans="11:56" ht="16.5" thickTop="1" thickBot="1">
      <c r="K88" s="19" t="s">
        <v>262</v>
      </c>
      <c r="L88" s="47">
        <v>1</v>
      </c>
      <c r="M88" s="54">
        <v>262547</v>
      </c>
      <c r="N88" s="19" t="s">
        <v>1334</v>
      </c>
      <c r="BA88" s="81" t="s">
        <v>562</v>
      </c>
      <c r="BB88" s="82">
        <v>1</v>
      </c>
      <c r="BC88" s="83">
        <v>376421</v>
      </c>
      <c r="BD88" s="81" t="s">
        <v>1331</v>
      </c>
    </row>
    <row r="89" spans="11:56" ht="16.5" thickTop="1" thickBot="1">
      <c r="K89" s="19" t="s">
        <v>342</v>
      </c>
      <c r="L89" s="47">
        <v>6</v>
      </c>
      <c r="M89" s="54">
        <v>327194</v>
      </c>
      <c r="N89" s="19" t="s">
        <v>1334</v>
      </c>
      <c r="BA89" s="81" t="s">
        <v>604</v>
      </c>
      <c r="BB89" s="82">
        <v>1</v>
      </c>
      <c r="BC89" s="81">
        <v>186254</v>
      </c>
      <c r="BD89" s="81" t="s">
        <v>1331</v>
      </c>
    </row>
    <row r="90" spans="11:56" ht="16.5" thickTop="1" thickBot="1">
      <c r="K90" s="19" t="s">
        <v>1064</v>
      </c>
      <c r="L90" s="47">
        <v>1</v>
      </c>
      <c r="M90" s="54">
        <v>289514</v>
      </c>
      <c r="N90" s="19" t="s">
        <v>1334</v>
      </c>
      <c r="BA90" s="81" t="s">
        <v>237</v>
      </c>
      <c r="BB90" s="82">
        <v>1</v>
      </c>
      <c r="BC90" s="83">
        <v>124589</v>
      </c>
      <c r="BD90" s="81" t="s">
        <v>1382</v>
      </c>
    </row>
    <row r="91" spans="11:56" ht="16.5" thickTop="1" thickBot="1">
      <c r="K91" s="19" t="s">
        <v>347</v>
      </c>
      <c r="L91" s="47">
        <v>5</v>
      </c>
      <c r="M91" s="54">
        <v>75490</v>
      </c>
      <c r="N91" s="19" t="s">
        <v>1382</v>
      </c>
      <c r="BA91" s="81" t="s">
        <v>686</v>
      </c>
      <c r="BB91" s="82">
        <v>1</v>
      </c>
      <c r="BC91" s="85">
        <v>171494</v>
      </c>
      <c r="BD91" s="81" t="s">
        <v>1331</v>
      </c>
    </row>
    <row r="92" spans="11:56" ht="16.5" thickTop="1" thickBot="1">
      <c r="K92" s="19" t="s">
        <v>247</v>
      </c>
      <c r="L92" s="47">
        <v>1</v>
      </c>
      <c r="M92" s="58">
        <v>333840</v>
      </c>
      <c r="N92" s="19" t="s">
        <v>1341</v>
      </c>
      <c r="BA92" s="81" t="s">
        <v>508</v>
      </c>
      <c r="BB92" s="82">
        <v>3</v>
      </c>
      <c r="BC92" s="81">
        <v>1385910</v>
      </c>
      <c r="BD92" s="81" t="s">
        <v>1334</v>
      </c>
    </row>
    <row r="93" spans="11:56" ht="16.5" thickTop="1" thickBot="1">
      <c r="K93" s="19" t="s">
        <v>219</v>
      </c>
      <c r="L93" s="47">
        <v>1</v>
      </c>
      <c r="M93" s="54">
        <v>184617</v>
      </c>
      <c r="N93" s="19" t="s">
        <v>1334</v>
      </c>
      <c r="BA93" s="81" t="s">
        <v>482</v>
      </c>
      <c r="BB93" s="82">
        <v>4</v>
      </c>
      <c r="BC93" s="85">
        <v>112000</v>
      </c>
      <c r="BD93" s="81" t="s">
        <v>1384</v>
      </c>
    </row>
    <row r="94" spans="11:56" ht="16.5" thickTop="1" thickBot="1">
      <c r="K94" s="19" t="s">
        <v>244</v>
      </c>
      <c r="L94" s="47">
        <v>1</v>
      </c>
      <c r="M94" s="54">
        <v>207379</v>
      </c>
      <c r="N94" s="19" t="s">
        <v>1334</v>
      </c>
      <c r="BA94" s="81" t="s">
        <v>811</v>
      </c>
      <c r="BB94" s="82">
        <v>2</v>
      </c>
      <c r="BC94" s="83">
        <v>277685</v>
      </c>
      <c r="BD94" s="81" t="s">
        <v>1334</v>
      </c>
    </row>
    <row r="95" spans="11:56" ht="16.5" thickTop="1" thickBot="1">
      <c r="BA95" s="81" t="s">
        <v>246</v>
      </c>
      <c r="BB95" s="82">
        <v>3</v>
      </c>
      <c r="BC95" s="81">
        <v>248871</v>
      </c>
      <c r="BD95" s="81" t="s">
        <v>1334</v>
      </c>
    </row>
    <row r="96" spans="11:56" ht="16.5" thickTop="1" thickBot="1">
      <c r="BA96" s="81" t="s">
        <v>673</v>
      </c>
      <c r="BB96" s="82">
        <v>1</v>
      </c>
      <c r="BC96" s="85">
        <v>357416</v>
      </c>
      <c r="BD96" s="81" t="s">
        <v>1341</v>
      </c>
    </row>
    <row r="97" spans="53:56" ht="16.5" thickTop="1" thickBot="1">
      <c r="BA97" s="81" t="s">
        <v>17</v>
      </c>
      <c r="BB97" s="82">
        <v>2</v>
      </c>
      <c r="BC97" s="85">
        <v>303813</v>
      </c>
      <c r="BD97" s="81" t="s">
        <v>1331</v>
      </c>
    </row>
    <row r="98" spans="53:56" ht="16.5" thickTop="1" thickBot="1">
      <c r="BA98" s="81" t="s">
        <v>679</v>
      </c>
      <c r="BB98" s="82">
        <v>1</v>
      </c>
      <c r="BC98" s="85">
        <v>171873</v>
      </c>
      <c r="BD98" s="81" t="s">
        <v>1334</v>
      </c>
    </row>
    <row r="99" spans="53:56" ht="16.5" thickTop="1" thickBot="1">
      <c r="BA99" s="81" t="s">
        <v>491</v>
      </c>
      <c r="BB99" s="82">
        <v>3</v>
      </c>
      <c r="BC99" s="81">
        <v>109333</v>
      </c>
      <c r="BD99" s="81" t="s">
        <v>1334</v>
      </c>
    </row>
    <row r="100" spans="53:56" ht="16.5" thickTop="1" thickBot="1">
      <c r="BA100" s="81" t="s">
        <v>734</v>
      </c>
      <c r="BB100" s="82">
        <v>2</v>
      </c>
      <c r="BC100" s="83">
        <v>256760</v>
      </c>
      <c r="BD100" s="81" t="s">
        <v>1331</v>
      </c>
    </row>
    <row r="101" spans="53:56" ht="16.5" thickTop="1" thickBot="1">
      <c r="BA101" s="81" t="s">
        <v>681</v>
      </c>
      <c r="BB101" s="82">
        <v>4</v>
      </c>
      <c r="BC101" s="81">
        <v>287451</v>
      </c>
      <c r="BD101" s="81" t="s">
        <v>1334</v>
      </c>
    </row>
    <row r="102" spans="53:56" ht="16.5" thickTop="1" thickBot="1">
      <c r="BA102" s="81" t="s">
        <v>732</v>
      </c>
      <c r="BB102" s="82">
        <v>1</v>
      </c>
      <c r="BC102" s="81">
        <v>400358</v>
      </c>
      <c r="BD102" s="81" t="s">
        <v>1334</v>
      </c>
    </row>
    <row r="103" spans="53:56" ht="16.5" thickTop="1" thickBot="1">
      <c r="BA103" s="81" t="s">
        <v>486</v>
      </c>
      <c r="BB103" s="82">
        <v>1</v>
      </c>
      <c r="BC103" s="81">
        <v>108900</v>
      </c>
      <c r="BD103" s="81" t="s">
        <v>1382</v>
      </c>
    </row>
    <row r="104" spans="53:56" ht="16.5" thickTop="1" thickBot="1">
      <c r="BA104" s="81" t="s">
        <v>698</v>
      </c>
      <c r="BB104" s="82">
        <v>4</v>
      </c>
      <c r="BC104" s="81">
        <v>259887</v>
      </c>
      <c r="BD104" s="81" t="s">
        <v>1334</v>
      </c>
    </row>
    <row r="105" spans="53:56" ht="16.5" thickTop="1" thickBot="1">
      <c r="BA105" s="81" t="s">
        <v>303</v>
      </c>
      <c r="BB105" s="82">
        <v>6</v>
      </c>
      <c r="BC105" s="81">
        <v>492792</v>
      </c>
      <c r="BD105" s="81" t="s">
        <v>1334</v>
      </c>
    </row>
    <row r="106" spans="53:56" ht="16.5" thickTop="1" thickBot="1">
      <c r="BA106" s="81" t="s">
        <v>495</v>
      </c>
      <c r="BB106" s="82">
        <v>5</v>
      </c>
      <c r="BC106" s="83">
        <v>211210</v>
      </c>
      <c r="BD106" s="81" t="s">
        <v>1331</v>
      </c>
    </row>
    <row r="107" spans="53:56" ht="16.5" thickTop="1" thickBot="1">
      <c r="BA107" s="81" t="s">
        <v>231</v>
      </c>
      <c r="BB107" s="82">
        <v>5</v>
      </c>
      <c r="BC107" s="81">
        <v>521104</v>
      </c>
      <c r="BD107" s="81" t="s">
        <v>1334</v>
      </c>
    </row>
    <row r="108" spans="53:56" ht="16.5" thickTop="1" thickBot="1">
      <c r="BA108" s="81" t="s">
        <v>469</v>
      </c>
      <c r="BB108" s="82">
        <v>2</v>
      </c>
      <c r="BC108" s="85">
        <v>148255</v>
      </c>
      <c r="BD108" s="81" t="s">
        <v>1331</v>
      </c>
    </row>
    <row r="109" spans="53:56" ht="16.5" thickTop="1" thickBot="1">
      <c r="BA109" s="81" t="s">
        <v>544</v>
      </c>
      <c r="BB109" s="82">
        <v>1</v>
      </c>
      <c r="BC109" s="81">
        <v>174593</v>
      </c>
      <c r="BD109" s="81" t="s">
        <v>1334</v>
      </c>
    </row>
    <row r="110" spans="53:56" ht="16.5" thickTop="1" thickBot="1">
      <c r="BA110" s="81" t="s">
        <v>694</v>
      </c>
      <c r="BB110" s="82">
        <v>3</v>
      </c>
      <c r="BC110" s="85">
        <v>197173</v>
      </c>
      <c r="BD110" s="81" t="s">
        <v>1334</v>
      </c>
    </row>
    <row r="111" spans="53:56" ht="16.5" thickTop="1" thickBot="1">
      <c r="BA111" s="81" t="s">
        <v>233</v>
      </c>
      <c r="BB111" s="82">
        <v>2</v>
      </c>
      <c r="BC111" s="81">
        <v>125400</v>
      </c>
      <c r="BD111" s="81" t="s">
        <v>1382</v>
      </c>
    </row>
    <row r="112" spans="53:56" ht="16.5" thickTop="1" thickBot="1">
      <c r="BA112" s="81" t="s">
        <v>637</v>
      </c>
      <c r="BB112" s="82">
        <v>1</v>
      </c>
      <c r="BC112" s="81" t="s">
        <v>1385</v>
      </c>
      <c r="BD112" s="81" t="s">
        <v>1334</v>
      </c>
    </row>
    <row r="113" spans="53:56" ht="16.5" thickTop="1" thickBot="1">
      <c r="BA113" s="81" t="s">
        <v>553</v>
      </c>
      <c r="BB113" s="82">
        <v>1</v>
      </c>
      <c r="BC113" s="81">
        <v>66636</v>
      </c>
      <c r="BD113" s="81" t="s">
        <v>1334</v>
      </c>
    </row>
    <row r="114" spans="53:56" ht="16.5" thickTop="1" thickBot="1">
      <c r="BA114" s="81" t="s">
        <v>502</v>
      </c>
      <c r="BB114" s="82">
        <v>3</v>
      </c>
      <c r="BC114" s="83">
        <v>125011</v>
      </c>
      <c r="BD114" s="81" t="s">
        <v>1341</v>
      </c>
    </row>
    <row r="115" spans="53:56" ht="16.5" thickTop="1" thickBot="1">
      <c r="BA115" s="81" t="s">
        <v>785</v>
      </c>
      <c r="BB115" s="82">
        <v>1</v>
      </c>
      <c r="BC115" s="83">
        <v>217764</v>
      </c>
      <c r="BD115" s="81" t="s">
        <v>1341</v>
      </c>
    </row>
    <row r="116" spans="53:56" ht="15.75" thickTop="1"/>
  </sheetData>
  <mergeCells count="9">
    <mergeCell ref="AF1:AK1"/>
    <mergeCell ref="AM1:AR1"/>
    <mergeCell ref="AT1:AY1"/>
    <mergeCell ref="BA1:BF1"/>
    <mergeCell ref="I3:I23"/>
    <mergeCell ref="A1:I1"/>
    <mergeCell ref="K1:P1"/>
    <mergeCell ref="R1:W1"/>
    <mergeCell ref="Y1:A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6E087-9A2A-41AC-B38C-CDFB75473961}">
  <dimension ref="A1:M453"/>
  <sheetViews>
    <sheetView workbookViewId="0">
      <selection activeCell="I6" sqref="I6"/>
    </sheetView>
  </sheetViews>
  <sheetFormatPr defaultRowHeight="15"/>
  <cols>
    <col min="1" max="1" width="32.7109375" bestFit="1" customWidth="1"/>
    <col min="2" max="2" width="22.85546875" bestFit="1" customWidth="1"/>
    <col min="4" max="4" width="28.85546875" bestFit="1" customWidth="1"/>
    <col min="5" max="5" width="17.5703125" style="8" customWidth="1"/>
    <col min="6" max="6" width="10.85546875" bestFit="1" customWidth="1"/>
    <col min="7" max="7" width="19.85546875" bestFit="1" customWidth="1"/>
    <col min="8" max="8" width="10.140625" bestFit="1" customWidth="1"/>
    <col min="9" max="9" width="12.7109375" bestFit="1" customWidth="1"/>
    <col min="10" max="11" width="12.7109375" customWidth="1"/>
    <col min="12" max="12" width="18.42578125" bestFit="1" customWidth="1"/>
    <col min="13" max="13" width="10.28515625" bestFit="1" customWidth="1"/>
  </cols>
  <sheetData>
    <row r="1" spans="1:13">
      <c r="A1" s="24" t="s">
        <v>1268</v>
      </c>
      <c r="B1" t="s">
        <v>1267</v>
      </c>
      <c r="D1" s="90" t="s">
        <v>1388</v>
      </c>
      <c r="E1" s="92" t="s">
        <v>1387</v>
      </c>
      <c r="F1" s="96" t="s">
        <v>1390</v>
      </c>
      <c r="G1" s="96" t="s">
        <v>1391</v>
      </c>
      <c r="H1" s="96" t="s">
        <v>1392</v>
      </c>
      <c r="I1" s="96" t="s">
        <v>1671</v>
      </c>
      <c r="J1" s="96" t="s">
        <v>1390</v>
      </c>
      <c r="K1" s="96" t="s">
        <v>1669</v>
      </c>
      <c r="L1" s="97" t="s">
        <v>1668</v>
      </c>
      <c r="M1" s="95" t="s">
        <v>1670</v>
      </c>
    </row>
    <row r="2" spans="1:13">
      <c r="A2" s="10" t="s">
        <v>581</v>
      </c>
      <c r="B2" s="23">
        <v>62</v>
      </c>
      <c r="D2" s="90" t="str">
        <f>A2</f>
        <v>BARISHAL</v>
      </c>
      <c r="E2" s="22">
        <v>2</v>
      </c>
      <c r="F2" s="22">
        <v>3</v>
      </c>
      <c r="G2" s="22">
        <v>4</v>
      </c>
      <c r="H2" s="22">
        <v>5</v>
      </c>
      <c r="I2" s="22">
        <v>6</v>
      </c>
      <c r="J2" s="22">
        <v>7</v>
      </c>
      <c r="K2" s="22">
        <v>8</v>
      </c>
      <c r="L2" s="22">
        <v>9</v>
      </c>
      <c r="M2" s="22">
        <v>10</v>
      </c>
    </row>
    <row r="3" spans="1:13">
      <c r="A3" s="25" t="s">
        <v>593</v>
      </c>
      <c r="B3" s="23">
        <v>1</v>
      </c>
      <c r="D3" s="89" t="str">
        <f t="shared" ref="D3:D66" si="0">A3</f>
        <v>AGAILJHARA</v>
      </c>
      <c r="E3" s="8" t="str">
        <f>VLOOKUP(D3,' POPULATION DATA-1'!$A$3:$C$40,3,0)</f>
        <v>1,49,456</v>
      </c>
      <c r="F3">
        <f>N(E3)</f>
        <v>0</v>
      </c>
      <c r="G3" s="67" t="str">
        <f>SUBSTITUTE(E3,",","")</f>
        <v>149456</v>
      </c>
      <c r="H3">
        <f>VALUE(G3)</f>
        <v>149456</v>
      </c>
      <c r="I3" s="93">
        <v>149456</v>
      </c>
      <c r="J3" s="94">
        <f t="shared" ref="J3:J66" si="1">N(I3)</f>
        <v>149456</v>
      </c>
      <c r="K3" s="94">
        <f>IF(J3=0,SUBSTITUTE(J3,"0",""),J3)</f>
        <v>149456</v>
      </c>
      <c r="M3" t="str">
        <f>_xlfn.CONCAT(K3,L3)</f>
        <v>149456</v>
      </c>
    </row>
    <row r="4" spans="1:13">
      <c r="A4" s="25" t="s">
        <v>848</v>
      </c>
      <c r="B4" s="23">
        <v>1</v>
      </c>
      <c r="D4" s="89" t="str">
        <f t="shared" si="0"/>
        <v>AIRPORT</v>
      </c>
      <c r="E4" s="8">
        <f>VLOOKUP(D4,' POPULATION DATA-1'!$A$3:$C$40,3,0)</f>
        <v>166870</v>
      </c>
      <c r="F4">
        <f t="shared" ref="F4:F67" si="2">N(E4)</f>
        <v>166870</v>
      </c>
      <c r="G4" s="67" t="str">
        <f t="shared" ref="G4:G67" si="3">SUBSTITUTE(E4,",","")</f>
        <v>166870</v>
      </c>
      <c r="H4">
        <f t="shared" ref="H4:H67" si="4">VALUE(G4)</f>
        <v>166870</v>
      </c>
      <c r="I4" s="93">
        <v>166870</v>
      </c>
      <c r="J4" s="94">
        <f t="shared" si="1"/>
        <v>166870</v>
      </c>
      <c r="K4" s="94">
        <f t="shared" ref="K4:K67" si="5">IF(J4=0,SUBSTITUTE(J4,"0",""),J4)</f>
        <v>166870</v>
      </c>
      <c r="M4" t="str">
        <f t="shared" ref="M4:M67" si="6">_xlfn.CONCAT(K4,L4)</f>
        <v>166870</v>
      </c>
    </row>
    <row r="5" spans="1:13">
      <c r="A5" s="25" t="s">
        <v>835</v>
      </c>
      <c r="B5" s="23">
        <v>2</v>
      </c>
      <c r="D5" s="89" t="str">
        <f t="shared" si="0"/>
        <v>AMTALI</v>
      </c>
      <c r="E5" s="8">
        <f>VLOOKUP(D5,' POPULATION DATA-1'!$A$3:$C$40,3,0)</f>
        <v>182798</v>
      </c>
      <c r="F5">
        <f t="shared" si="2"/>
        <v>182798</v>
      </c>
      <c r="G5" s="67" t="str">
        <f t="shared" si="3"/>
        <v>182798</v>
      </c>
      <c r="H5">
        <f t="shared" si="4"/>
        <v>182798</v>
      </c>
      <c r="I5" s="93">
        <v>182798</v>
      </c>
      <c r="J5" s="94">
        <f t="shared" si="1"/>
        <v>182798</v>
      </c>
      <c r="K5" s="94">
        <f t="shared" si="5"/>
        <v>182798</v>
      </c>
      <c r="M5" t="str">
        <f t="shared" si="6"/>
        <v>182798</v>
      </c>
    </row>
    <row r="6" spans="1:13">
      <c r="A6" s="25" t="s">
        <v>589</v>
      </c>
      <c r="B6" s="23">
        <v>2</v>
      </c>
      <c r="D6" s="89" t="str">
        <f t="shared" si="0"/>
        <v>BABUGANJ</v>
      </c>
      <c r="E6" s="8" t="str">
        <f>VLOOKUP(D6,' POPULATION DATA-1'!$A$3:$C$40,3,0)</f>
        <v>1,40,361</v>
      </c>
      <c r="F6">
        <f t="shared" si="2"/>
        <v>0</v>
      </c>
      <c r="G6" s="67" t="str">
        <f t="shared" si="3"/>
        <v>140361</v>
      </c>
      <c r="H6">
        <f t="shared" si="4"/>
        <v>140361</v>
      </c>
      <c r="I6" s="93">
        <v>140361</v>
      </c>
      <c r="J6" s="94">
        <f t="shared" si="1"/>
        <v>140361</v>
      </c>
      <c r="K6" s="94">
        <f t="shared" si="5"/>
        <v>140361</v>
      </c>
      <c r="M6" t="str">
        <f t="shared" si="6"/>
        <v>140361</v>
      </c>
    </row>
    <row r="7" spans="1:13">
      <c r="A7" s="25" t="s">
        <v>612</v>
      </c>
      <c r="B7" s="23">
        <v>1</v>
      </c>
      <c r="D7" s="89" t="str">
        <f t="shared" si="0"/>
        <v>BAKERGANJ</v>
      </c>
      <c r="E7" s="8" t="str">
        <f>VLOOKUP(D7,' POPULATION DATA-1'!$A$3:$C$40,3,0)</f>
        <v>3,13,845</v>
      </c>
      <c r="F7">
        <f t="shared" si="2"/>
        <v>0</v>
      </c>
      <c r="G7" s="67" t="str">
        <f t="shared" si="3"/>
        <v>313845</v>
      </c>
      <c r="H7">
        <f t="shared" si="4"/>
        <v>313845</v>
      </c>
      <c r="I7" s="93">
        <v>313845</v>
      </c>
      <c r="J7" s="94">
        <f t="shared" si="1"/>
        <v>313845</v>
      </c>
      <c r="K7" s="94">
        <f t="shared" si="5"/>
        <v>313845</v>
      </c>
      <c r="M7" t="str">
        <f t="shared" si="6"/>
        <v>313845</v>
      </c>
    </row>
    <row r="8" spans="1:13">
      <c r="A8" s="25" t="s">
        <v>587</v>
      </c>
      <c r="B8" s="23">
        <v>2</v>
      </c>
      <c r="D8" s="89" t="str">
        <f t="shared" si="0"/>
        <v>BANARIPARA</v>
      </c>
      <c r="E8" s="8" t="str">
        <f>VLOOKUP(D8,' POPULATION DATA-1'!$A$3:$C$40,3,0)</f>
        <v>1,48,188</v>
      </c>
      <c r="F8">
        <f t="shared" si="2"/>
        <v>0</v>
      </c>
      <c r="G8" s="67" t="str">
        <f t="shared" si="3"/>
        <v>148188</v>
      </c>
      <c r="H8">
        <f t="shared" si="4"/>
        <v>148188</v>
      </c>
      <c r="I8" s="93">
        <v>148188</v>
      </c>
      <c r="J8" s="94">
        <f t="shared" si="1"/>
        <v>148188</v>
      </c>
      <c r="K8" s="94">
        <f t="shared" si="5"/>
        <v>148188</v>
      </c>
      <c r="M8" t="str">
        <f t="shared" si="6"/>
        <v>148188</v>
      </c>
    </row>
    <row r="9" spans="1:13">
      <c r="A9" s="25" t="s">
        <v>837</v>
      </c>
      <c r="B9" s="23">
        <v>1</v>
      </c>
      <c r="D9" s="89" t="str">
        <f t="shared" si="0"/>
        <v>BARGUNA SADAR</v>
      </c>
      <c r="E9" s="8" t="str">
        <f>VLOOKUP(D9,' POPULATION DATA-1'!$A$3:$C$40,3,0)</f>
        <v> 261343</v>
      </c>
      <c r="F9">
        <f t="shared" si="2"/>
        <v>0</v>
      </c>
      <c r="G9" s="67" t="str">
        <f t="shared" si="3"/>
        <v> 261343</v>
      </c>
      <c r="H9" t="e">
        <f t="shared" si="4"/>
        <v>#VALUE!</v>
      </c>
      <c r="I9" s="93" t="s">
        <v>1343</v>
      </c>
      <c r="J9" s="94">
        <f t="shared" si="1"/>
        <v>0</v>
      </c>
      <c r="K9" s="94" t="str">
        <f t="shared" si="5"/>
        <v/>
      </c>
      <c r="L9">
        <v>261343</v>
      </c>
      <c r="M9" t="str">
        <f t="shared" si="6"/>
        <v>261343</v>
      </c>
    </row>
    <row r="10" spans="1:13">
      <c r="A10" s="25" t="s">
        <v>994</v>
      </c>
      <c r="B10" s="23">
        <v>2</v>
      </c>
      <c r="D10" s="89" t="str">
        <f t="shared" si="0"/>
        <v>BAWPHAL</v>
      </c>
      <c r="E10" s="8">
        <f>VLOOKUP(D10,' POPULATION DATA-1'!$A$3:$C$40,3,0)</f>
        <v>304284</v>
      </c>
      <c r="F10">
        <f t="shared" si="2"/>
        <v>304284</v>
      </c>
      <c r="G10" s="67" t="str">
        <f t="shared" si="3"/>
        <v>304284</v>
      </c>
      <c r="H10">
        <f t="shared" si="4"/>
        <v>304284</v>
      </c>
      <c r="I10" s="93">
        <v>304284</v>
      </c>
      <c r="J10" s="94">
        <f t="shared" si="1"/>
        <v>304284</v>
      </c>
      <c r="K10" s="94">
        <f t="shared" si="5"/>
        <v>304284</v>
      </c>
      <c r="M10" t="str">
        <f t="shared" si="6"/>
        <v>304284</v>
      </c>
    </row>
    <row r="11" spans="1:13">
      <c r="A11" s="25" t="s">
        <v>840</v>
      </c>
      <c r="B11" s="23">
        <v>1</v>
      </c>
      <c r="D11" s="89" t="str">
        <f t="shared" si="0"/>
        <v>BETAGI</v>
      </c>
      <c r="E11" s="8">
        <f>VLOOKUP(D11,' POPULATION DATA-1'!$A$3:$C$40,3,0)</f>
        <v>117145</v>
      </c>
      <c r="F11">
        <f t="shared" si="2"/>
        <v>117145</v>
      </c>
      <c r="G11" s="67" t="str">
        <f t="shared" si="3"/>
        <v>117145</v>
      </c>
      <c r="H11">
        <f t="shared" si="4"/>
        <v>117145</v>
      </c>
      <c r="I11" s="93">
        <v>117145</v>
      </c>
      <c r="J11" s="94">
        <f t="shared" si="1"/>
        <v>117145</v>
      </c>
      <c r="K11" s="94">
        <f t="shared" si="5"/>
        <v>117145</v>
      </c>
      <c r="M11" t="str">
        <f t="shared" si="6"/>
        <v>117145</v>
      </c>
    </row>
    <row r="12" spans="1:13">
      <c r="A12" s="25" t="s">
        <v>1007</v>
      </c>
      <c r="B12" s="23">
        <v>1</v>
      </c>
      <c r="D12" s="89" t="str">
        <f t="shared" si="0"/>
        <v>BHANDARIA</v>
      </c>
      <c r="E12" s="8">
        <f>VLOOKUP(D12,' POPULATION DATA-1'!$A$3:$C$40,3,0)</f>
        <v>148159</v>
      </c>
      <c r="F12">
        <f t="shared" si="2"/>
        <v>148159</v>
      </c>
      <c r="G12" s="67" t="str">
        <f t="shared" si="3"/>
        <v>148159</v>
      </c>
      <c r="H12">
        <f t="shared" si="4"/>
        <v>148159</v>
      </c>
      <c r="I12" s="93">
        <v>148159</v>
      </c>
      <c r="J12" s="94">
        <f t="shared" si="1"/>
        <v>148159</v>
      </c>
      <c r="K12" s="94">
        <f t="shared" si="5"/>
        <v>148159</v>
      </c>
      <c r="M12" t="str">
        <f t="shared" si="6"/>
        <v>148159</v>
      </c>
    </row>
    <row r="13" spans="1:13">
      <c r="A13" s="25" t="s">
        <v>856</v>
      </c>
      <c r="B13" s="23">
        <v>4</v>
      </c>
      <c r="D13" s="89" t="str">
        <f t="shared" si="0"/>
        <v>BHOLA SADAR</v>
      </c>
      <c r="E13" s="8" t="str">
        <f>VLOOKUP(D13,' POPULATION DATA-1'!$A$3:$C$40,3,0)</f>
        <v>443,538​</v>
      </c>
      <c r="F13">
        <f t="shared" si="2"/>
        <v>0</v>
      </c>
      <c r="G13" s="67" t="str">
        <f t="shared" si="3"/>
        <v>443538​</v>
      </c>
      <c r="H13" t="e">
        <f t="shared" si="4"/>
        <v>#VALUE!</v>
      </c>
      <c r="I13" s="93" t="s">
        <v>1400</v>
      </c>
      <c r="J13" s="94">
        <f t="shared" si="1"/>
        <v>0</v>
      </c>
      <c r="K13" s="94" t="str">
        <f t="shared" si="5"/>
        <v/>
      </c>
      <c r="L13" s="67">
        <v>443538</v>
      </c>
      <c r="M13" t="str">
        <f t="shared" si="6"/>
        <v>443538</v>
      </c>
    </row>
    <row r="14" spans="1:13">
      <c r="A14" s="25" t="s">
        <v>865</v>
      </c>
      <c r="B14" s="23">
        <v>1</v>
      </c>
      <c r="D14" s="89" t="str">
        <f t="shared" si="0"/>
        <v>BURHANUDDIN</v>
      </c>
      <c r="E14" s="8" t="str">
        <f>VLOOKUP(D14,' POPULATION DATA-1'!$A$3:$C$40,3,0)</f>
        <v>278,409​</v>
      </c>
      <c r="F14">
        <f t="shared" si="2"/>
        <v>0</v>
      </c>
      <c r="G14" s="67" t="str">
        <f t="shared" si="3"/>
        <v>278409​</v>
      </c>
      <c r="H14" t="e">
        <f t="shared" si="4"/>
        <v>#VALUE!</v>
      </c>
      <c r="I14" s="93" t="s">
        <v>1401</v>
      </c>
      <c r="J14" s="94">
        <f t="shared" si="1"/>
        <v>0</v>
      </c>
      <c r="K14" s="94" t="str">
        <f t="shared" si="5"/>
        <v/>
      </c>
      <c r="L14">
        <v>278409</v>
      </c>
      <c r="M14" t="str">
        <f t="shared" si="6"/>
        <v>278409</v>
      </c>
    </row>
    <row r="15" spans="1:13">
      <c r="A15" s="25" t="s">
        <v>858</v>
      </c>
      <c r="B15" s="23">
        <v>1</v>
      </c>
      <c r="D15" s="89" t="str">
        <f t="shared" si="0"/>
        <v>CHAR SHASIVUSON</v>
      </c>
      <c r="E15" s="8">
        <f>VLOOKUP(D15,' POPULATION DATA-1'!$A$3:$C$40,3,0)</f>
        <v>135200</v>
      </c>
      <c r="F15">
        <f t="shared" si="2"/>
        <v>135200</v>
      </c>
      <c r="G15" s="67" t="str">
        <f t="shared" si="3"/>
        <v>135200</v>
      </c>
      <c r="H15">
        <f t="shared" si="4"/>
        <v>135200</v>
      </c>
      <c r="I15" s="93">
        <v>135200</v>
      </c>
      <c r="J15" s="94">
        <f t="shared" si="1"/>
        <v>135200</v>
      </c>
      <c r="K15" s="94">
        <f t="shared" si="5"/>
        <v>135200</v>
      </c>
      <c r="M15" t="str">
        <f t="shared" si="6"/>
        <v>135200</v>
      </c>
    </row>
    <row r="16" spans="1:13">
      <c r="A16" s="25" t="s">
        <v>855</v>
      </c>
      <c r="B16" s="23">
        <v>1</v>
      </c>
      <c r="D16" s="89" t="str">
        <f t="shared" si="0"/>
        <v>CHARFESHION</v>
      </c>
      <c r="E16" s="8">
        <f>VLOOKUP(D16,' POPULATION DATA-1'!$A$3:$C$40,3,0)</f>
        <v>456437</v>
      </c>
      <c r="F16">
        <f t="shared" si="2"/>
        <v>456437</v>
      </c>
      <c r="G16" s="67" t="str">
        <f t="shared" si="3"/>
        <v>456437</v>
      </c>
      <c r="H16">
        <f t="shared" si="4"/>
        <v>456437</v>
      </c>
      <c r="I16" s="93">
        <v>456437</v>
      </c>
      <c r="J16" s="94">
        <f t="shared" si="1"/>
        <v>456437</v>
      </c>
      <c r="K16" s="94">
        <f t="shared" si="5"/>
        <v>456437</v>
      </c>
      <c r="M16" t="str">
        <f t="shared" si="6"/>
        <v>456437</v>
      </c>
    </row>
    <row r="17" spans="1:13">
      <c r="A17" s="25" t="s">
        <v>995</v>
      </c>
      <c r="B17" s="23">
        <v>1</v>
      </c>
      <c r="D17" s="89" t="str">
        <f t="shared" si="0"/>
        <v>DASHMINA</v>
      </c>
      <c r="E17" s="8">
        <f>VLOOKUP(D17,' POPULATION DATA-1'!$A$3:$C$40,3,0)</f>
        <v>123388</v>
      </c>
      <c r="F17">
        <f t="shared" si="2"/>
        <v>123388</v>
      </c>
      <c r="G17" s="67" t="str">
        <f t="shared" si="3"/>
        <v>123388</v>
      </c>
      <c r="H17">
        <f t="shared" si="4"/>
        <v>123388</v>
      </c>
      <c r="I17" s="93">
        <v>123388</v>
      </c>
      <c r="J17" s="94">
        <f t="shared" si="1"/>
        <v>123388</v>
      </c>
      <c r="K17" s="94">
        <f t="shared" si="5"/>
        <v>123388</v>
      </c>
      <c r="M17" t="str">
        <f t="shared" si="6"/>
        <v>123388</v>
      </c>
    </row>
    <row r="18" spans="1:13">
      <c r="A18" s="25" t="s">
        <v>610</v>
      </c>
      <c r="B18" s="23">
        <v>2</v>
      </c>
      <c r="D18" s="89" t="str">
        <f t="shared" si="0"/>
        <v>DAULATKHAN</v>
      </c>
      <c r="E18" s="8">
        <f>VLOOKUP(D18,' POPULATION DATA-1'!$A$3:$C$40,3,0)</f>
        <v>168567</v>
      </c>
      <c r="F18">
        <f t="shared" si="2"/>
        <v>168567</v>
      </c>
      <c r="G18" s="67" t="str">
        <f t="shared" si="3"/>
        <v>168567</v>
      </c>
      <c r="H18">
        <f t="shared" si="4"/>
        <v>168567</v>
      </c>
      <c r="I18" s="93">
        <v>168567</v>
      </c>
      <c r="J18" s="94">
        <f t="shared" si="1"/>
        <v>168567</v>
      </c>
      <c r="K18" s="94">
        <f t="shared" si="5"/>
        <v>168567</v>
      </c>
      <c r="M18" t="str">
        <f t="shared" si="6"/>
        <v>168567</v>
      </c>
    </row>
    <row r="19" spans="1:13">
      <c r="A19" s="25" t="s">
        <v>1002</v>
      </c>
      <c r="B19" s="23">
        <v>1</v>
      </c>
      <c r="D19" s="89" t="str">
        <f t="shared" si="0"/>
        <v>DUMKI</v>
      </c>
      <c r="E19" s="8" t="str">
        <f>VLOOKUP(D19,' POPULATION DATA-1'!$A$3:$C$40,3,0)</f>
        <v>81,789​</v>
      </c>
      <c r="F19">
        <f t="shared" si="2"/>
        <v>0</v>
      </c>
      <c r="G19" s="67" t="str">
        <f t="shared" si="3"/>
        <v>81789​</v>
      </c>
      <c r="H19" t="e">
        <f t="shared" si="4"/>
        <v>#VALUE!</v>
      </c>
      <c r="I19" s="93" t="s">
        <v>1406</v>
      </c>
      <c r="J19" s="94">
        <f t="shared" si="1"/>
        <v>0</v>
      </c>
      <c r="K19" s="94" t="str">
        <f t="shared" si="5"/>
        <v/>
      </c>
      <c r="L19">
        <v>81789</v>
      </c>
      <c r="M19" t="str">
        <f t="shared" si="6"/>
        <v>81789</v>
      </c>
    </row>
    <row r="20" spans="1:13">
      <c r="A20" s="25" t="s">
        <v>1005</v>
      </c>
      <c r="B20" s="23">
        <v>1</v>
      </c>
      <c r="D20" s="89" t="str">
        <f t="shared" si="0"/>
        <v>GALACHIPA</v>
      </c>
      <c r="E20" s="8" t="str">
        <f>VLOOKUP(D20,' POPULATION DATA-1'!$A$3:$C$40,3,0)</f>
        <v>241,669​</v>
      </c>
      <c r="F20">
        <f t="shared" si="2"/>
        <v>0</v>
      </c>
      <c r="G20" s="67" t="str">
        <f t="shared" si="3"/>
        <v>241669​</v>
      </c>
      <c r="H20" t="e">
        <f t="shared" si="4"/>
        <v>#VALUE!</v>
      </c>
      <c r="I20" s="93" t="s">
        <v>1407</v>
      </c>
      <c r="J20" s="94">
        <f t="shared" si="1"/>
        <v>0</v>
      </c>
      <c r="K20" s="94" t="str">
        <f t="shared" si="5"/>
        <v/>
      </c>
      <c r="L20">
        <v>241669</v>
      </c>
      <c r="M20" t="str">
        <f t="shared" si="6"/>
        <v>241669</v>
      </c>
    </row>
    <row r="21" spans="1:13">
      <c r="A21" s="25" t="s">
        <v>582</v>
      </c>
      <c r="B21" s="23">
        <v>3</v>
      </c>
      <c r="D21" s="89" t="str">
        <f t="shared" si="0"/>
        <v>GOURANADI</v>
      </c>
      <c r="E21" s="8" t="str">
        <f>VLOOKUP(D21,' POPULATION DATA-1'!$A$3:$C$40,3,0)</f>
        <v> 188586</v>
      </c>
      <c r="F21">
        <f t="shared" si="2"/>
        <v>0</v>
      </c>
      <c r="G21" s="67" t="str">
        <f t="shared" si="3"/>
        <v> 188586</v>
      </c>
      <c r="H21" t="e">
        <f t="shared" si="4"/>
        <v>#VALUE!</v>
      </c>
      <c r="I21" s="93" t="s">
        <v>1337</v>
      </c>
      <c r="J21" s="94">
        <f t="shared" si="1"/>
        <v>0</v>
      </c>
      <c r="K21" s="94" t="str">
        <f t="shared" si="5"/>
        <v/>
      </c>
      <c r="L21">
        <v>188586</v>
      </c>
      <c r="M21" t="str">
        <f t="shared" si="6"/>
        <v>188586</v>
      </c>
    </row>
    <row r="22" spans="1:13">
      <c r="A22" s="25" t="s">
        <v>1014</v>
      </c>
      <c r="B22" s="23">
        <v>1</v>
      </c>
      <c r="D22" s="89" t="str">
        <f t="shared" si="0"/>
        <v>INDURKANI</v>
      </c>
      <c r="E22" s="8" t="str">
        <f>VLOOKUP(D22,' POPULATION DATA-1'!$A$3:$C$40,3,0)</f>
        <v>65,879​</v>
      </c>
      <c r="F22">
        <f t="shared" si="2"/>
        <v>0</v>
      </c>
      <c r="G22" s="67" t="str">
        <f t="shared" si="3"/>
        <v>65879​</v>
      </c>
      <c r="H22" t="e">
        <f t="shared" si="4"/>
        <v>#VALUE!</v>
      </c>
      <c r="I22" s="93" t="s">
        <v>1408</v>
      </c>
      <c r="J22" s="94">
        <f t="shared" si="1"/>
        <v>0</v>
      </c>
      <c r="K22" s="94" t="str">
        <f t="shared" si="5"/>
        <v/>
      </c>
      <c r="L22">
        <v>65879</v>
      </c>
      <c r="M22" t="str">
        <f t="shared" si="6"/>
        <v>65879</v>
      </c>
    </row>
    <row r="23" spans="1:13">
      <c r="A23" s="25" t="s">
        <v>905</v>
      </c>
      <c r="B23" s="23">
        <v>2</v>
      </c>
      <c r="D23" s="89" t="str">
        <f t="shared" si="0"/>
        <v>JHALOKATI SADAR</v>
      </c>
      <c r="E23" s="8" t="str">
        <f>VLOOKUP(D23,' POPULATION DATA-1'!$A$3:$C$40,3,0)</f>
        <v>195,619​</v>
      </c>
      <c r="F23">
        <f t="shared" si="2"/>
        <v>0</v>
      </c>
      <c r="G23" s="67" t="str">
        <f t="shared" si="3"/>
        <v>195619​</v>
      </c>
      <c r="H23" t="e">
        <f t="shared" si="4"/>
        <v>#VALUE!</v>
      </c>
      <c r="I23" s="93" t="s">
        <v>1409</v>
      </c>
      <c r="J23" s="94">
        <f t="shared" si="1"/>
        <v>0</v>
      </c>
      <c r="K23" s="94" t="str">
        <f t="shared" si="5"/>
        <v/>
      </c>
      <c r="L23">
        <v>195619</v>
      </c>
      <c r="M23" t="str">
        <f t="shared" si="6"/>
        <v>195619</v>
      </c>
    </row>
    <row r="24" spans="1:13">
      <c r="A24" s="25" t="s">
        <v>618</v>
      </c>
      <c r="B24" s="23">
        <v>2</v>
      </c>
      <c r="D24" s="89" t="str">
        <f t="shared" si="0"/>
        <v>KALAPARA</v>
      </c>
      <c r="E24" s="8" t="str">
        <f>VLOOKUP(D24,' POPULATION DATA-1'!$A$3:$C$40,3,0)</f>
        <v>237,831​</v>
      </c>
      <c r="F24">
        <f t="shared" si="2"/>
        <v>0</v>
      </c>
      <c r="G24" s="67" t="str">
        <f t="shared" si="3"/>
        <v>237831​</v>
      </c>
      <c r="H24" t="e">
        <f t="shared" si="4"/>
        <v>#VALUE!</v>
      </c>
      <c r="I24" s="93" t="s">
        <v>1410</v>
      </c>
      <c r="J24" s="94">
        <f t="shared" si="1"/>
        <v>0</v>
      </c>
      <c r="K24" s="94" t="str">
        <f t="shared" si="5"/>
        <v/>
      </c>
      <c r="L24">
        <v>237831</v>
      </c>
      <c r="M24" t="str">
        <f t="shared" si="6"/>
        <v>237831</v>
      </c>
    </row>
    <row r="25" spans="1:13">
      <c r="A25" s="25" t="s">
        <v>1010</v>
      </c>
      <c r="B25" s="23">
        <v>1</v>
      </c>
      <c r="D25" s="89" t="str">
        <f t="shared" si="0"/>
        <v>KAOWKHALI</v>
      </c>
      <c r="E25" s="8">
        <f>VLOOKUP(D25,' POPULATION DATA-1'!$A$3:$C$40,3,0)</f>
        <v>59578</v>
      </c>
      <c r="F25">
        <f t="shared" si="2"/>
        <v>59578</v>
      </c>
      <c r="G25" s="67" t="str">
        <f t="shared" si="3"/>
        <v>59578</v>
      </c>
      <c r="H25">
        <f t="shared" si="4"/>
        <v>59578</v>
      </c>
      <c r="I25" s="93">
        <v>59578</v>
      </c>
      <c r="J25" s="94">
        <f t="shared" si="1"/>
        <v>59578</v>
      </c>
      <c r="K25" s="94">
        <f t="shared" si="5"/>
        <v>59578</v>
      </c>
      <c r="M25" t="str">
        <f t="shared" si="6"/>
        <v>59578</v>
      </c>
    </row>
    <row r="26" spans="1:13">
      <c r="A26" s="25" t="s">
        <v>904</v>
      </c>
      <c r="B26" s="23">
        <v>1</v>
      </c>
      <c r="D26" s="89" t="str">
        <f t="shared" si="0"/>
        <v>KATHALIA</v>
      </c>
      <c r="E26" s="8">
        <f>VLOOKUP(D26,' POPULATION DATA-1'!$A$3:$C$40,3,0)</f>
        <v>130364</v>
      </c>
      <c r="F26">
        <f t="shared" si="2"/>
        <v>130364</v>
      </c>
      <c r="G26" s="67" t="str">
        <f t="shared" si="3"/>
        <v>130364</v>
      </c>
      <c r="H26">
        <f t="shared" si="4"/>
        <v>130364</v>
      </c>
      <c r="I26" s="93">
        <v>130364</v>
      </c>
      <c r="J26" s="94">
        <f t="shared" si="1"/>
        <v>130364</v>
      </c>
      <c r="K26" s="94">
        <f t="shared" si="5"/>
        <v>130364</v>
      </c>
      <c r="M26" t="str">
        <f t="shared" si="6"/>
        <v>130364</v>
      </c>
    </row>
    <row r="27" spans="1:13">
      <c r="A27" s="25" t="s">
        <v>847</v>
      </c>
      <c r="B27" s="23">
        <v>5</v>
      </c>
      <c r="D27" s="89" t="str">
        <f t="shared" si="0"/>
        <v>KOTWALI_BARISHAL</v>
      </c>
      <c r="E27" s="8">
        <f>VLOOKUP(D27,' POPULATION DATA-1'!$A$3:$C$40,3,0)</f>
        <v>165050</v>
      </c>
      <c r="F27">
        <f t="shared" si="2"/>
        <v>165050</v>
      </c>
      <c r="G27" s="67" t="str">
        <f t="shared" si="3"/>
        <v>165050</v>
      </c>
      <c r="H27">
        <f t="shared" si="4"/>
        <v>165050</v>
      </c>
      <c r="I27" s="93">
        <v>165050</v>
      </c>
      <c r="J27" s="94">
        <f t="shared" si="1"/>
        <v>165050</v>
      </c>
      <c r="K27" s="94">
        <f t="shared" si="5"/>
        <v>165050</v>
      </c>
      <c r="M27" t="str">
        <f t="shared" si="6"/>
        <v>165050</v>
      </c>
    </row>
    <row r="28" spans="1:13">
      <c r="A28" s="25" t="s">
        <v>861</v>
      </c>
      <c r="B28" s="23">
        <v>1</v>
      </c>
      <c r="D28" s="89" t="str">
        <f t="shared" si="0"/>
        <v>LALMOHAN</v>
      </c>
      <c r="E28" s="8" t="str">
        <f>VLOOKUP(D28,' POPULATION DATA-1'!$A$3:$C$40,3,0)</f>
        <v> 283889</v>
      </c>
      <c r="F28">
        <f t="shared" si="2"/>
        <v>0</v>
      </c>
      <c r="G28" s="67" t="str">
        <f t="shared" si="3"/>
        <v> 283889</v>
      </c>
      <c r="H28" t="e">
        <f t="shared" si="4"/>
        <v>#VALUE!</v>
      </c>
      <c r="I28" s="93" t="s">
        <v>1339</v>
      </c>
      <c r="J28" s="94">
        <f t="shared" si="1"/>
        <v>0</v>
      </c>
      <c r="K28" s="94" t="str">
        <f t="shared" si="5"/>
        <v/>
      </c>
      <c r="L28">
        <v>283889</v>
      </c>
      <c r="M28" t="str">
        <f t="shared" si="6"/>
        <v>283889</v>
      </c>
    </row>
    <row r="29" spans="1:13">
      <c r="A29" s="25" t="s">
        <v>1011</v>
      </c>
      <c r="B29" s="23">
        <v>2</v>
      </c>
      <c r="D29" s="89" t="str">
        <f t="shared" si="0"/>
        <v>MATHBARIA</v>
      </c>
      <c r="E29" s="8">
        <f>VLOOKUP(D29,' POPULATION DATA-1'!$A$3:$C$40,3,0)</f>
        <v>262841</v>
      </c>
      <c r="F29">
        <f t="shared" si="2"/>
        <v>262841</v>
      </c>
      <c r="G29" s="67" t="str">
        <f t="shared" si="3"/>
        <v>262841</v>
      </c>
      <c r="H29">
        <f t="shared" si="4"/>
        <v>262841</v>
      </c>
      <c r="I29" s="93">
        <v>262841</v>
      </c>
      <c r="J29" s="94">
        <f t="shared" si="1"/>
        <v>262841</v>
      </c>
      <c r="K29" s="94">
        <f t="shared" si="5"/>
        <v>262841</v>
      </c>
      <c r="M29" t="str">
        <f t="shared" si="6"/>
        <v>262841</v>
      </c>
    </row>
    <row r="30" spans="1:13">
      <c r="A30" s="25" t="s">
        <v>853</v>
      </c>
      <c r="B30" s="23">
        <v>1</v>
      </c>
      <c r="D30" s="89" t="str">
        <f t="shared" si="0"/>
        <v>MEHENDIGANJ</v>
      </c>
      <c r="E30" s="8" t="str">
        <f>VLOOKUP(D30,' POPULATION DATA-1'!$A$3:$C$40,3,0)</f>
        <v>3,01,046</v>
      </c>
      <c r="F30">
        <f t="shared" si="2"/>
        <v>0</v>
      </c>
      <c r="G30" s="67" t="str">
        <f t="shared" si="3"/>
        <v>301046</v>
      </c>
      <c r="H30">
        <f t="shared" si="4"/>
        <v>301046</v>
      </c>
      <c r="I30" s="93">
        <v>301046</v>
      </c>
      <c r="J30" s="94">
        <f t="shared" si="1"/>
        <v>301046</v>
      </c>
      <c r="K30" s="94">
        <f t="shared" si="5"/>
        <v>301046</v>
      </c>
      <c r="M30" t="str">
        <f t="shared" si="6"/>
        <v>301046</v>
      </c>
    </row>
    <row r="31" spans="1:13">
      <c r="A31" s="25" t="s">
        <v>999</v>
      </c>
      <c r="B31" s="23">
        <v>1</v>
      </c>
      <c r="D31" s="89" t="str">
        <f t="shared" si="0"/>
        <v>MIRJAGANJ</v>
      </c>
      <c r="E31" s="8">
        <f>VLOOKUP(D31,' POPULATION DATA-1'!$A$3:$C$40,3,0)</f>
        <v>121716</v>
      </c>
      <c r="F31">
        <f t="shared" si="2"/>
        <v>121716</v>
      </c>
      <c r="G31" s="67" t="str">
        <f t="shared" si="3"/>
        <v>121716</v>
      </c>
      <c r="H31">
        <f t="shared" si="4"/>
        <v>121716</v>
      </c>
      <c r="I31" s="93">
        <v>121716</v>
      </c>
      <c r="J31" s="94">
        <f t="shared" si="1"/>
        <v>121716</v>
      </c>
      <c r="K31" s="94">
        <f t="shared" si="5"/>
        <v>121716</v>
      </c>
      <c r="M31" t="str">
        <f t="shared" si="6"/>
        <v>121716</v>
      </c>
    </row>
    <row r="32" spans="1:13">
      <c r="A32" s="25" t="s">
        <v>1004</v>
      </c>
      <c r="B32" s="23">
        <v>2</v>
      </c>
      <c r="D32" s="89" t="str">
        <f t="shared" si="0"/>
        <v>MOHIPUR</v>
      </c>
      <c r="E32" s="8">
        <f>VLOOKUP(D32,' POPULATION DATA-1'!$A$3:$C$40,3,0)</f>
        <v>20885</v>
      </c>
      <c r="F32">
        <f t="shared" si="2"/>
        <v>20885</v>
      </c>
      <c r="G32" s="67" t="str">
        <f t="shared" si="3"/>
        <v>20885</v>
      </c>
      <c r="H32">
        <f t="shared" si="4"/>
        <v>20885</v>
      </c>
      <c r="I32" s="93">
        <v>20885</v>
      </c>
      <c r="J32" s="94">
        <f t="shared" si="1"/>
        <v>20885</v>
      </c>
      <c r="K32" s="94">
        <f t="shared" si="5"/>
        <v>20885</v>
      </c>
      <c r="M32" t="str">
        <f t="shared" si="6"/>
        <v>20885</v>
      </c>
    </row>
    <row r="33" spans="1:13">
      <c r="A33" s="25" t="s">
        <v>607</v>
      </c>
      <c r="B33" s="23">
        <v>2</v>
      </c>
      <c r="D33" s="89" t="str">
        <f t="shared" si="0"/>
        <v>MULADI</v>
      </c>
      <c r="E33" s="8" t="str">
        <f>VLOOKUP(D33,' POPULATION DATA-1'!$A$3:$C$40,3,0)</f>
        <v>1,74,775</v>
      </c>
      <c r="F33">
        <f t="shared" si="2"/>
        <v>0</v>
      </c>
      <c r="G33" s="67" t="str">
        <f t="shared" si="3"/>
        <v>174775</v>
      </c>
      <c r="H33">
        <f t="shared" si="4"/>
        <v>174775</v>
      </c>
      <c r="I33" s="93">
        <v>174775</v>
      </c>
      <c r="J33" s="94">
        <f t="shared" si="1"/>
        <v>174775</v>
      </c>
      <c r="K33" s="94">
        <f t="shared" si="5"/>
        <v>174775</v>
      </c>
      <c r="M33" t="str">
        <f t="shared" si="6"/>
        <v>174775</v>
      </c>
    </row>
    <row r="34" spans="1:13">
      <c r="A34" s="25" t="s">
        <v>908</v>
      </c>
      <c r="B34" s="23">
        <v>1</v>
      </c>
      <c r="D34" s="89" t="str">
        <f t="shared" si="0"/>
        <v>NALCHITY</v>
      </c>
      <c r="E34" s="8">
        <f>VLOOKUP(D34,' POPULATION DATA-1'!$A$3:$C$40,3,0)</f>
        <v>193556</v>
      </c>
      <c r="F34">
        <f t="shared" si="2"/>
        <v>193556</v>
      </c>
      <c r="G34" s="67" t="str">
        <f t="shared" si="3"/>
        <v>193556</v>
      </c>
      <c r="H34">
        <f t="shared" si="4"/>
        <v>193556</v>
      </c>
      <c r="I34" s="93">
        <v>193556</v>
      </c>
      <c r="J34" s="94">
        <f t="shared" si="1"/>
        <v>193556</v>
      </c>
      <c r="K34" s="94">
        <f t="shared" si="5"/>
        <v>193556</v>
      </c>
      <c r="M34" t="str">
        <f t="shared" si="6"/>
        <v>193556</v>
      </c>
    </row>
    <row r="35" spans="1:13">
      <c r="A35" s="25" t="s">
        <v>839</v>
      </c>
      <c r="B35" s="23">
        <v>2</v>
      </c>
      <c r="D35" s="89" t="str">
        <f t="shared" si="0"/>
        <v>PATHORGHATA</v>
      </c>
      <c r="E35" s="8">
        <f>VLOOKUP(D35,' POPULATION DATA-1'!$A$3:$C$40,3,0)</f>
        <v>163927</v>
      </c>
      <c r="F35">
        <f t="shared" si="2"/>
        <v>163927</v>
      </c>
      <c r="G35" s="67" t="str">
        <f t="shared" si="3"/>
        <v>163927</v>
      </c>
      <c r="H35">
        <f t="shared" si="4"/>
        <v>163927</v>
      </c>
      <c r="I35" s="93">
        <v>163927</v>
      </c>
      <c r="J35" s="94">
        <f t="shared" si="1"/>
        <v>163927</v>
      </c>
      <c r="K35" s="94">
        <f t="shared" si="5"/>
        <v>163927</v>
      </c>
      <c r="M35" t="str">
        <f t="shared" si="6"/>
        <v>163927</v>
      </c>
    </row>
    <row r="36" spans="1:13">
      <c r="A36" s="25" t="s">
        <v>1000</v>
      </c>
      <c r="B36" s="23">
        <v>3</v>
      </c>
      <c r="D36" s="89" t="str">
        <f t="shared" si="0"/>
        <v>PATUAKHALI SADAR</v>
      </c>
      <c r="E36" s="8">
        <f>VLOOKUP(D36,' POPULATION DATA-1'!$A$3:$C$40,3,0)</f>
        <v>316462</v>
      </c>
      <c r="F36">
        <f t="shared" si="2"/>
        <v>316462</v>
      </c>
      <c r="G36" s="67" t="str">
        <f t="shared" si="3"/>
        <v>316462</v>
      </c>
      <c r="H36">
        <f t="shared" si="4"/>
        <v>316462</v>
      </c>
      <c r="I36" s="93">
        <v>316462</v>
      </c>
      <c r="J36" s="94">
        <f t="shared" si="1"/>
        <v>316462</v>
      </c>
      <c r="K36" s="94">
        <f t="shared" si="5"/>
        <v>316462</v>
      </c>
      <c r="M36" t="str">
        <f t="shared" si="6"/>
        <v>316462</v>
      </c>
    </row>
    <row r="37" spans="1:13">
      <c r="A37" s="25" t="s">
        <v>1015</v>
      </c>
      <c r="B37" s="23">
        <v>2</v>
      </c>
      <c r="D37" s="89" t="str">
        <f t="shared" si="0"/>
        <v>PIROJPUR SADAR</v>
      </c>
      <c r="E37" s="8">
        <f>VLOOKUP(D37,' POPULATION DATA-1'!$A$3:$C$40,3,0)</f>
        <v>163470</v>
      </c>
      <c r="F37">
        <f t="shared" si="2"/>
        <v>163470</v>
      </c>
      <c r="G37" s="67" t="str">
        <f t="shared" si="3"/>
        <v>163470</v>
      </c>
      <c r="H37">
        <f t="shared" si="4"/>
        <v>163470</v>
      </c>
      <c r="I37" s="93">
        <v>163470</v>
      </c>
      <c r="J37" s="94">
        <f t="shared" si="1"/>
        <v>163470</v>
      </c>
      <c r="K37" s="94">
        <f t="shared" si="5"/>
        <v>163470</v>
      </c>
      <c r="M37" t="str">
        <f t="shared" si="6"/>
        <v>163470</v>
      </c>
    </row>
    <row r="38" spans="1:13">
      <c r="A38" s="25" t="s">
        <v>585</v>
      </c>
      <c r="B38" s="23">
        <v>1</v>
      </c>
      <c r="D38" s="89" t="str">
        <f t="shared" si="0"/>
        <v>RAJAPUR</v>
      </c>
      <c r="E38" s="8">
        <f>VLOOKUP(D38,' POPULATION DATA-1'!$A$3:$C$40,3,0)</f>
        <v>148494</v>
      </c>
      <c r="F38">
        <f t="shared" si="2"/>
        <v>148494</v>
      </c>
      <c r="G38" s="67" t="str">
        <f t="shared" si="3"/>
        <v>148494</v>
      </c>
      <c r="H38">
        <f t="shared" si="4"/>
        <v>148494</v>
      </c>
      <c r="I38" s="93">
        <v>148494</v>
      </c>
      <c r="J38" s="94">
        <f t="shared" si="1"/>
        <v>148494</v>
      </c>
      <c r="K38" s="94">
        <f t="shared" si="5"/>
        <v>148494</v>
      </c>
      <c r="M38" t="str">
        <f t="shared" si="6"/>
        <v>148494</v>
      </c>
    </row>
    <row r="39" spans="1:13">
      <c r="A39" s="25" t="s">
        <v>843</v>
      </c>
      <c r="B39" s="23">
        <v>1</v>
      </c>
      <c r="D39" s="89" t="str">
        <f t="shared" si="0"/>
        <v>TALTOLI</v>
      </c>
      <c r="E39" s="8" t="str">
        <f>VLOOKUP(D39,' POPULATION DATA-1'!$A$3:$C$40,3,0)</f>
        <v>88,004 </v>
      </c>
      <c r="F39">
        <f t="shared" si="2"/>
        <v>0</v>
      </c>
      <c r="G39" s="67" t="str">
        <f t="shared" si="3"/>
        <v>88004 </v>
      </c>
      <c r="H39" t="e">
        <f t="shared" si="4"/>
        <v>#VALUE!</v>
      </c>
      <c r="I39" s="93" t="s">
        <v>1419</v>
      </c>
      <c r="J39" s="94">
        <f t="shared" si="1"/>
        <v>0</v>
      </c>
      <c r="K39" s="94" t="str">
        <f t="shared" si="5"/>
        <v/>
      </c>
      <c r="L39">
        <v>88004</v>
      </c>
      <c r="M39" t="str">
        <f t="shared" si="6"/>
        <v>88004</v>
      </c>
    </row>
    <row r="40" spans="1:13">
      <c r="A40" s="25" t="s">
        <v>591</v>
      </c>
      <c r="B40" s="23">
        <v>2</v>
      </c>
      <c r="D40" s="89" t="str">
        <f t="shared" si="0"/>
        <v>WAZIRPUR</v>
      </c>
      <c r="E40" s="8" t="str">
        <f>VLOOKUP(D40,' POPULATION DATA-1'!$A$3:$C$40,3,0)</f>
        <v>2,34,959</v>
      </c>
      <c r="F40">
        <f t="shared" si="2"/>
        <v>0</v>
      </c>
      <c r="G40" s="67" t="str">
        <f t="shared" si="3"/>
        <v>234959</v>
      </c>
      <c r="H40">
        <f t="shared" si="4"/>
        <v>234959</v>
      </c>
      <c r="I40" s="93">
        <v>234959</v>
      </c>
      <c r="J40" s="94">
        <f t="shared" si="1"/>
        <v>234959</v>
      </c>
      <c r="K40" s="94">
        <f t="shared" si="5"/>
        <v>234959</v>
      </c>
      <c r="M40" t="str">
        <f t="shared" si="6"/>
        <v>234959</v>
      </c>
    </row>
    <row r="41" spans="1:13">
      <c r="A41" s="10" t="s">
        <v>9</v>
      </c>
      <c r="B41" s="23">
        <v>194</v>
      </c>
      <c r="D41" s="90" t="str">
        <f t="shared" si="0"/>
        <v>CHATTOGRAM</v>
      </c>
      <c r="F41">
        <f t="shared" si="2"/>
        <v>0</v>
      </c>
      <c r="G41" s="67" t="str">
        <f t="shared" si="3"/>
        <v/>
      </c>
      <c r="H41" t="e">
        <f t="shared" si="4"/>
        <v>#VALUE!</v>
      </c>
      <c r="I41" s="93" t="s">
        <v>1420</v>
      </c>
      <c r="J41" s="94">
        <f t="shared" si="1"/>
        <v>0</v>
      </c>
      <c r="K41" s="94" t="str">
        <f t="shared" si="5"/>
        <v/>
      </c>
      <c r="M41" t="str">
        <f t="shared" si="6"/>
        <v/>
      </c>
    </row>
    <row r="42" spans="1:13">
      <c r="A42" s="25" t="s">
        <v>84</v>
      </c>
      <c r="B42" s="23">
        <v>2</v>
      </c>
      <c r="D42" s="89" t="str">
        <f t="shared" si="0"/>
        <v>AKBOR SHAH</v>
      </c>
      <c r="E42" s="8">
        <f>VLOOKUP(D42,' POPULATION DATA-1'!$K$3:$M$94,3,0)</f>
        <v>151663</v>
      </c>
      <c r="F42">
        <f t="shared" si="2"/>
        <v>151663</v>
      </c>
      <c r="G42" s="67" t="str">
        <f t="shared" si="3"/>
        <v>151663</v>
      </c>
      <c r="H42">
        <f t="shared" si="4"/>
        <v>151663</v>
      </c>
      <c r="I42" s="93">
        <v>151663</v>
      </c>
      <c r="J42" s="94">
        <f t="shared" si="1"/>
        <v>151663</v>
      </c>
      <c r="K42" s="94">
        <f t="shared" si="5"/>
        <v>151663</v>
      </c>
      <c r="M42" t="str">
        <f t="shared" si="6"/>
        <v>151663</v>
      </c>
    </row>
    <row r="43" spans="1:13">
      <c r="A43" s="25" t="s">
        <v>37</v>
      </c>
      <c r="B43" s="23">
        <v>1</v>
      </c>
      <c r="D43" s="89" t="str">
        <f t="shared" si="0"/>
        <v>AKHAURA</v>
      </c>
      <c r="E43" s="8">
        <f>VLOOKUP(D43,' POPULATION DATA-1'!$K$3:$M$94,3,0)</f>
        <v>145215</v>
      </c>
      <c r="F43">
        <f t="shared" si="2"/>
        <v>145215</v>
      </c>
      <c r="G43" s="67" t="str">
        <f t="shared" si="3"/>
        <v>145215</v>
      </c>
      <c r="H43">
        <f t="shared" si="4"/>
        <v>145215</v>
      </c>
      <c r="I43" s="93">
        <v>145215</v>
      </c>
      <c r="J43" s="94">
        <f t="shared" si="1"/>
        <v>145215</v>
      </c>
      <c r="K43" s="94">
        <f t="shared" si="5"/>
        <v>145215</v>
      </c>
      <c r="M43" t="str">
        <f t="shared" si="6"/>
        <v>145215</v>
      </c>
    </row>
    <row r="44" spans="1:13">
      <c r="A44" s="25" t="s">
        <v>21</v>
      </c>
      <c r="B44" s="23">
        <v>4</v>
      </c>
      <c r="D44" s="89" t="str">
        <f t="shared" si="0"/>
        <v>ANWARA</v>
      </c>
      <c r="E44" s="8">
        <f>VLOOKUP(D44,' POPULATION DATA-1'!$K$3:$M$94,3,0)</f>
        <v>259022</v>
      </c>
      <c r="F44">
        <f t="shared" si="2"/>
        <v>259022</v>
      </c>
      <c r="G44" s="67" t="str">
        <f t="shared" si="3"/>
        <v>259022</v>
      </c>
      <c r="H44">
        <f t="shared" si="4"/>
        <v>259022</v>
      </c>
      <c r="I44" s="93">
        <v>259022</v>
      </c>
      <c r="J44" s="94">
        <f t="shared" si="1"/>
        <v>259022</v>
      </c>
      <c r="K44" s="94">
        <f t="shared" si="5"/>
        <v>259022</v>
      </c>
      <c r="M44" t="str">
        <f t="shared" si="6"/>
        <v>259022</v>
      </c>
    </row>
    <row r="45" spans="1:13">
      <c r="A45" s="25" t="s">
        <v>26</v>
      </c>
      <c r="B45" s="23">
        <v>2</v>
      </c>
      <c r="D45" s="89" t="str">
        <f t="shared" si="0"/>
        <v>ASHUGANJ</v>
      </c>
      <c r="E45" s="8">
        <f>VLOOKUP(D45,' POPULATION DATA-1'!$K$3:$M$94,3,0)</f>
        <v>180654</v>
      </c>
      <c r="F45">
        <f t="shared" si="2"/>
        <v>180654</v>
      </c>
      <c r="G45" s="67" t="str">
        <f t="shared" si="3"/>
        <v>180654</v>
      </c>
      <c r="H45">
        <f t="shared" si="4"/>
        <v>180654</v>
      </c>
      <c r="I45" s="93">
        <v>180654</v>
      </c>
      <c r="J45" s="94">
        <f t="shared" si="1"/>
        <v>180654</v>
      </c>
      <c r="K45" s="94">
        <f t="shared" si="5"/>
        <v>180654</v>
      </c>
      <c r="M45" t="str">
        <f t="shared" si="6"/>
        <v>180654</v>
      </c>
    </row>
    <row r="46" spans="1:13">
      <c r="A46" s="25" t="s">
        <v>97</v>
      </c>
      <c r="B46" s="23">
        <v>2</v>
      </c>
      <c r="D46" s="89" t="str">
        <f t="shared" si="0"/>
        <v>BAIOZID BOSTAMI</v>
      </c>
      <c r="E46" s="8">
        <f>VLOOKUP(D46,' POPULATION DATA-1'!$K$3:$M$94,3,0)</f>
        <v>168591</v>
      </c>
      <c r="F46">
        <f t="shared" si="2"/>
        <v>168591</v>
      </c>
      <c r="G46" s="67" t="str">
        <f t="shared" si="3"/>
        <v>168591</v>
      </c>
      <c r="H46">
        <f t="shared" si="4"/>
        <v>168591</v>
      </c>
      <c r="I46" s="93">
        <v>168591</v>
      </c>
      <c r="J46" s="94">
        <f t="shared" si="1"/>
        <v>168591</v>
      </c>
      <c r="K46" s="94">
        <f t="shared" si="5"/>
        <v>168591</v>
      </c>
      <c r="M46" t="str">
        <f t="shared" si="6"/>
        <v>168591</v>
      </c>
    </row>
    <row r="47" spans="1:13">
      <c r="A47" s="25" t="s">
        <v>80</v>
      </c>
      <c r="B47" s="23">
        <v>1</v>
      </c>
      <c r="D47" s="89" t="str">
        <f t="shared" si="0"/>
        <v>BAKOLIA</v>
      </c>
      <c r="E47" s="8">
        <f>VLOOKUP(D47,' POPULATION DATA-1'!$K$3:$M$94,3,0)</f>
        <v>196877</v>
      </c>
      <c r="F47">
        <f t="shared" si="2"/>
        <v>196877</v>
      </c>
      <c r="G47" s="67" t="str">
        <f t="shared" si="3"/>
        <v>196877</v>
      </c>
      <c r="H47">
        <f t="shared" si="4"/>
        <v>196877</v>
      </c>
      <c r="I47" s="93">
        <v>196877</v>
      </c>
      <c r="J47" s="94">
        <f t="shared" si="1"/>
        <v>196877</v>
      </c>
      <c r="K47" s="94">
        <f t="shared" si="5"/>
        <v>196877</v>
      </c>
      <c r="M47" t="str">
        <f t="shared" si="6"/>
        <v>196877</v>
      </c>
    </row>
    <row r="48" spans="1:13">
      <c r="A48" s="25" t="s">
        <v>29</v>
      </c>
      <c r="B48" s="23">
        <v>1</v>
      </c>
      <c r="D48" s="89" t="str">
        <f t="shared" si="0"/>
        <v>BANCHARAMPUR</v>
      </c>
      <c r="E48" s="8">
        <f>VLOOKUP(D48,' POPULATION DATA-1'!$K$3:$M$94,3,0)</f>
        <v>298430</v>
      </c>
      <c r="F48">
        <f t="shared" si="2"/>
        <v>298430</v>
      </c>
      <c r="G48" s="67" t="str">
        <f t="shared" si="3"/>
        <v>298430</v>
      </c>
      <c r="H48">
        <f t="shared" si="4"/>
        <v>298430</v>
      </c>
      <c r="I48" s="93">
        <v>298430</v>
      </c>
      <c r="J48" s="94">
        <f t="shared" si="1"/>
        <v>298430</v>
      </c>
      <c r="K48" s="94">
        <f t="shared" si="5"/>
        <v>298430</v>
      </c>
      <c r="M48" t="str">
        <f t="shared" si="6"/>
        <v>298430</v>
      </c>
    </row>
    <row r="49" spans="1:13">
      <c r="A49" s="25" t="s">
        <v>112</v>
      </c>
      <c r="B49" s="23">
        <v>1</v>
      </c>
      <c r="D49" s="89" t="str">
        <f t="shared" si="0"/>
        <v>BANDAR CTG.</v>
      </c>
      <c r="E49" s="8">
        <f>VLOOKUP(D49,' POPULATION DATA-1'!$K$3:$M$94,3,0)</f>
        <v>213598</v>
      </c>
      <c r="F49">
        <f t="shared" si="2"/>
        <v>213598</v>
      </c>
      <c r="G49" s="67" t="str">
        <f t="shared" si="3"/>
        <v>213598</v>
      </c>
      <c r="H49">
        <f t="shared" si="4"/>
        <v>213598</v>
      </c>
      <c r="I49" s="93">
        <v>213598</v>
      </c>
      <c r="J49" s="94">
        <f t="shared" si="1"/>
        <v>213598</v>
      </c>
      <c r="K49" s="94">
        <f t="shared" si="5"/>
        <v>213598</v>
      </c>
      <c r="M49" t="str">
        <f t="shared" si="6"/>
        <v>213598</v>
      </c>
    </row>
    <row r="50" spans="1:13">
      <c r="A50" s="25" t="s">
        <v>10</v>
      </c>
      <c r="B50" s="23">
        <v>1</v>
      </c>
      <c r="D50" s="89" t="str">
        <f t="shared" si="0"/>
        <v>BANDARBAN SADAR</v>
      </c>
      <c r="E50" s="8">
        <f>VLOOKUP(D50,' POPULATION DATA-1'!$K$3:$M$94,3,0)</f>
        <v>88282</v>
      </c>
      <c r="F50">
        <f t="shared" si="2"/>
        <v>88282</v>
      </c>
      <c r="G50" s="67" t="str">
        <f t="shared" si="3"/>
        <v>88282</v>
      </c>
      <c r="H50">
        <f t="shared" si="4"/>
        <v>88282</v>
      </c>
      <c r="I50" s="93">
        <v>88282</v>
      </c>
      <c r="J50" s="94">
        <f t="shared" si="1"/>
        <v>88282</v>
      </c>
      <c r="K50" s="94">
        <f t="shared" si="5"/>
        <v>88282</v>
      </c>
      <c r="M50" t="str">
        <f t="shared" si="6"/>
        <v>88282</v>
      </c>
    </row>
    <row r="51" spans="1:13">
      <c r="A51" s="25" t="s">
        <v>215</v>
      </c>
      <c r="B51" s="23">
        <v>1</v>
      </c>
      <c r="D51" s="89" t="str">
        <f t="shared" si="0"/>
        <v>BANGORA</v>
      </c>
      <c r="E51" s="8">
        <f>VLOOKUP(D51,' POPULATION DATA-1'!$K$3:$M$94,3,0)</f>
        <v>124433</v>
      </c>
      <c r="F51">
        <f t="shared" si="2"/>
        <v>124433</v>
      </c>
      <c r="G51" s="67" t="str">
        <f t="shared" si="3"/>
        <v>124433</v>
      </c>
      <c r="H51">
        <f t="shared" si="4"/>
        <v>124433</v>
      </c>
      <c r="I51" s="93">
        <v>124433</v>
      </c>
      <c r="J51" s="94">
        <f t="shared" si="1"/>
        <v>124433</v>
      </c>
      <c r="K51" s="94">
        <f t="shared" si="5"/>
        <v>124433</v>
      </c>
      <c r="M51" t="str">
        <f t="shared" si="6"/>
        <v>124433</v>
      </c>
    </row>
    <row r="52" spans="1:13">
      <c r="A52" s="25" t="s">
        <v>371</v>
      </c>
      <c r="B52" s="23">
        <v>1</v>
      </c>
      <c r="D52" s="89" t="str">
        <f t="shared" si="0"/>
        <v>BANSHKHALI</v>
      </c>
      <c r="E52" s="8">
        <f>VLOOKUP(D52,' POPULATION DATA-1'!$K$3:$M$94,3,0)</f>
        <v>431162</v>
      </c>
      <c r="F52">
        <f t="shared" si="2"/>
        <v>431162</v>
      </c>
      <c r="G52" s="67" t="str">
        <f t="shared" si="3"/>
        <v>431162</v>
      </c>
      <c r="H52">
        <f t="shared" si="4"/>
        <v>431162</v>
      </c>
      <c r="I52" s="93">
        <v>431162</v>
      </c>
      <c r="J52" s="94">
        <f t="shared" si="1"/>
        <v>431162</v>
      </c>
      <c r="K52" s="94">
        <f t="shared" si="5"/>
        <v>431162</v>
      </c>
      <c r="M52" t="str">
        <f t="shared" si="6"/>
        <v>431162</v>
      </c>
    </row>
    <row r="53" spans="1:13">
      <c r="A53" s="25" t="s">
        <v>184</v>
      </c>
      <c r="B53" s="23">
        <v>3</v>
      </c>
      <c r="D53" s="89" t="str">
        <f t="shared" si="0"/>
        <v>BARURA</v>
      </c>
      <c r="E53" s="8">
        <f>VLOOKUP(D53,' POPULATION DATA-1'!$K$3:$M$94,3,0)</f>
        <v>405118</v>
      </c>
      <c r="F53">
        <f t="shared" si="2"/>
        <v>405118</v>
      </c>
      <c r="G53" s="67" t="str">
        <f t="shared" si="3"/>
        <v>405118</v>
      </c>
      <c r="H53">
        <f t="shared" si="4"/>
        <v>405118</v>
      </c>
      <c r="I53" s="93">
        <v>405118</v>
      </c>
      <c r="J53" s="94">
        <f t="shared" si="1"/>
        <v>405118</v>
      </c>
      <c r="K53" s="94">
        <f t="shared" si="5"/>
        <v>405118</v>
      </c>
      <c r="M53" t="str">
        <f t="shared" si="6"/>
        <v>405118</v>
      </c>
    </row>
    <row r="54" spans="1:13">
      <c r="A54" s="25" t="s">
        <v>338</v>
      </c>
      <c r="B54" s="23">
        <v>4</v>
      </c>
      <c r="D54" s="89" t="str">
        <f t="shared" si="0"/>
        <v>BEGUMGANJ</v>
      </c>
      <c r="E54" s="8">
        <f>VLOOKUP(D54,' POPULATION DATA-1'!$K$3:$M$94,3,0)</f>
        <v>549308</v>
      </c>
      <c r="F54">
        <f t="shared" si="2"/>
        <v>549308</v>
      </c>
      <c r="G54" s="67" t="str">
        <f t="shared" si="3"/>
        <v>549308</v>
      </c>
      <c r="H54">
        <f t="shared" si="4"/>
        <v>549308</v>
      </c>
      <c r="I54" s="93">
        <v>549308</v>
      </c>
      <c r="J54" s="94">
        <f t="shared" si="1"/>
        <v>549308</v>
      </c>
      <c r="K54" s="94">
        <f t="shared" si="5"/>
        <v>549308</v>
      </c>
      <c r="M54" t="str">
        <f t="shared" si="6"/>
        <v>549308</v>
      </c>
    </row>
    <row r="55" spans="1:13">
      <c r="A55" s="25" t="s">
        <v>33</v>
      </c>
      <c r="B55" s="23">
        <v>1</v>
      </c>
      <c r="D55" s="89" t="str">
        <f t="shared" si="0"/>
        <v>BIJOYNAGAR</v>
      </c>
      <c r="E55" s="8" t="str">
        <f>VLOOKUP(D55,' POPULATION DATA-1'!$K$3:$M$94,3,0)</f>
        <v>2,57,247</v>
      </c>
      <c r="F55">
        <f t="shared" si="2"/>
        <v>0</v>
      </c>
      <c r="G55" s="67" t="str">
        <f t="shared" si="3"/>
        <v>257247</v>
      </c>
      <c r="H55">
        <f t="shared" si="4"/>
        <v>257247</v>
      </c>
      <c r="I55" s="93">
        <v>257247</v>
      </c>
      <c r="J55" s="94">
        <f t="shared" si="1"/>
        <v>257247</v>
      </c>
      <c r="K55" s="94">
        <f t="shared" si="5"/>
        <v>257247</v>
      </c>
      <c r="M55" t="str">
        <f t="shared" si="6"/>
        <v>257247</v>
      </c>
    </row>
    <row r="56" spans="1:13">
      <c r="A56" s="25" t="s">
        <v>369</v>
      </c>
      <c r="B56" s="23">
        <v>2</v>
      </c>
      <c r="D56" s="89" t="str">
        <f t="shared" si="0"/>
        <v>BOALKHALI</v>
      </c>
      <c r="E56" s="8">
        <f>VLOOKUP(D56,' POPULATION DATA-1'!$K$3:$M$94,3,0)</f>
        <v>223125</v>
      </c>
      <c r="F56">
        <f t="shared" si="2"/>
        <v>223125</v>
      </c>
      <c r="G56" s="67" t="str">
        <f t="shared" si="3"/>
        <v>223125</v>
      </c>
      <c r="H56">
        <f t="shared" si="4"/>
        <v>223125</v>
      </c>
      <c r="I56" s="93">
        <v>223125</v>
      </c>
      <c r="J56" s="94">
        <f t="shared" si="1"/>
        <v>223125</v>
      </c>
      <c r="K56" s="94">
        <f t="shared" si="5"/>
        <v>223125</v>
      </c>
      <c r="M56" t="str">
        <f t="shared" si="6"/>
        <v>223125</v>
      </c>
    </row>
    <row r="57" spans="1:13">
      <c r="A57" s="25" t="s">
        <v>24</v>
      </c>
      <c r="B57" s="23">
        <v>3</v>
      </c>
      <c r="D57" s="89" t="str">
        <f t="shared" si="0"/>
        <v>BRAHMANBARIA SADAR</v>
      </c>
      <c r="E57" s="8">
        <f>VLOOKUP(D57,' POPULATION DATA-1'!$K$3:$M$94,3,0)</f>
        <v>521994</v>
      </c>
      <c r="F57">
        <f t="shared" si="2"/>
        <v>521994</v>
      </c>
      <c r="G57" s="67" t="str">
        <f t="shared" si="3"/>
        <v>521994</v>
      </c>
      <c r="H57">
        <f t="shared" si="4"/>
        <v>521994</v>
      </c>
      <c r="I57" s="93">
        <v>521994</v>
      </c>
      <c r="J57" s="94">
        <f t="shared" si="1"/>
        <v>521994</v>
      </c>
      <c r="K57" s="94">
        <f t="shared" si="5"/>
        <v>521994</v>
      </c>
      <c r="M57" t="str">
        <f t="shared" si="6"/>
        <v>521994</v>
      </c>
    </row>
    <row r="58" spans="1:13">
      <c r="A58" s="25" t="s">
        <v>204</v>
      </c>
      <c r="B58" s="23">
        <v>2</v>
      </c>
      <c r="D58" s="89" t="str">
        <f t="shared" si="0"/>
        <v>BRAHMANPARA</v>
      </c>
      <c r="E58" s="8">
        <f>VLOOKUP(D58,' POPULATION DATA-1'!$K$3:$M$94,3,0)</f>
        <v>204691</v>
      </c>
      <c r="F58">
        <f t="shared" si="2"/>
        <v>204691</v>
      </c>
      <c r="G58" s="67" t="str">
        <f t="shared" si="3"/>
        <v>204691</v>
      </c>
      <c r="H58">
        <f t="shared" si="4"/>
        <v>204691</v>
      </c>
      <c r="I58" s="93">
        <v>204691</v>
      </c>
      <c r="J58" s="94">
        <f t="shared" si="1"/>
        <v>204691</v>
      </c>
      <c r="K58" s="94">
        <f t="shared" si="5"/>
        <v>204691</v>
      </c>
      <c r="M58" t="str">
        <f t="shared" si="6"/>
        <v>204691</v>
      </c>
    </row>
    <row r="59" spans="1:13">
      <c r="A59" s="25" t="s">
        <v>212</v>
      </c>
      <c r="B59" s="23">
        <v>3</v>
      </c>
      <c r="D59" s="89" t="str">
        <f t="shared" si="0"/>
        <v>BURICHANG</v>
      </c>
      <c r="E59" s="8">
        <f>VLOOKUP(D59,' POPULATION DATA-1'!$K$3:$M$94,3,0)</f>
        <v>301825</v>
      </c>
      <c r="F59">
        <f t="shared" si="2"/>
        <v>301825</v>
      </c>
      <c r="G59" s="67" t="str">
        <f t="shared" si="3"/>
        <v>301825</v>
      </c>
      <c r="H59">
        <f t="shared" si="4"/>
        <v>301825</v>
      </c>
      <c r="I59" s="93">
        <v>301825</v>
      </c>
      <c r="J59" s="94">
        <f t="shared" si="1"/>
        <v>301825</v>
      </c>
      <c r="K59" s="94">
        <f t="shared" si="5"/>
        <v>301825</v>
      </c>
      <c r="M59" t="str">
        <f t="shared" si="6"/>
        <v>301825</v>
      </c>
    </row>
    <row r="60" spans="1:13">
      <c r="A60" s="25" t="s">
        <v>242</v>
      </c>
      <c r="B60" s="23">
        <v>1</v>
      </c>
      <c r="D60" s="89" t="str">
        <f t="shared" si="0"/>
        <v>CHAKARIA</v>
      </c>
      <c r="E60" s="8">
        <f>VLOOKUP(D60,' POPULATION DATA-1'!$K$3:$M$94,3,0)</f>
        <v>474465</v>
      </c>
      <c r="F60">
        <f t="shared" si="2"/>
        <v>474465</v>
      </c>
      <c r="G60" s="67" t="str">
        <f t="shared" si="3"/>
        <v>474465</v>
      </c>
      <c r="H60">
        <f t="shared" si="4"/>
        <v>474465</v>
      </c>
      <c r="I60" s="93">
        <v>474465</v>
      </c>
      <c r="J60" s="94">
        <f t="shared" si="1"/>
        <v>474465</v>
      </c>
      <c r="K60" s="94">
        <f t="shared" si="5"/>
        <v>474465</v>
      </c>
      <c r="M60" t="str">
        <f t="shared" si="6"/>
        <v>474465</v>
      </c>
    </row>
    <row r="61" spans="1:13">
      <c r="A61" s="25" t="s">
        <v>86</v>
      </c>
      <c r="B61" s="23">
        <v>1</v>
      </c>
      <c r="D61" s="89" t="str">
        <f t="shared" si="0"/>
        <v>CHANDANAISH</v>
      </c>
      <c r="E61" s="8">
        <f>VLOOKUP(D61,' POPULATION DATA-1'!$K$3:$M$94,3,0)</f>
        <v>233017</v>
      </c>
      <c r="F61">
        <f t="shared" si="2"/>
        <v>233017</v>
      </c>
      <c r="G61" s="67" t="str">
        <f t="shared" si="3"/>
        <v>233017</v>
      </c>
      <c r="H61">
        <f t="shared" si="4"/>
        <v>233017</v>
      </c>
      <c r="I61" s="93">
        <v>233017</v>
      </c>
      <c r="J61" s="94">
        <f t="shared" si="1"/>
        <v>233017</v>
      </c>
      <c r="K61" s="94">
        <f t="shared" si="5"/>
        <v>233017</v>
      </c>
      <c r="M61" t="str">
        <f t="shared" si="6"/>
        <v>233017</v>
      </c>
    </row>
    <row r="62" spans="1:13">
      <c r="A62" s="25" t="s">
        <v>131</v>
      </c>
      <c r="B62" s="23">
        <v>1</v>
      </c>
      <c r="D62" s="89" t="str">
        <f t="shared" si="0"/>
        <v>CHANDGAON</v>
      </c>
      <c r="E62" s="8">
        <f>VLOOKUP(D62,' POPULATION DATA-1'!$K$3:$M$94,3,0)</f>
        <v>178390</v>
      </c>
      <c r="F62">
        <f t="shared" si="2"/>
        <v>178390</v>
      </c>
      <c r="G62" s="67" t="str">
        <f t="shared" si="3"/>
        <v>178390</v>
      </c>
      <c r="H62">
        <f t="shared" si="4"/>
        <v>178390</v>
      </c>
      <c r="I62" s="93">
        <v>178390</v>
      </c>
      <c r="J62" s="94">
        <f t="shared" si="1"/>
        <v>178390</v>
      </c>
      <c r="K62" s="94">
        <f t="shared" si="5"/>
        <v>178390</v>
      </c>
      <c r="M62" t="str">
        <f t="shared" si="6"/>
        <v>178390</v>
      </c>
    </row>
    <row r="63" spans="1:13">
      <c r="A63" s="25" t="s">
        <v>189</v>
      </c>
      <c r="B63" s="23">
        <v>1</v>
      </c>
      <c r="D63" s="89" t="str">
        <f t="shared" si="0"/>
        <v>CHANDINA</v>
      </c>
      <c r="E63" s="8">
        <f>VLOOKUP(D63,' POPULATION DATA-1'!$K$3:$M$94,3,0)</f>
        <v>350273</v>
      </c>
      <c r="F63">
        <f t="shared" si="2"/>
        <v>350273</v>
      </c>
      <c r="G63" s="67" t="str">
        <f t="shared" si="3"/>
        <v>350273</v>
      </c>
      <c r="H63">
        <f t="shared" si="4"/>
        <v>350273</v>
      </c>
      <c r="I63" s="93">
        <v>350273</v>
      </c>
      <c r="J63" s="94">
        <f t="shared" si="1"/>
        <v>350273</v>
      </c>
      <c r="K63" s="94">
        <f t="shared" si="5"/>
        <v>350273</v>
      </c>
      <c r="M63" t="str">
        <f t="shared" si="6"/>
        <v>350273</v>
      </c>
    </row>
    <row r="64" spans="1:13">
      <c r="A64" s="25" t="s">
        <v>39</v>
      </c>
      <c r="B64" s="23">
        <v>6</v>
      </c>
      <c r="D64" s="89" t="str">
        <f t="shared" si="0"/>
        <v>CHANDPUR SADAR</v>
      </c>
      <c r="E64" s="8">
        <f>VLOOKUP(D64,' POPULATION DATA-1'!$K$3:$M$94,3,0)</f>
        <v>465919</v>
      </c>
      <c r="F64">
        <f t="shared" si="2"/>
        <v>465919</v>
      </c>
      <c r="G64" s="67" t="str">
        <f t="shared" si="3"/>
        <v>465919</v>
      </c>
      <c r="H64">
        <f t="shared" si="4"/>
        <v>465919</v>
      </c>
      <c r="I64" s="93">
        <v>465919</v>
      </c>
      <c r="J64" s="94">
        <f t="shared" si="1"/>
        <v>465919</v>
      </c>
      <c r="K64" s="94">
        <f t="shared" si="5"/>
        <v>465919</v>
      </c>
      <c r="M64" t="str">
        <f t="shared" si="6"/>
        <v>465919</v>
      </c>
    </row>
    <row r="65" spans="1:13">
      <c r="A65" s="25" t="s">
        <v>289</v>
      </c>
      <c r="B65" s="23">
        <v>3</v>
      </c>
      <c r="D65" s="89" t="str">
        <f t="shared" si="0"/>
        <v>CHANDRAGANJ</v>
      </c>
      <c r="E65" s="8">
        <f>VLOOKUP(D65,' POPULATION DATA-1'!$K$3:$M$94,3,0)</f>
        <v>35003</v>
      </c>
      <c r="F65">
        <f t="shared" si="2"/>
        <v>35003</v>
      </c>
      <c r="G65" s="67" t="str">
        <f t="shared" si="3"/>
        <v>35003</v>
      </c>
      <c r="H65">
        <f t="shared" si="4"/>
        <v>35003</v>
      </c>
      <c r="I65" s="93">
        <v>35003</v>
      </c>
      <c r="J65" s="94">
        <f t="shared" si="1"/>
        <v>35003</v>
      </c>
      <c r="K65" s="94">
        <f t="shared" si="5"/>
        <v>35003</v>
      </c>
      <c r="M65" t="str">
        <f t="shared" si="6"/>
        <v>35003</v>
      </c>
    </row>
    <row r="66" spans="1:13">
      <c r="A66" s="25" t="s">
        <v>276</v>
      </c>
      <c r="B66" s="23">
        <v>1</v>
      </c>
      <c r="D66" s="89" t="str">
        <f t="shared" si="0"/>
        <v>CHANDRAGHONA</v>
      </c>
      <c r="E66" s="8">
        <f>VLOOKUP(D66,' POPULATION DATA-1'!$K$3:$M$94,3,0)</f>
        <v>19680</v>
      </c>
      <c r="F66">
        <f t="shared" si="2"/>
        <v>19680</v>
      </c>
      <c r="G66" s="67" t="str">
        <f t="shared" si="3"/>
        <v>19680</v>
      </c>
      <c r="H66">
        <f t="shared" si="4"/>
        <v>19680</v>
      </c>
      <c r="I66" s="93">
        <v>19680</v>
      </c>
      <c r="J66" s="94">
        <f t="shared" si="1"/>
        <v>19680</v>
      </c>
      <c r="K66" s="94">
        <f t="shared" si="5"/>
        <v>19680</v>
      </c>
      <c r="M66" t="str">
        <f t="shared" si="6"/>
        <v>19680</v>
      </c>
    </row>
    <row r="67" spans="1:13">
      <c r="A67" s="25" t="s">
        <v>336</v>
      </c>
      <c r="B67" s="23">
        <v>5</v>
      </c>
      <c r="D67" s="89" t="str">
        <f t="shared" ref="D67:D130" si="7">A67</f>
        <v>CHATKHIL</v>
      </c>
      <c r="E67" s="8">
        <f>VLOOKUP(D67,' POPULATION DATA-1'!$K$3:$M$94,3,0)</f>
        <v>233253</v>
      </c>
      <c r="F67">
        <f t="shared" si="2"/>
        <v>233253</v>
      </c>
      <c r="G67" s="67" t="str">
        <f t="shared" si="3"/>
        <v>233253</v>
      </c>
      <c r="H67">
        <f t="shared" si="4"/>
        <v>233253</v>
      </c>
      <c r="I67" s="93">
        <v>233253</v>
      </c>
      <c r="J67" s="94">
        <f t="shared" ref="J67:J130" si="8">N(I67)</f>
        <v>233253</v>
      </c>
      <c r="K67" s="94">
        <f t="shared" si="5"/>
        <v>233253</v>
      </c>
      <c r="M67" t="str">
        <f t="shared" si="6"/>
        <v>233253</v>
      </c>
    </row>
    <row r="68" spans="1:13">
      <c r="A68" s="25" t="s">
        <v>196</v>
      </c>
      <c r="B68" s="23">
        <v>2</v>
      </c>
      <c r="D68" s="89" t="str">
        <f t="shared" si="7"/>
        <v>CHAUDDAGRAM</v>
      </c>
      <c r="E68" s="8">
        <f>VLOOKUP(D68,' POPULATION DATA-1'!$K$3:$M$94,3,0)</f>
        <v>443648</v>
      </c>
      <c r="F68">
        <f t="shared" ref="F68:F131" si="9">N(E68)</f>
        <v>443648</v>
      </c>
      <c r="G68" s="67" t="str">
        <f t="shared" ref="G68:G131" si="10">SUBSTITUTE(E68,",","")</f>
        <v>443648</v>
      </c>
      <c r="H68">
        <f t="shared" ref="H68:H131" si="11">VALUE(G68)</f>
        <v>443648</v>
      </c>
      <c r="I68" s="93">
        <v>443648</v>
      </c>
      <c r="J68" s="94">
        <f t="shared" si="8"/>
        <v>443648</v>
      </c>
      <c r="K68" s="94">
        <f t="shared" ref="K68:K131" si="12">IF(J68=0,SUBSTITUTE(J68,"0",""),J68)</f>
        <v>443648</v>
      </c>
      <c r="M68" t="str">
        <f t="shared" ref="M68:M131" si="13">_xlfn.CONCAT(K68,L68)</f>
        <v>443648</v>
      </c>
    </row>
    <row r="69" spans="1:13">
      <c r="A69" s="25" t="s">
        <v>82</v>
      </c>
      <c r="B69" s="23">
        <v>2</v>
      </c>
      <c r="D69" s="89" t="str">
        <f t="shared" si="7"/>
        <v>CHAWKBAZAR</v>
      </c>
      <c r="E69" s="8">
        <f>VLOOKUP(D69,' POPULATION DATA-1'!$K$3:$M$94,3,0)</f>
        <v>160112</v>
      </c>
      <c r="F69">
        <f t="shared" si="9"/>
        <v>160112</v>
      </c>
      <c r="G69" s="67" t="str">
        <f t="shared" si="10"/>
        <v>160112</v>
      </c>
      <c r="H69">
        <f t="shared" si="11"/>
        <v>160112</v>
      </c>
      <c r="I69" s="93">
        <v>160112</v>
      </c>
      <c r="J69" s="94">
        <f t="shared" si="8"/>
        <v>160112</v>
      </c>
      <c r="K69" s="94">
        <f t="shared" si="12"/>
        <v>160112</v>
      </c>
      <c r="M69" t="str">
        <f t="shared" si="13"/>
        <v>160112</v>
      </c>
    </row>
    <row r="70" spans="1:13">
      <c r="A70" s="25" t="s">
        <v>264</v>
      </c>
      <c r="B70" s="23">
        <v>1</v>
      </c>
      <c r="D70" s="89" t="str">
        <f t="shared" si="7"/>
        <v>CHHAGALNAIYA</v>
      </c>
      <c r="E70" s="8">
        <f>VLOOKUP(D70,' POPULATION DATA-1'!$K$3:$M$94,3,0)</f>
        <v>187156</v>
      </c>
      <c r="F70">
        <f t="shared" si="9"/>
        <v>187156</v>
      </c>
      <c r="G70" s="67" t="str">
        <f t="shared" si="10"/>
        <v>187156</v>
      </c>
      <c r="H70">
        <f t="shared" si="11"/>
        <v>187156</v>
      </c>
      <c r="I70" s="93">
        <v>187156</v>
      </c>
      <c r="J70" s="94">
        <f t="shared" si="8"/>
        <v>187156</v>
      </c>
      <c r="K70" s="94">
        <f t="shared" si="12"/>
        <v>187156</v>
      </c>
      <c r="M70" t="str">
        <f t="shared" si="13"/>
        <v>187156</v>
      </c>
    </row>
    <row r="71" spans="1:13">
      <c r="A71" s="25" t="s">
        <v>340</v>
      </c>
      <c r="B71" s="23">
        <v>1</v>
      </c>
      <c r="D71" s="89" t="str">
        <f t="shared" si="7"/>
        <v>COMPANIGANJ</v>
      </c>
      <c r="E71" s="8">
        <f>VLOOKUP(D71,' POPULATION DATA-1'!$K$3:$M$94,3,0)</f>
        <v>301310</v>
      </c>
      <c r="F71">
        <f t="shared" si="9"/>
        <v>301310</v>
      </c>
      <c r="G71" s="67" t="str">
        <f t="shared" si="10"/>
        <v>301310</v>
      </c>
      <c r="H71">
        <f t="shared" si="11"/>
        <v>301310</v>
      </c>
      <c r="I71" s="93">
        <v>301310</v>
      </c>
      <c r="J71" s="94">
        <f t="shared" si="8"/>
        <v>301310</v>
      </c>
      <c r="K71" s="94">
        <f t="shared" si="12"/>
        <v>301310</v>
      </c>
      <c r="M71" t="str">
        <f t="shared" si="13"/>
        <v>301310</v>
      </c>
    </row>
    <row r="72" spans="1:13">
      <c r="A72" s="25" t="s">
        <v>240</v>
      </c>
      <c r="B72" s="23">
        <v>1</v>
      </c>
      <c r="D72" s="89" t="str">
        <f t="shared" si="7"/>
        <v>COX'S BAZAR SADAR</v>
      </c>
      <c r="E72" s="8">
        <f>VLOOKUP(D72,' POPULATION DATA-1'!$K$3:$M$94,3,0)</f>
        <v>338760</v>
      </c>
      <c r="F72">
        <f t="shared" si="9"/>
        <v>338760</v>
      </c>
      <c r="G72" s="67" t="str">
        <f t="shared" si="10"/>
        <v>338760</v>
      </c>
      <c r="H72">
        <f t="shared" si="11"/>
        <v>338760</v>
      </c>
      <c r="I72" s="93">
        <v>338760</v>
      </c>
      <c r="J72" s="94">
        <f t="shared" si="8"/>
        <v>338760</v>
      </c>
      <c r="K72" s="94">
        <f t="shared" si="12"/>
        <v>338760</v>
      </c>
      <c r="M72" t="str">
        <f t="shared" si="13"/>
        <v>338760</v>
      </c>
    </row>
    <row r="73" spans="1:13">
      <c r="A73" s="25" t="s">
        <v>198</v>
      </c>
      <c r="B73" s="23">
        <v>1</v>
      </c>
      <c r="D73" s="89" t="str">
        <f t="shared" si="7"/>
        <v>CUMILLA SADAR SOUTH</v>
      </c>
      <c r="E73" s="8" t="str">
        <f>VLOOKUP(D73,' POPULATION DATA-1'!$K$3:$M$94,3,0)</f>
        <v> 258,278</v>
      </c>
      <c r="F73">
        <f t="shared" si="9"/>
        <v>0</v>
      </c>
      <c r="G73" s="67" t="str">
        <f t="shared" si="10"/>
        <v> 258278</v>
      </c>
      <c r="H73" t="e">
        <f t="shared" si="11"/>
        <v>#VALUE!</v>
      </c>
      <c r="I73" s="93" t="s">
        <v>1443</v>
      </c>
      <c r="J73" s="94">
        <f t="shared" si="8"/>
        <v>0</v>
      </c>
      <c r="K73" s="94" t="str">
        <f t="shared" si="12"/>
        <v/>
      </c>
      <c r="L73">
        <v>258278</v>
      </c>
      <c r="M73" t="str">
        <f t="shared" si="13"/>
        <v>258278</v>
      </c>
    </row>
    <row r="74" spans="1:13">
      <c r="A74" s="25" t="s">
        <v>259</v>
      </c>
      <c r="B74" s="23">
        <v>2</v>
      </c>
      <c r="D74" s="89" t="str">
        <f t="shared" si="7"/>
        <v>DAGANBHUIYAN</v>
      </c>
      <c r="E74" s="8">
        <f>VLOOKUP(D74,' POPULATION DATA-1'!$K$3:$M$94,3,0)</f>
        <v>254402</v>
      </c>
      <c r="F74">
        <f t="shared" si="9"/>
        <v>254402</v>
      </c>
      <c r="G74" s="67" t="str">
        <f t="shared" si="10"/>
        <v>254402</v>
      </c>
      <c r="H74">
        <f t="shared" si="11"/>
        <v>254402</v>
      </c>
      <c r="I74" s="93">
        <v>254402</v>
      </c>
      <c r="J74" s="94">
        <f t="shared" si="8"/>
        <v>254402</v>
      </c>
      <c r="K74" s="94">
        <f t="shared" si="12"/>
        <v>254402</v>
      </c>
      <c r="M74" t="str">
        <f t="shared" si="13"/>
        <v>254402</v>
      </c>
    </row>
    <row r="75" spans="1:13">
      <c r="A75" s="25" t="s">
        <v>221</v>
      </c>
      <c r="B75" s="23">
        <v>1</v>
      </c>
      <c r="D75" s="89" t="str">
        <f t="shared" si="7"/>
        <v>DAUDKANDI</v>
      </c>
      <c r="E75" s="8">
        <f>VLOOKUP(D75,' POPULATION DATA-1'!$K$3:$M$94,3,0)</f>
        <v>349910</v>
      </c>
      <c r="F75">
        <f t="shared" si="9"/>
        <v>349910</v>
      </c>
      <c r="G75" s="67" t="str">
        <f t="shared" si="10"/>
        <v>349910</v>
      </c>
      <c r="H75">
        <f t="shared" si="11"/>
        <v>349910</v>
      </c>
      <c r="I75" s="93">
        <v>349910</v>
      </c>
      <c r="J75" s="94">
        <f t="shared" si="8"/>
        <v>349910</v>
      </c>
      <c r="K75" s="94">
        <f t="shared" si="12"/>
        <v>349910</v>
      </c>
      <c r="M75" t="str">
        <f t="shared" si="13"/>
        <v>349910</v>
      </c>
    </row>
    <row r="76" spans="1:13">
      <c r="A76" s="25" t="s">
        <v>205</v>
      </c>
      <c r="B76" s="23">
        <v>1</v>
      </c>
      <c r="D76" s="89" t="str">
        <f t="shared" si="7"/>
        <v>DEBIDWAR</v>
      </c>
      <c r="E76" s="8">
        <f>VLOOKUP(D76,' POPULATION DATA-1'!$K$3:$M$94,3,0)</f>
        <v>431352</v>
      </c>
      <c r="F76">
        <f t="shared" si="9"/>
        <v>431352</v>
      </c>
      <c r="G76" s="67" t="str">
        <f t="shared" si="10"/>
        <v>431352</v>
      </c>
      <c r="H76">
        <f t="shared" si="11"/>
        <v>431352</v>
      </c>
      <c r="I76" s="93">
        <v>431352</v>
      </c>
      <c r="J76" s="94">
        <f t="shared" si="8"/>
        <v>431352</v>
      </c>
      <c r="K76" s="94">
        <f t="shared" si="12"/>
        <v>431352</v>
      </c>
      <c r="M76" t="str">
        <f t="shared" si="13"/>
        <v>431352</v>
      </c>
    </row>
    <row r="77" spans="1:13">
      <c r="A77" s="25" t="s">
        <v>101</v>
      </c>
      <c r="B77" s="23">
        <v>5</v>
      </c>
      <c r="D77" s="89" t="str">
        <f t="shared" si="7"/>
        <v>DOUBLE MOORING</v>
      </c>
      <c r="E77" s="8">
        <f>VLOOKUP(D77,' POPULATION DATA-1'!$K$3:$M$94,3,0)</f>
        <v>289047</v>
      </c>
      <c r="F77">
        <f t="shared" si="9"/>
        <v>289047</v>
      </c>
      <c r="G77" s="67" t="str">
        <f t="shared" si="10"/>
        <v>289047</v>
      </c>
      <c r="H77">
        <f t="shared" si="11"/>
        <v>289047</v>
      </c>
      <c r="I77" s="93">
        <v>289047</v>
      </c>
      <c r="J77" s="94">
        <f t="shared" si="8"/>
        <v>289047</v>
      </c>
      <c r="K77" s="94">
        <f t="shared" si="12"/>
        <v>289047</v>
      </c>
      <c r="M77" t="str">
        <f t="shared" si="13"/>
        <v>289047</v>
      </c>
    </row>
    <row r="78" spans="1:13">
      <c r="A78" s="25" t="s">
        <v>134</v>
      </c>
      <c r="B78" s="23">
        <v>1</v>
      </c>
      <c r="D78" s="89" t="str">
        <f t="shared" si="7"/>
        <v>EPZ</v>
      </c>
      <c r="E78" s="8">
        <f>VLOOKUP(D78,' POPULATION DATA-1'!$K$3:$M$94,3,0)</f>
        <v>256168</v>
      </c>
      <c r="F78">
        <f t="shared" si="9"/>
        <v>256168</v>
      </c>
      <c r="G78" s="67" t="str">
        <f t="shared" si="10"/>
        <v>256168</v>
      </c>
      <c r="H78">
        <f t="shared" si="11"/>
        <v>256168</v>
      </c>
      <c r="I78" s="93">
        <v>256168</v>
      </c>
      <c r="J78" s="94">
        <f t="shared" si="8"/>
        <v>256168</v>
      </c>
      <c r="K78" s="94">
        <f t="shared" si="12"/>
        <v>256168</v>
      </c>
      <c r="M78" t="str">
        <f t="shared" si="13"/>
        <v>256168</v>
      </c>
    </row>
    <row r="79" spans="1:13">
      <c r="A79" s="25" t="s">
        <v>46</v>
      </c>
      <c r="B79" s="23">
        <v>3</v>
      </c>
      <c r="D79" s="89" t="str">
        <f t="shared" si="7"/>
        <v>FARIDGANJ</v>
      </c>
      <c r="E79" s="8">
        <f>VLOOKUP(D79,' POPULATION DATA-1'!$K$3:$M$94,3,0)</f>
        <v>396683</v>
      </c>
      <c r="F79">
        <f t="shared" si="9"/>
        <v>396683</v>
      </c>
      <c r="G79" s="67" t="str">
        <f t="shared" si="10"/>
        <v>396683</v>
      </c>
      <c r="H79">
        <f t="shared" si="11"/>
        <v>396683</v>
      </c>
      <c r="I79" s="93">
        <v>396683</v>
      </c>
      <c r="J79" s="94">
        <f t="shared" si="8"/>
        <v>396683</v>
      </c>
      <c r="K79" s="94">
        <f t="shared" si="12"/>
        <v>396683</v>
      </c>
      <c r="M79" t="str">
        <f t="shared" si="13"/>
        <v>396683</v>
      </c>
    </row>
    <row r="80" spans="1:13">
      <c r="A80" s="25" t="s">
        <v>73</v>
      </c>
      <c r="B80" s="23">
        <v>3</v>
      </c>
      <c r="D80" s="89" t="str">
        <f t="shared" si="7"/>
        <v>FATIKCHARI</v>
      </c>
      <c r="E80" s="8">
        <f>VLOOKUP(D80,' POPULATION DATA-1'!$K$3:$M$94,3,0)</f>
        <v>526003</v>
      </c>
      <c r="F80">
        <f t="shared" si="9"/>
        <v>526003</v>
      </c>
      <c r="G80" s="67" t="str">
        <f t="shared" si="10"/>
        <v>526003</v>
      </c>
      <c r="H80">
        <f t="shared" si="11"/>
        <v>526003</v>
      </c>
      <c r="I80" s="93">
        <v>526003</v>
      </c>
      <c r="J80" s="94">
        <f t="shared" si="8"/>
        <v>526003</v>
      </c>
      <c r="K80" s="94">
        <f t="shared" si="12"/>
        <v>526003</v>
      </c>
      <c r="M80" t="str">
        <f t="shared" si="13"/>
        <v>526003</v>
      </c>
    </row>
    <row r="81" spans="1:13">
      <c r="A81" s="25" t="s">
        <v>260</v>
      </c>
      <c r="B81" s="23">
        <v>2</v>
      </c>
      <c r="D81" s="89" t="str">
        <f t="shared" si="7"/>
        <v>FENI SADAR</v>
      </c>
      <c r="E81" s="8">
        <f>VLOOKUP(D81,' POPULATION DATA-1'!$K$3:$M$94,3,0)</f>
        <v>512646</v>
      </c>
      <c r="F81">
        <f t="shared" si="9"/>
        <v>512646</v>
      </c>
      <c r="G81" s="67" t="str">
        <f t="shared" si="10"/>
        <v>512646</v>
      </c>
      <c r="H81">
        <f t="shared" si="11"/>
        <v>512646</v>
      </c>
      <c r="I81" s="93">
        <v>512646</v>
      </c>
      <c r="J81" s="94">
        <f t="shared" si="8"/>
        <v>512646</v>
      </c>
      <c r="K81" s="94">
        <f t="shared" si="12"/>
        <v>512646</v>
      </c>
      <c r="M81" t="str">
        <f t="shared" si="13"/>
        <v>512646</v>
      </c>
    </row>
    <row r="82" spans="1:13">
      <c r="A82" s="25" t="s">
        <v>63</v>
      </c>
      <c r="B82" s="23">
        <v>1</v>
      </c>
      <c r="D82" s="89" t="str">
        <f t="shared" si="7"/>
        <v>HAIMCHAR</v>
      </c>
      <c r="E82" s="8">
        <f>VLOOKUP(D82,' POPULATION DATA-1'!$K$3:$M$94,3,0)</f>
        <v>109575</v>
      </c>
      <c r="F82">
        <f t="shared" si="9"/>
        <v>109575</v>
      </c>
      <c r="G82" s="67" t="str">
        <f t="shared" si="10"/>
        <v>109575</v>
      </c>
      <c r="H82">
        <f t="shared" si="11"/>
        <v>109575</v>
      </c>
      <c r="I82" s="93">
        <v>109575</v>
      </c>
      <c r="J82" s="94">
        <f t="shared" si="8"/>
        <v>109575</v>
      </c>
      <c r="K82" s="94">
        <f t="shared" si="12"/>
        <v>109575</v>
      </c>
      <c r="M82" t="str">
        <f t="shared" si="13"/>
        <v>109575</v>
      </c>
    </row>
    <row r="83" spans="1:13">
      <c r="A83" s="25" t="s">
        <v>44</v>
      </c>
      <c r="B83" s="23">
        <v>2</v>
      </c>
      <c r="D83" s="89" t="str">
        <f t="shared" si="7"/>
        <v>HAJIGANJ</v>
      </c>
      <c r="E83" s="8">
        <f>VLOOKUP(D83,' POPULATION DATA-1'!$K$3:$M$94,3,0)</f>
        <v>330477</v>
      </c>
      <c r="F83">
        <f t="shared" si="9"/>
        <v>330477</v>
      </c>
      <c r="G83" s="67" t="str">
        <f t="shared" si="10"/>
        <v>330477</v>
      </c>
      <c r="H83">
        <f t="shared" si="11"/>
        <v>330477</v>
      </c>
      <c r="I83" s="93">
        <v>330477</v>
      </c>
      <c r="J83" s="94">
        <f t="shared" si="8"/>
        <v>330477</v>
      </c>
      <c r="K83" s="94">
        <f t="shared" si="12"/>
        <v>330477</v>
      </c>
      <c r="M83" t="str">
        <f t="shared" si="13"/>
        <v>330477</v>
      </c>
    </row>
    <row r="84" spans="1:13">
      <c r="A84" s="25" t="s">
        <v>95</v>
      </c>
      <c r="B84" s="23">
        <v>2</v>
      </c>
      <c r="D84" s="89" t="str">
        <f t="shared" si="7"/>
        <v>HALISHAR</v>
      </c>
      <c r="E84" s="8">
        <f>VLOOKUP(D84,' POPULATION DATA-1'!$K$3:$M$94,3,0)</f>
        <v>124939</v>
      </c>
      <c r="F84">
        <f t="shared" si="9"/>
        <v>124939</v>
      </c>
      <c r="G84" s="67" t="str">
        <f t="shared" si="10"/>
        <v>124939</v>
      </c>
      <c r="H84">
        <f t="shared" si="11"/>
        <v>124939</v>
      </c>
      <c r="I84" s="93">
        <v>124939</v>
      </c>
      <c r="J84" s="94">
        <f t="shared" si="8"/>
        <v>124939</v>
      </c>
      <c r="K84" s="94">
        <f t="shared" si="12"/>
        <v>124939</v>
      </c>
      <c r="M84" t="str">
        <f t="shared" si="13"/>
        <v>124939</v>
      </c>
    </row>
    <row r="85" spans="1:13">
      <c r="A85" s="25" t="s">
        <v>120</v>
      </c>
      <c r="B85" s="23">
        <v>5</v>
      </c>
      <c r="D85" s="89" t="str">
        <f t="shared" si="7"/>
        <v>HATHAZARI</v>
      </c>
      <c r="E85" s="8" t="str">
        <f>VLOOKUP(D85,' POPULATION DATA-1'!$K$3:$M$94,3,0)</f>
        <v>498,179 </v>
      </c>
      <c r="F85">
        <f t="shared" si="9"/>
        <v>0</v>
      </c>
      <c r="G85" s="67" t="str">
        <f t="shared" si="10"/>
        <v>498179 </v>
      </c>
      <c r="H85" t="e">
        <f t="shared" si="11"/>
        <v>#VALUE!</v>
      </c>
      <c r="I85" s="93" t="s">
        <v>1448</v>
      </c>
      <c r="J85" s="94">
        <f t="shared" si="8"/>
        <v>0</v>
      </c>
      <c r="K85" s="94" t="str">
        <f t="shared" si="12"/>
        <v/>
      </c>
      <c r="L85">
        <v>498179</v>
      </c>
      <c r="M85" t="str">
        <f t="shared" si="13"/>
        <v>498179</v>
      </c>
    </row>
    <row r="86" spans="1:13">
      <c r="A86" s="25" t="s">
        <v>361</v>
      </c>
      <c r="B86" s="23">
        <v>1</v>
      </c>
      <c r="D86" s="89" t="str">
        <f t="shared" si="7"/>
        <v>HATIA</v>
      </c>
      <c r="E86" s="8">
        <f>VLOOKUP(D86,' POPULATION DATA-1'!$K$3:$M$94,3,0)</f>
        <v>452463</v>
      </c>
      <c r="F86">
        <f t="shared" si="9"/>
        <v>452463</v>
      </c>
      <c r="G86" s="67" t="str">
        <f t="shared" si="10"/>
        <v>452463</v>
      </c>
      <c r="H86">
        <f t="shared" si="11"/>
        <v>452463</v>
      </c>
      <c r="I86" s="93">
        <v>452463</v>
      </c>
      <c r="J86" s="94">
        <f t="shared" si="8"/>
        <v>452463</v>
      </c>
      <c r="K86" s="94">
        <f t="shared" si="12"/>
        <v>452463</v>
      </c>
      <c r="M86" t="str">
        <f t="shared" si="13"/>
        <v>452463</v>
      </c>
    </row>
    <row r="87" spans="1:13">
      <c r="A87" s="25" t="s">
        <v>191</v>
      </c>
      <c r="B87" s="23">
        <v>1</v>
      </c>
      <c r="D87" s="89" t="str">
        <f t="shared" si="7"/>
        <v>HOMNA</v>
      </c>
      <c r="E87" s="8">
        <f>VLOOKUP(D87,' POPULATION DATA-1'!$K$3:$M$94,3,0)</f>
        <v>206386</v>
      </c>
      <c r="F87">
        <f t="shared" si="9"/>
        <v>206386</v>
      </c>
      <c r="G87" s="67" t="str">
        <f t="shared" si="10"/>
        <v>206386</v>
      </c>
      <c r="H87">
        <f t="shared" si="11"/>
        <v>206386</v>
      </c>
      <c r="I87" s="93">
        <v>206386</v>
      </c>
      <c r="J87" s="94">
        <f t="shared" si="8"/>
        <v>206386</v>
      </c>
      <c r="K87" s="94">
        <f t="shared" si="12"/>
        <v>206386</v>
      </c>
      <c r="M87" t="str">
        <f t="shared" si="13"/>
        <v>206386</v>
      </c>
    </row>
    <row r="88" spans="1:13">
      <c r="A88" s="25" t="s">
        <v>76</v>
      </c>
      <c r="B88" s="23">
        <v>1</v>
      </c>
      <c r="D88" s="89" t="str">
        <f t="shared" si="7"/>
        <v>JORARGANJ</v>
      </c>
      <c r="E88" s="8">
        <f>VLOOKUP(D88,' POPULATION DATA-1'!$K$3:$M$94,3,0)</f>
        <v>35862</v>
      </c>
      <c r="F88">
        <f t="shared" si="9"/>
        <v>35862</v>
      </c>
      <c r="G88" s="67" t="str">
        <f t="shared" si="10"/>
        <v>35862</v>
      </c>
      <c r="H88">
        <f t="shared" si="11"/>
        <v>35862</v>
      </c>
      <c r="I88" s="93">
        <v>35862</v>
      </c>
      <c r="J88" s="94">
        <f t="shared" si="8"/>
        <v>35862</v>
      </c>
      <c r="K88" s="94">
        <f t="shared" si="12"/>
        <v>35862</v>
      </c>
      <c r="M88" t="str">
        <f t="shared" si="13"/>
        <v>35862</v>
      </c>
    </row>
    <row r="89" spans="1:13">
      <c r="A89" s="25" t="s">
        <v>16</v>
      </c>
      <c r="B89" s="23">
        <v>1</v>
      </c>
      <c r="D89" s="89" t="str">
        <f t="shared" si="7"/>
        <v>KACHUA</v>
      </c>
      <c r="E89" s="8">
        <f>VLOOKUP(D89,' POPULATION DATA-1'!$K$3:$M$94,3,0)</f>
        <v>382139</v>
      </c>
      <c r="F89">
        <f t="shared" si="9"/>
        <v>382139</v>
      </c>
      <c r="G89" s="67" t="str">
        <f t="shared" si="10"/>
        <v>382139</v>
      </c>
      <c r="H89">
        <f t="shared" si="11"/>
        <v>382139</v>
      </c>
      <c r="I89" s="93">
        <v>382139</v>
      </c>
      <c r="J89" s="94">
        <f t="shared" si="8"/>
        <v>382139</v>
      </c>
      <c r="K89" s="94">
        <f t="shared" si="12"/>
        <v>382139</v>
      </c>
      <c r="M89" t="str">
        <f t="shared" si="13"/>
        <v>382139</v>
      </c>
    </row>
    <row r="90" spans="1:13">
      <c r="A90" s="25" t="s">
        <v>277</v>
      </c>
      <c r="B90" s="23">
        <v>1</v>
      </c>
      <c r="D90" s="89" t="str">
        <f t="shared" si="7"/>
        <v>KAPTAI</v>
      </c>
      <c r="E90" s="8">
        <f>VLOOKUP(D90,' POPULATION DATA-1'!$K$3:$M$94,3,0)</f>
        <v>59693</v>
      </c>
      <c r="F90">
        <f t="shared" si="9"/>
        <v>59693</v>
      </c>
      <c r="G90" s="67" t="str">
        <f t="shared" si="10"/>
        <v>59693</v>
      </c>
      <c r="H90">
        <f t="shared" si="11"/>
        <v>59693</v>
      </c>
      <c r="I90" s="93">
        <v>59693</v>
      </c>
      <c r="J90" s="94">
        <f t="shared" si="8"/>
        <v>59693</v>
      </c>
      <c r="K90" s="94">
        <f t="shared" si="12"/>
        <v>59693</v>
      </c>
      <c r="M90" t="str">
        <f t="shared" si="13"/>
        <v>59693</v>
      </c>
    </row>
    <row r="91" spans="1:13">
      <c r="A91" s="25" t="s">
        <v>373</v>
      </c>
      <c r="B91" s="23">
        <v>1</v>
      </c>
      <c r="D91" s="89" t="str">
        <f t="shared" si="7"/>
        <v>KARNAPHULI</v>
      </c>
      <c r="E91" s="8">
        <f>VLOOKUP(D91,' POPULATION DATA-1'!$K$3:$M$94,3,0)</f>
        <v>179148</v>
      </c>
      <c r="F91">
        <f t="shared" si="9"/>
        <v>179148</v>
      </c>
      <c r="G91" s="67" t="str">
        <f t="shared" si="10"/>
        <v>179148</v>
      </c>
      <c r="H91">
        <f t="shared" si="11"/>
        <v>179148</v>
      </c>
      <c r="I91" s="93">
        <v>179148</v>
      </c>
      <c r="J91" s="94">
        <f t="shared" si="8"/>
        <v>179148</v>
      </c>
      <c r="K91" s="94">
        <f t="shared" si="12"/>
        <v>179148</v>
      </c>
      <c r="M91" t="str">
        <f t="shared" si="13"/>
        <v>179148</v>
      </c>
    </row>
    <row r="92" spans="1:13">
      <c r="A92" s="25" t="s">
        <v>35</v>
      </c>
      <c r="B92" s="23">
        <v>1</v>
      </c>
      <c r="D92" s="89" t="str">
        <f t="shared" si="7"/>
        <v>KASBA</v>
      </c>
      <c r="E92" s="8">
        <f>VLOOKUP(D92,' POPULATION DATA-1'!$K$3:$M$94,3,0)</f>
        <v>319221</v>
      </c>
      <c r="F92">
        <f t="shared" si="9"/>
        <v>319221</v>
      </c>
      <c r="G92" s="67" t="str">
        <f t="shared" si="10"/>
        <v>319221</v>
      </c>
      <c r="H92">
        <f t="shared" si="11"/>
        <v>319221</v>
      </c>
      <c r="I92" s="93">
        <v>319221</v>
      </c>
      <c r="J92" s="94">
        <f t="shared" si="8"/>
        <v>319221</v>
      </c>
      <c r="K92" s="94">
        <f t="shared" si="12"/>
        <v>319221</v>
      </c>
      <c r="M92" t="str">
        <f t="shared" si="13"/>
        <v>319221</v>
      </c>
    </row>
    <row r="93" spans="1:13">
      <c r="A93" s="25" t="s">
        <v>280</v>
      </c>
      <c r="B93" s="23">
        <v>1</v>
      </c>
      <c r="D93" s="89" t="str">
        <f t="shared" si="7"/>
        <v>KHAGRACHARI SADAR</v>
      </c>
      <c r="E93" s="8">
        <f>VLOOKUP(D93,' POPULATION DATA-1'!$K$3:$M$94,3,0)</f>
        <v>111833</v>
      </c>
      <c r="F93">
        <f t="shared" si="9"/>
        <v>111833</v>
      </c>
      <c r="G93" s="67" t="str">
        <f t="shared" si="10"/>
        <v>111833</v>
      </c>
      <c r="H93">
        <f t="shared" si="11"/>
        <v>111833</v>
      </c>
      <c r="I93" s="93">
        <v>111833</v>
      </c>
      <c r="J93" s="94">
        <f t="shared" si="8"/>
        <v>111833</v>
      </c>
      <c r="K93" s="94">
        <f t="shared" si="12"/>
        <v>111833</v>
      </c>
      <c r="M93" t="str">
        <f t="shared" si="13"/>
        <v>111833</v>
      </c>
    </row>
    <row r="94" spans="1:13">
      <c r="A94" s="25" t="s">
        <v>70</v>
      </c>
      <c r="B94" s="23">
        <v>8</v>
      </c>
      <c r="D94" s="89" t="str">
        <f t="shared" si="7"/>
        <v>KOTWALI_CHATTOGRA
M</v>
      </c>
      <c r="E94" s="8">
        <f>VLOOKUP(D94,' POPULATION DATA-1'!$K$3:$M$94,3,0)</f>
        <v>282975</v>
      </c>
      <c r="F94">
        <f t="shared" si="9"/>
        <v>282975</v>
      </c>
      <c r="G94" s="67" t="str">
        <f t="shared" si="10"/>
        <v>282975</v>
      </c>
      <c r="H94">
        <f t="shared" si="11"/>
        <v>282975</v>
      </c>
      <c r="I94" s="93">
        <v>282975</v>
      </c>
      <c r="J94" s="94">
        <f t="shared" si="8"/>
        <v>282975</v>
      </c>
      <c r="K94" s="94">
        <f t="shared" si="12"/>
        <v>282975</v>
      </c>
      <c r="M94" t="str">
        <f t="shared" si="13"/>
        <v>282975</v>
      </c>
    </row>
    <row r="95" spans="1:13">
      <c r="A95" s="25" t="s">
        <v>13</v>
      </c>
      <c r="B95" s="23">
        <v>7</v>
      </c>
      <c r="D95" s="89" t="str">
        <f t="shared" si="7"/>
        <v>KOTWALI_CUMILLA</v>
      </c>
      <c r="E95" s="8">
        <f>VLOOKUP(D95,' POPULATION DATA-1'!$K$3:$M$94,3,0)</f>
        <v>258278</v>
      </c>
      <c r="F95">
        <f t="shared" si="9"/>
        <v>258278</v>
      </c>
      <c r="G95" s="67" t="str">
        <f t="shared" si="10"/>
        <v>258278</v>
      </c>
      <c r="H95">
        <f t="shared" si="11"/>
        <v>258278</v>
      </c>
      <c r="I95" s="93">
        <v>258278</v>
      </c>
      <c r="J95" s="94">
        <f t="shared" si="8"/>
        <v>258278</v>
      </c>
      <c r="K95" s="94">
        <f t="shared" si="12"/>
        <v>258278</v>
      </c>
      <c r="M95" t="str">
        <f t="shared" si="13"/>
        <v>258278</v>
      </c>
    </row>
    <row r="96" spans="1:13">
      <c r="A96" s="25" t="s">
        <v>165</v>
      </c>
      <c r="B96" s="23">
        <v>2</v>
      </c>
      <c r="D96" s="89" t="str">
        <f t="shared" si="7"/>
        <v>KOTWALI_RANGAMATI</v>
      </c>
      <c r="E96" s="8">
        <f>VLOOKUP(D96,' POPULATION DATA-1'!$K$3:$M$94,3,0)</f>
        <v>146591</v>
      </c>
      <c r="F96">
        <f t="shared" si="9"/>
        <v>146591</v>
      </c>
      <c r="G96" s="67" t="str">
        <f t="shared" si="10"/>
        <v>146591</v>
      </c>
      <c r="H96">
        <f t="shared" si="11"/>
        <v>146591</v>
      </c>
      <c r="I96" s="93">
        <v>146591</v>
      </c>
      <c r="J96" s="94">
        <f t="shared" si="8"/>
        <v>146591</v>
      </c>
      <c r="K96" s="94">
        <f t="shared" si="12"/>
        <v>146591</v>
      </c>
      <c r="M96" t="str">
        <f t="shared" si="13"/>
        <v>146591</v>
      </c>
    </row>
    <row r="97" spans="1:13">
      <c r="A97" s="25" t="s">
        <v>126</v>
      </c>
      <c r="B97" s="23">
        <v>2</v>
      </c>
      <c r="D97" s="89" t="str">
        <f t="shared" si="7"/>
        <v>KULSHI</v>
      </c>
      <c r="E97" s="8">
        <f>VLOOKUP(D97,' POPULATION DATA-1'!$K$3:$M$94,3,0)</f>
        <v>243351</v>
      </c>
      <c r="F97">
        <f t="shared" si="9"/>
        <v>243351</v>
      </c>
      <c r="G97" s="67" t="str">
        <f t="shared" si="10"/>
        <v>243351</v>
      </c>
      <c r="H97">
        <f t="shared" si="11"/>
        <v>243351</v>
      </c>
      <c r="I97" s="93">
        <v>243351</v>
      </c>
      <c r="J97" s="94">
        <f t="shared" si="8"/>
        <v>243351</v>
      </c>
      <c r="K97" s="94">
        <f t="shared" si="12"/>
        <v>243351</v>
      </c>
      <c r="M97" t="str">
        <f t="shared" si="13"/>
        <v>243351</v>
      </c>
    </row>
    <row r="98" spans="1:13">
      <c r="A98" s="25" t="s">
        <v>202</v>
      </c>
      <c r="B98" s="23">
        <v>2</v>
      </c>
      <c r="D98" s="89" t="str">
        <f t="shared" si="7"/>
        <v>LAKSHAM</v>
      </c>
      <c r="E98" s="8">
        <f>VLOOKUP(D98,' POPULATION DATA-1'!$K$3:$M$94,3,0)</f>
        <v>275646</v>
      </c>
      <c r="F98">
        <f t="shared" si="9"/>
        <v>275646</v>
      </c>
      <c r="G98" s="67" t="str">
        <f t="shared" si="10"/>
        <v>275646</v>
      </c>
      <c r="H98">
        <f t="shared" si="11"/>
        <v>275646</v>
      </c>
      <c r="I98" s="93">
        <v>275646</v>
      </c>
      <c r="J98" s="94">
        <f t="shared" si="8"/>
        <v>275646</v>
      </c>
      <c r="K98" s="94">
        <f t="shared" si="12"/>
        <v>275646</v>
      </c>
      <c r="M98" t="str">
        <f t="shared" si="13"/>
        <v>275646</v>
      </c>
    </row>
    <row r="99" spans="1:13">
      <c r="A99" s="25" t="s">
        <v>283</v>
      </c>
      <c r="B99" s="23">
        <v>3</v>
      </c>
      <c r="D99" s="89" t="str">
        <f t="shared" si="7"/>
        <v>LAKSHMIPUR SADAR</v>
      </c>
      <c r="E99" s="8">
        <f>VLOOKUP(D99,' POPULATION DATA-1'!$K$3:$M$94,3,0)</f>
        <v>684425</v>
      </c>
      <c r="F99">
        <f t="shared" si="9"/>
        <v>684425</v>
      </c>
      <c r="G99" s="67" t="str">
        <f t="shared" si="10"/>
        <v>684425</v>
      </c>
      <c r="H99">
        <f t="shared" si="11"/>
        <v>684425</v>
      </c>
      <c r="I99" s="93">
        <v>684425</v>
      </c>
      <c r="J99" s="94">
        <f t="shared" si="8"/>
        <v>684425</v>
      </c>
      <c r="K99" s="94">
        <f t="shared" si="12"/>
        <v>684425</v>
      </c>
      <c r="M99" t="str">
        <f t="shared" si="13"/>
        <v>684425</v>
      </c>
    </row>
    <row r="100" spans="1:13">
      <c r="A100" s="25" t="s">
        <v>297</v>
      </c>
      <c r="B100" s="23">
        <v>1</v>
      </c>
      <c r="D100" s="89" t="str">
        <f t="shared" si="7"/>
        <v>LAMA</v>
      </c>
      <c r="E100" s="8">
        <f>VLOOKUP(D100,' POPULATION DATA-1'!$K$3:$M$94,3,0)</f>
        <v>108995</v>
      </c>
      <c r="F100">
        <f t="shared" si="9"/>
        <v>108995</v>
      </c>
      <c r="G100" s="67" t="str">
        <f t="shared" si="10"/>
        <v>108995</v>
      </c>
      <c r="H100">
        <f t="shared" si="11"/>
        <v>108995</v>
      </c>
      <c r="I100" s="93">
        <v>108995</v>
      </c>
      <c r="J100" s="94">
        <f t="shared" si="8"/>
        <v>108995</v>
      </c>
      <c r="K100" s="94">
        <f t="shared" si="12"/>
        <v>108995</v>
      </c>
      <c r="M100" t="str">
        <f t="shared" si="13"/>
        <v>108995</v>
      </c>
    </row>
    <row r="101" spans="1:13">
      <c r="A101" s="25" t="s">
        <v>368</v>
      </c>
      <c r="B101" s="23">
        <v>1</v>
      </c>
      <c r="D101" s="89" t="str">
        <f t="shared" si="7"/>
        <v>LOHAGARA</v>
      </c>
      <c r="E101" s="8">
        <f>VLOOKUP(D101,' POPULATION DATA-1'!$K$3:$M$94,3,0)</f>
        <v>279913</v>
      </c>
      <c r="F101">
        <f t="shared" si="9"/>
        <v>279913</v>
      </c>
      <c r="G101" s="67" t="str">
        <f t="shared" si="10"/>
        <v>279913</v>
      </c>
      <c r="H101">
        <f t="shared" si="11"/>
        <v>279913</v>
      </c>
      <c r="I101" s="93">
        <v>279913</v>
      </c>
      <c r="J101" s="94">
        <f t="shared" si="8"/>
        <v>279913</v>
      </c>
      <c r="K101" s="94">
        <f t="shared" si="12"/>
        <v>279913</v>
      </c>
      <c r="M101" t="str">
        <f t="shared" si="13"/>
        <v>279913</v>
      </c>
    </row>
    <row r="102" spans="1:13">
      <c r="A102" s="25" t="s">
        <v>48</v>
      </c>
      <c r="B102" s="23">
        <v>3</v>
      </c>
      <c r="D102" s="89" t="str">
        <f t="shared" si="7"/>
        <v>MATLAB SOUTH</v>
      </c>
      <c r="E102" s="8">
        <f>VLOOKUP(D102,' POPULATION DATA-1'!$K$3:$M$94,3,0)</f>
        <v>210050</v>
      </c>
      <c r="F102">
        <f t="shared" si="9"/>
        <v>210050</v>
      </c>
      <c r="G102" s="67" t="str">
        <f t="shared" si="10"/>
        <v>210050</v>
      </c>
      <c r="H102">
        <f t="shared" si="11"/>
        <v>210050</v>
      </c>
      <c r="I102" s="93">
        <v>210050</v>
      </c>
      <c r="J102" s="94">
        <f t="shared" si="8"/>
        <v>210050</v>
      </c>
      <c r="K102" s="94">
        <f t="shared" si="12"/>
        <v>210050</v>
      </c>
      <c r="M102" t="str">
        <f t="shared" si="13"/>
        <v>210050</v>
      </c>
    </row>
    <row r="103" spans="1:13">
      <c r="A103" s="25" t="s">
        <v>41</v>
      </c>
      <c r="B103" s="23">
        <v>4</v>
      </c>
      <c r="D103" s="89" t="str">
        <f t="shared" si="7"/>
        <v>MATLAB UTTAR</v>
      </c>
      <c r="E103" s="8">
        <f>VLOOKUP(D103,' POPULATION DATA-1'!$K$3:$M$94,3,0)</f>
        <v>295814</v>
      </c>
      <c r="F103">
        <f t="shared" si="9"/>
        <v>295814</v>
      </c>
      <c r="G103" s="67" t="str">
        <f t="shared" si="10"/>
        <v>295814</v>
      </c>
      <c r="H103">
        <f t="shared" si="11"/>
        <v>295814</v>
      </c>
      <c r="I103" s="93">
        <v>295814</v>
      </c>
      <c r="J103" s="94">
        <f t="shared" si="8"/>
        <v>295814</v>
      </c>
      <c r="K103" s="94">
        <f t="shared" si="12"/>
        <v>295814</v>
      </c>
      <c r="M103" t="str">
        <f t="shared" si="13"/>
        <v>295814</v>
      </c>
    </row>
    <row r="104" spans="1:13">
      <c r="A104" s="25" t="s">
        <v>88</v>
      </c>
      <c r="B104" s="23">
        <v>2</v>
      </c>
      <c r="D104" s="89" t="str">
        <f t="shared" si="7"/>
        <v>MIRSARAI</v>
      </c>
      <c r="E104" s="8">
        <f>VLOOKUP(D104,' POPULATION DATA-1'!$K$3:$M$94,3,0)</f>
        <v>398716</v>
      </c>
      <c r="F104">
        <f t="shared" si="9"/>
        <v>398716</v>
      </c>
      <c r="G104" s="67" t="str">
        <f t="shared" si="10"/>
        <v>398716</v>
      </c>
      <c r="H104">
        <f t="shared" si="11"/>
        <v>398716</v>
      </c>
      <c r="I104" s="93">
        <v>398716</v>
      </c>
      <c r="J104" s="94">
        <f t="shared" si="8"/>
        <v>398716</v>
      </c>
      <c r="K104" s="94">
        <f t="shared" si="12"/>
        <v>398716</v>
      </c>
      <c r="M104" t="str">
        <f t="shared" si="13"/>
        <v>398716</v>
      </c>
    </row>
    <row r="105" spans="1:13">
      <c r="A105" s="25" t="s">
        <v>200</v>
      </c>
      <c r="B105" s="23">
        <v>2</v>
      </c>
      <c r="D105" s="89" t="str">
        <f t="shared" si="7"/>
        <v>MONOHORGANJ</v>
      </c>
      <c r="E105" s="8">
        <f>VLOOKUP(D105,' POPULATION DATA-1'!$K$3:$M$94,3,0)</f>
        <v>244943</v>
      </c>
      <c r="F105">
        <f t="shared" si="9"/>
        <v>244943</v>
      </c>
      <c r="G105" s="67" t="str">
        <f t="shared" si="10"/>
        <v>244943</v>
      </c>
      <c r="H105">
        <f t="shared" si="11"/>
        <v>244943</v>
      </c>
      <c r="I105" s="93">
        <v>244943</v>
      </c>
      <c r="J105" s="94">
        <f t="shared" si="8"/>
        <v>244943</v>
      </c>
      <c r="K105" s="94">
        <f t="shared" si="12"/>
        <v>244943</v>
      </c>
      <c r="M105" t="str">
        <f t="shared" si="13"/>
        <v>244943</v>
      </c>
    </row>
    <row r="106" spans="1:13">
      <c r="A106" s="25" t="s">
        <v>193</v>
      </c>
      <c r="B106" s="23">
        <v>1</v>
      </c>
      <c r="D106" s="89" t="str">
        <f t="shared" si="7"/>
        <v>MURADNAGAR</v>
      </c>
      <c r="E106" s="8">
        <f>VLOOKUP(D106,' POPULATION DATA-1'!$K$3:$M$94,3,0)</f>
        <v>523556</v>
      </c>
      <c r="F106">
        <f t="shared" si="9"/>
        <v>523556</v>
      </c>
      <c r="G106" s="67" t="str">
        <f t="shared" si="10"/>
        <v>523556</v>
      </c>
      <c r="H106">
        <f t="shared" si="11"/>
        <v>523556</v>
      </c>
      <c r="I106" s="93">
        <v>523556</v>
      </c>
      <c r="J106" s="94">
        <f t="shared" si="8"/>
        <v>523556</v>
      </c>
      <c r="K106" s="94">
        <f t="shared" si="12"/>
        <v>523556</v>
      </c>
      <c r="M106" t="str">
        <f t="shared" si="13"/>
        <v>523556</v>
      </c>
    </row>
    <row r="107" spans="1:13">
      <c r="A107" s="25" t="s">
        <v>19</v>
      </c>
      <c r="B107" s="23">
        <v>6</v>
      </c>
      <c r="D107" s="89" t="str">
        <f t="shared" si="7"/>
        <v>NABINAGAR</v>
      </c>
      <c r="E107" s="8">
        <f>VLOOKUP(D107,' POPULATION DATA-1'!$K$3:$M$94,3,0)</f>
        <v>493518</v>
      </c>
      <c r="F107">
        <f t="shared" si="9"/>
        <v>493518</v>
      </c>
      <c r="G107" s="67" t="str">
        <f t="shared" si="10"/>
        <v>493518</v>
      </c>
      <c r="H107">
        <f t="shared" si="11"/>
        <v>493518</v>
      </c>
      <c r="I107" s="93">
        <v>493518</v>
      </c>
      <c r="J107" s="94">
        <f t="shared" si="8"/>
        <v>493518</v>
      </c>
      <c r="K107" s="94">
        <f t="shared" si="12"/>
        <v>493518</v>
      </c>
      <c r="M107" t="str">
        <f t="shared" si="13"/>
        <v>493518</v>
      </c>
    </row>
    <row r="108" spans="1:13">
      <c r="A108" s="25" t="s">
        <v>54</v>
      </c>
      <c r="B108" s="23">
        <v>4</v>
      </c>
      <c r="D108" s="89" t="str">
        <f t="shared" si="7"/>
        <v>NANGOLKOT</v>
      </c>
      <c r="E108" s="8">
        <f>VLOOKUP(D108,' POPULATION DATA-1'!$K$3:$M$94,3,0)</f>
        <v>373987</v>
      </c>
      <c r="F108">
        <f t="shared" si="9"/>
        <v>373987</v>
      </c>
      <c r="G108" s="67" t="str">
        <f t="shared" si="10"/>
        <v>373987</v>
      </c>
      <c r="H108">
        <f t="shared" si="11"/>
        <v>373987</v>
      </c>
      <c r="I108" s="93">
        <v>373987</v>
      </c>
      <c r="J108" s="94">
        <f t="shared" si="8"/>
        <v>373987</v>
      </c>
      <c r="K108" s="94">
        <f t="shared" si="12"/>
        <v>373987</v>
      </c>
      <c r="M108" t="str">
        <f t="shared" si="13"/>
        <v>373987</v>
      </c>
    </row>
    <row r="109" spans="1:13">
      <c r="A109" s="25" t="s">
        <v>110</v>
      </c>
      <c r="B109" s="23">
        <v>1</v>
      </c>
      <c r="D109" s="89" t="str">
        <f t="shared" si="7"/>
        <v>PAHARTALI</v>
      </c>
      <c r="E109" s="8">
        <f>VLOOKUP(D109,' POPULATION DATA-1'!$K$3:$M$94,3,0)</f>
        <v>198894</v>
      </c>
      <c r="F109">
        <f t="shared" si="9"/>
        <v>198894</v>
      </c>
      <c r="G109" s="67" t="str">
        <f t="shared" si="10"/>
        <v>198894</v>
      </c>
      <c r="H109">
        <f t="shared" si="11"/>
        <v>198894</v>
      </c>
      <c r="I109" s="93">
        <v>198894</v>
      </c>
      <c r="J109" s="94">
        <f t="shared" si="8"/>
        <v>198894</v>
      </c>
      <c r="K109" s="94">
        <f t="shared" si="12"/>
        <v>198894</v>
      </c>
      <c r="M109" t="str">
        <f t="shared" si="13"/>
        <v>198894</v>
      </c>
    </row>
    <row r="110" spans="1:13">
      <c r="A110" s="25" t="s">
        <v>107</v>
      </c>
      <c r="B110" s="23">
        <v>1</v>
      </c>
      <c r="D110" s="89" t="str">
        <f t="shared" si="7"/>
        <v>PANCHLAISH</v>
      </c>
      <c r="E110" s="8">
        <f>VLOOKUP(D110,' POPULATION DATA-1'!$K$3:$M$94,3,0)</f>
        <v>193357</v>
      </c>
      <c r="F110">
        <f t="shared" si="9"/>
        <v>193357</v>
      </c>
      <c r="G110" s="67" t="str">
        <f t="shared" si="10"/>
        <v>193357</v>
      </c>
      <c r="H110">
        <f t="shared" si="11"/>
        <v>193357</v>
      </c>
      <c r="I110" s="93">
        <v>193357</v>
      </c>
      <c r="J110" s="94">
        <f t="shared" si="8"/>
        <v>193357</v>
      </c>
      <c r="K110" s="94">
        <f t="shared" si="12"/>
        <v>193357</v>
      </c>
      <c r="M110" t="str">
        <f t="shared" si="13"/>
        <v>193357</v>
      </c>
    </row>
    <row r="111" spans="1:13">
      <c r="A111" s="25" t="s">
        <v>91</v>
      </c>
      <c r="B111" s="23">
        <v>2</v>
      </c>
      <c r="D111" s="89" t="str">
        <f t="shared" si="7"/>
        <v>PARSHURAM</v>
      </c>
      <c r="E111" s="8">
        <f>VLOOKUP(D111,' POPULATION DATA-1'!$K$3:$M$94,3,0)</f>
        <v>101072</v>
      </c>
      <c r="F111">
        <f t="shared" si="9"/>
        <v>101072</v>
      </c>
      <c r="G111" s="67" t="str">
        <f t="shared" si="10"/>
        <v>101072</v>
      </c>
      <c r="H111">
        <f t="shared" si="11"/>
        <v>101072</v>
      </c>
      <c r="I111" s="93">
        <v>101072</v>
      </c>
      <c r="J111" s="94">
        <f t="shared" si="8"/>
        <v>101072</v>
      </c>
      <c r="K111" s="94">
        <f t="shared" si="12"/>
        <v>101072</v>
      </c>
      <c r="M111" t="str">
        <f t="shared" si="13"/>
        <v>101072</v>
      </c>
    </row>
    <row r="112" spans="1:13">
      <c r="A112" s="25" t="s">
        <v>68</v>
      </c>
      <c r="B112" s="23">
        <v>2</v>
      </c>
      <c r="D112" s="89" t="str">
        <f t="shared" si="7"/>
        <v>PATENGA</v>
      </c>
      <c r="E112" s="8">
        <f>VLOOKUP(D112,' POPULATION DATA-1'!$K$3:$M$94,3,0)</f>
        <v>140223</v>
      </c>
      <c r="F112">
        <f t="shared" si="9"/>
        <v>140223</v>
      </c>
      <c r="G112" s="67" t="str">
        <f t="shared" si="10"/>
        <v>140223</v>
      </c>
      <c r="H112">
        <f t="shared" si="11"/>
        <v>140223</v>
      </c>
      <c r="I112" s="93">
        <v>140223</v>
      </c>
      <c r="J112" s="94">
        <f t="shared" si="8"/>
        <v>140223</v>
      </c>
      <c r="K112" s="94">
        <f t="shared" si="12"/>
        <v>140223</v>
      </c>
      <c r="M112" t="str">
        <f t="shared" si="13"/>
        <v>140223</v>
      </c>
    </row>
    <row r="113" spans="1:13">
      <c r="A113" s="25" t="s">
        <v>378</v>
      </c>
      <c r="B113" s="23">
        <v>1</v>
      </c>
      <c r="D113" s="89" t="str">
        <f t="shared" si="7"/>
        <v>PATIYA</v>
      </c>
      <c r="E113" s="8">
        <f>VLOOKUP(D113,' POPULATION DATA-1'!$K$3:$M$94,3,0)</f>
        <v>528120</v>
      </c>
      <c r="F113">
        <f t="shared" si="9"/>
        <v>528120</v>
      </c>
      <c r="G113" s="67" t="str">
        <f t="shared" si="10"/>
        <v>528120</v>
      </c>
      <c r="H113">
        <f t="shared" si="11"/>
        <v>528120</v>
      </c>
      <c r="I113" s="93">
        <v>528120</v>
      </c>
      <c r="J113" s="94">
        <f t="shared" si="8"/>
        <v>528120</v>
      </c>
      <c r="K113" s="94">
        <f t="shared" si="12"/>
        <v>528120</v>
      </c>
      <c r="M113" t="str">
        <f t="shared" si="13"/>
        <v>528120</v>
      </c>
    </row>
    <row r="114" spans="1:13">
      <c r="A114" s="25" t="s">
        <v>290</v>
      </c>
      <c r="B114" s="23">
        <v>1</v>
      </c>
      <c r="D114" s="89" t="str">
        <f t="shared" si="7"/>
        <v>RAIPUR</v>
      </c>
      <c r="E114" s="8">
        <f>VLOOKUP(D114,' POPULATION DATA-1'!$K$3:$M$94,3,0)</f>
        <v>236965</v>
      </c>
      <c r="F114">
        <f t="shared" si="9"/>
        <v>236965</v>
      </c>
      <c r="G114" s="67" t="str">
        <f t="shared" si="10"/>
        <v>236965</v>
      </c>
      <c r="H114">
        <f t="shared" si="11"/>
        <v>236965</v>
      </c>
      <c r="I114" s="93">
        <v>236965</v>
      </c>
      <c r="J114" s="94">
        <f t="shared" si="8"/>
        <v>236965</v>
      </c>
      <c r="K114" s="94">
        <f t="shared" si="12"/>
        <v>236965</v>
      </c>
      <c r="M114" t="str">
        <f t="shared" si="13"/>
        <v>236965</v>
      </c>
    </row>
    <row r="115" spans="1:13">
      <c r="A115" s="25" t="s">
        <v>287</v>
      </c>
      <c r="B115" s="23">
        <v>4</v>
      </c>
      <c r="D115" s="89" t="str">
        <f t="shared" si="7"/>
        <v>RAMGANJ</v>
      </c>
      <c r="E115" s="8">
        <f>VLOOKUP(D115,' POPULATION DATA-1'!$K$3:$M$94,3,0)</f>
        <v>342027</v>
      </c>
      <c r="F115">
        <f t="shared" si="9"/>
        <v>342027</v>
      </c>
      <c r="G115" s="67" t="str">
        <f t="shared" si="10"/>
        <v>342027</v>
      </c>
      <c r="H115">
        <f t="shared" si="11"/>
        <v>342027</v>
      </c>
      <c r="I115" s="93">
        <v>342027</v>
      </c>
      <c r="J115" s="94">
        <f t="shared" si="8"/>
        <v>342027</v>
      </c>
      <c r="K115" s="94">
        <f t="shared" si="12"/>
        <v>342027</v>
      </c>
      <c r="M115" t="str">
        <f t="shared" si="13"/>
        <v>342027</v>
      </c>
    </row>
    <row r="116" spans="1:13">
      <c r="A116" s="25" t="s">
        <v>382</v>
      </c>
      <c r="B116" s="23">
        <v>1</v>
      </c>
      <c r="D116" s="89" t="str">
        <f t="shared" si="7"/>
        <v>RAMGARH</v>
      </c>
      <c r="E116" s="8">
        <f>VLOOKUP(D116,' POPULATION DATA-1'!$K$3:$M$94,3,0)</f>
        <v>71677</v>
      </c>
      <c r="F116">
        <f t="shared" si="9"/>
        <v>71677</v>
      </c>
      <c r="G116" s="67" t="str">
        <f t="shared" si="10"/>
        <v>71677</v>
      </c>
      <c r="H116">
        <f t="shared" si="11"/>
        <v>71677</v>
      </c>
      <c r="I116" s="93">
        <v>71677</v>
      </c>
      <c r="J116" s="94">
        <f t="shared" si="8"/>
        <v>71677</v>
      </c>
      <c r="K116" s="94">
        <f t="shared" si="12"/>
        <v>71677</v>
      </c>
      <c r="M116" t="str">
        <f t="shared" si="13"/>
        <v>71677</v>
      </c>
    </row>
    <row r="117" spans="1:13">
      <c r="A117" s="25" t="s">
        <v>291</v>
      </c>
      <c r="B117" s="23">
        <v>1</v>
      </c>
      <c r="D117" s="89" t="str">
        <f t="shared" si="7"/>
        <v>RAMGATI</v>
      </c>
      <c r="E117" s="8">
        <f>VLOOKUP(D117,' POPULATION DATA-1'!$K$3:$M$94,3,0)</f>
        <v>335243</v>
      </c>
      <c r="F117">
        <f t="shared" si="9"/>
        <v>335243</v>
      </c>
      <c r="G117" s="67" t="str">
        <f t="shared" si="10"/>
        <v>335243</v>
      </c>
      <c r="H117">
        <f t="shared" si="11"/>
        <v>335243</v>
      </c>
      <c r="I117" s="93">
        <v>335243</v>
      </c>
      <c r="J117" s="94">
        <f t="shared" si="8"/>
        <v>335243</v>
      </c>
      <c r="K117" s="94">
        <f t="shared" si="12"/>
        <v>335243</v>
      </c>
      <c r="M117" t="str">
        <f t="shared" si="13"/>
        <v>335243</v>
      </c>
    </row>
    <row r="118" spans="1:13">
      <c r="A118" s="25" t="s">
        <v>99</v>
      </c>
      <c r="B118" s="23">
        <v>2</v>
      </c>
      <c r="D118" s="89" t="str">
        <f t="shared" si="7"/>
        <v>RANGUNIA</v>
      </c>
      <c r="E118" s="8">
        <f>VLOOKUP(D118,' POPULATION DATA-1'!$K$3:$M$94,3,0)</f>
        <v>339004</v>
      </c>
      <c r="F118">
        <f t="shared" si="9"/>
        <v>339004</v>
      </c>
      <c r="G118" s="67" t="str">
        <f t="shared" si="10"/>
        <v>339004</v>
      </c>
      <c r="H118">
        <f t="shared" si="11"/>
        <v>339004</v>
      </c>
      <c r="I118" s="93">
        <v>339004</v>
      </c>
      <c r="J118" s="94">
        <f t="shared" si="8"/>
        <v>339004</v>
      </c>
      <c r="K118" s="94">
        <f t="shared" si="12"/>
        <v>339004</v>
      </c>
      <c r="M118" t="str">
        <f t="shared" si="13"/>
        <v>339004</v>
      </c>
    </row>
    <row r="119" spans="1:13">
      <c r="A119" s="25" t="s">
        <v>66</v>
      </c>
      <c r="B119" s="23">
        <v>3</v>
      </c>
      <c r="D119" s="89" t="str">
        <f t="shared" si="7"/>
        <v>RAOZAN</v>
      </c>
      <c r="E119" s="8">
        <f>VLOOKUP(D119,' POPULATION DATA-1'!$K$3:$M$94,3,0)</f>
        <v>322840</v>
      </c>
      <c r="F119">
        <f t="shared" si="9"/>
        <v>322840</v>
      </c>
      <c r="G119" s="67" t="str">
        <f t="shared" si="10"/>
        <v>322840</v>
      </c>
      <c r="H119">
        <f t="shared" si="11"/>
        <v>322840</v>
      </c>
      <c r="I119" s="93">
        <v>322840</v>
      </c>
      <c r="J119" s="94">
        <f t="shared" si="8"/>
        <v>322840</v>
      </c>
      <c r="K119" s="94">
        <f t="shared" si="12"/>
        <v>322840</v>
      </c>
      <c r="M119" t="str">
        <f t="shared" si="13"/>
        <v>322840</v>
      </c>
    </row>
    <row r="120" spans="1:13">
      <c r="A120" s="25" t="s">
        <v>115</v>
      </c>
      <c r="B120" s="23">
        <v>3</v>
      </c>
      <c r="D120" s="89" t="str">
        <f t="shared" si="7"/>
        <v>SADARGHAT</v>
      </c>
      <c r="E120" s="8">
        <f>VLOOKUP(D120,' POPULATION DATA-1'!$K$3:$M$94,3,0)</f>
        <v>106447</v>
      </c>
      <c r="F120">
        <f t="shared" si="9"/>
        <v>106447</v>
      </c>
      <c r="G120" s="67" t="str">
        <f t="shared" si="10"/>
        <v>106447</v>
      </c>
      <c r="H120">
        <f t="shared" si="11"/>
        <v>106447</v>
      </c>
      <c r="I120" s="93">
        <v>106447</v>
      </c>
      <c r="J120" s="94">
        <f t="shared" si="8"/>
        <v>106447</v>
      </c>
      <c r="K120" s="94">
        <f t="shared" si="12"/>
        <v>106447</v>
      </c>
      <c r="M120" t="str">
        <f t="shared" si="13"/>
        <v>106447</v>
      </c>
    </row>
    <row r="121" spans="1:13">
      <c r="A121" s="25" t="s">
        <v>140</v>
      </c>
      <c r="B121" s="23">
        <v>1</v>
      </c>
      <c r="D121" s="89" t="str">
        <f t="shared" si="7"/>
        <v>SANDWIP</v>
      </c>
      <c r="E121" s="8">
        <f>VLOOKUP(D121,' POPULATION DATA-1'!$K$3:$M$94,3,0)</f>
        <v>278605</v>
      </c>
      <c r="F121">
        <f t="shared" si="9"/>
        <v>278605</v>
      </c>
      <c r="G121" s="67" t="str">
        <f t="shared" si="10"/>
        <v>278605</v>
      </c>
      <c r="H121">
        <f t="shared" si="11"/>
        <v>278605</v>
      </c>
      <c r="I121" s="93">
        <v>278605</v>
      </c>
      <c r="J121" s="94">
        <f t="shared" si="8"/>
        <v>278605</v>
      </c>
      <c r="K121" s="94">
        <f t="shared" si="12"/>
        <v>278605</v>
      </c>
      <c r="M121" t="str">
        <f t="shared" si="13"/>
        <v>278605</v>
      </c>
    </row>
    <row r="122" spans="1:13">
      <c r="A122" s="25" t="s">
        <v>1065</v>
      </c>
      <c r="B122" s="23">
        <v>1</v>
      </c>
      <c r="D122" s="89" t="str">
        <f t="shared" si="7"/>
        <v>SARAIL</v>
      </c>
      <c r="E122" s="8">
        <f>VLOOKUP(D122,' POPULATION DATA-1'!$K$3:$M$94,3,0)</f>
        <v>315208</v>
      </c>
      <c r="F122">
        <f t="shared" si="9"/>
        <v>315208</v>
      </c>
      <c r="G122" s="67" t="str">
        <f t="shared" si="10"/>
        <v>315208</v>
      </c>
      <c r="H122">
        <f t="shared" si="11"/>
        <v>315208</v>
      </c>
      <c r="I122" s="93">
        <v>315208</v>
      </c>
      <c r="J122" s="94">
        <f t="shared" si="8"/>
        <v>315208</v>
      </c>
      <c r="K122" s="94">
        <f t="shared" si="12"/>
        <v>315208</v>
      </c>
      <c r="M122" t="str">
        <f t="shared" si="13"/>
        <v>315208</v>
      </c>
    </row>
    <row r="123" spans="1:13">
      <c r="A123" s="25" t="s">
        <v>375</v>
      </c>
      <c r="B123" s="23">
        <v>2</v>
      </c>
      <c r="D123" s="89" t="str">
        <f t="shared" si="7"/>
        <v>SATKANIA</v>
      </c>
      <c r="E123" s="8">
        <f>VLOOKUP(D123,' POPULATION DATA-1'!$K$3:$M$94,3,0)</f>
        <v>384806</v>
      </c>
      <c r="F123">
        <f t="shared" si="9"/>
        <v>384806</v>
      </c>
      <c r="G123" s="67" t="str">
        <f t="shared" si="10"/>
        <v>384806</v>
      </c>
      <c r="H123">
        <f t="shared" si="11"/>
        <v>384806</v>
      </c>
      <c r="I123" s="93">
        <v>384806</v>
      </c>
      <c r="J123" s="94">
        <f t="shared" si="8"/>
        <v>384806</v>
      </c>
      <c r="K123" s="94">
        <f t="shared" si="12"/>
        <v>384806</v>
      </c>
      <c r="M123" t="str">
        <f t="shared" si="13"/>
        <v>384806</v>
      </c>
    </row>
    <row r="124" spans="1:13">
      <c r="A124" s="25" t="s">
        <v>354</v>
      </c>
      <c r="B124" s="23">
        <v>1</v>
      </c>
      <c r="D124" s="89" t="str">
        <f t="shared" si="7"/>
        <v>SENBAGH</v>
      </c>
      <c r="E124" s="8">
        <f>VLOOKUP(D124,' POPULATION DATA-1'!$K$3:$M$94,3,0)</f>
        <v>310871</v>
      </c>
      <c r="F124">
        <f t="shared" si="9"/>
        <v>310871</v>
      </c>
      <c r="G124" s="67" t="str">
        <f t="shared" si="10"/>
        <v>310871</v>
      </c>
      <c r="H124">
        <f t="shared" si="11"/>
        <v>310871</v>
      </c>
      <c r="I124" s="93">
        <v>310871</v>
      </c>
      <c r="J124" s="94">
        <f t="shared" si="8"/>
        <v>310871</v>
      </c>
      <c r="K124" s="94">
        <f t="shared" si="12"/>
        <v>310871</v>
      </c>
      <c r="M124" t="str">
        <f t="shared" si="13"/>
        <v>310871</v>
      </c>
    </row>
    <row r="125" spans="1:13">
      <c r="A125" s="25" t="s">
        <v>49</v>
      </c>
      <c r="B125" s="23">
        <v>1</v>
      </c>
      <c r="D125" s="89" t="str">
        <f t="shared" si="7"/>
        <v>SHAHRASTI</v>
      </c>
      <c r="E125" s="8">
        <f>VLOOKUP(D125,' POPULATION DATA-1'!$K$3:$M$94,3,0)</f>
        <v>229118</v>
      </c>
      <c r="F125">
        <f t="shared" si="9"/>
        <v>229118</v>
      </c>
      <c r="G125" s="67" t="str">
        <f t="shared" si="10"/>
        <v>229118</v>
      </c>
      <c r="H125">
        <f t="shared" si="11"/>
        <v>229118</v>
      </c>
      <c r="I125" s="93">
        <v>229118</v>
      </c>
      <c r="J125" s="94">
        <f t="shared" si="8"/>
        <v>229118</v>
      </c>
      <c r="K125" s="94">
        <f t="shared" si="12"/>
        <v>229118</v>
      </c>
      <c r="M125" t="str">
        <f t="shared" si="13"/>
        <v>229118</v>
      </c>
    </row>
    <row r="126" spans="1:13">
      <c r="A126" s="25" t="s">
        <v>74</v>
      </c>
      <c r="B126" s="23">
        <v>4</v>
      </c>
      <c r="D126" s="89" t="str">
        <f t="shared" si="7"/>
        <v>SITAKUNDA</v>
      </c>
      <c r="E126" s="8">
        <f>VLOOKUP(D126,' POPULATION DATA-1'!$K$3:$M$94,3,0)</f>
        <v>387832</v>
      </c>
      <c r="F126">
        <f t="shared" si="9"/>
        <v>387832</v>
      </c>
      <c r="G126" s="67" t="str">
        <f t="shared" si="10"/>
        <v>387832</v>
      </c>
      <c r="H126">
        <f t="shared" si="11"/>
        <v>387832</v>
      </c>
      <c r="I126" s="93">
        <v>387832</v>
      </c>
      <c r="J126" s="94">
        <f t="shared" si="8"/>
        <v>387832</v>
      </c>
      <c r="K126" s="94">
        <f t="shared" si="12"/>
        <v>387832</v>
      </c>
      <c r="M126" t="str">
        <f t="shared" si="13"/>
        <v>387832</v>
      </c>
    </row>
    <row r="127" spans="1:13">
      <c r="A127" s="25" t="s">
        <v>262</v>
      </c>
      <c r="B127" s="23">
        <v>1</v>
      </c>
      <c r="D127" s="89" t="str">
        <f t="shared" si="7"/>
        <v>SONAGAZI</v>
      </c>
      <c r="E127" s="8">
        <f>VLOOKUP(D127,' POPULATION DATA-1'!$K$3:$M$94,3,0)</f>
        <v>262547</v>
      </c>
      <c r="F127">
        <f t="shared" si="9"/>
        <v>262547</v>
      </c>
      <c r="G127" s="67" t="str">
        <f t="shared" si="10"/>
        <v>262547</v>
      </c>
      <c r="H127">
        <f t="shared" si="11"/>
        <v>262547</v>
      </c>
      <c r="I127" s="93">
        <v>262547</v>
      </c>
      <c r="J127" s="94">
        <f t="shared" si="8"/>
        <v>262547</v>
      </c>
      <c r="K127" s="94">
        <f t="shared" si="12"/>
        <v>262547</v>
      </c>
      <c r="M127" t="str">
        <f t="shared" si="13"/>
        <v>262547</v>
      </c>
    </row>
    <row r="128" spans="1:13">
      <c r="A128" s="25" t="s">
        <v>342</v>
      </c>
      <c r="B128" s="23">
        <v>6</v>
      </c>
      <c r="D128" s="89" t="str">
        <f t="shared" si="7"/>
        <v>SONAIMURI</v>
      </c>
      <c r="E128" s="8">
        <f>VLOOKUP(D128,' POPULATION DATA-1'!$K$3:$M$94,3,0)</f>
        <v>327194</v>
      </c>
      <c r="F128">
        <f t="shared" si="9"/>
        <v>327194</v>
      </c>
      <c r="G128" s="67" t="str">
        <f t="shared" si="10"/>
        <v>327194</v>
      </c>
      <c r="H128">
        <f t="shared" si="11"/>
        <v>327194</v>
      </c>
      <c r="I128" s="93">
        <v>327194</v>
      </c>
      <c r="J128" s="94">
        <f t="shared" si="8"/>
        <v>327194</v>
      </c>
      <c r="K128" s="94">
        <f t="shared" si="12"/>
        <v>327194</v>
      </c>
      <c r="M128" t="str">
        <f t="shared" si="13"/>
        <v>327194</v>
      </c>
    </row>
    <row r="129" spans="1:13">
      <c r="A129" s="25" t="s">
        <v>1064</v>
      </c>
      <c r="B129" s="23">
        <v>1</v>
      </c>
      <c r="D129" s="89" t="str">
        <f t="shared" si="7"/>
        <v>SUBARNACHAR</v>
      </c>
      <c r="E129" s="8">
        <f>VLOOKUP(D129,' POPULATION DATA-1'!$K$3:$M$94,3,0)</f>
        <v>289514</v>
      </c>
      <c r="F129">
        <f t="shared" si="9"/>
        <v>289514</v>
      </c>
      <c r="G129" s="67" t="str">
        <f t="shared" si="10"/>
        <v>289514</v>
      </c>
      <c r="H129">
        <f t="shared" si="11"/>
        <v>289514</v>
      </c>
      <c r="I129" s="93">
        <v>289514</v>
      </c>
      <c r="J129" s="94">
        <f t="shared" si="8"/>
        <v>289514</v>
      </c>
      <c r="K129" s="94">
        <f t="shared" si="12"/>
        <v>289514</v>
      </c>
      <c r="M129" t="str">
        <f t="shared" si="13"/>
        <v>289514</v>
      </c>
    </row>
    <row r="130" spans="1:13">
      <c r="A130" s="25" t="s">
        <v>347</v>
      </c>
      <c r="B130" s="23">
        <v>5</v>
      </c>
      <c r="D130" s="89" t="str">
        <f t="shared" si="7"/>
        <v>SUDHARAM</v>
      </c>
      <c r="E130" s="8">
        <f>VLOOKUP(D130,' POPULATION DATA-1'!$K$3:$M$94,3,0)</f>
        <v>75490</v>
      </c>
      <c r="F130">
        <f t="shared" si="9"/>
        <v>75490</v>
      </c>
      <c r="G130" s="67" t="str">
        <f t="shared" si="10"/>
        <v>75490</v>
      </c>
      <c r="H130">
        <f t="shared" si="11"/>
        <v>75490</v>
      </c>
      <c r="I130" s="93">
        <v>75490</v>
      </c>
      <c r="J130" s="94">
        <f t="shared" si="8"/>
        <v>75490</v>
      </c>
      <c r="K130" s="94">
        <f t="shared" si="12"/>
        <v>75490</v>
      </c>
      <c r="M130" t="str">
        <f t="shared" si="13"/>
        <v>75490</v>
      </c>
    </row>
    <row r="131" spans="1:13">
      <c r="A131" s="25" t="s">
        <v>247</v>
      </c>
      <c r="B131" s="23">
        <v>1</v>
      </c>
      <c r="D131" s="89" t="str">
        <f t="shared" ref="D131:D194" si="14">A131</f>
        <v>TEKNAF</v>
      </c>
      <c r="E131" s="8">
        <f>VLOOKUP(D131,' POPULATION DATA-1'!$K$3:$M$94,3,0)</f>
        <v>333840</v>
      </c>
      <c r="F131">
        <f t="shared" si="9"/>
        <v>333840</v>
      </c>
      <c r="G131" s="67" t="str">
        <f t="shared" si="10"/>
        <v>333840</v>
      </c>
      <c r="H131">
        <f t="shared" si="11"/>
        <v>333840</v>
      </c>
      <c r="I131" s="93">
        <v>333840</v>
      </c>
      <c r="J131" s="94">
        <f t="shared" ref="J131:J194" si="15">N(I131)</f>
        <v>333840</v>
      </c>
      <c r="K131" s="94">
        <f t="shared" si="12"/>
        <v>333840</v>
      </c>
      <c r="M131" t="str">
        <f t="shared" si="13"/>
        <v>333840</v>
      </c>
    </row>
    <row r="132" spans="1:13">
      <c r="A132" s="25" t="s">
        <v>219</v>
      </c>
      <c r="B132" s="23">
        <v>1</v>
      </c>
      <c r="D132" s="89" t="str">
        <f t="shared" si="14"/>
        <v>TITAS</v>
      </c>
      <c r="E132" s="8">
        <f>VLOOKUP(D132,' POPULATION DATA-1'!$K$3:$M$94,3,0)</f>
        <v>184617</v>
      </c>
      <c r="F132">
        <f t="shared" ref="F132:F195" si="16">N(E132)</f>
        <v>184617</v>
      </c>
      <c r="G132" s="67" t="str">
        <f t="shared" ref="G132:G195" si="17">SUBSTITUTE(E132,",","")</f>
        <v>184617</v>
      </c>
      <c r="H132">
        <f t="shared" ref="H132:H195" si="18">VALUE(G132)</f>
        <v>184617</v>
      </c>
      <c r="I132" s="93">
        <v>184617</v>
      </c>
      <c r="J132" s="94">
        <f t="shared" si="15"/>
        <v>184617</v>
      </c>
      <c r="K132" s="94">
        <f t="shared" ref="K132:K195" si="19">IF(J132=0,SUBSTITUTE(J132,"0",""),J132)</f>
        <v>184617</v>
      </c>
      <c r="M132" t="str">
        <f t="shared" ref="M132:M195" si="20">_xlfn.CONCAT(K132,L132)</f>
        <v>184617</v>
      </c>
    </row>
    <row r="133" spans="1:13">
      <c r="A133" s="25" t="s">
        <v>244</v>
      </c>
      <c r="B133" s="23">
        <v>1</v>
      </c>
      <c r="D133" s="89" t="str">
        <f t="shared" si="14"/>
        <v>UKHIA</v>
      </c>
      <c r="E133" s="8">
        <f>VLOOKUP(D133,' POPULATION DATA-1'!$K$3:$M$94,3,0)</f>
        <v>207379</v>
      </c>
      <c r="F133">
        <f t="shared" si="16"/>
        <v>207379</v>
      </c>
      <c r="G133" s="67" t="str">
        <f t="shared" si="17"/>
        <v>207379</v>
      </c>
      <c r="H133">
        <f t="shared" si="18"/>
        <v>207379</v>
      </c>
      <c r="I133" s="93">
        <v>207379</v>
      </c>
      <c r="J133" s="94">
        <f t="shared" si="15"/>
        <v>207379</v>
      </c>
      <c r="K133" s="94">
        <f t="shared" si="19"/>
        <v>207379</v>
      </c>
      <c r="M133" t="str">
        <f t="shared" si="20"/>
        <v>207379</v>
      </c>
    </row>
    <row r="134" spans="1:13">
      <c r="A134" s="10" t="s">
        <v>142</v>
      </c>
      <c r="B134" s="23">
        <v>254</v>
      </c>
      <c r="D134" s="90" t="str">
        <f t="shared" si="14"/>
        <v>DHAKA</v>
      </c>
      <c r="F134">
        <f t="shared" si="16"/>
        <v>0</v>
      </c>
      <c r="G134" s="67" t="str">
        <f t="shared" si="17"/>
        <v/>
      </c>
      <c r="H134" t="e">
        <f t="shared" si="18"/>
        <v>#VALUE!</v>
      </c>
      <c r="I134" s="93" t="s">
        <v>1420</v>
      </c>
      <c r="J134" s="94">
        <f t="shared" si="15"/>
        <v>0</v>
      </c>
      <c r="K134" s="94" t="str">
        <f t="shared" si="19"/>
        <v/>
      </c>
      <c r="M134" t="str">
        <f t="shared" si="20"/>
        <v/>
      </c>
    </row>
    <row r="135" spans="1:13">
      <c r="A135" s="25" t="s">
        <v>745</v>
      </c>
      <c r="B135" s="23">
        <v>1</v>
      </c>
      <c r="D135" s="89" t="str">
        <f t="shared" si="14"/>
        <v>ARIHAZAR</v>
      </c>
      <c r="E135" s="8">
        <f>VLOOKUP(D135,' POPULATION DATA-1'!$BA$3:$BC$115,3,0)</f>
        <v>331566</v>
      </c>
      <c r="F135">
        <f t="shared" si="16"/>
        <v>331566</v>
      </c>
      <c r="G135" s="67" t="str">
        <f t="shared" si="17"/>
        <v>331566</v>
      </c>
      <c r="H135">
        <f t="shared" si="18"/>
        <v>331566</v>
      </c>
      <c r="I135" s="93">
        <v>331566</v>
      </c>
      <c r="J135" s="94">
        <f t="shared" si="15"/>
        <v>331566</v>
      </c>
      <c r="K135" s="94">
        <f t="shared" si="19"/>
        <v>331566</v>
      </c>
      <c r="M135" t="str">
        <f t="shared" si="20"/>
        <v>331566</v>
      </c>
    </row>
    <row r="136" spans="1:13">
      <c r="A136" s="25" t="s">
        <v>528</v>
      </c>
      <c r="B136" s="23">
        <v>2</v>
      </c>
      <c r="D136" s="89" t="str">
        <f t="shared" si="14"/>
        <v>ASHULIA</v>
      </c>
      <c r="E136" s="8">
        <f>VLOOKUP(D136,' POPULATION DATA-1'!$BA$3:$BC$115,3,0)</f>
        <v>143952</v>
      </c>
      <c r="F136">
        <f t="shared" si="16"/>
        <v>143952</v>
      </c>
      <c r="G136" s="67" t="str">
        <f t="shared" si="17"/>
        <v>143952</v>
      </c>
      <c r="H136">
        <f t="shared" si="18"/>
        <v>143952</v>
      </c>
      <c r="I136" s="93">
        <v>143952</v>
      </c>
      <c r="J136" s="94">
        <f t="shared" si="15"/>
        <v>143952</v>
      </c>
      <c r="K136" s="94">
        <f t="shared" si="19"/>
        <v>143952</v>
      </c>
      <c r="M136" t="str">
        <f t="shared" si="20"/>
        <v>143952</v>
      </c>
    </row>
    <row r="137" spans="1:13">
      <c r="A137" s="25" t="s">
        <v>542</v>
      </c>
      <c r="B137" s="23">
        <v>1</v>
      </c>
      <c r="D137" s="89" t="str">
        <f t="shared" si="14"/>
        <v>BADDA</v>
      </c>
      <c r="E137" s="8">
        <f>VLOOKUP(D137,' POPULATION DATA-1'!$BA$3:$BC$115,3,0)</f>
        <v>320025</v>
      </c>
      <c r="F137">
        <f t="shared" si="16"/>
        <v>320025</v>
      </c>
      <c r="G137" s="67" t="str">
        <f t="shared" si="17"/>
        <v>320025</v>
      </c>
      <c r="H137">
        <f t="shared" si="18"/>
        <v>320025</v>
      </c>
      <c r="I137" s="93">
        <v>320025</v>
      </c>
      <c r="J137" s="94">
        <f t="shared" si="15"/>
        <v>320025</v>
      </c>
      <c r="K137" s="94">
        <f t="shared" si="19"/>
        <v>320025</v>
      </c>
      <c r="M137" t="str">
        <f t="shared" si="20"/>
        <v>320025</v>
      </c>
    </row>
    <row r="138" spans="1:13">
      <c r="A138" s="25" t="s">
        <v>255</v>
      </c>
      <c r="B138" s="23">
        <v>2</v>
      </c>
      <c r="D138" s="89" t="str">
        <f t="shared" si="14"/>
        <v>BAJITPUR</v>
      </c>
      <c r="E138" s="8">
        <f>VLOOKUP(D138,' POPULATION DATA-1'!$BA$3:$BC$115,3,0)</f>
        <v>34898</v>
      </c>
      <c r="F138">
        <f t="shared" si="16"/>
        <v>34898</v>
      </c>
      <c r="G138" s="67" t="str">
        <f t="shared" si="17"/>
        <v>34898</v>
      </c>
      <c r="H138">
        <f t="shared" si="18"/>
        <v>34898</v>
      </c>
      <c r="I138" s="93">
        <v>34898</v>
      </c>
      <c r="J138" s="94">
        <f t="shared" si="15"/>
        <v>34898</v>
      </c>
      <c r="K138" s="94">
        <f t="shared" si="19"/>
        <v>34898</v>
      </c>
      <c r="M138" t="str">
        <f t="shared" si="20"/>
        <v>34898</v>
      </c>
    </row>
    <row r="139" spans="1:13">
      <c r="A139" s="25" t="s">
        <v>782</v>
      </c>
      <c r="B139" s="23">
        <v>1</v>
      </c>
      <c r="D139" s="89" t="str">
        <f t="shared" si="14"/>
        <v>BALIAKANDI</v>
      </c>
      <c r="E139" s="8">
        <f>VLOOKUP(D139,' POPULATION DATA-1'!$BA$3:$BC$115,3,0)</f>
        <v>230011</v>
      </c>
      <c r="F139">
        <f t="shared" si="16"/>
        <v>230011</v>
      </c>
      <c r="G139" s="67" t="str">
        <f t="shared" si="17"/>
        <v>230011</v>
      </c>
      <c r="H139">
        <f t="shared" si="18"/>
        <v>230011</v>
      </c>
      <c r="I139" s="93">
        <v>230011</v>
      </c>
      <c r="J139" s="94">
        <f t="shared" si="15"/>
        <v>230011</v>
      </c>
      <c r="K139" s="94">
        <f t="shared" si="19"/>
        <v>230011</v>
      </c>
      <c r="M139" t="str">
        <f t="shared" si="20"/>
        <v>230011</v>
      </c>
    </row>
    <row r="140" spans="1:13">
      <c r="A140" s="25" t="s">
        <v>518</v>
      </c>
      <c r="B140" s="23">
        <v>3</v>
      </c>
      <c r="D140" s="89" t="str">
        <f t="shared" si="14"/>
        <v>BANANI</v>
      </c>
      <c r="E140" s="8">
        <f>VLOOKUP(D140,' POPULATION DATA-1'!$BA$3:$BC$115,3,0)</f>
        <v>184453</v>
      </c>
      <c r="F140">
        <f t="shared" si="16"/>
        <v>184453</v>
      </c>
      <c r="G140" s="67" t="str">
        <f t="shared" si="17"/>
        <v>184453</v>
      </c>
      <c r="H140">
        <f t="shared" si="18"/>
        <v>184453</v>
      </c>
      <c r="I140" s="93">
        <v>184453</v>
      </c>
      <c r="J140" s="94">
        <f t="shared" si="15"/>
        <v>184453</v>
      </c>
      <c r="K140" s="94">
        <f t="shared" si="19"/>
        <v>184453</v>
      </c>
      <c r="M140" t="str">
        <f t="shared" si="20"/>
        <v>184453</v>
      </c>
    </row>
    <row r="141" spans="1:13">
      <c r="A141" s="25" t="s">
        <v>467</v>
      </c>
      <c r="B141" s="23">
        <v>4</v>
      </c>
      <c r="D141" s="89" t="str">
        <f t="shared" si="14"/>
        <v>BANGSHAL</v>
      </c>
      <c r="E141" s="8">
        <f>VLOOKUP(D141,' POPULATION DATA-1'!$BA$3:$BC$115,3,0)</f>
        <v>178241</v>
      </c>
      <c r="F141">
        <f t="shared" si="16"/>
        <v>178241</v>
      </c>
      <c r="G141" s="67" t="str">
        <f t="shared" si="17"/>
        <v>178241</v>
      </c>
      <c r="H141">
        <f t="shared" si="18"/>
        <v>178241</v>
      </c>
      <c r="I141" s="93">
        <v>178241</v>
      </c>
      <c r="J141" s="94">
        <f t="shared" si="15"/>
        <v>178241</v>
      </c>
      <c r="K141" s="94">
        <f t="shared" si="19"/>
        <v>178241</v>
      </c>
      <c r="M141" t="str">
        <f t="shared" si="20"/>
        <v>178241</v>
      </c>
    </row>
    <row r="142" spans="1:13">
      <c r="A142" s="25" t="s">
        <v>797</v>
      </c>
      <c r="B142" s="23">
        <v>4</v>
      </c>
      <c r="D142" s="89" t="str">
        <f t="shared" si="14"/>
        <v>BASAIL</v>
      </c>
      <c r="E142" s="8">
        <f>VLOOKUP(D142,' POPULATION DATA-1'!$BA$3:$BC$115,3,0)</f>
        <v>159870</v>
      </c>
      <c r="F142">
        <f t="shared" si="16"/>
        <v>159870</v>
      </c>
      <c r="G142" s="67" t="str">
        <f t="shared" si="17"/>
        <v>159870</v>
      </c>
      <c r="H142">
        <f t="shared" si="18"/>
        <v>159870</v>
      </c>
      <c r="I142" s="93">
        <v>159870</v>
      </c>
      <c r="J142" s="94">
        <f t="shared" si="15"/>
        <v>159870</v>
      </c>
      <c r="K142" s="94">
        <f t="shared" si="19"/>
        <v>159870</v>
      </c>
      <c r="M142" t="str">
        <f t="shared" si="20"/>
        <v>159870</v>
      </c>
    </row>
    <row r="143" spans="1:13">
      <c r="A143" s="25" t="s">
        <v>249</v>
      </c>
      <c r="B143" s="23">
        <v>1</v>
      </c>
      <c r="D143" s="89" t="str">
        <f t="shared" si="14"/>
        <v>BASON</v>
      </c>
      <c r="E143" s="8">
        <f>VLOOKUP(D143,' POPULATION DATA-1'!$BA$3:$BC$115,3,0)</f>
        <v>124500</v>
      </c>
      <c r="F143">
        <f t="shared" si="16"/>
        <v>124500</v>
      </c>
      <c r="G143" s="67" t="str">
        <f t="shared" si="17"/>
        <v>124500</v>
      </c>
      <c r="H143">
        <f t="shared" si="18"/>
        <v>124500</v>
      </c>
      <c r="I143" s="93">
        <v>124500</v>
      </c>
      <c r="J143" s="94">
        <f t="shared" si="15"/>
        <v>124500</v>
      </c>
      <c r="K143" s="94">
        <f t="shared" si="19"/>
        <v>124500</v>
      </c>
      <c r="M143" t="str">
        <f t="shared" si="20"/>
        <v>124500</v>
      </c>
    </row>
    <row r="144" spans="1:13">
      <c r="A144" s="25" t="s">
        <v>661</v>
      </c>
      <c r="B144" s="23">
        <v>1</v>
      </c>
      <c r="D144" s="89" t="str">
        <f t="shared" si="14"/>
        <v>BHAIRAB</v>
      </c>
      <c r="E144" s="8">
        <f>VLOOKUP(D144,' POPULATION DATA-1'!$BA$3:$BC$115,3,0)</f>
        <v>298309</v>
      </c>
      <c r="F144">
        <f t="shared" si="16"/>
        <v>298309</v>
      </c>
      <c r="G144" s="67" t="str">
        <f t="shared" si="17"/>
        <v>298309</v>
      </c>
      <c r="H144">
        <f t="shared" si="18"/>
        <v>298309</v>
      </c>
      <c r="I144" s="93">
        <v>298309</v>
      </c>
      <c r="J144" s="94">
        <f t="shared" si="15"/>
        <v>298309</v>
      </c>
      <c r="K144" s="94">
        <f t="shared" si="19"/>
        <v>298309</v>
      </c>
      <c r="M144" t="str">
        <f t="shared" si="20"/>
        <v>298309</v>
      </c>
    </row>
    <row r="145" spans="1:13">
      <c r="A145" s="25" t="s">
        <v>596</v>
      </c>
      <c r="B145" s="23">
        <v>3</v>
      </c>
      <c r="D145" s="89" t="str">
        <f t="shared" si="14"/>
        <v>BHANGA</v>
      </c>
      <c r="E145" s="8">
        <f>VLOOKUP(D145,' POPULATION DATA-1'!$BA$3:$BC$115,3,0)</f>
        <v>259032</v>
      </c>
      <c r="F145">
        <f t="shared" si="16"/>
        <v>259032</v>
      </c>
      <c r="G145" s="67" t="str">
        <f t="shared" si="17"/>
        <v>259032</v>
      </c>
      <c r="H145">
        <f t="shared" si="18"/>
        <v>259032</v>
      </c>
      <c r="I145" s="93">
        <v>259032</v>
      </c>
      <c r="J145" s="94">
        <f t="shared" si="15"/>
        <v>259032</v>
      </c>
      <c r="K145" s="94">
        <f t="shared" si="19"/>
        <v>259032</v>
      </c>
      <c r="M145" t="str">
        <f t="shared" si="20"/>
        <v>259032</v>
      </c>
    </row>
    <row r="146" spans="1:13">
      <c r="A146" s="25" t="s">
        <v>816</v>
      </c>
      <c r="B146" s="23">
        <v>1</v>
      </c>
      <c r="D146" s="89" t="str">
        <f t="shared" si="14"/>
        <v>BHUAPUR</v>
      </c>
      <c r="E146" s="8">
        <f>VLOOKUP(D146,' POPULATION DATA-1'!$BA$3:$BC$115,3,0)</f>
        <v>189913</v>
      </c>
      <c r="F146">
        <f t="shared" si="16"/>
        <v>189913</v>
      </c>
      <c r="G146" s="67" t="str">
        <f t="shared" si="17"/>
        <v>189913</v>
      </c>
      <c r="H146">
        <f t="shared" si="18"/>
        <v>189913</v>
      </c>
      <c r="I146" s="93">
        <v>189913</v>
      </c>
      <c r="J146" s="94">
        <f t="shared" si="15"/>
        <v>189913</v>
      </c>
      <c r="K146" s="94">
        <f t="shared" si="19"/>
        <v>189913</v>
      </c>
      <c r="M146" t="str">
        <f t="shared" si="20"/>
        <v>189913</v>
      </c>
    </row>
    <row r="147" spans="1:13">
      <c r="A147" s="25" t="s">
        <v>606</v>
      </c>
      <c r="B147" s="23">
        <v>1</v>
      </c>
      <c r="D147" s="89" t="str">
        <f t="shared" si="14"/>
        <v>BOALMARI</v>
      </c>
      <c r="E147" s="8">
        <f>VLOOKUP(D147,' POPULATION DATA-1'!$BA$3:$BC$115,3,0)</f>
        <v>256658</v>
      </c>
      <c r="F147">
        <f t="shared" si="16"/>
        <v>256658</v>
      </c>
      <c r="G147" s="67" t="str">
        <f t="shared" si="17"/>
        <v>256658</v>
      </c>
      <c r="H147">
        <f t="shared" si="18"/>
        <v>256658</v>
      </c>
      <c r="I147" s="93">
        <v>256658</v>
      </c>
      <c r="J147" s="94">
        <f t="shared" si="15"/>
        <v>256658</v>
      </c>
      <c r="K147" s="94">
        <f t="shared" si="19"/>
        <v>256658</v>
      </c>
      <c r="M147" t="str">
        <f t="shared" si="20"/>
        <v>256658</v>
      </c>
    </row>
    <row r="148" spans="1:13">
      <c r="A148" s="25" t="s">
        <v>475</v>
      </c>
      <c r="B148" s="23">
        <v>2</v>
      </c>
      <c r="D148" s="89" t="str">
        <f t="shared" si="14"/>
        <v>CANTONMENT</v>
      </c>
      <c r="E148" s="8">
        <f>VLOOKUP(D148,' POPULATION DATA-1'!$BA$3:$BC$115,3,0)</f>
        <v>117464</v>
      </c>
      <c r="F148">
        <f t="shared" si="16"/>
        <v>117464</v>
      </c>
      <c r="G148" s="67" t="str">
        <f t="shared" si="17"/>
        <v>117464</v>
      </c>
      <c r="H148">
        <f t="shared" si="18"/>
        <v>117464</v>
      </c>
      <c r="I148" s="93">
        <v>117464</v>
      </c>
      <c r="J148" s="94">
        <f t="shared" si="15"/>
        <v>117464</v>
      </c>
      <c r="K148" s="94">
        <f t="shared" si="19"/>
        <v>117464</v>
      </c>
      <c r="M148" t="str">
        <f t="shared" si="20"/>
        <v>117464</v>
      </c>
    </row>
    <row r="149" spans="1:13">
      <c r="A149" s="25" t="s">
        <v>600</v>
      </c>
      <c r="B149" s="23">
        <v>1</v>
      </c>
      <c r="D149" s="89" t="str">
        <f t="shared" si="14"/>
        <v>CHARBHADRASAN</v>
      </c>
      <c r="E149" s="8">
        <f>VLOOKUP(D149,' POPULATION DATA-1'!$BA$3:$BC$115,3,0)</f>
        <v>63477</v>
      </c>
      <c r="F149">
        <f t="shared" si="16"/>
        <v>63477</v>
      </c>
      <c r="G149" s="67" t="str">
        <f t="shared" si="17"/>
        <v>63477</v>
      </c>
      <c r="H149">
        <f t="shared" si="18"/>
        <v>63477</v>
      </c>
      <c r="I149" s="93">
        <v>63477</v>
      </c>
      <c r="J149" s="94">
        <f t="shared" si="15"/>
        <v>63477</v>
      </c>
      <c r="K149" s="94">
        <f t="shared" si="19"/>
        <v>63477</v>
      </c>
      <c r="M149" t="str">
        <f t="shared" si="20"/>
        <v>63477</v>
      </c>
    </row>
    <row r="150" spans="1:13">
      <c r="A150" s="25" t="s">
        <v>82</v>
      </c>
      <c r="B150" s="23">
        <v>6</v>
      </c>
      <c r="D150" s="89" t="str">
        <f t="shared" si="14"/>
        <v>CHAWKBAZAR</v>
      </c>
      <c r="E150" s="8">
        <f>VLOOKUP(D150,' POPULATION DATA-1'!$BA$3:$BC$115,3,0)</f>
        <v>156147</v>
      </c>
      <c r="F150">
        <f t="shared" si="16"/>
        <v>156147</v>
      </c>
      <c r="G150" s="67" t="str">
        <f t="shared" si="17"/>
        <v>156147</v>
      </c>
      <c r="H150">
        <f t="shared" si="18"/>
        <v>156147</v>
      </c>
      <c r="I150" s="93">
        <v>156147</v>
      </c>
      <c r="J150" s="94">
        <f t="shared" si="15"/>
        <v>156147</v>
      </c>
      <c r="K150" s="94">
        <f t="shared" si="19"/>
        <v>156147</v>
      </c>
      <c r="M150" t="str">
        <f t="shared" si="20"/>
        <v>156147</v>
      </c>
    </row>
    <row r="151" spans="1:13">
      <c r="A151" s="25" t="s">
        <v>789</v>
      </c>
      <c r="B151" s="23">
        <v>1</v>
      </c>
      <c r="D151" s="89" t="str">
        <f t="shared" si="14"/>
        <v>DAMODIYA</v>
      </c>
      <c r="E151" s="8">
        <f>VLOOKUP(D151,' POPULATION DATA-1'!$BA$3:$BC$115,3,0)</f>
        <v>123636</v>
      </c>
      <c r="F151">
        <f t="shared" si="16"/>
        <v>123636</v>
      </c>
      <c r="G151" s="67" t="str">
        <f t="shared" si="17"/>
        <v>123636</v>
      </c>
      <c r="H151">
        <f t="shared" si="18"/>
        <v>123636</v>
      </c>
      <c r="I151" s="93">
        <v>123636</v>
      </c>
      <c r="J151" s="94">
        <f t="shared" si="15"/>
        <v>123636</v>
      </c>
      <c r="K151" s="94">
        <f t="shared" si="19"/>
        <v>123636</v>
      </c>
      <c r="M151" t="str">
        <f t="shared" si="20"/>
        <v>123636</v>
      </c>
    </row>
    <row r="152" spans="1:13">
      <c r="A152" s="25" t="s">
        <v>480</v>
      </c>
      <c r="B152" s="23">
        <v>1</v>
      </c>
      <c r="D152" s="89" t="str">
        <f t="shared" si="14"/>
        <v>DARUS SALAM</v>
      </c>
      <c r="E152" s="8">
        <f>VLOOKUP(D152,' POPULATION DATA-1'!$BA$3:$BC$115,3,0)</f>
        <v>159139</v>
      </c>
      <c r="F152">
        <f t="shared" si="16"/>
        <v>159139</v>
      </c>
      <c r="G152" s="67" t="str">
        <f t="shared" si="17"/>
        <v>159139</v>
      </c>
      <c r="H152">
        <f t="shared" si="18"/>
        <v>159139</v>
      </c>
      <c r="I152" s="93">
        <v>159139</v>
      </c>
      <c r="J152" s="94">
        <f t="shared" si="15"/>
        <v>159139</v>
      </c>
      <c r="K152" s="94">
        <f t="shared" si="19"/>
        <v>159139</v>
      </c>
      <c r="M152" t="str">
        <f t="shared" si="20"/>
        <v>159139</v>
      </c>
    </row>
    <row r="153" spans="1:13">
      <c r="A153" s="25" t="s">
        <v>229</v>
      </c>
      <c r="B153" s="23">
        <v>1</v>
      </c>
      <c r="D153" s="89" t="str">
        <f t="shared" si="14"/>
        <v>DELDUAR</v>
      </c>
      <c r="E153" s="8">
        <f>VLOOKUP(D153,' POPULATION DATA-1'!$BA$3:$BC$115,3,0)</f>
        <v>207278</v>
      </c>
      <c r="F153">
        <f t="shared" si="16"/>
        <v>207278</v>
      </c>
      <c r="G153" s="67" t="str">
        <f t="shared" si="17"/>
        <v>207278</v>
      </c>
      <c r="H153">
        <f t="shared" si="18"/>
        <v>207278</v>
      </c>
      <c r="I153" s="93">
        <v>207278</v>
      </c>
      <c r="J153" s="94">
        <f t="shared" si="15"/>
        <v>207278</v>
      </c>
      <c r="K153" s="94">
        <f t="shared" si="19"/>
        <v>207278</v>
      </c>
      <c r="M153" t="str">
        <f t="shared" si="20"/>
        <v>207278</v>
      </c>
    </row>
    <row r="154" spans="1:13">
      <c r="A154" s="25" t="s">
        <v>515</v>
      </c>
      <c r="B154" s="23">
        <v>1</v>
      </c>
      <c r="D154" s="89" t="str">
        <f t="shared" si="14"/>
        <v>DEMRA</v>
      </c>
      <c r="E154" s="8">
        <f>VLOOKUP(D154,' POPULATION DATA-1'!$BA$3:$BC$115,3,0)</f>
        <v>125312</v>
      </c>
      <c r="F154">
        <f t="shared" si="16"/>
        <v>125312</v>
      </c>
      <c r="G154" s="67" t="str">
        <f t="shared" si="17"/>
        <v>125312</v>
      </c>
      <c r="H154">
        <f t="shared" si="18"/>
        <v>125312</v>
      </c>
      <c r="I154" s="93">
        <v>125312</v>
      </c>
      <c r="J154" s="94">
        <f t="shared" si="15"/>
        <v>125312</v>
      </c>
      <c r="K154" s="94">
        <f t="shared" si="19"/>
        <v>125312</v>
      </c>
      <c r="M154" t="str">
        <f t="shared" si="20"/>
        <v>125312</v>
      </c>
    </row>
    <row r="155" spans="1:13">
      <c r="A155" s="25" t="s">
        <v>559</v>
      </c>
      <c r="B155" s="23">
        <v>1</v>
      </c>
      <c r="D155" s="89" t="str">
        <f t="shared" si="14"/>
        <v>DHAMRAI</v>
      </c>
      <c r="E155" s="8">
        <f>VLOOKUP(D155,' POPULATION DATA-1'!$BA$3:$BC$115,3,0)</f>
        <v>517117</v>
      </c>
      <c r="F155">
        <f t="shared" si="16"/>
        <v>517117</v>
      </c>
      <c r="G155" s="67" t="str">
        <f t="shared" si="17"/>
        <v>517117</v>
      </c>
      <c r="H155">
        <f t="shared" si="18"/>
        <v>517117</v>
      </c>
      <c r="I155" s="93">
        <v>517117</v>
      </c>
      <c r="J155" s="94">
        <f t="shared" si="15"/>
        <v>517117</v>
      </c>
      <c r="K155" s="94">
        <f t="shared" si="19"/>
        <v>517117</v>
      </c>
      <c r="M155" t="str">
        <f t="shared" si="20"/>
        <v>517117</v>
      </c>
    </row>
    <row r="156" spans="1:13">
      <c r="A156" s="25" t="s">
        <v>234</v>
      </c>
      <c r="B156" s="23">
        <v>1</v>
      </c>
      <c r="D156" s="89" t="str">
        <f t="shared" si="14"/>
        <v>DHANBARI</v>
      </c>
      <c r="E156" s="8">
        <f>VLOOKUP(D156,' POPULATION DATA-1'!$BA$3:$BC$115,3,0)</f>
        <v>36125</v>
      </c>
      <c r="F156">
        <f t="shared" si="16"/>
        <v>36125</v>
      </c>
      <c r="G156" s="67" t="str">
        <f t="shared" si="17"/>
        <v>36125</v>
      </c>
      <c r="H156">
        <f t="shared" si="18"/>
        <v>36125</v>
      </c>
      <c r="I156" s="93">
        <v>36125</v>
      </c>
      <c r="J156" s="94">
        <f t="shared" si="15"/>
        <v>36125</v>
      </c>
      <c r="K156" s="94">
        <f t="shared" si="19"/>
        <v>36125</v>
      </c>
      <c r="M156" t="str">
        <f t="shared" si="20"/>
        <v>36125</v>
      </c>
    </row>
    <row r="157" spans="1:13">
      <c r="A157" s="25" t="s">
        <v>551</v>
      </c>
      <c r="B157" s="23">
        <v>2</v>
      </c>
      <c r="D157" s="89" t="str">
        <f t="shared" si="14"/>
        <v>DHANMONDI</v>
      </c>
      <c r="E157" s="8">
        <f>VLOOKUP(D157,' POPULATION DATA-1'!$BA$3:$BC$115,3,0)</f>
        <v>101937</v>
      </c>
      <c r="F157">
        <f t="shared" si="16"/>
        <v>101937</v>
      </c>
      <c r="G157" s="67" t="str">
        <f t="shared" si="17"/>
        <v>101937</v>
      </c>
      <c r="H157">
        <f t="shared" si="18"/>
        <v>101937</v>
      </c>
      <c r="I157" s="93">
        <v>101937</v>
      </c>
      <c r="J157" s="94">
        <f t="shared" si="15"/>
        <v>101937</v>
      </c>
      <c r="K157" s="94">
        <f t="shared" si="19"/>
        <v>101937</v>
      </c>
      <c r="M157" t="str">
        <f t="shared" si="20"/>
        <v>101937</v>
      </c>
    </row>
    <row r="158" spans="1:13">
      <c r="A158" s="25" t="s">
        <v>473</v>
      </c>
      <c r="B158" s="23">
        <v>3</v>
      </c>
      <c r="D158" s="89" t="str">
        <f t="shared" si="14"/>
        <v>DOHAR</v>
      </c>
      <c r="E158" s="8">
        <f>VLOOKUP(D158,' POPULATION DATA-1'!$BA$3:$BC$115,3,0)</f>
        <v>226439</v>
      </c>
      <c r="F158">
        <f t="shared" si="16"/>
        <v>226439</v>
      </c>
      <c r="G158" s="67" t="str">
        <f t="shared" si="17"/>
        <v>226439</v>
      </c>
      <c r="H158">
        <f t="shared" si="18"/>
        <v>226439</v>
      </c>
      <c r="I158" s="93">
        <v>226439</v>
      </c>
      <c r="J158" s="94">
        <f t="shared" si="15"/>
        <v>226439</v>
      </c>
      <c r="K158" s="94">
        <f t="shared" si="19"/>
        <v>226439</v>
      </c>
      <c r="M158" t="str">
        <f t="shared" si="20"/>
        <v>226439</v>
      </c>
    </row>
    <row r="159" spans="1:13">
      <c r="A159" s="25" t="s">
        <v>744</v>
      </c>
      <c r="B159" s="23">
        <v>1</v>
      </c>
      <c r="D159" s="89" t="str">
        <f t="shared" si="14"/>
        <v>FATULLAH(M)</v>
      </c>
      <c r="E159" s="8">
        <f>VLOOKUP(D159,' POPULATION DATA-1'!$BA$3:$BC$115,3,0)</f>
        <v>206426</v>
      </c>
      <c r="F159">
        <f t="shared" si="16"/>
        <v>206426</v>
      </c>
      <c r="G159" s="67" t="str">
        <f t="shared" si="17"/>
        <v>206426</v>
      </c>
      <c r="H159">
        <f t="shared" si="18"/>
        <v>206426</v>
      </c>
      <c r="I159" s="93">
        <v>206426</v>
      </c>
      <c r="J159" s="94">
        <f t="shared" si="15"/>
        <v>206426</v>
      </c>
      <c r="K159" s="94">
        <f t="shared" si="19"/>
        <v>206426</v>
      </c>
      <c r="M159" t="str">
        <f t="shared" si="20"/>
        <v>206426</v>
      </c>
    </row>
    <row r="160" spans="1:13">
      <c r="A160" s="25" t="s">
        <v>685</v>
      </c>
      <c r="B160" s="23">
        <v>1</v>
      </c>
      <c r="D160" s="89" t="str">
        <f t="shared" si="14"/>
        <v>GAZARIA</v>
      </c>
      <c r="E160" s="8">
        <f>VLOOKUP(D160,' POPULATION DATA-1'!$BA$3:$BC$115,3,0)</f>
        <v>157988</v>
      </c>
      <c r="F160">
        <f t="shared" si="16"/>
        <v>157988</v>
      </c>
      <c r="G160" s="67" t="str">
        <f t="shared" si="17"/>
        <v>157988</v>
      </c>
      <c r="H160">
        <f t="shared" si="18"/>
        <v>157988</v>
      </c>
      <c r="I160" s="93">
        <v>157988</v>
      </c>
      <c r="J160" s="94">
        <f t="shared" si="15"/>
        <v>157988</v>
      </c>
      <c r="K160" s="94">
        <f t="shared" si="19"/>
        <v>157988</v>
      </c>
      <c r="M160" t="str">
        <f t="shared" si="20"/>
        <v>157988</v>
      </c>
    </row>
    <row r="161" spans="1:13">
      <c r="A161" s="25" t="s">
        <v>257</v>
      </c>
      <c r="B161" s="23">
        <v>1</v>
      </c>
      <c r="D161" s="89" t="str">
        <f t="shared" si="14"/>
        <v>GAZIPUR SADAR</v>
      </c>
      <c r="E161" s="8">
        <f>VLOOKUP(D161,' POPULATION DATA-1'!$BA$3:$BC$115,3,0)</f>
        <v>1820374</v>
      </c>
      <c r="F161">
        <f t="shared" si="16"/>
        <v>1820374</v>
      </c>
      <c r="G161" s="67" t="str">
        <f t="shared" si="17"/>
        <v>1820374</v>
      </c>
      <c r="H161">
        <f t="shared" si="18"/>
        <v>1820374</v>
      </c>
      <c r="I161" s="93">
        <v>1820374</v>
      </c>
      <c r="J161" s="94">
        <f t="shared" si="15"/>
        <v>1820374</v>
      </c>
      <c r="K161" s="94">
        <f t="shared" si="19"/>
        <v>1820374</v>
      </c>
      <c r="M161" t="str">
        <f t="shared" si="20"/>
        <v>1820374</v>
      </c>
    </row>
    <row r="162" spans="1:13">
      <c r="A162" s="25" t="s">
        <v>813</v>
      </c>
      <c r="B162" s="23">
        <v>1</v>
      </c>
      <c r="D162" s="89" t="str">
        <f t="shared" si="14"/>
        <v>GHATAIL</v>
      </c>
      <c r="E162" s="8">
        <f>VLOOKUP(D162,' POPULATION DATA-1'!$BA$3:$BC$115,3,0)</f>
        <v>417939</v>
      </c>
      <c r="F162">
        <f t="shared" si="16"/>
        <v>417939</v>
      </c>
      <c r="G162" s="67" t="str">
        <f t="shared" si="17"/>
        <v>417939</v>
      </c>
      <c r="H162">
        <f t="shared" si="18"/>
        <v>417939</v>
      </c>
      <c r="I162" s="93">
        <v>417939</v>
      </c>
      <c r="J162" s="94">
        <f t="shared" si="15"/>
        <v>417939</v>
      </c>
      <c r="K162" s="94">
        <f t="shared" si="19"/>
        <v>417939</v>
      </c>
      <c r="M162" t="str">
        <f t="shared" si="20"/>
        <v>417939</v>
      </c>
    </row>
    <row r="163" spans="1:13">
      <c r="A163" s="25" t="s">
        <v>181</v>
      </c>
      <c r="B163" s="23">
        <v>3</v>
      </c>
      <c r="D163" s="89" t="str">
        <f t="shared" si="14"/>
        <v>GOPALGANJ SADAR</v>
      </c>
      <c r="E163" s="8">
        <f>VLOOKUP(D163,' POPULATION DATA-1'!$BA$3:$BC$115,3,0)</f>
        <v>344008</v>
      </c>
      <c r="F163">
        <f t="shared" si="16"/>
        <v>344008</v>
      </c>
      <c r="G163" s="67" t="str">
        <f t="shared" si="17"/>
        <v>344008</v>
      </c>
      <c r="H163">
        <f t="shared" si="18"/>
        <v>344008</v>
      </c>
      <c r="I163" s="93">
        <v>344008</v>
      </c>
      <c r="J163" s="94">
        <f t="shared" si="15"/>
        <v>344008</v>
      </c>
      <c r="K163" s="94">
        <f t="shared" si="19"/>
        <v>344008</v>
      </c>
      <c r="M163" t="str">
        <f t="shared" si="20"/>
        <v>344008</v>
      </c>
    </row>
    <row r="164" spans="1:13">
      <c r="A164" s="25" t="s">
        <v>349</v>
      </c>
      <c r="B164" s="23">
        <v>2</v>
      </c>
      <c r="D164" s="89" t="str">
        <f t="shared" si="14"/>
        <v>GOPALPUR</v>
      </c>
      <c r="E164" s="8">
        <f>VLOOKUP(D164,' POPULATION DATA-1'!$BA$3:$BC$115,3,0)</f>
        <v>252331</v>
      </c>
      <c r="F164">
        <f t="shared" si="16"/>
        <v>252331</v>
      </c>
      <c r="G164" s="67" t="str">
        <f t="shared" si="17"/>
        <v>252331</v>
      </c>
      <c r="H164">
        <f t="shared" si="18"/>
        <v>252331</v>
      </c>
      <c r="I164" s="93">
        <v>252331</v>
      </c>
      <c r="J164" s="94">
        <f t="shared" si="15"/>
        <v>252331</v>
      </c>
      <c r="K164" s="94">
        <f t="shared" si="19"/>
        <v>252331</v>
      </c>
      <c r="M164" t="str">
        <f t="shared" si="20"/>
        <v>252331</v>
      </c>
    </row>
    <row r="165" spans="1:13">
      <c r="A165" s="25" t="s">
        <v>569</v>
      </c>
      <c r="B165" s="23">
        <v>2</v>
      </c>
      <c r="D165" s="89" t="str">
        <f t="shared" si="14"/>
        <v>GULSHAN</v>
      </c>
      <c r="E165" s="8">
        <f>VLOOKUP(D165,' POPULATION DATA-1'!$BA$3:$BC$115,3,0)</f>
        <v>253050</v>
      </c>
      <c r="F165">
        <f t="shared" si="16"/>
        <v>253050</v>
      </c>
      <c r="G165" s="67" t="str">
        <f t="shared" si="17"/>
        <v>253050</v>
      </c>
      <c r="H165">
        <f t="shared" si="18"/>
        <v>253050</v>
      </c>
      <c r="I165" s="93">
        <v>253050</v>
      </c>
      <c r="J165" s="94">
        <f t="shared" si="15"/>
        <v>253050</v>
      </c>
      <c r="K165" s="94">
        <f t="shared" si="19"/>
        <v>253050</v>
      </c>
      <c r="M165" t="str">
        <f t="shared" si="20"/>
        <v>253050</v>
      </c>
    </row>
    <row r="166" spans="1:13">
      <c r="A166" s="25" t="s">
        <v>688</v>
      </c>
      <c r="B166" s="23">
        <v>2</v>
      </c>
      <c r="D166" s="89" t="str">
        <f t="shared" si="14"/>
        <v>HARIRAMPUR</v>
      </c>
      <c r="E166" s="8">
        <f>VLOOKUP(D166,' POPULATION DATA-1'!$BA$3:$BC$115,3,0)</f>
        <v>139318</v>
      </c>
      <c r="F166">
        <f t="shared" si="16"/>
        <v>139318</v>
      </c>
      <c r="G166" s="67" t="str">
        <f t="shared" si="17"/>
        <v>139318</v>
      </c>
      <c r="H166">
        <f t="shared" si="18"/>
        <v>139318</v>
      </c>
      <c r="I166" s="93">
        <v>139318</v>
      </c>
      <c r="J166" s="94">
        <f t="shared" si="15"/>
        <v>139318</v>
      </c>
      <c r="K166" s="94">
        <f t="shared" si="19"/>
        <v>139318</v>
      </c>
      <c r="M166" t="str">
        <f t="shared" si="20"/>
        <v>139318</v>
      </c>
    </row>
    <row r="167" spans="1:13">
      <c r="A167" s="25" t="s">
        <v>572</v>
      </c>
      <c r="B167" s="23">
        <v>1</v>
      </c>
      <c r="D167" s="89" t="str">
        <f t="shared" si="14"/>
        <v>HAZARIBAGH</v>
      </c>
      <c r="E167" s="8">
        <f>VLOOKUP(D167,' POPULATION DATA-1'!$BA$3:$BC$115,3,0)</f>
        <v>127243</v>
      </c>
      <c r="F167">
        <f t="shared" si="16"/>
        <v>127243</v>
      </c>
      <c r="G167" s="67" t="str">
        <f t="shared" si="17"/>
        <v>127243</v>
      </c>
      <c r="H167">
        <f t="shared" si="18"/>
        <v>127243</v>
      </c>
      <c r="I167" s="93">
        <v>127243</v>
      </c>
      <c r="J167" s="94">
        <f t="shared" si="15"/>
        <v>127243</v>
      </c>
      <c r="K167" s="94">
        <f t="shared" si="19"/>
        <v>127243</v>
      </c>
      <c r="M167" t="str">
        <f t="shared" si="20"/>
        <v>127243</v>
      </c>
    </row>
    <row r="168" spans="1:13">
      <c r="A168" s="25" t="s">
        <v>663</v>
      </c>
      <c r="B168" s="23">
        <v>2</v>
      </c>
      <c r="D168" s="89" t="str">
        <f t="shared" si="14"/>
        <v>HOSSAINPUR</v>
      </c>
      <c r="E168" s="8">
        <f>VLOOKUP(D168,' POPULATION DATA-1'!$BA$3:$BC$115,3,0)</f>
        <v>183884</v>
      </c>
      <c r="F168">
        <f t="shared" si="16"/>
        <v>183884</v>
      </c>
      <c r="G168" s="67" t="str">
        <f t="shared" si="17"/>
        <v>183884</v>
      </c>
      <c r="H168">
        <f t="shared" si="18"/>
        <v>183884</v>
      </c>
      <c r="I168" s="93">
        <v>183884</v>
      </c>
      <c r="J168" s="94">
        <f t="shared" si="15"/>
        <v>183884</v>
      </c>
      <c r="K168" s="94">
        <f t="shared" si="19"/>
        <v>183884</v>
      </c>
      <c r="M168" t="str">
        <f t="shared" si="20"/>
        <v>183884</v>
      </c>
    </row>
    <row r="169" spans="1:13">
      <c r="A169" s="25" t="s">
        <v>509</v>
      </c>
      <c r="B169" s="23">
        <v>1</v>
      </c>
      <c r="D169" s="89" t="str">
        <f t="shared" si="14"/>
        <v>JATRABARI</v>
      </c>
      <c r="E169" s="8">
        <f>VLOOKUP(D169,' POPULATION DATA-1'!$BA$3:$BC$115,3,0)</f>
        <v>492166</v>
      </c>
      <c r="F169">
        <f t="shared" si="16"/>
        <v>492166</v>
      </c>
      <c r="G169" s="67" t="str">
        <f t="shared" si="17"/>
        <v>492166</v>
      </c>
      <c r="H169">
        <f t="shared" si="18"/>
        <v>492166</v>
      </c>
      <c r="I169" s="93">
        <v>492166</v>
      </c>
      <c r="J169" s="94">
        <f t="shared" si="15"/>
        <v>492166</v>
      </c>
      <c r="K169" s="94">
        <f t="shared" si="19"/>
        <v>492166</v>
      </c>
      <c r="M169" t="str">
        <f t="shared" si="20"/>
        <v>492166</v>
      </c>
    </row>
    <row r="170" spans="1:13">
      <c r="A170" s="25" t="s">
        <v>620</v>
      </c>
      <c r="B170" s="23">
        <v>4</v>
      </c>
      <c r="D170" s="89" t="str">
        <f t="shared" si="14"/>
        <v>JOYDEBPUR
(GAZIPUR)/SADAR</v>
      </c>
      <c r="E170" s="8">
        <f>VLOOKUP(D170,' POPULATION DATA-1'!$BA$3:$BC$115,3,0)</f>
        <v>478675</v>
      </c>
      <c r="F170">
        <f t="shared" si="16"/>
        <v>478675</v>
      </c>
      <c r="G170" s="67" t="str">
        <f t="shared" si="17"/>
        <v>478675</v>
      </c>
      <c r="H170">
        <f t="shared" si="18"/>
        <v>478675</v>
      </c>
      <c r="I170" s="93">
        <v>478675</v>
      </c>
      <c r="J170" s="94">
        <f t="shared" si="15"/>
        <v>478675</v>
      </c>
      <c r="K170" s="94">
        <f t="shared" si="19"/>
        <v>478675</v>
      </c>
      <c r="M170" t="str">
        <f t="shared" si="20"/>
        <v>478675</v>
      </c>
    </row>
    <row r="171" spans="1:13">
      <c r="A171" s="25" t="s">
        <v>175</v>
      </c>
      <c r="B171" s="23">
        <v>1</v>
      </c>
      <c r="D171" s="89" t="str">
        <f t="shared" si="14"/>
        <v>KADAMTOLI</v>
      </c>
      <c r="E171" s="8">
        <f>VLOOKUP(D171,' POPULATION DATA-1'!$BA$3:$BC$115,3,0)</f>
        <v>424190</v>
      </c>
      <c r="F171">
        <f t="shared" si="16"/>
        <v>424190</v>
      </c>
      <c r="G171" s="67" t="str">
        <f t="shared" si="17"/>
        <v>424190</v>
      </c>
      <c r="H171">
        <f t="shared" si="18"/>
        <v>424190</v>
      </c>
      <c r="I171" s="93">
        <v>424190</v>
      </c>
      <c r="J171" s="94">
        <f t="shared" si="15"/>
        <v>424190</v>
      </c>
      <c r="K171" s="94">
        <f t="shared" si="19"/>
        <v>424190</v>
      </c>
      <c r="M171" t="str">
        <f t="shared" si="20"/>
        <v>424190</v>
      </c>
    </row>
    <row r="172" spans="1:13">
      <c r="A172" s="25" t="s">
        <v>499</v>
      </c>
      <c r="B172" s="23">
        <v>2</v>
      </c>
      <c r="D172" s="89" t="str">
        <f t="shared" si="14"/>
        <v>KALABAGAN</v>
      </c>
      <c r="E172" s="8">
        <f>VLOOKUP(D172,' POPULATION DATA-1'!$BA$3:$BC$115,3,0)</f>
        <v>118660</v>
      </c>
      <c r="F172">
        <f t="shared" si="16"/>
        <v>118660</v>
      </c>
      <c r="G172" s="67" t="str">
        <f t="shared" si="17"/>
        <v>118660</v>
      </c>
      <c r="H172">
        <f t="shared" si="18"/>
        <v>118660</v>
      </c>
      <c r="I172" s="93">
        <v>118660</v>
      </c>
      <c r="J172" s="94">
        <f t="shared" si="15"/>
        <v>118660</v>
      </c>
      <c r="K172" s="94">
        <f t="shared" si="19"/>
        <v>118660</v>
      </c>
      <c r="M172" t="str">
        <f t="shared" si="20"/>
        <v>118660</v>
      </c>
    </row>
    <row r="173" spans="1:13">
      <c r="A173" s="25" t="s">
        <v>156</v>
      </c>
      <c r="B173" s="23">
        <v>1</v>
      </c>
      <c r="D173" s="89" t="str">
        <f t="shared" si="14"/>
        <v>KALIAKOIR</v>
      </c>
      <c r="E173" s="8">
        <f>VLOOKUP(D173,' POPULATION DATA-1'!$BA$3:$BC$115,3,0)</f>
        <v>249100</v>
      </c>
      <c r="F173">
        <f t="shared" si="16"/>
        <v>249100</v>
      </c>
      <c r="G173" s="67" t="str">
        <f t="shared" si="17"/>
        <v>249100</v>
      </c>
      <c r="H173">
        <f t="shared" si="18"/>
        <v>249100</v>
      </c>
      <c r="I173" s="93">
        <v>249100</v>
      </c>
      <c r="J173" s="94">
        <f t="shared" si="15"/>
        <v>249100</v>
      </c>
      <c r="K173" s="94">
        <f t="shared" si="19"/>
        <v>249100</v>
      </c>
      <c r="M173" t="str">
        <f t="shared" si="20"/>
        <v>249100</v>
      </c>
    </row>
    <row r="174" spans="1:13">
      <c r="A174" s="25" t="s">
        <v>173</v>
      </c>
      <c r="B174" s="23">
        <v>3</v>
      </c>
      <c r="D174" s="89" t="str">
        <f t="shared" si="14"/>
        <v>KALIGANJ</v>
      </c>
      <c r="E174" s="8">
        <f>VLOOKUP(D174,' POPULATION DATA-1'!$BA$3:$BC$115,3,0)</f>
        <v>274889</v>
      </c>
      <c r="F174">
        <f t="shared" si="16"/>
        <v>274889</v>
      </c>
      <c r="G174" s="67" t="str">
        <f t="shared" si="17"/>
        <v>274889</v>
      </c>
      <c r="H174">
        <f t="shared" si="18"/>
        <v>274889</v>
      </c>
      <c r="I174" s="93">
        <v>274889</v>
      </c>
      <c r="J174" s="94">
        <f t="shared" si="15"/>
        <v>274889</v>
      </c>
      <c r="K174" s="94">
        <f t="shared" si="19"/>
        <v>274889</v>
      </c>
      <c r="M174" t="str">
        <f t="shared" si="20"/>
        <v>274889</v>
      </c>
    </row>
    <row r="175" spans="1:13">
      <c r="A175" s="25" t="s">
        <v>168</v>
      </c>
      <c r="B175" s="23">
        <v>2</v>
      </c>
      <c r="D175" s="89" t="str">
        <f t="shared" si="14"/>
        <v>KALKINI</v>
      </c>
      <c r="E175" s="8">
        <f>VLOOKUP(D175,' POPULATION DATA-1'!$BA$3:$BC$115,3,0)</f>
        <v>201764</v>
      </c>
      <c r="F175">
        <f t="shared" si="16"/>
        <v>201764</v>
      </c>
      <c r="G175" s="67" t="str">
        <f t="shared" si="17"/>
        <v>201764</v>
      </c>
      <c r="H175">
        <f t="shared" si="18"/>
        <v>201764</v>
      </c>
      <c r="I175" s="93">
        <v>201764</v>
      </c>
      <c r="J175" s="94">
        <f t="shared" si="15"/>
        <v>201764</v>
      </c>
      <c r="K175" s="94">
        <f t="shared" si="19"/>
        <v>201764</v>
      </c>
      <c r="M175" t="str">
        <f t="shared" si="20"/>
        <v>201764</v>
      </c>
    </row>
    <row r="176" spans="1:13">
      <c r="A176" s="25" t="s">
        <v>780</v>
      </c>
      <c r="B176" s="23">
        <v>1</v>
      </c>
      <c r="D176" s="89" t="str">
        <f t="shared" si="14"/>
        <v>KALUKHALI</v>
      </c>
      <c r="E176" s="8">
        <f>VLOOKUP(D176,' POPULATION DATA-1'!$BA$3:$BC$115,3,0)</f>
        <v>172337</v>
      </c>
      <c r="F176">
        <f t="shared" si="16"/>
        <v>172337</v>
      </c>
      <c r="G176" s="67" t="str">
        <f t="shared" si="17"/>
        <v>172337</v>
      </c>
      <c r="H176">
        <f t="shared" si="18"/>
        <v>172337</v>
      </c>
      <c r="I176" s="93">
        <v>172337</v>
      </c>
      <c r="J176" s="94">
        <f t="shared" si="15"/>
        <v>172337</v>
      </c>
      <c r="K176" s="94">
        <f t="shared" si="19"/>
        <v>172337</v>
      </c>
      <c r="M176" t="str">
        <f t="shared" si="20"/>
        <v>172337</v>
      </c>
    </row>
    <row r="177" spans="1:13">
      <c r="A177" s="25" t="s">
        <v>579</v>
      </c>
      <c r="B177" s="23">
        <v>1</v>
      </c>
      <c r="D177" s="89" t="str">
        <f t="shared" si="14"/>
        <v>KAMRANGIRCHAR</v>
      </c>
      <c r="E177" s="8">
        <f>VLOOKUP(D177,' POPULATION DATA-1'!$BA$3:$BC$115,3,0)</f>
        <v>143208</v>
      </c>
      <c r="F177">
        <f t="shared" si="16"/>
        <v>143208</v>
      </c>
      <c r="G177" s="67" t="str">
        <f t="shared" si="17"/>
        <v>143208</v>
      </c>
      <c r="H177">
        <f t="shared" si="18"/>
        <v>143208</v>
      </c>
      <c r="I177" s="93">
        <v>143208</v>
      </c>
      <c r="J177" s="94">
        <f t="shared" si="15"/>
        <v>143208</v>
      </c>
      <c r="K177" s="94">
        <f t="shared" si="19"/>
        <v>143208</v>
      </c>
      <c r="M177" t="str">
        <f t="shared" si="20"/>
        <v>143208</v>
      </c>
    </row>
    <row r="178" spans="1:13">
      <c r="A178" s="25" t="s">
        <v>629</v>
      </c>
      <c r="B178" s="23">
        <v>3</v>
      </c>
      <c r="D178" s="89" t="str">
        <f t="shared" si="14"/>
        <v>KAPASIA</v>
      </c>
      <c r="E178" s="8">
        <f>VLOOKUP(D178,' POPULATION DATA-1'!$BA$3:$BC$115,3,0)</f>
        <v>342162</v>
      </c>
      <c r="F178">
        <f t="shared" si="16"/>
        <v>342162</v>
      </c>
      <c r="G178" s="67" t="str">
        <f t="shared" si="17"/>
        <v>342162</v>
      </c>
      <c r="H178">
        <f t="shared" si="18"/>
        <v>342162</v>
      </c>
      <c r="I178" s="93">
        <v>342162</v>
      </c>
      <c r="J178" s="94">
        <f t="shared" si="15"/>
        <v>342162</v>
      </c>
      <c r="K178" s="94">
        <f t="shared" si="19"/>
        <v>342162</v>
      </c>
      <c r="M178" t="str">
        <f t="shared" si="20"/>
        <v>342162</v>
      </c>
    </row>
    <row r="179" spans="1:13">
      <c r="A179" s="25" t="s">
        <v>664</v>
      </c>
      <c r="B179" s="23">
        <v>1</v>
      </c>
      <c r="D179" s="89" t="str">
        <f t="shared" si="14"/>
        <v>KARIMGANJ</v>
      </c>
      <c r="E179" s="8">
        <f>VLOOKUP(D179,' POPULATION DATA-1'!$BA$3:$BC$115,3,0)</f>
        <v>287807</v>
      </c>
      <c r="F179">
        <f t="shared" si="16"/>
        <v>287807</v>
      </c>
      <c r="G179" s="67" t="str">
        <f t="shared" si="17"/>
        <v>287807</v>
      </c>
      <c r="H179">
        <f t="shared" si="18"/>
        <v>287807</v>
      </c>
      <c r="I179" s="93">
        <v>287807</v>
      </c>
      <c r="J179" s="94">
        <f t="shared" si="15"/>
        <v>287807</v>
      </c>
      <c r="K179" s="94">
        <f t="shared" si="19"/>
        <v>287807</v>
      </c>
      <c r="M179" t="str">
        <f t="shared" si="20"/>
        <v>287807</v>
      </c>
    </row>
    <row r="180" spans="1:13">
      <c r="A180" s="25" t="s">
        <v>155</v>
      </c>
      <c r="B180" s="23">
        <v>2</v>
      </c>
      <c r="D180" s="89" t="str">
        <f t="shared" si="14"/>
        <v>KASIANI</v>
      </c>
      <c r="E180" s="8">
        <f>VLOOKUP(D180,' POPULATION DATA-1'!$BA$3:$BC$115,3,0)</f>
        <v>207615</v>
      </c>
      <c r="F180">
        <f t="shared" si="16"/>
        <v>207615</v>
      </c>
      <c r="G180" s="67" t="str">
        <f t="shared" si="17"/>
        <v>207615</v>
      </c>
      <c r="H180">
        <f t="shared" si="18"/>
        <v>207615</v>
      </c>
      <c r="I180" s="93">
        <v>207615</v>
      </c>
      <c r="J180" s="94">
        <f t="shared" si="15"/>
        <v>207615</v>
      </c>
      <c r="K180" s="94">
        <f t="shared" si="19"/>
        <v>207615</v>
      </c>
      <c r="M180" t="str">
        <f t="shared" si="20"/>
        <v>207615</v>
      </c>
    </row>
    <row r="181" spans="1:13">
      <c r="A181" s="25" t="s">
        <v>671</v>
      </c>
      <c r="B181" s="23">
        <v>1</v>
      </c>
      <c r="D181" s="89" t="str">
        <f t="shared" si="14"/>
        <v>KATIADI</v>
      </c>
      <c r="E181" s="8">
        <f>VLOOKUP(D181,' POPULATION DATA-1'!$BA$3:$BC$115,3,0)</f>
        <v>264501</v>
      </c>
      <c r="F181">
        <f t="shared" si="16"/>
        <v>264501</v>
      </c>
      <c r="G181" s="67" t="str">
        <f t="shared" si="17"/>
        <v>264501</v>
      </c>
      <c r="H181">
        <f t="shared" si="18"/>
        <v>264501</v>
      </c>
      <c r="I181" s="93">
        <v>264501</v>
      </c>
      <c r="J181" s="94">
        <f t="shared" si="15"/>
        <v>264501</v>
      </c>
      <c r="K181" s="94">
        <f t="shared" si="19"/>
        <v>264501</v>
      </c>
      <c r="M181" t="str">
        <f t="shared" si="20"/>
        <v>264501</v>
      </c>
    </row>
    <row r="182" spans="1:13">
      <c r="A182" s="25" t="s">
        <v>549</v>
      </c>
      <c r="B182" s="23">
        <v>1</v>
      </c>
      <c r="D182" s="89" t="str">
        <f t="shared" si="14"/>
        <v>KERANIGANJ</v>
      </c>
      <c r="E182" s="8">
        <f>VLOOKUP(D182,' POPULATION DATA-1'!$BA$3:$BC$115,3,0)</f>
        <v>830174</v>
      </c>
      <c r="F182">
        <f t="shared" si="16"/>
        <v>830174</v>
      </c>
      <c r="G182" s="67" t="str">
        <f t="shared" si="17"/>
        <v>830174</v>
      </c>
      <c r="H182">
        <f t="shared" si="18"/>
        <v>830174</v>
      </c>
      <c r="I182" s="93">
        <v>830174</v>
      </c>
      <c r="J182" s="94">
        <f t="shared" si="15"/>
        <v>830174</v>
      </c>
      <c r="K182" s="94">
        <f t="shared" si="19"/>
        <v>830174</v>
      </c>
      <c r="M182" t="str">
        <f t="shared" si="20"/>
        <v>830174</v>
      </c>
    </row>
    <row r="183" spans="1:13">
      <c r="A183" s="25" t="s">
        <v>253</v>
      </c>
      <c r="B183" s="23">
        <v>2</v>
      </c>
      <c r="D183" s="89" t="str">
        <f t="shared" si="14"/>
        <v>KISHOREGANJ SADAR</v>
      </c>
      <c r="E183" s="8">
        <f>VLOOKUP(D183,' POPULATION DATA-1'!$BA$3:$BC$115,3,0)</f>
        <v>0</v>
      </c>
      <c r="F183">
        <f t="shared" si="16"/>
        <v>0</v>
      </c>
      <c r="G183" s="67" t="str">
        <f t="shared" si="17"/>
        <v>0</v>
      </c>
      <c r="H183">
        <f t="shared" si="18"/>
        <v>0</v>
      </c>
      <c r="I183" s="93">
        <v>0</v>
      </c>
      <c r="J183" s="94">
        <f t="shared" si="15"/>
        <v>0</v>
      </c>
      <c r="K183" s="94" t="str">
        <f t="shared" si="19"/>
        <v/>
      </c>
      <c r="M183" t="str">
        <f t="shared" si="20"/>
        <v/>
      </c>
    </row>
    <row r="184" spans="1:13">
      <c r="A184" s="25" t="s">
        <v>505</v>
      </c>
      <c r="B184" s="23">
        <v>3</v>
      </c>
      <c r="D184" s="89" t="str">
        <f t="shared" si="14"/>
        <v>KOTWALI_DHAKA</v>
      </c>
      <c r="E184" s="8">
        <f>VLOOKUP(D184,' POPULATION DATA-1'!$BA$3:$BC$115,3,0)</f>
        <v>82488</v>
      </c>
      <c r="F184">
        <f t="shared" si="16"/>
        <v>82488</v>
      </c>
      <c r="G184" s="67" t="str">
        <f t="shared" si="17"/>
        <v>82488</v>
      </c>
      <c r="H184">
        <f t="shared" si="18"/>
        <v>82488</v>
      </c>
      <c r="I184" s="93">
        <v>82488</v>
      </c>
      <c r="J184" s="94">
        <f t="shared" si="15"/>
        <v>82488</v>
      </c>
      <c r="K184" s="94">
        <f t="shared" si="19"/>
        <v>82488</v>
      </c>
      <c r="M184" t="str">
        <f t="shared" si="20"/>
        <v>82488</v>
      </c>
    </row>
    <row r="185" spans="1:13">
      <c r="A185" s="25" t="s">
        <v>595</v>
      </c>
      <c r="B185" s="23">
        <v>5</v>
      </c>
      <c r="D185" s="89" t="str">
        <f t="shared" si="14"/>
        <v>KOTWALI_FARIDPUR</v>
      </c>
      <c r="E185" s="8">
        <f>VLOOKUP(D185,' POPULATION DATA-1'!$BA$3:$BC$115,3,0)</f>
        <v>73535</v>
      </c>
      <c r="F185">
        <f t="shared" si="16"/>
        <v>73535</v>
      </c>
      <c r="G185" s="67" t="str">
        <f t="shared" si="17"/>
        <v>73535</v>
      </c>
      <c r="H185">
        <f t="shared" si="18"/>
        <v>73535</v>
      </c>
      <c r="I185" s="93">
        <v>73535</v>
      </c>
      <c r="J185" s="94">
        <f t="shared" si="15"/>
        <v>73535</v>
      </c>
      <c r="K185" s="94">
        <f t="shared" si="19"/>
        <v>73535</v>
      </c>
      <c r="M185" t="str">
        <f t="shared" si="20"/>
        <v>73535</v>
      </c>
    </row>
    <row r="186" spans="1:13">
      <c r="A186" s="25" t="s">
        <v>153</v>
      </c>
      <c r="B186" s="23">
        <v>3</v>
      </c>
      <c r="D186" s="89" t="str">
        <f t="shared" si="14"/>
        <v>KOTWALIPARA</v>
      </c>
      <c r="E186" s="8">
        <f>VLOOKUP(D186,' POPULATION DATA-1'!$BA$3:$BC$115,3,0)</f>
        <v>243719</v>
      </c>
      <c r="F186">
        <f t="shared" si="16"/>
        <v>243719</v>
      </c>
      <c r="G186" s="67" t="str">
        <f t="shared" si="17"/>
        <v>243719</v>
      </c>
      <c r="H186">
        <f t="shared" si="18"/>
        <v>243719</v>
      </c>
      <c r="I186" s="93">
        <v>243719</v>
      </c>
      <c r="J186" s="94">
        <f t="shared" si="15"/>
        <v>243719</v>
      </c>
      <c r="K186" s="94">
        <f t="shared" si="19"/>
        <v>243719</v>
      </c>
      <c r="M186" t="str">
        <f t="shared" si="20"/>
        <v>243719</v>
      </c>
    </row>
    <row r="187" spans="1:13">
      <c r="A187" s="25" t="s">
        <v>669</v>
      </c>
      <c r="B187" s="23">
        <v>1</v>
      </c>
      <c r="D187" s="89" t="str">
        <f t="shared" si="14"/>
        <v>KULIARCHAR</v>
      </c>
      <c r="E187" s="8">
        <f>VLOOKUP(D187,' POPULATION DATA-1'!$BA$3:$BC$115,3,0)</f>
        <v>182236</v>
      </c>
      <c r="F187">
        <f t="shared" si="16"/>
        <v>182236</v>
      </c>
      <c r="G187" s="67" t="str">
        <f t="shared" si="17"/>
        <v>182236</v>
      </c>
      <c r="H187">
        <f t="shared" si="18"/>
        <v>182236</v>
      </c>
      <c r="I187" s="93">
        <v>182236</v>
      </c>
      <c r="J187" s="94">
        <f t="shared" si="15"/>
        <v>182236</v>
      </c>
      <c r="K187" s="94">
        <f t="shared" si="19"/>
        <v>182236</v>
      </c>
      <c r="M187" t="str">
        <f t="shared" si="20"/>
        <v>182236</v>
      </c>
    </row>
    <row r="188" spans="1:13">
      <c r="A188" s="25" t="s">
        <v>523</v>
      </c>
      <c r="B188" s="23">
        <v>1</v>
      </c>
      <c r="D188" s="89" t="str">
        <f t="shared" si="14"/>
        <v>LALBAGH</v>
      </c>
      <c r="E188" s="8">
        <f>VLOOKUP(D188,' POPULATION DATA-1'!$BA$3:$BC$115,3,0)</f>
        <v>369933</v>
      </c>
      <c r="F188">
        <f t="shared" si="16"/>
        <v>369933</v>
      </c>
      <c r="G188" s="67" t="str">
        <f t="shared" si="17"/>
        <v>369933</v>
      </c>
      <c r="H188">
        <f t="shared" si="18"/>
        <v>369933</v>
      </c>
      <c r="I188" s="93">
        <v>369933</v>
      </c>
      <c r="J188" s="94">
        <f t="shared" si="15"/>
        <v>369933</v>
      </c>
      <c r="K188" s="94">
        <f t="shared" si="19"/>
        <v>369933</v>
      </c>
      <c r="M188" t="str">
        <f t="shared" si="20"/>
        <v>369933</v>
      </c>
    </row>
    <row r="189" spans="1:13">
      <c r="A189" s="25" t="s">
        <v>700</v>
      </c>
      <c r="B189" s="23">
        <v>1</v>
      </c>
      <c r="D189" s="89" t="str">
        <f t="shared" si="14"/>
        <v>LOHAJONG</v>
      </c>
      <c r="E189" s="8">
        <f>VLOOKUP(D189,' POPULATION DATA-1'!$BA$3:$BC$115,3,0)</f>
        <v>159242</v>
      </c>
      <c r="F189">
        <f t="shared" si="16"/>
        <v>159242</v>
      </c>
      <c r="G189" s="67" t="str">
        <f t="shared" si="17"/>
        <v>159242</v>
      </c>
      <c r="H189">
        <f t="shared" si="18"/>
        <v>159242</v>
      </c>
      <c r="I189" s="93">
        <v>159242</v>
      </c>
      <c r="J189" s="94">
        <f t="shared" si="15"/>
        <v>159242</v>
      </c>
      <c r="K189" s="94">
        <f t="shared" si="19"/>
        <v>159242</v>
      </c>
      <c r="M189" t="str">
        <f t="shared" si="20"/>
        <v>159242</v>
      </c>
    </row>
    <row r="190" spans="1:13">
      <c r="A190" s="25" t="s">
        <v>674</v>
      </c>
      <c r="B190" s="23">
        <v>2</v>
      </c>
      <c r="D190" s="89" t="str">
        <f t="shared" si="14"/>
        <v>MADARIPUR SADAR</v>
      </c>
      <c r="E190" s="8">
        <f>VLOOKUP(D190,' POPULATION DATA-1'!$BA$3:$BC$115,3,0)</f>
        <v>345764</v>
      </c>
      <c r="F190">
        <f t="shared" si="16"/>
        <v>345764</v>
      </c>
      <c r="G190" s="67" t="str">
        <f t="shared" si="17"/>
        <v>345764</v>
      </c>
      <c r="H190">
        <f t="shared" si="18"/>
        <v>345764</v>
      </c>
      <c r="I190" s="93">
        <v>345764</v>
      </c>
      <c r="J190" s="94">
        <f t="shared" si="15"/>
        <v>345764</v>
      </c>
      <c r="K190" s="94">
        <f t="shared" si="19"/>
        <v>345764</v>
      </c>
      <c r="M190" t="str">
        <f t="shared" si="20"/>
        <v>345764</v>
      </c>
    </row>
    <row r="191" spans="1:13">
      <c r="A191" s="25" t="s">
        <v>144</v>
      </c>
      <c r="B191" s="23">
        <v>2</v>
      </c>
      <c r="D191" s="89" t="str">
        <f t="shared" si="14"/>
        <v>MADHUPUR</v>
      </c>
      <c r="E191" s="8">
        <f>VLOOKUP(D191,' POPULATION DATA-1'!$BA$3:$BC$115,3,0)</f>
        <v>296729</v>
      </c>
      <c r="F191">
        <f t="shared" si="16"/>
        <v>296729</v>
      </c>
      <c r="G191" s="67" t="str">
        <f t="shared" si="17"/>
        <v>296729</v>
      </c>
      <c r="H191">
        <f t="shared" si="18"/>
        <v>296729</v>
      </c>
      <c r="I191" s="93">
        <v>296729</v>
      </c>
      <c r="J191" s="94">
        <f t="shared" si="15"/>
        <v>296729</v>
      </c>
      <c r="K191" s="94">
        <f t="shared" si="19"/>
        <v>296729</v>
      </c>
      <c r="M191" t="str">
        <f t="shared" si="20"/>
        <v>296729</v>
      </c>
    </row>
    <row r="192" spans="1:13">
      <c r="A192" s="25" t="s">
        <v>171</v>
      </c>
      <c r="B192" s="23">
        <v>5</v>
      </c>
      <c r="D192" s="89" t="str">
        <f t="shared" si="14"/>
        <v>MANIKGANJ SADAR</v>
      </c>
      <c r="E192" s="8">
        <f>VLOOKUP(D192,' POPULATION DATA-1'!$BA$3:$BC$115,3,0)</f>
        <v>363806</v>
      </c>
      <c r="F192">
        <f t="shared" si="16"/>
        <v>363806</v>
      </c>
      <c r="G192" s="67" t="str">
        <f t="shared" si="17"/>
        <v>363806</v>
      </c>
      <c r="H192">
        <f t="shared" si="18"/>
        <v>363806</v>
      </c>
      <c r="I192" s="93">
        <v>363806</v>
      </c>
      <c r="J192" s="94">
        <f t="shared" si="15"/>
        <v>363806</v>
      </c>
      <c r="K192" s="94">
        <f t="shared" si="19"/>
        <v>363806</v>
      </c>
      <c r="M192" t="str">
        <f t="shared" si="20"/>
        <v>363806</v>
      </c>
    </row>
    <row r="193" spans="1:13">
      <c r="A193" s="25" t="s">
        <v>516</v>
      </c>
      <c r="B193" s="23">
        <v>3</v>
      </c>
      <c r="D193" s="89" t="str">
        <f t="shared" si="14"/>
        <v>MIRPUR</v>
      </c>
      <c r="E193" s="8">
        <f>VLOOKUP(D193,' POPULATION DATA-1'!$BA$3:$BC$115,3,0)</f>
        <v>632664</v>
      </c>
      <c r="F193">
        <f t="shared" si="16"/>
        <v>632664</v>
      </c>
      <c r="G193" s="67" t="str">
        <f t="shared" si="17"/>
        <v>632664</v>
      </c>
      <c r="H193">
        <f t="shared" si="18"/>
        <v>632664</v>
      </c>
      <c r="I193" s="93">
        <v>632664</v>
      </c>
      <c r="J193" s="94">
        <f t="shared" si="15"/>
        <v>632664</v>
      </c>
      <c r="K193" s="94">
        <f t="shared" si="19"/>
        <v>632664</v>
      </c>
      <c r="M193" t="str">
        <f t="shared" si="20"/>
        <v>632664</v>
      </c>
    </row>
    <row r="194" spans="1:13">
      <c r="A194" s="25" t="s">
        <v>667</v>
      </c>
      <c r="B194" s="23">
        <v>5</v>
      </c>
      <c r="D194" s="89" t="str">
        <f t="shared" si="14"/>
        <v>MIRZAPUR</v>
      </c>
      <c r="E194" s="8">
        <f>VLOOKUP(D194,' POPULATION DATA-1'!$BA$3:$BC$115,3,0)</f>
        <v>407781</v>
      </c>
      <c r="F194">
        <f t="shared" si="16"/>
        <v>407781</v>
      </c>
      <c r="G194" s="67" t="str">
        <f t="shared" si="17"/>
        <v>407781</v>
      </c>
      <c r="H194">
        <f t="shared" si="18"/>
        <v>407781</v>
      </c>
      <c r="I194" s="93">
        <v>407781</v>
      </c>
      <c r="J194" s="94">
        <f t="shared" si="15"/>
        <v>407781</v>
      </c>
      <c r="K194" s="94">
        <f t="shared" si="19"/>
        <v>407781</v>
      </c>
      <c r="M194" t="str">
        <f t="shared" si="20"/>
        <v>407781</v>
      </c>
    </row>
    <row r="195" spans="1:13">
      <c r="A195" s="25" t="s">
        <v>305</v>
      </c>
      <c r="B195" s="23">
        <v>2</v>
      </c>
      <c r="D195" s="89" t="str">
        <f t="shared" ref="D195:D258" si="21">A195</f>
        <v>MOHAMMADPUR</v>
      </c>
      <c r="E195" s="8">
        <f>VLOOKUP(D195,' POPULATION DATA-1'!$BA$3:$BC$115,3,0)</f>
        <v>527771</v>
      </c>
      <c r="F195">
        <f t="shared" si="16"/>
        <v>527771</v>
      </c>
      <c r="G195" s="67" t="str">
        <f t="shared" si="17"/>
        <v>527771</v>
      </c>
      <c r="H195">
        <f t="shared" si="18"/>
        <v>527771</v>
      </c>
      <c r="I195" s="93">
        <v>527771</v>
      </c>
      <c r="J195" s="94">
        <f t="shared" ref="J195:J258" si="22">N(I195)</f>
        <v>527771</v>
      </c>
      <c r="K195" s="94">
        <f t="shared" si="19"/>
        <v>527771</v>
      </c>
      <c r="M195" t="str">
        <f t="shared" si="20"/>
        <v>527771</v>
      </c>
    </row>
    <row r="196" spans="1:13">
      <c r="A196" s="25" t="s">
        <v>228</v>
      </c>
      <c r="B196" s="23">
        <v>3</v>
      </c>
      <c r="D196" s="89" t="str">
        <f t="shared" si="21"/>
        <v>MONOHARDI</v>
      </c>
      <c r="E196" s="8">
        <f>VLOOKUP(D196,' POPULATION DATA-1'!$BA$3:$BC$115,3,0)</f>
        <v>275112</v>
      </c>
      <c r="F196">
        <f t="shared" ref="F196:F259" si="23">N(E196)</f>
        <v>275112</v>
      </c>
      <c r="G196" s="67" t="str">
        <f t="shared" ref="G196:G259" si="24">SUBSTITUTE(E196,",","")</f>
        <v>275112</v>
      </c>
      <c r="H196">
        <f t="shared" ref="H196:H259" si="25">VALUE(G196)</f>
        <v>275112</v>
      </c>
      <c r="I196" s="93">
        <v>275112</v>
      </c>
      <c r="J196" s="94">
        <f t="shared" si="22"/>
        <v>275112</v>
      </c>
      <c r="K196" s="94">
        <f t="shared" ref="K196:K259" si="26">IF(J196=0,SUBSTITUTE(J196,"0",""),J196)</f>
        <v>275112</v>
      </c>
      <c r="M196" t="str">
        <f t="shared" ref="M196:M259" si="27">_xlfn.CONCAT(K196,L196)</f>
        <v>275112</v>
      </c>
    </row>
    <row r="197" spans="1:13">
      <c r="A197" s="25" t="s">
        <v>471</v>
      </c>
      <c r="B197" s="23">
        <v>8</v>
      </c>
      <c r="D197" s="89" t="str">
        <f t="shared" si="21"/>
        <v>MOTIJHEEL</v>
      </c>
      <c r="E197" s="8">
        <f>VLOOKUP(D197,' POPULATION DATA-1'!$BA$3:$BC$115,3,0)</f>
        <v>210006</v>
      </c>
      <c r="F197">
        <f t="shared" si="23"/>
        <v>210006</v>
      </c>
      <c r="G197" s="67" t="str">
        <f t="shared" si="24"/>
        <v>210006</v>
      </c>
      <c r="H197">
        <f t="shared" si="25"/>
        <v>210006</v>
      </c>
      <c r="I197" s="93">
        <v>210006</v>
      </c>
      <c r="J197" s="94">
        <f t="shared" si="22"/>
        <v>210006</v>
      </c>
      <c r="K197" s="94">
        <f t="shared" si="26"/>
        <v>210006</v>
      </c>
      <c r="M197" t="str">
        <f t="shared" si="27"/>
        <v>210006</v>
      </c>
    </row>
    <row r="198" spans="1:13">
      <c r="A198" s="25" t="s">
        <v>151</v>
      </c>
      <c r="B198" s="23">
        <v>5</v>
      </c>
      <c r="D198" s="89" t="str">
        <f t="shared" si="21"/>
        <v>MUKSUDPUR</v>
      </c>
      <c r="E198" s="8">
        <f>VLOOKUP(D198,' POPULATION DATA-1'!$BA$3:$BC$115,3,0)</f>
        <v>289406</v>
      </c>
      <c r="F198">
        <f t="shared" si="23"/>
        <v>289406</v>
      </c>
      <c r="G198" s="67" t="str">
        <f t="shared" si="24"/>
        <v>289406</v>
      </c>
      <c r="H198">
        <f t="shared" si="25"/>
        <v>289406</v>
      </c>
      <c r="I198" s="93">
        <v>289406</v>
      </c>
      <c r="J198" s="94">
        <f t="shared" si="22"/>
        <v>289406</v>
      </c>
      <c r="K198" s="94">
        <f t="shared" si="26"/>
        <v>289406</v>
      </c>
      <c r="M198" t="str">
        <f t="shared" si="27"/>
        <v>289406</v>
      </c>
    </row>
    <row r="199" spans="1:13">
      <c r="A199" s="25" t="s">
        <v>703</v>
      </c>
      <c r="B199" s="23">
        <v>5</v>
      </c>
      <c r="D199" s="89" t="str">
        <f t="shared" si="21"/>
        <v>MUNSHIGANJ SADAR</v>
      </c>
      <c r="E199" s="8">
        <f>VLOOKUP(D199,' POPULATION DATA-1'!$BA$3:$BC$115,3,0)</f>
        <v>383263</v>
      </c>
      <c r="F199">
        <f t="shared" si="23"/>
        <v>383263</v>
      </c>
      <c r="G199" s="67" t="str">
        <f t="shared" si="24"/>
        <v>383263</v>
      </c>
      <c r="H199">
        <f t="shared" si="25"/>
        <v>383263</v>
      </c>
      <c r="I199" s="93">
        <v>383263</v>
      </c>
      <c r="J199" s="94">
        <f t="shared" si="22"/>
        <v>383263</v>
      </c>
      <c r="K199" s="94">
        <f t="shared" si="26"/>
        <v>383263</v>
      </c>
      <c r="M199" t="str">
        <f t="shared" si="27"/>
        <v>383263</v>
      </c>
    </row>
    <row r="200" spans="1:13">
      <c r="A200" s="25" t="s">
        <v>603</v>
      </c>
      <c r="B200" s="23">
        <v>1</v>
      </c>
      <c r="D200" s="89" t="str">
        <f t="shared" si="21"/>
        <v>NAGARKANDA</v>
      </c>
      <c r="E200" s="8">
        <f>VLOOKUP(D200,' POPULATION DATA-1'!$BA$3:$BC$115,3,0)</f>
        <v>197898</v>
      </c>
      <c r="F200">
        <f t="shared" si="23"/>
        <v>197898</v>
      </c>
      <c r="G200" s="67" t="str">
        <f t="shared" si="24"/>
        <v>197898</v>
      </c>
      <c r="H200">
        <f t="shared" si="25"/>
        <v>197898</v>
      </c>
      <c r="I200" s="93">
        <v>197898</v>
      </c>
      <c r="J200" s="94">
        <f t="shared" si="22"/>
        <v>197898</v>
      </c>
      <c r="K200" s="94">
        <f t="shared" si="26"/>
        <v>197898</v>
      </c>
      <c r="M200" t="str">
        <f t="shared" si="27"/>
        <v>197898</v>
      </c>
    </row>
    <row r="201" spans="1:13">
      <c r="A201" s="25" t="s">
        <v>801</v>
      </c>
      <c r="B201" s="23">
        <v>3</v>
      </c>
      <c r="D201" s="89" t="str">
        <f t="shared" si="21"/>
        <v>NAGARPUR</v>
      </c>
      <c r="E201" s="8">
        <f>VLOOKUP(D201,' POPULATION DATA-1'!$BA$3:$BC$115,3,0)</f>
        <v>27038</v>
      </c>
      <c r="F201">
        <f t="shared" si="23"/>
        <v>27038</v>
      </c>
      <c r="G201" s="67" t="str">
        <f t="shared" si="24"/>
        <v>27038</v>
      </c>
      <c r="H201">
        <f t="shared" si="25"/>
        <v>27038</v>
      </c>
      <c r="I201" s="93">
        <v>27038</v>
      </c>
      <c r="J201" s="94">
        <f t="shared" si="22"/>
        <v>27038</v>
      </c>
      <c r="K201" s="94">
        <f t="shared" si="26"/>
        <v>27038</v>
      </c>
      <c r="M201" t="str">
        <f t="shared" si="27"/>
        <v>27038</v>
      </c>
    </row>
    <row r="202" spans="1:13">
      <c r="A202" s="25" t="s">
        <v>731</v>
      </c>
      <c r="B202" s="23">
        <v>6</v>
      </c>
      <c r="D202" s="89" t="str">
        <f t="shared" si="21"/>
        <v>NARAYANGANJ SADAR</v>
      </c>
      <c r="E202" s="8">
        <f>VLOOKUP(D202,' POPULATION DATA-1'!$BA$3:$BC$115,3,0)</f>
        <v>1323600</v>
      </c>
      <c r="F202">
        <f t="shared" si="23"/>
        <v>1323600</v>
      </c>
      <c r="G202" s="67" t="str">
        <f t="shared" si="24"/>
        <v>1323600</v>
      </c>
      <c r="H202">
        <f t="shared" si="25"/>
        <v>1323600</v>
      </c>
      <c r="I202" s="93">
        <v>1323600</v>
      </c>
      <c r="J202" s="94">
        <f t="shared" si="22"/>
        <v>1323600</v>
      </c>
      <c r="K202" s="94">
        <f t="shared" si="26"/>
        <v>1323600</v>
      </c>
      <c r="M202" t="str">
        <f t="shared" si="27"/>
        <v>1323600</v>
      </c>
    </row>
    <row r="203" spans="1:13">
      <c r="A203" s="25" t="s">
        <v>226</v>
      </c>
      <c r="B203" s="23">
        <v>3</v>
      </c>
      <c r="D203" s="89" t="str">
        <f t="shared" si="21"/>
        <v>NARIA</v>
      </c>
      <c r="E203" s="8">
        <f>VLOOKUP(D203,' POPULATION DATA-1'!$BA$3:$BC$115,3,0)</f>
        <v>260230</v>
      </c>
      <c r="F203">
        <f t="shared" si="23"/>
        <v>260230</v>
      </c>
      <c r="G203" s="67" t="str">
        <f t="shared" si="24"/>
        <v>260230</v>
      </c>
      <c r="H203">
        <f t="shared" si="25"/>
        <v>260230</v>
      </c>
      <c r="I203" s="93">
        <v>260230</v>
      </c>
      <c r="J203" s="94">
        <f t="shared" si="22"/>
        <v>260230</v>
      </c>
      <c r="K203" s="94">
        <f t="shared" si="26"/>
        <v>260230</v>
      </c>
      <c r="M203" t="str">
        <f t="shared" si="27"/>
        <v>260230</v>
      </c>
    </row>
    <row r="204" spans="1:13">
      <c r="A204" s="25" t="s">
        <v>757</v>
      </c>
      <c r="B204" s="23">
        <v>3</v>
      </c>
      <c r="D204" s="89" t="str">
        <f t="shared" si="21"/>
        <v>NARSHINGDI SADAR</v>
      </c>
      <c r="E204" s="8">
        <f>VLOOKUP(D204,' POPULATION DATA-1'!$BA$3:$BC$115,3,0)</f>
        <v>707525</v>
      </c>
      <c r="F204">
        <f t="shared" si="23"/>
        <v>707525</v>
      </c>
      <c r="G204" s="67" t="str">
        <f t="shared" si="24"/>
        <v>707525</v>
      </c>
      <c r="H204">
        <f t="shared" si="25"/>
        <v>707525</v>
      </c>
      <c r="I204" s="93">
        <v>707525</v>
      </c>
      <c r="J204" s="94">
        <f t="shared" si="22"/>
        <v>707525</v>
      </c>
      <c r="K204" s="94">
        <f t="shared" si="26"/>
        <v>707525</v>
      </c>
      <c r="M204" t="str">
        <f t="shared" si="27"/>
        <v>707525</v>
      </c>
    </row>
    <row r="205" spans="1:13">
      <c r="A205" s="25" t="s">
        <v>159</v>
      </c>
      <c r="B205" s="23">
        <v>4</v>
      </c>
      <c r="D205" s="89" t="str">
        <f t="shared" si="21"/>
        <v>NAWABGANJ</v>
      </c>
      <c r="E205" s="8">
        <f>VLOOKUP(D205,' POPULATION DATA-1'!$BA$3:$BC$115,3,0)</f>
        <v>318811</v>
      </c>
      <c r="F205">
        <f t="shared" si="23"/>
        <v>318811</v>
      </c>
      <c r="G205" s="67" t="str">
        <f t="shared" si="24"/>
        <v>318811</v>
      </c>
      <c r="H205">
        <f t="shared" si="25"/>
        <v>318811</v>
      </c>
      <c r="I205" s="93">
        <v>318811</v>
      </c>
      <c r="J205" s="94">
        <f t="shared" si="22"/>
        <v>318811</v>
      </c>
      <c r="K205" s="94">
        <f t="shared" si="26"/>
        <v>318811</v>
      </c>
      <c r="M205" t="str">
        <f t="shared" si="27"/>
        <v>318811</v>
      </c>
    </row>
    <row r="206" spans="1:13">
      <c r="A206" s="25" t="s">
        <v>493</v>
      </c>
      <c r="B206" s="23">
        <v>2</v>
      </c>
      <c r="D206" s="89" t="str">
        <f t="shared" si="21"/>
        <v>NEW MARKET</v>
      </c>
      <c r="E206" s="8">
        <f>VLOOKUP(D206,' POPULATION DATA-1'!$BA$3:$BC$115,3,0)</f>
        <v>66439</v>
      </c>
      <c r="F206">
        <f t="shared" si="23"/>
        <v>66439</v>
      </c>
      <c r="G206" s="67" t="str">
        <f t="shared" si="24"/>
        <v>66439</v>
      </c>
      <c r="H206">
        <f t="shared" si="25"/>
        <v>66439</v>
      </c>
      <c r="I206" s="93">
        <v>66439</v>
      </c>
      <c r="J206" s="94">
        <f t="shared" si="22"/>
        <v>66439</v>
      </c>
      <c r="K206" s="94">
        <f t="shared" si="26"/>
        <v>66439</v>
      </c>
      <c r="M206" t="str">
        <f t="shared" si="27"/>
        <v>66439</v>
      </c>
    </row>
    <row r="207" spans="1:13">
      <c r="A207" s="25" t="s">
        <v>668</v>
      </c>
      <c r="B207" s="23">
        <v>1</v>
      </c>
      <c r="D207" s="89" t="str">
        <f t="shared" si="21"/>
        <v>NIKLI</v>
      </c>
      <c r="E207" s="8">
        <f>VLOOKUP(D207,' POPULATION DATA-1'!$BA$3:$BC$115,3,0)</f>
        <v>133729</v>
      </c>
      <c r="F207">
        <f t="shared" si="23"/>
        <v>133729</v>
      </c>
      <c r="G207" s="67" t="str">
        <f t="shared" si="24"/>
        <v>133729</v>
      </c>
      <c r="H207">
        <f t="shared" si="25"/>
        <v>133729</v>
      </c>
      <c r="I207" s="93">
        <v>133729</v>
      </c>
      <c r="J207" s="94">
        <f t="shared" si="22"/>
        <v>133729</v>
      </c>
      <c r="K207" s="94">
        <f t="shared" si="26"/>
        <v>133729</v>
      </c>
      <c r="M207" t="str">
        <f t="shared" si="27"/>
        <v>133729</v>
      </c>
    </row>
    <row r="208" spans="1:13">
      <c r="A208" s="25" t="s">
        <v>666</v>
      </c>
      <c r="B208" s="23">
        <v>3</v>
      </c>
      <c r="D208" s="89" t="str">
        <f t="shared" si="21"/>
        <v>PAKUNDIA</v>
      </c>
      <c r="E208" s="8">
        <f>VLOOKUP(D208,' POPULATION DATA-1'!$BA$3:$BC$115,3,0)</f>
        <v>282967</v>
      </c>
      <c r="F208">
        <f t="shared" si="23"/>
        <v>282967</v>
      </c>
      <c r="G208" s="67" t="str">
        <f t="shared" si="24"/>
        <v>282967</v>
      </c>
      <c r="H208">
        <f t="shared" si="25"/>
        <v>282967</v>
      </c>
      <c r="I208" s="93">
        <v>282967</v>
      </c>
      <c r="J208" s="94">
        <f t="shared" si="22"/>
        <v>282967</v>
      </c>
      <c r="K208" s="94">
        <f t="shared" si="26"/>
        <v>282967</v>
      </c>
      <c r="M208" t="str">
        <f t="shared" si="27"/>
        <v>282967</v>
      </c>
    </row>
    <row r="209" spans="1:13">
      <c r="A209" s="25" t="s">
        <v>207</v>
      </c>
      <c r="B209" s="23">
        <v>2</v>
      </c>
      <c r="D209" s="89" t="str">
        <f t="shared" si="21"/>
        <v>PALASH</v>
      </c>
      <c r="E209" s="8">
        <f>VLOOKUP(D209,' POPULATION DATA-1'!$BA$3:$BC$115,3,0)</f>
        <v>249151</v>
      </c>
      <c r="F209">
        <f t="shared" si="23"/>
        <v>249151</v>
      </c>
      <c r="G209" s="67" t="str">
        <f t="shared" si="24"/>
        <v>249151</v>
      </c>
      <c r="H209">
        <f t="shared" si="25"/>
        <v>249151</v>
      </c>
      <c r="I209" s="93">
        <v>249151</v>
      </c>
      <c r="J209" s="94">
        <f t="shared" si="22"/>
        <v>249151</v>
      </c>
      <c r="K209" s="94">
        <f t="shared" si="26"/>
        <v>249151</v>
      </c>
      <c r="M209" t="str">
        <f t="shared" si="27"/>
        <v>249151</v>
      </c>
    </row>
    <row r="210" spans="1:13">
      <c r="A210" s="25" t="s">
        <v>567</v>
      </c>
      <c r="B210" s="23">
        <v>1</v>
      </c>
      <c r="D210" s="89" t="str">
        <f t="shared" si="21"/>
        <v>PALLABI</v>
      </c>
      <c r="E210" s="8">
        <f>VLOOKUP(D210,' POPULATION DATA-1'!$BA$3:$BC$115,3,0)</f>
        <v>597574</v>
      </c>
      <c r="F210">
        <f t="shared" si="23"/>
        <v>597574</v>
      </c>
      <c r="G210" s="67" t="str">
        <f t="shared" si="24"/>
        <v>597574</v>
      </c>
      <c r="H210">
        <f t="shared" si="25"/>
        <v>597574</v>
      </c>
      <c r="I210" s="93">
        <v>597574</v>
      </c>
      <c r="J210" s="94">
        <f t="shared" si="22"/>
        <v>597574</v>
      </c>
      <c r="K210" s="94">
        <f t="shared" si="26"/>
        <v>597574</v>
      </c>
      <c r="M210" t="str">
        <f t="shared" si="27"/>
        <v>597574</v>
      </c>
    </row>
    <row r="211" spans="1:13">
      <c r="A211" s="25" t="s">
        <v>787</v>
      </c>
      <c r="B211" s="23">
        <v>1</v>
      </c>
      <c r="D211" s="89" t="str">
        <f t="shared" si="21"/>
        <v>PALONG/SADAR</v>
      </c>
      <c r="E211" s="8" t="str">
        <f>VLOOKUP(D211,' POPULATION DATA-1'!$BA$3:$BC$115,3,0)</f>
        <v> 9,154</v>
      </c>
      <c r="F211">
        <f t="shared" si="23"/>
        <v>0</v>
      </c>
      <c r="G211" s="67" t="str">
        <f t="shared" si="24"/>
        <v> 9154</v>
      </c>
      <c r="H211" t="e">
        <f t="shared" si="25"/>
        <v>#VALUE!</v>
      </c>
      <c r="I211" s="93" t="s">
        <v>1535</v>
      </c>
      <c r="J211" s="94">
        <f t="shared" si="22"/>
        <v>0</v>
      </c>
      <c r="K211" s="94" t="str">
        <f t="shared" si="26"/>
        <v/>
      </c>
      <c r="L211">
        <v>9154</v>
      </c>
      <c r="M211" t="str">
        <f t="shared" si="27"/>
        <v>9154</v>
      </c>
    </row>
    <row r="212" spans="1:13">
      <c r="A212" s="25" t="s">
        <v>477</v>
      </c>
      <c r="B212" s="23">
        <v>4</v>
      </c>
      <c r="D212" s="89" t="str">
        <f t="shared" si="21"/>
        <v>PALTAN</v>
      </c>
      <c r="E212" s="8">
        <f>VLOOKUP(D212,' POPULATION DATA-1'!$BA$3:$BC$115,3,0)</f>
        <v>64492</v>
      </c>
      <c r="F212">
        <f t="shared" si="23"/>
        <v>64492</v>
      </c>
      <c r="G212" s="67" t="str">
        <f t="shared" si="24"/>
        <v>64492</v>
      </c>
      <c r="H212">
        <f t="shared" si="25"/>
        <v>64492</v>
      </c>
      <c r="I212" s="93">
        <v>64492</v>
      </c>
      <c r="J212" s="94">
        <f t="shared" si="22"/>
        <v>64492</v>
      </c>
      <c r="K212" s="94">
        <f t="shared" si="26"/>
        <v>64492</v>
      </c>
      <c r="M212" t="str">
        <f t="shared" si="27"/>
        <v>64492</v>
      </c>
    </row>
    <row r="213" spans="1:13">
      <c r="A213" s="25" t="s">
        <v>783</v>
      </c>
      <c r="B213" s="23">
        <v>1</v>
      </c>
      <c r="D213" s="89" t="str">
        <f t="shared" si="21"/>
        <v>PANGSHA</v>
      </c>
      <c r="E213" s="8">
        <f>VLOOKUP(D213,' POPULATION DATA-1'!$BA$3:$BC$115,3,0)</f>
        <v>243285</v>
      </c>
      <c r="F213">
        <f t="shared" si="23"/>
        <v>243285</v>
      </c>
      <c r="G213" s="67" t="str">
        <f t="shared" si="24"/>
        <v>243285</v>
      </c>
      <c r="H213">
        <f t="shared" si="25"/>
        <v>243285</v>
      </c>
      <c r="I213" s="93">
        <v>243285</v>
      </c>
      <c r="J213" s="94">
        <f t="shared" si="22"/>
        <v>243285</v>
      </c>
      <c r="K213" s="94">
        <f t="shared" si="26"/>
        <v>243285</v>
      </c>
      <c r="M213" t="str">
        <f t="shared" si="27"/>
        <v>243285</v>
      </c>
    </row>
    <row r="214" spans="1:13">
      <c r="A214" s="25" t="s">
        <v>756</v>
      </c>
      <c r="B214" s="23">
        <v>3</v>
      </c>
      <c r="D214" s="89" t="str">
        <f t="shared" si="21"/>
        <v>RAIPURA</v>
      </c>
      <c r="E214" s="8">
        <f>VLOOKUP(D214,' POPULATION DATA-1'!$BA$3:$BC$115,3,0)</f>
        <v>535796</v>
      </c>
      <c r="F214">
        <f t="shared" si="23"/>
        <v>535796</v>
      </c>
      <c r="G214" s="67" t="str">
        <f t="shared" si="24"/>
        <v>535796</v>
      </c>
      <c r="H214">
        <f t="shared" si="25"/>
        <v>535796</v>
      </c>
      <c r="I214" s="93">
        <v>535796</v>
      </c>
      <c r="J214" s="94">
        <f t="shared" si="22"/>
        <v>535796</v>
      </c>
      <c r="K214" s="94">
        <f t="shared" si="26"/>
        <v>535796</v>
      </c>
      <c r="M214" t="str">
        <f t="shared" si="27"/>
        <v>535796</v>
      </c>
    </row>
    <row r="215" spans="1:13">
      <c r="A215" s="25" t="s">
        <v>779</v>
      </c>
      <c r="B215" s="23">
        <v>2</v>
      </c>
      <c r="D215" s="89" t="str">
        <f t="shared" si="21"/>
        <v>RAJBARI SADAR</v>
      </c>
      <c r="E215" s="8">
        <f>VLOOKUP(D215,' POPULATION DATA-1'!$BA$3:$BC$115,3,0)</f>
        <v>384521</v>
      </c>
      <c r="F215">
        <f t="shared" si="23"/>
        <v>384521</v>
      </c>
      <c r="G215" s="67" t="str">
        <f t="shared" si="24"/>
        <v>384521</v>
      </c>
      <c r="H215">
        <f t="shared" si="25"/>
        <v>384521</v>
      </c>
      <c r="I215" s="93">
        <v>384521</v>
      </c>
      <c r="J215" s="94">
        <f t="shared" si="22"/>
        <v>384521</v>
      </c>
      <c r="K215" s="94">
        <f t="shared" si="26"/>
        <v>384521</v>
      </c>
      <c r="M215" t="str">
        <f t="shared" si="27"/>
        <v>384521</v>
      </c>
    </row>
    <row r="216" spans="1:13">
      <c r="A216" s="25" t="s">
        <v>677</v>
      </c>
      <c r="B216" s="23">
        <v>1</v>
      </c>
      <c r="D216" s="89" t="str">
        <f t="shared" si="21"/>
        <v>RAJOIR</v>
      </c>
      <c r="E216" s="8">
        <f>VLOOKUP(D216,' POPULATION DATA-1'!$BA$3:$BC$115,3,0)</f>
        <v>228710</v>
      </c>
      <c r="F216">
        <f t="shared" si="23"/>
        <v>228710</v>
      </c>
      <c r="G216" s="67" t="str">
        <f t="shared" si="24"/>
        <v>228710</v>
      </c>
      <c r="H216">
        <f t="shared" si="25"/>
        <v>228710</v>
      </c>
      <c r="I216" s="93">
        <v>228710</v>
      </c>
      <c r="J216" s="94">
        <f t="shared" si="22"/>
        <v>228710</v>
      </c>
      <c r="K216" s="94">
        <f t="shared" si="26"/>
        <v>228710</v>
      </c>
      <c r="M216" t="str">
        <f t="shared" si="27"/>
        <v>228710</v>
      </c>
    </row>
    <row r="217" spans="1:13">
      <c r="A217" s="25" t="s">
        <v>489</v>
      </c>
      <c r="B217" s="23">
        <v>5</v>
      </c>
      <c r="D217" s="89" t="str">
        <f t="shared" si="21"/>
        <v>RAMNA</v>
      </c>
      <c r="E217" s="8">
        <f>VLOOKUP(D217,' POPULATION DATA-1'!$BA$3:$BC$115,3,0)</f>
        <v>200436</v>
      </c>
      <c r="F217">
        <f t="shared" si="23"/>
        <v>200436</v>
      </c>
      <c r="G217" s="67" t="str">
        <f t="shared" si="24"/>
        <v>200436</v>
      </c>
      <c r="H217">
        <f t="shared" si="25"/>
        <v>200436</v>
      </c>
      <c r="I217" s="93">
        <v>200436</v>
      </c>
      <c r="J217" s="94">
        <f t="shared" si="22"/>
        <v>200436</v>
      </c>
      <c r="K217" s="94">
        <f t="shared" si="26"/>
        <v>200436</v>
      </c>
      <c r="M217" t="str">
        <f t="shared" si="27"/>
        <v>200436</v>
      </c>
    </row>
    <row r="218" spans="1:13">
      <c r="A218" s="25" t="s">
        <v>535</v>
      </c>
      <c r="B218" s="23">
        <v>1</v>
      </c>
      <c r="D218" s="89" t="str">
        <f t="shared" si="21"/>
        <v>RAMPURA</v>
      </c>
      <c r="E218" s="8">
        <f>VLOOKUP(D218,' POPULATION DATA-1'!$BA$3:$BC$115,3,0)</f>
        <v>224079</v>
      </c>
      <c r="F218">
        <f t="shared" si="23"/>
        <v>224079</v>
      </c>
      <c r="G218" s="67" t="str">
        <f t="shared" si="24"/>
        <v>224079</v>
      </c>
      <c r="H218">
        <f t="shared" si="25"/>
        <v>224079</v>
      </c>
      <c r="I218" s="93">
        <v>224079</v>
      </c>
      <c r="J218" s="94">
        <f t="shared" si="22"/>
        <v>224079</v>
      </c>
      <c r="K218" s="94">
        <f t="shared" si="26"/>
        <v>224079</v>
      </c>
      <c r="M218" t="str">
        <f t="shared" si="27"/>
        <v>224079</v>
      </c>
    </row>
    <row r="219" spans="1:13">
      <c r="A219" s="25" t="s">
        <v>737</v>
      </c>
      <c r="B219" s="23">
        <v>1</v>
      </c>
      <c r="D219" s="89" t="str">
        <f t="shared" si="21"/>
        <v>RUPGANJ</v>
      </c>
      <c r="E219" s="8">
        <f>VLOOKUP(D219,' POPULATION DATA-1'!$BA$3:$BC$115,3,0)</f>
        <v>375935</v>
      </c>
      <c r="F219">
        <f t="shared" si="23"/>
        <v>375935</v>
      </c>
      <c r="G219" s="67" t="str">
        <f t="shared" si="24"/>
        <v>375935</v>
      </c>
      <c r="H219">
        <f t="shared" si="25"/>
        <v>375935</v>
      </c>
      <c r="I219" s="93">
        <v>375935</v>
      </c>
      <c r="J219" s="94">
        <f t="shared" si="22"/>
        <v>375935</v>
      </c>
      <c r="K219" s="94">
        <f t="shared" si="26"/>
        <v>375935</v>
      </c>
      <c r="M219" t="str">
        <f t="shared" si="27"/>
        <v>375935</v>
      </c>
    </row>
    <row r="220" spans="1:13">
      <c r="A220" s="25" t="s">
        <v>562</v>
      </c>
      <c r="B220" s="23">
        <v>1</v>
      </c>
      <c r="D220" s="89" t="str">
        <f t="shared" si="21"/>
        <v>SABUJBAGH</v>
      </c>
      <c r="E220" s="8">
        <f>VLOOKUP(D220,' POPULATION DATA-1'!$BA$3:$BC$115,3,0)</f>
        <v>376421</v>
      </c>
      <c r="F220">
        <f t="shared" si="23"/>
        <v>376421</v>
      </c>
      <c r="G220" s="67" t="str">
        <f t="shared" si="24"/>
        <v>376421</v>
      </c>
      <c r="H220">
        <f t="shared" si="25"/>
        <v>376421</v>
      </c>
      <c r="I220" s="93">
        <v>376421</v>
      </c>
      <c r="J220" s="94">
        <f t="shared" si="22"/>
        <v>376421</v>
      </c>
      <c r="K220" s="94">
        <f t="shared" si="26"/>
        <v>376421</v>
      </c>
      <c r="M220" t="str">
        <f t="shared" si="27"/>
        <v>376421</v>
      </c>
    </row>
    <row r="221" spans="1:13">
      <c r="A221" s="25" t="s">
        <v>604</v>
      </c>
      <c r="B221" s="23">
        <v>1</v>
      </c>
      <c r="D221" s="89" t="str">
        <f t="shared" si="21"/>
        <v>SADARPUR</v>
      </c>
      <c r="E221" s="8">
        <f>VLOOKUP(D221,' POPULATION DATA-1'!$BA$3:$BC$115,3,0)</f>
        <v>186254</v>
      </c>
      <c r="F221">
        <f t="shared" si="23"/>
        <v>186254</v>
      </c>
      <c r="G221" s="67" t="str">
        <f t="shared" si="24"/>
        <v>186254</v>
      </c>
      <c r="H221">
        <f t="shared" si="25"/>
        <v>186254</v>
      </c>
      <c r="I221" s="93">
        <v>186254</v>
      </c>
      <c r="J221" s="94">
        <f t="shared" si="22"/>
        <v>186254</v>
      </c>
      <c r="K221" s="94">
        <f t="shared" si="26"/>
        <v>186254</v>
      </c>
      <c r="M221" t="str">
        <f t="shared" si="27"/>
        <v>186254</v>
      </c>
    </row>
    <row r="222" spans="1:13">
      <c r="A222" s="25" t="s">
        <v>237</v>
      </c>
      <c r="B222" s="23">
        <v>1</v>
      </c>
      <c r="D222" s="89" t="str">
        <f t="shared" si="21"/>
        <v>SALDA</v>
      </c>
      <c r="E222" s="8">
        <f>VLOOKUP(D222,' POPULATION DATA-1'!$BA$3:$BC$115,3,0)</f>
        <v>124589</v>
      </c>
      <c r="F222">
        <f t="shared" si="23"/>
        <v>124589</v>
      </c>
      <c r="G222" s="67" t="str">
        <f t="shared" si="24"/>
        <v>124589</v>
      </c>
      <c r="H222">
        <f t="shared" si="25"/>
        <v>124589</v>
      </c>
      <c r="I222" s="93">
        <v>124589</v>
      </c>
      <c r="J222" s="94">
        <f t="shared" si="22"/>
        <v>124589</v>
      </c>
      <c r="K222" s="94">
        <f t="shared" si="26"/>
        <v>124589</v>
      </c>
      <c r="M222" t="str">
        <f t="shared" si="27"/>
        <v>124589</v>
      </c>
    </row>
    <row r="223" spans="1:13">
      <c r="A223" s="25" t="s">
        <v>686</v>
      </c>
      <c r="B223" s="23">
        <v>1</v>
      </c>
      <c r="D223" s="89" t="str">
        <f t="shared" si="21"/>
        <v>SATURIA</v>
      </c>
      <c r="E223" s="8">
        <f>VLOOKUP(D223,' POPULATION DATA-1'!$BA$3:$BC$115,3,0)</f>
        <v>171494</v>
      </c>
      <c r="F223">
        <f t="shared" si="23"/>
        <v>171494</v>
      </c>
      <c r="G223" s="67" t="str">
        <f t="shared" si="24"/>
        <v>171494</v>
      </c>
      <c r="H223">
        <f t="shared" si="25"/>
        <v>171494</v>
      </c>
      <c r="I223" s="93">
        <v>171494</v>
      </c>
      <c r="J223" s="94">
        <f t="shared" si="22"/>
        <v>171494</v>
      </c>
      <c r="K223" s="94">
        <f t="shared" si="26"/>
        <v>171494</v>
      </c>
      <c r="M223" t="str">
        <f t="shared" si="27"/>
        <v>171494</v>
      </c>
    </row>
    <row r="224" spans="1:13">
      <c r="A224" s="25" t="s">
        <v>508</v>
      </c>
      <c r="B224" s="23">
        <v>3</v>
      </c>
      <c r="D224" s="89" t="str">
        <f t="shared" si="21"/>
        <v>SAVAR</v>
      </c>
      <c r="E224" s="8">
        <f>VLOOKUP(D224,' POPULATION DATA-1'!$BA$3:$BC$115,3,0)</f>
        <v>1385910</v>
      </c>
      <c r="F224">
        <f t="shared" si="23"/>
        <v>1385910</v>
      </c>
      <c r="G224" s="67" t="str">
        <f t="shared" si="24"/>
        <v>1385910</v>
      </c>
      <c r="H224">
        <f t="shared" si="25"/>
        <v>1385910</v>
      </c>
      <c r="I224" s="93">
        <v>1385910</v>
      </c>
      <c r="J224" s="94">
        <f t="shared" si="22"/>
        <v>1385910</v>
      </c>
      <c r="K224" s="94">
        <f t="shared" si="26"/>
        <v>1385910</v>
      </c>
      <c r="M224" t="str">
        <f t="shared" si="27"/>
        <v>1385910</v>
      </c>
    </row>
    <row r="225" spans="1:13">
      <c r="A225" s="25" t="s">
        <v>482</v>
      </c>
      <c r="B225" s="23">
        <v>4</v>
      </c>
      <c r="D225" s="89" t="str">
        <f t="shared" si="21"/>
        <v>SHAHBAG</v>
      </c>
      <c r="E225" s="8">
        <f>VLOOKUP(D225,' POPULATION DATA-1'!$BA$3:$BC$115,3,0)</f>
        <v>112000</v>
      </c>
      <c r="F225">
        <f t="shared" si="23"/>
        <v>112000</v>
      </c>
      <c r="G225" s="67" t="str">
        <f t="shared" si="24"/>
        <v>112000</v>
      </c>
      <c r="H225">
        <f t="shared" si="25"/>
        <v>112000</v>
      </c>
      <c r="I225" s="93">
        <v>112000</v>
      </c>
      <c r="J225" s="94">
        <f t="shared" si="22"/>
        <v>112000</v>
      </c>
      <c r="K225" s="94">
        <f t="shared" si="26"/>
        <v>112000</v>
      </c>
      <c r="M225" t="str">
        <f t="shared" si="27"/>
        <v>112000</v>
      </c>
    </row>
    <row r="226" spans="1:13">
      <c r="A226" s="25" t="s">
        <v>811</v>
      </c>
      <c r="B226" s="23">
        <v>2</v>
      </c>
      <c r="D226" s="89" t="str">
        <f t="shared" si="21"/>
        <v>SHAKHIPUR</v>
      </c>
      <c r="E226" s="8">
        <f>VLOOKUP(D226,' POPULATION DATA-1'!$BA$3:$BC$115,3,0)</f>
        <v>277685</v>
      </c>
      <c r="F226">
        <f t="shared" si="23"/>
        <v>277685</v>
      </c>
      <c r="G226" s="67" t="str">
        <f t="shared" si="24"/>
        <v>277685</v>
      </c>
      <c r="H226">
        <f t="shared" si="25"/>
        <v>277685</v>
      </c>
      <c r="I226" s="93">
        <v>277685</v>
      </c>
      <c r="J226" s="94">
        <f t="shared" si="22"/>
        <v>277685</v>
      </c>
      <c r="K226" s="94">
        <f t="shared" si="26"/>
        <v>277685</v>
      </c>
      <c r="M226" t="str">
        <f t="shared" si="27"/>
        <v>277685</v>
      </c>
    </row>
    <row r="227" spans="1:13">
      <c r="A227" s="25" t="s">
        <v>246</v>
      </c>
      <c r="B227" s="23">
        <v>3</v>
      </c>
      <c r="D227" s="89" t="str">
        <f t="shared" si="21"/>
        <v>SHER-E-BANGLA NAGAR</v>
      </c>
      <c r="E227" s="8">
        <f>VLOOKUP(D227,' POPULATION DATA-1'!$BA$3:$BC$115,3,0)</f>
        <v>248871</v>
      </c>
      <c r="F227">
        <f t="shared" si="23"/>
        <v>248871</v>
      </c>
      <c r="G227" s="67" t="str">
        <f t="shared" si="24"/>
        <v>248871</v>
      </c>
      <c r="H227">
        <f t="shared" si="25"/>
        <v>248871</v>
      </c>
      <c r="I227" s="93">
        <v>248871</v>
      </c>
      <c r="J227" s="94">
        <f t="shared" si="22"/>
        <v>248871</v>
      </c>
      <c r="K227" s="94">
        <f t="shared" si="26"/>
        <v>248871</v>
      </c>
      <c r="M227" t="str">
        <f t="shared" si="27"/>
        <v>248871</v>
      </c>
    </row>
    <row r="228" spans="1:13">
      <c r="A228" s="25" t="s">
        <v>673</v>
      </c>
      <c r="B228" s="23">
        <v>1</v>
      </c>
      <c r="D228" s="89" t="str">
        <f t="shared" si="21"/>
        <v>SHIBCHAR</v>
      </c>
      <c r="E228" s="8">
        <f>VLOOKUP(D228,' POPULATION DATA-1'!$BA$3:$BC$115,3,0)</f>
        <v>357416</v>
      </c>
      <c r="F228">
        <f t="shared" si="23"/>
        <v>357416</v>
      </c>
      <c r="G228" s="67" t="str">
        <f t="shared" si="24"/>
        <v>357416</v>
      </c>
      <c r="H228">
        <f t="shared" si="25"/>
        <v>357416</v>
      </c>
      <c r="I228" s="93">
        <v>357416</v>
      </c>
      <c r="J228" s="94">
        <f t="shared" si="22"/>
        <v>357416</v>
      </c>
      <c r="K228" s="94">
        <f t="shared" si="26"/>
        <v>357416</v>
      </c>
      <c r="M228" t="str">
        <f t="shared" si="27"/>
        <v>357416</v>
      </c>
    </row>
    <row r="229" spans="1:13">
      <c r="A229" s="25" t="s">
        <v>17</v>
      </c>
      <c r="B229" s="23">
        <v>2</v>
      </c>
      <c r="D229" s="89" t="str">
        <f t="shared" si="21"/>
        <v>SHIBPUR</v>
      </c>
      <c r="E229" s="8">
        <f>VLOOKUP(D229,' POPULATION DATA-1'!$BA$3:$BC$115,3,0)</f>
        <v>303813</v>
      </c>
      <c r="F229">
        <f t="shared" si="23"/>
        <v>303813</v>
      </c>
      <c r="G229" s="67" t="str">
        <f t="shared" si="24"/>
        <v>303813</v>
      </c>
      <c r="H229">
        <f t="shared" si="25"/>
        <v>303813</v>
      </c>
      <c r="I229" s="93">
        <v>303813</v>
      </c>
      <c r="J229" s="94">
        <f t="shared" si="22"/>
        <v>303813</v>
      </c>
      <c r="K229" s="94">
        <f t="shared" si="26"/>
        <v>303813</v>
      </c>
      <c r="M229" t="str">
        <f t="shared" si="27"/>
        <v>303813</v>
      </c>
    </row>
    <row r="230" spans="1:13">
      <c r="A230" s="25" t="s">
        <v>679</v>
      </c>
      <c r="B230" s="23">
        <v>1</v>
      </c>
      <c r="D230" s="89" t="str">
        <f t="shared" si="21"/>
        <v>SHIVALAYA</v>
      </c>
      <c r="E230" s="8">
        <f>VLOOKUP(D230,' POPULATION DATA-1'!$BA$3:$BC$115,3,0)</f>
        <v>171873</v>
      </c>
      <c r="F230">
        <f t="shared" si="23"/>
        <v>171873</v>
      </c>
      <c r="G230" s="67" t="str">
        <f t="shared" si="24"/>
        <v>171873</v>
      </c>
      <c r="H230">
        <f t="shared" si="25"/>
        <v>171873</v>
      </c>
      <c r="I230" s="93">
        <v>171873</v>
      </c>
      <c r="J230" s="94">
        <f t="shared" si="22"/>
        <v>171873</v>
      </c>
      <c r="K230" s="94">
        <f t="shared" si="26"/>
        <v>171873</v>
      </c>
      <c r="M230" t="str">
        <f t="shared" si="27"/>
        <v>171873</v>
      </c>
    </row>
    <row r="231" spans="1:13">
      <c r="A231" s="25" t="s">
        <v>491</v>
      </c>
      <c r="B231" s="23">
        <v>3</v>
      </c>
      <c r="D231" s="89" t="str">
        <f t="shared" si="21"/>
        <v>SHYAMPUR</v>
      </c>
      <c r="E231" s="8">
        <f>VLOOKUP(D231,' POPULATION DATA-1'!$BA$3:$BC$115,3,0)</f>
        <v>109333</v>
      </c>
      <c r="F231">
        <f t="shared" si="23"/>
        <v>109333</v>
      </c>
      <c r="G231" s="67" t="str">
        <f t="shared" si="24"/>
        <v>109333</v>
      </c>
      <c r="H231">
        <f t="shared" si="25"/>
        <v>109333</v>
      </c>
      <c r="I231" s="93">
        <v>109333</v>
      </c>
      <c r="J231" s="94">
        <f t="shared" si="22"/>
        <v>109333</v>
      </c>
      <c r="K231" s="94">
        <f t="shared" si="26"/>
        <v>109333</v>
      </c>
      <c r="M231" t="str">
        <f t="shared" si="27"/>
        <v>109333</v>
      </c>
    </row>
    <row r="232" spans="1:13">
      <c r="A232" s="25" t="s">
        <v>734</v>
      </c>
      <c r="B232" s="23">
        <v>2</v>
      </c>
      <c r="D232" s="89" t="str">
        <f t="shared" si="21"/>
        <v>SIDDHIRGANJ</v>
      </c>
      <c r="E232" s="8">
        <f>VLOOKUP(D232,' POPULATION DATA-1'!$BA$3:$BC$115,3,0)</f>
        <v>256760</v>
      </c>
      <c r="F232">
        <f t="shared" si="23"/>
        <v>256760</v>
      </c>
      <c r="G232" s="67" t="str">
        <f t="shared" si="24"/>
        <v>256760</v>
      </c>
      <c r="H232">
        <f t="shared" si="25"/>
        <v>256760</v>
      </c>
      <c r="I232" s="93">
        <v>256760</v>
      </c>
      <c r="J232" s="94">
        <f t="shared" si="22"/>
        <v>256760</v>
      </c>
      <c r="K232" s="94">
        <f t="shared" si="26"/>
        <v>256760</v>
      </c>
      <c r="M232" t="str">
        <f t="shared" si="27"/>
        <v>256760</v>
      </c>
    </row>
    <row r="233" spans="1:13">
      <c r="A233" s="25" t="s">
        <v>681</v>
      </c>
      <c r="B233" s="23">
        <v>4</v>
      </c>
      <c r="D233" s="89" t="str">
        <f t="shared" si="21"/>
        <v>SINGAIR</v>
      </c>
      <c r="E233" s="8">
        <f>VLOOKUP(D233,' POPULATION DATA-1'!$BA$3:$BC$115,3,0)</f>
        <v>287451</v>
      </c>
      <c r="F233">
        <f t="shared" si="23"/>
        <v>287451</v>
      </c>
      <c r="G233" s="67" t="str">
        <f t="shared" si="24"/>
        <v>287451</v>
      </c>
      <c r="H233">
        <f t="shared" si="25"/>
        <v>287451</v>
      </c>
      <c r="I233" s="93">
        <v>287451</v>
      </c>
      <c r="J233" s="94">
        <f t="shared" si="22"/>
        <v>287451</v>
      </c>
      <c r="K233" s="94">
        <f t="shared" si="26"/>
        <v>287451</v>
      </c>
      <c r="M233" t="str">
        <f t="shared" si="27"/>
        <v>287451</v>
      </c>
    </row>
    <row r="234" spans="1:13">
      <c r="A234" s="25" t="s">
        <v>732</v>
      </c>
      <c r="B234" s="23">
        <v>1</v>
      </c>
      <c r="D234" s="89" t="str">
        <f t="shared" si="21"/>
        <v>SONARGAON</v>
      </c>
      <c r="E234" s="8">
        <f>VLOOKUP(D234,' POPULATION DATA-1'!$BA$3:$BC$115,3,0)</f>
        <v>400358</v>
      </c>
      <c r="F234">
        <f t="shared" si="23"/>
        <v>400358</v>
      </c>
      <c r="G234" s="67" t="str">
        <f t="shared" si="24"/>
        <v>400358</v>
      </c>
      <c r="H234">
        <f t="shared" si="25"/>
        <v>400358</v>
      </c>
      <c r="I234" s="93">
        <v>400358</v>
      </c>
      <c r="J234" s="94">
        <f t="shared" si="22"/>
        <v>400358</v>
      </c>
      <c r="K234" s="94">
        <f t="shared" si="26"/>
        <v>400358</v>
      </c>
      <c r="M234" t="str">
        <f t="shared" si="27"/>
        <v>400358</v>
      </c>
    </row>
    <row r="235" spans="1:13">
      <c r="A235" s="25" t="s">
        <v>486</v>
      </c>
      <c r="B235" s="23">
        <v>1</v>
      </c>
      <c r="D235" s="89" t="str">
        <f t="shared" si="21"/>
        <v>SOUTH KERANIGANJ</v>
      </c>
      <c r="E235" s="8">
        <f>VLOOKUP(D235,' POPULATION DATA-1'!$BA$3:$BC$115,3,0)</f>
        <v>108900</v>
      </c>
      <c r="F235">
        <f t="shared" si="23"/>
        <v>108900</v>
      </c>
      <c r="G235" s="67" t="str">
        <f t="shared" si="24"/>
        <v>108900</v>
      </c>
      <c r="H235">
        <f t="shared" si="25"/>
        <v>108900</v>
      </c>
      <c r="I235" s="93">
        <v>108900</v>
      </c>
      <c r="J235" s="94">
        <f t="shared" si="22"/>
        <v>108900</v>
      </c>
      <c r="K235" s="94">
        <f t="shared" si="26"/>
        <v>108900</v>
      </c>
      <c r="M235" t="str">
        <f t="shared" si="27"/>
        <v>108900</v>
      </c>
    </row>
    <row r="236" spans="1:13">
      <c r="A236" s="25" t="s">
        <v>698</v>
      </c>
      <c r="B236" s="23">
        <v>4</v>
      </c>
      <c r="D236" s="89" t="str">
        <f t="shared" si="21"/>
        <v>SREENAGAR</v>
      </c>
      <c r="E236" s="8">
        <f>VLOOKUP(D236,' POPULATION DATA-1'!$BA$3:$BC$115,3,0)</f>
        <v>259887</v>
      </c>
      <c r="F236">
        <f t="shared" si="23"/>
        <v>259887</v>
      </c>
      <c r="G236" s="67" t="str">
        <f t="shared" si="24"/>
        <v>259887</v>
      </c>
      <c r="H236">
        <f t="shared" si="25"/>
        <v>259887</v>
      </c>
      <c r="I236" s="93">
        <v>259887</v>
      </c>
      <c r="J236" s="94">
        <f t="shared" si="22"/>
        <v>259887</v>
      </c>
      <c r="K236" s="94">
        <f t="shared" si="26"/>
        <v>259887</v>
      </c>
      <c r="M236" t="str">
        <f t="shared" si="27"/>
        <v>259887</v>
      </c>
    </row>
    <row r="237" spans="1:13">
      <c r="A237" s="25" t="s">
        <v>303</v>
      </c>
      <c r="B237" s="23">
        <v>6</v>
      </c>
      <c r="D237" s="89" t="str">
        <f t="shared" si="21"/>
        <v>SREEPUR</v>
      </c>
      <c r="E237" s="8">
        <f>VLOOKUP(D237,' POPULATION DATA-1'!$BA$3:$BC$115,3,0)</f>
        <v>492792</v>
      </c>
      <c r="F237">
        <f t="shared" si="23"/>
        <v>492792</v>
      </c>
      <c r="G237" s="67" t="str">
        <f t="shared" si="24"/>
        <v>492792</v>
      </c>
      <c r="H237">
        <f t="shared" si="25"/>
        <v>492792</v>
      </c>
      <c r="I237" s="93">
        <v>492792</v>
      </c>
      <c r="J237" s="94">
        <f t="shared" si="22"/>
        <v>492792</v>
      </c>
      <c r="K237" s="94">
        <f t="shared" si="26"/>
        <v>492792</v>
      </c>
      <c r="M237" t="str">
        <f t="shared" si="27"/>
        <v>492792</v>
      </c>
    </row>
    <row r="238" spans="1:13">
      <c r="A238" s="25" t="s">
        <v>495</v>
      </c>
      <c r="B238" s="23">
        <v>5</v>
      </c>
      <c r="D238" s="89" t="str">
        <f t="shared" si="21"/>
        <v>SUTRAPUR</v>
      </c>
      <c r="E238" s="8">
        <f>VLOOKUP(D238,' POPULATION DATA-1'!$BA$3:$BC$115,3,0)</f>
        <v>211210</v>
      </c>
      <c r="F238">
        <f t="shared" si="23"/>
        <v>211210</v>
      </c>
      <c r="G238" s="67" t="str">
        <f t="shared" si="24"/>
        <v>211210</v>
      </c>
      <c r="H238">
        <f t="shared" si="25"/>
        <v>211210</v>
      </c>
      <c r="I238" s="93">
        <v>211210</v>
      </c>
      <c r="J238" s="94">
        <f t="shared" si="22"/>
        <v>211210</v>
      </c>
      <c r="K238" s="94">
        <f t="shared" si="26"/>
        <v>211210</v>
      </c>
      <c r="M238" t="str">
        <f t="shared" si="27"/>
        <v>211210</v>
      </c>
    </row>
    <row r="239" spans="1:13">
      <c r="A239" s="25" t="s">
        <v>231</v>
      </c>
      <c r="B239" s="23">
        <v>5</v>
      </c>
      <c r="D239" s="89" t="str">
        <f t="shared" si="21"/>
        <v>TANGAIL SADAR</v>
      </c>
      <c r="E239" s="8">
        <f>VLOOKUP(D239,' POPULATION DATA-1'!$BA$3:$BC$115,3,0)</f>
        <v>521104</v>
      </c>
      <c r="F239">
        <f t="shared" si="23"/>
        <v>521104</v>
      </c>
      <c r="G239" s="67" t="str">
        <f t="shared" si="24"/>
        <v>521104</v>
      </c>
      <c r="H239">
        <f t="shared" si="25"/>
        <v>521104</v>
      </c>
      <c r="I239" s="93">
        <v>521104</v>
      </c>
      <c r="J239" s="94">
        <f t="shared" si="22"/>
        <v>521104</v>
      </c>
      <c r="K239" s="94">
        <f t="shared" si="26"/>
        <v>521104</v>
      </c>
      <c r="M239" t="str">
        <f t="shared" si="27"/>
        <v>521104</v>
      </c>
    </row>
    <row r="240" spans="1:13">
      <c r="A240" s="25" t="s">
        <v>469</v>
      </c>
      <c r="B240" s="23">
        <v>2</v>
      </c>
      <c r="D240" s="89" t="str">
        <f t="shared" si="21"/>
        <v>TEJGAON</v>
      </c>
      <c r="E240" s="8">
        <f>VLOOKUP(D240,' POPULATION DATA-1'!$BA$3:$BC$115,3,0)</f>
        <v>148255</v>
      </c>
      <c r="F240">
        <f t="shared" si="23"/>
        <v>148255</v>
      </c>
      <c r="G240" s="67" t="str">
        <f t="shared" si="24"/>
        <v>148255</v>
      </c>
      <c r="H240">
        <f t="shared" si="25"/>
        <v>148255</v>
      </c>
      <c r="I240" s="93">
        <v>148255</v>
      </c>
      <c r="J240" s="94">
        <f t="shared" si="22"/>
        <v>148255</v>
      </c>
      <c r="K240" s="94">
        <f t="shared" si="26"/>
        <v>148255</v>
      </c>
      <c r="M240" t="str">
        <f t="shared" si="27"/>
        <v>148255</v>
      </c>
    </row>
    <row r="241" spans="1:13">
      <c r="A241" s="25" t="s">
        <v>544</v>
      </c>
      <c r="B241" s="23">
        <v>1</v>
      </c>
      <c r="D241" s="89" t="str">
        <f t="shared" si="21"/>
        <v>TEJGAON I/A</v>
      </c>
      <c r="E241" s="8">
        <f>VLOOKUP(D241,' POPULATION DATA-1'!$BA$3:$BC$115,3,0)</f>
        <v>174593</v>
      </c>
      <c r="F241">
        <f t="shared" si="23"/>
        <v>174593</v>
      </c>
      <c r="G241" s="67" t="str">
        <f t="shared" si="24"/>
        <v>174593</v>
      </c>
      <c r="H241">
        <f t="shared" si="25"/>
        <v>174593</v>
      </c>
      <c r="I241" s="93">
        <v>174593</v>
      </c>
      <c r="J241" s="94">
        <f t="shared" si="22"/>
        <v>174593</v>
      </c>
      <c r="K241" s="94">
        <f t="shared" si="26"/>
        <v>174593</v>
      </c>
      <c r="M241" t="str">
        <f t="shared" si="27"/>
        <v>174593</v>
      </c>
    </row>
    <row r="242" spans="1:13">
      <c r="A242" s="25" t="s">
        <v>694</v>
      </c>
      <c r="B242" s="23">
        <v>3</v>
      </c>
      <c r="D242" s="89" t="str">
        <f t="shared" si="21"/>
        <v>TONGI BARI</v>
      </c>
      <c r="E242" s="8">
        <f>VLOOKUP(D242,' POPULATION DATA-1'!$BA$3:$BC$115,3,0)</f>
        <v>197173</v>
      </c>
      <c r="F242">
        <f t="shared" si="23"/>
        <v>197173</v>
      </c>
      <c r="G242" s="67" t="str">
        <f t="shared" si="24"/>
        <v>197173</v>
      </c>
      <c r="H242">
        <f t="shared" si="25"/>
        <v>197173</v>
      </c>
      <c r="I242" s="93">
        <v>197173</v>
      </c>
      <c r="J242" s="94">
        <f t="shared" si="22"/>
        <v>197173</v>
      </c>
      <c r="K242" s="94">
        <f t="shared" si="26"/>
        <v>197173</v>
      </c>
      <c r="M242" t="str">
        <f t="shared" si="27"/>
        <v>197173</v>
      </c>
    </row>
    <row r="243" spans="1:13">
      <c r="A243" s="25" t="s">
        <v>233</v>
      </c>
      <c r="B243" s="23">
        <v>2</v>
      </c>
      <c r="D243" s="89" t="str">
        <f t="shared" si="21"/>
        <v>TONGI EAST</v>
      </c>
      <c r="E243" s="8">
        <f>VLOOKUP(D243,' POPULATION DATA-1'!$BA$3:$BC$115,3,0)</f>
        <v>125400</v>
      </c>
      <c r="F243">
        <f t="shared" si="23"/>
        <v>125400</v>
      </c>
      <c r="G243" s="67" t="str">
        <f t="shared" si="24"/>
        <v>125400</v>
      </c>
      <c r="H243">
        <f t="shared" si="25"/>
        <v>125400</v>
      </c>
      <c r="I243" s="93">
        <v>125400</v>
      </c>
      <c r="J243" s="94">
        <f t="shared" si="22"/>
        <v>125400</v>
      </c>
      <c r="K243" s="94">
        <f t="shared" si="26"/>
        <v>125400</v>
      </c>
      <c r="M243" t="str">
        <f t="shared" si="27"/>
        <v>125400</v>
      </c>
    </row>
    <row r="244" spans="1:13">
      <c r="A244" s="25" t="s">
        <v>637</v>
      </c>
      <c r="B244" s="23">
        <v>1</v>
      </c>
      <c r="D244" s="89" t="str">
        <f t="shared" si="21"/>
        <v>TUNGIPARA</v>
      </c>
      <c r="E244" s="8" t="str">
        <f>VLOOKUP(D244,' POPULATION DATA-1'!$BA$3:$BC$115,3,0)</f>
        <v> 100893</v>
      </c>
      <c r="F244">
        <f t="shared" si="23"/>
        <v>0</v>
      </c>
      <c r="G244" s="67" t="str">
        <f t="shared" si="24"/>
        <v> 100893</v>
      </c>
      <c r="H244" t="e">
        <f t="shared" si="25"/>
        <v>#VALUE!</v>
      </c>
      <c r="I244" s="93" t="s">
        <v>1385</v>
      </c>
      <c r="J244" s="94">
        <f t="shared" si="22"/>
        <v>0</v>
      </c>
      <c r="K244" s="94" t="str">
        <f t="shared" si="26"/>
        <v/>
      </c>
      <c r="L244">
        <v>100893</v>
      </c>
      <c r="M244" t="str">
        <f t="shared" si="27"/>
        <v>100893</v>
      </c>
    </row>
    <row r="245" spans="1:13">
      <c r="A245" s="25" t="s">
        <v>553</v>
      </c>
      <c r="B245" s="23">
        <v>1</v>
      </c>
      <c r="D245" s="89" t="str">
        <f t="shared" si="21"/>
        <v>UTTARA EAST</v>
      </c>
      <c r="E245" s="8">
        <f>VLOOKUP(D245,' POPULATION DATA-1'!$BA$3:$BC$115,3,0)</f>
        <v>66636</v>
      </c>
      <c r="F245">
        <f t="shared" si="23"/>
        <v>66636</v>
      </c>
      <c r="G245" s="67" t="str">
        <f t="shared" si="24"/>
        <v>66636</v>
      </c>
      <c r="H245">
        <f t="shared" si="25"/>
        <v>66636</v>
      </c>
      <c r="I245" s="93">
        <v>66636</v>
      </c>
      <c r="J245" s="94">
        <f t="shared" si="22"/>
        <v>66636</v>
      </c>
      <c r="K245" s="94">
        <f t="shared" si="26"/>
        <v>66636</v>
      </c>
      <c r="M245" t="str">
        <f t="shared" si="27"/>
        <v>66636</v>
      </c>
    </row>
    <row r="246" spans="1:13">
      <c r="A246" s="25" t="s">
        <v>502</v>
      </c>
      <c r="B246" s="23">
        <v>3</v>
      </c>
      <c r="D246" s="89" t="str">
        <f t="shared" si="21"/>
        <v>WARI</v>
      </c>
      <c r="E246" s="8">
        <f>VLOOKUP(D246,' POPULATION DATA-1'!$BA$3:$BC$115,3,0)</f>
        <v>125011</v>
      </c>
      <c r="F246">
        <f t="shared" si="23"/>
        <v>125011</v>
      </c>
      <c r="G246" s="67" t="str">
        <f t="shared" si="24"/>
        <v>125011</v>
      </c>
      <c r="H246">
        <f t="shared" si="25"/>
        <v>125011</v>
      </c>
      <c r="I246" s="93">
        <v>125011</v>
      </c>
      <c r="J246" s="94">
        <f t="shared" si="22"/>
        <v>125011</v>
      </c>
      <c r="K246" s="94">
        <f t="shared" si="26"/>
        <v>125011</v>
      </c>
      <c r="M246" t="str">
        <f t="shared" si="27"/>
        <v>125011</v>
      </c>
    </row>
    <row r="247" spans="1:13">
      <c r="A247" s="25" t="s">
        <v>785</v>
      </c>
      <c r="B247" s="23">
        <v>1</v>
      </c>
      <c r="D247" s="89" t="str">
        <f t="shared" si="21"/>
        <v>ZAJIRA</v>
      </c>
      <c r="E247" s="8">
        <f>VLOOKUP(D247,' POPULATION DATA-1'!$BA$3:$BC$115,3,0)</f>
        <v>217764</v>
      </c>
      <c r="F247">
        <f t="shared" si="23"/>
        <v>217764</v>
      </c>
      <c r="G247" s="67" t="str">
        <f t="shared" si="24"/>
        <v>217764</v>
      </c>
      <c r="H247">
        <f t="shared" si="25"/>
        <v>217764</v>
      </c>
      <c r="I247" s="93">
        <v>217764</v>
      </c>
      <c r="J247" s="94">
        <f t="shared" si="22"/>
        <v>217764</v>
      </c>
      <c r="K247" s="94">
        <f t="shared" si="26"/>
        <v>217764</v>
      </c>
      <c r="M247" t="str">
        <f t="shared" si="27"/>
        <v>217764</v>
      </c>
    </row>
    <row r="248" spans="1:13">
      <c r="A248" s="10" t="s">
        <v>294</v>
      </c>
      <c r="B248" s="23">
        <v>142</v>
      </c>
      <c r="D248" s="90" t="str">
        <f t="shared" si="21"/>
        <v>KHULNA</v>
      </c>
      <c r="F248">
        <f t="shared" si="23"/>
        <v>0</v>
      </c>
      <c r="G248" s="67" t="str">
        <f t="shared" si="24"/>
        <v/>
      </c>
      <c r="H248" t="e">
        <f t="shared" si="25"/>
        <v>#VALUE!</v>
      </c>
      <c r="I248" s="93" t="s">
        <v>1420</v>
      </c>
      <c r="J248" s="94">
        <f t="shared" si="22"/>
        <v>0</v>
      </c>
      <c r="K248" s="94" t="str">
        <f t="shared" si="26"/>
        <v/>
      </c>
      <c r="M248" t="str">
        <f t="shared" si="27"/>
        <v/>
      </c>
    </row>
    <row r="249" spans="1:13">
      <c r="A249" s="25" t="s">
        <v>882</v>
      </c>
      <c r="B249" s="23">
        <v>1</v>
      </c>
      <c r="D249" s="89" t="str">
        <f t="shared" si="21"/>
        <v>ABHOYNAGAR</v>
      </c>
      <c r="E249" s="8">
        <f>VLOOKUP(D249,' POPULATION DATA-1'!$R$3:$T$57,3,0)</f>
        <v>262434</v>
      </c>
      <c r="F249">
        <f t="shared" si="23"/>
        <v>262434</v>
      </c>
      <c r="G249" s="67" t="str">
        <f t="shared" si="24"/>
        <v>262434</v>
      </c>
      <c r="H249">
        <f t="shared" si="25"/>
        <v>262434</v>
      </c>
      <c r="I249" s="93">
        <v>262434</v>
      </c>
      <c r="J249" s="94">
        <f t="shared" si="22"/>
        <v>262434</v>
      </c>
      <c r="K249" s="94">
        <f t="shared" si="26"/>
        <v>262434</v>
      </c>
      <c r="M249" t="str">
        <f t="shared" si="27"/>
        <v>262434</v>
      </c>
    </row>
    <row r="250" spans="1:13">
      <c r="A250" s="25" t="s">
        <v>866</v>
      </c>
      <c r="B250" s="23">
        <v>5</v>
      </c>
      <c r="D250" s="89" t="str">
        <f t="shared" si="21"/>
        <v>ALAMDANGA</v>
      </c>
      <c r="E250" s="8">
        <f>VLOOKUP(D250,' POPULATION DATA-1'!$R$3:$T$57,3,0)</f>
        <v>345922</v>
      </c>
      <c r="F250">
        <f t="shared" si="23"/>
        <v>345922</v>
      </c>
      <c r="G250" s="67" t="str">
        <f t="shared" si="24"/>
        <v>345922</v>
      </c>
      <c r="H250">
        <f t="shared" si="25"/>
        <v>345922</v>
      </c>
      <c r="I250" s="93">
        <v>345922</v>
      </c>
      <c r="J250" s="94">
        <f t="shared" si="22"/>
        <v>345922</v>
      </c>
      <c r="K250" s="94">
        <f t="shared" si="26"/>
        <v>345922</v>
      </c>
      <c r="M250" t="str">
        <f t="shared" si="27"/>
        <v>345922</v>
      </c>
    </row>
    <row r="251" spans="1:13">
      <c r="A251" s="25" t="s">
        <v>820</v>
      </c>
      <c r="B251" s="23">
        <v>6</v>
      </c>
      <c r="D251" s="89" t="str">
        <f t="shared" si="21"/>
        <v>BAGERHAT SADAR</v>
      </c>
      <c r="E251" s="8">
        <f>VLOOKUP(D251,' POPULATION DATA-1'!$R$3:$T$57,3,0)</f>
        <v>266389</v>
      </c>
      <c r="F251">
        <f t="shared" si="23"/>
        <v>266389</v>
      </c>
      <c r="G251" s="67" t="str">
        <f t="shared" si="24"/>
        <v>266389</v>
      </c>
      <c r="H251">
        <f t="shared" si="25"/>
        <v>266389</v>
      </c>
      <c r="I251" s="93">
        <v>266389</v>
      </c>
      <c r="J251" s="94">
        <f t="shared" si="22"/>
        <v>266389</v>
      </c>
      <c r="K251" s="94">
        <f t="shared" si="26"/>
        <v>266389</v>
      </c>
      <c r="M251" t="str">
        <f t="shared" si="27"/>
        <v>266389</v>
      </c>
    </row>
    <row r="252" spans="1:13">
      <c r="A252" s="25" t="s">
        <v>880</v>
      </c>
      <c r="B252" s="23">
        <v>2</v>
      </c>
      <c r="D252" s="89" t="str">
        <f t="shared" si="21"/>
        <v>BAGERPARA</v>
      </c>
      <c r="E252" s="8">
        <f>VLOOKUP(D252,' POPULATION DATA-1'!$R$3:$T$57,3,0)</f>
        <v>216897</v>
      </c>
      <c r="F252">
        <f t="shared" si="23"/>
        <v>216897</v>
      </c>
      <c r="G252" s="67" t="str">
        <f t="shared" si="24"/>
        <v>216897</v>
      </c>
      <c r="H252">
        <f t="shared" si="25"/>
        <v>216897</v>
      </c>
      <c r="I252" s="93">
        <v>216897</v>
      </c>
      <c r="J252" s="94">
        <f t="shared" si="22"/>
        <v>216897</v>
      </c>
      <c r="K252" s="94">
        <f t="shared" si="26"/>
        <v>216897</v>
      </c>
      <c r="M252" t="str">
        <f t="shared" si="27"/>
        <v>216897</v>
      </c>
    </row>
    <row r="253" spans="1:13">
      <c r="A253" s="25" t="s">
        <v>897</v>
      </c>
      <c r="B253" s="23">
        <v>1</v>
      </c>
      <c r="D253" s="89" t="str">
        <f t="shared" si="21"/>
        <v>BENAPOLE</v>
      </c>
      <c r="E253" s="8" t="str">
        <f>VLOOKUP(D253,' POPULATION DATA-1'!$R$3:$T$57,3,0)</f>
        <v>36,524 </v>
      </c>
      <c r="F253">
        <f t="shared" si="23"/>
        <v>0</v>
      </c>
      <c r="G253" s="67" t="str">
        <f t="shared" si="24"/>
        <v>36524 </v>
      </c>
      <c r="H253" t="e">
        <f t="shared" si="25"/>
        <v>#VALUE!</v>
      </c>
      <c r="I253" s="93" t="s">
        <v>1557</v>
      </c>
      <c r="J253" s="94">
        <f t="shared" si="22"/>
        <v>0</v>
      </c>
      <c r="K253" s="94" t="str">
        <f t="shared" si="26"/>
        <v/>
      </c>
      <c r="L253">
        <v>36524</v>
      </c>
      <c r="M253" t="str">
        <f t="shared" si="27"/>
        <v>36524</v>
      </c>
    </row>
    <row r="254" spans="1:13">
      <c r="A254" s="25" t="s">
        <v>961</v>
      </c>
      <c r="B254" s="23">
        <v>2</v>
      </c>
      <c r="D254" s="89" t="str">
        <f t="shared" si="21"/>
        <v>BHERAMARA</v>
      </c>
      <c r="E254" s="8">
        <f>VLOOKUP(D254,' POPULATION DATA-1'!$R$3:$T$57,3,0)</f>
        <v>200084</v>
      </c>
      <c r="F254">
        <f t="shared" si="23"/>
        <v>200084</v>
      </c>
      <c r="G254" s="67" t="str">
        <f t="shared" si="24"/>
        <v>200084</v>
      </c>
      <c r="H254">
        <f t="shared" si="25"/>
        <v>200084</v>
      </c>
      <c r="I254" s="93">
        <v>200084</v>
      </c>
      <c r="J254" s="94">
        <f t="shared" si="22"/>
        <v>200084</v>
      </c>
      <c r="K254" s="94">
        <f t="shared" si="26"/>
        <v>200084</v>
      </c>
      <c r="M254" t="str">
        <f t="shared" si="27"/>
        <v>200084</v>
      </c>
    </row>
    <row r="255" spans="1:13">
      <c r="A255" s="25" t="s">
        <v>824</v>
      </c>
      <c r="B255" s="23">
        <v>1</v>
      </c>
      <c r="D255" s="89" t="str">
        <f t="shared" si="21"/>
        <v>CHITALMARI</v>
      </c>
      <c r="E255" s="8">
        <f>VLOOKUP(D255,' POPULATION DATA-1'!$R$3:$T$57,3,0)</f>
        <v>138810</v>
      </c>
      <c r="F255">
        <f t="shared" si="23"/>
        <v>138810</v>
      </c>
      <c r="G255" s="67" t="str">
        <f t="shared" si="24"/>
        <v>138810</v>
      </c>
      <c r="H255">
        <f t="shared" si="25"/>
        <v>138810</v>
      </c>
      <c r="I255" s="93">
        <v>138810</v>
      </c>
      <c r="J255" s="94">
        <f t="shared" si="22"/>
        <v>138810</v>
      </c>
      <c r="K255" s="94">
        <f t="shared" si="26"/>
        <v>138810</v>
      </c>
      <c r="M255" t="str">
        <f t="shared" si="27"/>
        <v>138810</v>
      </c>
    </row>
    <row r="256" spans="1:13">
      <c r="A256" s="25" t="s">
        <v>871</v>
      </c>
      <c r="B256" s="23">
        <v>2</v>
      </c>
      <c r="D256" s="89" t="str">
        <f t="shared" si="21"/>
        <v>CHUADANGA SADAR</v>
      </c>
      <c r="E256" s="8">
        <f>VLOOKUP(D256,' POPULATION DATA-1'!$R$3:$T$57,3,0)</f>
        <v>313935</v>
      </c>
      <c r="F256">
        <f t="shared" si="23"/>
        <v>313935</v>
      </c>
      <c r="G256" s="67" t="str">
        <f t="shared" si="24"/>
        <v>313935</v>
      </c>
      <c r="H256">
        <f t="shared" si="25"/>
        <v>313935</v>
      </c>
      <c r="I256" s="93">
        <v>313935</v>
      </c>
      <c r="J256" s="94">
        <f t="shared" si="22"/>
        <v>313935</v>
      </c>
      <c r="K256" s="94">
        <f t="shared" si="26"/>
        <v>313935</v>
      </c>
      <c r="M256" t="str">
        <f t="shared" si="27"/>
        <v>313935</v>
      </c>
    </row>
    <row r="257" spans="1:13">
      <c r="A257" s="25" t="s">
        <v>924</v>
      </c>
      <c r="B257" s="23">
        <v>2</v>
      </c>
      <c r="D257" s="89" t="str">
        <f t="shared" si="21"/>
        <v>DACOPE</v>
      </c>
      <c r="E257" s="8">
        <f>VLOOKUP(D257,' POPULATION DATA-1'!$R$3:$T$57,3,0)</f>
        <v>152316</v>
      </c>
      <c r="F257">
        <f t="shared" si="23"/>
        <v>152316</v>
      </c>
      <c r="G257" s="67" t="str">
        <f t="shared" si="24"/>
        <v>152316</v>
      </c>
      <c r="H257">
        <f t="shared" si="25"/>
        <v>152316</v>
      </c>
      <c r="I257" s="93">
        <v>152316</v>
      </c>
      <c r="J257" s="94">
        <f t="shared" si="22"/>
        <v>152316</v>
      </c>
      <c r="K257" s="94">
        <f t="shared" si="26"/>
        <v>152316</v>
      </c>
      <c r="M257" t="str">
        <f t="shared" si="27"/>
        <v>152316</v>
      </c>
    </row>
    <row r="258" spans="1:13">
      <c r="A258" s="25" t="s">
        <v>873</v>
      </c>
      <c r="B258" s="23">
        <v>1</v>
      </c>
      <c r="D258" s="89" t="str">
        <f t="shared" si="21"/>
        <v>DAMURHUDA</v>
      </c>
      <c r="E258" s="8">
        <f>VLOOKUP(D258,' POPULATION DATA-1'!$R$3:$T$57,3,0)</f>
        <v>289577</v>
      </c>
      <c r="F258">
        <f t="shared" si="23"/>
        <v>289577</v>
      </c>
      <c r="G258" s="67" t="str">
        <f t="shared" si="24"/>
        <v>289577</v>
      </c>
      <c r="H258">
        <f t="shared" si="25"/>
        <v>289577</v>
      </c>
      <c r="I258" s="93">
        <v>289577</v>
      </c>
      <c r="J258" s="94">
        <f t="shared" si="22"/>
        <v>289577</v>
      </c>
      <c r="K258" s="94">
        <f t="shared" si="26"/>
        <v>289577</v>
      </c>
      <c r="M258" t="str">
        <f t="shared" si="27"/>
        <v>289577</v>
      </c>
    </row>
    <row r="259" spans="1:13">
      <c r="A259" s="25" t="s">
        <v>935</v>
      </c>
      <c r="B259" s="23">
        <v>8</v>
      </c>
      <c r="D259" s="89" t="str">
        <f t="shared" ref="D259:D322" si="28">A259</f>
        <v>DAULATPUR</v>
      </c>
      <c r="E259" s="8">
        <f>VLOOKUP(D259,' POPULATION DATA-1'!$R$3:$T$57,3,0)</f>
        <v>456372</v>
      </c>
      <c r="F259">
        <f t="shared" si="23"/>
        <v>456372</v>
      </c>
      <c r="G259" s="67" t="str">
        <f t="shared" si="24"/>
        <v>456372</v>
      </c>
      <c r="H259">
        <f t="shared" si="25"/>
        <v>456372</v>
      </c>
      <c r="I259" s="93">
        <v>456372</v>
      </c>
      <c r="J259" s="94">
        <f t="shared" ref="J259:J322" si="29">N(I259)</f>
        <v>456372</v>
      </c>
      <c r="K259" s="94">
        <f t="shared" si="26"/>
        <v>456372</v>
      </c>
      <c r="M259" t="str">
        <f t="shared" si="27"/>
        <v>456372</v>
      </c>
    </row>
    <row r="260" spans="1:13">
      <c r="A260" s="25" t="s">
        <v>1020</v>
      </c>
      <c r="B260" s="23">
        <v>2</v>
      </c>
      <c r="D260" s="89" t="str">
        <f t="shared" si="28"/>
        <v>DEBHATA</v>
      </c>
      <c r="E260" s="8">
        <f>VLOOKUP(D260,' POPULATION DATA-1'!$R$3:$T$57,3,0)</f>
        <v>125358</v>
      </c>
      <c r="F260">
        <f t="shared" ref="F260:F323" si="30">N(E260)</f>
        <v>125358</v>
      </c>
      <c r="G260" s="67" t="str">
        <f t="shared" ref="G260:G323" si="31">SUBSTITUTE(E260,",","")</f>
        <v>125358</v>
      </c>
      <c r="H260">
        <f t="shared" ref="H260:H323" si="32">VALUE(G260)</f>
        <v>125358</v>
      </c>
      <c r="I260" s="93">
        <v>125358</v>
      </c>
      <c r="J260" s="94">
        <f t="shared" si="29"/>
        <v>125358</v>
      </c>
      <c r="K260" s="94">
        <f t="shared" ref="K260:K323" si="33">IF(J260=0,SUBSTITUTE(J260,"0",""),J260)</f>
        <v>125358</v>
      </c>
      <c r="M260" t="str">
        <f t="shared" ref="M260:M323" si="34">_xlfn.CONCAT(K260,L260)</f>
        <v>125358</v>
      </c>
    </row>
    <row r="261" spans="1:13">
      <c r="A261" s="25" t="s">
        <v>931</v>
      </c>
      <c r="B261" s="23">
        <v>1</v>
      </c>
      <c r="D261" s="89" t="str">
        <f t="shared" si="28"/>
        <v>DUMURIA</v>
      </c>
      <c r="E261" s="8">
        <f>VLOOKUP(D261,' POPULATION DATA-1'!$R$3:$T$57,3,0)</f>
        <v>305675</v>
      </c>
      <c r="F261">
        <f t="shared" si="30"/>
        <v>305675</v>
      </c>
      <c r="G261" s="67" t="str">
        <f t="shared" si="31"/>
        <v>305675</v>
      </c>
      <c r="H261">
        <f t="shared" si="32"/>
        <v>305675</v>
      </c>
      <c r="I261" s="93">
        <v>305675</v>
      </c>
      <c r="J261" s="94">
        <f t="shared" si="29"/>
        <v>305675</v>
      </c>
      <c r="K261" s="94">
        <f t="shared" si="33"/>
        <v>305675</v>
      </c>
      <c r="M261" t="str">
        <f t="shared" si="34"/>
        <v>305675</v>
      </c>
    </row>
    <row r="262" spans="1:13">
      <c r="A262" s="25" t="s">
        <v>301</v>
      </c>
      <c r="B262" s="23">
        <v>2</v>
      </c>
      <c r="D262" s="89" t="str">
        <f t="shared" si="28"/>
        <v>GANGNI</v>
      </c>
      <c r="E262" s="8">
        <f>VLOOKUP(D262,' POPULATION DATA-1'!$R$3:$T$57,3,0)</f>
        <v>299607</v>
      </c>
      <c r="F262">
        <f t="shared" si="30"/>
        <v>299607</v>
      </c>
      <c r="G262" s="67" t="str">
        <f t="shared" si="31"/>
        <v>299607</v>
      </c>
      <c r="H262">
        <f t="shared" si="32"/>
        <v>299607</v>
      </c>
      <c r="I262" s="93">
        <v>299607</v>
      </c>
      <c r="J262" s="94">
        <f t="shared" si="29"/>
        <v>299607</v>
      </c>
      <c r="K262" s="94">
        <f t="shared" si="33"/>
        <v>299607</v>
      </c>
      <c r="M262" t="str">
        <f t="shared" si="34"/>
        <v>299607</v>
      </c>
    </row>
    <row r="263" spans="1:13">
      <c r="A263" s="25" t="s">
        <v>917</v>
      </c>
      <c r="B263" s="23">
        <v>1</v>
      </c>
      <c r="D263" s="89" t="str">
        <f t="shared" si="28"/>
        <v>HARINAKUNDU</v>
      </c>
      <c r="E263" s="8">
        <f>VLOOKUP(D263,' POPULATION DATA-1'!$R$3:$T$57,3,0)</f>
        <v>197723</v>
      </c>
      <c r="F263">
        <f t="shared" si="30"/>
        <v>197723</v>
      </c>
      <c r="G263" s="67" t="str">
        <f t="shared" si="31"/>
        <v>197723</v>
      </c>
      <c r="H263">
        <f t="shared" si="32"/>
        <v>197723</v>
      </c>
      <c r="I263" s="93">
        <v>197723</v>
      </c>
      <c r="J263" s="94">
        <f t="shared" si="29"/>
        <v>197723</v>
      </c>
      <c r="K263" s="94">
        <f t="shared" si="33"/>
        <v>197723</v>
      </c>
      <c r="M263" t="str">
        <f t="shared" si="34"/>
        <v>197723</v>
      </c>
    </row>
    <row r="264" spans="1:13">
      <c r="A264" s="25" t="s">
        <v>972</v>
      </c>
      <c r="B264" s="23">
        <v>3</v>
      </c>
      <c r="D264" s="89" t="str">
        <f t="shared" si="28"/>
        <v>ISLAMI UNIVERSITY</v>
      </c>
      <c r="E264" s="8">
        <f>VLOOKUP(D264,' POPULATION DATA-1'!$R$3:$T$57,3,0)</f>
        <v>15384</v>
      </c>
      <c r="F264">
        <f t="shared" si="30"/>
        <v>15384</v>
      </c>
      <c r="G264" s="67" t="str">
        <f t="shared" si="31"/>
        <v>15384</v>
      </c>
      <c r="H264">
        <f t="shared" si="32"/>
        <v>15384</v>
      </c>
      <c r="I264" s="93">
        <v>15384</v>
      </c>
      <c r="J264" s="94">
        <f t="shared" si="29"/>
        <v>15384</v>
      </c>
      <c r="K264" s="94">
        <f t="shared" si="33"/>
        <v>15384</v>
      </c>
      <c r="M264" t="str">
        <f t="shared" si="34"/>
        <v>15384</v>
      </c>
    </row>
    <row r="265" spans="1:13">
      <c r="A265" s="25" t="s">
        <v>910</v>
      </c>
      <c r="B265" s="23">
        <v>5</v>
      </c>
      <c r="D265" s="89" t="str">
        <f t="shared" si="28"/>
        <v>JHENIDAH SADAR</v>
      </c>
      <c r="E265" s="8">
        <f>VLOOKUP(D265,' POPULATION DATA-1'!$R$3:$T$57,3,0)</f>
        <v>543872</v>
      </c>
      <c r="F265">
        <f t="shared" si="30"/>
        <v>543872</v>
      </c>
      <c r="G265" s="67" t="str">
        <f t="shared" si="31"/>
        <v>543872</v>
      </c>
      <c r="H265">
        <f t="shared" si="32"/>
        <v>543872</v>
      </c>
      <c r="I265" s="93">
        <v>543872</v>
      </c>
      <c r="J265" s="94">
        <f t="shared" si="29"/>
        <v>543872</v>
      </c>
      <c r="K265" s="94">
        <f t="shared" si="33"/>
        <v>543872</v>
      </c>
      <c r="M265" t="str">
        <f t="shared" si="34"/>
        <v>543872</v>
      </c>
    </row>
    <row r="266" spans="1:13">
      <c r="A266" s="25" t="s">
        <v>885</v>
      </c>
      <c r="B266" s="23">
        <v>3</v>
      </c>
      <c r="D266" s="89" t="str">
        <f t="shared" si="28"/>
        <v>JHIKARGACHA</v>
      </c>
      <c r="E266" s="8">
        <f>VLOOKUP(D266,' POPULATION DATA-1'!$R$3:$T$57,3,0)</f>
        <v>298908</v>
      </c>
      <c r="F266">
        <f t="shared" si="30"/>
        <v>298908</v>
      </c>
      <c r="G266" s="67" t="str">
        <f t="shared" si="31"/>
        <v>298908</v>
      </c>
      <c r="H266">
        <f t="shared" si="32"/>
        <v>298908</v>
      </c>
      <c r="I266" s="93">
        <v>298908</v>
      </c>
      <c r="J266" s="94">
        <f t="shared" si="29"/>
        <v>298908</v>
      </c>
      <c r="K266" s="94">
        <f t="shared" si="33"/>
        <v>298908</v>
      </c>
      <c r="M266" t="str">
        <f t="shared" si="34"/>
        <v>298908</v>
      </c>
    </row>
    <row r="267" spans="1:13">
      <c r="A267" s="25" t="s">
        <v>869</v>
      </c>
      <c r="B267" s="23">
        <v>2</v>
      </c>
      <c r="D267" s="89" t="str">
        <f t="shared" si="28"/>
        <v>JIBAN NAGAR</v>
      </c>
      <c r="E267" s="8">
        <f>VLOOKUP(D267,' POPULATION DATA-1'!$R$3:$T$57,3,0)</f>
        <v>197775</v>
      </c>
      <c r="F267">
        <f t="shared" si="30"/>
        <v>197775</v>
      </c>
      <c r="G267" s="67" t="str">
        <f t="shared" si="31"/>
        <v>197775</v>
      </c>
      <c r="H267">
        <f t="shared" si="32"/>
        <v>197775</v>
      </c>
      <c r="I267" s="93">
        <v>197775</v>
      </c>
      <c r="J267" s="94">
        <f t="shared" si="29"/>
        <v>197775</v>
      </c>
      <c r="K267" s="94">
        <f t="shared" si="33"/>
        <v>197775</v>
      </c>
      <c r="M267" t="str">
        <f t="shared" si="34"/>
        <v>197775</v>
      </c>
    </row>
    <row r="268" spans="1:13">
      <c r="A268" s="25" t="s">
        <v>16</v>
      </c>
      <c r="B268" s="23">
        <v>2</v>
      </c>
      <c r="D268" s="89" t="str">
        <f t="shared" si="28"/>
        <v>KACHUA</v>
      </c>
      <c r="E268" s="8">
        <f>VLOOKUP(D268,' POPULATION DATA-1'!$R$3:$T$57,3,0)</f>
        <v>382139</v>
      </c>
      <c r="F268">
        <f t="shared" si="30"/>
        <v>382139</v>
      </c>
      <c r="G268" s="67" t="str">
        <f t="shared" si="31"/>
        <v>382139</v>
      </c>
      <c r="H268">
        <f t="shared" si="32"/>
        <v>382139</v>
      </c>
      <c r="I268" s="93">
        <v>382139</v>
      </c>
      <c r="J268" s="94">
        <f t="shared" si="29"/>
        <v>382139</v>
      </c>
      <c r="K268" s="94">
        <f t="shared" si="33"/>
        <v>382139</v>
      </c>
      <c r="M268" t="str">
        <f t="shared" si="34"/>
        <v>382139</v>
      </c>
    </row>
    <row r="269" spans="1:13">
      <c r="A269" s="25" t="s">
        <v>986</v>
      </c>
      <c r="B269" s="23">
        <v>2</v>
      </c>
      <c r="D269" s="89" t="str">
        <f t="shared" si="28"/>
        <v>KALIA</v>
      </c>
      <c r="E269" s="8">
        <f>VLOOKUP(D269,' POPULATION DATA-1'!$R$3:$T$57,3,0)</f>
        <v>220202</v>
      </c>
      <c r="F269">
        <f t="shared" si="30"/>
        <v>220202</v>
      </c>
      <c r="G269" s="67" t="str">
        <f t="shared" si="31"/>
        <v>220202</v>
      </c>
      <c r="H269">
        <f t="shared" si="32"/>
        <v>220202</v>
      </c>
      <c r="I269" s="93">
        <v>220202</v>
      </c>
      <c r="J269" s="94">
        <f t="shared" si="29"/>
        <v>220202</v>
      </c>
      <c r="K269" s="94">
        <f t="shared" si="33"/>
        <v>220202</v>
      </c>
      <c r="M269" t="str">
        <f t="shared" si="34"/>
        <v>220202</v>
      </c>
    </row>
    <row r="270" spans="1:13">
      <c r="A270" s="25" t="s">
        <v>173</v>
      </c>
      <c r="B270" s="23">
        <v>3</v>
      </c>
      <c r="D270" s="89" t="str">
        <f t="shared" si="28"/>
        <v>KALIGANJ</v>
      </c>
      <c r="E270" s="8">
        <f>VLOOKUP(D270,' POPULATION DATA-1'!$R$3:$T$57,3,0)</f>
        <v>265276</v>
      </c>
      <c r="F270">
        <f t="shared" si="30"/>
        <v>265276</v>
      </c>
      <c r="G270" s="67" t="str">
        <f t="shared" si="31"/>
        <v>265276</v>
      </c>
      <c r="H270">
        <f t="shared" si="32"/>
        <v>265276</v>
      </c>
      <c r="I270" s="93">
        <v>265276</v>
      </c>
      <c r="J270" s="94">
        <f t="shared" si="29"/>
        <v>265276</v>
      </c>
      <c r="K270" s="94">
        <f t="shared" si="33"/>
        <v>265276</v>
      </c>
      <c r="M270" t="str">
        <f t="shared" si="34"/>
        <v>265276</v>
      </c>
    </row>
    <row r="271" spans="1:13">
      <c r="A271" s="25" t="s">
        <v>901</v>
      </c>
      <c r="B271" s="23">
        <v>2</v>
      </c>
      <c r="D271" s="89" t="str">
        <f t="shared" si="28"/>
        <v>KESHABPUR</v>
      </c>
      <c r="E271" s="8">
        <f>VLOOKUP(D271,' POPULATION DATA-1'!$R$3:$T$57,3,0)</f>
        <v>280924</v>
      </c>
      <c r="F271">
        <f t="shared" si="30"/>
        <v>280924</v>
      </c>
      <c r="G271" s="67" t="str">
        <f t="shared" si="31"/>
        <v>280924</v>
      </c>
      <c r="H271">
        <f t="shared" si="32"/>
        <v>280924</v>
      </c>
      <c r="I271" s="93">
        <v>280924</v>
      </c>
      <c r="J271" s="94">
        <f t="shared" si="29"/>
        <v>280924</v>
      </c>
      <c r="K271" s="94">
        <f t="shared" si="33"/>
        <v>280924</v>
      </c>
      <c r="M271" t="str">
        <f t="shared" si="34"/>
        <v>280924</v>
      </c>
    </row>
    <row r="272" spans="1:13">
      <c r="A272" s="25" t="s">
        <v>921</v>
      </c>
      <c r="B272" s="23">
        <v>4</v>
      </c>
      <c r="D272" s="89" t="str">
        <f t="shared" si="28"/>
        <v>KHALISHPUR</v>
      </c>
      <c r="E272" s="8">
        <f>VLOOKUP(D272,' POPULATION DATA-1'!$R$3:$T$57,3,0)</f>
        <v>235018</v>
      </c>
      <c r="F272">
        <f t="shared" si="30"/>
        <v>235018</v>
      </c>
      <c r="G272" s="67" t="str">
        <f t="shared" si="31"/>
        <v>235018</v>
      </c>
      <c r="H272">
        <f t="shared" si="32"/>
        <v>235018</v>
      </c>
      <c r="I272" s="93">
        <v>235018</v>
      </c>
      <c r="J272" s="94">
        <f t="shared" si="29"/>
        <v>235018</v>
      </c>
      <c r="K272" s="94">
        <f t="shared" si="33"/>
        <v>235018</v>
      </c>
      <c r="M272" t="str">
        <f t="shared" si="34"/>
        <v>235018</v>
      </c>
    </row>
    <row r="273" spans="1:13">
      <c r="A273" s="25" t="s">
        <v>955</v>
      </c>
      <c r="B273" s="23">
        <v>1</v>
      </c>
      <c r="D273" s="89" t="str">
        <f t="shared" si="28"/>
        <v>KHAN JAHAN ALI</v>
      </c>
      <c r="E273" s="8" t="str">
        <f>VLOOKUP(D273,' POPULATION DATA-1'!$R$3:$T$57,3,0)</f>
        <v> 88659</v>
      </c>
      <c r="F273">
        <f t="shared" si="30"/>
        <v>0</v>
      </c>
      <c r="G273" s="67" t="str">
        <f t="shared" si="31"/>
        <v> 88659</v>
      </c>
      <c r="H273" t="e">
        <f t="shared" si="32"/>
        <v>#VALUE!</v>
      </c>
      <c r="I273" s="93" t="s">
        <v>1366</v>
      </c>
      <c r="J273" s="94">
        <f t="shared" si="29"/>
        <v>0</v>
      </c>
      <c r="K273" s="94" t="str">
        <f t="shared" si="33"/>
        <v/>
      </c>
      <c r="L273">
        <v>88659</v>
      </c>
      <c r="M273" t="str">
        <f t="shared" si="34"/>
        <v>88659</v>
      </c>
    </row>
    <row r="274" spans="1:13">
      <c r="A274" s="25" t="s">
        <v>293</v>
      </c>
      <c r="B274" s="23">
        <v>1</v>
      </c>
      <c r="D274" s="89" t="str">
        <f t="shared" si="28"/>
        <v>KOTCHANDPUR</v>
      </c>
      <c r="E274" s="8">
        <f>VLOOKUP(D274,' POPULATION DATA-1'!$R$3:$T$57,3,0)</f>
        <v>141121</v>
      </c>
      <c r="F274">
        <f t="shared" si="30"/>
        <v>141121</v>
      </c>
      <c r="G274" s="67" t="str">
        <f t="shared" si="31"/>
        <v>141121</v>
      </c>
      <c r="H274">
        <f t="shared" si="32"/>
        <v>141121</v>
      </c>
      <c r="I274" s="93">
        <v>141121</v>
      </c>
      <c r="J274" s="94">
        <f t="shared" si="29"/>
        <v>141121</v>
      </c>
      <c r="K274" s="94">
        <f t="shared" si="33"/>
        <v>141121</v>
      </c>
      <c r="M274" t="str">
        <f t="shared" si="34"/>
        <v>141121</v>
      </c>
    </row>
    <row r="275" spans="1:13">
      <c r="A275" s="25" t="s">
        <v>366</v>
      </c>
      <c r="B275" s="23">
        <v>12</v>
      </c>
      <c r="D275" s="89" t="str">
        <f t="shared" si="28"/>
        <v>KOTWALI</v>
      </c>
      <c r="E275" s="8" t="str">
        <f>VLOOKUP(D275,' POPULATION DATA-1'!$R$3:$T$57,3,0)</f>
        <v> 250651</v>
      </c>
      <c r="F275">
        <f t="shared" si="30"/>
        <v>0</v>
      </c>
      <c r="G275" s="67" t="str">
        <f t="shared" si="31"/>
        <v> 250651</v>
      </c>
      <c r="H275" t="e">
        <f t="shared" si="32"/>
        <v>#VALUE!</v>
      </c>
      <c r="I275" s="93" t="s">
        <v>1362</v>
      </c>
      <c r="J275" s="94">
        <f t="shared" si="29"/>
        <v>0</v>
      </c>
      <c r="K275" s="94" t="str">
        <f t="shared" si="33"/>
        <v/>
      </c>
      <c r="L275">
        <v>250651</v>
      </c>
      <c r="M275" t="str">
        <f t="shared" si="34"/>
        <v>250651</v>
      </c>
    </row>
    <row r="276" spans="1:13">
      <c r="A276" s="25" t="s">
        <v>933</v>
      </c>
      <c r="B276" s="23">
        <v>7</v>
      </c>
      <c r="D276" s="89" t="str">
        <f t="shared" si="28"/>
        <v>KOTWALI_KHULNA</v>
      </c>
      <c r="E276" s="8">
        <f>VLOOKUP(D276,' POPULATION DATA-1'!$R$3:$T$57,3,0)</f>
        <v>191910</v>
      </c>
      <c r="F276">
        <f t="shared" si="30"/>
        <v>191910</v>
      </c>
      <c r="G276" s="67" t="str">
        <f t="shared" si="31"/>
        <v>191910</v>
      </c>
      <c r="H276">
        <f t="shared" si="32"/>
        <v>191910</v>
      </c>
      <c r="I276" s="93">
        <v>191910</v>
      </c>
      <c r="J276" s="94">
        <f t="shared" si="29"/>
        <v>191910</v>
      </c>
      <c r="K276" s="94">
        <f t="shared" si="33"/>
        <v>191910</v>
      </c>
      <c r="M276" t="str">
        <f t="shared" si="34"/>
        <v>191910</v>
      </c>
    </row>
    <row r="277" spans="1:13">
      <c r="A277" s="25" t="s">
        <v>940</v>
      </c>
      <c r="B277" s="23">
        <v>1</v>
      </c>
      <c r="D277" s="89" t="str">
        <f t="shared" si="28"/>
        <v>KOYRA</v>
      </c>
      <c r="E277" s="8">
        <f>VLOOKUP(D277,' POPULATION DATA-1'!$R$3:$T$57,3,0)</f>
        <v>193931</v>
      </c>
      <c r="F277">
        <f t="shared" si="30"/>
        <v>193931</v>
      </c>
      <c r="G277" s="67" t="str">
        <f t="shared" si="31"/>
        <v>193931</v>
      </c>
      <c r="H277">
        <f t="shared" si="32"/>
        <v>193931</v>
      </c>
      <c r="I277" s="93">
        <v>193931</v>
      </c>
      <c r="J277" s="94">
        <f t="shared" si="29"/>
        <v>193931</v>
      </c>
      <c r="K277" s="94">
        <f t="shared" si="33"/>
        <v>193931</v>
      </c>
      <c r="M277" t="str">
        <f t="shared" si="34"/>
        <v>193931</v>
      </c>
    </row>
    <row r="278" spans="1:13">
      <c r="A278" s="25" t="s">
        <v>966</v>
      </c>
      <c r="B278" s="23">
        <v>3</v>
      </c>
      <c r="D278" s="89" t="str">
        <f t="shared" si="28"/>
        <v>KUMARKHALI</v>
      </c>
      <c r="E278" s="8">
        <f>VLOOKUP(D278,' POPULATION DATA-1'!$R$3:$T$57,3,0)</f>
        <v>328457</v>
      </c>
      <c r="F278">
        <f t="shared" si="30"/>
        <v>328457</v>
      </c>
      <c r="G278" s="67" t="str">
        <f t="shared" si="31"/>
        <v>328457</v>
      </c>
      <c r="H278">
        <f t="shared" si="32"/>
        <v>328457</v>
      </c>
      <c r="I278" s="93">
        <v>328457</v>
      </c>
      <c r="J278" s="94">
        <f t="shared" si="29"/>
        <v>328457</v>
      </c>
      <c r="K278" s="94">
        <f t="shared" si="33"/>
        <v>328457</v>
      </c>
      <c r="M278" t="str">
        <f t="shared" si="34"/>
        <v>328457</v>
      </c>
    </row>
    <row r="279" spans="1:13">
      <c r="A279" s="25" t="s">
        <v>963</v>
      </c>
      <c r="B279" s="23">
        <v>6</v>
      </c>
      <c r="D279" s="89" t="str">
        <f t="shared" si="28"/>
        <v>KUSHTIA SADAR</v>
      </c>
      <c r="E279" s="8">
        <f>VLOOKUP(D279,' POPULATION DATA-1'!$R$3:$T$57,3,0)</f>
        <v>560952</v>
      </c>
      <c r="F279">
        <f t="shared" si="30"/>
        <v>560952</v>
      </c>
      <c r="G279" s="67" t="str">
        <f t="shared" si="31"/>
        <v>560952</v>
      </c>
      <c r="H279">
        <f t="shared" si="32"/>
        <v>560952</v>
      </c>
      <c r="I279" s="93">
        <v>560952</v>
      </c>
      <c r="J279" s="94">
        <f t="shared" si="29"/>
        <v>560952</v>
      </c>
      <c r="K279" s="94">
        <f t="shared" si="33"/>
        <v>560952</v>
      </c>
      <c r="M279" t="str">
        <f t="shared" si="34"/>
        <v>560952</v>
      </c>
    </row>
    <row r="280" spans="1:13">
      <c r="A280" s="25" t="s">
        <v>326</v>
      </c>
      <c r="B280" s="23">
        <v>2</v>
      </c>
      <c r="D280" s="89" t="str">
        <f t="shared" si="28"/>
        <v>LOHAGORA</v>
      </c>
      <c r="E280" s="8">
        <f>VLOOKUP(D280,' POPULATION DATA-1'!$R$3:$T$57,3,0)</f>
        <v>228594</v>
      </c>
      <c r="F280">
        <f t="shared" si="30"/>
        <v>228594</v>
      </c>
      <c r="G280" s="67" t="str">
        <f t="shared" si="31"/>
        <v>228594</v>
      </c>
      <c r="H280">
        <f t="shared" si="32"/>
        <v>228594</v>
      </c>
      <c r="I280" s="93">
        <v>228594</v>
      </c>
      <c r="J280" s="94">
        <f t="shared" si="29"/>
        <v>228594</v>
      </c>
      <c r="K280" s="94">
        <f t="shared" si="33"/>
        <v>228594</v>
      </c>
      <c r="M280" t="str">
        <f t="shared" si="34"/>
        <v>228594</v>
      </c>
    </row>
    <row r="281" spans="1:13">
      <c r="A281" s="25" t="s">
        <v>388</v>
      </c>
      <c r="B281" s="23">
        <v>6</v>
      </c>
      <c r="D281" s="89" t="str">
        <f t="shared" si="28"/>
        <v>MAGURA SADAR</v>
      </c>
      <c r="E281" s="8">
        <f>VLOOKUP(D281,' POPULATION DATA-1'!$R$3:$T$57,3,0)</f>
        <v>426377</v>
      </c>
      <c r="F281">
        <f t="shared" si="30"/>
        <v>426377</v>
      </c>
      <c r="G281" s="67" t="str">
        <f t="shared" si="31"/>
        <v>426377</v>
      </c>
      <c r="H281">
        <f t="shared" si="32"/>
        <v>426377</v>
      </c>
      <c r="I281" s="93">
        <v>426377</v>
      </c>
      <c r="J281" s="94">
        <f t="shared" si="29"/>
        <v>426377</v>
      </c>
      <c r="K281" s="94">
        <f t="shared" si="33"/>
        <v>426377</v>
      </c>
      <c r="M281" t="str">
        <f t="shared" si="34"/>
        <v>426377</v>
      </c>
    </row>
    <row r="282" spans="1:13">
      <c r="A282" s="25" t="s">
        <v>302</v>
      </c>
      <c r="B282" s="23">
        <v>3</v>
      </c>
      <c r="D282" s="89" t="str">
        <f t="shared" si="28"/>
        <v>MEHERPUR</v>
      </c>
      <c r="E282" s="8">
        <f>VLOOKUP(D282,' POPULATION DATA-1'!$R$3:$T$57,3,0)</f>
        <v>705356</v>
      </c>
      <c r="F282">
        <f t="shared" si="30"/>
        <v>705356</v>
      </c>
      <c r="G282" s="67" t="str">
        <f t="shared" si="31"/>
        <v>705356</v>
      </c>
      <c r="H282">
        <f t="shared" si="32"/>
        <v>705356</v>
      </c>
      <c r="I282" s="93">
        <v>705356</v>
      </c>
      <c r="J282" s="94">
        <f t="shared" si="29"/>
        <v>705356</v>
      </c>
      <c r="K282" s="94">
        <f t="shared" si="33"/>
        <v>705356</v>
      </c>
      <c r="M282" t="str">
        <f t="shared" si="34"/>
        <v>705356</v>
      </c>
    </row>
    <row r="283" spans="1:13">
      <c r="A283" s="25" t="s">
        <v>516</v>
      </c>
      <c r="B283" s="23">
        <v>1</v>
      </c>
      <c r="D283" s="89" t="str">
        <f t="shared" si="28"/>
        <v>MIRPUR</v>
      </c>
      <c r="E283" s="8">
        <f>VLOOKUP(D283,' POPULATION DATA-1'!$R$3:$T$57,3,0)</f>
        <v>22417</v>
      </c>
      <c r="F283">
        <f t="shared" si="30"/>
        <v>22417</v>
      </c>
      <c r="G283" s="67" t="str">
        <f t="shared" si="31"/>
        <v>22417</v>
      </c>
      <c r="H283">
        <f t="shared" si="32"/>
        <v>22417</v>
      </c>
      <c r="I283" s="93">
        <v>22417</v>
      </c>
      <c r="J283" s="94">
        <f t="shared" si="29"/>
        <v>22417</v>
      </c>
      <c r="K283" s="94">
        <f t="shared" si="33"/>
        <v>22417</v>
      </c>
      <c r="M283" t="str">
        <f t="shared" si="34"/>
        <v>22417</v>
      </c>
    </row>
    <row r="284" spans="1:13">
      <c r="A284" s="25" t="s">
        <v>305</v>
      </c>
      <c r="B284" s="23">
        <v>1</v>
      </c>
      <c r="D284" s="89" t="str">
        <f t="shared" si="28"/>
        <v>MOHAMMADPUR</v>
      </c>
      <c r="E284" s="8">
        <f>VLOOKUP(D284,' POPULATION DATA-1'!$R$3:$T$57,3,0)</f>
        <v>207905</v>
      </c>
      <c r="F284">
        <f t="shared" si="30"/>
        <v>207905</v>
      </c>
      <c r="G284" s="67" t="str">
        <f t="shared" si="31"/>
        <v>207905</v>
      </c>
      <c r="H284">
        <f t="shared" si="32"/>
        <v>207905</v>
      </c>
      <c r="I284" s="93">
        <v>207905</v>
      </c>
      <c r="J284" s="94">
        <f t="shared" si="29"/>
        <v>207905</v>
      </c>
      <c r="K284" s="94">
        <f t="shared" si="33"/>
        <v>207905</v>
      </c>
      <c r="M284" t="str">
        <f t="shared" si="34"/>
        <v>207905</v>
      </c>
    </row>
    <row r="285" spans="1:13">
      <c r="A285" s="25" t="s">
        <v>328</v>
      </c>
      <c r="B285" s="23">
        <v>1</v>
      </c>
      <c r="D285" s="89" t="str">
        <f t="shared" si="28"/>
        <v>MOHESHPUR</v>
      </c>
      <c r="E285" s="8" t="str">
        <f>VLOOKUP(D285,' POPULATION DATA-1'!$R$3:$T$57,3,0)</f>
        <v>3,32,514</v>
      </c>
      <c r="F285">
        <f t="shared" si="30"/>
        <v>0</v>
      </c>
      <c r="G285" s="67" t="str">
        <f t="shared" si="31"/>
        <v>332514</v>
      </c>
      <c r="H285">
        <f t="shared" si="32"/>
        <v>332514</v>
      </c>
      <c r="I285" s="93">
        <v>332514</v>
      </c>
      <c r="J285" s="94">
        <f t="shared" si="29"/>
        <v>332514</v>
      </c>
      <c r="K285" s="94">
        <f t="shared" si="33"/>
        <v>332514</v>
      </c>
      <c r="M285" t="str">
        <f t="shared" si="34"/>
        <v>332514</v>
      </c>
    </row>
    <row r="286" spans="1:13">
      <c r="A286" s="25" t="s">
        <v>832</v>
      </c>
      <c r="B286" s="23">
        <v>1</v>
      </c>
      <c r="D286" s="89" t="str">
        <f t="shared" si="28"/>
        <v>MONGLA</v>
      </c>
      <c r="E286" s="8">
        <f>VLOOKUP(D286,' POPULATION DATA-1'!$R$3:$T$57,3,0)</f>
        <v>137947</v>
      </c>
      <c r="F286">
        <f t="shared" si="30"/>
        <v>137947</v>
      </c>
      <c r="G286" s="67" t="str">
        <f t="shared" si="31"/>
        <v>137947</v>
      </c>
      <c r="H286">
        <f t="shared" si="32"/>
        <v>137947</v>
      </c>
      <c r="I286" s="93">
        <v>137947</v>
      </c>
      <c r="J286" s="94">
        <f t="shared" si="29"/>
        <v>137947</v>
      </c>
      <c r="K286" s="94">
        <f t="shared" si="33"/>
        <v>137947</v>
      </c>
      <c r="M286" t="str">
        <f t="shared" si="34"/>
        <v>137947</v>
      </c>
    </row>
    <row r="287" spans="1:13">
      <c r="A287" s="25" t="s">
        <v>386</v>
      </c>
      <c r="B287" s="23">
        <v>1</v>
      </c>
      <c r="D287" s="89" t="str">
        <f t="shared" si="28"/>
        <v>MONIRAMPUR</v>
      </c>
      <c r="E287" s="8">
        <f>VLOOKUP(D287,' POPULATION DATA-1'!$R$3:$T$57,3,0)</f>
        <v>28138</v>
      </c>
      <c r="F287">
        <f t="shared" si="30"/>
        <v>28138</v>
      </c>
      <c r="G287" s="67" t="str">
        <f t="shared" si="31"/>
        <v>28138</v>
      </c>
      <c r="H287">
        <f t="shared" si="32"/>
        <v>28138</v>
      </c>
      <c r="I287" s="93">
        <v>28138</v>
      </c>
      <c r="J287" s="94">
        <f t="shared" si="29"/>
        <v>28138</v>
      </c>
      <c r="K287" s="94">
        <f t="shared" si="33"/>
        <v>28138</v>
      </c>
      <c r="M287" t="str">
        <f t="shared" si="34"/>
        <v>28138</v>
      </c>
    </row>
    <row r="288" spans="1:13">
      <c r="A288" s="25" t="s">
        <v>828</v>
      </c>
      <c r="B288" s="23">
        <v>3</v>
      </c>
      <c r="D288" s="89" t="str">
        <f t="shared" si="28"/>
        <v>MORRELGANJ</v>
      </c>
      <c r="E288" s="8">
        <f>VLOOKUP(D288,' POPULATION DATA-1'!$R$3:$T$57,3,0)</f>
        <v>321153</v>
      </c>
      <c r="F288">
        <f t="shared" si="30"/>
        <v>321153</v>
      </c>
      <c r="G288" s="67" t="str">
        <f t="shared" si="31"/>
        <v>321153</v>
      </c>
      <c r="H288">
        <f t="shared" si="32"/>
        <v>321153</v>
      </c>
      <c r="I288" s="93">
        <v>321153</v>
      </c>
      <c r="J288" s="94">
        <f t="shared" si="29"/>
        <v>321153</v>
      </c>
      <c r="K288" s="94">
        <f t="shared" si="33"/>
        <v>321153</v>
      </c>
      <c r="M288" t="str">
        <f t="shared" si="34"/>
        <v>321153</v>
      </c>
    </row>
    <row r="289" spans="1:13">
      <c r="A289" s="25" t="s">
        <v>330</v>
      </c>
      <c r="B289" s="23">
        <v>1</v>
      </c>
      <c r="D289" s="89" t="str">
        <f t="shared" si="28"/>
        <v>MUZIBNAGAR</v>
      </c>
      <c r="E289" s="8">
        <f>VLOOKUP(D289,' POPULATION DATA-1'!$R$3:$T$57,3,0)</f>
        <v>99143</v>
      </c>
      <c r="F289">
        <f t="shared" si="30"/>
        <v>99143</v>
      </c>
      <c r="G289" s="67" t="str">
        <f t="shared" si="31"/>
        <v>99143</v>
      </c>
      <c r="H289">
        <f t="shared" si="32"/>
        <v>99143</v>
      </c>
      <c r="I289" s="93">
        <v>99143</v>
      </c>
      <c r="J289" s="94">
        <f t="shared" si="29"/>
        <v>99143</v>
      </c>
      <c r="K289" s="94">
        <f t="shared" si="33"/>
        <v>99143</v>
      </c>
      <c r="M289" t="str">
        <f t="shared" si="34"/>
        <v>99143</v>
      </c>
    </row>
    <row r="290" spans="1:13">
      <c r="A290" s="25" t="s">
        <v>990</v>
      </c>
      <c r="B290" s="23">
        <v>2</v>
      </c>
      <c r="D290" s="89" t="str">
        <f t="shared" si="28"/>
        <v>NARAGATI</v>
      </c>
      <c r="E290" s="8">
        <f>VLOOKUP(D290,' POPULATION DATA-1'!$R$3:$T$57,3,0)</f>
        <v>124500</v>
      </c>
      <c r="F290">
        <f t="shared" si="30"/>
        <v>124500</v>
      </c>
      <c r="G290" s="67" t="str">
        <f t="shared" si="31"/>
        <v>124500</v>
      </c>
      <c r="H290">
        <f t="shared" si="32"/>
        <v>124500</v>
      </c>
      <c r="I290" s="93">
        <v>124500</v>
      </c>
      <c r="J290" s="94">
        <f t="shared" si="29"/>
        <v>124500</v>
      </c>
      <c r="K290" s="94">
        <f t="shared" si="33"/>
        <v>124500</v>
      </c>
      <c r="M290" t="str">
        <f t="shared" si="34"/>
        <v>124500</v>
      </c>
    </row>
    <row r="291" spans="1:13">
      <c r="A291" s="25" t="s">
        <v>987</v>
      </c>
      <c r="B291" s="23">
        <v>3</v>
      </c>
      <c r="D291" s="89" t="str">
        <f t="shared" si="28"/>
        <v>NARAIL SADAR</v>
      </c>
      <c r="E291" s="8">
        <f>VLOOKUP(D291,' POPULATION DATA-1'!$R$3:$T$57,3,0)</f>
        <v>272872</v>
      </c>
      <c r="F291">
        <f t="shared" si="30"/>
        <v>272872</v>
      </c>
      <c r="G291" s="67" t="str">
        <f t="shared" si="31"/>
        <v>272872</v>
      </c>
      <c r="H291">
        <f t="shared" si="32"/>
        <v>272872</v>
      </c>
      <c r="I291" s="93">
        <v>272872</v>
      </c>
      <c r="J291" s="94">
        <f t="shared" si="29"/>
        <v>272872</v>
      </c>
      <c r="K291" s="94">
        <f t="shared" si="33"/>
        <v>272872</v>
      </c>
      <c r="M291" t="str">
        <f t="shared" si="34"/>
        <v>272872</v>
      </c>
    </row>
    <row r="292" spans="1:13">
      <c r="A292" s="25" t="s">
        <v>928</v>
      </c>
      <c r="B292" s="23">
        <v>2</v>
      </c>
      <c r="D292" s="89" t="str">
        <f t="shared" si="28"/>
        <v>PAIKGACHA</v>
      </c>
      <c r="E292" s="8">
        <f>VLOOKUP(D292,' POPULATION DATA-1'!$R$3:$T$57,3,0)</f>
        <v>247983</v>
      </c>
      <c r="F292">
        <f t="shared" si="30"/>
        <v>247983</v>
      </c>
      <c r="G292" s="67" t="str">
        <f t="shared" si="31"/>
        <v>247983</v>
      </c>
      <c r="H292">
        <f t="shared" si="32"/>
        <v>247983</v>
      </c>
      <c r="I292" s="93">
        <v>247983</v>
      </c>
      <c r="J292" s="94">
        <f t="shared" si="29"/>
        <v>247983</v>
      </c>
      <c r="K292" s="94">
        <f t="shared" si="33"/>
        <v>247983</v>
      </c>
      <c r="M292" t="str">
        <f t="shared" si="34"/>
        <v>247983</v>
      </c>
    </row>
    <row r="293" spans="1:13">
      <c r="A293" s="25" t="s">
        <v>1024</v>
      </c>
      <c r="B293" s="23">
        <v>1</v>
      </c>
      <c r="D293" s="89" t="str">
        <f t="shared" si="28"/>
        <v>PATKELGHATA</v>
      </c>
      <c r="E293" s="8">
        <f>VLOOKUP(D293,' POPULATION DATA-1'!$R$3:$T$57,3,0)</f>
        <v>299820</v>
      </c>
      <c r="F293">
        <f t="shared" si="30"/>
        <v>299820</v>
      </c>
      <c r="G293" s="67" t="str">
        <f t="shared" si="31"/>
        <v>299820</v>
      </c>
      <c r="H293">
        <f t="shared" si="32"/>
        <v>299820</v>
      </c>
      <c r="I293" s="93">
        <v>299820</v>
      </c>
      <c r="J293" s="94">
        <f t="shared" si="29"/>
        <v>299820</v>
      </c>
      <c r="K293" s="94">
        <f t="shared" si="33"/>
        <v>299820</v>
      </c>
      <c r="M293" t="str">
        <f t="shared" si="34"/>
        <v>299820</v>
      </c>
    </row>
    <row r="294" spans="1:13">
      <c r="A294" s="25" t="s">
        <v>938</v>
      </c>
      <c r="B294" s="23">
        <v>1</v>
      </c>
      <c r="D294" s="89" t="str">
        <f t="shared" si="28"/>
        <v>PHULTALA</v>
      </c>
      <c r="E294" s="8">
        <f>VLOOKUP(D294,' POPULATION DATA-1'!$R$3:$T$57,3,0)</f>
        <v>83881</v>
      </c>
      <c r="F294">
        <f t="shared" si="30"/>
        <v>83881</v>
      </c>
      <c r="G294" s="67" t="str">
        <f t="shared" si="31"/>
        <v>83881</v>
      </c>
      <c r="H294">
        <f t="shared" si="32"/>
        <v>83881</v>
      </c>
      <c r="I294" s="93">
        <v>83881</v>
      </c>
      <c r="J294" s="94">
        <f t="shared" si="29"/>
        <v>83881</v>
      </c>
      <c r="K294" s="94">
        <f t="shared" si="33"/>
        <v>83881</v>
      </c>
      <c r="M294" t="str">
        <f t="shared" si="34"/>
        <v>83881</v>
      </c>
    </row>
    <row r="295" spans="1:13">
      <c r="A295" s="25" t="s">
        <v>300</v>
      </c>
      <c r="B295" s="23">
        <v>1</v>
      </c>
      <c r="D295" s="89" t="str">
        <f t="shared" si="28"/>
        <v>RAMPAL</v>
      </c>
      <c r="E295" s="8">
        <f>VLOOKUP(D295,' POPULATION DATA-1'!$R$3:$T$57,3,0)</f>
        <v>178503</v>
      </c>
      <c r="F295">
        <f t="shared" si="30"/>
        <v>178503</v>
      </c>
      <c r="G295" s="67" t="str">
        <f t="shared" si="31"/>
        <v>178503</v>
      </c>
      <c r="H295">
        <f t="shared" si="32"/>
        <v>178503</v>
      </c>
      <c r="I295" s="93">
        <v>178503</v>
      </c>
      <c r="J295" s="94">
        <f t="shared" si="29"/>
        <v>178503</v>
      </c>
      <c r="K295" s="94">
        <f t="shared" si="33"/>
        <v>178503</v>
      </c>
      <c r="M295" t="str">
        <f t="shared" si="34"/>
        <v>178503</v>
      </c>
    </row>
    <row r="296" spans="1:13">
      <c r="A296" s="25" t="s">
        <v>945</v>
      </c>
      <c r="B296" s="23">
        <v>1</v>
      </c>
      <c r="D296" s="89" t="str">
        <f t="shared" si="28"/>
        <v>RUPSA</v>
      </c>
      <c r="E296" s="8">
        <f>VLOOKUP(D296,' POPULATION DATA-1'!$R$3:$T$57,3,0)</f>
        <v>189519</v>
      </c>
      <c r="F296">
        <f t="shared" si="30"/>
        <v>189519</v>
      </c>
      <c r="G296" s="67" t="str">
        <f t="shared" si="31"/>
        <v>189519</v>
      </c>
      <c r="H296">
        <f t="shared" si="32"/>
        <v>189519</v>
      </c>
      <c r="I296" s="93">
        <v>189519</v>
      </c>
      <c r="J296" s="94">
        <f t="shared" si="29"/>
        <v>189519</v>
      </c>
      <c r="K296" s="94">
        <f t="shared" si="33"/>
        <v>189519</v>
      </c>
      <c r="M296" t="str">
        <f t="shared" si="34"/>
        <v>189519</v>
      </c>
    </row>
    <row r="297" spans="1:13">
      <c r="A297" s="25" t="s">
        <v>915</v>
      </c>
      <c r="B297" s="23">
        <v>1</v>
      </c>
      <c r="D297" s="89" t="str">
        <f t="shared" si="28"/>
        <v>SAILKUPA</v>
      </c>
      <c r="E297" s="8">
        <f>VLOOKUP(D297,' POPULATION DATA-1'!$R$3:$T$57,3,0)</f>
        <v>361648</v>
      </c>
      <c r="F297">
        <f t="shared" si="30"/>
        <v>361648</v>
      </c>
      <c r="G297" s="67" t="str">
        <f t="shared" si="31"/>
        <v>361648</v>
      </c>
      <c r="H297">
        <f t="shared" si="32"/>
        <v>361648</v>
      </c>
      <c r="I297" s="93">
        <v>361648</v>
      </c>
      <c r="J297" s="94">
        <f t="shared" si="29"/>
        <v>361648</v>
      </c>
      <c r="K297" s="94">
        <f t="shared" si="33"/>
        <v>361648</v>
      </c>
      <c r="M297" t="str">
        <f t="shared" si="34"/>
        <v>361648</v>
      </c>
    </row>
    <row r="298" spans="1:13">
      <c r="A298" s="25" t="s">
        <v>333</v>
      </c>
      <c r="B298" s="23">
        <v>2</v>
      </c>
      <c r="D298" s="89" t="str">
        <f t="shared" si="28"/>
        <v>SATKHIRA SADAR</v>
      </c>
      <c r="E298" s="8">
        <f>VLOOKUP(D298,' POPULATION DATA-1'!$R$3:$T$57,3,0)</f>
        <v>460892</v>
      </c>
      <c r="F298">
        <f t="shared" si="30"/>
        <v>460892</v>
      </c>
      <c r="G298" s="67" t="str">
        <f t="shared" si="31"/>
        <v>460892</v>
      </c>
      <c r="H298">
        <f t="shared" si="32"/>
        <v>460892</v>
      </c>
      <c r="I298" s="93">
        <v>460892</v>
      </c>
      <c r="J298" s="94">
        <f t="shared" si="29"/>
        <v>460892</v>
      </c>
      <c r="K298" s="94">
        <f t="shared" si="33"/>
        <v>460892</v>
      </c>
      <c r="M298" t="str">
        <f t="shared" si="34"/>
        <v>460892</v>
      </c>
    </row>
    <row r="299" spans="1:13">
      <c r="A299" s="25" t="s">
        <v>384</v>
      </c>
      <c r="B299" s="23">
        <v>1</v>
      </c>
      <c r="D299" s="89" t="str">
        <f t="shared" si="28"/>
        <v>SHALIKHA</v>
      </c>
      <c r="E299" s="8">
        <f>VLOOKUP(D299,' POPULATION DATA-1'!$R$3:$T$57,3,0)</f>
        <v>361648</v>
      </c>
      <c r="F299">
        <f t="shared" si="30"/>
        <v>361648</v>
      </c>
      <c r="G299" s="67" t="str">
        <f t="shared" si="31"/>
        <v>361648</v>
      </c>
      <c r="H299">
        <f t="shared" si="32"/>
        <v>361648</v>
      </c>
      <c r="I299" s="93">
        <v>361648</v>
      </c>
      <c r="J299" s="94">
        <f t="shared" si="29"/>
        <v>361648</v>
      </c>
      <c r="K299" s="94">
        <f t="shared" si="33"/>
        <v>361648</v>
      </c>
      <c r="M299" t="str">
        <f t="shared" si="34"/>
        <v>361648</v>
      </c>
    </row>
    <row r="300" spans="1:13">
      <c r="A300" s="25" t="s">
        <v>1018</v>
      </c>
      <c r="B300" s="23">
        <v>5</v>
      </c>
      <c r="D300" s="89" t="str">
        <f t="shared" si="28"/>
        <v>SHYAMNAGAR</v>
      </c>
      <c r="E300" s="8">
        <f>VLOOKUP(D300,' POPULATION DATA-1'!$R$3:$T$57,3,0)</f>
        <v>318254</v>
      </c>
      <c r="F300">
        <f t="shared" si="30"/>
        <v>318254</v>
      </c>
      <c r="G300" s="67" t="str">
        <f t="shared" si="31"/>
        <v>318254</v>
      </c>
      <c r="H300">
        <f t="shared" si="32"/>
        <v>318254</v>
      </c>
      <c r="I300" s="93">
        <v>318254</v>
      </c>
      <c r="J300" s="94">
        <f t="shared" si="29"/>
        <v>318254</v>
      </c>
      <c r="K300" s="94">
        <f t="shared" si="33"/>
        <v>318254</v>
      </c>
      <c r="M300" t="str">
        <f t="shared" si="34"/>
        <v>318254</v>
      </c>
    </row>
    <row r="301" spans="1:13">
      <c r="A301" s="25" t="s">
        <v>926</v>
      </c>
      <c r="B301" s="23">
        <v>5</v>
      </c>
      <c r="D301" s="89" t="str">
        <f t="shared" si="28"/>
        <v>SONADANGA</v>
      </c>
      <c r="E301" s="8">
        <f>VLOOKUP(D301,' POPULATION DATA-1'!$R$3:$T$57,3,0)</f>
        <v>172079</v>
      </c>
      <c r="F301">
        <f t="shared" si="30"/>
        <v>172079</v>
      </c>
      <c r="G301" s="67" t="str">
        <f t="shared" si="31"/>
        <v>172079</v>
      </c>
      <c r="H301">
        <f t="shared" si="32"/>
        <v>172079</v>
      </c>
      <c r="I301" s="93">
        <v>172079</v>
      </c>
      <c r="J301" s="94">
        <f t="shared" si="29"/>
        <v>172079</v>
      </c>
      <c r="K301" s="94">
        <f t="shared" si="33"/>
        <v>172079</v>
      </c>
      <c r="M301" t="str">
        <f t="shared" si="34"/>
        <v>172079</v>
      </c>
    </row>
    <row r="302" spans="1:13">
      <c r="A302" s="25" t="s">
        <v>303</v>
      </c>
      <c r="B302" s="23">
        <v>1</v>
      </c>
      <c r="D302" s="89" t="str">
        <f t="shared" si="28"/>
        <v>SREEPUR</v>
      </c>
      <c r="E302" s="8">
        <f>VLOOKUP(D302,' POPULATION DATA-1'!$R$3:$T$57,3,0)</f>
        <v>492792</v>
      </c>
      <c r="F302">
        <f t="shared" si="30"/>
        <v>492792</v>
      </c>
      <c r="G302" s="67" t="str">
        <f t="shared" si="31"/>
        <v>492792</v>
      </c>
      <c r="H302">
        <f t="shared" si="32"/>
        <v>492792</v>
      </c>
      <c r="I302" s="93">
        <v>492792</v>
      </c>
      <c r="J302" s="94">
        <f t="shared" si="29"/>
        <v>492792</v>
      </c>
      <c r="K302" s="94">
        <f t="shared" si="33"/>
        <v>492792</v>
      </c>
      <c r="M302" t="str">
        <f t="shared" si="34"/>
        <v>492792</v>
      </c>
    </row>
    <row r="303" spans="1:13">
      <c r="A303" s="25" t="s">
        <v>952</v>
      </c>
      <c r="B303" s="23">
        <v>2</v>
      </c>
      <c r="D303" s="89" t="str">
        <f t="shared" si="28"/>
        <v>TEROKHADA</v>
      </c>
      <c r="E303" s="8">
        <f>VLOOKUP(D303,' POPULATION DATA-1'!$R$3:$T$57,3,0)</f>
        <v>116709</v>
      </c>
      <c r="F303">
        <f t="shared" si="30"/>
        <v>116709</v>
      </c>
      <c r="G303" s="67" t="str">
        <f t="shared" si="31"/>
        <v>116709</v>
      </c>
      <c r="H303">
        <f t="shared" si="32"/>
        <v>116709</v>
      </c>
      <c r="I303" s="93">
        <v>116709</v>
      </c>
      <c r="J303" s="94">
        <f t="shared" si="29"/>
        <v>116709</v>
      </c>
      <c r="K303" s="94">
        <f t="shared" si="33"/>
        <v>116709</v>
      </c>
      <c r="M303" t="str">
        <f t="shared" si="34"/>
        <v>116709</v>
      </c>
    </row>
    <row r="304" spans="1:13">
      <c r="A304" s="10" t="s">
        <v>147</v>
      </c>
      <c r="B304" s="23">
        <v>54</v>
      </c>
      <c r="D304" s="90" t="str">
        <f t="shared" si="28"/>
        <v>MYMENSINGH</v>
      </c>
      <c r="F304">
        <f t="shared" si="30"/>
        <v>0</v>
      </c>
      <c r="G304" s="67" t="str">
        <f t="shared" si="31"/>
        <v/>
      </c>
      <c r="H304" t="e">
        <f t="shared" si="32"/>
        <v>#VALUE!</v>
      </c>
      <c r="I304" s="93" t="s">
        <v>1420</v>
      </c>
      <c r="J304" s="94">
        <f t="shared" si="29"/>
        <v>0</v>
      </c>
      <c r="K304" s="94" t="str">
        <f t="shared" si="33"/>
        <v/>
      </c>
      <c r="M304" t="str">
        <f t="shared" si="34"/>
        <v/>
      </c>
    </row>
    <row r="305" spans="1:13">
      <c r="A305" s="25" t="s">
        <v>834</v>
      </c>
      <c r="B305" s="23">
        <v>1</v>
      </c>
      <c r="D305" s="89" t="str">
        <f t="shared" si="28"/>
        <v>BAKSHIGANJ</v>
      </c>
      <c r="E305" s="8">
        <f>VLOOKUP(D305,' POPULATION DATA-1'!$Y$3:$AA$30,3,0)</f>
        <v>218930</v>
      </c>
      <c r="F305">
        <f t="shared" si="30"/>
        <v>218930</v>
      </c>
      <c r="G305" s="67" t="str">
        <f t="shared" si="31"/>
        <v>218930</v>
      </c>
      <c r="H305">
        <f t="shared" si="32"/>
        <v>218930</v>
      </c>
      <c r="I305" s="93">
        <v>218930</v>
      </c>
      <c r="J305" s="94">
        <f t="shared" si="29"/>
        <v>218930</v>
      </c>
      <c r="K305" s="94">
        <f t="shared" si="33"/>
        <v>218930</v>
      </c>
      <c r="M305" t="str">
        <f t="shared" si="34"/>
        <v>218930</v>
      </c>
    </row>
    <row r="306" spans="1:13">
      <c r="A306" s="25" t="s">
        <v>764</v>
      </c>
      <c r="B306" s="23">
        <v>3</v>
      </c>
      <c r="D306" s="89" t="str">
        <f t="shared" si="28"/>
        <v>BARHATTA</v>
      </c>
      <c r="E306" s="8">
        <f>VLOOKUP(D306,' POPULATION DATA-1'!$Y$3:$AA$30,3,0)</f>
        <v>180449</v>
      </c>
      <c r="F306">
        <f t="shared" si="30"/>
        <v>180449</v>
      </c>
      <c r="G306" s="67" t="str">
        <f t="shared" si="31"/>
        <v>180449</v>
      </c>
      <c r="H306">
        <f t="shared" si="32"/>
        <v>180449</v>
      </c>
      <c r="I306" s="93">
        <v>180449</v>
      </c>
      <c r="J306" s="94">
        <f t="shared" si="29"/>
        <v>180449</v>
      </c>
      <c r="K306" s="94">
        <f t="shared" si="33"/>
        <v>180449</v>
      </c>
      <c r="M306" t="str">
        <f t="shared" si="34"/>
        <v>180449</v>
      </c>
    </row>
    <row r="307" spans="1:13">
      <c r="A307" s="25" t="s">
        <v>727</v>
      </c>
      <c r="B307" s="23">
        <v>1</v>
      </c>
      <c r="D307" s="89" t="str">
        <f t="shared" si="28"/>
        <v>BHALUKA</v>
      </c>
      <c r="E307" s="8">
        <f>VLOOKUP(D307,' POPULATION DATA-1'!$Y$3:$AA$30,3,0)</f>
        <v>430320</v>
      </c>
      <c r="F307">
        <f t="shared" si="30"/>
        <v>430320</v>
      </c>
      <c r="G307" s="67" t="str">
        <f t="shared" si="31"/>
        <v>430320</v>
      </c>
      <c r="H307">
        <f t="shared" si="32"/>
        <v>430320</v>
      </c>
      <c r="I307" s="93">
        <v>430320</v>
      </c>
      <c r="J307" s="94">
        <f t="shared" si="29"/>
        <v>430320</v>
      </c>
      <c r="K307" s="94">
        <f t="shared" si="33"/>
        <v>430320</v>
      </c>
      <c r="M307" t="str">
        <f t="shared" si="34"/>
        <v>430320</v>
      </c>
    </row>
    <row r="308" spans="1:13">
      <c r="A308" s="25" t="s">
        <v>87</v>
      </c>
      <c r="B308" s="23">
        <v>3</v>
      </c>
      <c r="D308" s="89" t="str">
        <f t="shared" si="28"/>
        <v>DURGAPUR</v>
      </c>
      <c r="E308" s="8">
        <f>VLOOKUP(D308,' POPULATION DATA-1'!$Y$3:$AA$30,3,0)</f>
        <v>224873</v>
      </c>
      <c r="F308">
        <f t="shared" si="30"/>
        <v>224873</v>
      </c>
      <c r="G308" s="67" t="str">
        <f t="shared" si="31"/>
        <v>224873</v>
      </c>
      <c r="H308">
        <f t="shared" si="32"/>
        <v>224873</v>
      </c>
      <c r="I308" s="93">
        <v>224873</v>
      </c>
      <c r="J308" s="94">
        <f t="shared" si="29"/>
        <v>224873</v>
      </c>
      <c r="K308" s="94">
        <f t="shared" si="33"/>
        <v>224873</v>
      </c>
      <c r="M308" t="str">
        <f t="shared" si="34"/>
        <v>224873</v>
      </c>
    </row>
    <row r="309" spans="1:13">
      <c r="A309" s="25" t="s">
        <v>717</v>
      </c>
      <c r="B309" s="23">
        <v>1</v>
      </c>
      <c r="D309" s="89" t="str">
        <f t="shared" si="28"/>
        <v>GOFFARGAON</v>
      </c>
      <c r="E309" s="8">
        <f>VLOOKUP(D309,' POPULATION DATA-1'!$Y$3:$AA$30,3,0)</f>
        <v>430746</v>
      </c>
      <c r="F309">
        <f t="shared" si="30"/>
        <v>430746</v>
      </c>
      <c r="G309" s="67" t="str">
        <f t="shared" si="31"/>
        <v>430746</v>
      </c>
      <c r="H309">
        <f t="shared" si="32"/>
        <v>430746</v>
      </c>
      <c r="I309" s="93">
        <v>430746</v>
      </c>
      <c r="J309" s="94">
        <f t="shared" si="29"/>
        <v>430746</v>
      </c>
      <c r="K309" s="94">
        <f t="shared" si="33"/>
        <v>430746</v>
      </c>
      <c r="M309" t="str">
        <f t="shared" si="34"/>
        <v>430746</v>
      </c>
    </row>
    <row r="310" spans="1:13">
      <c r="A310" s="25" t="s">
        <v>723</v>
      </c>
      <c r="B310" s="23">
        <v>1</v>
      </c>
      <c r="D310" s="89" t="str">
        <f t="shared" si="28"/>
        <v>HALUAGHAT</v>
      </c>
      <c r="E310" s="8">
        <f>VLOOKUP(D310,' POPULATION DATA-1'!$Y$3:$AA$30,3,0)</f>
        <v>290043</v>
      </c>
      <c r="F310">
        <f t="shared" si="30"/>
        <v>290043</v>
      </c>
      <c r="G310" s="67" t="str">
        <f t="shared" si="31"/>
        <v>290043</v>
      </c>
      <c r="H310">
        <f t="shared" si="32"/>
        <v>290043</v>
      </c>
      <c r="I310" s="93">
        <v>290043</v>
      </c>
      <c r="J310" s="94">
        <f t="shared" si="29"/>
        <v>290043</v>
      </c>
      <c r="K310" s="94">
        <f t="shared" si="33"/>
        <v>290043</v>
      </c>
      <c r="M310" t="str">
        <f t="shared" si="34"/>
        <v>290043</v>
      </c>
    </row>
    <row r="311" spans="1:13">
      <c r="A311" s="25" t="s">
        <v>709</v>
      </c>
      <c r="B311" s="23">
        <v>2</v>
      </c>
      <c r="D311" s="89" t="str">
        <f t="shared" si="28"/>
        <v>ISHWARGANJ</v>
      </c>
      <c r="E311" s="8">
        <f>VLOOKUP(D311,' POPULATION DATA-1'!$Y$3:$AA$30,3,0)</f>
        <v>376348</v>
      </c>
      <c r="F311">
        <f t="shared" si="30"/>
        <v>376348</v>
      </c>
      <c r="G311" s="67" t="str">
        <f t="shared" si="31"/>
        <v>376348</v>
      </c>
      <c r="H311">
        <f t="shared" si="32"/>
        <v>376348</v>
      </c>
      <c r="I311" s="93">
        <v>376348</v>
      </c>
      <c r="J311" s="94">
        <f t="shared" si="29"/>
        <v>376348</v>
      </c>
      <c r="K311" s="94">
        <f t="shared" si="33"/>
        <v>376348</v>
      </c>
      <c r="M311" t="str">
        <f t="shared" si="34"/>
        <v>376348</v>
      </c>
    </row>
    <row r="312" spans="1:13">
      <c r="A312" s="25" t="s">
        <v>653</v>
      </c>
      <c r="B312" s="23">
        <v>1</v>
      </c>
      <c r="D312" s="89" t="str">
        <f t="shared" si="28"/>
        <v>ISLAMPUR</v>
      </c>
      <c r="E312" s="8">
        <f>VLOOKUP(D312,' POPULATION DATA-1'!$Y$3:$AA$30,3,0)</f>
        <v>298429</v>
      </c>
      <c r="F312">
        <f t="shared" si="30"/>
        <v>298429</v>
      </c>
      <c r="G312" s="67" t="str">
        <f t="shared" si="31"/>
        <v>298429</v>
      </c>
      <c r="H312">
        <f t="shared" si="32"/>
        <v>298429</v>
      </c>
      <c r="I312" s="93">
        <v>298429</v>
      </c>
      <c r="J312" s="94">
        <f t="shared" si="29"/>
        <v>298429</v>
      </c>
      <c r="K312" s="94">
        <f t="shared" si="33"/>
        <v>298429</v>
      </c>
      <c r="M312" t="str">
        <f t="shared" si="34"/>
        <v>298429</v>
      </c>
    </row>
    <row r="313" spans="1:13">
      <c r="A313" s="25" t="s">
        <v>644</v>
      </c>
      <c r="B313" s="23">
        <v>8</v>
      </c>
      <c r="D313" s="89" t="str">
        <f t="shared" si="28"/>
        <v>JAMALPUR SADAR</v>
      </c>
      <c r="E313" s="8">
        <f>VLOOKUP(D313,' POPULATION DATA-1'!$Y$3:$AA$30,3,0)</f>
        <v>615072</v>
      </c>
      <c r="F313">
        <f t="shared" si="30"/>
        <v>615072</v>
      </c>
      <c r="G313" s="67" t="str">
        <f t="shared" si="31"/>
        <v>615072</v>
      </c>
      <c r="H313">
        <f t="shared" si="32"/>
        <v>615072</v>
      </c>
      <c r="I313" s="93">
        <v>615072</v>
      </c>
      <c r="J313" s="94">
        <f t="shared" si="29"/>
        <v>615072</v>
      </c>
      <c r="K313" s="94">
        <f t="shared" si="33"/>
        <v>615072</v>
      </c>
      <c r="M313" t="str">
        <f t="shared" si="34"/>
        <v>615072</v>
      </c>
    </row>
    <row r="314" spans="1:13">
      <c r="A314" s="25" t="s">
        <v>795</v>
      </c>
      <c r="B314" s="23">
        <v>1</v>
      </c>
      <c r="D314" s="89" t="str">
        <f t="shared" si="28"/>
        <v>JHENAIGATI</v>
      </c>
      <c r="E314" s="8">
        <f>VLOOKUP(D314,' POPULATION DATA-1'!$Y$3:$AA$30,3,0)</f>
        <v>160452</v>
      </c>
      <c r="F314">
        <f t="shared" si="30"/>
        <v>160452</v>
      </c>
      <c r="G314" s="67" t="str">
        <f t="shared" si="31"/>
        <v>160452</v>
      </c>
      <c r="H314">
        <f t="shared" si="32"/>
        <v>160452</v>
      </c>
      <c r="I314" s="93">
        <v>160452</v>
      </c>
      <c r="J314" s="94">
        <f t="shared" si="29"/>
        <v>160452</v>
      </c>
      <c r="K314" s="94">
        <f t="shared" si="33"/>
        <v>160452</v>
      </c>
      <c r="M314" t="str">
        <f t="shared" si="34"/>
        <v>160452</v>
      </c>
    </row>
    <row r="315" spans="1:13">
      <c r="A315" s="25" t="s">
        <v>817</v>
      </c>
      <c r="B315" s="23">
        <v>1</v>
      </c>
      <c r="D315" s="89" t="str">
        <f t="shared" si="28"/>
        <v>KALMAKANDA</v>
      </c>
      <c r="E315" s="8">
        <f>VLOOKUP(D315,' POPULATION DATA-1'!$Y$3:$AA$30,3,0)</f>
        <v>271912</v>
      </c>
      <c r="F315">
        <f t="shared" si="30"/>
        <v>271912</v>
      </c>
      <c r="G315" s="67" t="str">
        <f t="shared" si="31"/>
        <v>271912</v>
      </c>
      <c r="H315">
        <f t="shared" si="32"/>
        <v>271912</v>
      </c>
      <c r="I315" s="93">
        <v>271912</v>
      </c>
      <c r="J315" s="94">
        <f t="shared" si="29"/>
        <v>271912</v>
      </c>
      <c r="K315" s="94">
        <f t="shared" si="33"/>
        <v>271912</v>
      </c>
      <c r="M315" t="str">
        <f t="shared" si="34"/>
        <v>271912</v>
      </c>
    </row>
    <row r="316" spans="1:13">
      <c r="A316" s="25" t="s">
        <v>767</v>
      </c>
      <c r="B316" s="23">
        <v>1</v>
      </c>
      <c r="D316" s="89" t="str">
        <f t="shared" si="28"/>
        <v>KENDUA</v>
      </c>
      <c r="E316" s="8">
        <f>VLOOKUP(D316,' POPULATION DATA-1'!$Y$3:$AA$30,3,0)</f>
        <v>304729</v>
      </c>
      <c r="F316">
        <f t="shared" si="30"/>
        <v>304729</v>
      </c>
      <c r="G316" s="67" t="str">
        <f t="shared" si="31"/>
        <v>304729</v>
      </c>
      <c r="H316">
        <f t="shared" si="32"/>
        <v>304729</v>
      </c>
      <c r="I316" s="93">
        <v>304729</v>
      </c>
      <c r="J316" s="94">
        <f t="shared" si="29"/>
        <v>304729</v>
      </c>
      <c r="K316" s="94">
        <f t="shared" si="33"/>
        <v>304729</v>
      </c>
      <c r="M316" t="str">
        <f t="shared" si="34"/>
        <v>304729</v>
      </c>
    </row>
    <row r="317" spans="1:13">
      <c r="A317" s="25" t="s">
        <v>713</v>
      </c>
      <c r="B317" s="23">
        <v>7</v>
      </c>
      <c r="D317" s="89" t="str">
        <f t="shared" si="28"/>
        <v>KOTWALI_MYMENSING
H</v>
      </c>
      <c r="E317" s="8">
        <f>VLOOKUP(D317,' POPULATION DATA-1'!$Y$3:$AA$30,3,0)</f>
        <v>775733</v>
      </c>
      <c r="F317">
        <f t="shared" si="30"/>
        <v>775733</v>
      </c>
      <c r="G317" s="67" t="str">
        <f t="shared" si="31"/>
        <v>775733</v>
      </c>
      <c r="H317">
        <f t="shared" si="32"/>
        <v>775733</v>
      </c>
      <c r="I317" s="93">
        <v>775733</v>
      </c>
      <c r="J317" s="94">
        <f t="shared" si="29"/>
        <v>775733</v>
      </c>
      <c r="K317" s="94">
        <f t="shared" si="33"/>
        <v>775733</v>
      </c>
      <c r="M317" t="str">
        <f t="shared" si="34"/>
        <v>775733</v>
      </c>
    </row>
    <row r="318" spans="1:13">
      <c r="A318" s="25" t="s">
        <v>774</v>
      </c>
      <c r="B318" s="23">
        <v>1</v>
      </c>
      <c r="D318" s="89" t="str">
        <f t="shared" si="28"/>
        <v>MADAN</v>
      </c>
      <c r="E318" s="8">
        <f>VLOOKUP(D318,' POPULATION DATA-1'!$Y$3:$AA$30,3,0)</f>
        <v>154479</v>
      </c>
      <c r="F318">
        <f t="shared" si="30"/>
        <v>154479</v>
      </c>
      <c r="G318" s="67" t="str">
        <f t="shared" si="31"/>
        <v>154479</v>
      </c>
      <c r="H318">
        <f t="shared" si="32"/>
        <v>154479</v>
      </c>
      <c r="I318" s="93">
        <v>154479</v>
      </c>
      <c r="J318" s="94">
        <f t="shared" si="29"/>
        <v>154479</v>
      </c>
      <c r="K318" s="94">
        <f t="shared" si="33"/>
        <v>154479</v>
      </c>
      <c r="M318" t="str">
        <f t="shared" si="34"/>
        <v>154479</v>
      </c>
    </row>
    <row r="319" spans="1:13">
      <c r="A319" s="25" t="s">
        <v>655</v>
      </c>
      <c r="B319" s="23">
        <v>1</v>
      </c>
      <c r="D319" s="89" t="str">
        <f t="shared" si="28"/>
        <v>MADARGANJ</v>
      </c>
      <c r="E319" s="8">
        <f>VLOOKUP(D319,' POPULATION DATA-1'!$Y$3:$AA$30,3,0)</f>
        <v>263608</v>
      </c>
      <c r="F319">
        <f t="shared" si="30"/>
        <v>263608</v>
      </c>
      <c r="G319" s="67" t="str">
        <f t="shared" si="31"/>
        <v>263608</v>
      </c>
      <c r="H319">
        <f t="shared" si="32"/>
        <v>263608</v>
      </c>
      <c r="I319" s="93">
        <v>263608</v>
      </c>
      <c r="J319" s="94">
        <f t="shared" si="29"/>
        <v>263608</v>
      </c>
      <c r="K319" s="94">
        <f t="shared" si="33"/>
        <v>263608</v>
      </c>
      <c r="M319" t="str">
        <f t="shared" si="34"/>
        <v>263608</v>
      </c>
    </row>
    <row r="320" spans="1:13">
      <c r="A320" s="25" t="s">
        <v>776</v>
      </c>
      <c r="B320" s="23">
        <v>1</v>
      </c>
      <c r="D320" s="89" t="str">
        <f t="shared" si="28"/>
        <v>MOHONGANJ</v>
      </c>
      <c r="E320" s="8">
        <f>VLOOKUP(D320,' POPULATION DATA-1'!$Y$3:$AA$30,3,0)</f>
        <v>167507</v>
      </c>
      <c r="F320">
        <f t="shared" si="30"/>
        <v>167507</v>
      </c>
      <c r="G320" s="67" t="str">
        <f t="shared" si="31"/>
        <v>167507</v>
      </c>
      <c r="H320">
        <f t="shared" si="32"/>
        <v>167507</v>
      </c>
      <c r="I320" s="93">
        <v>167507</v>
      </c>
      <c r="J320" s="94">
        <f t="shared" si="29"/>
        <v>167507</v>
      </c>
      <c r="K320" s="94">
        <f t="shared" si="33"/>
        <v>167507</v>
      </c>
      <c r="M320" t="str">
        <f t="shared" si="34"/>
        <v>167507</v>
      </c>
    </row>
    <row r="321" spans="1:13">
      <c r="A321" s="25" t="s">
        <v>721</v>
      </c>
      <c r="B321" s="23">
        <v>1</v>
      </c>
      <c r="D321" s="89" t="str">
        <f t="shared" si="28"/>
        <v>MUKTAGACHA</v>
      </c>
      <c r="E321" s="8">
        <f>VLOOKUP(D321,' POPULATION DATA-1'!$Y$3:$AA$30,3,0)</f>
        <v>415473</v>
      </c>
      <c r="F321">
        <f t="shared" si="30"/>
        <v>415473</v>
      </c>
      <c r="G321" s="67" t="str">
        <f t="shared" si="31"/>
        <v>415473</v>
      </c>
      <c r="H321">
        <f t="shared" si="32"/>
        <v>415473</v>
      </c>
      <c r="I321" s="93">
        <v>415473</v>
      </c>
      <c r="J321" s="94">
        <f t="shared" si="29"/>
        <v>415473</v>
      </c>
      <c r="K321" s="94">
        <f t="shared" si="33"/>
        <v>415473</v>
      </c>
      <c r="M321" t="str">
        <f t="shared" si="34"/>
        <v>415473</v>
      </c>
    </row>
    <row r="322" spans="1:13">
      <c r="A322" s="25" t="s">
        <v>791</v>
      </c>
      <c r="B322" s="23">
        <v>3</v>
      </c>
      <c r="D322" s="89" t="str">
        <f t="shared" si="28"/>
        <v>NALITABARI</v>
      </c>
      <c r="E322" s="8">
        <f>VLOOKUP(D322,' POPULATION DATA-1'!$Y$3:$AA$30,3,0)</f>
        <v>226332</v>
      </c>
      <c r="F322">
        <f t="shared" si="30"/>
        <v>226332</v>
      </c>
      <c r="G322" s="67" t="str">
        <f t="shared" si="31"/>
        <v>226332</v>
      </c>
      <c r="H322">
        <f t="shared" si="32"/>
        <v>226332</v>
      </c>
      <c r="I322" s="93">
        <v>226332</v>
      </c>
      <c r="J322" s="94">
        <f t="shared" si="29"/>
        <v>226332</v>
      </c>
      <c r="K322" s="94">
        <f t="shared" si="33"/>
        <v>226332</v>
      </c>
      <c r="M322" t="str">
        <f t="shared" si="34"/>
        <v>226332</v>
      </c>
    </row>
    <row r="323" spans="1:13">
      <c r="A323" s="25" t="s">
        <v>725</v>
      </c>
      <c r="B323" s="23">
        <v>1</v>
      </c>
      <c r="D323" s="89" t="str">
        <f t="shared" ref="D323:D386" si="35">A323</f>
        <v>NANDAIL</v>
      </c>
      <c r="E323" s="8">
        <f>VLOOKUP(D323,' POPULATION DATA-1'!$Y$3:$AA$30,3,0)</f>
        <v>402727</v>
      </c>
      <c r="F323">
        <f t="shared" si="30"/>
        <v>402727</v>
      </c>
      <c r="G323" s="67" t="str">
        <f t="shared" si="31"/>
        <v>402727</v>
      </c>
      <c r="H323">
        <f t="shared" si="32"/>
        <v>402727</v>
      </c>
      <c r="I323" s="93">
        <v>402727</v>
      </c>
      <c r="J323" s="94">
        <f t="shared" ref="J323:J386" si="36">N(I323)</f>
        <v>402727</v>
      </c>
      <c r="K323" s="94">
        <f t="shared" si="33"/>
        <v>402727</v>
      </c>
      <c r="M323" t="str">
        <f t="shared" si="34"/>
        <v>402727</v>
      </c>
    </row>
    <row r="324" spans="1:13">
      <c r="A324" s="25" t="s">
        <v>765</v>
      </c>
      <c r="B324" s="23">
        <v>1</v>
      </c>
      <c r="D324" s="89" t="str">
        <f t="shared" si="35"/>
        <v>NETROKONA</v>
      </c>
      <c r="E324" s="8" t="str">
        <f>VLOOKUP(D324,' POPULATION DATA-1'!$Y$3:$AA$30,3,0)</f>
        <v> 2,324,853</v>
      </c>
      <c r="F324">
        <f t="shared" ref="F324:F387" si="37">N(E324)</f>
        <v>0</v>
      </c>
      <c r="G324" s="67" t="str">
        <f t="shared" ref="G324:G387" si="38">SUBSTITUTE(E324,",","")</f>
        <v> 2324853</v>
      </c>
      <c r="H324" t="e">
        <f t="shared" ref="H324:H387" si="39">VALUE(G324)</f>
        <v>#VALUE!</v>
      </c>
      <c r="I324" s="93" t="s">
        <v>1598</v>
      </c>
      <c r="J324" s="94">
        <f t="shared" si="36"/>
        <v>0</v>
      </c>
      <c r="K324" s="94" t="str">
        <f t="shared" ref="K324:K387" si="40">IF(J324=0,SUBSTITUTE(J324,"0",""),J324)</f>
        <v/>
      </c>
      <c r="L324">
        <v>2324853</v>
      </c>
      <c r="M324" t="str">
        <f t="shared" ref="M324:M387" si="41">_xlfn.CONCAT(K324,L324)</f>
        <v>2324853</v>
      </c>
    </row>
    <row r="325" spans="1:13">
      <c r="A325" s="25" t="s">
        <v>161</v>
      </c>
      <c r="B325" s="23">
        <v>1</v>
      </c>
      <c r="D325" s="89" t="str">
        <f t="shared" si="35"/>
        <v>PAGLA</v>
      </c>
      <c r="E325" s="8">
        <f>VLOOKUP(D325,' POPULATION DATA-1'!$Y$3:$AA$30,3,0)</f>
        <v>75900</v>
      </c>
      <c r="F325">
        <f t="shared" si="37"/>
        <v>75900</v>
      </c>
      <c r="G325" s="67" t="str">
        <f t="shared" si="38"/>
        <v>75900</v>
      </c>
      <c r="H325">
        <f t="shared" si="39"/>
        <v>75900</v>
      </c>
      <c r="I325" s="93">
        <v>75900</v>
      </c>
      <c r="J325" s="94">
        <f t="shared" si="36"/>
        <v>75900</v>
      </c>
      <c r="K325" s="94">
        <f t="shared" si="40"/>
        <v>75900</v>
      </c>
      <c r="M325" t="str">
        <f t="shared" si="41"/>
        <v>75900</v>
      </c>
    </row>
    <row r="326" spans="1:13">
      <c r="A326" s="25" t="s">
        <v>711</v>
      </c>
      <c r="B326" s="23">
        <v>2</v>
      </c>
      <c r="D326" s="89" t="str">
        <f t="shared" si="35"/>
        <v>PHULPUR</v>
      </c>
      <c r="E326" s="8">
        <f>VLOOKUP(D326,' POPULATION DATA-1'!$Y$3:$AA$30,3,0)</f>
        <v>601766</v>
      </c>
      <c r="F326">
        <f t="shared" si="37"/>
        <v>601766</v>
      </c>
      <c r="G326" s="67" t="str">
        <f t="shared" si="38"/>
        <v>601766</v>
      </c>
      <c r="H326">
        <f t="shared" si="39"/>
        <v>601766</v>
      </c>
      <c r="I326" s="93">
        <v>601766</v>
      </c>
      <c r="J326" s="94">
        <f t="shared" si="36"/>
        <v>601766</v>
      </c>
      <c r="K326" s="94">
        <f t="shared" si="40"/>
        <v>601766</v>
      </c>
      <c r="M326" t="str">
        <f t="shared" si="41"/>
        <v>601766</v>
      </c>
    </row>
    <row r="327" spans="1:13">
      <c r="A327" s="25" t="s">
        <v>769</v>
      </c>
      <c r="B327" s="23">
        <v>1</v>
      </c>
      <c r="D327" s="89" t="str">
        <f t="shared" si="35"/>
        <v>PURBADHALA</v>
      </c>
      <c r="E327" s="8">
        <f>VLOOKUP(D327,' POPULATION DATA-1'!$Y$3:$AA$30,3,0)</f>
        <v>310834</v>
      </c>
      <c r="F327">
        <f t="shared" si="37"/>
        <v>310834</v>
      </c>
      <c r="G327" s="67" t="str">
        <f t="shared" si="38"/>
        <v>310834</v>
      </c>
      <c r="H327">
        <f t="shared" si="39"/>
        <v>310834</v>
      </c>
      <c r="I327" s="93">
        <v>310834</v>
      </c>
      <c r="J327" s="94">
        <f t="shared" si="36"/>
        <v>310834</v>
      </c>
      <c r="K327" s="94">
        <f t="shared" si="40"/>
        <v>310834</v>
      </c>
      <c r="M327" t="str">
        <f t="shared" si="41"/>
        <v>310834</v>
      </c>
    </row>
    <row r="328" spans="1:13">
      <c r="A328" s="25" t="s">
        <v>642</v>
      </c>
      <c r="B328" s="23">
        <v>4</v>
      </c>
      <c r="D328" s="89" t="str">
        <f t="shared" si="35"/>
        <v>SARISHABARI</v>
      </c>
      <c r="E328" s="8">
        <f>VLOOKUP(D328,' POPULATION DATA-1'!$Y$3:$AA$30,3,0)</f>
        <v>325320</v>
      </c>
      <c r="F328">
        <f t="shared" si="37"/>
        <v>325320</v>
      </c>
      <c r="G328" s="67" t="str">
        <f t="shared" si="38"/>
        <v>325320</v>
      </c>
      <c r="H328">
        <f t="shared" si="39"/>
        <v>325320</v>
      </c>
      <c r="I328" s="93">
        <v>325320</v>
      </c>
      <c r="J328" s="94">
        <f t="shared" si="36"/>
        <v>325320</v>
      </c>
      <c r="K328" s="94">
        <f t="shared" si="40"/>
        <v>325320</v>
      </c>
      <c r="M328" t="str">
        <f t="shared" si="41"/>
        <v>325320</v>
      </c>
    </row>
    <row r="329" spans="1:13">
      <c r="A329" s="25" t="s">
        <v>179</v>
      </c>
      <c r="B329" s="23">
        <v>3</v>
      </c>
      <c r="D329" s="89" t="str">
        <f t="shared" si="35"/>
        <v>SHERPUR SADAR</v>
      </c>
      <c r="E329" s="8">
        <f>VLOOKUP(D329,' POPULATION DATA-1'!$Y$3:$AA$30,3,0)</f>
        <v>497179</v>
      </c>
      <c r="F329">
        <f t="shared" si="37"/>
        <v>497179</v>
      </c>
      <c r="G329" s="67" t="str">
        <f t="shared" si="38"/>
        <v>497179</v>
      </c>
      <c r="H329">
        <f t="shared" si="39"/>
        <v>497179</v>
      </c>
      <c r="I329" s="93">
        <v>497179</v>
      </c>
      <c r="J329" s="94">
        <f t="shared" si="36"/>
        <v>497179</v>
      </c>
      <c r="K329" s="94">
        <f t="shared" si="40"/>
        <v>497179</v>
      </c>
      <c r="M329" t="str">
        <f t="shared" si="41"/>
        <v>497179</v>
      </c>
    </row>
    <row r="330" spans="1:13">
      <c r="A330" s="25" t="s">
        <v>182</v>
      </c>
      <c r="B330" s="23">
        <v>1</v>
      </c>
      <c r="D330" s="89" t="str">
        <f t="shared" si="35"/>
        <v>SREEBORDI</v>
      </c>
      <c r="E330" s="8">
        <f>VLOOKUP(D330,' POPULATION DATA-1'!$Y$3:$AA$30,3,0)</f>
        <v>259648</v>
      </c>
      <c r="F330">
        <f t="shared" si="37"/>
        <v>259648</v>
      </c>
      <c r="G330" s="67" t="str">
        <f t="shared" si="38"/>
        <v>259648</v>
      </c>
      <c r="H330">
        <f t="shared" si="39"/>
        <v>259648</v>
      </c>
      <c r="I330" s="93">
        <v>259648</v>
      </c>
      <c r="J330" s="94">
        <f t="shared" si="36"/>
        <v>259648</v>
      </c>
      <c r="K330" s="94">
        <f t="shared" si="40"/>
        <v>259648</v>
      </c>
      <c r="M330" t="str">
        <f t="shared" si="41"/>
        <v>259648</v>
      </c>
    </row>
    <row r="331" spans="1:13">
      <c r="A331" s="25" t="s">
        <v>719</v>
      </c>
      <c r="B331" s="23">
        <v>1</v>
      </c>
      <c r="D331" s="89" t="str">
        <f t="shared" si="35"/>
        <v>TARAKANDA</v>
      </c>
      <c r="E331" s="8">
        <f>VLOOKUP(D331,' POPULATION DATA-1'!$Y$3:$AA$30,3,0)</f>
        <v>298220</v>
      </c>
      <c r="F331">
        <f t="shared" si="37"/>
        <v>298220</v>
      </c>
      <c r="G331" s="67" t="str">
        <f t="shared" si="38"/>
        <v>298220</v>
      </c>
      <c r="H331">
        <f t="shared" si="39"/>
        <v>298220</v>
      </c>
      <c r="I331" s="93">
        <v>298220</v>
      </c>
      <c r="J331" s="94">
        <f t="shared" si="36"/>
        <v>298220</v>
      </c>
      <c r="K331" s="94">
        <f t="shared" si="40"/>
        <v>298220</v>
      </c>
      <c r="M331" t="str">
        <f t="shared" si="41"/>
        <v>298220</v>
      </c>
    </row>
    <row r="332" spans="1:13">
      <c r="A332" s="25" t="s">
        <v>148</v>
      </c>
      <c r="B332" s="23">
        <v>1</v>
      </c>
      <c r="D332" s="89" t="str">
        <f t="shared" si="35"/>
        <v>TRISAL</v>
      </c>
      <c r="E332" s="8">
        <f>VLOOKUP(D332,' POPULATION DATA-1'!$Y$3:$AA$30,3,0)</f>
        <v>419308</v>
      </c>
      <c r="F332">
        <f t="shared" si="37"/>
        <v>419308</v>
      </c>
      <c r="G332" s="67" t="str">
        <f t="shared" si="38"/>
        <v>419308</v>
      </c>
      <c r="H332">
        <f t="shared" si="39"/>
        <v>419308</v>
      </c>
      <c r="I332" s="93">
        <v>419308</v>
      </c>
      <c r="J332" s="94">
        <f t="shared" si="36"/>
        <v>419308</v>
      </c>
      <c r="K332" s="94">
        <f t="shared" si="40"/>
        <v>419308</v>
      </c>
      <c r="M332" t="str">
        <f t="shared" si="41"/>
        <v>419308</v>
      </c>
    </row>
    <row r="333" spans="1:13">
      <c r="A333" s="10" t="s">
        <v>399</v>
      </c>
      <c r="B333" s="23">
        <v>144</v>
      </c>
      <c r="D333" s="90" t="str">
        <f t="shared" si="35"/>
        <v>RAJSHAHI</v>
      </c>
      <c r="F333">
        <f t="shared" si="37"/>
        <v>0</v>
      </c>
      <c r="G333" s="67" t="str">
        <f t="shared" si="38"/>
        <v/>
      </c>
      <c r="H333" t="e">
        <f t="shared" si="39"/>
        <v>#VALUE!</v>
      </c>
      <c r="I333" s="93" t="s">
        <v>1420</v>
      </c>
      <c r="J333" s="94">
        <f t="shared" si="36"/>
        <v>0</v>
      </c>
      <c r="K333" s="94" t="str">
        <f t="shared" si="40"/>
        <v/>
      </c>
      <c r="M333" t="str">
        <f t="shared" si="41"/>
        <v/>
      </c>
    </row>
    <row r="334" spans="1:13">
      <c r="A334" s="25" t="s">
        <v>1099</v>
      </c>
      <c r="B334" s="23">
        <v>1</v>
      </c>
      <c r="D334" s="89" t="str">
        <f t="shared" si="35"/>
        <v>AKKELPUR</v>
      </c>
      <c r="E334" s="8">
        <f>VLOOKUP(D334,' POPULATION DATA-1'!$AF$3:$AH$56,3,0)</f>
        <v>419308</v>
      </c>
      <c r="F334">
        <f t="shared" si="37"/>
        <v>419308</v>
      </c>
      <c r="G334" s="67" t="str">
        <f t="shared" si="38"/>
        <v>419308</v>
      </c>
      <c r="H334">
        <f t="shared" si="39"/>
        <v>419308</v>
      </c>
      <c r="I334" s="93">
        <v>419308</v>
      </c>
      <c r="J334" s="94">
        <f t="shared" si="36"/>
        <v>419308</v>
      </c>
      <c r="K334" s="94">
        <f t="shared" si="40"/>
        <v>419308</v>
      </c>
      <c r="M334" t="str">
        <f t="shared" si="41"/>
        <v>419308</v>
      </c>
    </row>
    <row r="335" spans="1:13">
      <c r="A335" s="25" t="s">
        <v>401</v>
      </c>
      <c r="B335" s="23">
        <v>3</v>
      </c>
      <c r="D335" s="89" t="str">
        <f t="shared" si="35"/>
        <v>AMINPUR</v>
      </c>
      <c r="E335" s="8">
        <f>VLOOKUP(D335,' POPULATION DATA-1'!$AF$3:$AH$56,3,0)</f>
        <v>295334</v>
      </c>
      <c r="F335">
        <f t="shared" si="37"/>
        <v>295334</v>
      </c>
      <c r="G335" s="67" t="str">
        <f t="shared" si="38"/>
        <v>295334</v>
      </c>
      <c r="H335">
        <f t="shared" si="39"/>
        <v>295334</v>
      </c>
      <c r="I335" s="93">
        <v>295334</v>
      </c>
      <c r="J335" s="94">
        <f t="shared" si="36"/>
        <v>295334</v>
      </c>
      <c r="K335" s="94">
        <f t="shared" si="40"/>
        <v>295334</v>
      </c>
      <c r="M335" t="str">
        <f t="shared" si="41"/>
        <v>295334</v>
      </c>
    </row>
    <row r="336" spans="1:13">
      <c r="A336" s="25" t="s">
        <v>1182</v>
      </c>
      <c r="B336" s="23">
        <v>2</v>
      </c>
      <c r="D336" s="89" t="str">
        <f t="shared" si="35"/>
        <v>ATAIKULA</v>
      </c>
      <c r="E336" s="8">
        <f>VLOOKUP(D336,' POPULATION DATA-1'!$AF$3:$AH$56,3,0)</f>
        <v>3326</v>
      </c>
      <c r="F336">
        <f t="shared" si="37"/>
        <v>3326</v>
      </c>
      <c r="G336" s="67" t="str">
        <f t="shared" si="38"/>
        <v>3326</v>
      </c>
      <c r="H336">
        <f t="shared" si="39"/>
        <v>3326</v>
      </c>
      <c r="I336" s="93">
        <v>3326</v>
      </c>
      <c r="J336" s="94">
        <f t="shared" si="36"/>
        <v>3326</v>
      </c>
      <c r="K336" s="94">
        <f t="shared" si="40"/>
        <v>3326</v>
      </c>
      <c r="M336" t="str">
        <f t="shared" si="41"/>
        <v>3326</v>
      </c>
    </row>
    <row r="337" spans="1:13">
      <c r="A337" s="25" t="s">
        <v>1169</v>
      </c>
      <c r="B337" s="23">
        <v>1</v>
      </c>
      <c r="D337" s="89" t="str">
        <f t="shared" si="35"/>
        <v>ATGHORIA</v>
      </c>
      <c r="E337" s="8">
        <f>VLOOKUP(D337,' POPULATION DATA-1'!$AF$3:$AH$56,3,0)</f>
        <v>157254</v>
      </c>
      <c r="F337">
        <f t="shared" si="37"/>
        <v>157254</v>
      </c>
      <c r="G337" s="67" t="str">
        <f t="shared" si="38"/>
        <v>157254</v>
      </c>
      <c r="H337">
        <f t="shared" si="39"/>
        <v>157254</v>
      </c>
      <c r="I337" s="93">
        <v>157254</v>
      </c>
      <c r="J337" s="94">
        <f t="shared" si="36"/>
        <v>157254</v>
      </c>
      <c r="K337" s="94">
        <f t="shared" si="40"/>
        <v>157254</v>
      </c>
      <c r="M337" t="str">
        <f t="shared" si="41"/>
        <v>157254</v>
      </c>
    </row>
    <row r="338" spans="1:13">
      <c r="A338" s="25" t="s">
        <v>1130</v>
      </c>
      <c r="B338" s="23">
        <v>1</v>
      </c>
      <c r="D338" s="89" t="str">
        <f t="shared" si="35"/>
        <v>ATRAI</v>
      </c>
      <c r="E338" s="8">
        <f>VLOOKUP(D338,' POPULATION DATA-1'!$AF$3:$AH$56,3,0)</f>
        <v>193256</v>
      </c>
      <c r="F338">
        <f t="shared" si="37"/>
        <v>193256</v>
      </c>
      <c r="G338" s="67" t="str">
        <f t="shared" si="38"/>
        <v>193256</v>
      </c>
      <c r="H338">
        <f t="shared" si="39"/>
        <v>193256</v>
      </c>
      <c r="I338" s="93">
        <v>193256</v>
      </c>
      <c r="J338" s="94">
        <f t="shared" si="36"/>
        <v>193256</v>
      </c>
      <c r="K338" s="94">
        <f t="shared" si="40"/>
        <v>193256</v>
      </c>
      <c r="M338" t="str">
        <f t="shared" si="41"/>
        <v>193256</v>
      </c>
    </row>
    <row r="339" spans="1:13">
      <c r="A339" s="25" t="s">
        <v>1116</v>
      </c>
      <c r="B339" s="23">
        <v>3</v>
      </c>
      <c r="D339" s="89" t="str">
        <f t="shared" si="35"/>
        <v>BAGATIPARA</v>
      </c>
      <c r="E339" s="8">
        <f>VLOOKUP(D339,' POPULATION DATA-1'!$AF$3:$AH$56,3,0)</f>
        <v>131002</v>
      </c>
      <c r="F339">
        <f t="shared" si="37"/>
        <v>131002</v>
      </c>
      <c r="G339" s="67" t="str">
        <f t="shared" si="38"/>
        <v>131002</v>
      </c>
      <c r="H339">
        <f t="shared" si="39"/>
        <v>131002</v>
      </c>
      <c r="I339" s="93">
        <v>131002</v>
      </c>
      <c r="J339" s="94">
        <f t="shared" si="36"/>
        <v>131002</v>
      </c>
      <c r="K339" s="94">
        <f t="shared" si="40"/>
        <v>131002</v>
      </c>
      <c r="M339" t="str">
        <f t="shared" si="41"/>
        <v>131002</v>
      </c>
    </row>
    <row r="340" spans="1:13">
      <c r="A340" s="25" t="s">
        <v>1199</v>
      </c>
      <c r="B340" s="23">
        <v>1</v>
      </c>
      <c r="D340" s="89" t="str">
        <f t="shared" si="35"/>
        <v>BAGHA</v>
      </c>
      <c r="E340" s="8">
        <f>VLOOKUP(D340,' POPULATION DATA-1'!$AF$3:$AH$56,3,0)</f>
        <v>184183</v>
      </c>
      <c r="F340">
        <f t="shared" si="37"/>
        <v>184183</v>
      </c>
      <c r="G340" s="67" t="str">
        <f t="shared" si="38"/>
        <v>184183</v>
      </c>
      <c r="H340">
        <f t="shared" si="39"/>
        <v>184183</v>
      </c>
      <c r="I340" s="93">
        <v>184183</v>
      </c>
      <c r="J340" s="94">
        <f t="shared" si="36"/>
        <v>184183</v>
      </c>
      <c r="K340" s="94">
        <f t="shared" si="40"/>
        <v>184183</v>
      </c>
      <c r="M340" t="str">
        <f t="shared" si="41"/>
        <v>184183</v>
      </c>
    </row>
    <row r="341" spans="1:13">
      <c r="A341" s="25" t="s">
        <v>1120</v>
      </c>
      <c r="B341" s="23">
        <v>2</v>
      </c>
      <c r="D341" s="89" t="str">
        <f t="shared" si="35"/>
        <v>BARAIGRAM</v>
      </c>
      <c r="E341" s="8">
        <f>VLOOKUP(D341,' POPULATION DATA-1'!$AF$3:$AH$56,3,0)</f>
        <v>279672</v>
      </c>
      <c r="F341">
        <f t="shared" si="37"/>
        <v>279672</v>
      </c>
      <c r="G341" s="67" t="str">
        <f t="shared" si="38"/>
        <v>279672</v>
      </c>
      <c r="H341">
        <f t="shared" si="39"/>
        <v>279672</v>
      </c>
      <c r="I341" s="93">
        <v>279672</v>
      </c>
      <c r="J341" s="94">
        <f t="shared" si="36"/>
        <v>279672</v>
      </c>
      <c r="K341" s="94">
        <f t="shared" si="40"/>
        <v>279672</v>
      </c>
      <c r="M341" t="str">
        <f t="shared" si="41"/>
        <v>279672</v>
      </c>
    </row>
    <row r="342" spans="1:13">
      <c r="A342" s="25" t="s">
        <v>1243</v>
      </c>
      <c r="B342" s="23">
        <v>2</v>
      </c>
      <c r="D342" s="89" t="str">
        <f t="shared" si="35"/>
        <v>BELKUCHI</v>
      </c>
      <c r="E342" s="8">
        <f>VLOOKUP(D342,' POPULATION DATA-1'!$AF$3:$AH$56,3,0)</f>
        <v>352835</v>
      </c>
      <c r="F342">
        <f t="shared" si="37"/>
        <v>352835</v>
      </c>
      <c r="G342" s="67" t="str">
        <f t="shared" si="38"/>
        <v>352835</v>
      </c>
      <c r="H342">
        <f t="shared" si="39"/>
        <v>352835</v>
      </c>
      <c r="I342" s="93">
        <v>352835</v>
      </c>
      <c r="J342" s="94">
        <f t="shared" si="36"/>
        <v>352835</v>
      </c>
      <c r="K342" s="94">
        <f t="shared" si="40"/>
        <v>352835</v>
      </c>
      <c r="M342" t="str">
        <f t="shared" si="41"/>
        <v>352835</v>
      </c>
    </row>
    <row r="343" spans="1:13">
      <c r="A343" s="25" t="s">
        <v>1185</v>
      </c>
      <c r="B343" s="23">
        <v>2</v>
      </c>
      <c r="D343" s="89" t="str">
        <f t="shared" si="35"/>
        <v>BERA</v>
      </c>
      <c r="E343" s="8">
        <f>VLOOKUP(D343,' POPULATION DATA-1'!$AF$3:$AH$56,3,0)</f>
        <v>256793</v>
      </c>
      <c r="F343">
        <f t="shared" si="37"/>
        <v>256793</v>
      </c>
      <c r="G343" s="67" t="str">
        <f t="shared" si="38"/>
        <v>256793</v>
      </c>
      <c r="H343">
        <f t="shared" si="39"/>
        <v>256793</v>
      </c>
      <c r="I343" s="93">
        <v>256793</v>
      </c>
      <c r="J343" s="94">
        <f t="shared" si="36"/>
        <v>256793</v>
      </c>
      <c r="K343" s="94">
        <f t="shared" si="40"/>
        <v>256793</v>
      </c>
      <c r="M343" t="str">
        <f t="shared" si="41"/>
        <v>256793</v>
      </c>
    </row>
    <row r="344" spans="1:13">
      <c r="A344" s="25" t="s">
        <v>1171</v>
      </c>
      <c r="B344" s="23">
        <v>1</v>
      </c>
      <c r="D344" s="89" t="str">
        <f t="shared" si="35"/>
        <v>BHANGURA</v>
      </c>
      <c r="E344" s="8">
        <f>VLOOKUP(D344,' POPULATION DATA-1'!$AF$3:$AH$56,3,0)</f>
        <v>124433</v>
      </c>
      <c r="F344">
        <f t="shared" si="37"/>
        <v>124433</v>
      </c>
      <c r="G344" s="67" t="str">
        <f t="shared" si="38"/>
        <v>124433</v>
      </c>
      <c r="H344">
        <f t="shared" si="39"/>
        <v>124433</v>
      </c>
      <c r="I344" s="93">
        <v>124433</v>
      </c>
      <c r="J344" s="94">
        <f t="shared" si="36"/>
        <v>124433</v>
      </c>
      <c r="K344" s="94">
        <f t="shared" si="40"/>
        <v>124433</v>
      </c>
      <c r="M344" t="str">
        <f t="shared" si="41"/>
        <v>124433</v>
      </c>
    </row>
    <row r="345" spans="1:13">
      <c r="A345" s="25" t="s">
        <v>1133</v>
      </c>
      <c r="B345" s="23">
        <v>6</v>
      </c>
      <c r="D345" s="89" t="str">
        <f t="shared" si="35"/>
        <v>BOALIA</v>
      </c>
      <c r="E345" s="8">
        <f>VLOOKUP(D345,' POPULATION DATA-1'!$AF$3:$AH$56,3,0)</f>
        <v>294056</v>
      </c>
      <c r="F345">
        <f t="shared" si="37"/>
        <v>294056</v>
      </c>
      <c r="G345" s="67" t="str">
        <f t="shared" si="38"/>
        <v>294056</v>
      </c>
      <c r="H345">
        <f t="shared" si="39"/>
        <v>294056</v>
      </c>
      <c r="I345" s="93">
        <v>294056</v>
      </c>
      <c r="J345" s="94">
        <f t="shared" si="36"/>
        <v>294056</v>
      </c>
      <c r="K345" s="94">
        <f t="shared" si="40"/>
        <v>294056</v>
      </c>
      <c r="M345" t="str">
        <f t="shared" si="41"/>
        <v>294056</v>
      </c>
    </row>
    <row r="346" spans="1:13">
      <c r="A346" s="25" t="s">
        <v>1148</v>
      </c>
      <c r="B346" s="23">
        <v>7</v>
      </c>
      <c r="D346" s="89" t="str">
        <f t="shared" si="35"/>
        <v>CHAPAINAWABGANJ
SADAR</v>
      </c>
      <c r="E346" s="8">
        <f>VLOOKUP(D346,' POPULATION DATA-1'!$AF$3:$AH$56,3,0)</f>
        <v>530592</v>
      </c>
      <c r="F346">
        <f t="shared" si="37"/>
        <v>530592</v>
      </c>
      <c r="G346" s="67" t="str">
        <f t="shared" si="38"/>
        <v>530592</v>
      </c>
      <c r="H346">
        <f t="shared" si="39"/>
        <v>530592</v>
      </c>
      <c r="I346" s="93">
        <v>530592</v>
      </c>
      <c r="J346" s="94">
        <f t="shared" si="36"/>
        <v>530592</v>
      </c>
      <c r="K346" s="94">
        <f t="shared" si="40"/>
        <v>530592</v>
      </c>
      <c r="M346" t="str">
        <f t="shared" si="41"/>
        <v>530592</v>
      </c>
    </row>
    <row r="347" spans="1:13">
      <c r="A347" s="25" t="s">
        <v>1203</v>
      </c>
      <c r="B347" s="23">
        <v>1</v>
      </c>
      <c r="D347" s="89" t="str">
        <f t="shared" si="35"/>
        <v>CHARGHAT</v>
      </c>
      <c r="E347" s="8">
        <f>VLOOKUP(D347,' POPULATION DATA-1'!$AF$3:$AH$56,3,0)</f>
        <v>206788</v>
      </c>
      <c r="F347">
        <f t="shared" si="37"/>
        <v>206788</v>
      </c>
      <c r="G347" s="67" t="str">
        <f t="shared" si="38"/>
        <v>206788</v>
      </c>
      <c r="H347">
        <f t="shared" si="39"/>
        <v>206788</v>
      </c>
      <c r="I347" s="93">
        <v>206788</v>
      </c>
      <c r="J347" s="94">
        <f t="shared" si="36"/>
        <v>206788</v>
      </c>
      <c r="K347" s="94">
        <f t="shared" si="40"/>
        <v>206788</v>
      </c>
      <c r="M347" t="str">
        <f t="shared" si="41"/>
        <v>206788</v>
      </c>
    </row>
    <row r="348" spans="1:13">
      <c r="A348" s="25" t="s">
        <v>415</v>
      </c>
      <c r="B348" s="23">
        <v>4</v>
      </c>
      <c r="D348" s="89" t="str">
        <f t="shared" si="35"/>
        <v>CHATMOHAR</v>
      </c>
      <c r="E348" s="8">
        <f>VLOOKUP(D348,' POPULATION DATA-1'!$AF$3:$AH$56,3,0)</f>
        <v>291121</v>
      </c>
      <c r="F348">
        <f t="shared" si="37"/>
        <v>291121</v>
      </c>
      <c r="G348" s="67" t="str">
        <f t="shared" si="38"/>
        <v>291121</v>
      </c>
      <c r="H348">
        <f t="shared" si="39"/>
        <v>291121</v>
      </c>
      <c r="I348" s="93">
        <v>291121</v>
      </c>
      <c r="J348" s="94">
        <f t="shared" si="36"/>
        <v>291121</v>
      </c>
      <c r="K348" s="94">
        <f t="shared" si="40"/>
        <v>291121</v>
      </c>
      <c r="M348" t="str">
        <f t="shared" si="41"/>
        <v>291121</v>
      </c>
    </row>
    <row r="349" spans="1:13">
      <c r="A349" s="25" t="s">
        <v>1037</v>
      </c>
      <c r="B349" s="23">
        <v>1</v>
      </c>
      <c r="D349" s="89" t="str">
        <f t="shared" si="35"/>
        <v>DHUNAT</v>
      </c>
      <c r="E349" s="8">
        <f>VLOOKUP(D349,' POPULATION DATA-1'!$AF$3:$AH$56,3,0)</f>
        <v>292404</v>
      </c>
      <c r="F349">
        <f t="shared" si="37"/>
        <v>292404</v>
      </c>
      <c r="G349" s="67" t="str">
        <f t="shared" si="38"/>
        <v>292404</v>
      </c>
      <c r="H349">
        <f t="shared" si="39"/>
        <v>292404</v>
      </c>
      <c r="I349" s="93">
        <v>292404</v>
      </c>
      <c r="J349" s="94">
        <f t="shared" si="36"/>
        <v>292404</v>
      </c>
      <c r="K349" s="94">
        <f t="shared" si="40"/>
        <v>292404</v>
      </c>
      <c r="M349" t="str">
        <f t="shared" si="41"/>
        <v>292404</v>
      </c>
    </row>
    <row r="350" spans="1:13">
      <c r="A350" s="25" t="s">
        <v>1034</v>
      </c>
      <c r="B350" s="23">
        <v>4</v>
      </c>
      <c r="D350" s="89" t="str">
        <f t="shared" si="35"/>
        <v>DUPCHANCHIA</v>
      </c>
      <c r="E350" s="8">
        <f>VLOOKUP(D350,' POPULATION DATA-1'!$AF$3:$AH$56,3,0)</f>
        <v>176678</v>
      </c>
      <c r="F350">
        <f t="shared" si="37"/>
        <v>176678</v>
      </c>
      <c r="G350" s="67" t="str">
        <f t="shared" si="38"/>
        <v>176678</v>
      </c>
      <c r="H350">
        <f t="shared" si="39"/>
        <v>176678</v>
      </c>
      <c r="I350" s="93">
        <v>176678</v>
      </c>
      <c r="J350" s="94">
        <f t="shared" si="36"/>
        <v>176678</v>
      </c>
      <c r="K350" s="94">
        <f t="shared" si="40"/>
        <v>176678</v>
      </c>
      <c r="M350" t="str">
        <f t="shared" si="41"/>
        <v>176678</v>
      </c>
    </row>
    <row r="351" spans="1:13">
      <c r="A351" s="25" t="s">
        <v>1240</v>
      </c>
      <c r="B351" s="23">
        <v>1</v>
      </c>
      <c r="D351" s="89" t="str">
        <f t="shared" si="35"/>
        <v>ENAYETPUR</v>
      </c>
      <c r="E351" s="8">
        <f>VLOOKUP(D351,' POPULATION DATA-1'!$AF$3:$AH$56,3,0)</f>
        <v>29745</v>
      </c>
      <c r="F351">
        <f t="shared" si="37"/>
        <v>29745</v>
      </c>
      <c r="G351" s="67" t="str">
        <f t="shared" si="38"/>
        <v>29745</v>
      </c>
      <c r="H351">
        <f t="shared" si="39"/>
        <v>29745</v>
      </c>
      <c r="I351" s="93">
        <v>29745</v>
      </c>
      <c r="J351" s="94">
        <f t="shared" si="36"/>
        <v>29745</v>
      </c>
      <c r="K351" s="94">
        <f t="shared" si="40"/>
        <v>29745</v>
      </c>
      <c r="M351" t="str">
        <f t="shared" si="41"/>
        <v>29745</v>
      </c>
    </row>
    <row r="352" spans="1:13">
      <c r="A352" s="25" t="s">
        <v>1046</v>
      </c>
      <c r="B352" s="23">
        <v>3</v>
      </c>
      <c r="D352" s="89" t="str">
        <f t="shared" si="35"/>
        <v>GABTALI</v>
      </c>
      <c r="E352" s="8">
        <f>VLOOKUP(D352,' POPULATION DATA-1'!$AF$3:$AH$56,3,0)</f>
        <v>319588</v>
      </c>
      <c r="F352">
        <f t="shared" si="37"/>
        <v>319588</v>
      </c>
      <c r="G352" s="67" t="str">
        <f t="shared" si="38"/>
        <v>319588</v>
      </c>
      <c r="H352">
        <f t="shared" si="39"/>
        <v>319588</v>
      </c>
      <c r="I352" s="93">
        <v>319588</v>
      </c>
      <c r="J352" s="94">
        <f t="shared" si="36"/>
        <v>319588</v>
      </c>
      <c r="K352" s="94">
        <f t="shared" si="40"/>
        <v>319588</v>
      </c>
      <c r="M352" t="str">
        <f t="shared" si="41"/>
        <v>319588</v>
      </c>
    </row>
    <row r="353" spans="1:13">
      <c r="A353" s="25" t="s">
        <v>1200</v>
      </c>
      <c r="B353" s="23">
        <v>1</v>
      </c>
      <c r="D353" s="89" t="str">
        <f t="shared" si="35"/>
        <v>GODAGARI</v>
      </c>
      <c r="E353" s="8">
        <f>VLOOKUP(D353,' POPULATION DATA-1'!$AF$3:$AH$56,3,0)</f>
        <v>330924</v>
      </c>
      <c r="F353">
        <f t="shared" si="37"/>
        <v>330924</v>
      </c>
      <c r="G353" s="67" t="str">
        <f t="shared" si="38"/>
        <v>330924</v>
      </c>
      <c r="H353">
        <f t="shared" si="39"/>
        <v>330924</v>
      </c>
      <c r="I353" s="93">
        <v>330924</v>
      </c>
      <c r="J353" s="94">
        <f t="shared" si="36"/>
        <v>330924</v>
      </c>
      <c r="K353" s="94">
        <f t="shared" si="40"/>
        <v>330924</v>
      </c>
      <c r="M353" t="str">
        <f t="shared" si="41"/>
        <v>330924</v>
      </c>
    </row>
    <row r="354" spans="1:13">
      <c r="A354" s="25" t="s">
        <v>1153</v>
      </c>
      <c r="B354" s="23">
        <v>2</v>
      </c>
      <c r="D354" s="89" t="str">
        <f t="shared" si="35"/>
        <v>GOMOSTAPUR</v>
      </c>
      <c r="E354" s="8">
        <f>VLOOKUP(D354,' POPULATION DATA-1'!$AF$3:$AH$56,3,0)</f>
        <v>275823</v>
      </c>
      <c r="F354">
        <f t="shared" si="37"/>
        <v>275823</v>
      </c>
      <c r="G354" s="67" t="str">
        <f t="shared" si="38"/>
        <v>275823</v>
      </c>
      <c r="H354">
        <f t="shared" si="39"/>
        <v>275823</v>
      </c>
      <c r="I354" s="93">
        <v>275823</v>
      </c>
      <c r="J354" s="94">
        <f t="shared" si="36"/>
        <v>275823</v>
      </c>
      <c r="K354" s="94">
        <f t="shared" si="40"/>
        <v>275823</v>
      </c>
      <c r="M354" t="str">
        <f t="shared" si="41"/>
        <v>275823</v>
      </c>
    </row>
    <row r="355" spans="1:13">
      <c r="A355" s="25" t="s">
        <v>408</v>
      </c>
      <c r="B355" s="23">
        <v>2</v>
      </c>
      <c r="D355" s="89" t="str">
        <f t="shared" si="35"/>
        <v>GURUDASPUR</v>
      </c>
      <c r="E355" s="8">
        <f>VLOOKUP(D355,' POPULATION DATA-1'!$AF$3:$AH$56,3,0)</f>
        <v>214788</v>
      </c>
      <c r="F355">
        <f t="shared" si="37"/>
        <v>214788</v>
      </c>
      <c r="G355" s="67" t="str">
        <f t="shared" si="38"/>
        <v>214788</v>
      </c>
      <c r="H355">
        <f t="shared" si="39"/>
        <v>214788</v>
      </c>
      <c r="I355" s="93">
        <v>214788</v>
      </c>
      <c r="J355" s="94">
        <f t="shared" si="36"/>
        <v>214788</v>
      </c>
      <c r="K355" s="94">
        <f t="shared" si="40"/>
        <v>214788</v>
      </c>
      <c r="M355" t="str">
        <f t="shared" si="41"/>
        <v>214788</v>
      </c>
    </row>
    <row r="356" spans="1:13">
      <c r="A356" s="25" t="s">
        <v>1175</v>
      </c>
      <c r="B356" s="23">
        <v>4</v>
      </c>
      <c r="D356" s="89" t="str">
        <f t="shared" si="35"/>
        <v>ISHWARDI</v>
      </c>
      <c r="E356" s="8">
        <f>VLOOKUP(D356,' POPULATION DATA-1'!$AF$3:$AH$56,3,0)</f>
        <v>313932</v>
      </c>
      <c r="F356">
        <f t="shared" si="37"/>
        <v>313932</v>
      </c>
      <c r="G356" s="67" t="str">
        <f t="shared" si="38"/>
        <v>313932</v>
      </c>
      <c r="H356">
        <f t="shared" si="39"/>
        <v>313932</v>
      </c>
      <c r="I356" s="93">
        <v>313932</v>
      </c>
      <c r="J356" s="94">
        <f t="shared" si="36"/>
        <v>313932</v>
      </c>
      <c r="K356" s="94">
        <f t="shared" si="40"/>
        <v>313932</v>
      </c>
      <c r="M356" t="str">
        <f t="shared" si="41"/>
        <v>313932</v>
      </c>
    </row>
    <row r="357" spans="1:13">
      <c r="A357" s="25" t="s">
        <v>405</v>
      </c>
      <c r="B357" s="23">
        <v>3</v>
      </c>
      <c r="D357" s="89" t="str">
        <f t="shared" si="35"/>
        <v>JAYPURHAT</v>
      </c>
      <c r="E357" s="8">
        <f>VLOOKUP(D357,' POPULATION DATA-1'!$AF$3:$AH$56,3,0)</f>
        <v>913768</v>
      </c>
      <c r="F357">
        <f t="shared" si="37"/>
        <v>913768</v>
      </c>
      <c r="G357" s="67" t="str">
        <f t="shared" si="38"/>
        <v>913768</v>
      </c>
      <c r="H357">
        <f t="shared" si="39"/>
        <v>913768</v>
      </c>
      <c r="I357" s="93">
        <v>913768</v>
      </c>
      <c r="J357" s="94">
        <f t="shared" si="36"/>
        <v>913768</v>
      </c>
      <c r="K357" s="94">
        <f t="shared" si="40"/>
        <v>913768</v>
      </c>
      <c r="M357" t="str">
        <f t="shared" si="41"/>
        <v>913768</v>
      </c>
    </row>
    <row r="358" spans="1:13">
      <c r="A358" s="25" t="s">
        <v>1104</v>
      </c>
      <c r="B358" s="23">
        <v>2</v>
      </c>
      <c r="D358" s="89" t="str">
        <f t="shared" si="35"/>
        <v>KALAI</v>
      </c>
      <c r="E358" s="8">
        <f>VLOOKUP(D358,' POPULATION DATA-1'!$AF$3:$AH$56,3,0)</f>
        <v>143197</v>
      </c>
      <c r="F358">
        <f t="shared" si="37"/>
        <v>143197</v>
      </c>
      <c r="G358" s="67" t="str">
        <f t="shared" si="38"/>
        <v>143197</v>
      </c>
      <c r="H358">
        <f t="shared" si="39"/>
        <v>143197</v>
      </c>
      <c r="I358" s="93">
        <v>143197</v>
      </c>
      <c r="J358" s="94">
        <f t="shared" si="36"/>
        <v>143197</v>
      </c>
      <c r="K358" s="94">
        <f t="shared" si="40"/>
        <v>143197</v>
      </c>
      <c r="M358" t="str">
        <f t="shared" si="41"/>
        <v>143197</v>
      </c>
    </row>
    <row r="359" spans="1:13">
      <c r="A359" s="25" t="s">
        <v>1029</v>
      </c>
      <c r="B359" s="23">
        <v>11</v>
      </c>
      <c r="D359" s="89" t="str">
        <f t="shared" si="35"/>
        <v>KOTWALI_BOGURA</v>
      </c>
      <c r="E359" s="8">
        <f>VLOOKUP(D359,' POPULATION DATA-1'!$AF$3:$AH$56,3,0)</f>
        <v>540000</v>
      </c>
      <c r="F359">
        <f t="shared" si="37"/>
        <v>540000</v>
      </c>
      <c r="G359" s="67" t="str">
        <f t="shared" si="38"/>
        <v>540000</v>
      </c>
      <c r="H359">
        <f t="shared" si="39"/>
        <v>540000</v>
      </c>
      <c r="I359" s="93">
        <v>540000</v>
      </c>
      <c r="J359" s="94">
        <f t="shared" si="36"/>
        <v>540000</v>
      </c>
      <c r="K359" s="94">
        <f t="shared" si="40"/>
        <v>540000</v>
      </c>
      <c r="M359" t="str">
        <f t="shared" si="41"/>
        <v>540000</v>
      </c>
    </row>
    <row r="360" spans="1:13">
      <c r="A360" s="25" t="s">
        <v>1117</v>
      </c>
      <c r="B360" s="23">
        <v>1</v>
      </c>
      <c r="D360" s="89" t="str">
        <f t="shared" si="35"/>
        <v>LALPUR</v>
      </c>
      <c r="E360" s="8">
        <f>VLOOKUP(D360,' POPULATION DATA-1'!$AF$3:$AH$56,3,0)</f>
        <v>274405</v>
      </c>
      <c r="F360">
        <f t="shared" si="37"/>
        <v>274405</v>
      </c>
      <c r="G360" s="67" t="str">
        <f t="shared" si="38"/>
        <v>274405</v>
      </c>
      <c r="H360">
        <f t="shared" si="39"/>
        <v>274405</v>
      </c>
      <c r="I360" s="93">
        <v>274405</v>
      </c>
      <c r="J360" s="94">
        <f t="shared" si="36"/>
        <v>274405</v>
      </c>
      <c r="K360" s="94">
        <f t="shared" si="40"/>
        <v>274405</v>
      </c>
      <c r="M360" t="str">
        <f t="shared" si="41"/>
        <v>274405</v>
      </c>
    </row>
    <row r="361" spans="1:13">
      <c r="A361" s="25" t="s">
        <v>1136</v>
      </c>
      <c r="B361" s="23">
        <v>2</v>
      </c>
      <c r="D361" s="89" t="str">
        <f t="shared" si="35"/>
        <v>MANDA</v>
      </c>
      <c r="E361" s="8">
        <f>VLOOKUP(D361,' POPULATION DATA-1'!$AF$3:$AH$56,3,0)</f>
        <v>363858</v>
      </c>
      <c r="F361">
        <f t="shared" si="37"/>
        <v>363858</v>
      </c>
      <c r="G361" s="67" t="str">
        <f t="shared" si="38"/>
        <v>363858</v>
      </c>
      <c r="H361">
        <f t="shared" si="39"/>
        <v>363858</v>
      </c>
      <c r="I361" s="93">
        <v>363858</v>
      </c>
      <c r="J361" s="94">
        <f t="shared" si="36"/>
        <v>363858</v>
      </c>
      <c r="K361" s="94">
        <f t="shared" si="40"/>
        <v>363858</v>
      </c>
      <c r="M361" t="str">
        <f t="shared" si="41"/>
        <v>363858</v>
      </c>
    </row>
    <row r="362" spans="1:13">
      <c r="A362" s="25" t="s">
        <v>1138</v>
      </c>
      <c r="B362" s="23">
        <v>1</v>
      </c>
      <c r="D362" s="89" t="str">
        <f t="shared" si="35"/>
        <v>MOHADEVPUR</v>
      </c>
      <c r="E362" s="8">
        <f>VLOOKUP(D362,' POPULATION DATA-1'!$AF$3:$AH$56,3,0)</f>
        <v>292589</v>
      </c>
      <c r="F362">
        <f t="shared" si="37"/>
        <v>292589</v>
      </c>
      <c r="G362" s="67" t="str">
        <f t="shared" si="38"/>
        <v>292589</v>
      </c>
      <c r="H362">
        <f t="shared" si="39"/>
        <v>292589</v>
      </c>
      <c r="I362" s="93">
        <v>292589</v>
      </c>
      <c r="J362" s="94">
        <f t="shared" si="36"/>
        <v>292589</v>
      </c>
      <c r="K362" s="94">
        <f t="shared" si="40"/>
        <v>292589</v>
      </c>
      <c r="M362" t="str">
        <f t="shared" si="41"/>
        <v>292589</v>
      </c>
    </row>
    <row r="363" spans="1:13">
      <c r="A363" s="25" t="s">
        <v>1210</v>
      </c>
      <c r="B363" s="23">
        <v>1</v>
      </c>
      <c r="D363" s="89" t="str">
        <f t="shared" si="35"/>
        <v>MOHANPUR</v>
      </c>
      <c r="E363" s="8">
        <f>VLOOKUP(D363,' POPULATION DATA-1'!$AF$3:$AH$56,3,0)</f>
        <v>170021</v>
      </c>
      <c r="F363">
        <f t="shared" si="37"/>
        <v>170021</v>
      </c>
      <c r="G363" s="67" t="str">
        <f t="shared" si="38"/>
        <v>170021</v>
      </c>
      <c r="H363">
        <f t="shared" si="39"/>
        <v>170021</v>
      </c>
      <c r="I363" s="93">
        <v>170021</v>
      </c>
      <c r="J363" s="94">
        <f t="shared" si="36"/>
        <v>170021</v>
      </c>
      <c r="K363" s="94">
        <f t="shared" si="40"/>
        <v>170021</v>
      </c>
      <c r="M363" t="str">
        <f t="shared" si="41"/>
        <v>170021</v>
      </c>
    </row>
    <row r="364" spans="1:13">
      <c r="A364" s="25" t="s">
        <v>1213</v>
      </c>
      <c r="B364" s="23">
        <v>1</v>
      </c>
      <c r="D364" s="89" t="str">
        <f t="shared" si="35"/>
        <v>MOTIHAR</v>
      </c>
      <c r="E364" s="8">
        <f>VLOOKUP(D364,' POPULATION DATA-1'!$AF$3:$AH$56,3,0)</f>
        <v>126158</v>
      </c>
      <c r="F364">
        <f t="shared" si="37"/>
        <v>126158</v>
      </c>
      <c r="G364" s="67" t="str">
        <f t="shared" si="38"/>
        <v>126158</v>
      </c>
      <c r="H364">
        <f t="shared" si="39"/>
        <v>126158</v>
      </c>
      <c r="I364" s="93">
        <v>126158</v>
      </c>
      <c r="J364" s="94">
        <f t="shared" si="36"/>
        <v>126158</v>
      </c>
      <c r="K364" s="94">
        <f t="shared" si="40"/>
        <v>126158</v>
      </c>
      <c r="M364" t="str">
        <f t="shared" si="41"/>
        <v>126158</v>
      </c>
    </row>
    <row r="365" spans="1:13">
      <c r="A365" s="25" t="s">
        <v>1031</v>
      </c>
      <c r="B365" s="23">
        <v>2</v>
      </c>
      <c r="D365" s="89" t="str">
        <f t="shared" si="35"/>
        <v>NANDIGRAM</v>
      </c>
      <c r="E365" s="8">
        <f>VLOOKUP(D365,' POPULATION DATA-1'!$AF$3:$AH$56,3,0)</f>
        <v>180802</v>
      </c>
      <c r="F365">
        <f t="shared" si="37"/>
        <v>180802</v>
      </c>
      <c r="G365" s="67" t="str">
        <f t="shared" si="38"/>
        <v>180802</v>
      </c>
      <c r="H365">
        <f t="shared" si="39"/>
        <v>180802</v>
      </c>
      <c r="I365" s="93">
        <v>180802</v>
      </c>
      <c r="J365" s="94">
        <f t="shared" si="36"/>
        <v>180802</v>
      </c>
      <c r="K365" s="94">
        <f t="shared" si="40"/>
        <v>180802</v>
      </c>
      <c r="M365" t="str">
        <f t="shared" si="41"/>
        <v>180802</v>
      </c>
    </row>
    <row r="366" spans="1:13">
      <c r="A366" s="25" t="s">
        <v>1134</v>
      </c>
      <c r="B366" s="23">
        <v>3</v>
      </c>
      <c r="D366" s="89" t="str">
        <f t="shared" si="35"/>
        <v>NAOGAON SADAR</v>
      </c>
      <c r="E366" s="8">
        <f>VLOOKUP(D366,' POPULATION DATA-1'!$AF$3:$AH$56,3,0)</f>
        <v>405148</v>
      </c>
      <c r="F366">
        <f t="shared" si="37"/>
        <v>405148</v>
      </c>
      <c r="G366" s="67" t="str">
        <f t="shared" si="38"/>
        <v>405148</v>
      </c>
      <c r="H366">
        <f t="shared" si="39"/>
        <v>405148</v>
      </c>
      <c r="I366" s="93">
        <v>405148</v>
      </c>
      <c r="J366" s="94">
        <f t="shared" si="36"/>
        <v>405148</v>
      </c>
      <c r="K366" s="94">
        <f t="shared" si="40"/>
        <v>405148</v>
      </c>
      <c r="M366" t="str">
        <f t="shared" si="41"/>
        <v>405148</v>
      </c>
    </row>
    <row r="367" spans="1:13">
      <c r="A367" s="25" t="s">
        <v>411</v>
      </c>
      <c r="B367" s="23">
        <v>5</v>
      </c>
      <c r="D367" s="89" t="str">
        <f t="shared" si="35"/>
        <v>NATORE SADAR</v>
      </c>
      <c r="E367" s="8">
        <f>VLOOKUP(D367,' POPULATION DATA-1'!$AF$3:$AH$56,3,0)</f>
        <v>352967</v>
      </c>
      <c r="F367">
        <f t="shared" si="37"/>
        <v>352967</v>
      </c>
      <c r="G367" s="67" t="str">
        <f t="shared" si="38"/>
        <v>352967</v>
      </c>
      <c r="H367">
        <f t="shared" si="39"/>
        <v>352967</v>
      </c>
      <c r="I367" s="93">
        <v>352967</v>
      </c>
      <c r="J367" s="94">
        <f t="shared" si="36"/>
        <v>352967</v>
      </c>
      <c r="K367" s="94">
        <f t="shared" si="40"/>
        <v>352967</v>
      </c>
      <c r="M367" t="str">
        <f t="shared" si="41"/>
        <v>352967</v>
      </c>
    </row>
    <row r="368" spans="1:13">
      <c r="A368" s="25" t="s">
        <v>1205</v>
      </c>
      <c r="B368" s="23">
        <v>2</v>
      </c>
      <c r="D368" s="89" t="str">
        <f t="shared" si="35"/>
        <v>PABA</v>
      </c>
      <c r="E368" s="8">
        <f>VLOOKUP(D368,' POPULATION DATA-1'!$AF$3:$AH$56,3,0)</f>
        <v>314196</v>
      </c>
      <c r="F368">
        <f t="shared" si="37"/>
        <v>314196</v>
      </c>
      <c r="G368" s="67" t="str">
        <f t="shared" si="38"/>
        <v>314196</v>
      </c>
      <c r="H368">
        <f t="shared" si="39"/>
        <v>314196</v>
      </c>
      <c r="I368" s="93">
        <v>314196</v>
      </c>
      <c r="J368" s="94">
        <f t="shared" si="36"/>
        <v>314196</v>
      </c>
      <c r="K368" s="94">
        <f t="shared" si="40"/>
        <v>314196</v>
      </c>
      <c r="M368" t="str">
        <f t="shared" si="41"/>
        <v>314196</v>
      </c>
    </row>
    <row r="369" spans="1:13">
      <c r="A369" s="25" t="s">
        <v>1168</v>
      </c>
      <c r="B369" s="23">
        <v>6</v>
      </c>
      <c r="D369" s="89" t="str">
        <f t="shared" si="35"/>
        <v>PABNA SADAR</v>
      </c>
      <c r="E369" s="8">
        <f>VLOOKUP(D369,' POPULATION DATA-1'!$AF$3:$AH$56,3,0)</f>
        <v>431513</v>
      </c>
      <c r="F369">
        <f t="shared" si="37"/>
        <v>431513</v>
      </c>
      <c r="G369" s="67" t="str">
        <f t="shared" si="38"/>
        <v>431513</v>
      </c>
      <c r="H369">
        <f t="shared" si="39"/>
        <v>431513</v>
      </c>
      <c r="I369" s="93">
        <v>431513</v>
      </c>
      <c r="J369" s="94">
        <f t="shared" si="36"/>
        <v>431513</v>
      </c>
      <c r="K369" s="94">
        <f t="shared" si="40"/>
        <v>431513</v>
      </c>
      <c r="M369" t="str">
        <f t="shared" si="41"/>
        <v>431513</v>
      </c>
    </row>
    <row r="370" spans="1:13">
      <c r="A370" s="25" t="s">
        <v>1101</v>
      </c>
      <c r="B370" s="23">
        <v>3</v>
      </c>
      <c r="D370" s="89" t="str">
        <f t="shared" si="35"/>
        <v>PANCH BIBI</v>
      </c>
      <c r="E370" s="8">
        <f>VLOOKUP(D370,' POPULATION DATA-1'!$AF$3:$AH$56,3,0)</f>
        <v>235568</v>
      </c>
      <c r="F370">
        <f t="shared" si="37"/>
        <v>235568</v>
      </c>
      <c r="G370" s="67" t="str">
        <f t="shared" si="38"/>
        <v>235568</v>
      </c>
      <c r="H370">
        <f t="shared" si="39"/>
        <v>235568</v>
      </c>
      <c r="I370" s="93">
        <v>235568</v>
      </c>
      <c r="J370" s="94">
        <f t="shared" si="36"/>
        <v>235568</v>
      </c>
      <c r="K370" s="94">
        <f t="shared" si="40"/>
        <v>235568</v>
      </c>
      <c r="M370" t="str">
        <f t="shared" si="41"/>
        <v>235568</v>
      </c>
    </row>
    <row r="371" spans="1:13">
      <c r="A371" s="25" t="s">
        <v>1142</v>
      </c>
      <c r="B371" s="23">
        <v>1</v>
      </c>
      <c r="D371" s="89" t="str">
        <f t="shared" si="35"/>
        <v>PATNITOLA</v>
      </c>
      <c r="E371" s="8">
        <f>VLOOKUP(D371,' POPULATION DATA-1'!$AF$3:$AH$56,3,0)</f>
        <v>231900</v>
      </c>
      <c r="F371">
        <f t="shared" si="37"/>
        <v>231900</v>
      </c>
      <c r="G371" s="67" t="str">
        <f t="shared" si="38"/>
        <v>231900</v>
      </c>
      <c r="H371">
        <f t="shared" si="39"/>
        <v>231900</v>
      </c>
      <c r="I371" s="93">
        <v>231900</v>
      </c>
      <c r="J371" s="94">
        <f t="shared" si="36"/>
        <v>231900</v>
      </c>
      <c r="K371" s="94">
        <f t="shared" si="40"/>
        <v>231900</v>
      </c>
      <c r="M371" t="str">
        <f t="shared" si="41"/>
        <v>231900</v>
      </c>
    </row>
    <row r="372" spans="1:13">
      <c r="A372" s="25" t="s">
        <v>1140</v>
      </c>
      <c r="B372" s="23">
        <v>2</v>
      </c>
      <c r="D372" s="89" t="str">
        <f t="shared" si="35"/>
        <v>PORSHA</v>
      </c>
      <c r="E372" s="8">
        <f>VLOOKUP(D372,' POPULATION DATA-1'!$AF$3:$AH$56,3,0)</f>
        <v>132095</v>
      </c>
      <c r="F372">
        <f t="shared" si="37"/>
        <v>132095</v>
      </c>
      <c r="G372" s="67" t="str">
        <f t="shared" si="38"/>
        <v>132095</v>
      </c>
      <c r="H372">
        <f t="shared" si="39"/>
        <v>132095</v>
      </c>
      <c r="I372" s="93">
        <v>132095</v>
      </c>
      <c r="J372" s="94">
        <f t="shared" si="36"/>
        <v>132095</v>
      </c>
      <c r="K372" s="94">
        <f t="shared" si="40"/>
        <v>132095</v>
      </c>
      <c r="M372" t="str">
        <f t="shared" si="41"/>
        <v>132095</v>
      </c>
    </row>
    <row r="373" spans="1:13">
      <c r="A373" s="25" t="s">
        <v>1202</v>
      </c>
      <c r="B373" s="23">
        <v>2</v>
      </c>
      <c r="D373" s="89" t="str">
        <f t="shared" si="35"/>
        <v>PUTHIA</v>
      </c>
      <c r="E373" s="8">
        <f>VLOOKUP(D373,' POPULATION DATA-1'!$AF$3:$AH$56,3,0)</f>
        <v>207490</v>
      </c>
      <c r="F373">
        <f t="shared" si="37"/>
        <v>207490</v>
      </c>
      <c r="G373" s="67" t="str">
        <f t="shared" si="38"/>
        <v>207490</v>
      </c>
      <c r="H373">
        <f t="shared" si="39"/>
        <v>207490</v>
      </c>
      <c r="I373" s="93">
        <v>207490</v>
      </c>
      <c r="J373" s="94">
        <f t="shared" si="36"/>
        <v>207490</v>
      </c>
      <c r="K373" s="94">
        <f t="shared" si="40"/>
        <v>207490</v>
      </c>
      <c r="M373" t="str">
        <f t="shared" si="41"/>
        <v>207490</v>
      </c>
    </row>
    <row r="374" spans="1:13">
      <c r="A374" s="25" t="s">
        <v>1236</v>
      </c>
      <c r="B374" s="23">
        <v>5</v>
      </c>
      <c r="D374" s="89" t="str">
        <f t="shared" si="35"/>
        <v>RAIGANJ</v>
      </c>
      <c r="E374" s="8">
        <f>VLOOKUP(D374,' POPULATION DATA-1'!$AF$3:$AH$56,3,0)</f>
        <v>317666</v>
      </c>
      <c r="F374">
        <f t="shared" si="37"/>
        <v>317666</v>
      </c>
      <c r="G374" s="67" t="str">
        <f t="shared" si="38"/>
        <v>317666</v>
      </c>
      <c r="H374">
        <f t="shared" si="39"/>
        <v>317666</v>
      </c>
      <c r="I374" s="93">
        <v>317666</v>
      </c>
      <c r="J374" s="94">
        <f t="shared" si="36"/>
        <v>317666</v>
      </c>
      <c r="K374" s="94">
        <f t="shared" si="40"/>
        <v>317666</v>
      </c>
      <c r="M374" t="str">
        <f t="shared" si="41"/>
        <v>317666</v>
      </c>
    </row>
    <row r="375" spans="1:13">
      <c r="A375" s="25" t="s">
        <v>403</v>
      </c>
      <c r="B375" s="23">
        <v>3</v>
      </c>
      <c r="D375" s="89" t="str">
        <f t="shared" si="35"/>
        <v>RAJPARA</v>
      </c>
      <c r="E375" s="8">
        <f>VLOOKUP(D375,' POPULATION DATA-1'!$AF$3:$AH$56,3,0)</f>
        <v>107712</v>
      </c>
      <c r="F375">
        <f t="shared" si="37"/>
        <v>107712</v>
      </c>
      <c r="G375" s="67" t="str">
        <f t="shared" si="38"/>
        <v>107712</v>
      </c>
      <c r="H375">
        <f t="shared" si="39"/>
        <v>107712</v>
      </c>
      <c r="I375" s="93">
        <v>107712</v>
      </c>
      <c r="J375" s="94">
        <f t="shared" si="36"/>
        <v>107712</v>
      </c>
      <c r="K375" s="94">
        <f t="shared" si="40"/>
        <v>107712</v>
      </c>
      <c r="M375" t="str">
        <f t="shared" si="41"/>
        <v>107712</v>
      </c>
    </row>
    <row r="376" spans="1:13">
      <c r="A376" s="25" t="s">
        <v>1239</v>
      </c>
      <c r="B376" s="23">
        <v>2</v>
      </c>
      <c r="D376" s="89" t="str">
        <f t="shared" si="35"/>
        <v>SALANGA</v>
      </c>
      <c r="E376" s="8">
        <f>VLOOKUP(D376,' POPULATION DATA-1'!$AF$3:$AH$56,3,0)</f>
        <v>39285</v>
      </c>
      <c r="F376">
        <f t="shared" si="37"/>
        <v>39285</v>
      </c>
      <c r="G376" s="67" t="str">
        <f t="shared" si="38"/>
        <v>39285</v>
      </c>
      <c r="H376">
        <f t="shared" si="39"/>
        <v>39285</v>
      </c>
      <c r="I376" s="93">
        <v>39285</v>
      </c>
      <c r="J376" s="94">
        <f t="shared" si="36"/>
        <v>39285</v>
      </c>
      <c r="K376" s="94">
        <f t="shared" si="40"/>
        <v>39285</v>
      </c>
      <c r="M376" t="str">
        <f t="shared" si="41"/>
        <v>39285</v>
      </c>
    </row>
    <row r="377" spans="1:13">
      <c r="A377" s="25" t="s">
        <v>1132</v>
      </c>
      <c r="B377" s="23">
        <v>2</v>
      </c>
      <c r="D377" s="89" t="str">
        <f t="shared" si="35"/>
        <v>SAPAHAR</v>
      </c>
      <c r="E377" s="8">
        <f>VLOOKUP(D377,' POPULATION DATA-1'!$AF$3:$AH$56,3,0)</f>
        <v>161792</v>
      </c>
      <c r="F377">
        <f t="shared" si="37"/>
        <v>161792</v>
      </c>
      <c r="G377" s="67" t="str">
        <f t="shared" si="38"/>
        <v>161792</v>
      </c>
      <c r="H377">
        <f t="shared" si="39"/>
        <v>161792</v>
      </c>
      <c r="I377" s="93">
        <v>161792</v>
      </c>
      <c r="J377" s="94">
        <f t="shared" si="36"/>
        <v>161792</v>
      </c>
      <c r="K377" s="94">
        <f t="shared" si="40"/>
        <v>161792</v>
      </c>
      <c r="M377" t="str">
        <f t="shared" si="41"/>
        <v>161792</v>
      </c>
    </row>
    <row r="378" spans="1:13">
      <c r="A378" s="25" t="s">
        <v>413</v>
      </c>
      <c r="B378" s="23">
        <v>2</v>
      </c>
      <c r="D378" s="89" t="str">
        <f t="shared" si="35"/>
        <v>SHAH MAKDUM</v>
      </c>
      <c r="E378" s="8">
        <f>VLOOKUP(D378,' POPULATION DATA-1'!$AF$3:$AH$56,3,0)</f>
        <v>27869</v>
      </c>
      <c r="F378">
        <f t="shared" si="37"/>
        <v>27869</v>
      </c>
      <c r="G378" s="67" t="str">
        <f t="shared" si="38"/>
        <v>27869</v>
      </c>
      <c r="H378">
        <f t="shared" si="39"/>
        <v>27869</v>
      </c>
      <c r="I378" s="93">
        <v>27869</v>
      </c>
      <c r="J378" s="94">
        <f t="shared" si="36"/>
        <v>27869</v>
      </c>
      <c r="K378" s="94">
        <f t="shared" si="40"/>
        <v>27869</v>
      </c>
      <c r="M378" t="str">
        <f t="shared" si="41"/>
        <v>27869</v>
      </c>
    </row>
    <row r="379" spans="1:13">
      <c r="A379" s="25" t="s">
        <v>1234</v>
      </c>
      <c r="B379" s="23">
        <v>4</v>
      </c>
      <c r="D379" s="89" t="str">
        <f t="shared" si="35"/>
        <v>SHAHJADPUR</v>
      </c>
      <c r="E379" s="8">
        <f>VLOOKUP(D379,' POPULATION DATA-1'!$AF$3:$AH$56,3,0)</f>
        <v>561076</v>
      </c>
      <c r="F379">
        <f t="shared" si="37"/>
        <v>561076</v>
      </c>
      <c r="G379" s="67" t="str">
        <f t="shared" si="38"/>
        <v>561076</v>
      </c>
      <c r="H379">
        <f t="shared" si="39"/>
        <v>561076</v>
      </c>
      <c r="I379" s="93">
        <v>561076</v>
      </c>
      <c r="J379" s="94">
        <f t="shared" si="36"/>
        <v>561076</v>
      </c>
      <c r="K379" s="94">
        <f t="shared" si="40"/>
        <v>561076</v>
      </c>
      <c r="M379" t="str">
        <f t="shared" si="41"/>
        <v>561076</v>
      </c>
    </row>
    <row r="380" spans="1:13">
      <c r="A380" s="25" t="s">
        <v>1032</v>
      </c>
      <c r="B380" s="23">
        <v>4</v>
      </c>
      <c r="D380" s="89" t="str">
        <f t="shared" si="35"/>
        <v>SHAHJAHANPUR</v>
      </c>
      <c r="E380" s="8">
        <f>VLOOKUP(D380,' POPULATION DATA-1'!$AF$3:$AH$56,3,0)</f>
        <v>111771</v>
      </c>
      <c r="F380">
        <f t="shared" si="37"/>
        <v>111771</v>
      </c>
      <c r="G380" s="67" t="str">
        <f t="shared" si="38"/>
        <v>111771</v>
      </c>
      <c r="H380">
        <f t="shared" si="39"/>
        <v>111771</v>
      </c>
      <c r="I380" s="93">
        <v>111771</v>
      </c>
      <c r="J380" s="94">
        <f t="shared" si="36"/>
        <v>111771</v>
      </c>
      <c r="K380" s="94">
        <f t="shared" si="40"/>
        <v>111771</v>
      </c>
      <c r="M380" t="str">
        <f t="shared" si="41"/>
        <v>111771</v>
      </c>
    </row>
    <row r="381" spans="1:13">
      <c r="A381" s="25" t="s">
        <v>178</v>
      </c>
      <c r="B381" s="23">
        <v>3</v>
      </c>
      <c r="D381" s="89" t="str">
        <f t="shared" si="35"/>
        <v>SHERPUR</v>
      </c>
      <c r="E381" s="8">
        <f>VLOOKUP(D381,' POPULATION DATA-1'!$AF$3:$AH$56,3,0)</f>
        <v>497179</v>
      </c>
      <c r="F381">
        <f t="shared" si="37"/>
        <v>497179</v>
      </c>
      <c r="G381" s="67" t="str">
        <f t="shared" si="38"/>
        <v>497179</v>
      </c>
      <c r="H381">
        <f t="shared" si="39"/>
        <v>497179</v>
      </c>
      <c r="I381" s="93">
        <v>497179</v>
      </c>
      <c r="J381" s="94">
        <f t="shared" si="36"/>
        <v>497179</v>
      </c>
      <c r="K381" s="94">
        <f t="shared" si="40"/>
        <v>497179</v>
      </c>
      <c r="M381" t="str">
        <f t="shared" si="41"/>
        <v>497179</v>
      </c>
    </row>
    <row r="382" spans="1:13">
      <c r="A382" s="25" t="s">
        <v>459</v>
      </c>
      <c r="B382" s="23">
        <v>5</v>
      </c>
      <c r="D382" s="89" t="str">
        <f t="shared" si="35"/>
        <v>SHIBGANJ</v>
      </c>
      <c r="E382" s="8">
        <f>VLOOKUP(D382,' POPULATION DATA-1'!$AF$3:$AH$56,3,0)</f>
        <v>0</v>
      </c>
      <c r="F382">
        <f t="shared" si="37"/>
        <v>0</v>
      </c>
      <c r="G382" s="67" t="str">
        <f t="shared" si="38"/>
        <v>0</v>
      </c>
      <c r="H382">
        <f t="shared" si="39"/>
        <v>0</v>
      </c>
      <c r="I382" s="93">
        <v>0</v>
      </c>
      <c r="J382" s="94">
        <f t="shared" si="36"/>
        <v>0</v>
      </c>
      <c r="K382" s="94" t="str">
        <f t="shared" si="40"/>
        <v/>
      </c>
      <c r="M382" t="str">
        <f t="shared" si="41"/>
        <v/>
      </c>
    </row>
    <row r="383" spans="1:13">
      <c r="A383" s="25" t="s">
        <v>1124</v>
      </c>
      <c r="B383" s="23">
        <v>1</v>
      </c>
      <c r="D383" s="89" t="str">
        <f t="shared" si="35"/>
        <v>SINGRA</v>
      </c>
      <c r="E383" s="8">
        <f>VLOOKUP(D383,' POPULATION DATA-1'!$AF$3:$AH$56,3,0)</f>
        <v>364382</v>
      </c>
      <c r="F383">
        <f t="shared" si="37"/>
        <v>364382</v>
      </c>
      <c r="G383" s="67" t="str">
        <f t="shared" si="38"/>
        <v>364382</v>
      </c>
      <c r="H383">
        <f t="shared" si="39"/>
        <v>364382</v>
      </c>
      <c r="I383" s="93">
        <v>364382</v>
      </c>
      <c r="J383" s="94">
        <f t="shared" si="36"/>
        <v>364382</v>
      </c>
      <c r="K383" s="94">
        <f t="shared" si="40"/>
        <v>364382</v>
      </c>
      <c r="M383" t="str">
        <f t="shared" si="41"/>
        <v>364382</v>
      </c>
    </row>
    <row r="384" spans="1:13">
      <c r="A384" s="25" t="s">
        <v>1232</v>
      </c>
      <c r="B384" s="23">
        <v>5</v>
      </c>
      <c r="D384" s="89" t="str">
        <f t="shared" si="35"/>
        <v>SIRAJGANJ SADAR</v>
      </c>
      <c r="E384" s="8">
        <f>VLOOKUP(D384,' POPULATION DATA-1'!$AF$3:$AH$56,3,0)</f>
        <v>555155</v>
      </c>
      <c r="F384">
        <f t="shared" si="37"/>
        <v>555155</v>
      </c>
      <c r="G384" s="67" t="str">
        <f t="shared" si="38"/>
        <v>555155</v>
      </c>
      <c r="H384">
        <f t="shared" si="39"/>
        <v>555155</v>
      </c>
      <c r="I384" s="93">
        <v>555155</v>
      </c>
      <c r="J384" s="94">
        <f t="shared" si="36"/>
        <v>555155</v>
      </c>
      <c r="K384" s="94">
        <f t="shared" si="40"/>
        <v>555155</v>
      </c>
      <c r="M384" t="str">
        <f t="shared" si="41"/>
        <v>555155</v>
      </c>
    </row>
    <row r="385" spans="1:13">
      <c r="A385" s="25" t="s">
        <v>1052</v>
      </c>
      <c r="B385" s="23">
        <v>1</v>
      </c>
      <c r="D385" s="89" t="str">
        <f t="shared" si="35"/>
        <v>SONATOLA</v>
      </c>
      <c r="E385" s="8">
        <f>VLOOKUP(D385,' POPULATION DATA-1'!$AF$3:$AH$56,3,0)</f>
        <v>186778</v>
      </c>
      <c r="F385">
        <f t="shared" si="37"/>
        <v>186778</v>
      </c>
      <c r="G385" s="67" t="str">
        <f t="shared" si="38"/>
        <v>186778</v>
      </c>
      <c r="H385">
        <f t="shared" si="39"/>
        <v>186778</v>
      </c>
      <c r="I385" s="93">
        <v>186778</v>
      </c>
      <c r="J385" s="94">
        <f t="shared" si="36"/>
        <v>186778</v>
      </c>
      <c r="K385" s="94">
        <f t="shared" si="40"/>
        <v>186778</v>
      </c>
      <c r="M385" t="str">
        <f t="shared" si="41"/>
        <v>186778</v>
      </c>
    </row>
    <row r="386" spans="1:13">
      <c r="A386" s="25" t="s">
        <v>410</v>
      </c>
      <c r="B386" s="23">
        <v>3</v>
      </c>
      <c r="D386" s="89" t="str">
        <f t="shared" si="35"/>
        <v>SUJANAGAR</v>
      </c>
      <c r="E386" s="8">
        <f>VLOOKUP(D386,' POPULATION DATA-1'!$AF$3:$AH$56,3,0)</f>
        <v>278096</v>
      </c>
      <c r="F386">
        <f t="shared" si="37"/>
        <v>278096</v>
      </c>
      <c r="G386" s="67" t="str">
        <f t="shared" si="38"/>
        <v>278096</v>
      </c>
      <c r="H386">
        <f t="shared" si="39"/>
        <v>278096</v>
      </c>
      <c r="I386" s="93">
        <v>278096</v>
      </c>
      <c r="J386" s="94">
        <f t="shared" si="36"/>
        <v>278096</v>
      </c>
      <c r="K386" s="94">
        <f t="shared" si="40"/>
        <v>278096</v>
      </c>
      <c r="M386" t="str">
        <f t="shared" si="41"/>
        <v>278096</v>
      </c>
    </row>
    <row r="387" spans="1:13">
      <c r="A387" s="25" t="s">
        <v>1250</v>
      </c>
      <c r="B387" s="23">
        <v>1</v>
      </c>
      <c r="D387" s="89" t="str">
        <f t="shared" ref="D387:D450" si="42">A387</f>
        <v>ULLAPARA</v>
      </c>
      <c r="E387" s="8">
        <f>VLOOKUP(D387,' POPULATION DATA-1'!$AF$3:$AH$56,3,0)</f>
        <v>540156</v>
      </c>
      <c r="F387">
        <f t="shared" si="37"/>
        <v>540156</v>
      </c>
      <c r="G387" s="67" t="str">
        <f t="shared" si="38"/>
        <v>540156</v>
      </c>
      <c r="H387">
        <f t="shared" si="39"/>
        <v>540156</v>
      </c>
      <c r="I387" s="93">
        <v>540156</v>
      </c>
      <c r="J387" s="94">
        <f t="shared" ref="J387:J450" si="43">N(I387)</f>
        <v>540156</v>
      </c>
      <c r="K387" s="94">
        <f t="shared" si="40"/>
        <v>540156</v>
      </c>
      <c r="M387" t="str">
        <f t="shared" si="41"/>
        <v>540156</v>
      </c>
    </row>
    <row r="388" spans="1:13">
      <c r="A388" s="10" t="s">
        <v>747</v>
      </c>
      <c r="B388" s="23">
        <v>67</v>
      </c>
      <c r="D388" s="90" t="str">
        <f t="shared" si="42"/>
        <v>RANGPUR</v>
      </c>
      <c r="F388">
        <f t="shared" ref="F388:F451" si="44">N(E388)</f>
        <v>0</v>
      </c>
      <c r="G388" s="67" t="str">
        <f t="shared" ref="G388:G451" si="45">SUBSTITUTE(E388,",","")</f>
        <v/>
      </c>
      <c r="H388" t="e">
        <f t="shared" ref="H388:H451" si="46">VALUE(G388)</f>
        <v>#VALUE!</v>
      </c>
      <c r="I388" s="93" t="s">
        <v>1420</v>
      </c>
      <c r="J388" s="94">
        <f t="shared" si="43"/>
        <v>0</v>
      </c>
      <c r="K388" s="94" t="str">
        <f t="shared" ref="K388:K451" si="47">IF(J388=0,SUBSTITUTE(J388,"0",""),J388)</f>
        <v/>
      </c>
      <c r="M388" t="str">
        <f t="shared" ref="M388:M451" si="48">_xlfn.CONCAT(K388,L388)</f>
        <v/>
      </c>
    </row>
    <row r="389" spans="1:13">
      <c r="A389" s="25" t="s">
        <v>1194</v>
      </c>
      <c r="B389" s="23">
        <v>1</v>
      </c>
      <c r="D389" s="89" t="str">
        <f t="shared" si="42"/>
        <v>ATWARI</v>
      </c>
      <c r="E389" s="8">
        <f>VLOOKUP(D389,' POPULATION DATA-1'!$AM$3:$AO$37,3,0)</f>
        <v>133650</v>
      </c>
      <c r="F389">
        <f t="shared" si="44"/>
        <v>133650</v>
      </c>
      <c r="G389" s="67" t="str">
        <f t="shared" si="45"/>
        <v>133650</v>
      </c>
      <c r="H389">
        <f t="shared" si="46"/>
        <v>133650</v>
      </c>
      <c r="I389" s="93">
        <v>133650</v>
      </c>
      <c r="J389" s="94">
        <f t="shared" si="43"/>
        <v>133650</v>
      </c>
      <c r="K389" s="94">
        <f t="shared" si="47"/>
        <v>133650</v>
      </c>
      <c r="M389" t="str">
        <f t="shared" si="48"/>
        <v>133650</v>
      </c>
    </row>
    <row r="390" spans="1:13">
      <c r="A390" s="25" t="s">
        <v>1218</v>
      </c>
      <c r="B390" s="23">
        <v>1</v>
      </c>
      <c r="D390" s="89" t="str">
        <f t="shared" si="42"/>
        <v>BADARGANJ</v>
      </c>
      <c r="E390" s="8">
        <f>VLOOKUP(D390,' POPULATION DATA-1'!$AM$3:$AO$37,3,0)</f>
        <v>287746</v>
      </c>
      <c r="F390">
        <f t="shared" si="44"/>
        <v>287746</v>
      </c>
      <c r="G390" s="67" t="str">
        <f t="shared" si="45"/>
        <v>287746</v>
      </c>
      <c r="H390">
        <f t="shared" si="46"/>
        <v>287746</v>
      </c>
      <c r="I390" s="93">
        <v>287746</v>
      </c>
      <c r="J390" s="94">
        <f t="shared" si="43"/>
        <v>287746</v>
      </c>
      <c r="K390" s="94">
        <f t="shared" si="47"/>
        <v>287746</v>
      </c>
      <c r="M390" t="str">
        <f t="shared" si="48"/>
        <v>287746</v>
      </c>
    </row>
    <row r="391" spans="1:13">
      <c r="A391" s="25" t="s">
        <v>1115</v>
      </c>
      <c r="B391" s="23">
        <v>1</v>
      </c>
      <c r="D391" s="89" t="str">
        <f t="shared" si="42"/>
        <v>BHURUNGAMARI</v>
      </c>
      <c r="E391" s="8">
        <f>VLOOKUP(D391,' POPULATION DATA-1'!$AM$3:$AO$37,3,0)</f>
        <v>231538</v>
      </c>
      <c r="F391">
        <f t="shared" si="44"/>
        <v>231538</v>
      </c>
      <c r="G391" s="67" t="str">
        <f t="shared" si="45"/>
        <v>231538</v>
      </c>
      <c r="H391">
        <f t="shared" si="46"/>
        <v>231538</v>
      </c>
      <c r="I391" s="93">
        <v>231538</v>
      </c>
      <c r="J391" s="94">
        <f t="shared" si="43"/>
        <v>231538</v>
      </c>
      <c r="K391" s="94">
        <f t="shared" si="47"/>
        <v>231538</v>
      </c>
      <c r="M391" t="str">
        <f t="shared" si="48"/>
        <v>231538</v>
      </c>
    </row>
    <row r="392" spans="1:13">
      <c r="A392" s="25" t="s">
        <v>1068</v>
      </c>
      <c r="B392" s="23">
        <v>1</v>
      </c>
      <c r="D392" s="89" t="str">
        <f t="shared" si="42"/>
        <v>BIRAMPUR</v>
      </c>
      <c r="E392" s="8">
        <f>VLOOKUP(D392,' POPULATION DATA-1'!$AM$3:$AO$37,3,0)</f>
        <v>170806</v>
      </c>
      <c r="F392">
        <f t="shared" si="44"/>
        <v>170806</v>
      </c>
      <c r="G392" s="67" t="str">
        <f t="shared" si="45"/>
        <v>170806</v>
      </c>
      <c r="H392">
        <f t="shared" si="46"/>
        <v>170806</v>
      </c>
      <c r="I392" s="93">
        <v>170806</v>
      </c>
      <c r="J392" s="94">
        <f t="shared" si="43"/>
        <v>170806</v>
      </c>
      <c r="K392" s="94">
        <f t="shared" si="47"/>
        <v>170806</v>
      </c>
      <c r="M392" t="str">
        <f t="shared" si="48"/>
        <v>170806</v>
      </c>
    </row>
    <row r="393" spans="1:13">
      <c r="A393" s="25" t="s">
        <v>750</v>
      </c>
      <c r="B393" s="23">
        <v>1</v>
      </c>
      <c r="D393" s="89" t="str">
        <f t="shared" si="42"/>
        <v>BIRGANJ</v>
      </c>
      <c r="E393" s="8">
        <f>VLOOKUP(D393,' POPULATION DATA-1'!$AM$3:$AO$37,3,0)</f>
        <v>317253</v>
      </c>
      <c r="F393">
        <f t="shared" si="44"/>
        <v>317253</v>
      </c>
      <c r="G393" s="67" t="str">
        <f t="shared" si="45"/>
        <v>317253</v>
      </c>
      <c r="H393">
        <f t="shared" si="46"/>
        <v>317253</v>
      </c>
      <c r="I393" s="93">
        <v>317253</v>
      </c>
      <c r="J393" s="94">
        <f t="shared" si="43"/>
        <v>317253</v>
      </c>
      <c r="K393" s="94">
        <f t="shared" si="47"/>
        <v>317253</v>
      </c>
      <c r="M393" t="str">
        <f t="shared" si="48"/>
        <v>317253</v>
      </c>
    </row>
    <row r="394" spans="1:13">
      <c r="A394" s="25" t="s">
        <v>1081</v>
      </c>
      <c r="B394" s="23">
        <v>1</v>
      </c>
      <c r="D394" s="89" t="str">
        <f t="shared" si="42"/>
        <v>BOCHAGANJ</v>
      </c>
      <c r="E394" s="8">
        <f>VLOOKUP(D394,' POPULATION DATA-1'!$AM$3:$AO$37,3,0)</f>
        <v>160049</v>
      </c>
      <c r="F394">
        <f t="shared" si="44"/>
        <v>160049</v>
      </c>
      <c r="G394" s="67" t="str">
        <f t="shared" si="45"/>
        <v>160049</v>
      </c>
      <c r="H394">
        <f t="shared" si="46"/>
        <v>160049</v>
      </c>
      <c r="I394" s="93">
        <v>160049</v>
      </c>
      <c r="J394" s="94">
        <f t="shared" si="43"/>
        <v>160049</v>
      </c>
      <c r="K394" s="94">
        <f t="shared" si="47"/>
        <v>160049</v>
      </c>
      <c r="M394" t="str">
        <f t="shared" si="48"/>
        <v>160049</v>
      </c>
    </row>
    <row r="395" spans="1:13">
      <c r="A395" s="25" t="s">
        <v>1111</v>
      </c>
      <c r="B395" s="23">
        <v>1</v>
      </c>
      <c r="D395" s="89" t="str">
        <f t="shared" si="42"/>
        <v>CHILMARI</v>
      </c>
      <c r="E395" s="8">
        <f>VLOOKUP(D395,' POPULATION DATA-1'!$AM$3:$AO$37,3,0)</f>
        <v>122841</v>
      </c>
      <c r="F395">
        <f t="shared" si="44"/>
        <v>122841</v>
      </c>
      <c r="G395" s="67" t="str">
        <f t="shared" si="45"/>
        <v>122841</v>
      </c>
      <c r="H395">
        <f t="shared" si="46"/>
        <v>122841</v>
      </c>
      <c r="I395" s="93">
        <v>122841</v>
      </c>
      <c r="J395" s="94">
        <f t="shared" si="43"/>
        <v>122841</v>
      </c>
      <c r="K395" s="94">
        <f t="shared" si="47"/>
        <v>122841</v>
      </c>
      <c r="M395" t="str">
        <f t="shared" si="48"/>
        <v>122841</v>
      </c>
    </row>
    <row r="396" spans="1:13">
      <c r="A396" s="25" t="s">
        <v>1066</v>
      </c>
      <c r="B396" s="23">
        <v>2</v>
      </c>
      <c r="D396" s="89" t="str">
        <f t="shared" si="42"/>
        <v>CHIRIRBANDAR</v>
      </c>
      <c r="E396" s="8">
        <f>VLOOKUP(D396,' POPULATION DATA-1'!$AM$3:$AO$37,3,0)</f>
        <v>292500</v>
      </c>
      <c r="F396">
        <f t="shared" si="44"/>
        <v>292500</v>
      </c>
      <c r="G396" s="67" t="str">
        <f t="shared" si="45"/>
        <v>292500</v>
      </c>
      <c r="H396">
        <f t="shared" si="46"/>
        <v>292500</v>
      </c>
      <c r="I396" s="93">
        <v>292500</v>
      </c>
      <c r="J396" s="94">
        <f t="shared" si="43"/>
        <v>292500</v>
      </c>
      <c r="K396" s="94">
        <f t="shared" si="47"/>
        <v>292500</v>
      </c>
      <c r="M396" t="str">
        <f t="shared" si="48"/>
        <v>292500</v>
      </c>
    </row>
    <row r="397" spans="1:13">
      <c r="A397" s="25" t="s">
        <v>1071</v>
      </c>
      <c r="B397" s="23">
        <v>3</v>
      </c>
      <c r="D397" s="89" t="str">
        <f t="shared" si="42"/>
        <v>FULBARI</v>
      </c>
      <c r="E397" s="8">
        <f>VLOOKUP(D397,' POPULATION DATA-1'!$AM$3:$AO$37,3,0)</f>
        <v>176023</v>
      </c>
      <c r="F397">
        <f t="shared" si="44"/>
        <v>176023</v>
      </c>
      <c r="G397" s="67" t="str">
        <f t="shared" si="45"/>
        <v>176023</v>
      </c>
      <c r="H397">
        <f t="shared" si="46"/>
        <v>176023</v>
      </c>
      <c r="I397" s="93">
        <v>176023</v>
      </c>
      <c r="J397" s="94">
        <f t="shared" si="43"/>
        <v>176023</v>
      </c>
      <c r="K397" s="94">
        <f t="shared" si="47"/>
        <v>176023</v>
      </c>
      <c r="M397" t="str">
        <f t="shared" si="48"/>
        <v>176023</v>
      </c>
    </row>
    <row r="398" spans="1:13">
      <c r="A398" s="25" t="s">
        <v>1090</v>
      </c>
      <c r="B398" s="23">
        <v>1</v>
      </c>
      <c r="D398" s="89" t="str">
        <f t="shared" si="42"/>
        <v>FULCHHARI</v>
      </c>
      <c r="E398" s="8">
        <f>VLOOKUP(D398,' POPULATION DATA-1'!$AM$3:$AO$37,3,0)</f>
        <v>165334</v>
      </c>
      <c r="F398">
        <f t="shared" si="44"/>
        <v>165334</v>
      </c>
      <c r="G398" s="67" t="str">
        <f t="shared" si="45"/>
        <v>165334</v>
      </c>
      <c r="H398">
        <f t="shared" si="46"/>
        <v>165334</v>
      </c>
      <c r="I398" s="93">
        <v>165334</v>
      </c>
      <c r="J398" s="94">
        <f t="shared" si="43"/>
        <v>165334</v>
      </c>
      <c r="K398" s="94">
        <f t="shared" si="47"/>
        <v>165334</v>
      </c>
      <c r="M398" t="str">
        <f t="shared" si="48"/>
        <v>165334</v>
      </c>
    </row>
    <row r="399" spans="1:13">
      <c r="A399" s="25" t="s">
        <v>1091</v>
      </c>
      <c r="B399" s="23">
        <v>1</v>
      </c>
      <c r="D399" s="89" t="str">
        <f t="shared" si="42"/>
        <v>GAIBANDAH SADAR</v>
      </c>
      <c r="E399" s="8">
        <f>VLOOKUP(D399,' POPULATION DATA-1'!$AM$3:$AO$37,3,0)</f>
        <v>437268</v>
      </c>
      <c r="F399">
        <f t="shared" si="44"/>
        <v>437268</v>
      </c>
      <c r="G399" s="67" t="str">
        <f t="shared" si="45"/>
        <v>437268</v>
      </c>
      <c r="H399">
        <f t="shared" si="46"/>
        <v>437268</v>
      </c>
      <c r="I399" s="93">
        <v>437268</v>
      </c>
      <c r="J399" s="94">
        <f t="shared" si="43"/>
        <v>437268</v>
      </c>
      <c r="K399" s="94">
        <f t="shared" si="47"/>
        <v>437268</v>
      </c>
      <c r="M399" t="str">
        <f t="shared" si="48"/>
        <v>437268</v>
      </c>
    </row>
    <row r="400" spans="1:13">
      <c r="A400" s="25" t="s">
        <v>1069</v>
      </c>
      <c r="B400" s="23">
        <v>1</v>
      </c>
      <c r="D400" s="89" t="str">
        <f t="shared" si="42"/>
        <v>HAKIMPUR</v>
      </c>
      <c r="E400" s="8">
        <f>VLOOKUP(D400,' POPULATION DATA-1'!$AM$3:$AO$37,3,0)</f>
        <v>92599</v>
      </c>
      <c r="F400">
        <f t="shared" si="44"/>
        <v>92599</v>
      </c>
      <c r="G400" s="67" t="str">
        <f t="shared" si="45"/>
        <v>92599</v>
      </c>
      <c r="H400">
        <f t="shared" si="46"/>
        <v>92599</v>
      </c>
      <c r="I400" s="93">
        <v>92599</v>
      </c>
      <c r="J400" s="94">
        <f t="shared" si="43"/>
        <v>92599</v>
      </c>
      <c r="K400" s="94">
        <f t="shared" si="47"/>
        <v>92599</v>
      </c>
      <c r="M400" t="str">
        <f t="shared" si="48"/>
        <v>92599</v>
      </c>
    </row>
    <row r="401" spans="1:13">
      <c r="A401" s="25" t="s">
        <v>1251</v>
      </c>
      <c r="B401" s="23">
        <v>1</v>
      </c>
      <c r="D401" s="89" t="str">
        <f t="shared" si="42"/>
        <v>HARIPUR</v>
      </c>
      <c r="E401" s="8">
        <f>VLOOKUP(D401,' POPULATION DATA-1'!$AM$3:$AO$37,3,0)</f>
        <v>101658</v>
      </c>
      <c r="F401">
        <f t="shared" si="44"/>
        <v>101658</v>
      </c>
      <c r="G401" s="67" t="str">
        <f t="shared" si="45"/>
        <v>101658</v>
      </c>
      <c r="H401">
        <f t="shared" si="46"/>
        <v>101658</v>
      </c>
      <c r="I401" s="93">
        <v>101658</v>
      </c>
      <c r="J401" s="94">
        <f t="shared" si="43"/>
        <v>101658</v>
      </c>
      <c r="K401" s="94">
        <f t="shared" si="47"/>
        <v>101658</v>
      </c>
      <c r="M401" t="str">
        <f t="shared" si="48"/>
        <v>101658</v>
      </c>
    </row>
    <row r="402" spans="1:13">
      <c r="A402" s="25" t="s">
        <v>1166</v>
      </c>
      <c r="B402" s="23">
        <v>1</v>
      </c>
      <c r="D402" s="89" t="str">
        <f t="shared" si="42"/>
        <v>JALDHAKA</v>
      </c>
      <c r="E402" s="8">
        <f>VLOOKUP(D402,' POPULATION DATA-1'!$AM$3:$AO$37,3,0)</f>
        <v>340672</v>
      </c>
      <c r="F402">
        <f t="shared" si="44"/>
        <v>340672</v>
      </c>
      <c r="G402" s="67" t="str">
        <f t="shared" si="45"/>
        <v>340672</v>
      </c>
      <c r="H402">
        <f t="shared" si="46"/>
        <v>340672</v>
      </c>
      <c r="I402" s="93">
        <v>340672</v>
      </c>
      <c r="J402" s="94">
        <f t="shared" si="43"/>
        <v>340672</v>
      </c>
      <c r="K402" s="94">
        <f t="shared" si="47"/>
        <v>340672</v>
      </c>
      <c r="M402" t="str">
        <f t="shared" si="48"/>
        <v>340672</v>
      </c>
    </row>
    <row r="403" spans="1:13">
      <c r="A403" s="25" t="s">
        <v>173</v>
      </c>
      <c r="B403" s="23">
        <v>1</v>
      </c>
      <c r="D403" s="89" t="str">
        <f t="shared" si="42"/>
        <v>KALIGANJ</v>
      </c>
      <c r="E403" s="8">
        <f>VLOOKUP(D403,' POPULATION DATA-1'!$AM$3:$AO$37,3,0)</f>
        <v>265276</v>
      </c>
      <c r="F403">
        <f t="shared" si="44"/>
        <v>265276</v>
      </c>
      <c r="G403" s="67" t="str">
        <f t="shared" si="45"/>
        <v>265276</v>
      </c>
      <c r="H403">
        <f t="shared" si="46"/>
        <v>265276</v>
      </c>
      <c r="I403" s="93">
        <v>265276</v>
      </c>
      <c r="J403" s="94">
        <f t="shared" si="43"/>
        <v>265276</v>
      </c>
      <c r="K403" s="94">
        <f t="shared" si="47"/>
        <v>265276</v>
      </c>
      <c r="M403" t="str">
        <f t="shared" si="48"/>
        <v>265276</v>
      </c>
    </row>
    <row r="404" spans="1:13">
      <c r="A404" s="25" t="s">
        <v>366</v>
      </c>
      <c r="B404" s="23">
        <v>11</v>
      </c>
      <c r="D404" s="89" t="str">
        <f t="shared" si="42"/>
        <v>KOTWALI</v>
      </c>
      <c r="E404" s="8">
        <f>VLOOKUP(D404,' POPULATION DATA-1'!$AM$3:$AO$37,3,0)</f>
        <v>984000</v>
      </c>
      <c r="F404">
        <f t="shared" si="44"/>
        <v>984000</v>
      </c>
      <c r="G404" s="67" t="str">
        <f t="shared" si="45"/>
        <v>984000</v>
      </c>
      <c r="H404">
        <f t="shared" si="46"/>
        <v>984000</v>
      </c>
      <c r="I404" s="93">
        <v>984000</v>
      </c>
      <c r="J404" s="94">
        <f t="shared" si="43"/>
        <v>984000</v>
      </c>
      <c r="K404" s="94">
        <f t="shared" si="47"/>
        <v>984000</v>
      </c>
      <c r="M404" t="str">
        <f t="shared" si="48"/>
        <v>984000</v>
      </c>
    </row>
    <row r="405" spans="1:13">
      <c r="A405" s="25" t="s">
        <v>1112</v>
      </c>
      <c r="B405" s="23">
        <v>1</v>
      </c>
      <c r="D405" s="89" t="str">
        <f t="shared" si="42"/>
        <v>KURIGRAM SADAR</v>
      </c>
      <c r="E405" s="8">
        <f>VLOOKUP(D405,' POPULATION DATA-1'!$AM$3:$AO$37,3,0)</f>
        <v>361396</v>
      </c>
      <c r="F405">
        <f t="shared" si="44"/>
        <v>361396</v>
      </c>
      <c r="G405" s="67" t="str">
        <f t="shared" si="45"/>
        <v>361396</v>
      </c>
      <c r="H405">
        <f t="shared" si="46"/>
        <v>361396</v>
      </c>
      <c r="I405" s="93">
        <v>361396</v>
      </c>
      <c r="J405" s="94">
        <f t="shared" si="43"/>
        <v>361396</v>
      </c>
      <c r="K405" s="94">
        <f t="shared" si="47"/>
        <v>361396</v>
      </c>
      <c r="M405" t="str">
        <f t="shared" si="48"/>
        <v>361396</v>
      </c>
    </row>
    <row r="406" spans="1:13">
      <c r="A406" s="25" t="s">
        <v>749</v>
      </c>
      <c r="B406" s="23">
        <v>2</v>
      </c>
      <c r="D406" s="89" t="str">
        <f t="shared" si="42"/>
        <v>LALMONIRHAT SADAR</v>
      </c>
      <c r="E406" s="8">
        <f>VLOOKUP(D406,' POPULATION DATA-1'!$AM$3:$AO$37,3,0)</f>
        <v>333166</v>
      </c>
      <c r="F406">
        <f t="shared" si="44"/>
        <v>333166</v>
      </c>
      <c r="G406" s="67" t="str">
        <f t="shared" si="45"/>
        <v>333166</v>
      </c>
      <c r="H406">
        <f t="shared" si="46"/>
        <v>333166</v>
      </c>
      <c r="I406" s="93">
        <v>333166</v>
      </c>
      <c r="J406" s="94">
        <f t="shared" si="43"/>
        <v>333166</v>
      </c>
      <c r="K406" s="94">
        <f t="shared" si="47"/>
        <v>333166</v>
      </c>
      <c r="M406" t="str">
        <f t="shared" si="48"/>
        <v>333166</v>
      </c>
    </row>
    <row r="407" spans="1:13">
      <c r="A407" s="25" t="s">
        <v>1110</v>
      </c>
      <c r="B407" s="23">
        <v>2</v>
      </c>
      <c r="D407" s="89" t="str">
        <f t="shared" si="42"/>
        <v>NAGESWARI</v>
      </c>
      <c r="E407" s="8">
        <f>VLOOKUP(D407,' POPULATION DATA-1'!$AM$3:$AO$37,3,0)</f>
        <v>394258</v>
      </c>
      <c r="F407">
        <f t="shared" si="44"/>
        <v>394258</v>
      </c>
      <c r="G407" s="67" t="str">
        <f t="shared" si="45"/>
        <v>394258</v>
      </c>
      <c r="H407">
        <f t="shared" si="46"/>
        <v>394258</v>
      </c>
      <c r="I407" s="93">
        <v>394258</v>
      </c>
      <c r="J407" s="94">
        <f t="shared" si="43"/>
        <v>394258</v>
      </c>
      <c r="K407" s="94">
        <f t="shared" si="47"/>
        <v>394258</v>
      </c>
      <c r="M407" t="str">
        <f t="shared" si="48"/>
        <v>394258</v>
      </c>
    </row>
    <row r="408" spans="1:13">
      <c r="A408" s="25" t="s">
        <v>159</v>
      </c>
      <c r="B408" s="23">
        <v>1</v>
      </c>
      <c r="D408" s="89" t="str">
        <f t="shared" si="42"/>
        <v>NAWABGANJ</v>
      </c>
      <c r="E408" s="8">
        <f>VLOOKUP(D408,' POPULATION DATA-1'!$AM$3:$AO$37,3,0)</f>
        <v>318811</v>
      </c>
      <c r="F408">
        <f t="shared" si="44"/>
        <v>318811</v>
      </c>
      <c r="G408" s="67" t="str">
        <f t="shared" si="45"/>
        <v>318811</v>
      </c>
      <c r="H408">
        <f t="shared" si="46"/>
        <v>318811</v>
      </c>
      <c r="I408" s="93">
        <v>318811</v>
      </c>
      <c r="J408" s="94">
        <f t="shared" si="43"/>
        <v>318811</v>
      </c>
      <c r="K408" s="94">
        <f t="shared" si="47"/>
        <v>318811</v>
      </c>
      <c r="M408" t="str">
        <f t="shared" si="48"/>
        <v>318811</v>
      </c>
    </row>
    <row r="409" spans="1:13">
      <c r="A409" s="25" t="s">
        <v>1162</v>
      </c>
      <c r="B409" s="23">
        <v>1</v>
      </c>
      <c r="D409" s="89" t="str">
        <f t="shared" si="42"/>
        <v>NILPHAMARI SADAR</v>
      </c>
      <c r="E409" s="8">
        <f>VLOOKUP(D409,' POPULATION DATA-1'!$AM$3:$AO$37,3,0)</f>
        <v>523950</v>
      </c>
      <c r="F409">
        <f t="shared" si="44"/>
        <v>523950</v>
      </c>
      <c r="G409" s="67" t="str">
        <f t="shared" si="45"/>
        <v>523950</v>
      </c>
      <c r="H409">
        <f t="shared" si="46"/>
        <v>523950</v>
      </c>
      <c r="I409" s="93">
        <v>523950</v>
      </c>
      <c r="J409" s="94">
        <f t="shared" si="43"/>
        <v>523950</v>
      </c>
      <c r="K409" s="94">
        <f t="shared" si="47"/>
        <v>523950</v>
      </c>
      <c r="M409" t="str">
        <f t="shared" si="48"/>
        <v>523950</v>
      </c>
    </row>
    <row r="410" spans="1:13">
      <c r="A410" s="25" t="s">
        <v>1191</v>
      </c>
      <c r="B410" s="23">
        <v>4</v>
      </c>
      <c r="D410" s="89" t="str">
        <f t="shared" si="42"/>
        <v>PANCHAGARH SADAR</v>
      </c>
      <c r="E410" s="8">
        <f>VLOOKUP(D410,' POPULATION DATA-1'!$AM$3:$AO$37,3,0)</f>
        <v>271707</v>
      </c>
      <c r="F410">
        <f t="shared" si="44"/>
        <v>271707</v>
      </c>
      <c r="G410" s="67" t="str">
        <f t="shared" si="45"/>
        <v>271707</v>
      </c>
      <c r="H410">
        <f t="shared" si="46"/>
        <v>271707</v>
      </c>
      <c r="I410" s="93">
        <v>271707</v>
      </c>
      <c r="J410" s="94">
        <f t="shared" si="43"/>
        <v>271707</v>
      </c>
      <c r="K410" s="94">
        <f t="shared" si="47"/>
        <v>271707</v>
      </c>
      <c r="M410" t="str">
        <f t="shared" si="48"/>
        <v>271707</v>
      </c>
    </row>
    <row r="411" spans="1:13">
      <c r="A411" s="25" t="s">
        <v>1077</v>
      </c>
      <c r="B411" s="23">
        <v>2</v>
      </c>
      <c r="D411" s="89" t="str">
        <f t="shared" si="42"/>
        <v>PARBOTIPUR</v>
      </c>
      <c r="E411" s="8">
        <f>VLOOKUP(D411,' POPULATION DATA-1'!$AM$3:$AO$37,3,0)</f>
        <v>400630</v>
      </c>
      <c r="F411">
        <f t="shared" si="44"/>
        <v>400630</v>
      </c>
      <c r="G411" s="67" t="str">
        <f t="shared" si="45"/>
        <v>400630</v>
      </c>
      <c r="H411">
        <f t="shared" si="46"/>
        <v>400630</v>
      </c>
      <c r="I411" s="93">
        <v>400630</v>
      </c>
      <c r="J411" s="94">
        <f t="shared" si="43"/>
        <v>400630</v>
      </c>
      <c r="K411" s="94">
        <f t="shared" si="47"/>
        <v>400630</v>
      </c>
      <c r="M411" t="str">
        <f t="shared" si="48"/>
        <v>400630</v>
      </c>
    </row>
    <row r="412" spans="1:13">
      <c r="A412" s="25" t="s">
        <v>1224</v>
      </c>
      <c r="B412" s="23">
        <v>3</v>
      </c>
      <c r="D412" s="89" t="str">
        <f t="shared" si="42"/>
        <v>PIRGACHA</v>
      </c>
      <c r="E412" s="8">
        <f>VLOOKUP(D412,' POPULATION DATA-1'!$AM$3:$AO$37,3,0)</f>
        <v>313319</v>
      </c>
      <c r="F412">
        <f t="shared" si="44"/>
        <v>313319</v>
      </c>
      <c r="G412" s="67" t="str">
        <f t="shared" si="45"/>
        <v>313319</v>
      </c>
      <c r="H412">
        <f t="shared" si="46"/>
        <v>313319</v>
      </c>
      <c r="I412" s="93">
        <v>313319</v>
      </c>
      <c r="J412" s="94">
        <f t="shared" si="43"/>
        <v>313319</v>
      </c>
      <c r="K412" s="94">
        <f t="shared" si="47"/>
        <v>313319</v>
      </c>
      <c r="M412" t="str">
        <f t="shared" si="48"/>
        <v>313319</v>
      </c>
    </row>
    <row r="413" spans="1:13">
      <c r="A413" s="25" t="s">
        <v>1227</v>
      </c>
      <c r="B413" s="23">
        <v>2</v>
      </c>
      <c r="D413" s="89" t="str">
        <f t="shared" si="42"/>
        <v>PIRGANJ</v>
      </c>
      <c r="E413" s="8">
        <f>VLOOKUP(D413,' POPULATION DATA-1'!$AM$3:$AO$37,3,0)</f>
        <v>385499</v>
      </c>
      <c r="F413">
        <f t="shared" si="44"/>
        <v>385499</v>
      </c>
      <c r="G413" s="67" t="str">
        <f t="shared" si="45"/>
        <v>385499</v>
      </c>
      <c r="H413">
        <f t="shared" si="46"/>
        <v>385499</v>
      </c>
      <c r="I413" s="93">
        <v>385499</v>
      </c>
      <c r="J413" s="94">
        <f t="shared" si="43"/>
        <v>385499</v>
      </c>
      <c r="K413" s="94">
        <f t="shared" si="47"/>
        <v>385499</v>
      </c>
      <c r="M413" t="str">
        <f t="shared" si="48"/>
        <v>385499</v>
      </c>
    </row>
    <row r="414" spans="1:13">
      <c r="A414" s="25" t="s">
        <v>894</v>
      </c>
      <c r="B414" s="23">
        <v>2</v>
      </c>
      <c r="D414" s="89" t="str">
        <f t="shared" si="42"/>
        <v>RAJARHAT</v>
      </c>
      <c r="E414" s="8">
        <f>VLOOKUP(D414,' POPULATION DATA-1'!$AM$3:$AO$37,3,0)</f>
        <v>182981</v>
      </c>
      <c r="F414">
        <f t="shared" si="44"/>
        <v>182981</v>
      </c>
      <c r="G414" s="67" t="str">
        <f t="shared" si="45"/>
        <v>182981</v>
      </c>
      <c r="H414">
        <f t="shared" si="46"/>
        <v>182981</v>
      </c>
      <c r="I414" s="93">
        <v>182981</v>
      </c>
      <c r="J414" s="94">
        <f t="shared" si="43"/>
        <v>182981</v>
      </c>
      <c r="K414" s="94">
        <f t="shared" si="47"/>
        <v>182981</v>
      </c>
      <c r="M414" t="str">
        <f t="shared" si="48"/>
        <v>182981</v>
      </c>
    </row>
    <row r="415" spans="1:13">
      <c r="A415" s="25" t="s">
        <v>1088</v>
      </c>
      <c r="B415" s="23">
        <v>5</v>
      </c>
      <c r="D415" s="89" t="str">
        <f t="shared" si="42"/>
        <v>SADULLAPUR</v>
      </c>
      <c r="E415" s="8">
        <f>VLOOKUP(D415,' POPULATION DATA-1'!$AM$3:$AO$37,3,0)</f>
        <v>313616</v>
      </c>
      <c r="F415">
        <f t="shared" si="44"/>
        <v>313616</v>
      </c>
      <c r="G415" s="67" t="str">
        <f t="shared" si="45"/>
        <v>313616</v>
      </c>
      <c r="H415">
        <f t="shared" si="46"/>
        <v>313616</v>
      </c>
      <c r="I415" s="93">
        <v>313616</v>
      </c>
      <c r="J415" s="94">
        <f t="shared" si="43"/>
        <v>313616</v>
      </c>
      <c r="K415" s="94">
        <f t="shared" si="47"/>
        <v>313616</v>
      </c>
      <c r="M415" t="str">
        <f t="shared" si="48"/>
        <v>313616</v>
      </c>
    </row>
    <row r="416" spans="1:13">
      <c r="A416" s="25" t="s">
        <v>1086</v>
      </c>
      <c r="B416" s="23">
        <v>2</v>
      </c>
      <c r="D416" s="89" t="str">
        <f t="shared" si="42"/>
        <v>SAGHATTA</v>
      </c>
      <c r="E416" s="8">
        <f>VLOOKUP(D416,' POPULATION DATA-1'!$AM$3:$AO$37,3,0)</f>
        <v>267819</v>
      </c>
      <c r="F416">
        <f t="shared" si="44"/>
        <v>267819</v>
      </c>
      <c r="G416" s="67" t="str">
        <f t="shared" si="45"/>
        <v>267819</v>
      </c>
      <c r="H416">
        <f t="shared" si="46"/>
        <v>267819</v>
      </c>
      <c r="I416" s="93">
        <v>267819</v>
      </c>
      <c r="J416" s="94">
        <f t="shared" si="43"/>
        <v>267819</v>
      </c>
      <c r="K416" s="94">
        <f t="shared" si="47"/>
        <v>267819</v>
      </c>
      <c r="M416" t="str">
        <f t="shared" si="48"/>
        <v>267819</v>
      </c>
    </row>
    <row r="417" spans="1:13">
      <c r="A417" s="25" t="s">
        <v>1164</v>
      </c>
      <c r="B417" s="23">
        <v>2</v>
      </c>
      <c r="D417" s="89" t="str">
        <f t="shared" si="42"/>
        <v>SAYEDPUR</v>
      </c>
      <c r="E417" s="8">
        <f>VLOOKUP(D417,' POPULATION DATA-1'!$AM$3:$AO$37,3,0)</f>
        <v>264461</v>
      </c>
      <c r="F417">
        <f t="shared" si="44"/>
        <v>264461</v>
      </c>
      <c r="G417" s="67" t="str">
        <f t="shared" si="45"/>
        <v>264461</v>
      </c>
      <c r="H417">
        <f t="shared" si="46"/>
        <v>264461</v>
      </c>
      <c r="I417" s="93">
        <v>264461</v>
      </c>
      <c r="J417" s="94">
        <f t="shared" si="43"/>
        <v>264461</v>
      </c>
      <c r="K417" s="94">
        <f t="shared" si="47"/>
        <v>264461</v>
      </c>
      <c r="M417" t="str">
        <f t="shared" si="48"/>
        <v>264461</v>
      </c>
    </row>
    <row r="418" spans="1:13">
      <c r="A418" s="25" t="s">
        <v>1097</v>
      </c>
      <c r="B418" s="23">
        <v>2</v>
      </c>
      <c r="D418" s="89" t="str">
        <f t="shared" si="42"/>
        <v>SUNDARGANJ</v>
      </c>
      <c r="E418" s="8" t="str">
        <f>VLOOKUP(D418,' POPULATION DATA-1'!$AM$3:$AO$37,3,0)</f>
        <v>5,01,83</v>
      </c>
      <c r="F418">
        <f t="shared" si="44"/>
        <v>0</v>
      </c>
      <c r="G418" s="67" t="str">
        <f t="shared" si="45"/>
        <v>50183</v>
      </c>
      <c r="H418">
        <f t="shared" si="46"/>
        <v>50183</v>
      </c>
      <c r="I418" s="93">
        <v>50183</v>
      </c>
      <c r="J418" s="94">
        <f t="shared" si="43"/>
        <v>50183</v>
      </c>
      <c r="K418" s="94">
        <f t="shared" si="47"/>
        <v>50183</v>
      </c>
      <c r="M418" t="str">
        <f t="shared" si="48"/>
        <v>50183</v>
      </c>
    </row>
    <row r="419" spans="1:13">
      <c r="A419" s="25" t="s">
        <v>1220</v>
      </c>
      <c r="B419" s="23">
        <v>1</v>
      </c>
      <c r="D419" s="89" t="str">
        <f t="shared" si="42"/>
        <v>TAJHAT</v>
      </c>
      <c r="E419" s="8">
        <f>VLOOKUP(D419,' POPULATION DATA-1'!$AM$3:$AO$37,3,0)</f>
        <v>93687</v>
      </c>
      <c r="F419">
        <f t="shared" si="44"/>
        <v>93687</v>
      </c>
      <c r="G419" s="67" t="str">
        <f t="shared" si="45"/>
        <v>93687</v>
      </c>
      <c r="H419">
        <f t="shared" si="46"/>
        <v>93687</v>
      </c>
      <c r="I419" s="93">
        <v>93687</v>
      </c>
      <c r="J419" s="94">
        <f t="shared" si="43"/>
        <v>93687</v>
      </c>
      <c r="K419" s="94">
        <f t="shared" si="47"/>
        <v>93687</v>
      </c>
      <c r="M419" t="str">
        <f t="shared" si="48"/>
        <v>93687</v>
      </c>
    </row>
    <row r="420" spans="1:13">
      <c r="A420" s="25" t="s">
        <v>1229</v>
      </c>
      <c r="B420" s="23">
        <v>1</v>
      </c>
      <c r="D420" s="89" t="str">
        <f t="shared" si="42"/>
        <v>TARAGANJ</v>
      </c>
      <c r="E420" s="8">
        <f>VLOOKUP(D420,' POPULATION DATA-1'!$AM$3:$AO$37,3,0)</f>
        <v>160885</v>
      </c>
      <c r="F420">
        <f t="shared" si="44"/>
        <v>160885</v>
      </c>
      <c r="G420" s="67" t="str">
        <f t="shared" si="45"/>
        <v>160885</v>
      </c>
      <c r="H420">
        <f t="shared" si="46"/>
        <v>160885</v>
      </c>
      <c r="I420" s="93">
        <v>160885</v>
      </c>
      <c r="J420" s="94">
        <f t="shared" si="43"/>
        <v>160885</v>
      </c>
      <c r="K420" s="94">
        <f t="shared" si="47"/>
        <v>160885</v>
      </c>
      <c r="M420" t="str">
        <f t="shared" si="48"/>
        <v>160885</v>
      </c>
    </row>
    <row r="421" spans="1:13">
      <c r="A421" s="25" t="s">
        <v>1196</v>
      </c>
      <c r="B421" s="23">
        <v>1</v>
      </c>
      <c r="D421" s="89" t="str">
        <f t="shared" si="42"/>
        <v>TETULIA</v>
      </c>
      <c r="E421" s="8">
        <f>VLOOKUP(D421,' POPULATION DATA-1'!$AM$3:$AO$37,3,0)</f>
        <v>125454</v>
      </c>
      <c r="F421">
        <f t="shared" si="44"/>
        <v>125454</v>
      </c>
      <c r="G421" s="67" t="str">
        <f t="shared" si="45"/>
        <v>125454</v>
      </c>
      <c r="H421">
        <f t="shared" si="46"/>
        <v>125454</v>
      </c>
      <c r="I421" s="93">
        <v>125454</v>
      </c>
      <c r="J421" s="94">
        <f t="shared" si="43"/>
        <v>125454</v>
      </c>
      <c r="K421" s="94">
        <f t="shared" si="47"/>
        <v>125454</v>
      </c>
      <c r="M421" t="str">
        <f t="shared" si="48"/>
        <v>125454</v>
      </c>
    </row>
    <row r="422" spans="1:13">
      <c r="A422" s="25" t="s">
        <v>754</v>
      </c>
      <c r="B422" s="23">
        <v>3</v>
      </c>
      <c r="D422" s="89" t="str">
        <f t="shared" si="42"/>
        <v>THAKURGAON SADAR</v>
      </c>
      <c r="E422" s="8" t="str">
        <f>VLOOKUP(D422,' POPULATION DATA-1'!$AM$3:$AO$37,3,0)</f>
        <v>5,81,227</v>
      </c>
      <c r="F422">
        <f t="shared" si="44"/>
        <v>0</v>
      </c>
      <c r="G422" s="67" t="str">
        <f t="shared" si="45"/>
        <v>581227</v>
      </c>
      <c r="H422">
        <f t="shared" si="46"/>
        <v>581227</v>
      </c>
      <c r="I422" s="93">
        <v>581227</v>
      </c>
      <c r="J422" s="94">
        <f t="shared" si="43"/>
        <v>581227</v>
      </c>
      <c r="K422" s="94">
        <f t="shared" si="47"/>
        <v>581227</v>
      </c>
      <c r="M422" t="str">
        <f t="shared" si="48"/>
        <v>581227</v>
      </c>
    </row>
    <row r="423" spans="1:13">
      <c r="A423" s="25" t="s">
        <v>1114</v>
      </c>
      <c r="B423" s="23">
        <v>1</v>
      </c>
      <c r="D423" s="89" t="str">
        <f t="shared" si="42"/>
        <v>ULIPUR</v>
      </c>
      <c r="E423" s="8">
        <f>VLOOKUP(D423,' POPULATION DATA-1'!$AM$3:$AO$37,3,0)</f>
        <v>490138</v>
      </c>
      <c r="F423">
        <f t="shared" si="44"/>
        <v>490138</v>
      </c>
      <c r="G423" s="67" t="str">
        <f t="shared" si="45"/>
        <v>490138</v>
      </c>
      <c r="H423">
        <f t="shared" si="46"/>
        <v>490138</v>
      </c>
      <c r="I423" s="93">
        <v>490138</v>
      </c>
      <c r="J423" s="94">
        <f t="shared" si="43"/>
        <v>490138</v>
      </c>
      <c r="K423" s="94">
        <f t="shared" si="47"/>
        <v>490138</v>
      </c>
      <c r="M423" t="str">
        <f t="shared" si="48"/>
        <v>490138</v>
      </c>
    </row>
    <row r="424" spans="1:13">
      <c r="A424" s="10" t="s">
        <v>268</v>
      </c>
      <c r="B424" s="23">
        <v>63</v>
      </c>
      <c r="D424" s="90" t="str">
        <f t="shared" si="42"/>
        <v>SYLHET</v>
      </c>
      <c r="F424">
        <f t="shared" si="44"/>
        <v>0</v>
      </c>
      <c r="G424" s="67" t="str">
        <f t="shared" si="45"/>
        <v/>
      </c>
      <c r="H424" t="e">
        <f t="shared" si="46"/>
        <v>#VALUE!</v>
      </c>
      <c r="I424" s="93" t="s">
        <v>1420</v>
      </c>
      <c r="J424" s="94">
        <f t="shared" si="43"/>
        <v>0</v>
      </c>
      <c r="K424" s="94" t="str">
        <f t="shared" si="47"/>
        <v/>
      </c>
      <c r="M424" t="str">
        <f t="shared" si="48"/>
        <v/>
      </c>
    </row>
    <row r="425" spans="1:13">
      <c r="A425" s="25" t="s">
        <v>422</v>
      </c>
      <c r="B425" s="23">
        <v>2</v>
      </c>
      <c r="D425" s="89" t="str">
        <f t="shared" si="42"/>
        <v>BALAGANJ</v>
      </c>
      <c r="E425" s="8">
        <f>VLOOKUP(D425,' POPULATION DATA-1'!$AT$3:$AV$30,3,0)</f>
        <v>320227</v>
      </c>
      <c r="F425">
        <f t="shared" si="44"/>
        <v>320227</v>
      </c>
      <c r="G425" s="67" t="str">
        <f t="shared" si="45"/>
        <v>320227</v>
      </c>
      <c r="H425">
        <f t="shared" si="46"/>
        <v>320227</v>
      </c>
      <c r="I425" s="93">
        <v>320227</v>
      </c>
      <c r="J425" s="94">
        <f t="shared" si="43"/>
        <v>320227</v>
      </c>
      <c r="K425" s="94">
        <f t="shared" si="47"/>
        <v>320227</v>
      </c>
      <c r="M425" t="str">
        <f t="shared" si="48"/>
        <v>320227</v>
      </c>
    </row>
    <row r="426" spans="1:13">
      <c r="A426" s="25" t="s">
        <v>659</v>
      </c>
      <c r="B426" s="23">
        <v>1</v>
      </c>
      <c r="D426" s="89" t="str">
        <f t="shared" si="42"/>
        <v>BANICHANG</v>
      </c>
      <c r="E426" s="8">
        <f>VLOOKUP(D426,' POPULATION DATA-1'!$AT$3:$AV$30,3,0)</f>
        <v>332530</v>
      </c>
      <c r="F426">
        <f t="shared" si="44"/>
        <v>332530</v>
      </c>
      <c r="G426" s="67" t="str">
        <f t="shared" si="45"/>
        <v>332530</v>
      </c>
      <c r="H426">
        <f t="shared" si="46"/>
        <v>332530</v>
      </c>
      <c r="I426" s="93">
        <v>332530</v>
      </c>
      <c r="J426" s="94">
        <f t="shared" si="43"/>
        <v>332530</v>
      </c>
      <c r="K426" s="94">
        <f t="shared" si="47"/>
        <v>332530</v>
      </c>
      <c r="M426" t="str">
        <f t="shared" si="48"/>
        <v>332530</v>
      </c>
    </row>
    <row r="427" spans="1:13">
      <c r="A427" s="25" t="s">
        <v>425</v>
      </c>
      <c r="B427" s="23">
        <v>6</v>
      </c>
      <c r="D427" s="89" t="str">
        <f t="shared" si="42"/>
        <v>BIANI BAZAR</v>
      </c>
      <c r="E427" s="8">
        <f>VLOOKUP(D427,' POPULATION DATA-1'!$AT$3:$AV$30,3,0)</f>
        <v>253616</v>
      </c>
      <c r="F427">
        <f t="shared" si="44"/>
        <v>253616</v>
      </c>
      <c r="G427" s="67" t="str">
        <f t="shared" si="45"/>
        <v>253616</v>
      </c>
      <c r="H427">
        <f t="shared" si="46"/>
        <v>253616</v>
      </c>
      <c r="I427" s="93">
        <v>253616</v>
      </c>
      <c r="J427" s="94">
        <f t="shared" si="43"/>
        <v>253616</v>
      </c>
      <c r="K427" s="94">
        <f t="shared" si="47"/>
        <v>253616</v>
      </c>
      <c r="M427" t="str">
        <f t="shared" si="48"/>
        <v>253616</v>
      </c>
    </row>
    <row r="428" spans="1:13">
      <c r="A428" s="25" t="s">
        <v>420</v>
      </c>
      <c r="B428" s="23">
        <v>3</v>
      </c>
      <c r="D428" s="89" t="str">
        <f t="shared" si="42"/>
        <v>BISHWANATH</v>
      </c>
      <c r="E428" s="8">
        <f>VLOOKUP(D428,' POPULATION DATA-1'!$AT$3:$AV$30,3,0)</f>
        <v>232573</v>
      </c>
      <c r="F428">
        <f t="shared" si="44"/>
        <v>232573</v>
      </c>
      <c r="G428" s="67" t="str">
        <f t="shared" si="45"/>
        <v>232573</v>
      </c>
      <c r="H428">
        <f t="shared" si="46"/>
        <v>232573</v>
      </c>
      <c r="I428" s="93">
        <v>232573</v>
      </c>
      <c r="J428" s="94">
        <f t="shared" si="43"/>
        <v>232573</v>
      </c>
      <c r="K428" s="94">
        <f t="shared" si="47"/>
        <v>232573</v>
      </c>
      <c r="M428" t="str">
        <f t="shared" si="48"/>
        <v>232573</v>
      </c>
    </row>
    <row r="429" spans="1:13">
      <c r="A429" s="25" t="s">
        <v>393</v>
      </c>
      <c r="B429" s="23">
        <v>1</v>
      </c>
      <c r="D429" s="89" t="str">
        <f t="shared" si="42"/>
        <v>CHHATAK</v>
      </c>
      <c r="E429" s="8">
        <f>VLOOKUP(D429,' POPULATION DATA-1'!$AT$3:$AV$30,3,0)</f>
        <v>397642</v>
      </c>
      <c r="F429">
        <f t="shared" si="44"/>
        <v>397642</v>
      </c>
      <c r="G429" s="67" t="str">
        <f t="shared" si="45"/>
        <v>397642</v>
      </c>
      <c r="H429">
        <f t="shared" si="46"/>
        <v>397642</v>
      </c>
      <c r="I429" s="93">
        <v>397642</v>
      </c>
      <c r="J429" s="94">
        <f t="shared" si="43"/>
        <v>397642</v>
      </c>
      <c r="K429" s="94">
        <f t="shared" si="47"/>
        <v>397642</v>
      </c>
      <c r="M429" t="str">
        <f t="shared" si="48"/>
        <v>397642</v>
      </c>
    </row>
    <row r="430" spans="1:13">
      <c r="A430" s="25" t="s">
        <v>431</v>
      </c>
      <c r="B430" s="23">
        <v>5</v>
      </c>
      <c r="D430" s="89" t="str">
        <f t="shared" si="42"/>
        <v>DAKHIN SURMA</v>
      </c>
      <c r="E430" s="8">
        <f>VLOOKUP(D430,' POPULATION DATA-1'!$AT$3:$AV$30,3,0)</f>
        <v>253388</v>
      </c>
      <c r="F430">
        <f t="shared" si="44"/>
        <v>253388</v>
      </c>
      <c r="G430" s="67" t="str">
        <f t="shared" si="45"/>
        <v>253388</v>
      </c>
      <c r="H430">
        <f t="shared" si="46"/>
        <v>253388</v>
      </c>
      <c r="I430" s="93">
        <v>253388</v>
      </c>
      <c r="J430" s="94">
        <f t="shared" si="43"/>
        <v>253388</v>
      </c>
      <c r="K430" s="94">
        <f t="shared" si="47"/>
        <v>253388</v>
      </c>
      <c r="M430" t="str">
        <f t="shared" si="48"/>
        <v>253388</v>
      </c>
    </row>
    <row r="431" spans="1:13">
      <c r="A431" s="25" t="s">
        <v>394</v>
      </c>
      <c r="B431" s="23">
        <v>1</v>
      </c>
      <c r="D431" s="89" t="str">
        <f t="shared" si="42"/>
        <v>DERAI</v>
      </c>
      <c r="E431" s="8">
        <f>VLOOKUP(D431,' POPULATION DATA-1'!$AT$3:$AV$30,3,0)</f>
        <v>243690</v>
      </c>
      <c r="F431">
        <f t="shared" si="44"/>
        <v>243690</v>
      </c>
      <c r="G431" s="67" t="str">
        <f t="shared" si="45"/>
        <v>243690</v>
      </c>
      <c r="H431">
        <f t="shared" si="46"/>
        <v>243690</v>
      </c>
      <c r="I431" s="93">
        <v>243690</v>
      </c>
      <c r="J431" s="94">
        <f t="shared" si="43"/>
        <v>243690</v>
      </c>
      <c r="K431" s="94">
        <f t="shared" si="47"/>
        <v>243690</v>
      </c>
      <c r="M431" t="str">
        <f t="shared" si="48"/>
        <v>243690</v>
      </c>
    </row>
    <row r="432" spans="1:13">
      <c r="A432" s="25" t="s">
        <v>391</v>
      </c>
      <c r="B432" s="23">
        <v>2</v>
      </c>
      <c r="D432" s="89" t="str">
        <f t="shared" si="42"/>
        <v>DOWAR BAZAR</v>
      </c>
      <c r="E432" s="8">
        <f>VLOOKUP(D432,' POPULATION DATA-1'!$AT$3:$AV$30,3,0)</f>
        <v>228460</v>
      </c>
      <c r="F432">
        <f t="shared" si="44"/>
        <v>228460</v>
      </c>
      <c r="G432" s="67" t="str">
        <f t="shared" si="45"/>
        <v>228460</v>
      </c>
      <c r="H432">
        <f t="shared" si="46"/>
        <v>228460</v>
      </c>
      <c r="I432" s="93">
        <v>228460</v>
      </c>
      <c r="J432" s="94">
        <f t="shared" si="43"/>
        <v>228460</v>
      </c>
      <c r="K432" s="94">
        <f t="shared" si="47"/>
        <v>228460</v>
      </c>
      <c r="M432" t="str">
        <f t="shared" si="48"/>
        <v>228460</v>
      </c>
    </row>
    <row r="433" spans="1:13">
      <c r="A433" s="25" t="s">
        <v>436</v>
      </c>
      <c r="B433" s="23">
        <v>1</v>
      </c>
      <c r="D433" s="89" t="str">
        <f t="shared" si="42"/>
        <v>FENCHUGANJ</v>
      </c>
      <c r="E433" s="8">
        <f>VLOOKUP(D433,' POPULATION DATA-1'!$AT$3:$AV$30,3,0)</f>
        <v>104741</v>
      </c>
      <c r="F433">
        <f t="shared" si="44"/>
        <v>104741</v>
      </c>
      <c r="G433" s="67" t="str">
        <f t="shared" si="45"/>
        <v>104741</v>
      </c>
      <c r="H433">
        <f t="shared" si="46"/>
        <v>104741</v>
      </c>
      <c r="I433" s="93">
        <v>104741</v>
      </c>
      <c r="J433" s="94">
        <f t="shared" si="43"/>
        <v>104741</v>
      </c>
      <c r="K433" s="94">
        <f t="shared" si="47"/>
        <v>104741</v>
      </c>
      <c r="M433" t="str">
        <f t="shared" si="48"/>
        <v>104741</v>
      </c>
    </row>
    <row r="434" spans="1:13">
      <c r="A434" s="25" t="s">
        <v>434</v>
      </c>
      <c r="B434" s="23">
        <v>3</v>
      </c>
      <c r="D434" s="89" t="str">
        <f t="shared" si="42"/>
        <v>GOLAPGANJ</v>
      </c>
      <c r="E434" s="8" t="str">
        <f>VLOOKUP(D434,' POPULATION DATA-1'!$AT$3:$AV$30,3,0)</f>
        <v> 316149</v>
      </c>
      <c r="F434">
        <f t="shared" si="44"/>
        <v>0</v>
      </c>
      <c r="G434" s="67" t="str">
        <f t="shared" si="45"/>
        <v> 316149</v>
      </c>
      <c r="H434" t="e">
        <f t="shared" si="46"/>
        <v>#VALUE!</v>
      </c>
      <c r="I434" s="93" t="s">
        <v>1378</v>
      </c>
      <c r="J434" s="94">
        <f t="shared" si="43"/>
        <v>0</v>
      </c>
      <c r="K434" s="94" t="str">
        <f t="shared" si="47"/>
        <v/>
      </c>
      <c r="L434">
        <v>316149</v>
      </c>
      <c r="M434" t="str">
        <f t="shared" si="48"/>
        <v>316149</v>
      </c>
    </row>
    <row r="435" spans="1:13">
      <c r="A435" s="25" t="s">
        <v>454</v>
      </c>
      <c r="B435" s="23">
        <v>3</v>
      </c>
      <c r="D435" s="89" t="str">
        <f t="shared" si="42"/>
        <v>GOWAINGHAT</v>
      </c>
      <c r="E435" s="8">
        <f>VLOOKUP(D435,' POPULATION DATA-1'!$AT$3:$AV$30,3,0)</f>
        <v>355969</v>
      </c>
      <c r="F435">
        <f t="shared" si="44"/>
        <v>355969</v>
      </c>
      <c r="G435" s="67" t="str">
        <f t="shared" si="45"/>
        <v>355969</v>
      </c>
      <c r="H435">
        <f t="shared" si="46"/>
        <v>355969</v>
      </c>
      <c r="I435" s="93">
        <v>355969</v>
      </c>
      <c r="J435" s="94">
        <f t="shared" si="43"/>
        <v>355969</v>
      </c>
      <c r="K435" s="94">
        <f t="shared" si="47"/>
        <v>355969</v>
      </c>
      <c r="M435" t="str">
        <f t="shared" si="48"/>
        <v>355969</v>
      </c>
    </row>
    <row r="436" spans="1:13">
      <c r="A436" s="25" t="s">
        <v>270</v>
      </c>
      <c r="B436" s="23">
        <v>2</v>
      </c>
      <c r="D436" s="89" t="str">
        <f t="shared" si="42"/>
        <v>HABIGANJ SADAR</v>
      </c>
      <c r="E436" s="8">
        <f>VLOOKUP(D436,' POPULATION DATA-1'!$AT$3:$AV$30,3,0)</f>
        <v>329093</v>
      </c>
      <c r="F436">
        <f t="shared" si="44"/>
        <v>329093</v>
      </c>
      <c r="G436" s="67" t="str">
        <f t="shared" si="45"/>
        <v>329093</v>
      </c>
      <c r="H436">
        <f t="shared" si="46"/>
        <v>329093</v>
      </c>
      <c r="I436" s="93">
        <v>329093</v>
      </c>
      <c r="J436" s="94">
        <f t="shared" si="43"/>
        <v>329093</v>
      </c>
      <c r="K436" s="94">
        <f t="shared" si="47"/>
        <v>329093</v>
      </c>
      <c r="M436" t="str">
        <f t="shared" si="48"/>
        <v>329093</v>
      </c>
    </row>
    <row r="437" spans="1:13">
      <c r="A437" s="25" t="s">
        <v>442</v>
      </c>
      <c r="B437" s="23">
        <v>1</v>
      </c>
      <c r="D437" s="89" t="str">
        <f t="shared" si="42"/>
        <v>JAINTIAPUR</v>
      </c>
      <c r="E437" s="8">
        <f>VLOOKUP(D437,' POPULATION DATA-1'!$AT$3:$AV$30,3,0)</f>
        <v>161744</v>
      </c>
      <c r="F437">
        <f t="shared" si="44"/>
        <v>161744</v>
      </c>
      <c r="G437" s="67" t="str">
        <f t="shared" si="45"/>
        <v>161744</v>
      </c>
      <c r="H437">
        <f t="shared" si="46"/>
        <v>161744</v>
      </c>
      <c r="I437" s="93">
        <v>161744</v>
      </c>
      <c r="J437" s="94">
        <f t="shared" si="43"/>
        <v>161744</v>
      </c>
      <c r="K437" s="94">
        <f t="shared" si="47"/>
        <v>161744</v>
      </c>
      <c r="M437" t="str">
        <f t="shared" si="48"/>
        <v>161744</v>
      </c>
    </row>
    <row r="438" spans="1:13">
      <c r="A438" s="25" t="s">
        <v>310</v>
      </c>
      <c r="B438" s="23">
        <v>1</v>
      </c>
      <c r="D438" s="89" t="str">
        <f t="shared" si="42"/>
        <v>JURI</v>
      </c>
      <c r="E438" s="8">
        <f>VLOOKUP(D438,' POPULATION DATA-1'!$AT$3:$AV$30,3,0)</f>
        <v>148958</v>
      </c>
      <c r="F438">
        <f t="shared" si="44"/>
        <v>148958</v>
      </c>
      <c r="G438" s="67" t="str">
        <f t="shared" si="45"/>
        <v>148958</v>
      </c>
      <c r="H438">
        <f t="shared" si="46"/>
        <v>148958</v>
      </c>
      <c r="I438" s="93">
        <v>148958</v>
      </c>
      <c r="J438" s="94">
        <f t="shared" si="43"/>
        <v>148958</v>
      </c>
      <c r="K438" s="94">
        <f t="shared" si="47"/>
        <v>148958</v>
      </c>
      <c r="M438" t="str">
        <f t="shared" si="48"/>
        <v>148958</v>
      </c>
    </row>
    <row r="439" spans="1:13">
      <c r="A439" s="25" t="s">
        <v>316</v>
      </c>
      <c r="B439" s="23">
        <v>1</v>
      </c>
      <c r="D439" s="89" t="str">
        <f t="shared" si="42"/>
        <v>KAMALGANJ</v>
      </c>
      <c r="E439" s="8">
        <f>VLOOKUP(D439,' POPULATION DATA-1'!$AT$3:$AV$30,3,0)</f>
        <v>259130</v>
      </c>
      <c r="F439">
        <f t="shared" si="44"/>
        <v>259130</v>
      </c>
      <c r="G439" s="67" t="str">
        <f t="shared" si="45"/>
        <v>259130</v>
      </c>
      <c r="H439">
        <f t="shared" si="46"/>
        <v>259130</v>
      </c>
      <c r="I439" s="93">
        <v>259130</v>
      </c>
      <c r="J439" s="94">
        <f t="shared" si="43"/>
        <v>259130</v>
      </c>
      <c r="K439" s="94">
        <f t="shared" si="47"/>
        <v>259130</v>
      </c>
      <c r="M439" t="str">
        <f t="shared" si="48"/>
        <v>259130</v>
      </c>
    </row>
    <row r="440" spans="1:13">
      <c r="A440" s="25" t="s">
        <v>458</v>
      </c>
      <c r="B440" s="23">
        <v>2</v>
      </c>
      <c r="D440" s="89" t="str">
        <f t="shared" si="42"/>
        <v>KANAIGHAT</v>
      </c>
      <c r="E440" s="8">
        <f>VLOOKUP(D440,' POPULATION DATA-1'!$AT$3:$AV$30,3,0)</f>
        <v>263969</v>
      </c>
      <c r="F440">
        <f t="shared" si="44"/>
        <v>263969</v>
      </c>
      <c r="G440" s="67" t="str">
        <f t="shared" si="45"/>
        <v>263969</v>
      </c>
      <c r="H440">
        <f t="shared" si="46"/>
        <v>263969</v>
      </c>
      <c r="I440" s="93">
        <v>263969</v>
      </c>
      <c r="J440" s="94">
        <f t="shared" si="43"/>
        <v>263969</v>
      </c>
      <c r="K440" s="94">
        <f t="shared" si="47"/>
        <v>263969</v>
      </c>
      <c r="M440" t="str">
        <f t="shared" si="48"/>
        <v>263969</v>
      </c>
    </row>
    <row r="441" spans="1:13">
      <c r="A441" s="25" t="s">
        <v>418</v>
      </c>
      <c r="B441" s="23">
        <v>7</v>
      </c>
      <c r="D441" s="89" t="str">
        <f t="shared" si="42"/>
        <v>KOTWALI_SYLHET</v>
      </c>
      <c r="E441" s="8">
        <f>VLOOKUP(D441,' POPULATION DATA-1'!$AT$3:$AV$30,3,0)</f>
        <v>263062</v>
      </c>
      <c r="F441">
        <f t="shared" si="44"/>
        <v>263062</v>
      </c>
      <c r="G441" s="67" t="str">
        <f t="shared" si="45"/>
        <v>263062</v>
      </c>
      <c r="H441">
        <f t="shared" si="46"/>
        <v>263062</v>
      </c>
      <c r="I441" s="93">
        <v>263062</v>
      </c>
      <c r="J441" s="94">
        <f t="shared" si="43"/>
        <v>263062</v>
      </c>
      <c r="K441" s="94">
        <f t="shared" si="47"/>
        <v>263062</v>
      </c>
      <c r="M441" t="str">
        <f t="shared" si="48"/>
        <v>263062</v>
      </c>
    </row>
    <row r="442" spans="1:13">
      <c r="A442" s="25" t="s">
        <v>308</v>
      </c>
      <c r="B442" s="23">
        <v>5</v>
      </c>
      <c r="D442" s="89" t="str">
        <f t="shared" si="42"/>
        <v>KULAURA</v>
      </c>
      <c r="E442" s="8">
        <f>VLOOKUP(D442,' POPULATION DATA-1'!$AT$3:$AV$30,3,0)</f>
        <v>360195</v>
      </c>
      <c r="F442">
        <f t="shared" si="44"/>
        <v>360195</v>
      </c>
      <c r="G442" s="67" t="str">
        <f t="shared" si="45"/>
        <v>360195</v>
      </c>
      <c r="H442">
        <f t="shared" si="46"/>
        <v>360195</v>
      </c>
      <c r="I442" s="93">
        <v>360195</v>
      </c>
      <c r="J442" s="94">
        <f t="shared" si="43"/>
        <v>360195</v>
      </c>
      <c r="K442" s="94">
        <f t="shared" si="47"/>
        <v>360195</v>
      </c>
      <c r="M442" t="str">
        <f t="shared" si="48"/>
        <v>360195</v>
      </c>
    </row>
    <row r="443" spans="1:13">
      <c r="A443" s="25" t="s">
        <v>445</v>
      </c>
      <c r="B443" s="23">
        <v>1</v>
      </c>
      <c r="D443" s="89" t="str">
        <f t="shared" si="42"/>
        <v>MAGLABAZAR</v>
      </c>
      <c r="E443" s="8">
        <f>VLOOKUP(D443,' POPULATION DATA-1'!$AT$3:$AV$30,3,0)</f>
        <v>94215</v>
      </c>
      <c r="F443">
        <f t="shared" si="44"/>
        <v>94215</v>
      </c>
      <c r="G443" s="67" t="str">
        <f t="shared" si="45"/>
        <v>94215</v>
      </c>
      <c r="H443">
        <f t="shared" si="46"/>
        <v>94215</v>
      </c>
      <c r="I443" s="93">
        <v>94215</v>
      </c>
      <c r="J443" s="94">
        <f t="shared" si="43"/>
        <v>94215</v>
      </c>
      <c r="K443" s="94">
        <f t="shared" si="47"/>
        <v>94215</v>
      </c>
      <c r="M443" t="str">
        <f t="shared" si="48"/>
        <v>94215</v>
      </c>
    </row>
    <row r="444" spans="1:13">
      <c r="A444" s="25" t="s">
        <v>312</v>
      </c>
      <c r="B444" s="23">
        <v>3</v>
      </c>
      <c r="D444" s="89" t="str">
        <f t="shared" si="42"/>
        <v>MOULVIBAZAR SADAR</v>
      </c>
      <c r="E444" s="8">
        <f>VLOOKUP(D444,' POPULATION DATA-1'!$AT$3:$AV$30,3,0)</f>
        <v>342468</v>
      </c>
      <c r="F444">
        <f t="shared" si="44"/>
        <v>342468</v>
      </c>
      <c r="G444" s="67" t="str">
        <f t="shared" si="45"/>
        <v>342468</v>
      </c>
      <c r="H444">
        <f t="shared" si="46"/>
        <v>342468</v>
      </c>
      <c r="I444" s="93">
        <v>342468</v>
      </c>
      <c r="J444" s="94">
        <f t="shared" si="43"/>
        <v>342468</v>
      </c>
      <c r="K444" s="94">
        <f t="shared" si="47"/>
        <v>342468</v>
      </c>
      <c r="M444" t="str">
        <f t="shared" si="48"/>
        <v>342468</v>
      </c>
    </row>
    <row r="445" spans="1:13">
      <c r="A445" s="25" t="s">
        <v>272</v>
      </c>
      <c r="B445" s="23">
        <v>2</v>
      </c>
      <c r="D445" s="89" t="str">
        <f t="shared" si="42"/>
        <v>NABIGANJ</v>
      </c>
      <c r="E445" s="8">
        <f>VLOOKUP(D445,' POPULATION DATA-1'!$AT$3:$AV$30,3,0)</f>
        <v>345179</v>
      </c>
      <c r="F445">
        <f t="shared" si="44"/>
        <v>345179</v>
      </c>
      <c r="G445" s="67" t="str">
        <f t="shared" si="45"/>
        <v>345179</v>
      </c>
      <c r="H445">
        <f t="shared" si="46"/>
        <v>345179</v>
      </c>
      <c r="I445" s="93">
        <v>345179</v>
      </c>
      <c r="J445" s="94">
        <f t="shared" si="43"/>
        <v>345179</v>
      </c>
      <c r="K445" s="94">
        <f t="shared" si="47"/>
        <v>345179</v>
      </c>
      <c r="M445" t="str">
        <f t="shared" si="48"/>
        <v>345179</v>
      </c>
    </row>
    <row r="446" spans="1:13">
      <c r="A446" s="25" t="s">
        <v>438</v>
      </c>
      <c r="B446" s="23">
        <v>2</v>
      </c>
      <c r="D446" s="89" t="str">
        <f t="shared" si="42"/>
        <v>OSMANI NAGAR</v>
      </c>
      <c r="E446" s="8">
        <f>VLOOKUP(D446,' POPULATION DATA-1'!$AT$3:$AV$30,3,0)</f>
        <v>216406</v>
      </c>
      <c r="F446">
        <f t="shared" si="44"/>
        <v>216406</v>
      </c>
      <c r="G446" s="67" t="str">
        <f t="shared" si="45"/>
        <v>216406</v>
      </c>
      <c r="H446">
        <f t="shared" si="46"/>
        <v>216406</v>
      </c>
      <c r="I446" s="93">
        <v>216406</v>
      </c>
      <c r="J446" s="94">
        <f t="shared" si="43"/>
        <v>216406</v>
      </c>
      <c r="K446" s="94">
        <f t="shared" si="47"/>
        <v>216406</v>
      </c>
      <c r="M446" t="str">
        <f t="shared" si="48"/>
        <v>216406</v>
      </c>
    </row>
    <row r="447" spans="1:13">
      <c r="A447" s="25" t="s">
        <v>320</v>
      </c>
      <c r="B447" s="23">
        <v>1</v>
      </c>
      <c r="D447" s="89" t="str">
        <f t="shared" si="42"/>
        <v>RAJANAGAR</v>
      </c>
      <c r="E447" s="8">
        <f>VLOOKUP(D447,' POPULATION DATA-1'!$AT$3:$AV$30,3,0)</f>
        <v>28171</v>
      </c>
      <c r="F447">
        <f t="shared" si="44"/>
        <v>28171</v>
      </c>
      <c r="G447" s="67" t="str">
        <f t="shared" si="45"/>
        <v>28171</v>
      </c>
      <c r="H447">
        <f t="shared" si="46"/>
        <v>28171</v>
      </c>
      <c r="I447" s="93">
        <v>28171</v>
      </c>
      <c r="J447" s="94">
        <f t="shared" si="43"/>
        <v>28171</v>
      </c>
      <c r="K447" s="94">
        <f t="shared" si="47"/>
        <v>28171</v>
      </c>
      <c r="M447" t="str">
        <f t="shared" si="48"/>
        <v>28171</v>
      </c>
    </row>
    <row r="448" spans="1:13">
      <c r="A448" s="25" t="s">
        <v>460</v>
      </c>
      <c r="B448" s="23">
        <v>1</v>
      </c>
      <c r="D448" s="89" t="str">
        <f t="shared" si="42"/>
        <v>SHAHPORAN</v>
      </c>
      <c r="E448" s="8">
        <f>VLOOKUP(D448,' POPULATION DATA-1'!$AT$3:$AV$30,3,0)</f>
        <v>99224</v>
      </c>
      <c r="F448">
        <f t="shared" si="44"/>
        <v>99224</v>
      </c>
      <c r="G448" s="67" t="str">
        <f t="shared" si="45"/>
        <v>99224</v>
      </c>
      <c r="H448">
        <f t="shared" si="46"/>
        <v>99224</v>
      </c>
      <c r="I448" s="93">
        <v>99224</v>
      </c>
      <c r="J448" s="94">
        <f t="shared" si="43"/>
        <v>99224</v>
      </c>
      <c r="K448" s="94">
        <f t="shared" si="47"/>
        <v>99224</v>
      </c>
      <c r="M448" t="str">
        <f t="shared" si="48"/>
        <v>99224</v>
      </c>
    </row>
    <row r="449" spans="1:13">
      <c r="A449" s="25" t="s">
        <v>275</v>
      </c>
      <c r="B449" s="23">
        <v>2</v>
      </c>
      <c r="D449" s="89" t="str">
        <f t="shared" si="42"/>
        <v>SHAYESTAGANJ</v>
      </c>
      <c r="E449" s="8">
        <f>VLOOKUP(D449,' POPULATION DATA-1'!$AT$3:$AV$30,3,0)</f>
        <v>68869</v>
      </c>
      <c r="F449">
        <f t="shared" si="44"/>
        <v>68869</v>
      </c>
      <c r="G449" s="67" t="str">
        <f t="shared" si="45"/>
        <v>68869</v>
      </c>
      <c r="H449">
        <f t="shared" si="46"/>
        <v>68869</v>
      </c>
      <c r="I449" s="93">
        <v>68869</v>
      </c>
      <c r="J449" s="94">
        <f t="shared" si="43"/>
        <v>68869</v>
      </c>
      <c r="K449" s="94">
        <f t="shared" si="47"/>
        <v>68869</v>
      </c>
      <c r="M449" t="str">
        <f t="shared" si="48"/>
        <v>68869</v>
      </c>
    </row>
    <row r="450" spans="1:13">
      <c r="A450" s="25" t="s">
        <v>323</v>
      </c>
      <c r="B450" s="23">
        <v>2</v>
      </c>
      <c r="D450" s="89" t="str">
        <f t="shared" si="42"/>
        <v>SREEMANGAL</v>
      </c>
      <c r="E450" s="8">
        <f>VLOOKUP(D450,' POPULATION DATA-1'!$AT$3:$AV$30,3,0)</f>
        <v>230889</v>
      </c>
      <c r="F450">
        <f t="shared" si="44"/>
        <v>230889</v>
      </c>
      <c r="G450" s="67" t="str">
        <f t="shared" si="45"/>
        <v>230889</v>
      </c>
      <c r="H450">
        <f t="shared" si="46"/>
        <v>230889</v>
      </c>
      <c r="I450" s="93">
        <v>230889</v>
      </c>
      <c r="J450" s="94">
        <f t="shared" si="43"/>
        <v>230889</v>
      </c>
      <c r="K450" s="94">
        <f t="shared" si="47"/>
        <v>230889</v>
      </c>
      <c r="M450" t="str">
        <f t="shared" si="48"/>
        <v>230889</v>
      </c>
    </row>
    <row r="451" spans="1:13">
      <c r="A451" s="25" t="s">
        <v>397</v>
      </c>
      <c r="B451" s="23">
        <v>1</v>
      </c>
      <c r="D451" s="89" t="str">
        <f t="shared" ref="D451:D452" si="49">A451</f>
        <v>SUNAMGANJ SADAR</v>
      </c>
      <c r="E451" s="8">
        <f>VLOOKUP(D451,' POPULATION DATA-1'!$AT$3:$AV$30,3,0)</f>
        <v>279019</v>
      </c>
      <c r="F451">
        <f t="shared" si="44"/>
        <v>279019</v>
      </c>
      <c r="G451" s="67" t="str">
        <f t="shared" si="45"/>
        <v>279019</v>
      </c>
      <c r="H451">
        <f t="shared" si="46"/>
        <v>279019</v>
      </c>
      <c r="I451" s="93">
        <v>279019</v>
      </c>
      <c r="J451" s="94">
        <f t="shared" ref="J451:J452" si="50">N(I451)</f>
        <v>279019</v>
      </c>
      <c r="K451" s="94">
        <f t="shared" si="47"/>
        <v>279019</v>
      </c>
      <c r="M451" t="str">
        <f t="shared" si="48"/>
        <v>279019</v>
      </c>
    </row>
    <row r="452" spans="1:13">
      <c r="A452" s="25" t="s">
        <v>429</v>
      </c>
      <c r="B452" s="23">
        <v>1</v>
      </c>
      <c r="D452" s="89" t="str">
        <f t="shared" si="49"/>
        <v>ZAKIGANJ</v>
      </c>
      <c r="E452" s="8">
        <f>VLOOKUP(D452,' POPULATION DATA-1'!$AT$3:$AV$30,3,0)</f>
        <v>267309</v>
      </c>
      <c r="F452">
        <f t="shared" ref="F452" si="51">N(E452)</f>
        <v>267309</v>
      </c>
      <c r="G452" s="67" t="str">
        <f t="shared" ref="G452" si="52">SUBSTITUTE(E452,",","")</f>
        <v>267309</v>
      </c>
      <c r="H452">
        <f t="shared" ref="H452" si="53">VALUE(G452)</f>
        <v>267309</v>
      </c>
      <c r="I452" s="93">
        <v>267309</v>
      </c>
      <c r="J452" s="94">
        <f t="shared" si="50"/>
        <v>267309</v>
      </c>
      <c r="K452" s="94">
        <f t="shared" ref="K452" si="54">IF(J452=0,SUBSTITUTE(J452,"0",""),J452)</f>
        <v>267309</v>
      </c>
      <c r="M452" t="str">
        <f t="shared" ref="M452" si="55">_xlfn.CONCAT(K452,L452)</f>
        <v>267309</v>
      </c>
    </row>
    <row r="453" spans="1:13">
      <c r="A453" s="10" t="s">
        <v>1269</v>
      </c>
      <c r="B453" s="23">
        <v>980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034C-E812-4041-94EA-DE377459AA28}">
  <dimension ref="A1:N1433"/>
  <sheetViews>
    <sheetView topLeftCell="A497" workbookViewId="0">
      <selection activeCell="I8" sqref="I8"/>
    </sheetView>
  </sheetViews>
  <sheetFormatPr defaultRowHeight="15"/>
  <cols>
    <col min="1" max="1" width="28.85546875" bestFit="1" customWidth="1"/>
    <col min="2" max="2" width="19.42578125" bestFit="1" customWidth="1"/>
    <col min="5" max="5" width="50.42578125" bestFit="1" customWidth="1"/>
    <col min="6" max="6" width="22.85546875" bestFit="1" customWidth="1"/>
    <col min="7" max="7" width="13.42578125" bestFit="1" customWidth="1"/>
    <col min="8" max="8" width="19.42578125" bestFit="1" customWidth="1"/>
    <col min="9" max="9" width="20.7109375" bestFit="1" customWidth="1"/>
    <col min="12" max="12" width="12" bestFit="1" customWidth="1"/>
    <col min="13" max="13" width="13.28515625" bestFit="1" customWidth="1"/>
    <col min="14" max="14" width="28.28515625" bestFit="1" customWidth="1"/>
  </cols>
  <sheetData>
    <row r="1" spans="1:14" ht="15.75" thickBot="1">
      <c r="A1" s="180" t="s">
        <v>1678</v>
      </c>
      <c r="B1" s="180"/>
      <c r="C1" s="180"/>
      <c r="E1" s="24" t="s">
        <v>1268</v>
      </c>
      <c r="F1" t="s">
        <v>1267</v>
      </c>
      <c r="G1" t="s">
        <v>1679</v>
      </c>
    </row>
    <row r="2" spans="1:14" ht="16.5" thickTop="1" thickBot="1">
      <c r="A2" s="90" t="s">
        <v>581</v>
      </c>
      <c r="B2" s="99" t="s">
        <v>1672</v>
      </c>
      <c r="C2">
        <f>SUM(B3:B40)</f>
        <v>7378377</v>
      </c>
      <c r="E2" s="10" t="s">
        <v>581</v>
      </c>
      <c r="F2" s="23">
        <v>62</v>
      </c>
      <c r="G2" s="23"/>
      <c r="H2" t="s">
        <v>1680</v>
      </c>
      <c r="I2" t="s">
        <v>1681</v>
      </c>
      <c r="L2" t="s">
        <v>1686</v>
      </c>
      <c r="M2" t="s">
        <v>1685</v>
      </c>
      <c r="N2" s="107" t="s">
        <v>1670</v>
      </c>
    </row>
    <row r="3" spans="1:14" ht="16.5" thickTop="1" thickBot="1">
      <c r="A3" s="89" t="s">
        <v>593</v>
      </c>
      <c r="B3">
        <v>149456</v>
      </c>
      <c r="E3" s="101" t="s">
        <v>593</v>
      </c>
      <c r="F3" s="102">
        <v>1</v>
      </c>
      <c r="G3" s="27"/>
      <c r="H3">
        <f>IFERROR(VLOOKUP(E3,$A$3:$B$452,2,0), "")</f>
        <v>149456</v>
      </c>
      <c r="L3">
        <v>149456</v>
      </c>
      <c r="N3" s="106" t="str">
        <f t="shared" ref="N3:N66" si="0">_xlfn.CONCAT(L3:M3)</f>
        <v>149456</v>
      </c>
    </row>
    <row r="4" spans="1:14" ht="16.5" thickTop="1" thickBot="1">
      <c r="A4" s="89" t="s">
        <v>848</v>
      </c>
      <c r="B4">
        <v>166870</v>
      </c>
      <c r="E4" s="61" t="s">
        <v>592</v>
      </c>
      <c r="F4" s="23">
        <v>1</v>
      </c>
      <c r="G4" s="27">
        <v>1</v>
      </c>
      <c r="H4" t="str">
        <f t="shared" ref="H4:H67" si="1">IFERROR(VLOOKUP(E4,$A$3:$B$452,2,0), "")</f>
        <v/>
      </c>
      <c r="I4">
        <f>H3*G4</f>
        <v>149456</v>
      </c>
      <c r="L4" t="s">
        <v>1420</v>
      </c>
      <c r="M4">
        <v>149456</v>
      </c>
      <c r="N4" s="106" t="str">
        <f t="shared" si="0"/>
        <v>149456</v>
      </c>
    </row>
    <row r="5" spans="1:14" ht="16.5" thickTop="1" thickBot="1">
      <c r="A5" s="89" t="s">
        <v>835</v>
      </c>
      <c r="B5">
        <v>182798</v>
      </c>
      <c r="E5" s="101" t="s">
        <v>848</v>
      </c>
      <c r="F5" s="102">
        <v>1</v>
      </c>
      <c r="G5" s="27"/>
      <c r="H5">
        <f t="shared" si="1"/>
        <v>166870</v>
      </c>
      <c r="L5">
        <v>166870</v>
      </c>
      <c r="N5" s="106" t="str">
        <f t="shared" si="0"/>
        <v>166870</v>
      </c>
    </row>
    <row r="6" spans="1:14" ht="16.5" thickTop="1" thickBot="1">
      <c r="A6" s="89" t="s">
        <v>589</v>
      </c>
      <c r="B6">
        <v>140361</v>
      </c>
      <c r="E6" s="61" t="s">
        <v>351</v>
      </c>
      <c r="F6" s="23">
        <v>1</v>
      </c>
      <c r="G6" s="27">
        <v>1</v>
      </c>
      <c r="H6" t="str">
        <f t="shared" si="1"/>
        <v/>
      </c>
      <c r="I6">
        <f>H5*G6</f>
        <v>166870</v>
      </c>
      <c r="L6" t="s">
        <v>1420</v>
      </c>
      <c r="M6">
        <v>166870</v>
      </c>
      <c r="N6" s="106" t="str">
        <f t="shared" si="0"/>
        <v>166870</v>
      </c>
    </row>
    <row r="7" spans="1:14" ht="16.5" thickTop="1" thickBot="1">
      <c r="A7" s="89" t="s">
        <v>612</v>
      </c>
      <c r="B7">
        <v>313845</v>
      </c>
      <c r="E7" s="101" t="s">
        <v>835</v>
      </c>
      <c r="F7" s="102">
        <v>2</v>
      </c>
      <c r="G7" s="27"/>
      <c r="H7">
        <f t="shared" si="1"/>
        <v>182798</v>
      </c>
      <c r="L7">
        <v>182798</v>
      </c>
      <c r="N7" s="106" t="str">
        <f t="shared" si="0"/>
        <v>182798</v>
      </c>
    </row>
    <row r="8" spans="1:14" ht="16.5" thickTop="1" thickBot="1">
      <c r="A8" s="89" t="s">
        <v>587</v>
      </c>
      <c r="B8">
        <v>148188</v>
      </c>
      <c r="E8" s="61" t="s">
        <v>835</v>
      </c>
      <c r="F8" s="23">
        <v>1</v>
      </c>
      <c r="G8" s="27">
        <v>0.4</v>
      </c>
      <c r="H8">
        <f t="shared" si="1"/>
        <v>182798</v>
      </c>
      <c r="I8">
        <f>H7*G8</f>
        <v>73119.199999999997</v>
      </c>
      <c r="M8">
        <v>73119.199999999997</v>
      </c>
      <c r="N8" s="106" t="str">
        <f t="shared" si="0"/>
        <v>73119.2</v>
      </c>
    </row>
    <row r="9" spans="1:14" ht="16.5" thickTop="1" thickBot="1">
      <c r="A9" s="89" t="s">
        <v>837</v>
      </c>
      <c r="B9">
        <v>261343</v>
      </c>
      <c r="E9" s="61" t="s">
        <v>844</v>
      </c>
      <c r="F9" s="23">
        <v>1</v>
      </c>
      <c r="G9" s="27">
        <v>0.6</v>
      </c>
      <c r="H9" t="str">
        <f t="shared" si="1"/>
        <v/>
      </c>
      <c r="I9">
        <f>H8*G9</f>
        <v>109678.8</v>
      </c>
      <c r="L9" t="s">
        <v>1420</v>
      </c>
      <c r="M9">
        <v>109678.8</v>
      </c>
      <c r="N9" s="106" t="str">
        <f t="shared" si="0"/>
        <v>109678.8</v>
      </c>
    </row>
    <row r="10" spans="1:14" ht="16.5" thickTop="1" thickBot="1">
      <c r="A10" s="89" t="s">
        <v>994</v>
      </c>
      <c r="B10">
        <v>304284</v>
      </c>
      <c r="E10" s="101" t="s">
        <v>589</v>
      </c>
      <c r="F10" s="102">
        <v>2</v>
      </c>
      <c r="G10" s="27"/>
      <c r="H10">
        <f t="shared" si="1"/>
        <v>140361</v>
      </c>
      <c r="L10">
        <v>140361</v>
      </c>
      <c r="N10" s="106" t="str">
        <f t="shared" si="0"/>
        <v>140361</v>
      </c>
    </row>
    <row r="11" spans="1:14" ht="16.5" thickTop="1" thickBot="1">
      <c r="A11" s="89" t="s">
        <v>840</v>
      </c>
      <c r="B11">
        <v>117145</v>
      </c>
      <c r="E11" s="61" t="s">
        <v>588</v>
      </c>
      <c r="F11" s="23">
        <v>1</v>
      </c>
      <c r="G11" s="27">
        <v>0.45</v>
      </c>
      <c r="H11" t="str">
        <f t="shared" si="1"/>
        <v/>
      </c>
      <c r="I11">
        <f>H10*G11</f>
        <v>63162.450000000004</v>
      </c>
      <c r="L11" t="s">
        <v>1420</v>
      </c>
      <c r="M11">
        <v>63162.450000000004</v>
      </c>
      <c r="N11" s="106" t="str">
        <f t="shared" si="0"/>
        <v>63162.45</v>
      </c>
    </row>
    <row r="12" spans="1:14" ht="16.5" thickTop="1" thickBot="1">
      <c r="A12" s="89" t="s">
        <v>1007</v>
      </c>
      <c r="B12">
        <v>148159</v>
      </c>
      <c r="E12" s="61" t="s">
        <v>614</v>
      </c>
      <c r="F12" s="23">
        <v>1</v>
      </c>
      <c r="G12" s="27">
        <v>0.55000000000000004</v>
      </c>
      <c r="H12" t="str">
        <f t="shared" si="1"/>
        <v/>
      </c>
      <c r="I12">
        <f>H10*G12</f>
        <v>77198.55</v>
      </c>
      <c r="L12" t="s">
        <v>1420</v>
      </c>
      <c r="M12">
        <v>77198.55</v>
      </c>
      <c r="N12" s="106" t="str">
        <f t="shared" si="0"/>
        <v>77198.55</v>
      </c>
    </row>
    <row r="13" spans="1:14" ht="16.5" thickTop="1" thickBot="1">
      <c r="A13" s="89" t="s">
        <v>856</v>
      </c>
      <c r="B13">
        <v>443538</v>
      </c>
      <c r="E13" s="101" t="s">
        <v>612</v>
      </c>
      <c r="F13" s="102">
        <v>1</v>
      </c>
      <c r="G13" s="27"/>
      <c r="H13">
        <f t="shared" si="1"/>
        <v>313845</v>
      </c>
      <c r="L13">
        <v>313845</v>
      </c>
      <c r="N13" s="106" t="str">
        <f t="shared" si="0"/>
        <v>313845</v>
      </c>
    </row>
    <row r="14" spans="1:14" ht="16.5" thickTop="1" thickBot="1">
      <c r="A14" s="89" t="s">
        <v>865</v>
      </c>
      <c r="B14">
        <v>278409</v>
      </c>
      <c r="E14" s="61" t="s">
        <v>611</v>
      </c>
      <c r="F14" s="23">
        <v>1</v>
      </c>
      <c r="G14" s="27">
        <v>1</v>
      </c>
      <c r="H14" t="str">
        <f t="shared" si="1"/>
        <v/>
      </c>
      <c r="I14">
        <f>H13*G14</f>
        <v>313845</v>
      </c>
      <c r="L14" t="s">
        <v>1420</v>
      </c>
      <c r="M14">
        <v>313845</v>
      </c>
      <c r="N14" s="106" t="str">
        <f t="shared" si="0"/>
        <v>313845</v>
      </c>
    </row>
    <row r="15" spans="1:14" ht="16.5" thickTop="1" thickBot="1">
      <c r="A15" s="89" t="s">
        <v>858</v>
      </c>
      <c r="B15">
        <v>135200</v>
      </c>
      <c r="E15" s="101" t="s">
        <v>587</v>
      </c>
      <c r="F15" s="102">
        <v>2</v>
      </c>
      <c r="G15" s="27"/>
      <c r="H15">
        <f t="shared" si="1"/>
        <v>148188</v>
      </c>
      <c r="L15">
        <v>148188</v>
      </c>
      <c r="N15" s="106" t="str">
        <f t="shared" si="0"/>
        <v>148188</v>
      </c>
    </row>
    <row r="16" spans="1:14" ht="16.5" thickTop="1" thickBot="1">
      <c r="A16" s="89" t="s">
        <v>855</v>
      </c>
      <c r="B16">
        <v>456437</v>
      </c>
      <c r="E16" s="61" t="s">
        <v>587</v>
      </c>
      <c r="F16" s="23">
        <v>1</v>
      </c>
      <c r="G16" s="27">
        <v>0.45</v>
      </c>
      <c r="H16">
        <f t="shared" si="1"/>
        <v>148188</v>
      </c>
      <c r="I16">
        <f>H15*G16</f>
        <v>66684.600000000006</v>
      </c>
      <c r="M16">
        <v>66684.600000000006</v>
      </c>
      <c r="N16" s="106" t="str">
        <f t="shared" si="0"/>
        <v>66684.6</v>
      </c>
    </row>
    <row r="17" spans="1:14" ht="16.5" thickTop="1" thickBot="1">
      <c r="A17" s="89" t="s">
        <v>995</v>
      </c>
      <c r="B17">
        <v>123388</v>
      </c>
      <c r="E17" s="61" t="s">
        <v>586</v>
      </c>
      <c r="F17" s="23">
        <v>1</v>
      </c>
      <c r="G17" s="27">
        <v>0.55000000000000004</v>
      </c>
      <c r="H17" t="str">
        <f t="shared" si="1"/>
        <v/>
      </c>
      <c r="I17">
        <f>H16*G17</f>
        <v>81503.400000000009</v>
      </c>
      <c r="L17" t="s">
        <v>1420</v>
      </c>
      <c r="M17">
        <v>81503.400000000009</v>
      </c>
      <c r="N17" s="106" t="str">
        <f t="shared" si="0"/>
        <v>81503.4</v>
      </c>
    </row>
    <row r="18" spans="1:14" ht="16.5" thickTop="1" thickBot="1">
      <c r="A18" s="89" t="s">
        <v>610</v>
      </c>
      <c r="B18">
        <v>168567</v>
      </c>
      <c r="E18" s="101" t="s">
        <v>837</v>
      </c>
      <c r="F18" s="102">
        <v>1</v>
      </c>
      <c r="G18" s="27"/>
      <c r="H18">
        <f t="shared" si="1"/>
        <v>261343</v>
      </c>
      <c r="L18">
        <v>261343</v>
      </c>
      <c r="N18" s="106" t="str">
        <f t="shared" si="0"/>
        <v>261343</v>
      </c>
    </row>
    <row r="19" spans="1:14" ht="16.5" thickTop="1" thickBot="1">
      <c r="A19" s="89" t="s">
        <v>1002</v>
      </c>
      <c r="B19">
        <v>81789</v>
      </c>
      <c r="E19" s="61" t="s">
        <v>836</v>
      </c>
      <c r="F19" s="23">
        <v>1</v>
      </c>
      <c r="G19" s="27">
        <v>1</v>
      </c>
      <c r="H19" t="str">
        <f t="shared" si="1"/>
        <v/>
      </c>
      <c r="I19">
        <f>H18*G19</f>
        <v>261343</v>
      </c>
      <c r="L19" t="s">
        <v>1420</v>
      </c>
      <c r="M19">
        <v>261343</v>
      </c>
      <c r="N19" s="106" t="str">
        <f t="shared" si="0"/>
        <v>261343</v>
      </c>
    </row>
    <row r="20" spans="1:14" ht="16.5" thickTop="1" thickBot="1">
      <c r="A20" s="89" t="s">
        <v>1005</v>
      </c>
      <c r="B20">
        <v>241669</v>
      </c>
      <c r="E20" s="101" t="s">
        <v>994</v>
      </c>
      <c r="F20" s="102">
        <v>2</v>
      </c>
      <c r="G20" s="27"/>
      <c r="H20">
        <f t="shared" si="1"/>
        <v>304284</v>
      </c>
      <c r="L20">
        <v>304284</v>
      </c>
      <c r="N20" s="106" t="str">
        <f t="shared" si="0"/>
        <v>304284</v>
      </c>
    </row>
    <row r="21" spans="1:14" ht="16.5" thickTop="1" thickBot="1">
      <c r="A21" s="89" t="s">
        <v>582</v>
      </c>
      <c r="B21">
        <v>188586</v>
      </c>
      <c r="E21" s="61" t="s">
        <v>993</v>
      </c>
      <c r="F21" s="23">
        <v>1</v>
      </c>
      <c r="G21" s="27">
        <v>0.4</v>
      </c>
      <c r="H21" t="str">
        <f t="shared" si="1"/>
        <v/>
      </c>
      <c r="I21">
        <f>H20*G21</f>
        <v>121713.60000000001</v>
      </c>
      <c r="L21" t="s">
        <v>1420</v>
      </c>
      <c r="M21">
        <v>121713.60000000001</v>
      </c>
      <c r="N21" s="106" t="str">
        <f t="shared" si="0"/>
        <v>121713.6</v>
      </c>
    </row>
    <row r="22" spans="1:14" ht="16.5" thickTop="1" thickBot="1">
      <c r="A22" s="89" t="s">
        <v>1014</v>
      </c>
      <c r="B22">
        <v>65879</v>
      </c>
      <c r="E22" s="61" t="s">
        <v>996</v>
      </c>
      <c r="F22" s="23">
        <v>1</v>
      </c>
      <c r="G22" s="27">
        <v>0.6</v>
      </c>
      <c r="H22" t="str">
        <f t="shared" si="1"/>
        <v/>
      </c>
      <c r="I22">
        <f>H20*G22</f>
        <v>182570.4</v>
      </c>
      <c r="L22" t="s">
        <v>1420</v>
      </c>
      <c r="M22">
        <v>182570.4</v>
      </c>
      <c r="N22" s="106" t="str">
        <f t="shared" si="0"/>
        <v>182570.4</v>
      </c>
    </row>
    <row r="23" spans="1:14" ht="16.5" thickTop="1" thickBot="1">
      <c r="A23" s="89" t="s">
        <v>905</v>
      </c>
      <c r="B23">
        <v>195619</v>
      </c>
      <c r="E23" s="101" t="s">
        <v>840</v>
      </c>
      <c r="F23" s="102">
        <v>1</v>
      </c>
      <c r="G23" s="27"/>
      <c r="H23">
        <f t="shared" si="1"/>
        <v>117145</v>
      </c>
      <c r="L23">
        <v>117145</v>
      </c>
      <c r="N23" s="106" t="str">
        <f t="shared" si="0"/>
        <v>117145</v>
      </c>
    </row>
    <row r="24" spans="1:14" ht="16.5" thickTop="1" thickBot="1">
      <c r="A24" s="89" t="s">
        <v>618</v>
      </c>
      <c r="B24">
        <v>237831</v>
      </c>
      <c r="E24" s="61" t="s">
        <v>840</v>
      </c>
      <c r="F24" s="23">
        <v>1</v>
      </c>
      <c r="G24" s="27">
        <v>1</v>
      </c>
      <c r="H24">
        <f t="shared" si="1"/>
        <v>117145</v>
      </c>
      <c r="I24">
        <f>H23*G24</f>
        <v>117145</v>
      </c>
      <c r="M24">
        <v>117145</v>
      </c>
      <c r="N24" s="106" t="str">
        <f t="shared" si="0"/>
        <v>117145</v>
      </c>
    </row>
    <row r="25" spans="1:14" ht="16.5" thickTop="1" thickBot="1">
      <c r="A25" s="89" t="s">
        <v>1010</v>
      </c>
      <c r="B25">
        <v>59578</v>
      </c>
      <c r="E25" s="101" t="s">
        <v>1007</v>
      </c>
      <c r="F25" s="102">
        <v>1</v>
      </c>
      <c r="G25" s="27"/>
      <c r="H25">
        <f t="shared" si="1"/>
        <v>148159</v>
      </c>
      <c r="I25">
        <f>H24*G25</f>
        <v>0</v>
      </c>
      <c r="L25">
        <v>148159</v>
      </c>
      <c r="N25" s="106" t="str">
        <f t="shared" si="0"/>
        <v>148159</v>
      </c>
    </row>
    <row r="26" spans="1:14" ht="16.5" thickTop="1" thickBot="1">
      <c r="A26" s="89" t="s">
        <v>904</v>
      </c>
      <c r="B26">
        <v>130364</v>
      </c>
      <c r="E26" s="61" t="s">
        <v>1007</v>
      </c>
      <c r="F26" s="23">
        <v>1</v>
      </c>
      <c r="G26" s="27">
        <v>1</v>
      </c>
      <c r="H26">
        <f t="shared" si="1"/>
        <v>148159</v>
      </c>
      <c r="I26">
        <f>H25*G26</f>
        <v>148159</v>
      </c>
      <c r="M26">
        <v>148159</v>
      </c>
      <c r="N26" s="106" t="str">
        <f t="shared" si="0"/>
        <v>148159</v>
      </c>
    </row>
    <row r="27" spans="1:14" ht="16.5" thickTop="1" thickBot="1">
      <c r="A27" s="89" t="s">
        <v>847</v>
      </c>
      <c r="B27">
        <v>165050</v>
      </c>
      <c r="E27" s="101" t="s">
        <v>856</v>
      </c>
      <c r="F27" s="102">
        <v>4</v>
      </c>
      <c r="G27" s="27"/>
      <c r="H27">
        <f t="shared" si="1"/>
        <v>443538</v>
      </c>
      <c r="I27">
        <f>H26*G27</f>
        <v>0</v>
      </c>
      <c r="L27">
        <v>443538</v>
      </c>
      <c r="N27" s="106" t="str">
        <f t="shared" si="0"/>
        <v>443538</v>
      </c>
    </row>
    <row r="28" spans="1:14" ht="16.5" thickTop="1" thickBot="1">
      <c r="A28" s="89" t="s">
        <v>861</v>
      </c>
      <c r="B28">
        <v>283889</v>
      </c>
      <c r="E28" s="61" t="s">
        <v>609</v>
      </c>
      <c r="F28" s="23">
        <v>1</v>
      </c>
      <c r="G28" s="27">
        <v>0.2</v>
      </c>
      <c r="H28" t="str">
        <f t="shared" si="1"/>
        <v/>
      </c>
      <c r="I28">
        <f>H27*G28</f>
        <v>88707.6</v>
      </c>
      <c r="L28" t="s">
        <v>1420</v>
      </c>
      <c r="M28">
        <v>88707.6</v>
      </c>
      <c r="N28" s="106" t="str">
        <f t="shared" si="0"/>
        <v>88707.6</v>
      </c>
    </row>
    <row r="29" spans="1:14" ht="16.5" thickTop="1" thickBot="1">
      <c r="A29" s="89" t="s">
        <v>1011</v>
      </c>
      <c r="B29">
        <v>262841</v>
      </c>
      <c r="E29" s="61" t="s">
        <v>863</v>
      </c>
      <c r="F29" s="23">
        <v>1</v>
      </c>
      <c r="G29" s="27">
        <v>0.3</v>
      </c>
      <c r="H29" t="str">
        <f t="shared" si="1"/>
        <v/>
      </c>
      <c r="I29">
        <f>$H$27*G29</f>
        <v>133061.4</v>
      </c>
      <c r="L29" t="s">
        <v>1420</v>
      </c>
      <c r="M29">
        <v>133061.4</v>
      </c>
      <c r="N29" s="106" t="str">
        <f t="shared" si="0"/>
        <v>133061.4</v>
      </c>
    </row>
    <row r="30" spans="1:14" ht="16.5" thickTop="1" thickBot="1">
      <c r="A30" s="89" t="s">
        <v>853</v>
      </c>
      <c r="B30">
        <v>301046</v>
      </c>
      <c r="E30" s="61" t="s">
        <v>859</v>
      </c>
      <c r="F30" s="23">
        <v>1</v>
      </c>
      <c r="G30" s="27">
        <v>0.23</v>
      </c>
      <c r="H30" t="str">
        <f t="shared" si="1"/>
        <v/>
      </c>
      <c r="I30">
        <f>$H$27*G30</f>
        <v>102013.74</v>
      </c>
      <c r="L30" t="s">
        <v>1420</v>
      </c>
      <c r="M30">
        <v>102013.74</v>
      </c>
      <c r="N30" s="106" t="str">
        <f t="shared" si="0"/>
        <v>102013.74</v>
      </c>
    </row>
    <row r="31" spans="1:14" ht="16.5" thickTop="1" thickBot="1">
      <c r="A31" s="89" t="s">
        <v>999</v>
      </c>
      <c r="B31">
        <v>121716</v>
      </c>
      <c r="E31" s="61" t="s">
        <v>862</v>
      </c>
      <c r="F31" s="23">
        <v>1</v>
      </c>
      <c r="G31" s="27">
        <v>0.22</v>
      </c>
      <c r="H31" t="str">
        <f t="shared" si="1"/>
        <v/>
      </c>
      <c r="I31">
        <f>$H$27*G31</f>
        <v>97578.36</v>
      </c>
      <c r="L31" t="s">
        <v>1420</v>
      </c>
      <c r="M31">
        <v>97578.36</v>
      </c>
      <c r="N31" s="106" t="str">
        <f t="shared" si="0"/>
        <v>97578.36</v>
      </c>
    </row>
    <row r="32" spans="1:14" ht="16.5" thickTop="1" thickBot="1">
      <c r="A32" s="89" t="s">
        <v>1004</v>
      </c>
      <c r="B32">
        <v>20885</v>
      </c>
      <c r="E32" s="101" t="s">
        <v>865</v>
      </c>
      <c r="F32" s="102">
        <v>1</v>
      </c>
      <c r="G32" s="27"/>
      <c r="H32">
        <f t="shared" si="1"/>
        <v>278409</v>
      </c>
      <c r="L32">
        <v>278409</v>
      </c>
      <c r="N32" s="106" t="str">
        <f t="shared" si="0"/>
        <v>278409</v>
      </c>
    </row>
    <row r="33" spans="1:14" ht="16.5" thickTop="1" thickBot="1">
      <c r="A33" s="89" t="s">
        <v>607</v>
      </c>
      <c r="B33">
        <v>174775</v>
      </c>
      <c r="E33" s="61" t="s">
        <v>864</v>
      </c>
      <c r="F33" s="23">
        <v>1</v>
      </c>
      <c r="G33" s="27">
        <v>1</v>
      </c>
      <c r="H33" t="str">
        <f t="shared" si="1"/>
        <v/>
      </c>
      <c r="I33">
        <f>H32*G33</f>
        <v>278409</v>
      </c>
      <c r="L33" t="s">
        <v>1420</v>
      </c>
      <c r="M33">
        <v>278409</v>
      </c>
      <c r="N33" s="106" t="str">
        <f t="shared" si="0"/>
        <v>278409</v>
      </c>
    </row>
    <row r="34" spans="1:14" ht="16.5" thickTop="1" thickBot="1">
      <c r="A34" s="89" t="s">
        <v>908</v>
      </c>
      <c r="B34">
        <v>193556</v>
      </c>
      <c r="E34" s="101" t="s">
        <v>858</v>
      </c>
      <c r="F34" s="102">
        <v>1</v>
      </c>
      <c r="G34" s="27"/>
      <c r="H34">
        <f t="shared" si="1"/>
        <v>135200</v>
      </c>
      <c r="L34">
        <v>135200</v>
      </c>
      <c r="N34" s="106" t="str">
        <f t="shared" si="0"/>
        <v>135200</v>
      </c>
    </row>
    <row r="35" spans="1:14" ht="16.5" thickTop="1" thickBot="1">
      <c r="A35" s="89" t="s">
        <v>839</v>
      </c>
      <c r="B35">
        <v>163927</v>
      </c>
      <c r="E35" s="61" t="s">
        <v>857</v>
      </c>
      <c r="F35" s="23">
        <v>1</v>
      </c>
      <c r="G35" s="27">
        <v>1</v>
      </c>
      <c r="H35" t="str">
        <f t="shared" si="1"/>
        <v/>
      </c>
      <c r="I35">
        <f>H34*G35</f>
        <v>135200</v>
      </c>
      <c r="L35" t="s">
        <v>1420</v>
      </c>
      <c r="M35">
        <v>135200</v>
      </c>
      <c r="N35" s="106" t="str">
        <f t="shared" si="0"/>
        <v>135200</v>
      </c>
    </row>
    <row r="36" spans="1:14" ht="16.5" thickTop="1" thickBot="1">
      <c r="A36" s="89" t="s">
        <v>1000</v>
      </c>
      <c r="B36">
        <v>316462</v>
      </c>
      <c r="E36" s="101" t="s">
        <v>855</v>
      </c>
      <c r="F36" s="102">
        <v>1</v>
      </c>
      <c r="G36" s="27"/>
      <c r="H36">
        <f t="shared" si="1"/>
        <v>456437</v>
      </c>
      <c r="L36">
        <v>456437</v>
      </c>
      <c r="N36" s="106" t="str">
        <f t="shared" si="0"/>
        <v>456437</v>
      </c>
    </row>
    <row r="37" spans="1:14" ht="16.5" thickTop="1" thickBot="1">
      <c r="A37" s="89" t="s">
        <v>1015</v>
      </c>
      <c r="B37">
        <v>163470</v>
      </c>
      <c r="E37" s="61" t="s">
        <v>854</v>
      </c>
      <c r="F37" s="23">
        <v>1</v>
      </c>
      <c r="G37" s="27">
        <v>1</v>
      </c>
      <c r="H37" t="str">
        <f t="shared" si="1"/>
        <v/>
      </c>
      <c r="I37">
        <f>H36*G37</f>
        <v>456437</v>
      </c>
      <c r="L37" t="s">
        <v>1420</v>
      </c>
      <c r="M37">
        <v>456437</v>
      </c>
      <c r="N37" s="106" t="str">
        <f t="shared" si="0"/>
        <v>456437</v>
      </c>
    </row>
    <row r="38" spans="1:14" ht="16.5" thickTop="1" thickBot="1">
      <c r="A38" s="89" t="s">
        <v>585</v>
      </c>
      <c r="B38">
        <v>148494</v>
      </c>
      <c r="E38" s="101" t="s">
        <v>995</v>
      </c>
      <c r="F38" s="102">
        <v>1</v>
      </c>
      <c r="G38" s="27"/>
      <c r="H38">
        <f t="shared" si="1"/>
        <v>123388</v>
      </c>
      <c r="L38">
        <v>123388</v>
      </c>
      <c r="N38" s="106" t="str">
        <f t="shared" si="0"/>
        <v>123388</v>
      </c>
    </row>
    <row r="39" spans="1:14" ht="16.5" thickTop="1" thickBot="1">
      <c r="A39" s="89" t="s">
        <v>843</v>
      </c>
      <c r="B39">
        <v>88004</v>
      </c>
      <c r="E39" s="61" t="s">
        <v>995</v>
      </c>
      <c r="F39" s="23">
        <v>1</v>
      </c>
      <c r="G39" s="27">
        <v>1</v>
      </c>
      <c r="H39">
        <f t="shared" si="1"/>
        <v>123388</v>
      </c>
      <c r="I39">
        <f>H38*G39</f>
        <v>123388</v>
      </c>
      <c r="L39">
        <v>123388</v>
      </c>
      <c r="M39">
        <v>123388</v>
      </c>
      <c r="N39" s="106" t="str">
        <f t="shared" si="0"/>
        <v>123388123388</v>
      </c>
    </row>
    <row r="40" spans="1:14" ht="16.5" thickTop="1" thickBot="1">
      <c r="A40" s="89" t="s">
        <v>591</v>
      </c>
      <c r="B40">
        <v>234959</v>
      </c>
      <c r="E40" s="101" t="s">
        <v>610</v>
      </c>
      <c r="F40" s="102">
        <v>2</v>
      </c>
      <c r="G40" s="27"/>
      <c r="H40">
        <f t="shared" si="1"/>
        <v>168567</v>
      </c>
      <c r="I40">
        <f>H39*G40</f>
        <v>0</v>
      </c>
      <c r="L40">
        <v>168567</v>
      </c>
      <c r="N40" s="106" t="str">
        <f t="shared" si="0"/>
        <v>168567</v>
      </c>
    </row>
    <row r="41" spans="1:14" ht="16.5" thickTop="1" thickBot="1">
      <c r="A41" s="90" t="s">
        <v>9</v>
      </c>
      <c r="B41" s="96" t="s">
        <v>1672</v>
      </c>
      <c r="C41">
        <f>SUM(B42:B133)</f>
        <v>25550273</v>
      </c>
      <c r="E41" s="61" t="s">
        <v>608</v>
      </c>
      <c r="F41" s="23">
        <v>1</v>
      </c>
      <c r="G41" s="27">
        <v>0.4</v>
      </c>
      <c r="H41" t="str">
        <f t="shared" si="1"/>
        <v/>
      </c>
      <c r="I41">
        <f>H40*G41</f>
        <v>67426.8</v>
      </c>
      <c r="L41" t="s">
        <v>1420</v>
      </c>
      <c r="M41">
        <v>67426.8</v>
      </c>
      <c r="N41" s="106" t="str">
        <f t="shared" si="0"/>
        <v>67426.8</v>
      </c>
    </row>
    <row r="42" spans="1:14" ht="16.5" thickTop="1" thickBot="1">
      <c r="A42" s="89" t="s">
        <v>84</v>
      </c>
      <c r="B42">
        <v>151663</v>
      </c>
      <c r="E42" s="61" t="s">
        <v>610</v>
      </c>
      <c r="F42" s="23">
        <v>1</v>
      </c>
      <c r="G42" s="27">
        <v>0.6</v>
      </c>
      <c r="H42">
        <f t="shared" si="1"/>
        <v>168567</v>
      </c>
      <c r="I42">
        <f>H40*G42</f>
        <v>101140.2</v>
      </c>
      <c r="L42">
        <v>168567</v>
      </c>
      <c r="M42">
        <v>101140.2</v>
      </c>
      <c r="N42" s="106" t="str">
        <f t="shared" si="0"/>
        <v>168567101140.2</v>
      </c>
    </row>
    <row r="43" spans="1:14" ht="16.5" thickTop="1" thickBot="1">
      <c r="A43" s="89" t="s">
        <v>37</v>
      </c>
      <c r="B43">
        <v>145215</v>
      </c>
      <c r="E43" s="101" t="s">
        <v>1002</v>
      </c>
      <c r="F43" s="102">
        <v>1</v>
      </c>
      <c r="G43" s="27"/>
      <c r="H43">
        <f t="shared" si="1"/>
        <v>81789</v>
      </c>
      <c r="I43">
        <f>H42*G43</f>
        <v>0</v>
      </c>
      <c r="L43">
        <v>81789</v>
      </c>
      <c r="N43" s="106" t="str">
        <f t="shared" si="0"/>
        <v>81789</v>
      </c>
    </row>
    <row r="44" spans="1:14" ht="16.5" thickTop="1" thickBot="1">
      <c r="A44" s="89" t="s">
        <v>21</v>
      </c>
      <c r="B44">
        <v>259022</v>
      </c>
      <c r="E44" s="61" t="s">
        <v>1001</v>
      </c>
      <c r="F44" s="23">
        <v>1</v>
      </c>
      <c r="G44" s="27">
        <v>1</v>
      </c>
      <c r="H44" t="str">
        <f t="shared" si="1"/>
        <v/>
      </c>
      <c r="I44">
        <f>H43*G44</f>
        <v>81789</v>
      </c>
      <c r="L44" t="s">
        <v>1420</v>
      </c>
      <c r="M44">
        <v>81789</v>
      </c>
      <c r="N44" s="106" t="str">
        <f t="shared" si="0"/>
        <v>81789</v>
      </c>
    </row>
    <row r="45" spans="1:14" ht="16.5" thickTop="1" thickBot="1">
      <c r="A45" s="89" t="s">
        <v>26</v>
      </c>
      <c r="B45">
        <v>180654</v>
      </c>
      <c r="E45" s="101" t="s">
        <v>1005</v>
      </c>
      <c r="F45" s="102">
        <v>1</v>
      </c>
      <c r="G45" s="27"/>
      <c r="H45">
        <f t="shared" si="1"/>
        <v>241669</v>
      </c>
      <c r="L45">
        <v>241669</v>
      </c>
      <c r="N45" s="106" t="str">
        <f t="shared" si="0"/>
        <v>241669</v>
      </c>
    </row>
    <row r="46" spans="1:14" ht="16.5" thickTop="1" thickBot="1">
      <c r="A46" s="89" t="s">
        <v>97</v>
      </c>
      <c r="B46">
        <v>168591</v>
      </c>
      <c r="E46" s="61" t="s">
        <v>1005</v>
      </c>
      <c r="F46" s="23">
        <v>1</v>
      </c>
      <c r="G46" s="27">
        <v>1</v>
      </c>
      <c r="H46">
        <f t="shared" si="1"/>
        <v>241669</v>
      </c>
      <c r="I46">
        <f>H45*G46</f>
        <v>241669</v>
      </c>
      <c r="L46">
        <v>241669</v>
      </c>
      <c r="M46">
        <v>241669</v>
      </c>
      <c r="N46" s="106" t="str">
        <f t="shared" si="0"/>
        <v>241669241669</v>
      </c>
    </row>
    <row r="47" spans="1:14" ht="16.5" thickTop="1" thickBot="1">
      <c r="A47" s="89" t="s">
        <v>80</v>
      </c>
      <c r="B47">
        <v>196877</v>
      </c>
      <c r="E47" s="101" t="s">
        <v>582</v>
      </c>
      <c r="F47" s="102">
        <v>3</v>
      </c>
      <c r="G47" s="27"/>
      <c r="H47">
        <f t="shared" si="1"/>
        <v>188586</v>
      </c>
      <c r="I47">
        <f>H46*G47</f>
        <v>0</v>
      </c>
      <c r="L47">
        <v>188586</v>
      </c>
      <c r="N47" s="106" t="str">
        <f t="shared" si="0"/>
        <v>188586</v>
      </c>
    </row>
    <row r="48" spans="1:14" ht="16.5" thickTop="1" thickBot="1">
      <c r="A48" s="89" t="s">
        <v>29</v>
      </c>
      <c r="B48">
        <v>298430</v>
      </c>
      <c r="E48" s="61" t="s">
        <v>845</v>
      </c>
      <c r="F48" s="23">
        <v>1</v>
      </c>
      <c r="G48" s="27">
        <v>0.3</v>
      </c>
      <c r="H48" t="str">
        <f t="shared" si="1"/>
        <v/>
      </c>
      <c r="I48">
        <f>H47*G48</f>
        <v>56575.799999999996</v>
      </c>
      <c r="L48" t="s">
        <v>1420</v>
      </c>
      <c r="M48">
        <v>56575.799999999996</v>
      </c>
      <c r="N48" s="106" t="str">
        <f t="shared" si="0"/>
        <v>56575.8</v>
      </c>
    </row>
    <row r="49" spans="1:14" ht="16.5" thickTop="1" thickBot="1">
      <c r="A49" s="89" t="s">
        <v>112</v>
      </c>
      <c r="B49">
        <v>213598</v>
      </c>
      <c r="E49" s="61" t="s">
        <v>850</v>
      </c>
      <c r="F49" s="23">
        <v>1</v>
      </c>
      <c r="G49" s="104">
        <v>0.33</v>
      </c>
      <c r="H49" t="str">
        <f t="shared" si="1"/>
        <v/>
      </c>
      <c r="I49">
        <f>$H$47*G49</f>
        <v>62233.380000000005</v>
      </c>
      <c r="L49" t="s">
        <v>1420</v>
      </c>
      <c r="M49">
        <v>62233.380000000005</v>
      </c>
      <c r="N49" s="106" t="str">
        <f t="shared" si="0"/>
        <v>62233.38</v>
      </c>
    </row>
    <row r="50" spans="1:14" ht="16.5" thickTop="1" thickBot="1">
      <c r="A50" s="89" t="s">
        <v>10</v>
      </c>
      <c r="B50">
        <v>88282</v>
      </c>
      <c r="E50" s="61" t="s">
        <v>580</v>
      </c>
      <c r="F50" s="23">
        <v>1</v>
      </c>
      <c r="G50" s="27">
        <v>0.37</v>
      </c>
      <c r="H50" t="str">
        <f t="shared" si="1"/>
        <v/>
      </c>
      <c r="I50">
        <f>$H$47*G50</f>
        <v>69776.819999999992</v>
      </c>
      <c r="L50" t="s">
        <v>1420</v>
      </c>
      <c r="M50">
        <v>69776.819999999992</v>
      </c>
      <c r="N50" s="106" t="str">
        <f t="shared" si="0"/>
        <v>69776.82</v>
      </c>
    </row>
    <row r="51" spans="1:14" ht="16.5" thickTop="1" thickBot="1">
      <c r="A51" s="89" t="s">
        <v>215</v>
      </c>
      <c r="B51">
        <v>124433</v>
      </c>
      <c r="E51" s="101" t="s">
        <v>1014</v>
      </c>
      <c r="F51" s="102">
        <v>1</v>
      </c>
      <c r="G51" s="27"/>
      <c r="H51">
        <f t="shared" si="1"/>
        <v>65879</v>
      </c>
      <c r="L51">
        <v>65879</v>
      </c>
      <c r="N51" s="106" t="str">
        <f t="shared" si="0"/>
        <v>65879</v>
      </c>
    </row>
    <row r="52" spans="1:14" ht="16.5" thickTop="1" thickBot="1">
      <c r="A52" s="89" t="s">
        <v>371</v>
      </c>
      <c r="B52">
        <v>431162</v>
      </c>
      <c r="E52" s="61" t="s">
        <v>1013</v>
      </c>
      <c r="F52" s="23">
        <v>1</v>
      </c>
      <c r="G52" s="27">
        <v>1</v>
      </c>
      <c r="H52" t="str">
        <f t="shared" si="1"/>
        <v/>
      </c>
      <c r="I52">
        <f>H51*G52</f>
        <v>65879</v>
      </c>
      <c r="L52" t="s">
        <v>1420</v>
      </c>
      <c r="M52">
        <v>65879</v>
      </c>
      <c r="N52" s="106" t="str">
        <f t="shared" si="0"/>
        <v>65879</v>
      </c>
    </row>
    <row r="53" spans="1:14" ht="16.5" thickTop="1" thickBot="1">
      <c r="A53" s="89" t="s">
        <v>184</v>
      </c>
      <c r="B53">
        <v>405118</v>
      </c>
      <c r="E53" s="101" t="s">
        <v>905</v>
      </c>
      <c r="F53" s="102">
        <v>2</v>
      </c>
      <c r="G53" s="27"/>
      <c r="H53">
        <f t="shared" si="1"/>
        <v>195619</v>
      </c>
      <c r="L53">
        <v>195619</v>
      </c>
      <c r="N53" s="106" t="str">
        <f t="shared" si="0"/>
        <v>195619</v>
      </c>
    </row>
    <row r="54" spans="1:14" ht="16.5" thickTop="1" thickBot="1">
      <c r="A54" s="89" t="s">
        <v>338</v>
      </c>
      <c r="B54">
        <v>549308</v>
      </c>
      <c r="E54" s="61" t="s">
        <v>584</v>
      </c>
      <c r="F54" s="23">
        <v>1</v>
      </c>
      <c r="G54" s="27">
        <v>0.45</v>
      </c>
      <c r="H54" t="str">
        <f t="shared" si="1"/>
        <v/>
      </c>
      <c r="I54">
        <f>H53*G54</f>
        <v>88028.55</v>
      </c>
      <c r="L54" t="s">
        <v>1420</v>
      </c>
      <c r="M54">
        <v>88028.55</v>
      </c>
      <c r="N54" s="106" t="str">
        <f t="shared" si="0"/>
        <v>88028.55</v>
      </c>
    </row>
    <row r="55" spans="1:14" ht="16.5" thickTop="1" thickBot="1">
      <c r="A55" s="89" t="s">
        <v>33</v>
      </c>
      <c r="B55">
        <v>257247</v>
      </c>
      <c r="E55" s="61" t="s">
        <v>906</v>
      </c>
      <c r="F55" s="23">
        <v>1</v>
      </c>
      <c r="G55" s="27">
        <v>0.55000000000000004</v>
      </c>
      <c r="H55" t="str">
        <f t="shared" si="1"/>
        <v/>
      </c>
      <c r="I55">
        <f>H53*G55</f>
        <v>107590.45000000001</v>
      </c>
      <c r="L55" t="s">
        <v>1420</v>
      </c>
      <c r="M55">
        <v>107590.45000000001</v>
      </c>
      <c r="N55" s="106" t="str">
        <f t="shared" si="0"/>
        <v>107590.45</v>
      </c>
    </row>
    <row r="56" spans="1:14" ht="16.5" thickTop="1" thickBot="1">
      <c r="A56" s="89" t="s">
        <v>369</v>
      </c>
      <c r="B56">
        <v>223125</v>
      </c>
      <c r="E56" s="101" t="s">
        <v>618</v>
      </c>
      <c r="F56" s="102">
        <v>2</v>
      </c>
      <c r="G56" s="27"/>
      <c r="H56">
        <f t="shared" si="1"/>
        <v>237831</v>
      </c>
      <c r="L56">
        <v>237831</v>
      </c>
      <c r="N56" s="106" t="str">
        <f t="shared" si="0"/>
        <v>237831</v>
      </c>
    </row>
    <row r="57" spans="1:14" ht="16.5" thickTop="1" thickBot="1">
      <c r="A57" s="89" t="s">
        <v>24</v>
      </c>
      <c r="B57">
        <v>521994</v>
      </c>
      <c r="E57" s="61" t="s">
        <v>997</v>
      </c>
      <c r="F57" s="23">
        <v>1</v>
      </c>
      <c r="G57" s="27">
        <v>0.4</v>
      </c>
      <c r="H57" t="str">
        <f t="shared" si="1"/>
        <v/>
      </c>
      <c r="I57">
        <f>H56*G57</f>
        <v>95132.400000000009</v>
      </c>
      <c r="L57" t="s">
        <v>1420</v>
      </c>
      <c r="M57">
        <v>95132.400000000009</v>
      </c>
      <c r="N57" s="106" t="str">
        <f t="shared" si="0"/>
        <v>95132.4</v>
      </c>
    </row>
    <row r="58" spans="1:14" ht="16.5" thickTop="1" thickBot="1">
      <c r="A58" s="89" t="s">
        <v>204</v>
      </c>
      <c r="B58">
        <v>204691</v>
      </c>
      <c r="E58" s="61" t="s">
        <v>616</v>
      </c>
      <c r="F58" s="23">
        <v>1</v>
      </c>
      <c r="G58" s="27">
        <v>0.6</v>
      </c>
      <c r="H58" t="str">
        <f t="shared" si="1"/>
        <v/>
      </c>
      <c r="I58">
        <f>H56*G58</f>
        <v>142698.6</v>
      </c>
      <c r="L58" t="s">
        <v>1420</v>
      </c>
      <c r="M58">
        <v>142698.6</v>
      </c>
      <c r="N58" s="106" t="str">
        <f t="shared" si="0"/>
        <v>142698.6</v>
      </c>
    </row>
    <row r="59" spans="1:14" ht="16.5" thickTop="1" thickBot="1">
      <c r="A59" s="89" t="s">
        <v>212</v>
      </c>
      <c r="B59">
        <v>301825</v>
      </c>
      <c r="E59" s="101" t="s">
        <v>1010</v>
      </c>
      <c r="F59" s="102">
        <v>1</v>
      </c>
      <c r="G59" s="27"/>
      <c r="H59">
        <f t="shared" si="1"/>
        <v>59578</v>
      </c>
      <c r="L59">
        <v>59578</v>
      </c>
      <c r="N59" s="106" t="str">
        <f t="shared" si="0"/>
        <v>59578</v>
      </c>
    </row>
    <row r="60" spans="1:14" ht="16.5" thickTop="1" thickBot="1">
      <c r="A60" s="89" t="s">
        <v>242</v>
      </c>
      <c r="B60">
        <v>474465</v>
      </c>
      <c r="E60" s="61" t="s">
        <v>1009</v>
      </c>
      <c r="F60" s="23">
        <v>1</v>
      </c>
      <c r="G60" s="27">
        <v>1</v>
      </c>
      <c r="H60" t="str">
        <f t="shared" si="1"/>
        <v/>
      </c>
      <c r="I60">
        <f>H59*G60</f>
        <v>59578</v>
      </c>
      <c r="L60" t="s">
        <v>1420</v>
      </c>
      <c r="M60">
        <v>59578</v>
      </c>
      <c r="N60" s="106" t="str">
        <f t="shared" si="0"/>
        <v>59578</v>
      </c>
    </row>
    <row r="61" spans="1:14" ht="16.5" thickTop="1" thickBot="1">
      <c r="A61" s="89" t="s">
        <v>86</v>
      </c>
      <c r="B61">
        <v>233017</v>
      </c>
      <c r="E61" s="101" t="s">
        <v>904</v>
      </c>
      <c r="F61" s="102">
        <v>1</v>
      </c>
      <c r="G61" s="27"/>
      <c r="H61">
        <f t="shared" si="1"/>
        <v>130364</v>
      </c>
      <c r="L61">
        <v>130364</v>
      </c>
      <c r="N61" s="106" t="str">
        <f t="shared" si="0"/>
        <v>130364</v>
      </c>
    </row>
    <row r="62" spans="1:14" ht="16.5" thickTop="1" thickBot="1">
      <c r="A62" s="89" t="s">
        <v>131</v>
      </c>
      <c r="B62">
        <v>178390</v>
      </c>
      <c r="E62" s="61" t="s">
        <v>903</v>
      </c>
      <c r="F62" s="23">
        <v>1</v>
      </c>
      <c r="G62" s="27">
        <v>1</v>
      </c>
      <c r="H62" t="str">
        <f t="shared" si="1"/>
        <v/>
      </c>
      <c r="I62">
        <f>H61*G62</f>
        <v>130364</v>
      </c>
      <c r="L62" t="s">
        <v>1420</v>
      </c>
      <c r="M62">
        <v>130364</v>
      </c>
      <c r="N62" s="106" t="str">
        <f t="shared" si="0"/>
        <v>130364</v>
      </c>
    </row>
    <row r="63" spans="1:14" ht="16.5" thickTop="1" thickBot="1">
      <c r="A63" s="89" t="s">
        <v>189</v>
      </c>
      <c r="B63">
        <v>350273</v>
      </c>
      <c r="E63" s="101" t="s">
        <v>847</v>
      </c>
      <c r="F63" s="102">
        <v>5</v>
      </c>
      <c r="G63" s="27"/>
      <c r="H63">
        <f t="shared" si="1"/>
        <v>165050</v>
      </c>
      <c r="L63">
        <v>165050</v>
      </c>
      <c r="N63" s="106" t="str">
        <f t="shared" si="0"/>
        <v>165050</v>
      </c>
    </row>
    <row r="64" spans="1:14" ht="16.5" thickTop="1" thickBot="1">
      <c r="A64" s="89" t="s">
        <v>39</v>
      </c>
      <c r="B64">
        <v>465919</v>
      </c>
      <c r="E64" s="61" t="s">
        <v>846</v>
      </c>
      <c r="F64" s="23">
        <v>1</v>
      </c>
      <c r="G64" s="27">
        <v>0.18</v>
      </c>
      <c r="H64" t="str">
        <f t="shared" si="1"/>
        <v/>
      </c>
      <c r="I64">
        <f>H63*G64</f>
        <v>29709</v>
      </c>
      <c r="L64" t="s">
        <v>1420</v>
      </c>
      <c r="M64">
        <v>29709</v>
      </c>
      <c r="N64" s="106" t="str">
        <f t="shared" si="0"/>
        <v>29709</v>
      </c>
    </row>
    <row r="65" spans="1:14" ht="16.5" thickTop="1" thickBot="1">
      <c r="A65" s="89" t="s">
        <v>289</v>
      </c>
      <c r="B65">
        <v>35003</v>
      </c>
      <c r="E65" s="61" t="s">
        <v>849</v>
      </c>
      <c r="F65" s="23">
        <v>1</v>
      </c>
      <c r="G65" s="27">
        <v>0.22</v>
      </c>
      <c r="H65" t="str">
        <f t="shared" si="1"/>
        <v/>
      </c>
      <c r="I65">
        <f>H63*G65</f>
        <v>36311</v>
      </c>
      <c r="L65" t="s">
        <v>1420</v>
      </c>
      <c r="M65">
        <v>36311</v>
      </c>
      <c r="N65" s="106" t="str">
        <f t="shared" si="0"/>
        <v>36311</v>
      </c>
    </row>
    <row r="66" spans="1:14" ht="16.5" thickTop="1" thickBot="1">
      <c r="A66" s="89" t="s">
        <v>276</v>
      </c>
      <c r="B66">
        <v>19680</v>
      </c>
      <c r="E66" s="61" t="s">
        <v>56</v>
      </c>
      <c r="F66" s="23">
        <v>1</v>
      </c>
      <c r="G66" s="27">
        <v>0.17</v>
      </c>
      <c r="H66" t="str">
        <f t="shared" si="1"/>
        <v/>
      </c>
      <c r="I66">
        <f>H63*G66</f>
        <v>28058.500000000004</v>
      </c>
      <c r="L66" t="s">
        <v>1420</v>
      </c>
      <c r="M66">
        <v>28058.500000000004</v>
      </c>
      <c r="N66" s="106" t="str">
        <f t="shared" si="0"/>
        <v>28058.5</v>
      </c>
    </row>
    <row r="67" spans="1:14" ht="16.5" thickTop="1" thickBot="1">
      <c r="A67" s="89" t="s">
        <v>336</v>
      </c>
      <c r="B67">
        <v>233253</v>
      </c>
      <c r="E67" s="61" t="s">
        <v>909</v>
      </c>
      <c r="F67" s="23">
        <v>1</v>
      </c>
      <c r="G67" s="27">
        <v>0.23</v>
      </c>
      <c r="H67" t="str">
        <f t="shared" si="1"/>
        <v/>
      </c>
      <c r="I67">
        <f>H63*G67</f>
        <v>37961.5</v>
      </c>
      <c r="L67" t="s">
        <v>1420</v>
      </c>
      <c r="M67">
        <v>37961.5</v>
      </c>
      <c r="N67" s="106" t="str">
        <f t="shared" ref="N67:N130" si="2">_xlfn.CONCAT(L67:M67)</f>
        <v>37961.5</v>
      </c>
    </row>
    <row r="68" spans="1:14" ht="16.5" thickTop="1" thickBot="1">
      <c r="A68" s="89" t="s">
        <v>196</v>
      </c>
      <c r="B68">
        <v>443648</v>
      </c>
      <c r="E68" s="61" t="s">
        <v>851</v>
      </c>
      <c r="F68" s="23">
        <v>1</v>
      </c>
      <c r="G68" s="27">
        <v>0.2</v>
      </c>
      <c r="H68" t="str">
        <f t="shared" ref="H68:H131" si="3">IFERROR(VLOOKUP(E68,$A$3:$B$452,2,0), "")</f>
        <v/>
      </c>
      <c r="I68">
        <f>H63*G68</f>
        <v>33010</v>
      </c>
      <c r="L68" t="s">
        <v>1420</v>
      </c>
      <c r="M68">
        <v>33010</v>
      </c>
      <c r="N68" s="106" t="str">
        <f t="shared" si="2"/>
        <v>33010</v>
      </c>
    </row>
    <row r="69" spans="1:14" ht="16.5" thickTop="1" thickBot="1">
      <c r="A69" s="89" t="s">
        <v>82</v>
      </c>
      <c r="B69">
        <v>160112</v>
      </c>
      <c r="E69" s="101" t="s">
        <v>861</v>
      </c>
      <c r="F69" s="102">
        <v>1</v>
      </c>
      <c r="G69" s="27"/>
      <c r="H69">
        <f t="shared" si="3"/>
        <v>283889</v>
      </c>
      <c r="L69">
        <v>283889</v>
      </c>
      <c r="N69" s="106" t="str">
        <f t="shared" si="2"/>
        <v>283889</v>
      </c>
    </row>
    <row r="70" spans="1:14" ht="16.5" thickTop="1" thickBot="1">
      <c r="A70" s="89" t="s">
        <v>264</v>
      </c>
      <c r="B70">
        <v>187156</v>
      </c>
      <c r="E70" s="61" t="s">
        <v>860</v>
      </c>
      <c r="F70" s="23">
        <v>1</v>
      </c>
      <c r="G70" s="27">
        <v>1</v>
      </c>
      <c r="H70" t="str">
        <f t="shared" si="3"/>
        <v/>
      </c>
      <c r="I70">
        <f>H69*G70</f>
        <v>283889</v>
      </c>
      <c r="L70" t="s">
        <v>1420</v>
      </c>
      <c r="M70">
        <v>283889</v>
      </c>
      <c r="N70" s="106" t="str">
        <f t="shared" si="2"/>
        <v>283889</v>
      </c>
    </row>
    <row r="71" spans="1:14" ht="16.5" thickTop="1" thickBot="1">
      <c r="A71" s="89" t="s">
        <v>340</v>
      </c>
      <c r="B71">
        <v>301310</v>
      </c>
      <c r="E71" s="101" t="s">
        <v>1011</v>
      </c>
      <c r="F71" s="102">
        <v>2</v>
      </c>
      <c r="G71" s="27"/>
      <c r="H71">
        <f t="shared" si="3"/>
        <v>262841</v>
      </c>
      <c r="L71">
        <v>262841</v>
      </c>
      <c r="N71" s="106" t="str">
        <f t="shared" si="2"/>
        <v>262841</v>
      </c>
    </row>
    <row r="72" spans="1:14" ht="16.5" thickTop="1" thickBot="1">
      <c r="A72" s="89" t="s">
        <v>240</v>
      </c>
      <c r="B72">
        <v>338760</v>
      </c>
      <c r="E72" s="61" t="s">
        <v>1011</v>
      </c>
      <c r="F72" s="23">
        <v>1</v>
      </c>
      <c r="G72" s="27">
        <v>0.37</v>
      </c>
      <c r="H72">
        <f t="shared" si="3"/>
        <v>262841</v>
      </c>
      <c r="I72">
        <f>H71*G72</f>
        <v>97251.17</v>
      </c>
      <c r="M72">
        <v>97251.17</v>
      </c>
      <c r="N72" s="106" t="str">
        <f t="shared" si="2"/>
        <v>97251.17</v>
      </c>
    </row>
    <row r="73" spans="1:14" ht="16.5" thickTop="1" thickBot="1">
      <c r="A73" s="89" t="s">
        <v>198</v>
      </c>
      <c r="B73">
        <v>258278</v>
      </c>
      <c r="E73" s="61" t="s">
        <v>1012</v>
      </c>
      <c r="F73" s="23">
        <v>1</v>
      </c>
      <c r="G73" s="27">
        <v>0.63</v>
      </c>
      <c r="H73" t="str">
        <f t="shared" si="3"/>
        <v/>
      </c>
      <c r="I73">
        <f>H72*G73</f>
        <v>165589.82999999999</v>
      </c>
      <c r="L73" t="s">
        <v>1420</v>
      </c>
      <c r="M73">
        <v>165589.82999999999</v>
      </c>
      <c r="N73" s="106" t="str">
        <f t="shared" si="2"/>
        <v>165589.83</v>
      </c>
    </row>
    <row r="74" spans="1:14" ht="16.5" thickTop="1" thickBot="1">
      <c r="A74" s="89" t="s">
        <v>259</v>
      </c>
      <c r="B74">
        <v>254402</v>
      </c>
      <c r="E74" s="101" t="s">
        <v>853</v>
      </c>
      <c r="F74" s="102">
        <v>1</v>
      </c>
      <c r="G74" s="27"/>
      <c r="H74">
        <f t="shared" si="3"/>
        <v>301046</v>
      </c>
      <c r="L74">
        <v>301046</v>
      </c>
      <c r="N74" s="106" t="str">
        <f t="shared" si="2"/>
        <v>301046</v>
      </c>
    </row>
    <row r="75" spans="1:14" ht="16.5" thickTop="1" thickBot="1">
      <c r="A75" s="89" t="s">
        <v>221</v>
      </c>
      <c r="B75">
        <v>349910</v>
      </c>
      <c r="E75" s="61" t="s">
        <v>852</v>
      </c>
      <c r="F75" s="23">
        <v>1</v>
      </c>
      <c r="G75" s="27">
        <v>1</v>
      </c>
      <c r="H75" t="str">
        <f t="shared" si="3"/>
        <v/>
      </c>
      <c r="I75">
        <f>H74*G75</f>
        <v>301046</v>
      </c>
      <c r="L75" t="s">
        <v>1420</v>
      </c>
      <c r="M75">
        <v>301046</v>
      </c>
      <c r="N75" s="106" t="str">
        <f t="shared" si="2"/>
        <v>301046</v>
      </c>
    </row>
    <row r="76" spans="1:14" ht="16.5" thickTop="1" thickBot="1">
      <c r="A76" s="89" t="s">
        <v>205</v>
      </c>
      <c r="B76">
        <v>431352</v>
      </c>
      <c r="E76" s="101" t="s">
        <v>999</v>
      </c>
      <c r="F76" s="102">
        <v>1</v>
      </c>
      <c r="G76" s="27"/>
      <c r="H76">
        <f t="shared" si="3"/>
        <v>121716</v>
      </c>
      <c r="L76">
        <v>121716</v>
      </c>
      <c r="N76" s="106" t="str">
        <f t="shared" si="2"/>
        <v>121716</v>
      </c>
    </row>
    <row r="77" spans="1:14" ht="16.5" thickTop="1" thickBot="1">
      <c r="A77" s="89" t="s">
        <v>101</v>
      </c>
      <c r="B77">
        <v>289047</v>
      </c>
      <c r="E77" s="61" t="s">
        <v>998</v>
      </c>
      <c r="F77" s="23">
        <v>1</v>
      </c>
      <c r="G77" s="27">
        <v>1</v>
      </c>
      <c r="H77" t="str">
        <f t="shared" si="3"/>
        <v/>
      </c>
      <c r="I77">
        <f>H76*G77</f>
        <v>121716</v>
      </c>
      <c r="L77" t="s">
        <v>1420</v>
      </c>
      <c r="M77">
        <v>121716</v>
      </c>
      <c r="N77" s="106" t="str">
        <f t="shared" si="2"/>
        <v>121716</v>
      </c>
    </row>
    <row r="78" spans="1:14" ht="16.5" thickTop="1" thickBot="1">
      <c r="A78" s="89" t="s">
        <v>134</v>
      </c>
      <c r="B78">
        <v>256168</v>
      </c>
      <c r="E78" s="101" t="s">
        <v>1004</v>
      </c>
      <c r="F78" s="102">
        <v>2</v>
      </c>
      <c r="G78" s="27"/>
      <c r="H78">
        <f t="shared" si="3"/>
        <v>20885</v>
      </c>
      <c r="L78">
        <v>20885</v>
      </c>
      <c r="N78" s="106" t="str">
        <f t="shared" si="2"/>
        <v>20885</v>
      </c>
    </row>
    <row r="79" spans="1:14" ht="16.5" thickTop="1" thickBot="1">
      <c r="A79" s="89" t="s">
        <v>46</v>
      </c>
      <c r="B79">
        <v>396683</v>
      </c>
      <c r="E79" s="61" t="s">
        <v>1003</v>
      </c>
      <c r="F79" s="23">
        <v>1</v>
      </c>
      <c r="G79" s="27">
        <v>0.45</v>
      </c>
      <c r="H79" t="str">
        <f t="shared" si="3"/>
        <v/>
      </c>
      <c r="I79">
        <f>H78*G79</f>
        <v>9398.25</v>
      </c>
      <c r="L79" t="s">
        <v>1420</v>
      </c>
      <c r="M79">
        <v>9398.25</v>
      </c>
      <c r="N79" s="106" t="str">
        <f t="shared" si="2"/>
        <v>9398.25</v>
      </c>
    </row>
    <row r="80" spans="1:14" ht="16.5" thickTop="1" thickBot="1">
      <c r="A80" s="89" t="s">
        <v>73</v>
      </c>
      <c r="B80">
        <v>526003</v>
      </c>
      <c r="E80" s="61" t="s">
        <v>1006</v>
      </c>
      <c r="F80" s="23">
        <v>1</v>
      </c>
      <c r="G80" s="27">
        <v>0.55000000000000004</v>
      </c>
      <c r="H80" t="str">
        <f t="shared" si="3"/>
        <v/>
      </c>
      <c r="I80">
        <f>H78*G80</f>
        <v>11486.750000000002</v>
      </c>
      <c r="L80" t="s">
        <v>1420</v>
      </c>
      <c r="M80">
        <v>11486.750000000002</v>
      </c>
      <c r="N80" s="106" t="str">
        <f t="shared" si="2"/>
        <v>11486.75</v>
      </c>
    </row>
    <row r="81" spans="1:14" ht="16.5" thickTop="1" thickBot="1">
      <c r="A81" s="89" t="s">
        <v>260</v>
      </c>
      <c r="B81">
        <v>512646</v>
      </c>
      <c r="E81" s="101" t="s">
        <v>607</v>
      </c>
      <c r="F81" s="102">
        <v>2</v>
      </c>
      <c r="G81" s="27"/>
      <c r="H81">
        <f t="shared" si="3"/>
        <v>174775</v>
      </c>
      <c r="L81">
        <v>174775</v>
      </c>
      <c r="N81" s="106" t="str">
        <f t="shared" si="2"/>
        <v>174775</v>
      </c>
    </row>
    <row r="82" spans="1:14" ht="16.5" thickTop="1" thickBot="1">
      <c r="A82" s="89" t="s">
        <v>63</v>
      </c>
      <c r="B82">
        <v>109575</v>
      </c>
      <c r="E82" s="61" t="s">
        <v>607</v>
      </c>
      <c r="F82" s="23">
        <v>1</v>
      </c>
      <c r="G82" s="27">
        <v>0.37</v>
      </c>
      <c r="H82">
        <f t="shared" si="3"/>
        <v>174775</v>
      </c>
      <c r="I82">
        <f>H81*G82</f>
        <v>64666.75</v>
      </c>
      <c r="M82">
        <v>64666.75</v>
      </c>
      <c r="N82" s="106" t="str">
        <f t="shared" si="2"/>
        <v>64666.75</v>
      </c>
    </row>
    <row r="83" spans="1:14" ht="16.5" thickTop="1" thickBot="1">
      <c r="A83" s="89" t="s">
        <v>44</v>
      </c>
      <c r="B83">
        <v>330477</v>
      </c>
      <c r="E83" s="61" t="s">
        <v>615</v>
      </c>
      <c r="F83" s="23">
        <v>1</v>
      </c>
      <c r="G83" s="27">
        <v>0.63</v>
      </c>
      <c r="H83" t="str">
        <f t="shared" si="3"/>
        <v/>
      </c>
      <c r="I83">
        <f>H82*G83</f>
        <v>110108.25</v>
      </c>
      <c r="L83" t="s">
        <v>1420</v>
      </c>
      <c r="M83">
        <v>110108.25</v>
      </c>
      <c r="N83" s="106" t="str">
        <f t="shared" si="2"/>
        <v>110108.25</v>
      </c>
    </row>
    <row r="84" spans="1:14" ht="16.5" thickTop="1" thickBot="1">
      <c r="A84" s="89" t="s">
        <v>95</v>
      </c>
      <c r="B84">
        <v>124939</v>
      </c>
      <c r="E84" s="101" t="s">
        <v>908</v>
      </c>
      <c r="F84" s="102">
        <v>1</v>
      </c>
      <c r="G84" s="27"/>
      <c r="H84">
        <f t="shared" si="3"/>
        <v>193556</v>
      </c>
      <c r="L84">
        <v>193556</v>
      </c>
      <c r="N84" s="106" t="str">
        <f t="shared" si="2"/>
        <v>193556</v>
      </c>
    </row>
    <row r="85" spans="1:14" ht="16.5" thickTop="1" thickBot="1">
      <c r="A85" s="89" t="s">
        <v>120</v>
      </c>
      <c r="B85">
        <v>498179</v>
      </c>
      <c r="E85" s="61" t="s">
        <v>907</v>
      </c>
      <c r="F85" s="23">
        <v>1</v>
      </c>
      <c r="G85" s="27">
        <v>1</v>
      </c>
      <c r="H85" t="str">
        <f t="shared" si="3"/>
        <v/>
      </c>
      <c r="I85">
        <f>H84*G85</f>
        <v>193556</v>
      </c>
      <c r="L85" t="s">
        <v>1420</v>
      </c>
      <c r="M85">
        <v>193556</v>
      </c>
      <c r="N85" s="106" t="str">
        <f t="shared" si="2"/>
        <v>193556</v>
      </c>
    </row>
    <row r="86" spans="1:14" ht="16.5" thickTop="1" thickBot="1">
      <c r="A86" s="89" t="s">
        <v>361</v>
      </c>
      <c r="B86">
        <v>452463</v>
      </c>
      <c r="E86" s="101" t="s">
        <v>839</v>
      </c>
      <c r="F86" s="102">
        <v>2</v>
      </c>
      <c r="G86" s="27"/>
      <c r="H86">
        <f t="shared" si="3"/>
        <v>163927</v>
      </c>
      <c r="L86">
        <v>163927</v>
      </c>
      <c r="N86" s="106" t="str">
        <f t="shared" si="2"/>
        <v>163927</v>
      </c>
    </row>
    <row r="87" spans="1:14" ht="16.5" thickTop="1" thickBot="1">
      <c r="A87" s="89" t="s">
        <v>191</v>
      </c>
      <c r="B87">
        <v>206386</v>
      </c>
      <c r="E87" s="61" t="s">
        <v>838</v>
      </c>
      <c r="F87" s="23">
        <v>1</v>
      </c>
      <c r="G87" s="27">
        <v>0.55000000000000004</v>
      </c>
      <c r="H87" t="str">
        <f t="shared" si="3"/>
        <v/>
      </c>
      <c r="I87">
        <f>H86*G87</f>
        <v>90159.85</v>
      </c>
      <c r="L87" t="s">
        <v>1420</v>
      </c>
      <c r="M87">
        <v>90159.85</v>
      </c>
      <c r="N87" s="106" t="str">
        <f t="shared" si="2"/>
        <v>90159.85</v>
      </c>
    </row>
    <row r="88" spans="1:14" ht="16.5" thickTop="1" thickBot="1">
      <c r="A88" s="89" t="s">
        <v>76</v>
      </c>
      <c r="B88">
        <v>35862</v>
      </c>
      <c r="E88" s="61" t="s">
        <v>841</v>
      </c>
      <c r="F88" s="23">
        <v>1</v>
      </c>
      <c r="G88" s="27">
        <v>0.45</v>
      </c>
      <c r="H88" t="str">
        <f t="shared" si="3"/>
        <v/>
      </c>
      <c r="I88">
        <f>H86*G88</f>
        <v>73767.150000000009</v>
      </c>
      <c r="L88" t="s">
        <v>1420</v>
      </c>
      <c r="M88">
        <v>73767.150000000009</v>
      </c>
      <c r="N88" s="106" t="str">
        <f t="shared" si="2"/>
        <v>73767.15</v>
      </c>
    </row>
    <row r="89" spans="1:14" ht="16.5" thickTop="1" thickBot="1">
      <c r="A89" s="89" t="s">
        <v>16</v>
      </c>
      <c r="B89">
        <v>382139</v>
      </c>
      <c r="E89" s="101" t="s">
        <v>1000</v>
      </c>
      <c r="F89" s="102">
        <v>3</v>
      </c>
      <c r="G89" s="27"/>
      <c r="H89">
        <f t="shared" si="3"/>
        <v>316462</v>
      </c>
      <c r="L89">
        <v>316462</v>
      </c>
      <c r="N89" s="106" t="str">
        <f t="shared" si="2"/>
        <v>316462</v>
      </c>
    </row>
    <row r="90" spans="1:14" ht="16.5" thickTop="1" thickBot="1">
      <c r="A90" s="89" t="s">
        <v>277</v>
      </c>
      <c r="B90">
        <v>59693</v>
      </c>
      <c r="E90" s="61" t="s">
        <v>52</v>
      </c>
      <c r="F90" s="23">
        <v>1</v>
      </c>
      <c r="G90" s="27">
        <v>0.3</v>
      </c>
      <c r="H90" t="str">
        <f t="shared" si="3"/>
        <v/>
      </c>
      <c r="I90">
        <f>H89*G90</f>
        <v>94938.599999999991</v>
      </c>
      <c r="L90" t="s">
        <v>1420</v>
      </c>
      <c r="M90">
        <v>94938.599999999991</v>
      </c>
      <c r="N90" s="106" t="str">
        <f t="shared" si="2"/>
        <v>94938.6</v>
      </c>
    </row>
    <row r="91" spans="1:14" ht="16.5" thickTop="1" thickBot="1">
      <c r="A91" s="89" t="s">
        <v>373</v>
      </c>
      <c r="B91">
        <v>179148</v>
      </c>
      <c r="E91" s="61" t="s">
        <v>675</v>
      </c>
      <c r="F91" s="23">
        <v>1</v>
      </c>
      <c r="G91" s="27">
        <v>0.32</v>
      </c>
      <c r="H91" t="str">
        <f t="shared" si="3"/>
        <v/>
      </c>
      <c r="I91">
        <f>H89*G91</f>
        <v>101267.84</v>
      </c>
      <c r="L91" t="s">
        <v>1420</v>
      </c>
      <c r="M91">
        <v>101267.84</v>
      </c>
      <c r="N91" s="106" t="str">
        <f t="shared" si="2"/>
        <v>101267.84</v>
      </c>
    </row>
    <row r="92" spans="1:14" ht="16.5" thickTop="1" thickBot="1">
      <c r="A92" s="89" t="s">
        <v>35</v>
      </c>
      <c r="B92">
        <v>319221</v>
      </c>
      <c r="E92" s="61" t="s">
        <v>56</v>
      </c>
      <c r="F92" s="23">
        <v>1</v>
      </c>
      <c r="G92" s="27">
        <v>0.38</v>
      </c>
      <c r="H92" t="str">
        <f t="shared" si="3"/>
        <v/>
      </c>
      <c r="I92">
        <f>H89*G92</f>
        <v>120255.56</v>
      </c>
      <c r="L92" t="s">
        <v>1420</v>
      </c>
      <c r="M92">
        <v>120255.56</v>
      </c>
      <c r="N92" s="106" t="str">
        <f t="shared" si="2"/>
        <v>120255.56</v>
      </c>
    </row>
    <row r="93" spans="1:14" ht="16.5" thickTop="1" thickBot="1">
      <c r="A93" s="89" t="s">
        <v>280</v>
      </c>
      <c r="B93">
        <v>111833</v>
      </c>
      <c r="E93" s="101" t="s">
        <v>1015</v>
      </c>
      <c r="F93" s="102">
        <v>2</v>
      </c>
      <c r="G93" s="27"/>
      <c r="H93">
        <f t="shared" si="3"/>
        <v>163470</v>
      </c>
      <c r="L93">
        <v>163470</v>
      </c>
      <c r="N93" s="106" t="str">
        <f t="shared" si="2"/>
        <v>163470</v>
      </c>
    </row>
    <row r="94" spans="1:14" ht="16.5" thickTop="1" thickBot="1">
      <c r="A94" s="89" t="s">
        <v>70</v>
      </c>
      <c r="B94">
        <v>282975</v>
      </c>
      <c r="E94" s="61" t="s">
        <v>826</v>
      </c>
      <c r="F94" s="23">
        <v>1</v>
      </c>
      <c r="G94" s="27">
        <v>0.45</v>
      </c>
      <c r="H94" t="str">
        <f t="shared" si="3"/>
        <v/>
      </c>
      <c r="I94">
        <f>H93*G94</f>
        <v>73561.5</v>
      </c>
      <c r="L94" t="s">
        <v>1420</v>
      </c>
      <c r="M94">
        <v>73561.5</v>
      </c>
      <c r="N94" s="106" t="str">
        <f t="shared" si="2"/>
        <v>73561.5</v>
      </c>
    </row>
    <row r="95" spans="1:14" ht="16.5" thickTop="1" thickBot="1">
      <c r="A95" s="89" t="s">
        <v>13</v>
      </c>
      <c r="B95">
        <v>258278</v>
      </c>
      <c r="E95" s="61" t="s">
        <v>1016</v>
      </c>
      <c r="F95" s="23">
        <v>1</v>
      </c>
      <c r="G95" s="27">
        <v>0.55000000000000004</v>
      </c>
      <c r="H95" t="str">
        <f t="shared" si="3"/>
        <v/>
      </c>
      <c r="I95">
        <f>H93*G95</f>
        <v>89908.5</v>
      </c>
      <c r="L95" t="s">
        <v>1420</v>
      </c>
      <c r="M95">
        <v>89908.5</v>
      </c>
      <c r="N95" s="106" t="str">
        <f t="shared" si="2"/>
        <v>89908.5</v>
      </c>
    </row>
    <row r="96" spans="1:14" ht="16.5" thickTop="1" thickBot="1">
      <c r="A96" s="89" t="s">
        <v>165</v>
      </c>
      <c r="B96">
        <v>146591</v>
      </c>
      <c r="E96" s="101" t="s">
        <v>585</v>
      </c>
      <c r="F96" s="102">
        <v>1</v>
      </c>
      <c r="G96" s="27"/>
      <c r="H96">
        <f t="shared" si="3"/>
        <v>148494</v>
      </c>
      <c r="L96">
        <v>148494</v>
      </c>
      <c r="N96" s="106" t="str">
        <f t="shared" si="2"/>
        <v>148494</v>
      </c>
    </row>
    <row r="97" spans="1:14" ht="16.5" thickTop="1" thickBot="1">
      <c r="A97" s="89" t="s">
        <v>126</v>
      </c>
      <c r="B97">
        <v>243351</v>
      </c>
      <c r="E97" s="61" t="s">
        <v>583</v>
      </c>
      <c r="F97" s="23">
        <v>1</v>
      </c>
      <c r="G97" s="27">
        <v>1</v>
      </c>
      <c r="H97" t="str">
        <f t="shared" si="3"/>
        <v/>
      </c>
      <c r="I97">
        <f>H96*G97</f>
        <v>148494</v>
      </c>
      <c r="L97" t="s">
        <v>1420</v>
      </c>
      <c r="M97">
        <v>148494</v>
      </c>
      <c r="N97" s="106" t="str">
        <f t="shared" si="2"/>
        <v>148494</v>
      </c>
    </row>
    <row r="98" spans="1:14" ht="16.5" thickTop="1" thickBot="1">
      <c r="A98" s="89" t="s">
        <v>202</v>
      </c>
      <c r="B98">
        <v>275646</v>
      </c>
      <c r="E98" s="101" t="s">
        <v>843</v>
      </c>
      <c r="F98" s="102">
        <v>1</v>
      </c>
      <c r="G98" s="27"/>
      <c r="H98">
        <f t="shared" si="3"/>
        <v>88004</v>
      </c>
      <c r="L98">
        <v>88004</v>
      </c>
      <c r="N98" s="106" t="str">
        <f t="shared" si="2"/>
        <v>88004</v>
      </c>
    </row>
    <row r="99" spans="1:14" ht="16.5" thickTop="1" thickBot="1">
      <c r="A99" s="89" t="s">
        <v>283</v>
      </c>
      <c r="B99">
        <v>684425</v>
      </c>
      <c r="E99" s="61" t="s">
        <v>842</v>
      </c>
      <c r="F99" s="23">
        <v>1</v>
      </c>
      <c r="G99" s="27">
        <v>1</v>
      </c>
      <c r="H99" t="str">
        <f t="shared" si="3"/>
        <v/>
      </c>
      <c r="I99">
        <f>H98*G99</f>
        <v>88004</v>
      </c>
      <c r="L99" t="s">
        <v>1420</v>
      </c>
      <c r="M99">
        <v>88004</v>
      </c>
      <c r="N99" s="106" t="str">
        <f t="shared" si="2"/>
        <v>88004</v>
      </c>
    </row>
    <row r="100" spans="1:14" ht="16.5" thickTop="1" thickBot="1">
      <c r="A100" s="89" t="s">
        <v>297</v>
      </c>
      <c r="B100">
        <v>108995</v>
      </c>
      <c r="E100" s="101" t="s">
        <v>591</v>
      </c>
      <c r="F100" s="102">
        <v>2</v>
      </c>
      <c r="G100" s="27"/>
      <c r="H100">
        <f t="shared" si="3"/>
        <v>234959</v>
      </c>
      <c r="L100">
        <v>234959</v>
      </c>
      <c r="N100" s="106" t="str">
        <f t="shared" si="2"/>
        <v>234959</v>
      </c>
    </row>
    <row r="101" spans="1:14" ht="16.5" thickTop="1" thickBot="1">
      <c r="A101" s="89" t="s">
        <v>368</v>
      </c>
      <c r="B101">
        <v>279913</v>
      </c>
      <c r="E101" s="61" t="s">
        <v>590</v>
      </c>
      <c r="F101" s="23">
        <v>1</v>
      </c>
      <c r="G101" s="27">
        <v>0.4</v>
      </c>
      <c r="H101" t="str">
        <f t="shared" si="3"/>
        <v/>
      </c>
      <c r="I101">
        <f>H100*G101</f>
        <v>93983.6</v>
      </c>
      <c r="L101" t="s">
        <v>1420</v>
      </c>
      <c r="M101">
        <v>93983.6</v>
      </c>
      <c r="N101" s="106" t="str">
        <f t="shared" si="2"/>
        <v>93983.6</v>
      </c>
    </row>
    <row r="102" spans="1:14" ht="16.5" thickTop="1" thickBot="1">
      <c r="A102" s="89" t="s">
        <v>48</v>
      </c>
      <c r="B102">
        <v>210050</v>
      </c>
      <c r="E102" s="61" t="s">
        <v>613</v>
      </c>
      <c r="F102" s="23">
        <v>1</v>
      </c>
      <c r="G102" s="27">
        <v>0.6</v>
      </c>
      <c r="H102" t="str">
        <f t="shared" si="3"/>
        <v/>
      </c>
      <c r="I102">
        <f>H100*G102</f>
        <v>140975.4</v>
      </c>
      <c r="L102" t="s">
        <v>1420</v>
      </c>
      <c r="M102">
        <v>140975.4</v>
      </c>
      <c r="N102" s="106" t="str">
        <f t="shared" si="2"/>
        <v>140975.4</v>
      </c>
    </row>
    <row r="103" spans="1:14" ht="16.5" thickTop="1" thickBot="1">
      <c r="A103" s="89" t="s">
        <v>41</v>
      </c>
      <c r="B103">
        <v>295814</v>
      </c>
      <c r="E103" s="103" t="s">
        <v>9</v>
      </c>
      <c r="F103" s="102">
        <v>194</v>
      </c>
      <c r="G103" s="27"/>
      <c r="H103" t="str">
        <f t="shared" si="3"/>
        <v>TOTAL_POPULATION</v>
      </c>
      <c r="L103" t="s">
        <v>1672</v>
      </c>
      <c r="N103" s="106" t="str">
        <f t="shared" si="2"/>
        <v>TOTAL_POPULATION</v>
      </c>
    </row>
    <row r="104" spans="1:14" ht="16.5" thickTop="1" thickBot="1">
      <c r="A104" s="89" t="s">
        <v>88</v>
      </c>
      <c r="B104">
        <v>398716</v>
      </c>
      <c r="E104" s="101" t="s">
        <v>84</v>
      </c>
      <c r="F104" s="102">
        <v>2</v>
      </c>
      <c r="G104" s="27"/>
      <c r="H104">
        <f t="shared" si="3"/>
        <v>151663</v>
      </c>
      <c r="L104">
        <v>151663</v>
      </c>
      <c r="N104" s="106" t="str">
        <f t="shared" si="2"/>
        <v>151663</v>
      </c>
    </row>
    <row r="105" spans="1:14" ht="16.5" thickTop="1" thickBot="1">
      <c r="A105" s="89" t="s">
        <v>200</v>
      </c>
      <c r="B105">
        <v>244943</v>
      </c>
      <c r="E105" s="61" t="s">
        <v>83</v>
      </c>
      <c r="F105" s="23">
        <v>1</v>
      </c>
      <c r="G105" s="27">
        <v>0.45</v>
      </c>
      <c r="H105" t="str">
        <f t="shared" si="3"/>
        <v/>
      </c>
      <c r="I105">
        <f>H104*G105</f>
        <v>68248.350000000006</v>
      </c>
      <c r="L105" t="s">
        <v>1420</v>
      </c>
      <c r="M105">
        <v>68248.350000000006</v>
      </c>
      <c r="N105" s="106" t="str">
        <f t="shared" si="2"/>
        <v>68248.35</v>
      </c>
    </row>
    <row r="106" spans="1:14" ht="16.5" thickTop="1" thickBot="1">
      <c r="A106" s="89" t="s">
        <v>193</v>
      </c>
      <c r="B106">
        <v>523556</v>
      </c>
      <c r="E106" s="61" t="s">
        <v>93</v>
      </c>
      <c r="F106" s="23">
        <v>1</v>
      </c>
      <c r="G106" s="27">
        <v>0.55000000000000004</v>
      </c>
      <c r="H106" t="str">
        <f t="shared" si="3"/>
        <v/>
      </c>
      <c r="I106">
        <f>H104*G106</f>
        <v>83414.650000000009</v>
      </c>
      <c r="L106" t="s">
        <v>1420</v>
      </c>
      <c r="M106">
        <v>83414.650000000009</v>
      </c>
      <c r="N106" s="106" t="str">
        <f t="shared" si="2"/>
        <v>83414.65</v>
      </c>
    </row>
    <row r="107" spans="1:14" ht="16.5" thickTop="1" thickBot="1">
      <c r="A107" s="89" t="s">
        <v>19</v>
      </c>
      <c r="B107">
        <v>493518</v>
      </c>
      <c r="E107" s="101" t="s">
        <v>37</v>
      </c>
      <c r="F107" s="102">
        <v>1</v>
      </c>
      <c r="G107" s="27"/>
      <c r="H107">
        <f t="shared" si="3"/>
        <v>145215</v>
      </c>
      <c r="L107">
        <v>145215</v>
      </c>
      <c r="N107" s="106" t="str">
        <f t="shared" si="2"/>
        <v>145215</v>
      </c>
    </row>
    <row r="108" spans="1:14" ht="16.5" thickTop="1" thickBot="1">
      <c r="A108" s="89" t="s">
        <v>54</v>
      </c>
      <c r="B108">
        <v>373987</v>
      </c>
      <c r="E108" s="61" t="s">
        <v>37</v>
      </c>
      <c r="F108" s="23">
        <v>1</v>
      </c>
      <c r="G108" s="27">
        <v>1</v>
      </c>
      <c r="H108">
        <f t="shared" si="3"/>
        <v>145215</v>
      </c>
      <c r="I108">
        <f>H107*G108</f>
        <v>145215</v>
      </c>
      <c r="M108">
        <v>145215</v>
      </c>
      <c r="N108" s="106" t="str">
        <f t="shared" si="2"/>
        <v>145215</v>
      </c>
    </row>
    <row r="109" spans="1:14" ht="16.5" thickTop="1" thickBot="1">
      <c r="A109" s="89" t="s">
        <v>110</v>
      </c>
      <c r="B109">
        <v>198894</v>
      </c>
      <c r="E109" s="101" t="s">
        <v>21</v>
      </c>
      <c r="F109" s="102">
        <v>4</v>
      </c>
      <c r="G109" s="27"/>
      <c r="H109">
        <f t="shared" si="3"/>
        <v>259022</v>
      </c>
      <c r="I109">
        <f>H108*G109</f>
        <v>0</v>
      </c>
      <c r="L109">
        <v>259022</v>
      </c>
      <c r="N109" s="106" t="str">
        <f t="shared" si="2"/>
        <v>259022</v>
      </c>
    </row>
    <row r="110" spans="1:14" ht="16.5" thickTop="1" thickBot="1">
      <c r="A110" s="89" t="s">
        <v>107</v>
      </c>
      <c r="B110">
        <v>193357</v>
      </c>
      <c r="E110" s="61" t="s">
        <v>21</v>
      </c>
      <c r="F110" s="23">
        <v>1</v>
      </c>
      <c r="G110" s="27">
        <v>0.2</v>
      </c>
      <c r="H110">
        <f t="shared" si="3"/>
        <v>259022</v>
      </c>
      <c r="I110">
        <f>H109*G110</f>
        <v>51804.4</v>
      </c>
      <c r="M110">
        <v>51804.4</v>
      </c>
      <c r="N110" s="106" t="str">
        <f t="shared" si="2"/>
        <v>51804.4</v>
      </c>
    </row>
    <row r="111" spans="1:14" ht="16.5" thickTop="1" thickBot="1">
      <c r="A111" s="89" t="s">
        <v>91</v>
      </c>
      <c r="B111">
        <v>101072</v>
      </c>
      <c r="E111" s="61" t="s">
        <v>20</v>
      </c>
      <c r="F111" s="23">
        <v>1</v>
      </c>
      <c r="G111" s="27">
        <v>0.18</v>
      </c>
      <c r="H111" t="str">
        <f t="shared" si="3"/>
        <v/>
      </c>
      <c r="I111">
        <f>H110*G111</f>
        <v>46623.96</v>
      </c>
      <c r="L111" t="s">
        <v>1420</v>
      </c>
      <c r="M111">
        <v>46623.96</v>
      </c>
      <c r="N111" s="106" t="str">
        <f t="shared" si="2"/>
        <v>46623.96</v>
      </c>
    </row>
    <row r="112" spans="1:14" ht="16.5" thickTop="1" thickBot="1">
      <c r="A112" s="89" t="s">
        <v>68</v>
      </c>
      <c r="B112">
        <v>140223</v>
      </c>
      <c r="E112" s="61" t="s">
        <v>376</v>
      </c>
      <c r="F112" s="23">
        <v>1</v>
      </c>
      <c r="G112" s="27">
        <v>0.22</v>
      </c>
      <c r="H112" t="str">
        <f t="shared" si="3"/>
        <v/>
      </c>
      <c r="I112">
        <f>H110*G112</f>
        <v>56984.840000000004</v>
      </c>
      <c r="L112" t="s">
        <v>1420</v>
      </c>
      <c r="M112">
        <v>56984.840000000004</v>
      </c>
      <c r="N112" s="106" t="str">
        <f t="shared" si="2"/>
        <v>56984.84</v>
      </c>
    </row>
    <row r="113" spans="1:14" ht="16.5" thickTop="1" thickBot="1">
      <c r="A113" s="89" t="s">
        <v>378</v>
      </c>
      <c r="B113">
        <v>528120</v>
      </c>
      <c r="E113" s="61" t="s">
        <v>379</v>
      </c>
      <c r="F113" s="23">
        <v>1</v>
      </c>
      <c r="G113" s="27">
        <v>0.4</v>
      </c>
      <c r="H113" t="str">
        <f t="shared" si="3"/>
        <v/>
      </c>
      <c r="I113">
        <f>H110*G113</f>
        <v>103608.8</v>
      </c>
      <c r="L113" t="s">
        <v>1420</v>
      </c>
      <c r="M113">
        <v>103608.8</v>
      </c>
      <c r="N113" s="106" t="str">
        <f t="shared" si="2"/>
        <v>103608.8</v>
      </c>
    </row>
    <row r="114" spans="1:14" ht="16.5" thickTop="1" thickBot="1">
      <c r="A114" s="89" t="s">
        <v>290</v>
      </c>
      <c r="B114">
        <v>236965</v>
      </c>
      <c r="E114" s="101" t="s">
        <v>26</v>
      </c>
      <c r="F114" s="102">
        <v>2</v>
      </c>
      <c r="G114" s="27"/>
      <c r="H114">
        <f t="shared" si="3"/>
        <v>180654</v>
      </c>
      <c r="L114">
        <v>180654</v>
      </c>
      <c r="N114" s="106" t="str">
        <f t="shared" si="2"/>
        <v>180654</v>
      </c>
    </row>
    <row r="115" spans="1:14" ht="16.5" thickTop="1" thickBot="1">
      <c r="A115" s="89" t="s">
        <v>287</v>
      </c>
      <c r="B115">
        <v>342027</v>
      </c>
      <c r="E115" s="61" t="s">
        <v>34</v>
      </c>
      <c r="F115" s="23">
        <v>1</v>
      </c>
      <c r="G115" s="27">
        <v>0.37</v>
      </c>
      <c r="H115" t="str">
        <f t="shared" si="3"/>
        <v/>
      </c>
      <c r="I115">
        <f>H114*G115</f>
        <v>66841.98</v>
      </c>
      <c r="L115" t="s">
        <v>1420</v>
      </c>
      <c r="M115">
        <v>66841.98</v>
      </c>
      <c r="N115" s="106" t="str">
        <f t="shared" si="2"/>
        <v>66841.98</v>
      </c>
    </row>
    <row r="116" spans="1:14" ht="16.5" thickTop="1" thickBot="1">
      <c r="A116" s="89" t="s">
        <v>382</v>
      </c>
      <c r="B116">
        <v>71677</v>
      </c>
      <c r="E116" s="61" t="s">
        <v>25</v>
      </c>
      <c r="F116" s="23">
        <v>1</v>
      </c>
      <c r="G116" s="27">
        <v>0.63</v>
      </c>
      <c r="H116" t="str">
        <f t="shared" si="3"/>
        <v/>
      </c>
      <c r="I116">
        <f>H114*G116</f>
        <v>113812.02</v>
      </c>
      <c r="L116" t="s">
        <v>1420</v>
      </c>
      <c r="M116">
        <v>113812.02</v>
      </c>
      <c r="N116" s="106" t="str">
        <f t="shared" si="2"/>
        <v>113812.02</v>
      </c>
    </row>
    <row r="117" spans="1:14" ht="16.5" thickTop="1" thickBot="1">
      <c r="A117" s="89" t="s">
        <v>291</v>
      </c>
      <c r="B117">
        <v>335243</v>
      </c>
      <c r="E117" s="101" t="s">
        <v>97</v>
      </c>
      <c r="F117" s="102">
        <v>2</v>
      </c>
      <c r="G117" s="27"/>
      <c r="H117">
        <f t="shared" si="3"/>
        <v>168591</v>
      </c>
      <c r="L117">
        <v>168591</v>
      </c>
      <c r="N117" s="106" t="str">
        <f t="shared" si="2"/>
        <v>168591</v>
      </c>
    </row>
    <row r="118" spans="1:14" ht="16.5" thickTop="1" thickBot="1">
      <c r="A118" s="89" t="s">
        <v>99</v>
      </c>
      <c r="B118">
        <v>339004</v>
      </c>
      <c r="E118" s="61" t="s">
        <v>96</v>
      </c>
      <c r="F118" s="23">
        <v>1</v>
      </c>
      <c r="G118" s="27">
        <v>0.47</v>
      </c>
      <c r="H118" t="str">
        <f t="shared" si="3"/>
        <v/>
      </c>
      <c r="I118">
        <f>H117*G118</f>
        <v>79237.76999999999</v>
      </c>
      <c r="L118" t="s">
        <v>1420</v>
      </c>
      <c r="M118">
        <v>79237.76999999999</v>
      </c>
      <c r="N118" s="106" t="str">
        <f t="shared" si="2"/>
        <v>79237.77</v>
      </c>
    </row>
    <row r="119" spans="1:14" ht="16.5" thickTop="1" thickBot="1">
      <c r="A119" s="89" t="s">
        <v>66</v>
      </c>
      <c r="B119">
        <v>322840</v>
      </c>
      <c r="E119" s="61" t="s">
        <v>102</v>
      </c>
      <c r="F119" s="23">
        <v>1</v>
      </c>
      <c r="G119" s="27">
        <v>0.53</v>
      </c>
      <c r="H119" t="str">
        <f t="shared" si="3"/>
        <v/>
      </c>
      <c r="I119">
        <f>H117*G119</f>
        <v>89353.23000000001</v>
      </c>
      <c r="L119" t="s">
        <v>1420</v>
      </c>
      <c r="M119">
        <v>89353.23000000001</v>
      </c>
      <c r="N119" s="106" t="str">
        <f t="shared" si="2"/>
        <v>89353.23</v>
      </c>
    </row>
    <row r="120" spans="1:14" ht="16.5" thickTop="1" thickBot="1">
      <c r="A120" s="89" t="s">
        <v>115</v>
      </c>
      <c r="B120">
        <v>106447</v>
      </c>
      <c r="E120" s="101" t="s">
        <v>80</v>
      </c>
      <c r="F120" s="102">
        <v>1</v>
      </c>
      <c r="G120" s="27"/>
      <c r="H120">
        <f t="shared" si="3"/>
        <v>196877</v>
      </c>
      <c r="L120">
        <v>196877</v>
      </c>
      <c r="N120" s="106" t="str">
        <f t="shared" si="2"/>
        <v>196877</v>
      </c>
    </row>
    <row r="121" spans="1:14" ht="16.5" thickTop="1" thickBot="1">
      <c r="A121" s="89" t="s">
        <v>140</v>
      </c>
      <c r="B121">
        <v>278605</v>
      </c>
      <c r="E121" s="61" t="s">
        <v>79</v>
      </c>
      <c r="F121" s="23">
        <v>1</v>
      </c>
      <c r="G121" s="27">
        <v>1</v>
      </c>
      <c r="H121" t="str">
        <f t="shared" si="3"/>
        <v/>
      </c>
      <c r="I121">
        <f>H120*G121</f>
        <v>196877</v>
      </c>
      <c r="L121" t="s">
        <v>1420</v>
      </c>
      <c r="M121">
        <v>196877</v>
      </c>
      <c r="N121" s="106" t="str">
        <f t="shared" si="2"/>
        <v>196877</v>
      </c>
    </row>
    <row r="122" spans="1:14" ht="16.5" thickTop="1" thickBot="1">
      <c r="A122" s="89" t="s">
        <v>1065</v>
      </c>
      <c r="B122">
        <v>315208</v>
      </c>
      <c r="E122" s="101" t="s">
        <v>29</v>
      </c>
      <c r="F122" s="102">
        <v>1</v>
      </c>
      <c r="G122" s="27"/>
      <c r="H122">
        <f t="shared" si="3"/>
        <v>298430</v>
      </c>
      <c r="L122">
        <v>298430</v>
      </c>
      <c r="N122" s="106" t="str">
        <f t="shared" si="2"/>
        <v>298430</v>
      </c>
    </row>
    <row r="123" spans="1:14" ht="16.5" thickTop="1" thickBot="1">
      <c r="A123" s="89" t="s">
        <v>375</v>
      </c>
      <c r="B123">
        <v>384806</v>
      </c>
      <c r="E123" s="61" t="s">
        <v>28</v>
      </c>
      <c r="F123" s="23">
        <v>1</v>
      </c>
      <c r="G123" s="27">
        <v>1</v>
      </c>
      <c r="H123" t="str">
        <f t="shared" si="3"/>
        <v/>
      </c>
      <c r="I123">
        <f>H122*G123</f>
        <v>298430</v>
      </c>
      <c r="L123" t="s">
        <v>1420</v>
      </c>
      <c r="M123">
        <v>298430</v>
      </c>
      <c r="N123" s="106" t="str">
        <f t="shared" si="2"/>
        <v>298430</v>
      </c>
    </row>
    <row r="124" spans="1:14" ht="16.5" thickTop="1" thickBot="1">
      <c r="A124" s="89" t="s">
        <v>354</v>
      </c>
      <c r="B124">
        <v>310871</v>
      </c>
      <c r="E124" s="101" t="s">
        <v>112</v>
      </c>
      <c r="F124" s="102">
        <v>1</v>
      </c>
      <c r="G124" s="27"/>
      <c r="H124">
        <f t="shared" si="3"/>
        <v>213598</v>
      </c>
      <c r="L124">
        <v>213598</v>
      </c>
      <c r="N124" s="106" t="str">
        <f t="shared" si="2"/>
        <v>213598</v>
      </c>
    </row>
    <row r="125" spans="1:14" ht="16.5" thickTop="1" thickBot="1">
      <c r="A125" s="89" t="s">
        <v>49</v>
      </c>
      <c r="B125">
        <v>229118</v>
      </c>
      <c r="E125" s="61" t="s">
        <v>111</v>
      </c>
      <c r="F125" s="23">
        <v>1</v>
      </c>
      <c r="G125" s="27">
        <v>1</v>
      </c>
      <c r="H125" t="str">
        <f t="shared" si="3"/>
        <v/>
      </c>
      <c r="I125">
        <f>H124*G125</f>
        <v>213598</v>
      </c>
      <c r="L125" t="s">
        <v>1420</v>
      </c>
      <c r="M125">
        <v>213598</v>
      </c>
      <c r="N125" s="106" t="str">
        <f t="shared" si="2"/>
        <v>213598</v>
      </c>
    </row>
    <row r="126" spans="1:14" ht="16.5" thickTop="1" thickBot="1">
      <c r="A126" s="89" t="s">
        <v>74</v>
      </c>
      <c r="B126">
        <v>387832</v>
      </c>
      <c r="E126" s="101" t="s">
        <v>10</v>
      </c>
      <c r="F126" s="102">
        <v>1</v>
      </c>
      <c r="G126" s="27"/>
      <c r="H126">
        <f t="shared" si="3"/>
        <v>88282</v>
      </c>
      <c r="L126">
        <v>88282</v>
      </c>
      <c r="N126" s="106" t="str">
        <f t="shared" si="2"/>
        <v>88282</v>
      </c>
    </row>
    <row r="127" spans="1:14" ht="16.5" thickTop="1" thickBot="1">
      <c r="A127" s="89" t="s">
        <v>262</v>
      </c>
      <c r="B127">
        <v>262547</v>
      </c>
      <c r="E127" s="61" t="s">
        <v>8</v>
      </c>
      <c r="F127" s="23">
        <v>1</v>
      </c>
      <c r="G127" s="27">
        <v>1</v>
      </c>
      <c r="H127" t="str">
        <f t="shared" si="3"/>
        <v/>
      </c>
      <c r="I127">
        <f>H126*G127</f>
        <v>88282</v>
      </c>
      <c r="L127" t="s">
        <v>1420</v>
      </c>
      <c r="M127">
        <v>88282</v>
      </c>
      <c r="N127" s="106" t="str">
        <f t="shared" si="2"/>
        <v>88282</v>
      </c>
    </row>
    <row r="128" spans="1:14" ht="16.5" thickTop="1" thickBot="1">
      <c r="A128" s="89" t="s">
        <v>342</v>
      </c>
      <c r="B128">
        <v>327194</v>
      </c>
      <c r="E128" s="101" t="s">
        <v>215</v>
      </c>
      <c r="F128" s="102">
        <v>1</v>
      </c>
      <c r="G128" s="27"/>
      <c r="H128">
        <f t="shared" si="3"/>
        <v>124433</v>
      </c>
      <c r="L128">
        <v>124433</v>
      </c>
      <c r="N128" s="106" t="str">
        <f t="shared" si="2"/>
        <v>124433</v>
      </c>
    </row>
    <row r="129" spans="1:14" ht="16.5" thickTop="1" thickBot="1">
      <c r="A129" s="89" t="s">
        <v>1064</v>
      </c>
      <c r="B129">
        <v>289514</v>
      </c>
      <c r="E129" s="61" t="s">
        <v>214</v>
      </c>
      <c r="F129" s="23">
        <v>1</v>
      </c>
      <c r="G129" s="27">
        <v>1</v>
      </c>
      <c r="H129" t="str">
        <f t="shared" si="3"/>
        <v/>
      </c>
      <c r="I129">
        <f>H128*G129</f>
        <v>124433</v>
      </c>
      <c r="L129" t="s">
        <v>1420</v>
      </c>
      <c r="M129">
        <v>124433</v>
      </c>
      <c r="N129" s="106" t="str">
        <f t="shared" si="2"/>
        <v>124433</v>
      </c>
    </row>
    <row r="130" spans="1:14" ht="16.5" thickTop="1" thickBot="1">
      <c r="A130" s="89" t="s">
        <v>347</v>
      </c>
      <c r="B130">
        <v>75490</v>
      </c>
      <c r="E130" s="101" t="s">
        <v>371</v>
      </c>
      <c r="F130" s="102">
        <v>1</v>
      </c>
      <c r="G130" s="27"/>
      <c r="H130">
        <f t="shared" si="3"/>
        <v>431162</v>
      </c>
      <c r="L130">
        <v>431162</v>
      </c>
      <c r="N130" s="106" t="str">
        <f t="shared" si="2"/>
        <v>431162</v>
      </c>
    </row>
    <row r="131" spans="1:14" ht="16.5" thickTop="1" thickBot="1">
      <c r="A131" s="89" t="s">
        <v>247</v>
      </c>
      <c r="B131">
        <v>333840</v>
      </c>
      <c r="E131" s="61" t="s">
        <v>370</v>
      </c>
      <c r="F131" s="23">
        <v>1</v>
      </c>
      <c r="G131" s="27">
        <v>1</v>
      </c>
      <c r="H131" t="str">
        <f t="shared" si="3"/>
        <v/>
      </c>
      <c r="I131">
        <f>H130*G131</f>
        <v>431162</v>
      </c>
      <c r="L131" t="s">
        <v>1420</v>
      </c>
      <c r="M131">
        <v>431162</v>
      </c>
      <c r="N131" s="106" t="str">
        <f t="shared" ref="N131:N194" si="4">_xlfn.CONCAT(L131:M131)</f>
        <v>431162</v>
      </c>
    </row>
    <row r="132" spans="1:14" ht="16.5" thickTop="1" thickBot="1">
      <c r="A132" s="89" t="s">
        <v>219</v>
      </c>
      <c r="B132">
        <v>184617</v>
      </c>
      <c r="E132" s="101" t="s">
        <v>184</v>
      </c>
      <c r="F132" s="102">
        <v>3</v>
      </c>
      <c r="G132" s="27"/>
      <c r="H132">
        <f t="shared" ref="H132:H195" si="5">IFERROR(VLOOKUP(E132,$A$3:$B$452,2,0), "")</f>
        <v>405118</v>
      </c>
      <c r="L132">
        <v>405118</v>
      </c>
      <c r="N132" s="106" t="str">
        <f t="shared" si="4"/>
        <v>405118</v>
      </c>
    </row>
    <row r="133" spans="1:14" ht="16.5" thickTop="1" thickBot="1">
      <c r="A133" s="89" t="s">
        <v>244</v>
      </c>
      <c r="B133">
        <v>207379</v>
      </c>
      <c r="E133" s="61" t="s">
        <v>183</v>
      </c>
      <c r="F133" s="23">
        <v>1</v>
      </c>
      <c r="G133" s="27">
        <v>0.33</v>
      </c>
      <c r="H133" t="str">
        <f t="shared" si="5"/>
        <v/>
      </c>
      <c r="I133">
        <f>H132*G133</f>
        <v>133688.94</v>
      </c>
      <c r="L133" t="s">
        <v>1420</v>
      </c>
      <c r="M133">
        <v>133688.94</v>
      </c>
      <c r="N133" s="106" t="str">
        <f t="shared" si="4"/>
        <v>133688.94</v>
      </c>
    </row>
    <row r="134" spans="1:14" ht="16.5" thickTop="1" thickBot="1">
      <c r="A134" s="90" t="s">
        <v>142</v>
      </c>
      <c r="B134" s="96" t="s">
        <v>1672</v>
      </c>
      <c r="C134">
        <f>SUM(B135:B182)</f>
        <v>12939273</v>
      </c>
      <c r="E134" s="61" t="s">
        <v>187</v>
      </c>
      <c r="F134" s="23">
        <v>1</v>
      </c>
      <c r="G134" s="27">
        <v>0.4</v>
      </c>
      <c r="H134" t="str">
        <f t="shared" si="5"/>
        <v/>
      </c>
      <c r="I134">
        <f>H132*G134</f>
        <v>162047.20000000001</v>
      </c>
      <c r="L134" t="s">
        <v>1420</v>
      </c>
      <c r="M134">
        <v>162047.20000000001</v>
      </c>
      <c r="N134" s="106" t="str">
        <f t="shared" si="4"/>
        <v>162047.2</v>
      </c>
    </row>
    <row r="135" spans="1:14" ht="16.5" thickTop="1" thickBot="1">
      <c r="A135" s="89" t="s">
        <v>745</v>
      </c>
      <c r="B135">
        <v>331566</v>
      </c>
      <c r="E135" s="61" t="s">
        <v>194</v>
      </c>
      <c r="F135" s="23">
        <v>1</v>
      </c>
      <c r="G135" s="27">
        <v>0.27</v>
      </c>
      <c r="H135" t="str">
        <f t="shared" si="5"/>
        <v/>
      </c>
      <c r="I135">
        <f>H132*G135</f>
        <v>109381.86</v>
      </c>
      <c r="L135" t="s">
        <v>1420</v>
      </c>
      <c r="M135">
        <v>109381.86</v>
      </c>
      <c r="N135" s="106" t="str">
        <f t="shared" si="4"/>
        <v>109381.86</v>
      </c>
    </row>
    <row r="136" spans="1:14" ht="16.5" thickTop="1" thickBot="1">
      <c r="A136" s="89" t="s">
        <v>528</v>
      </c>
      <c r="B136">
        <v>143952</v>
      </c>
      <c r="E136" s="101" t="s">
        <v>338</v>
      </c>
      <c r="F136" s="102">
        <v>4</v>
      </c>
      <c r="G136" s="27"/>
      <c r="H136">
        <f t="shared" si="5"/>
        <v>549308</v>
      </c>
      <c r="L136">
        <v>549308</v>
      </c>
      <c r="N136" s="106" t="str">
        <f t="shared" si="4"/>
        <v>549308</v>
      </c>
    </row>
    <row r="137" spans="1:14" ht="16.5" thickTop="1" thickBot="1">
      <c r="A137" s="89" t="s">
        <v>542</v>
      </c>
      <c r="B137">
        <v>320025</v>
      </c>
      <c r="E137" s="61" t="s">
        <v>337</v>
      </c>
      <c r="F137" s="23">
        <v>1</v>
      </c>
      <c r="G137" s="27">
        <v>0.2</v>
      </c>
      <c r="H137" t="str">
        <f t="shared" si="5"/>
        <v/>
      </c>
      <c r="I137">
        <f>H136*G137</f>
        <v>109861.6</v>
      </c>
      <c r="L137" t="s">
        <v>1420</v>
      </c>
      <c r="M137">
        <v>109861.6</v>
      </c>
      <c r="N137" s="106" t="str">
        <f t="shared" si="4"/>
        <v>109861.6</v>
      </c>
    </row>
    <row r="138" spans="1:14" ht="16.5" thickTop="1" thickBot="1">
      <c r="A138" s="89" t="s">
        <v>255</v>
      </c>
      <c r="B138">
        <v>34898</v>
      </c>
      <c r="E138" s="61" t="s">
        <v>344</v>
      </c>
      <c r="F138" s="23">
        <v>1</v>
      </c>
      <c r="G138" s="27">
        <v>0.18</v>
      </c>
      <c r="H138" t="str">
        <f t="shared" si="5"/>
        <v/>
      </c>
      <c r="I138">
        <f>H136*G138</f>
        <v>98875.44</v>
      </c>
      <c r="L138" t="s">
        <v>1420</v>
      </c>
      <c r="M138">
        <v>98875.44</v>
      </c>
      <c r="N138" s="106" t="str">
        <f t="shared" si="4"/>
        <v>98875.44</v>
      </c>
    </row>
    <row r="139" spans="1:14" ht="16.5" thickTop="1" thickBot="1">
      <c r="A139" s="89" t="s">
        <v>782</v>
      </c>
      <c r="B139">
        <v>230011</v>
      </c>
      <c r="E139" s="61" t="s">
        <v>348</v>
      </c>
      <c r="F139" s="23">
        <v>1</v>
      </c>
      <c r="G139" s="27">
        <v>0.25</v>
      </c>
      <c r="H139" t="str">
        <f t="shared" si="5"/>
        <v/>
      </c>
      <c r="I139">
        <f>H136*G139</f>
        <v>137327</v>
      </c>
      <c r="L139" t="s">
        <v>1420</v>
      </c>
      <c r="M139">
        <v>137327</v>
      </c>
      <c r="N139" s="106" t="str">
        <f t="shared" si="4"/>
        <v>137327</v>
      </c>
    </row>
    <row r="140" spans="1:14" ht="16.5" thickTop="1" thickBot="1">
      <c r="A140" s="89" t="s">
        <v>518</v>
      </c>
      <c r="B140">
        <v>184453</v>
      </c>
      <c r="E140" s="61" t="s">
        <v>349</v>
      </c>
      <c r="F140" s="23">
        <v>1</v>
      </c>
      <c r="G140" s="27">
        <v>0.37</v>
      </c>
      <c r="H140">
        <f t="shared" si="5"/>
        <v>252331</v>
      </c>
      <c r="I140">
        <f>H136*G140</f>
        <v>203243.96</v>
      </c>
      <c r="M140">
        <v>203243.96</v>
      </c>
      <c r="N140" s="106" t="str">
        <f t="shared" si="4"/>
        <v>203243.96</v>
      </c>
    </row>
    <row r="141" spans="1:14" ht="16.5" thickTop="1" thickBot="1">
      <c r="A141" s="89" t="s">
        <v>467</v>
      </c>
      <c r="B141">
        <v>178241</v>
      </c>
      <c r="E141" s="101" t="s">
        <v>33</v>
      </c>
      <c r="F141" s="102">
        <v>1</v>
      </c>
      <c r="G141" s="27"/>
      <c r="H141">
        <f t="shared" si="5"/>
        <v>257247</v>
      </c>
      <c r="I141">
        <f>H140*G141</f>
        <v>0</v>
      </c>
      <c r="L141">
        <v>257247</v>
      </c>
      <c r="N141" s="106" t="str">
        <f t="shared" si="4"/>
        <v>257247</v>
      </c>
    </row>
    <row r="142" spans="1:14" ht="16.5" thickTop="1" thickBot="1">
      <c r="A142" s="89" t="s">
        <v>797</v>
      </c>
      <c r="B142">
        <v>159870</v>
      </c>
      <c r="E142" s="61" t="s">
        <v>32</v>
      </c>
      <c r="F142" s="23">
        <v>1</v>
      </c>
      <c r="G142" s="27">
        <v>1</v>
      </c>
      <c r="H142" t="str">
        <f t="shared" si="5"/>
        <v/>
      </c>
      <c r="I142">
        <f>H141*G142</f>
        <v>257247</v>
      </c>
      <c r="L142" t="s">
        <v>1420</v>
      </c>
      <c r="M142">
        <v>257247</v>
      </c>
      <c r="N142" s="106" t="str">
        <f t="shared" si="4"/>
        <v>257247</v>
      </c>
    </row>
    <row r="143" spans="1:14" ht="16.5" thickTop="1" thickBot="1">
      <c r="A143" s="89" t="s">
        <v>249</v>
      </c>
      <c r="B143">
        <v>124500</v>
      </c>
      <c r="E143" s="101" t="s">
        <v>369</v>
      </c>
      <c r="F143" s="102">
        <v>2</v>
      </c>
      <c r="G143" s="27"/>
      <c r="H143">
        <f t="shared" si="5"/>
        <v>223125</v>
      </c>
      <c r="L143">
        <v>223125</v>
      </c>
      <c r="N143" s="106" t="str">
        <f t="shared" si="4"/>
        <v>223125</v>
      </c>
    </row>
    <row r="144" spans="1:14" ht="16.5" thickTop="1" thickBot="1">
      <c r="A144" s="89" t="s">
        <v>661</v>
      </c>
      <c r="B144">
        <v>298309</v>
      </c>
      <c r="E144" s="61" t="s">
        <v>369</v>
      </c>
      <c r="F144" s="23">
        <v>1</v>
      </c>
      <c r="G144" s="27">
        <v>0.37</v>
      </c>
      <c r="H144">
        <f t="shared" si="5"/>
        <v>223125</v>
      </c>
      <c r="I144">
        <f>H143*G144</f>
        <v>82556.25</v>
      </c>
      <c r="M144">
        <v>82556.25</v>
      </c>
      <c r="N144" s="106" t="str">
        <f t="shared" si="4"/>
        <v>82556.25</v>
      </c>
    </row>
    <row r="145" spans="1:14" ht="16.5" thickTop="1" thickBot="1">
      <c r="A145" s="89" t="s">
        <v>596</v>
      </c>
      <c r="B145">
        <v>259032</v>
      </c>
      <c r="E145" s="61" t="s">
        <v>380</v>
      </c>
      <c r="F145" s="23">
        <v>1</v>
      </c>
      <c r="G145" s="27">
        <v>0.63</v>
      </c>
      <c r="H145" t="str">
        <f t="shared" si="5"/>
        <v/>
      </c>
      <c r="I145">
        <f>H144*G145</f>
        <v>140568.75</v>
      </c>
      <c r="L145" t="s">
        <v>1420</v>
      </c>
      <c r="M145">
        <v>140568.75</v>
      </c>
      <c r="N145" s="106" t="str">
        <f t="shared" si="4"/>
        <v>140568.75</v>
      </c>
    </row>
    <row r="146" spans="1:14" ht="16.5" thickTop="1" thickBot="1">
      <c r="A146" s="89" t="s">
        <v>816</v>
      </c>
      <c r="B146">
        <v>189913</v>
      </c>
      <c r="E146" s="101" t="s">
        <v>24</v>
      </c>
      <c r="F146" s="102">
        <v>3</v>
      </c>
      <c r="G146" s="27"/>
      <c r="H146">
        <f t="shared" si="5"/>
        <v>521994</v>
      </c>
      <c r="L146">
        <v>521994</v>
      </c>
      <c r="N146" s="106" t="str">
        <f t="shared" si="4"/>
        <v>521994</v>
      </c>
    </row>
    <row r="147" spans="1:14" ht="16.5" thickTop="1" thickBot="1">
      <c r="A147" s="89" t="s">
        <v>606</v>
      </c>
      <c r="B147">
        <v>256658</v>
      </c>
      <c r="E147" s="61" t="s">
        <v>18</v>
      </c>
      <c r="F147" s="23">
        <v>1</v>
      </c>
      <c r="G147" s="27">
        <v>0.45</v>
      </c>
      <c r="H147" t="str">
        <f t="shared" si="5"/>
        <v/>
      </c>
      <c r="I147">
        <f>H146*G147</f>
        <v>234897.30000000002</v>
      </c>
      <c r="L147" t="s">
        <v>1420</v>
      </c>
      <c r="M147">
        <v>234897.30000000002</v>
      </c>
      <c r="N147" s="106" t="str">
        <f t="shared" si="4"/>
        <v>234897.3</v>
      </c>
    </row>
    <row r="148" spans="1:14" ht="16.5" thickTop="1" thickBot="1">
      <c r="A148" s="89" t="s">
        <v>475</v>
      </c>
      <c r="B148">
        <v>117464</v>
      </c>
      <c r="E148" s="61" t="s">
        <v>27</v>
      </c>
      <c r="F148" s="23">
        <v>1</v>
      </c>
      <c r="G148" s="27">
        <v>0.2</v>
      </c>
      <c r="H148" t="str">
        <f t="shared" si="5"/>
        <v/>
      </c>
      <c r="I148">
        <f>H146*G148</f>
        <v>104398.8</v>
      </c>
      <c r="L148" t="s">
        <v>1420</v>
      </c>
      <c r="M148">
        <v>104398.8</v>
      </c>
      <c r="N148" s="106" t="str">
        <f t="shared" si="4"/>
        <v>104398.8</v>
      </c>
    </row>
    <row r="149" spans="1:14" ht="16.5" thickTop="1" thickBot="1">
      <c r="A149" s="89" t="s">
        <v>600</v>
      </c>
      <c r="B149">
        <v>63477</v>
      </c>
      <c r="E149" s="61" t="s">
        <v>31</v>
      </c>
      <c r="F149" s="23">
        <v>1</v>
      </c>
      <c r="G149" s="27">
        <v>0.35</v>
      </c>
      <c r="H149" t="str">
        <f t="shared" si="5"/>
        <v/>
      </c>
      <c r="I149">
        <f>H146*G149</f>
        <v>182697.9</v>
      </c>
      <c r="L149" t="s">
        <v>1420</v>
      </c>
      <c r="M149">
        <v>182697.9</v>
      </c>
      <c r="N149" s="106" t="str">
        <f t="shared" si="4"/>
        <v>182697.9</v>
      </c>
    </row>
    <row r="150" spans="1:14" ht="16.5" thickTop="1" thickBot="1">
      <c r="A150" s="89" t="s">
        <v>82</v>
      </c>
      <c r="B150">
        <v>160112</v>
      </c>
      <c r="E150" s="101" t="s">
        <v>204</v>
      </c>
      <c r="F150" s="102">
        <v>2</v>
      </c>
      <c r="G150" s="27"/>
      <c r="H150">
        <f t="shared" si="5"/>
        <v>204691</v>
      </c>
      <c r="L150">
        <v>204691</v>
      </c>
      <c r="N150" s="106" t="str">
        <f t="shared" si="4"/>
        <v>204691</v>
      </c>
    </row>
    <row r="151" spans="1:14" ht="16.5" thickTop="1" thickBot="1">
      <c r="A151" s="89" t="s">
        <v>789</v>
      </c>
      <c r="B151">
        <v>123636</v>
      </c>
      <c r="E151" s="61" t="s">
        <v>204</v>
      </c>
      <c r="F151" s="23">
        <v>1</v>
      </c>
      <c r="G151" s="27">
        <v>0.46</v>
      </c>
      <c r="H151">
        <f t="shared" si="5"/>
        <v>204691</v>
      </c>
      <c r="I151">
        <f>H150*G151</f>
        <v>94157.86</v>
      </c>
      <c r="M151">
        <v>94157.86</v>
      </c>
      <c r="N151" s="106" t="str">
        <f t="shared" si="4"/>
        <v>94157.86</v>
      </c>
    </row>
    <row r="152" spans="1:14" ht="16.5" thickTop="1" thickBot="1">
      <c r="A152" s="89" t="s">
        <v>480</v>
      </c>
      <c r="B152">
        <v>159139</v>
      </c>
      <c r="E152" s="61" t="s">
        <v>203</v>
      </c>
      <c r="F152" s="23">
        <v>1</v>
      </c>
      <c r="G152" s="27">
        <v>0.54</v>
      </c>
      <c r="H152" t="str">
        <f t="shared" si="5"/>
        <v/>
      </c>
      <c r="I152">
        <f>H151*G152</f>
        <v>110533.14000000001</v>
      </c>
      <c r="L152" t="s">
        <v>1420</v>
      </c>
      <c r="M152">
        <v>110533.14000000001</v>
      </c>
      <c r="N152" s="106" t="str">
        <f t="shared" si="4"/>
        <v>110533.14</v>
      </c>
    </row>
    <row r="153" spans="1:14" ht="16.5" thickTop="1" thickBot="1">
      <c r="A153" s="89" t="s">
        <v>229</v>
      </c>
      <c r="B153">
        <v>207278</v>
      </c>
      <c r="E153" s="101" t="s">
        <v>212</v>
      </c>
      <c r="F153" s="102">
        <v>3</v>
      </c>
      <c r="G153" s="27"/>
      <c r="H153">
        <f t="shared" si="5"/>
        <v>301825</v>
      </c>
      <c r="L153">
        <v>301825</v>
      </c>
      <c r="N153" s="106" t="str">
        <f t="shared" si="4"/>
        <v>301825</v>
      </c>
    </row>
    <row r="154" spans="1:14" ht="16.5" thickTop="1" thickBot="1">
      <c r="A154" s="89" t="s">
        <v>515</v>
      </c>
      <c r="B154">
        <v>125312</v>
      </c>
      <c r="E154" s="61" t="s">
        <v>212</v>
      </c>
      <c r="F154" s="23">
        <v>1</v>
      </c>
      <c r="G154" s="27">
        <v>0.34</v>
      </c>
      <c r="H154">
        <f t="shared" si="5"/>
        <v>301825</v>
      </c>
      <c r="I154">
        <f>H153*G154</f>
        <v>102620.50000000001</v>
      </c>
      <c r="M154">
        <v>102620.50000000001</v>
      </c>
      <c r="N154" s="106" t="str">
        <f t="shared" si="4"/>
        <v>102620.5</v>
      </c>
    </row>
    <row r="155" spans="1:14" ht="16.5" thickTop="1" thickBot="1">
      <c r="A155" s="89" t="s">
        <v>559</v>
      </c>
      <c r="B155">
        <v>517117</v>
      </c>
      <c r="E155" s="61" t="s">
        <v>211</v>
      </c>
      <c r="F155" s="23">
        <v>1</v>
      </c>
      <c r="G155" s="27">
        <v>0.43</v>
      </c>
      <c r="H155" t="str">
        <f t="shared" si="5"/>
        <v/>
      </c>
      <c r="I155">
        <f>H154*G155</f>
        <v>129784.75</v>
      </c>
      <c r="L155" t="s">
        <v>1420</v>
      </c>
      <c r="M155">
        <v>129784.75</v>
      </c>
      <c r="N155" s="106" t="str">
        <f t="shared" si="4"/>
        <v>129784.75</v>
      </c>
    </row>
    <row r="156" spans="1:14" ht="16.5" thickTop="1" thickBot="1">
      <c r="A156" s="89" t="s">
        <v>234</v>
      </c>
      <c r="B156">
        <v>36125</v>
      </c>
      <c r="E156" s="61" t="s">
        <v>216</v>
      </c>
      <c r="F156" s="23">
        <v>1</v>
      </c>
      <c r="G156" s="27">
        <v>0.23</v>
      </c>
      <c r="H156" t="str">
        <f t="shared" si="5"/>
        <v/>
      </c>
      <c r="I156">
        <f>H154*G156</f>
        <v>69419.75</v>
      </c>
      <c r="L156" t="s">
        <v>1420</v>
      </c>
      <c r="M156">
        <v>69419.75</v>
      </c>
      <c r="N156" s="106" t="str">
        <f t="shared" si="4"/>
        <v>69419.75</v>
      </c>
    </row>
    <row r="157" spans="1:14" ht="16.5" thickTop="1" thickBot="1">
      <c r="A157" s="89" t="s">
        <v>551</v>
      </c>
      <c r="B157">
        <v>101937</v>
      </c>
      <c r="E157" s="101" t="s">
        <v>242</v>
      </c>
      <c r="F157" s="102">
        <v>1</v>
      </c>
      <c r="G157" s="27"/>
      <c r="H157">
        <f t="shared" si="5"/>
        <v>474465</v>
      </c>
      <c r="L157">
        <v>474465</v>
      </c>
      <c r="N157" s="106" t="str">
        <f t="shared" si="4"/>
        <v>474465</v>
      </c>
    </row>
    <row r="158" spans="1:14" ht="16.5" thickTop="1" thickBot="1">
      <c r="A158" s="89" t="s">
        <v>473</v>
      </c>
      <c r="B158">
        <v>226439</v>
      </c>
      <c r="E158" s="61" t="s">
        <v>241</v>
      </c>
      <c r="F158" s="23">
        <v>1</v>
      </c>
      <c r="G158" s="27">
        <v>1</v>
      </c>
      <c r="H158" t="str">
        <f t="shared" si="5"/>
        <v/>
      </c>
      <c r="I158">
        <f>H157*G158</f>
        <v>474465</v>
      </c>
      <c r="L158" t="s">
        <v>1420</v>
      </c>
      <c r="M158">
        <v>474465</v>
      </c>
      <c r="N158" s="106" t="str">
        <f t="shared" si="4"/>
        <v>474465</v>
      </c>
    </row>
    <row r="159" spans="1:14" ht="16.5" thickTop="1" thickBot="1">
      <c r="A159" s="89" t="s">
        <v>744</v>
      </c>
      <c r="B159">
        <v>206426</v>
      </c>
      <c r="E159" s="101" t="s">
        <v>86</v>
      </c>
      <c r="F159" s="102">
        <v>1</v>
      </c>
      <c r="G159" s="27"/>
      <c r="H159">
        <f t="shared" si="5"/>
        <v>233017</v>
      </c>
      <c r="L159">
        <v>233017</v>
      </c>
      <c r="N159" s="106" t="str">
        <f t="shared" si="4"/>
        <v>233017</v>
      </c>
    </row>
    <row r="160" spans="1:14" ht="16.5" thickTop="1" thickBot="1">
      <c r="A160" s="89" t="s">
        <v>685</v>
      </c>
      <c r="B160">
        <v>157988</v>
      </c>
      <c r="E160" s="61" t="s">
        <v>85</v>
      </c>
      <c r="F160" s="23">
        <v>1</v>
      </c>
      <c r="G160" s="27">
        <v>1</v>
      </c>
      <c r="H160" t="str">
        <f t="shared" si="5"/>
        <v/>
      </c>
      <c r="I160">
        <f>H159*G160</f>
        <v>233017</v>
      </c>
      <c r="L160" t="s">
        <v>1420</v>
      </c>
      <c r="M160">
        <v>233017</v>
      </c>
      <c r="N160" s="106" t="str">
        <f t="shared" si="4"/>
        <v>233017</v>
      </c>
    </row>
    <row r="161" spans="1:14" ht="16.5" thickTop="1" thickBot="1">
      <c r="A161" s="89" t="s">
        <v>257</v>
      </c>
      <c r="B161">
        <v>1820374</v>
      </c>
      <c r="E161" s="101" t="s">
        <v>131</v>
      </c>
      <c r="F161" s="102">
        <v>1</v>
      </c>
      <c r="G161" s="27"/>
      <c r="H161">
        <f t="shared" si="5"/>
        <v>178390</v>
      </c>
      <c r="L161">
        <v>178390</v>
      </c>
      <c r="N161" s="106" t="str">
        <f t="shared" si="4"/>
        <v>178390</v>
      </c>
    </row>
    <row r="162" spans="1:14" ht="16.5" thickTop="1" thickBot="1">
      <c r="A162" s="89" t="s">
        <v>813</v>
      </c>
      <c r="B162">
        <v>417939</v>
      </c>
      <c r="E162" s="61" t="s">
        <v>130</v>
      </c>
      <c r="F162" s="23">
        <v>1</v>
      </c>
      <c r="G162" s="27">
        <v>1</v>
      </c>
      <c r="H162" t="str">
        <f t="shared" si="5"/>
        <v/>
      </c>
      <c r="I162">
        <f>H161*G162</f>
        <v>178390</v>
      </c>
      <c r="L162" t="s">
        <v>1420</v>
      </c>
      <c r="M162">
        <v>178390</v>
      </c>
      <c r="N162" s="106" t="str">
        <f t="shared" si="4"/>
        <v>178390</v>
      </c>
    </row>
    <row r="163" spans="1:14" ht="16.5" thickTop="1" thickBot="1">
      <c r="A163" s="89" t="s">
        <v>181</v>
      </c>
      <c r="B163">
        <v>344008</v>
      </c>
      <c r="E163" s="101" t="s">
        <v>189</v>
      </c>
      <c r="F163" s="102">
        <v>1</v>
      </c>
      <c r="G163" s="27"/>
      <c r="H163">
        <f t="shared" si="5"/>
        <v>350273</v>
      </c>
      <c r="L163">
        <v>350273</v>
      </c>
      <c r="N163" s="106" t="str">
        <f t="shared" si="4"/>
        <v>350273</v>
      </c>
    </row>
    <row r="164" spans="1:14" ht="16.5" thickTop="1" thickBot="1">
      <c r="A164" s="89" t="s">
        <v>349</v>
      </c>
      <c r="B164">
        <v>252331</v>
      </c>
      <c r="E164" s="61" t="s">
        <v>189</v>
      </c>
      <c r="F164" s="23">
        <v>1</v>
      </c>
      <c r="G164" s="27">
        <v>1</v>
      </c>
      <c r="H164">
        <f t="shared" si="5"/>
        <v>350273</v>
      </c>
      <c r="I164">
        <f>H163*G164</f>
        <v>350273</v>
      </c>
      <c r="M164">
        <v>350273</v>
      </c>
      <c r="N164" s="106" t="str">
        <f t="shared" si="4"/>
        <v>350273</v>
      </c>
    </row>
    <row r="165" spans="1:14" ht="16.5" thickTop="1" thickBot="1">
      <c r="A165" s="89" t="s">
        <v>569</v>
      </c>
      <c r="B165">
        <v>253050</v>
      </c>
      <c r="E165" s="101" t="s">
        <v>39</v>
      </c>
      <c r="F165" s="102">
        <v>6</v>
      </c>
      <c r="G165" s="27"/>
      <c r="H165">
        <f t="shared" si="5"/>
        <v>465919</v>
      </c>
      <c r="I165">
        <f>H164*G165</f>
        <v>0</v>
      </c>
      <c r="L165">
        <v>465919</v>
      </c>
      <c r="N165" s="106" t="str">
        <f t="shared" si="4"/>
        <v>465919</v>
      </c>
    </row>
    <row r="166" spans="1:14" ht="16.5" thickTop="1" thickBot="1">
      <c r="A166" s="89" t="s">
        <v>688</v>
      </c>
      <c r="B166">
        <v>139318</v>
      </c>
      <c r="E166" s="61" t="s">
        <v>38</v>
      </c>
      <c r="F166" s="23">
        <v>1</v>
      </c>
      <c r="G166" s="27">
        <v>0.17</v>
      </c>
      <c r="H166" t="str">
        <f t="shared" si="5"/>
        <v/>
      </c>
      <c r="I166">
        <f t="shared" ref="I166:I171" si="6">$H$165*G166</f>
        <v>79206.23000000001</v>
      </c>
      <c r="L166" t="s">
        <v>1420</v>
      </c>
      <c r="M166">
        <v>79206.23000000001</v>
      </c>
      <c r="N166" s="106" t="str">
        <f t="shared" si="4"/>
        <v>79206.23</v>
      </c>
    </row>
    <row r="167" spans="1:14" ht="16.5" thickTop="1" thickBot="1">
      <c r="A167" s="89" t="s">
        <v>572</v>
      </c>
      <c r="B167">
        <v>127243</v>
      </c>
      <c r="E167" s="61" t="s">
        <v>42</v>
      </c>
      <c r="F167" s="23">
        <v>1</v>
      </c>
      <c r="G167" s="27">
        <v>0.15</v>
      </c>
      <c r="H167" t="str">
        <f t="shared" si="5"/>
        <v/>
      </c>
      <c r="I167">
        <f t="shared" si="6"/>
        <v>69887.849999999991</v>
      </c>
      <c r="L167" t="s">
        <v>1420</v>
      </c>
      <c r="M167">
        <v>69887.849999999991</v>
      </c>
      <c r="N167" s="106" t="str">
        <f t="shared" si="4"/>
        <v>69887.85</v>
      </c>
    </row>
    <row r="168" spans="1:14" ht="16.5" thickTop="1" thickBot="1">
      <c r="A168" s="89" t="s">
        <v>663</v>
      </c>
      <c r="B168">
        <v>183884</v>
      </c>
      <c r="E168" s="61" t="s">
        <v>64</v>
      </c>
      <c r="F168" s="23">
        <v>1</v>
      </c>
      <c r="G168" s="27">
        <v>0.12</v>
      </c>
      <c r="H168" t="str">
        <f t="shared" si="5"/>
        <v/>
      </c>
      <c r="I168">
        <f t="shared" si="6"/>
        <v>55910.28</v>
      </c>
      <c r="L168" t="s">
        <v>1420</v>
      </c>
      <c r="M168">
        <v>55910.28</v>
      </c>
      <c r="N168" s="106" t="str">
        <f t="shared" si="4"/>
        <v>55910.28</v>
      </c>
    </row>
    <row r="169" spans="1:14" ht="16.5" thickTop="1" thickBot="1">
      <c r="A169" s="89" t="s">
        <v>509</v>
      </c>
      <c r="B169">
        <v>492166</v>
      </c>
      <c r="E169" s="61" t="s">
        <v>52</v>
      </c>
      <c r="F169" s="23">
        <v>1</v>
      </c>
      <c r="G169" s="27">
        <v>0.25</v>
      </c>
      <c r="H169" t="str">
        <f t="shared" si="5"/>
        <v/>
      </c>
      <c r="I169">
        <f t="shared" si="6"/>
        <v>116479.75</v>
      </c>
      <c r="L169" t="s">
        <v>1420</v>
      </c>
      <c r="M169">
        <v>116479.75</v>
      </c>
      <c r="N169" s="106" t="str">
        <f t="shared" si="4"/>
        <v>116479.75</v>
      </c>
    </row>
    <row r="170" spans="1:14" ht="16.5" thickTop="1" thickBot="1">
      <c r="A170" s="89" t="s">
        <v>620</v>
      </c>
      <c r="B170">
        <v>478675</v>
      </c>
      <c r="E170" s="61" t="s">
        <v>56</v>
      </c>
      <c r="F170" s="23">
        <v>1</v>
      </c>
      <c r="G170" s="27">
        <v>0.17</v>
      </c>
      <c r="H170" t="str">
        <f t="shared" si="5"/>
        <v/>
      </c>
      <c r="I170">
        <f t="shared" si="6"/>
        <v>79206.23000000001</v>
      </c>
      <c r="L170" t="s">
        <v>1420</v>
      </c>
      <c r="M170">
        <v>79206.23000000001</v>
      </c>
      <c r="N170" s="106" t="str">
        <f t="shared" si="4"/>
        <v>79206.23</v>
      </c>
    </row>
    <row r="171" spans="1:14" ht="16.5" thickTop="1" thickBot="1">
      <c r="A171" s="89" t="s">
        <v>175</v>
      </c>
      <c r="B171">
        <v>424190</v>
      </c>
      <c r="E171" s="61" t="s">
        <v>57</v>
      </c>
      <c r="F171" s="23">
        <v>1</v>
      </c>
      <c r="G171" s="27">
        <v>0.14000000000000001</v>
      </c>
      <c r="H171" t="str">
        <f t="shared" si="5"/>
        <v/>
      </c>
      <c r="I171">
        <f t="shared" si="6"/>
        <v>65228.66</v>
      </c>
      <c r="L171" t="s">
        <v>1420</v>
      </c>
      <c r="M171">
        <v>65228.66</v>
      </c>
      <c r="N171" s="106" t="str">
        <f t="shared" si="4"/>
        <v>65228.66</v>
      </c>
    </row>
    <row r="172" spans="1:14" ht="16.5" thickTop="1" thickBot="1">
      <c r="A172" s="89" t="s">
        <v>499</v>
      </c>
      <c r="B172">
        <v>118660</v>
      </c>
      <c r="E172" s="101" t="s">
        <v>289</v>
      </c>
      <c r="F172" s="102">
        <v>3</v>
      </c>
      <c r="G172" s="27"/>
      <c r="H172">
        <f t="shared" si="5"/>
        <v>35003</v>
      </c>
      <c r="L172">
        <v>35003</v>
      </c>
      <c r="N172" s="106" t="str">
        <f t="shared" si="4"/>
        <v>35003</v>
      </c>
    </row>
    <row r="173" spans="1:14" ht="16.5" thickTop="1" thickBot="1">
      <c r="A173" s="89" t="s">
        <v>156</v>
      </c>
      <c r="B173">
        <v>249100</v>
      </c>
      <c r="E173" s="61" t="s">
        <v>355</v>
      </c>
      <c r="F173" s="23">
        <v>1</v>
      </c>
      <c r="G173" s="27">
        <v>0.36</v>
      </c>
      <c r="H173" t="str">
        <f t="shared" si="5"/>
        <v/>
      </c>
      <c r="I173">
        <f>$H$172*G173</f>
        <v>12601.08</v>
      </c>
      <c r="L173" t="s">
        <v>1420</v>
      </c>
      <c r="M173">
        <v>12601.08</v>
      </c>
      <c r="N173" s="106" t="str">
        <f t="shared" si="4"/>
        <v>12601.08</v>
      </c>
    </row>
    <row r="174" spans="1:14" ht="16.5" thickTop="1" thickBot="1">
      <c r="A174" s="89" t="s">
        <v>173</v>
      </c>
      <c r="B174">
        <v>274889</v>
      </c>
      <c r="E174" s="61" t="s">
        <v>292</v>
      </c>
      <c r="F174" s="23">
        <v>1</v>
      </c>
      <c r="G174" s="27">
        <v>0.4</v>
      </c>
      <c r="H174" t="str">
        <f t="shared" si="5"/>
        <v/>
      </c>
      <c r="I174">
        <f>$H$172*G174</f>
        <v>14001.2</v>
      </c>
      <c r="L174" t="s">
        <v>1420</v>
      </c>
      <c r="M174">
        <v>14001.2</v>
      </c>
      <c r="N174" s="106" t="str">
        <f t="shared" si="4"/>
        <v>14001.2</v>
      </c>
    </row>
    <row r="175" spans="1:14" ht="16.5" thickTop="1" thickBot="1">
      <c r="A175" s="89" t="s">
        <v>168</v>
      </c>
      <c r="B175">
        <v>201764</v>
      </c>
      <c r="E175" s="61" t="s">
        <v>288</v>
      </c>
      <c r="F175" s="23">
        <v>1</v>
      </c>
      <c r="G175" s="27">
        <v>0.24</v>
      </c>
      <c r="H175" t="str">
        <f t="shared" si="5"/>
        <v/>
      </c>
      <c r="I175">
        <f>$H$172*G175</f>
        <v>8400.7199999999993</v>
      </c>
      <c r="L175" t="s">
        <v>1420</v>
      </c>
      <c r="M175">
        <v>8400.7199999999993</v>
      </c>
      <c r="N175" s="106" t="str">
        <f t="shared" si="4"/>
        <v>8400.72</v>
      </c>
    </row>
    <row r="176" spans="1:14" ht="16.5" thickTop="1" thickBot="1">
      <c r="A176" s="89" t="s">
        <v>780</v>
      </c>
      <c r="B176">
        <v>172337</v>
      </c>
      <c r="E176" s="101" t="s">
        <v>276</v>
      </c>
      <c r="F176" s="102">
        <v>1</v>
      </c>
      <c r="G176" s="27"/>
      <c r="H176">
        <f t="shared" si="5"/>
        <v>19680</v>
      </c>
      <c r="L176">
        <v>19680</v>
      </c>
      <c r="N176" s="106" t="str">
        <f t="shared" si="4"/>
        <v>19680</v>
      </c>
    </row>
    <row r="177" spans="1:14" ht="16.5" thickTop="1" thickBot="1">
      <c r="A177" s="89" t="s">
        <v>579</v>
      </c>
      <c r="B177">
        <v>143208</v>
      </c>
      <c r="E177" s="61" t="s">
        <v>276</v>
      </c>
      <c r="F177" s="23">
        <v>1</v>
      </c>
      <c r="G177" s="27">
        <v>1</v>
      </c>
      <c r="I177">
        <f>H176*G177</f>
        <v>19680</v>
      </c>
      <c r="M177">
        <v>19680</v>
      </c>
      <c r="N177" s="106" t="str">
        <f t="shared" si="4"/>
        <v>19680</v>
      </c>
    </row>
    <row r="178" spans="1:14" ht="16.5" thickTop="1" thickBot="1">
      <c r="A178" s="89" t="s">
        <v>629</v>
      </c>
      <c r="B178">
        <v>342162</v>
      </c>
      <c r="E178" s="101" t="s">
        <v>336</v>
      </c>
      <c r="F178" s="102">
        <v>5</v>
      </c>
      <c r="G178" s="27"/>
      <c r="H178">
        <f t="shared" si="5"/>
        <v>233253</v>
      </c>
      <c r="L178">
        <v>233253</v>
      </c>
      <c r="N178" s="106" t="str">
        <f t="shared" si="4"/>
        <v>233253</v>
      </c>
    </row>
    <row r="179" spans="1:14" ht="16.5" thickTop="1" thickBot="1">
      <c r="A179" s="89" t="s">
        <v>664</v>
      </c>
      <c r="B179">
        <v>287807</v>
      </c>
      <c r="E179" s="61" t="s">
        <v>334</v>
      </c>
      <c r="F179" s="23">
        <v>1</v>
      </c>
      <c r="G179" s="27">
        <v>0.21</v>
      </c>
      <c r="H179" t="str">
        <f t="shared" si="5"/>
        <v/>
      </c>
      <c r="I179">
        <f>$H$178*G179</f>
        <v>48983.13</v>
      </c>
      <c r="L179" t="s">
        <v>1420</v>
      </c>
      <c r="M179">
        <v>48983.13</v>
      </c>
      <c r="N179" s="106" t="str">
        <f t="shared" si="4"/>
        <v>48983.13</v>
      </c>
    </row>
    <row r="180" spans="1:14" ht="16.5" thickTop="1" thickBot="1">
      <c r="A180" s="89" t="s">
        <v>155</v>
      </c>
      <c r="B180">
        <v>207615</v>
      </c>
      <c r="E180" s="61" t="s">
        <v>336</v>
      </c>
      <c r="F180" s="23">
        <v>1</v>
      </c>
      <c r="G180" s="27">
        <v>0.26</v>
      </c>
      <c r="H180">
        <f t="shared" si="5"/>
        <v>233253</v>
      </c>
      <c r="I180">
        <f>$H$178*G180</f>
        <v>60645.78</v>
      </c>
      <c r="M180">
        <v>60645.78</v>
      </c>
      <c r="N180" s="106" t="str">
        <f t="shared" si="4"/>
        <v>60645.78</v>
      </c>
    </row>
    <row r="181" spans="1:14" ht="16.5" thickTop="1" thickBot="1">
      <c r="A181" s="89" t="s">
        <v>671</v>
      </c>
      <c r="B181">
        <v>264501</v>
      </c>
      <c r="E181" s="61" t="s">
        <v>345</v>
      </c>
      <c r="F181" s="23">
        <v>1</v>
      </c>
      <c r="G181" s="27">
        <v>0.18</v>
      </c>
      <c r="H181" t="str">
        <f t="shared" si="5"/>
        <v/>
      </c>
      <c r="I181">
        <f>$H$178*G181</f>
        <v>41985.54</v>
      </c>
      <c r="L181" t="s">
        <v>1420</v>
      </c>
      <c r="M181">
        <v>41985.54</v>
      </c>
      <c r="N181" s="106" t="str">
        <f t="shared" si="4"/>
        <v>41985.54</v>
      </c>
    </row>
    <row r="182" spans="1:14" ht="16.5" thickTop="1" thickBot="1">
      <c r="A182" s="89" t="s">
        <v>549</v>
      </c>
      <c r="B182">
        <v>830174</v>
      </c>
      <c r="E182" s="61" t="s">
        <v>362</v>
      </c>
      <c r="F182" s="23">
        <v>1</v>
      </c>
      <c r="G182" s="27">
        <v>0.15</v>
      </c>
      <c r="H182" t="str">
        <f t="shared" si="5"/>
        <v/>
      </c>
      <c r="I182">
        <f>$H$178*G182</f>
        <v>34987.949999999997</v>
      </c>
      <c r="L182" t="s">
        <v>1420</v>
      </c>
      <c r="M182">
        <v>34987.949999999997</v>
      </c>
      <c r="N182" s="106" t="str">
        <f t="shared" si="4"/>
        <v>34987.95</v>
      </c>
    </row>
    <row r="183" spans="1:14" ht="16.5" thickTop="1" thickBot="1">
      <c r="A183" s="89" t="s">
        <v>253</v>
      </c>
      <c r="B183" t="e">
        <v>#VALUE!</v>
      </c>
      <c r="E183" s="61" t="s">
        <v>358</v>
      </c>
      <c r="F183" s="23">
        <v>1</v>
      </c>
      <c r="G183" s="27">
        <v>0.21</v>
      </c>
      <c r="H183" t="str">
        <f t="shared" si="5"/>
        <v/>
      </c>
      <c r="I183">
        <f>$H$178*G183</f>
        <v>48983.13</v>
      </c>
      <c r="L183" t="s">
        <v>1420</v>
      </c>
      <c r="M183">
        <v>48983.13</v>
      </c>
      <c r="N183" s="106" t="str">
        <f t="shared" si="4"/>
        <v>48983.13</v>
      </c>
    </row>
    <row r="184" spans="1:14" ht="16.5" thickTop="1" thickBot="1">
      <c r="A184" s="89" t="s">
        <v>505</v>
      </c>
      <c r="B184">
        <v>82488</v>
      </c>
      <c r="E184" s="101" t="s">
        <v>196</v>
      </c>
      <c r="F184" s="102">
        <v>2</v>
      </c>
      <c r="G184" s="27"/>
      <c r="H184">
        <f t="shared" si="5"/>
        <v>443648</v>
      </c>
      <c r="L184">
        <v>443648</v>
      </c>
      <c r="N184" s="106" t="str">
        <f t="shared" si="4"/>
        <v>443648</v>
      </c>
    </row>
    <row r="185" spans="1:14" ht="16.5" thickTop="1" thickBot="1">
      <c r="A185" s="89" t="s">
        <v>595</v>
      </c>
      <c r="B185">
        <v>73535</v>
      </c>
      <c r="E185" s="61" t="s">
        <v>195</v>
      </c>
      <c r="F185" s="23">
        <v>1</v>
      </c>
      <c r="G185" s="27">
        <v>0.45</v>
      </c>
      <c r="H185" t="str">
        <f t="shared" si="5"/>
        <v/>
      </c>
      <c r="I185">
        <f>H184*G185</f>
        <v>199641.60000000001</v>
      </c>
      <c r="L185" t="s">
        <v>1420</v>
      </c>
      <c r="M185">
        <v>199641.60000000001</v>
      </c>
      <c r="N185" s="106" t="str">
        <f t="shared" si="4"/>
        <v>199641.6</v>
      </c>
    </row>
    <row r="186" spans="1:14" ht="16.5" thickTop="1" thickBot="1">
      <c r="A186" s="89" t="s">
        <v>153</v>
      </c>
      <c r="B186">
        <v>243719</v>
      </c>
      <c r="E186" s="61" t="s">
        <v>50</v>
      </c>
      <c r="F186" s="23">
        <v>1</v>
      </c>
      <c r="G186" s="27">
        <v>0.55000000000000004</v>
      </c>
      <c r="H186" t="str">
        <f t="shared" si="5"/>
        <v/>
      </c>
      <c r="I186">
        <f>H184*G186</f>
        <v>244006.40000000002</v>
      </c>
      <c r="L186" t="s">
        <v>1420</v>
      </c>
      <c r="M186">
        <v>244006.40000000002</v>
      </c>
      <c r="N186" s="106" t="str">
        <f t="shared" si="4"/>
        <v>244006.4</v>
      </c>
    </row>
    <row r="187" spans="1:14" ht="16.5" thickTop="1" thickBot="1">
      <c r="A187" s="89" t="s">
        <v>669</v>
      </c>
      <c r="B187">
        <v>182236</v>
      </c>
      <c r="E187" s="101" t="s">
        <v>82</v>
      </c>
      <c r="F187" s="102">
        <v>2</v>
      </c>
      <c r="G187" s="27"/>
      <c r="H187">
        <f t="shared" si="5"/>
        <v>160112</v>
      </c>
      <c r="L187">
        <v>160112</v>
      </c>
      <c r="N187" s="106" t="str">
        <f t="shared" si="4"/>
        <v>160112</v>
      </c>
    </row>
    <row r="188" spans="1:14" ht="16.5" thickTop="1" thickBot="1">
      <c r="A188" s="89" t="s">
        <v>523</v>
      </c>
      <c r="B188">
        <v>369933</v>
      </c>
      <c r="E188" s="61" t="s">
        <v>81</v>
      </c>
      <c r="F188" s="23">
        <v>1</v>
      </c>
      <c r="G188" s="27">
        <v>0.4</v>
      </c>
      <c r="H188" t="str">
        <f t="shared" si="5"/>
        <v/>
      </c>
      <c r="I188">
        <f>H187*G188</f>
        <v>64044.800000000003</v>
      </c>
      <c r="L188" t="s">
        <v>1420</v>
      </c>
      <c r="M188">
        <v>64044.800000000003</v>
      </c>
      <c r="N188" s="106" t="str">
        <f t="shared" si="4"/>
        <v>64044.8</v>
      </c>
    </row>
    <row r="189" spans="1:14" ht="16.5" thickTop="1" thickBot="1">
      <c r="A189" s="89" t="s">
        <v>700</v>
      </c>
      <c r="B189">
        <v>159242</v>
      </c>
      <c r="E189" s="61" t="s">
        <v>104</v>
      </c>
      <c r="F189" s="23">
        <v>1</v>
      </c>
      <c r="G189" s="27">
        <v>0.6</v>
      </c>
      <c r="H189" t="str">
        <f t="shared" si="5"/>
        <v/>
      </c>
      <c r="I189">
        <f>H187*G189</f>
        <v>96067.199999999997</v>
      </c>
      <c r="L189" t="s">
        <v>1420</v>
      </c>
      <c r="M189">
        <v>96067.199999999997</v>
      </c>
      <c r="N189" s="106" t="str">
        <f t="shared" si="4"/>
        <v>96067.2</v>
      </c>
    </row>
    <row r="190" spans="1:14" ht="16.5" thickTop="1" thickBot="1">
      <c r="A190" s="89" t="s">
        <v>674</v>
      </c>
      <c r="B190">
        <v>345764</v>
      </c>
      <c r="E190" s="101" t="s">
        <v>264</v>
      </c>
      <c r="F190" s="102">
        <v>1</v>
      </c>
      <c r="G190" s="27"/>
      <c r="H190">
        <f t="shared" si="5"/>
        <v>187156</v>
      </c>
      <c r="L190">
        <v>187156</v>
      </c>
      <c r="N190" s="106" t="str">
        <f t="shared" si="4"/>
        <v>187156</v>
      </c>
    </row>
    <row r="191" spans="1:14" ht="16.5" thickTop="1" thickBot="1">
      <c r="A191" s="89" t="s">
        <v>144</v>
      </c>
      <c r="B191">
        <v>296729</v>
      </c>
      <c r="E191" s="61" t="s">
        <v>264</v>
      </c>
      <c r="F191" s="23">
        <v>1</v>
      </c>
      <c r="G191" s="27">
        <v>1</v>
      </c>
      <c r="H191">
        <f t="shared" si="5"/>
        <v>187156</v>
      </c>
      <c r="I191">
        <f>H190*G191</f>
        <v>187156</v>
      </c>
      <c r="L191">
        <v>187156</v>
      </c>
      <c r="M191">
        <v>187156</v>
      </c>
      <c r="N191" s="106" t="str">
        <f t="shared" si="4"/>
        <v>187156187156</v>
      </c>
    </row>
    <row r="192" spans="1:14" ht="16.5" thickTop="1" thickBot="1">
      <c r="A192" s="89" t="s">
        <v>171</v>
      </c>
      <c r="B192">
        <v>363806</v>
      </c>
      <c r="E192" s="101" t="s">
        <v>340</v>
      </c>
      <c r="F192" s="102">
        <v>1</v>
      </c>
      <c r="G192" s="27"/>
      <c r="H192">
        <f t="shared" si="5"/>
        <v>301310</v>
      </c>
      <c r="L192">
        <v>301310</v>
      </c>
      <c r="N192" s="106" t="str">
        <f t="shared" si="4"/>
        <v>301310</v>
      </c>
    </row>
    <row r="193" spans="1:14" ht="16.5" thickTop="1" thickBot="1">
      <c r="A193" s="89" t="s">
        <v>516</v>
      </c>
      <c r="B193">
        <v>632664</v>
      </c>
      <c r="E193" s="61" t="s">
        <v>339</v>
      </c>
      <c r="F193" s="23">
        <v>1</v>
      </c>
      <c r="G193" s="27">
        <v>1</v>
      </c>
      <c r="H193" t="str">
        <f t="shared" si="5"/>
        <v/>
      </c>
      <c r="I193">
        <f>H192*G193</f>
        <v>301310</v>
      </c>
      <c r="L193" t="s">
        <v>1420</v>
      </c>
      <c r="M193">
        <v>301310</v>
      </c>
      <c r="N193" s="106" t="str">
        <f t="shared" si="4"/>
        <v>301310</v>
      </c>
    </row>
    <row r="194" spans="1:14" ht="16.5" thickTop="1" thickBot="1">
      <c r="A194" s="89" t="s">
        <v>667</v>
      </c>
      <c r="B194">
        <v>407781</v>
      </c>
      <c r="E194" s="101" t="s">
        <v>240</v>
      </c>
      <c r="F194" s="102">
        <v>1</v>
      </c>
      <c r="G194" s="27"/>
      <c r="H194">
        <f t="shared" si="5"/>
        <v>338760</v>
      </c>
      <c r="L194">
        <v>338760</v>
      </c>
      <c r="N194" s="106" t="str">
        <f t="shared" si="4"/>
        <v>338760</v>
      </c>
    </row>
    <row r="195" spans="1:14" ht="16.5" thickTop="1" thickBot="1">
      <c r="A195" s="89" t="s">
        <v>305</v>
      </c>
      <c r="B195">
        <v>527771</v>
      </c>
      <c r="E195" s="61" t="s">
        <v>238</v>
      </c>
      <c r="F195" s="23">
        <v>1</v>
      </c>
      <c r="G195" s="27">
        <v>1</v>
      </c>
      <c r="H195" t="str">
        <f t="shared" si="5"/>
        <v/>
      </c>
      <c r="I195">
        <f>H194*G195</f>
        <v>338760</v>
      </c>
      <c r="L195" t="s">
        <v>1420</v>
      </c>
      <c r="M195">
        <v>338760</v>
      </c>
      <c r="N195" s="106" t="str">
        <f t="shared" ref="N195:N258" si="7">_xlfn.CONCAT(L195:M195)</f>
        <v>338760</v>
      </c>
    </row>
    <row r="196" spans="1:14" ht="16.5" thickTop="1" thickBot="1">
      <c r="A196" s="89" t="s">
        <v>228</v>
      </c>
      <c r="B196">
        <v>275112</v>
      </c>
      <c r="E196" s="101" t="s">
        <v>198</v>
      </c>
      <c r="F196" s="102">
        <v>1</v>
      </c>
      <c r="G196" s="27"/>
      <c r="H196">
        <f t="shared" ref="H196:H259" si="8">IFERROR(VLOOKUP(E196,$A$3:$B$452,2,0), "")</f>
        <v>258278</v>
      </c>
      <c r="L196">
        <v>258278</v>
      </c>
      <c r="N196" s="106" t="str">
        <f t="shared" si="7"/>
        <v>258278</v>
      </c>
    </row>
    <row r="197" spans="1:14" ht="16.5" thickTop="1" thickBot="1">
      <c r="A197" s="89" t="s">
        <v>471</v>
      </c>
      <c r="B197">
        <v>210006</v>
      </c>
      <c r="E197" s="61" t="s">
        <v>197</v>
      </c>
      <c r="F197" s="23">
        <v>1</v>
      </c>
      <c r="G197" s="27">
        <v>1</v>
      </c>
      <c r="H197" t="str">
        <f t="shared" si="8"/>
        <v/>
      </c>
      <c r="I197">
        <f>H196*G197</f>
        <v>258278</v>
      </c>
      <c r="L197" t="s">
        <v>1420</v>
      </c>
      <c r="M197">
        <v>258278</v>
      </c>
      <c r="N197" s="106" t="str">
        <f t="shared" si="7"/>
        <v>258278</v>
      </c>
    </row>
    <row r="198" spans="1:14" ht="16.5" thickTop="1" thickBot="1">
      <c r="A198" s="89" t="s">
        <v>151</v>
      </c>
      <c r="B198">
        <v>289406</v>
      </c>
      <c r="E198" s="101" t="s">
        <v>259</v>
      </c>
      <c r="F198" s="102">
        <v>2</v>
      </c>
      <c r="G198" s="27"/>
      <c r="H198">
        <f t="shared" si="8"/>
        <v>254402</v>
      </c>
      <c r="L198">
        <v>254402</v>
      </c>
      <c r="N198" s="106" t="str">
        <f t="shared" si="7"/>
        <v>254402</v>
      </c>
    </row>
    <row r="199" spans="1:14" ht="16.5" thickTop="1" thickBot="1">
      <c r="A199" s="89" t="s">
        <v>703</v>
      </c>
      <c r="B199">
        <v>383263</v>
      </c>
      <c r="E199" s="61" t="s">
        <v>258</v>
      </c>
      <c r="F199" s="23">
        <v>1</v>
      </c>
      <c r="G199" s="27">
        <v>0.4</v>
      </c>
      <c r="H199" t="str">
        <f t="shared" si="8"/>
        <v/>
      </c>
      <c r="I199">
        <f>H198*G199</f>
        <v>101760.8</v>
      </c>
      <c r="L199" t="s">
        <v>1420</v>
      </c>
      <c r="M199">
        <v>101760.8</v>
      </c>
      <c r="N199" s="106" t="str">
        <f t="shared" si="7"/>
        <v>101760.8</v>
      </c>
    </row>
    <row r="200" spans="1:14" ht="16.5" thickTop="1" thickBot="1">
      <c r="A200" s="89" t="s">
        <v>603</v>
      </c>
      <c r="B200">
        <v>197898</v>
      </c>
      <c r="E200" s="61" t="s">
        <v>263</v>
      </c>
      <c r="F200" s="23">
        <v>1</v>
      </c>
      <c r="G200" s="27">
        <v>0.6</v>
      </c>
      <c r="H200" t="str">
        <f t="shared" si="8"/>
        <v/>
      </c>
      <c r="I200">
        <f>H198*G200</f>
        <v>152641.19999999998</v>
      </c>
      <c r="L200" t="s">
        <v>1420</v>
      </c>
      <c r="M200">
        <v>152641.19999999998</v>
      </c>
      <c r="N200" s="106" t="str">
        <f t="shared" si="7"/>
        <v>152641.2</v>
      </c>
    </row>
    <row r="201" spans="1:14" ht="16.5" thickTop="1" thickBot="1">
      <c r="A201" s="89" t="s">
        <v>801</v>
      </c>
      <c r="B201">
        <v>27038</v>
      </c>
      <c r="E201" s="101" t="s">
        <v>221</v>
      </c>
      <c r="F201" s="102">
        <v>1</v>
      </c>
      <c r="G201" s="27"/>
      <c r="H201">
        <f t="shared" si="8"/>
        <v>349910</v>
      </c>
      <c r="L201">
        <v>349910</v>
      </c>
      <c r="N201" s="106" t="str">
        <f t="shared" si="7"/>
        <v>349910</v>
      </c>
    </row>
    <row r="202" spans="1:14" ht="16.5" thickTop="1" thickBot="1">
      <c r="A202" s="89" t="s">
        <v>731</v>
      </c>
      <c r="B202">
        <v>1323600</v>
      </c>
      <c r="E202" s="61" t="s">
        <v>221</v>
      </c>
      <c r="F202" s="23">
        <v>1</v>
      </c>
      <c r="G202" s="27">
        <v>1</v>
      </c>
      <c r="H202">
        <f t="shared" si="8"/>
        <v>349910</v>
      </c>
      <c r="I202">
        <f>H201*G202</f>
        <v>349910</v>
      </c>
      <c r="L202">
        <v>349910</v>
      </c>
      <c r="M202">
        <v>349910</v>
      </c>
      <c r="N202" s="106" t="str">
        <f t="shared" si="7"/>
        <v>349910349910</v>
      </c>
    </row>
    <row r="203" spans="1:14" ht="16.5" thickTop="1" thickBot="1">
      <c r="A203" s="89" t="s">
        <v>226</v>
      </c>
      <c r="B203">
        <v>260230</v>
      </c>
      <c r="E203" s="101" t="s">
        <v>205</v>
      </c>
      <c r="F203" s="102">
        <v>1</v>
      </c>
      <c r="G203" s="27"/>
      <c r="H203">
        <f t="shared" si="8"/>
        <v>431352</v>
      </c>
      <c r="L203">
        <v>431352</v>
      </c>
      <c r="N203" s="106" t="str">
        <f t="shared" si="7"/>
        <v>431352</v>
      </c>
    </row>
    <row r="204" spans="1:14" ht="16.5" thickTop="1" thickBot="1">
      <c r="A204" s="89" t="s">
        <v>757</v>
      </c>
      <c r="B204">
        <v>707525</v>
      </c>
      <c r="E204" s="61" t="s">
        <v>205</v>
      </c>
      <c r="F204" s="23">
        <v>1</v>
      </c>
      <c r="G204" s="27">
        <v>1</v>
      </c>
      <c r="H204">
        <f t="shared" si="8"/>
        <v>431352</v>
      </c>
      <c r="I204">
        <f>H203*G204</f>
        <v>431352</v>
      </c>
      <c r="L204">
        <v>431352</v>
      </c>
      <c r="M204">
        <v>431352</v>
      </c>
      <c r="N204" s="106" t="str">
        <f t="shared" si="7"/>
        <v>431352431352</v>
      </c>
    </row>
    <row r="205" spans="1:14" ht="16.5" thickTop="1" thickBot="1">
      <c r="A205" s="89" t="s">
        <v>159</v>
      </c>
      <c r="B205">
        <v>318811</v>
      </c>
      <c r="E205" s="101" t="s">
        <v>101</v>
      </c>
      <c r="F205" s="102">
        <v>5</v>
      </c>
      <c r="G205" s="27"/>
      <c r="H205">
        <f t="shared" si="8"/>
        <v>289047</v>
      </c>
      <c r="L205">
        <v>289047</v>
      </c>
      <c r="N205" s="106" t="str">
        <f t="shared" si="7"/>
        <v>289047</v>
      </c>
    </row>
    <row r="206" spans="1:14" ht="16.5" thickTop="1" thickBot="1">
      <c r="A206" s="89" t="s">
        <v>493</v>
      </c>
      <c r="B206">
        <v>66439</v>
      </c>
      <c r="E206" s="61" t="s">
        <v>100</v>
      </c>
      <c r="F206" s="23">
        <v>1</v>
      </c>
      <c r="G206" s="27">
        <v>0.21</v>
      </c>
      <c r="H206" t="str">
        <f t="shared" si="8"/>
        <v/>
      </c>
      <c r="I206">
        <f>$H$205*G206</f>
        <v>60699.869999999995</v>
      </c>
      <c r="L206" t="s">
        <v>1420</v>
      </c>
      <c r="M206">
        <v>60699.869999999995</v>
      </c>
      <c r="N206" s="106" t="str">
        <f t="shared" si="7"/>
        <v>60699.87</v>
      </c>
    </row>
    <row r="207" spans="1:14" ht="16.5" thickTop="1" thickBot="1">
      <c r="A207" s="89" t="s">
        <v>668</v>
      </c>
      <c r="B207">
        <v>133729</v>
      </c>
      <c r="E207" s="61" t="s">
        <v>123</v>
      </c>
      <c r="F207" s="23">
        <v>1</v>
      </c>
      <c r="G207" s="27">
        <v>0.26</v>
      </c>
      <c r="H207" t="str">
        <f t="shared" si="8"/>
        <v/>
      </c>
      <c r="I207">
        <f>$H$205*G207</f>
        <v>75152.22</v>
      </c>
      <c r="L207" t="s">
        <v>1420</v>
      </c>
      <c r="M207">
        <v>75152.22</v>
      </c>
      <c r="N207" s="106" t="str">
        <f t="shared" si="7"/>
        <v>75152.22</v>
      </c>
    </row>
    <row r="208" spans="1:14" ht="16.5" thickTop="1" thickBot="1">
      <c r="A208" s="89" t="s">
        <v>666</v>
      </c>
      <c r="B208">
        <v>282967</v>
      </c>
      <c r="E208" s="61" t="s">
        <v>121</v>
      </c>
      <c r="F208" s="23">
        <v>1</v>
      </c>
      <c r="G208" s="27">
        <v>0.18</v>
      </c>
      <c r="H208" t="str">
        <f t="shared" si="8"/>
        <v/>
      </c>
      <c r="I208">
        <f>$H$205*G208</f>
        <v>52028.46</v>
      </c>
      <c r="L208" t="s">
        <v>1420</v>
      </c>
      <c r="M208">
        <v>52028.46</v>
      </c>
      <c r="N208" s="106" t="str">
        <f t="shared" si="7"/>
        <v>52028.46</v>
      </c>
    </row>
    <row r="209" spans="1:14" ht="16.5" thickTop="1" thickBot="1">
      <c r="A209" s="89" t="s">
        <v>207</v>
      </c>
      <c r="B209">
        <v>249151</v>
      </c>
      <c r="E209" s="61" t="s">
        <v>138</v>
      </c>
      <c r="F209" s="23">
        <v>1</v>
      </c>
      <c r="G209" s="27">
        <v>0.15</v>
      </c>
      <c r="H209" t="str">
        <f t="shared" si="8"/>
        <v/>
      </c>
      <c r="I209">
        <f>$H$205*G209</f>
        <v>43357.049999999996</v>
      </c>
      <c r="L209" t="s">
        <v>1420</v>
      </c>
      <c r="M209">
        <v>43357.049999999996</v>
      </c>
      <c r="N209" s="106" t="str">
        <f t="shared" si="7"/>
        <v>43357.05</v>
      </c>
    </row>
    <row r="210" spans="1:14" ht="16.5" thickTop="1" thickBot="1">
      <c r="A210" s="89" t="s">
        <v>567</v>
      </c>
      <c r="B210">
        <v>597574</v>
      </c>
      <c r="E210" s="61" t="s">
        <v>117</v>
      </c>
      <c r="F210" s="23">
        <v>1</v>
      </c>
      <c r="G210" s="27">
        <v>0.21</v>
      </c>
      <c r="H210" t="str">
        <f t="shared" si="8"/>
        <v/>
      </c>
      <c r="I210">
        <f>$H$205*G210</f>
        <v>60699.869999999995</v>
      </c>
      <c r="L210" t="s">
        <v>1420</v>
      </c>
      <c r="M210">
        <v>60699.869999999995</v>
      </c>
      <c r="N210" s="106" t="str">
        <f t="shared" si="7"/>
        <v>60699.87</v>
      </c>
    </row>
    <row r="211" spans="1:14" ht="16.5" thickTop="1" thickBot="1">
      <c r="A211" s="89" t="s">
        <v>787</v>
      </c>
      <c r="B211">
        <v>9154</v>
      </c>
      <c r="E211" s="101" t="s">
        <v>134</v>
      </c>
      <c r="F211" s="102">
        <v>1</v>
      </c>
      <c r="G211" s="27"/>
      <c r="H211">
        <f t="shared" si="8"/>
        <v>256168</v>
      </c>
      <c r="L211">
        <v>256168</v>
      </c>
      <c r="N211" s="106" t="str">
        <f t="shared" si="7"/>
        <v>256168</v>
      </c>
    </row>
    <row r="212" spans="1:14" ht="16.5" thickTop="1" thickBot="1">
      <c r="A212" s="89" t="s">
        <v>477</v>
      </c>
      <c r="B212">
        <v>64492</v>
      </c>
      <c r="E212" s="61" t="s">
        <v>133</v>
      </c>
      <c r="F212" s="23">
        <v>1</v>
      </c>
      <c r="G212" s="27">
        <v>1</v>
      </c>
      <c r="H212" t="str">
        <f t="shared" si="8"/>
        <v/>
      </c>
      <c r="I212">
        <f>H211*G212</f>
        <v>256168</v>
      </c>
      <c r="L212" t="s">
        <v>1420</v>
      </c>
      <c r="M212">
        <v>256168</v>
      </c>
      <c r="N212" s="106" t="str">
        <f t="shared" si="7"/>
        <v>256168</v>
      </c>
    </row>
    <row r="213" spans="1:14" ht="16.5" thickTop="1" thickBot="1">
      <c r="A213" s="89" t="s">
        <v>783</v>
      </c>
      <c r="B213">
        <v>243285</v>
      </c>
      <c r="E213" s="101" t="s">
        <v>46</v>
      </c>
      <c r="F213" s="102">
        <v>3</v>
      </c>
      <c r="G213" s="27"/>
      <c r="H213">
        <f t="shared" si="8"/>
        <v>396683</v>
      </c>
      <c r="L213">
        <v>396683</v>
      </c>
      <c r="N213" s="106" t="str">
        <f t="shared" si="7"/>
        <v>396683</v>
      </c>
    </row>
    <row r="214" spans="1:14" ht="16.5" thickTop="1" thickBot="1">
      <c r="A214" s="89" t="s">
        <v>756</v>
      </c>
      <c r="B214">
        <v>535796</v>
      </c>
      <c r="E214" s="61" t="s">
        <v>61</v>
      </c>
      <c r="F214" s="23">
        <v>1</v>
      </c>
      <c r="G214" s="27">
        <v>0.33</v>
      </c>
      <c r="H214" t="str">
        <f t="shared" si="8"/>
        <v/>
      </c>
      <c r="I214">
        <f>H213*G214</f>
        <v>130905.39</v>
      </c>
      <c r="L214" t="s">
        <v>1420</v>
      </c>
      <c r="M214">
        <v>130905.39</v>
      </c>
      <c r="N214" s="106" t="str">
        <f t="shared" si="7"/>
        <v>130905.39</v>
      </c>
    </row>
    <row r="215" spans="1:14" ht="16.5" thickTop="1" thickBot="1">
      <c r="A215" s="89" t="s">
        <v>779</v>
      </c>
      <c r="B215">
        <v>384521</v>
      </c>
      <c r="E215" s="61" t="s">
        <v>45</v>
      </c>
      <c r="F215" s="23">
        <v>1</v>
      </c>
      <c r="G215" s="27">
        <v>0.41</v>
      </c>
      <c r="H215" t="str">
        <f t="shared" si="8"/>
        <v/>
      </c>
      <c r="I215">
        <f>H213*G215</f>
        <v>162640.03</v>
      </c>
      <c r="L215" t="s">
        <v>1420</v>
      </c>
      <c r="M215">
        <v>162640.03</v>
      </c>
      <c r="N215" s="106" t="str">
        <f t="shared" si="7"/>
        <v>162640.03</v>
      </c>
    </row>
    <row r="216" spans="1:14" ht="16.5" thickTop="1" thickBot="1">
      <c r="A216" s="89" t="s">
        <v>677</v>
      </c>
      <c r="B216">
        <v>228710</v>
      </c>
      <c r="E216" s="61" t="s">
        <v>55</v>
      </c>
      <c r="F216" s="23">
        <v>1</v>
      </c>
      <c r="G216" s="27">
        <v>0.26</v>
      </c>
      <c r="H216" t="str">
        <f t="shared" si="8"/>
        <v/>
      </c>
      <c r="I216">
        <f>H213*G216</f>
        <v>103137.58</v>
      </c>
      <c r="L216" t="s">
        <v>1420</v>
      </c>
      <c r="M216">
        <v>103137.58</v>
      </c>
      <c r="N216" s="106" t="str">
        <f t="shared" si="7"/>
        <v>103137.58</v>
      </c>
    </row>
    <row r="217" spans="1:14" ht="16.5" thickTop="1" thickBot="1">
      <c r="A217" s="89" t="s">
        <v>489</v>
      </c>
      <c r="B217">
        <v>200436</v>
      </c>
      <c r="E217" s="101" t="s">
        <v>73</v>
      </c>
      <c r="F217" s="102">
        <v>3</v>
      </c>
      <c r="G217" s="27"/>
      <c r="H217">
        <f t="shared" si="8"/>
        <v>526003</v>
      </c>
      <c r="L217">
        <v>526003</v>
      </c>
      <c r="N217" s="106" t="str">
        <f t="shared" si="7"/>
        <v>526003</v>
      </c>
    </row>
    <row r="218" spans="1:14" ht="16.5" thickTop="1" thickBot="1">
      <c r="A218" s="89" t="s">
        <v>535</v>
      </c>
      <c r="B218">
        <v>224079</v>
      </c>
      <c r="E218" s="61" t="s">
        <v>72</v>
      </c>
      <c r="F218" s="23">
        <v>1</v>
      </c>
      <c r="G218" s="27">
        <v>0.33</v>
      </c>
      <c r="H218" t="str">
        <f t="shared" si="8"/>
        <v/>
      </c>
      <c r="I218">
        <f>H217*G218</f>
        <v>173580.99000000002</v>
      </c>
      <c r="L218" t="s">
        <v>1420</v>
      </c>
      <c r="M218">
        <v>173580.99000000002</v>
      </c>
      <c r="N218" s="106" t="str">
        <f t="shared" si="7"/>
        <v>173580.99</v>
      </c>
    </row>
    <row r="219" spans="1:14" ht="16.5" thickTop="1" thickBot="1">
      <c r="A219" s="89" t="s">
        <v>737</v>
      </c>
      <c r="B219">
        <v>375935</v>
      </c>
      <c r="E219" s="61" t="s">
        <v>108</v>
      </c>
      <c r="F219" s="23">
        <v>1</v>
      </c>
      <c r="G219" s="27">
        <v>0.42</v>
      </c>
      <c r="H219" t="str">
        <f t="shared" si="8"/>
        <v/>
      </c>
      <c r="I219">
        <f>H217*G219</f>
        <v>220921.25999999998</v>
      </c>
      <c r="L219" t="s">
        <v>1420</v>
      </c>
      <c r="M219">
        <v>220921.25999999998</v>
      </c>
      <c r="N219" s="106" t="str">
        <f t="shared" si="7"/>
        <v>220921.26</v>
      </c>
    </row>
    <row r="220" spans="1:14" ht="16.5" thickTop="1" thickBot="1">
      <c r="A220" s="89" t="s">
        <v>562</v>
      </c>
      <c r="B220">
        <v>376421</v>
      </c>
      <c r="E220" s="61" t="s">
        <v>128</v>
      </c>
      <c r="F220" s="23">
        <v>1</v>
      </c>
      <c r="G220" s="27">
        <v>0.25</v>
      </c>
      <c r="H220" t="str">
        <f t="shared" si="8"/>
        <v/>
      </c>
      <c r="I220">
        <f>H217*G220</f>
        <v>131500.75</v>
      </c>
      <c r="L220" t="s">
        <v>1420</v>
      </c>
      <c r="M220">
        <v>131500.75</v>
      </c>
      <c r="N220" s="106" t="str">
        <f t="shared" si="7"/>
        <v>131500.75</v>
      </c>
    </row>
    <row r="221" spans="1:14" ht="16.5" thickTop="1" thickBot="1">
      <c r="A221" s="89" t="s">
        <v>604</v>
      </c>
      <c r="B221">
        <v>186254</v>
      </c>
      <c r="E221" s="101" t="s">
        <v>260</v>
      </c>
      <c r="F221" s="102">
        <v>2</v>
      </c>
      <c r="G221" s="27"/>
      <c r="H221">
        <f t="shared" si="8"/>
        <v>512646</v>
      </c>
      <c r="L221">
        <v>512646</v>
      </c>
      <c r="N221" s="106" t="str">
        <f t="shared" si="7"/>
        <v>512646</v>
      </c>
    </row>
    <row r="222" spans="1:14" ht="16.5" thickTop="1" thickBot="1">
      <c r="A222" s="89" t="s">
        <v>237</v>
      </c>
      <c r="B222">
        <v>124589</v>
      </c>
      <c r="E222" s="61" t="s">
        <v>90</v>
      </c>
      <c r="F222" s="23">
        <v>1</v>
      </c>
      <c r="G222" s="27">
        <v>0.48</v>
      </c>
      <c r="H222" t="str">
        <f t="shared" si="8"/>
        <v/>
      </c>
      <c r="I222">
        <f>H221*G222</f>
        <v>246070.08</v>
      </c>
      <c r="L222" t="s">
        <v>1420</v>
      </c>
      <c r="M222">
        <v>246070.08</v>
      </c>
      <c r="N222" s="106" t="str">
        <f t="shared" si="7"/>
        <v>246070.08</v>
      </c>
    </row>
    <row r="223" spans="1:14" ht="16.5" thickTop="1" thickBot="1">
      <c r="A223" s="89" t="s">
        <v>686</v>
      </c>
      <c r="B223">
        <v>171494</v>
      </c>
      <c r="E223" s="61" t="s">
        <v>261</v>
      </c>
      <c r="F223" s="23">
        <v>1</v>
      </c>
      <c r="G223" s="27">
        <v>0.52</v>
      </c>
      <c r="H223" t="str">
        <f t="shared" si="8"/>
        <v/>
      </c>
      <c r="I223">
        <f>H221*G223</f>
        <v>266575.92</v>
      </c>
      <c r="L223" t="s">
        <v>1420</v>
      </c>
      <c r="M223">
        <v>266575.92</v>
      </c>
      <c r="N223" s="106" t="str">
        <f t="shared" si="7"/>
        <v>266575.92</v>
      </c>
    </row>
    <row r="224" spans="1:14" ht="16.5" thickTop="1" thickBot="1">
      <c r="A224" s="89" t="s">
        <v>508</v>
      </c>
      <c r="B224">
        <v>1385910</v>
      </c>
      <c r="E224" s="101" t="s">
        <v>63</v>
      </c>
      <c r="F224" s="102">
        <v>1</v>
      </c>
      <c r="G224" s="27"/>
      <c r="H224">
        <f t="shared" si="8"/>
        <v>109575</v>
      </c>
      <c r="L224">
        <v>109575</v>
      </c>
      <c r="N224" s="106" t="str">
        <f t="shared" si="7"/>
        <v>109575</v>
      </c>
    </row>
    <row r="225" spans="1:14" ht="16.5" thickTop="1" thickBot="1">
      <c r="A225" s="89" t="s">
        <v>482</v>
      </c>
      <c r="B225">
        <v>112000</v>
      </c>
      <c r="E225" s="61" t="s">
        <v>62</v>
      </c>
      <c r="F225" s="23">
        <v>1</v>
      </c>
      <c r="G225" s="27">
        <v>1</v>
      </c>
      <c r="H225" t="str">
        <f t="shared" si="8"/>
        <v/>
      </c>
      <c r="I225">
        <f>H224*G225</f>
        <v>109575</v>
      </c>
      <c r="L225" t="s">
        <v>1420</v>
      </c>
      <c r="M225">
        <v>109575</v>
      </c>
      <c r="N225" s="106" t="str">
        <f t="shared" si="7"/>
        <v>109575</v>
      </c>
    </row>
    <row r="226" spans="1:14" ht="16.5" thickTop="1" thickBot="1">
      <c r="A226" s="89" t="s">
        <v>811</v>
      </c>
      <c r="B226">
        <v>277685</v>
      </c>
      <c r="E226" s="101" t="s">
        <v>44</v>
      </c>
      <c r="F226" s="102">
        <v>2</v>
      </c>
      <c r="G226" s="27"/>
      <c r="H226">
        <f t="shared" si="8"/>
        <v>330477</v>
      </c>
      <c r="L226">
        <v>330477</v>
      </c>
      <c r="N226" s="106" t="str">
        <f t="shared" si="7"/>
        <v>330477</v>
      </c>
    </row>
    <row r="227" spans="1:14" ht="16.5" thickTop="1" thickBot="1">
      <c r="A227" s="89" t="s">
        <v>246</v>
      </c>
      <c r="B227">
        <v>248871</v>
      </c>
      <c r="E227" s="61" t="s">
        <v>43</v>
      </c>
      <c r="F227" s="23">
        <v>1</v>
      </c>
      <c r="G227" s="27">
        <v>0.47</v>
      </c>
      <c r="H227" t="str">
        <f t="shared" si="8"/>
        <v/>
      </c>
      <c r="I227">
        <f>H226*G227</f>
        <v>155324.19</v>
      </c>
      <c r="L227" t="s">
        <v>1420</v>
      </c>
      <c r="M227">
        <v>155324.19</v>
      </c>
      <c r="N227" s="106" t="str">
        <f t="shared" si="7"/>
        <v>155324.19</v>
      </c>
    </row>
    <row r="228" spans="1:14" ht="16.5" thickTop="1" thickBot="1">
      <c r="A228" s="89" t="s">
        <v>673</v>
      </c>
      <c r="B228">
        <v>357416</v>
      </c>
      <c r="E228" s="61" t="s">
        <v>60</v>
      </c>
      <c r="F228" s="23">
        <v>1</v>
      </c>
      <c r="G228" s="27">
        <v>0.53</v>
      </c>
      <c r="H228" t="str">
        <f t="shared" si="8"/>
        <v/>
      </c>
      <c r="I228">
        <f>H226*G228</f>
        <v>175152.81</v>
      </c>
      <c r="L228" t="s">
        <v>1420</v>
      </c>
      <c r="M228">
        <v>175152.81</v>
      </c>
      <c r="N228" s="106" t="str">
        <f t="shared" si="7"/>
        <v>175152.81</v>
      </c>
    </row>
    <row r="229" spans="1:14" ht="16.5" thickTop="1" thickBot="1">
      <c r="A229" s="89" t="s">
        <v>17</v>
      </c>
      <c r="B229">
        <v>303813</v>
      </c>
      <c r="E229" s="101" t="s">
        <v>95</v>
      </c>
      <c r="F229" s="102">
        <v>2</v>
      </c>
      <c r="G229" s="27"/>
      <c r="H229">
        <f t="shared" si="8"/>
        <v>124939</v>
      </c>
      <c r="L229">
        <v>124939</v>
      </c>
      <c r="N229" s="106" t="str">
        <f t="shared" si="7"/>
        <v>124939</v>
      </c>
    </row>
    <row r="230" spans="1:14" ht="16.5" thickTop="1" thickBot="1">
      <c r="A230" s="89" t="s">
        <v>679</v>
      </c>
      <c r="B230">
        <v>171873</v>
      </c>
      <c r="E230" s="61" t="s">
        <v>132</v>
      </c>
      <c r="F230" s="23">
        <v>1</v>
      </c>
      <c r="G230" s="27">
        <v>0.46</v>
      </c>
      <c r="H230" t="str">
        <f t="shared" si="8"/>
        <v/>
      </c>
      <c r="I230">
        <f>H229*G230</f>
        <v>57471.94</v>
      </c>
      <c r="L230" t="s">
        <v>1420</v>
      </c>
      <c r="M230">
        <v>57471.94</v>
      </c>
      <c r="N230" s="106" t="str">
        <f t="shared" si="7"/>
        <v>57471.94</v>
      </c>
    </row>
    <row r="231" spans="1:14" ht="16.5" thickTop="1" thickBot="1">
      <c r="A231" s="89" t="s">
        <v>491</v>
      </c>
      <c r="B231">
        <v>109333</v>
      </c>
      <c r="E231" s="61" t="s">
        <v>94</v>
      </c>
      <c r="F231" s="23">
        <v>1</v>
      </c>
      <c r="G231" s="27">
        <v>0.54</v>
      </c>
      <c r="H231" t="str">
        <f t="shared" si="8"/>
        <v/>
      </c>
      <c r="I231">
        <f>H229*G231</f>
        <v>67467.06</v>
      </c>
      <c r="L231" t="s">
        <v>1420</v>
      </c>
      <c r="M231">
        <v>67467.06</v>
      </c>
      <c r="N231" s="106" t="str">
        <f t="shared" si="7"/>
        <v>67467.06</v>
      </c>
    </row>
    <row r="232" spans="1:14" ht="16.5" thickTop="1" thickBot="1">
      <c r="A232" s="89" t="s">
        <v>734</v>
      </c>
      <c r="B232">
        <v>256760</v>
      </c>
      <c r="E232" s="101" t="s">
        <v>120</v>
      </c>
      <c r="F232" s="102">
        <v>5</v>
      </c>
      <c r="G232" s="27"/>
      <c r="H232">
        <f t="shared" si="8"/>
        <v>498179</v>
      </c>
      <c r="L232">
        <v>498179</v>
      </c>
      <c r="N232" s="106" t="str">
        <f t="shared" si="7"/>
        <v>498179</v>
      </c>
    </row>
    <row r="233" spans="1:14" ht="16.5" thickTop="1" thickBot="1">
      <c r="A233" s="89" t="s">
        <v>681</v>
      </c>
      <c r="B233">
        <v>287451</v>
      </c>
      <c r="E233" s="61" t="s">
        <v>119</v>
      </c>
      <c r="F233" s="23">
        <v>1</v>
      </c>
      <c r="G233" s="27">
        <v>0.21</v>
      </c>
      <c r="H233" t="str">
        <f t="shared" si="8"/>
        <v/>
      </c>
      <c r="I233">
        <f>$H$232*G233</f>
        <v>104617.59</v>
      </c>
      <c r="L233" t="s">
        <v>1420</v>
      </c>
      <c r="M233">
        <v>104617.59</v>
      </c>
      <c r="N233" s="106" t="str">
        <f t="shared" si="7"/>
        <v>104617.59</v>
      </c>
    </row>
    <row r="234" spans="1:14" ht="16.5" thickTop="1" thickBot="1">
      <c r="A234" s="89" t="s">
        <v>732</v>
      </c>
      <c r="B234">
        <v>400358</v>
      </c>
      <c r="E234" s="61" t="s">
        <v>127</v>
      </c>
      <c r="F234" s="23">
        <v>1</v>
      </c>
      <c r="G234" s="27">
        <v>0.26</v>
      </c>
      <c r="H234" t="str">
        <f t="shared" si="8"/>
        <v/>
      </c>
      <c r="I234">
        <f>$H$232*G234</f>
        <v>129526.54000000001</v>
      </c>
      <c r="L234" t="s">
        <v>1420</v>
      </c>
      <c r="M234">
        <v>129526.54000000001</v>
      </c>
      <c r="N234" s="106" t="str">
        <f t="shared" si="7"/>
        <v>129526.54</v>
      </c>
    </row>
    <row r="235" spans="1:14" ht="16.5" thickTop="1" thickBot="1">
      <c r="A235" s="89" t="s">
        <v>486</v>
      </c>
      <c r="B235">
        <v>108900</v>
      </c>
      <c r="E235" s="61" t="s">
        <v>120</v>
      </c>
      <c r="F235" s="23">
        <v>1</v>
      </c>
      <c r="G235" s="27">
        <v>0.15</v>
      </c>
      <c r="H235">
        <f t="shared" si="8"/>
        <v>498179</v>
      </c>
      <c r="I235">
        <f>$H$232*G235</f>
        <v>74726.849999999991</v>
      </c>
      <c r="M235">
        <v>74726.849999999991</v>
      </c>
      <c r="N235" s="106" t="str">
        <f t="shared" si="7"/>
        <v>74726.85</v>
      </c>
    </row>
    <row r="236" spans="1:14" ht="16.5" thickTop="1" thickBot="1">
      <c r="A236" s="89" t="s">
        <v>698</v>
      </c>
      <c r="B236">
        <v>259887</v>
      </c>
      <c r="E236" s="61" t="s">
        <v>122</v>
      </c>
      <c r="F236" s="23">
        <v>1</v>
      </c>
      <c r="G236" s="27">
        <v>0.18</v>
      </c>
      <c r="H236" t="str">
        <f t="shared" si="8"/>
        <v/>
      </c>
      <c r="I236">
        <f>$H$232*G236</f>
        <v>89672.22</v>
      </c>
      <c r="L236" t="s">
        <v>1420</v>
      </c>
      <c r="M236">
        <v>89672.22</v>
      </c>
      <c r="N236" s="106" t="str">
        <f t="shared" si="7"/>
        <v>89672.22</v>
      </c>
    </row>
    <row r="237" spans="1:14" ht="16.5" thickTop="1" thickBot="1">
      <c r="A237" s="89" t="s">
        <v>303</v>
      </c>
      <c r="B237">
        <v>492792</v>
      </c>
      <c r="E237" s="61" t="s">
        <v>381</v>
      </c>
      <c r="F237" s="23">
        <v>1</v>
      </c>
      <c r="G237" s="27">
        <v>0.21</v>
      </c>
      <c r="H237" t="str">
        <f t="shared" si="8"/>
        <v/>
      </c>
      <c r="I237">
        <f>$H$232*G237</f>
        <v>104617.59</v>
      </c>
      <c r="L237" t="s">
        <v>1420</v>
      </c>
      <c r="M237">
        <v>104617.59</v>
      </c>
      <c r="N237" s="106" t="str">
        <f t="shared" si="7"/>
        <v>104617.59</v>
      </c>
    </row>
    <row r="238" spans="1:14" ht="16.5" thickTop="1" thickBot="1">
      <c r="A238" s="89" t="s">
        <v>495</v>
      </c>
      <c r="B238">
        <v>211210</v>
      </c>
      <c r="E238" s="101" t="s">
        <v>361</v>
      </c>
      <c r="F238" s="102">
        <v>1</v>
      </c>
      <c r="G238" s="27"/>
      <c r="H238">
        <f t="shared" si="8"/>
        <v>452463</v>
      </c>
      <c r="L238">
        <v>452463</v>
      </c>
      <c r="N238" s="106" t="str">
        <f t="shared" si="7"/>
        <v>452463</v>
      </c>
    </row>
    <row r="239" spans="1:14" ht="16.5" thickTop="1" thickBot="1">
      <c r="A239" s="89" t="s">
        <v>231</v>
      </c>
      <c r="B239">
        <v>521104</v>
      </c>
      <c r="E239" s="61" t="s">
        <v>360</v>
      </c>
      <c r="F239" s="23">
        <v>1</v>
      </c>
      <c r="G239" s="27">
        <v>1</v>
      </c>
      <c r="H239" t="str">
        <f t="shared" si="8"/>
        <v/>
      </c>
      <c r="I239">
        <f>H238*G239</f>
        <v>452463</v>
      </c>
      <c r="L239" t="s">
        <v>1420</v>
      </c>
      <c r="M239">
        <v>452463</v>
      </c>
      <c r="N239" s="106" t="str">
        <f t="shared" si="7"/>
        <v>452463</v>
      </c>
    </row>
    <row r="240" spans="1:14" ht="16.5" thickTop="1" thickBot="1">
      <c r="A240" s="89" t="s">
        <v>469</v>
      </c>
      <c r="B240">
        <v>148255</v>
      </c>
      <c r="E240" s="101" t="s">
        <v>191</v>
      </c>
      <c r="F240" s="102">
        <v>1</v>
      </c>
      <c r="G240" s="27"/>
      <c r="H240">
        <f t="shared" si="8"/>
        <v>206386</v>
      </c>
      <c r="L240">
        <v>206386</v>
      </c>
      <c r="N240" s="106" t="str">
        <f t="shared" si="7"/>
        <v>206386</v>
      </c>
    </row>
    <row r="241" spans="1:14" ht="16.5" thickTop="1" thickBot="1">
      <c r="A241" s="89" t="s">
        <v>544</v>
      </c>
      <c r="B241">
        <v>174593</v>
      </c>
      <c r="E241" s="61" t="s">
        <v>191</v>
      </c>
      <c r="F241" s="23">
        <v>1</v>
      </c>
      <c r="G241" s="27">
        <v>1</v>
      </c>
      <c r="H241">
        <f t="shared" si="8"/>
        <v>206386</v>
      </c>
      <c r="I241">
        <f>H240*G241</f>
        <v>206386</v>
      </c>
      <c r="M241">
        <v>206386</v>
      </c>
      <c r="N241" s="106" t="str">
        <f t="shared" si="7"/>
        <v>206386</v>
      </c>
    </row>
    <row r="242" spans="1:14" ht="16.5" thickTop="1" thickBot="1">
      <c r="A242" s="89" t="s">
        <v>694</v>
      </c>
      <c r="B242">
        <v>197173</v>
      </c>
      <c r="E242" s="101" t="s">
        <v>76</v>
      </c>
      <c r="F242" s="102">
        <v>1</v>
      </c>
      <c r="G242" s="27"/>
      <c r="H242">
        <f t="shared" si="8"/>
        <v>35862</v>
      </c>
      <c r="L242">
        <v>35862</v>
      </c>
      <c r="N242" s="106" t="str">
        <f t="shared" si="7"/>
        <v>35862</v>
      </c>
    </row>
    <row r="243" spans="1:14" ht="16.5" thickTop="1" thickBot="1">
      <c r="A243" s="89" t="s">
        <v>233</v>
      </c>
      <c r="B243">
        <v>125400</v>
      </c>
      <c r="E243" s="61" t="s">
        <v>75</v>
      </c>
      <c r="F243" s="23">
        <v>1</v>
      </c>
      <c r="G243" s="27">
        <v>1</v>
      </c>
      <c r="H243" t="str">
        <f t="shared" si="8"/>
        <v/>
      </c>
      <c r="I243">
        <f>H242*G243</f>
        <v>35862</v>
      </c>
      <c r="L243" t="s">
        <v>1420</v>
      </c>
      <c r="M243">
        <v>35862</v>
      </c>
      <c r="N243" s="106" t="str">
        <f t="shared" si="7"/>
        <v>35862</v>
      </c>
    </row>
    <row r="244" spans="1:14" ht="16.5" thickTop="1" thickBot="1">
      <c r="A244" s="89" t="s">
        <v>637</v>
      </c>
      <c r="B244">
        <v>100893</v>
      </c>
      <c r="E244" s="101" t="s">
        <v>16</v>
      </c>
      <c r="F244" s="102">
        <v>1</v>
      </c>
      <c r="G244" s="27"/>
      <c r="H244">
        <f t="shared" si="8"/>
        <v>382139</v>
      </c>
      <c r="L244">
        <v>382139</v>
      </c>
      <c r="N244" s="106" t="str">
        <f t="shared" si="7"/>
        <v>382139</v>
      </c>
    </row>
    <row r="245" spans="1:14" ht="16.5" thickTop="1" thickBot="1">
      <c r="A245" s="89" t="s">
        <v>553</v>
      </c>
      <c r="B245">
        <v>66636</v>
      </c>
      <c r="E245" s="61" t="s">
        <v>14</v>
      </c>
      <c r="F245" s="23">
        <v>1</v>
      </c>
      <c r="G245" s="27">
        <v>1</v>
      </c>
      <c r="H245" t="str">
        <f t="shared" si="8"/>
        <v/>
      </c>
      <c r="I245">
        <f>H244*G245</f>
        <v>382139</v>
      </c>
      <c r="L245" t="s">
        <v>1420</v>
      </c>
      <c r="M245">
        <v>382139</v>
      </c>
      <c r="N245" s="106" t="str">
        <f t="shared" si="7"/>
        <v>382139</v>
      </c>
    </row>
    <row r="246" spans="1:14" ht="16.5" thickTop="1" thickBot="1">
      <c r="A246" s="89" t="s">
        <v>502</v>
      </c>
      <c r="B246">
        <v>125011</v>
      </c>
      <c r="E246" s="101" t="s">
        <v>277</v>
      </c>
      <c r="F246" s="102">
        <v>1</v>
      </c>
      <c r="G246" s="27"/>
      <c r="H246">
        <f t="shared" si="8"/>
        <v>59693</v>
      </c>
      <c r="L246">
        <v>59693</v>
      </c>
      <c r="N246" s="106" t="str">
        <f t="shared" si="7"/>
        <v>59693</v>
      </c>
    </row>
    <row r="247" spans="1:14" ht="16.5" thickTop="1" thickBot="1">
      <c r="A247" s="89" t="s">
        <v>785</v>
      </c>
      <c r="B247">
        <v>217764</v>
      </c>
      <c r="E247" s="61" t="s">
        <v>277</v>
      </c>
      <c r="F247" s="23">
        <v>1</v>
      </c>
      <c r="G247" s="27">
        <v>1</v>
      </c>
      <c r="H247">
        <f t="shared" si="8"/>
        <v>59693</v>
      </c>
      <c r="I247">
        <f>H246*G247</f>
        <v>59693</v>
      </c>
      <c r="M247">
        <v>59693</v>
      </c>
      <c r="N247" s="106" t="str">
        <f t="shared" si="7"/>
        <v>59693</v>
      </c>
    </row>
    <row r="248" spans="1:14" ht="16.5" thickTop="1" thickBot="1">
      <c r="A248" s="90" t="s">
        <v>294</v>
      </c>
      <c r="B248" s="96" t="s">
        <v>1672</v>
      </c>
      <c r="C248">
        <f>SUM(B249:B303)</f>
        <v>14933172</v>
      </c>
      <c r="E248" s="101" t="s">
        <v>373</v>
      </c>
      <c r="F248" s="102">
        <v>1</v>
      </c>
      <c r="G248" s="27"/>
      <c r="H248">
        <f t="shared" si="8"/>
        <v>179148</v>
      </c>
      <c r="L248">
        <v>179148</v>
      </c>
      <c r="N248" s="106" t="str">
        <f t="shared" si="7"/>
        <v>179148</v>
      </c>
    </row>
    <row r="249" spans="1:14" ht="16.5" thickTop="1" thickBot="1">
      <c r="A249" s="89" t="s">
        <v>882</v>
      </c>
      <c r="B249">
        <v>262434</v>
      </c>
      <c r="E249" s="61" t="s">
        <v>372</v>
      </c>
      <c r="F249" s="23">
        <v>1</v>
      </c>
      <c r="G249" s="27">
        <v>1</v>
      </c>
      <c r="H249" t="str">
        <f t="shared" si="8"/>
        <v/>
      </c>
      <c r="I249">
        <f>H248*G249</f>
        <v>179148</v>
      </c>
      <c r="L249" t="s">
        <v>1420</v>
      </c>
      <c r="M249">
        <v>179148</v>
      </c>
      <c r="N249" s="106" t="str">
        <f t="shared" si="7"/>
        <v>179148</v>
      </c>
    </row>
    <row r="250" spans="1:14" ht="16.5" thickTop="1" thickBot="1">
      <c r="A250" s="89" t="s">
        <v>866</v>
      </c>
      <c r="B250">
        <v>345922</v>
      </c>
      <c r="E250" s="101" t="s">
        <v>35</v>
      </c>
      <c r="F250" s="102">
        <v>1</v>
      </c>
      <c r="G250" s="27"/>
      <c r="H250">
        <f t="shared" si="8"/>
        <v>319221</v>
      </c>
      <c r="L250">
        <v>319221</v>
      </c>
      <c r="N250" s="106" t="str">
        <f t="shared" si="7"/>
        <v>319221</v>
      </c>
    </row>
    <row r="251" spans="1:14" ht="16.5" thickTop="1" thickBot="1">
      <c r="A251" s="89" t="s">
        <v>820</v>
      </c>
      <c r="B251">
        <v>266389</v>
      </c>
      <c r="E251" s="61" t="s">
        <v>35</v>
      </c>
      <c r="F251" s="23">
        <v>1</v>
      </c>
      <c r="G251" s="27">
        <v>1</v>
      </c>
      <c r="H251">
        <f t="shared" si="8"/>
        <v>319221</v>
      </c>
      <c r="I251">
        <f>H250*G251</f>
        <v>319221</v>
      </c>
      <c r="M251">
        <v>319221</v>
      </c>
      <c r="N251" s="106" t="str">
        <f t="shared" si="7"/>
        <v>319221</v>
      </c>
    </row>
    <row r="252" spans="1:14" ht="16.5" thickTop="1" thickBot="1">
      <c r="A252" s="89" t="s">
        <v>880</v>
      </c>
      <c r="B252">
        <v>216897</v>
      </c>
      <c r="E252" s="101" t="s">
        <v>280</v>
      </c>
      <c r="F252" s="102">
        <v>1</v>
      </c>
      <c r="G252" s="27"/>
      <c r="H252">
        <f t="shared" si="8"/>
        <v>111833</v>
      </c>
      <c r="L252">
        <v>111833</v>
      </c>
      <c r="N252" s="106" t="str">
        <f t="shared" si="7"/>
        <v>111833</v>
      </c>
    </row>
    <row r="253" spans="1:14" ht="16.5" thickTop="1" thickBot="1">
      <c r="A253" s="89" t="s">
        <v>897</v>
      </c>
      <c r="B253">
        <v>36524</v>
      </c>
      <c r="E253" s="61" t="s">
        <v>278</v>
      </c>
      <c r="F253" s="23">
        <v>1</v>
      </c>
      <c r="G253" s="27">
        <v>1</v>
      </c>
      <c r="H253" t="str">
        <f t="shared" si="8"/>
        <v/>
      </c>
      <c r="I253">
        <f>H252*G253</f>
        <v>111833</v>
      </c>
      <c r="L253" t="s">
        <v>1420</v>
      </c>
      <c r="M253">
        <v>111833</v>
      </c>
      <c r="N253" s="106" t="str">
        <f t="shared" si="7"/>
        <v>111833</v>
      </c>
    </row>
    <row r="254" spans="1:14" ht="16.5" thickTop="1" thickBot="1">
      <c r="A254" s="89" t="s">
        <v>961</v>
      </c>
      <c r="B254">
        <v>200084</v>
      </c>
      <c r="E254" s="101" t="s">
        <v>70</v>
      </c>
      <c r="F254" s="102">
        <v>8</v>
      </c>
      <c r="G254" s="27"/>
      <c r="H254">
        <f t="shared" si="8"/>
        <v>282975</v>
      </c>
      <c r="L254">
        <v>282975</v>
      </c>
      <c r="N254" s="106" t="str">
        <f t="shared" si="7"/>
        <v>282975</v>
      </c>
    </row>
    <row r="255" spans="1:14" ht="16.5" thickTop="1" thickBot="1">
      <c r="A255" s="89" t="s">
        <v>824</v>
      </c>
      <c r="B255">
        <v>138810</v>
      </c>
      <c r="E255" s="61" t="s">
        <v>69</v>
      </c>
      <c r="F255" s="23">
        <v>1</v>
      </c>
      <c r="G255" s="27">
        <v>0.11</v>
      </c>
      <c r="H255" t="str">
        <f t="shared" si="8"/>
        <v/>
      </c>
      <c r="I255">
        <f t="shared" ref="I255:I262" si="9">$H$254*G255</f>
        <v>31127.25</v>
      </c>
      <c r="L255" t="s">
        <v>1420</v>
      </c>
      <c r="M255">
        <v>31127.25</v>
      </c>
      <c r="N255" s="106" t="str">
        <f t="shared" si="7"/>
        <v>31127.25</v>
      </c>
    </row>
    <row r="256" spans="1:14" ht="16.5" thickTop="1" thickBot="1">
      <c r="A256" s="89" t="s">
        <v>871</v>
      </c>
      <c r="B256">
        <v>313935</v>
      </c>
      <c r="E256" s="61" t="s">
        <v>71</v>
      </c>
      <c r="F256" s="23">
        <v>1</v>
      </c>
      <c r="G256" s="27">
        <v>7.0000000000000007E-2</v>
      </c>
      <c r="H256" t="str">
        <f t="shared" si="8"/>
        <v/>
      </c>
      <c r="I256">
        <f t="shared" si="9"/>
        <v>19808.250000000004</v>
      </c>
      <c r="L256" t="s">
        <v>1420</v>
      </c>
      <c r="M256">
        <v>19808.250000000004</v>
      </c>
      <c r="N256" s="106" t="str">
        <f t="shared" si="7"/>
        <v>19808.25</v>
      </c>
    </row>
    <row r="257" spans="1:14" ht="16.5" thickTop="1" thickBot="1">
      <c r="A257" s="89" t="s">
        <v>924</v>
      </c>
      <c r="B257">
        <v>152316</v>
      </c>
      <c r="E257" s="61" t="s">
        <v>92</v>
      </c>
      <c r="F257" s="23">
        <v>1</v>
      </c>
      <c r="G257" s="27">
        <v>0.15</v>
      </c>
      <c r="H257" t="str">
        <f t="shared" si="8"/>
        <v/>
      </c>
      <c r="I257">
        <f t="shared" si="9"/>
        <v>42446.25</v>
      </c>
      <c r="L257" t="s">
        <v>1420</v>
      </c>
      <c r="M257">
        <v>42446.25</v>
      </c>
      <c r="N257" s="106" t="str">
        <f t="shared" si="7"/>
        <v>42446.25</v>
      </c>
    </row>
    <row r="258" spans="1:14" ht="16.5" thickTop="1" thickBot="1">
      <c r="A258" s="89" t="s">
        <v>873</v>
      </c>
      <c r="B258">
        <v>289577</v>
      </c>
      <c r="E258" s="61" t="s">
        <v>103</v>
      </c>
      <c r="F258" s="23">
        <v>1</v>
      </c>
      <c r="G258" s="27">
        <v>0.05</v>
      </c>
      <c r="H258" t="str">
        <f t="shared" si="8"/>
        <v/>
      </c>
      <c r="I258">
        <f t="shared" si="9"/>
        <v>14148.75</v>
      </c>
      <c r="L258" t="s">
        <v>1420</v>
      </c>
      <c r="M258">
        <v>14148.75</v>
      </c>
      <c r="N258" s="106" t="str">
        <f t="shared" si="7"/>
        <v>14148.75</v>
      </c>
    </row>
    <row r="259" spans="1:14" ht="16.5" thickTop="1" thickBot="1">
      <c r="A259" s="89" t="s">
        <v>935</v>
      </c>
      <c r="B259">
        <v>456372</v>
      </c>
      <c r="E259" s="61" t="s">
        <v>105</v>
      </c>
      <c r="F259" s="23">
        <v>1</v>
      </c>
      <c r="G259" s="27">
        <v>0.09</v>
      </c>
      <c r="H259" t="str">
        <f t="shared" si="8"/>
        <v/>
      </c>
      <c r="I259">
        <f t="shared" si="9"/>
        <v>25467.75</v>
      </c>
      <c r="L259" t="s">
        <v>1420</v>
      </c>
      <c r="M259">
        <v>25467.75</v>
      </c>
      <c r="N259" s="106" t="str">
        <f t="shared" ref="N259:N322" si="10">_xlfn.CONCAT(L259:M259)</f>
        <v>25467.75</v>
      </c>
    </row>
    <row r="260" spans="1:14" ht="16.5" thickTop="1" thickBot="1">
      <c r="A260" s="89" t="s">
        <v>1020</v>
      </c>
      <c r="B260">
        <v>125358</v>
      </c>
      <c r="E260" s="61" t="s">
        <v>106</v>
      </c>
      <c r="F260" s="23">
        <v>1</v>
      </c>
      <c r="G260" s="27">
        <v>0.19</v>
      </c>
      <c r="H260" t="str">
        <f t="shared" ref="H260:H323" si="11">IFERROR(VLOOKUP(E260,$A$3:$B$452,2,0), "")</f>
        <v/>
      </c>
      <c r="I260">
        <f t="shared" si="9"/>
        <v>53765.25</v>
      </c>
      <c r="L260" t="s">
        <v>1420</v>
      </c>
      <c r="M260">
        <v>53765.25</v>
      </c>
      <c r="N260" s="106" t="str">
        <f t="shared" si="10"/>
        <v>53765.25</v>
      </c>
    </row>
    <row r="261" spans="1:14" ht="16.5" thickTop="1" thickBot="1">
      <c r="A261" s="89" t="s">
        <v>931</v>
      </c>
      <c r="B261">
        <v>305675</v>
      </c>
      <c r="E261" s="61" t="s">
        <v>109</v>
      </c>
      <c r="F261" s="23">
        <v>1</v>
      </c>
      <c r="G261" s="27">
        <v>0.18</v>
      </c>
      <c r="H261" t="str">
        <f t="shared" si="11"/>
        <v/>
      </c>
      <c r="I261">
        <f t="shared" si="9"/>
        <v>50935.5</v>
      </c>
      <c r="L261" t="s">
        <v>1420</v>
      </c>
      <c r="M261">
        <v>50935.5</v>
      </c>
      <c r="N261" s="106" t="str">
        <f t="shared" si="10"/>
        <v>50935.5</v>
      </c>
    </row>
    <row r="262" spans="1:14" ht="16.5" thickTop="1" thickBot="1">
      <c r="A262" s="89" t="s">
        <v>301</v>
      </c>
      <c r="B262">
        <v>299607</v>
      </c>
      <c r="E262" s="61" t="s">
        <v>137</v>
      </c>
      <c r="F262" s="23">
        <v>1</v>
      </c>
      <c r="G262" s="27">
        <v>0.16</v>
      </c>
      <c r="H262" t="str">
        <f t="shared" si="11"/>
        <v/>
      </c>
      <c r="I262">
        <f t="shared" si="9"/>
        <v>45276</v>
      </c>
      <c r="L262" t="s">
        <v>1420</v>
      </c>
      <c r="M262">
        <v>45276</v>
      </c>
      <c r="N262" s="106" t="str">
        <f t="shared" si="10"/>
        <v>45276</v>
      </c>
    </row>
    <row r="263" spans="1:14" ht="16.5" thickTop="1" thickBot="1">
      <c r="A263" s="89" t="s">
        <v>917</v>
      </c>
      <c r="B263">
        <v>197723</v>
      </c>
      <c r="E263" s="101" t="s">
        <v>13</v>
      </c>
      <c r="F263" s="102">
        <v>7</v>
      </c>
      <c r="G263" s="27"/>
      <c r="H263">
        <f t="shared" si="11"/>
        <v>258278</v>
      </c>
      <c r="L263">
        <v>258278</v>
      </c>
      <c r="N263" s="106" t="str">
        <f t="shared" si="10"/>
        <v>258278</v>
      </c>
    </row>
    <row r="264" spans="1:14" ht="16.5" thickTop="1" thickBot="1">
      <c r="A264" s="89" t="s">
        <v>972</v>
      </c>
      <c r="B264">
        <v>15384</v>
      </c>
      <c r="E264" s="61" t="s">
        <v>186</v>
      </c>
      <c r="F264" s="23">
        <v>1</v>
      </c>
      <c r="G264" s="27">
        <v>0.15</v>
      </c>
      <c r="H264" t="str">
        <f t="shared" si="11"/>
        <v/>
      </c>
      <c r="I264">
        <f t="shared" ref="I264:I270" si="12">$H$263*G264</f>
        <v>38741.699999999997</v>
      </c>
      <c r="L264" t="s">
        <v>1420</v>
      </c>
      <c r="M264">
        <v>38741.699999999997</v>
      </c>
      <c r="N264" s="106" t="str">
        <f t="shared" si="10"/>
        <v>38741.7</v>
      </c>
    </row>
    <row r="265" spans="1:14" ht="16.5" thickTop="1" thickBot="1">
      <c r="A265" s="89" t="s">
        <v>910</v>
      </c>
      <c r="B265">
        <v>543872</v>
      </c>
      <c r="E265" s="61" t="s">
        <v>185</v>
      </c>
      <c r="F265" s="23">
        <v>1</v>
      </c>
      <c r="G265" s="27">
        <v>0.16</v>
      </c>
      <c r="H265" t="str">
        <f t="shared" si="11"/>
        <v/>
      </c>
      <c r="I265">
        <f t="shared" si="12"/>
        <v>41324.480000000003</v>
      </c>
      <c r="L265" t="s">
        <v>1420</v>
      </c>
      <c r="M265">
        <v>41324.480000000003</v>
      </c>
      <c r="N265" s="106" t="str">
        <f t="shared" si="10"/>
        <v>41324.48</v>
      </c>
    </row>
    <row r="266" spans="1:14" ht="16.5" thickTop="1" thickBot="1">
      <c r="A266" s="89" t="s">
        <v>885</v>
      </c>
      <c r="B266">
        <v>298908</v>
      </c>
      <c r="E266" s="61" t="s">
        <v>220</v>
      </c>
      <c r="F266" s="23">
        <v>1</v>
      </c>
      <c r="G266" s="27">
        <v>0.18</v>
      </c>
      <c r="H266" t="str">
        <f t="shared" si="11"/>
        <v/>
      </c>
      <c r="I266">
        <f t="shared" si="12"/>
        <v>46490.04</v>
      </c>
      <c r="L266" t="s">
        <v>1420</v>
      </c>
      <c r="M266">
        <v>46490.04</v>
      </c>
      <c r="N266" s="106" t="str">
        <f t="shared" si="10"/>
        <v>46490.04</v>
      </c>
    </row>
    <row r="267" spans="1:14" ht="16.5" thickTop="1" thickBot="1">
      <c r="A267" s="89" t="s">
        <v>869</v>
      </c>
      <c r="B267">
        <v>197775</v>
      </c>
      <c r="E267" s="61" t="s">
        <v>11</v>
      </c>
      <c r="F267" s="23">
        <v>1</v>
      </c>
      <c r="G267" s="27">
        <v>0.12</v>
      </c>
      <c r="H267" t="str">
        <f t="shared" si="11"/>
        <v/>
      </c>
      <c r="I267">
        <f t="shared" si="12"/>
        <v>30993.360000000001</v>
      </c>
      <c r="L267" t="s">
        <v>1420</v>
      </c>
      <c r="M267">
        <v>30993.360000000001</v>
      </c>
      <c r="N267" s="106" t="str">
        <f t="shared" si="10"/>
        <v>30993.36</v>
      </c>
    </row>
    <row r="268" spans="1:14" ht="16.5" thickTop="1" thickBot="1">
      <c r="A268" s="89" t="s">
        <v>16</v>
      </c>
      <c r="B268">
        <v>382139</v>
      </c>
      <c r="E268" s="61" t="s">
        <v>208</v>
      </c>
      <c r="F268" s="23">
        <v>1</v>
      </c>
      <c r="G268" s="27">
        <v>0.09</v>
      </c>
      <c r="H268" t="str">
        <f t="shared" si="11"/>
        <v/>
      </c>
      <c r="I268">
        <f t="shared" si="12"/>
        <v>23245.02</v>
      </c>
      <c r="L268" t="s">
        <v>1420</v>
      </c>
      <c r="M268">
        <v>23245.02</v>
      </c>
      <c r="N268" s="106" t="str">
        <f t="shared" si="10"/>
        <v>23245.02</v>
      </c>
    </row>
    <row r="269" spans="1:14" ht="16.5" thickTop="1" thickBot="1">
      <c r="A269" s="89" t="s">
        <v>986</v>
      </c>
      <c r="B269">
        <v>220202</v>
      </c>
      <c r="E269" s="61" t="s">
        <v>213</v>
      </c>
      <c r="F269" s="23">
        <v>1</v>
      </c>
      <c r="G269" s="27">
        <v>0.06</v>
      </c>
      <c r="H269" t="str">
        <f t="shared" si="11"/>
        <v/>
      </c>
      <c r="I269">
        <f t="shared" si="12"/>
        <v>15496.68</v>
      </c>
      <c r="L269" t="s">
        <v>1420</v>
      </c>
      <c r="M269">
        <v>15496.68</v>
      </c>
      <c r="N269" s="106" t="str">
        <f t="shared" si="10"/>
        <v>15496.68</v>
      </c>
    </row>
    <row r="270" spans="1:14" ht="16.5" thickTop="1" thickBot="1">
      <c r="A270" s="89" t="s">
        <v>173</v>
      </c>
      <c r="B270">
        <v>274889</v>
      </c>
      <c r="E270" s="61" t="s">
        <v>217</v>
      </c>
      <c r="F270" s="23">
        <v>1</v>
      </c>
      <c r="G270" s="27">
        <v>0.24</v>
      </c>
      <c r="H270" t="str">
        <f t="shared" si="11"/>
        <v/>
      </c>
      <c r="I270">
        <f t="shared" si="12"/>
        <v>61986.720000000001</v>
      </c>
      <c r="L270" t="s">
        <v>1420</v>
      </c>
      <c r="M270">
        <v>61986.720000000001</v>
      </c>
      <c r="N270" s="106" t="str">
        <f t="shared" si="10"/>
        <v>61986.72</v>
      </c>
    </row>
    <row r="271" spans="1:14" ht="16.5" thickTop="1" thickBot="1">
      <c r="A271" s="89" t="s">
        <v>901</v>
      </c>
      <c r="B271">
        <v>280924</v>
      </c>
      <c r="E271" s="101" t="s">
        <v>165</v>
      </c>
      <c r="F271" s="102">
        <v>2</v>
      </c>
      <c r="G271" s="27"/>
      <c r="H271">
        <f t="shared" si="11"/>
        <v>146591</v>
      </c>
      <c r="L271">
        <v>146591</v>
      </c>
      <c r="N271" s="106" t="str">
        <f t="shared" si="10"/>
        <v>146591</v>
      </c>
    </row>
    <row r="272" spans="1:14" ht="16.5" thickTop="1" thickBot="1">
      <c r="A272" s="89" t="s">
        <v>921</v>
      </c>
      <c r="B272">
        <v>235018</v>
      </c>
      <c r="E272" s="61" t="s">
        <v>163</v>
      </c>
      <c r="F272" s="23">
        <v>1</v>
      </c>
      <c r="G272" s="27">
        <v>0.44</v>
      </c>
      <c r="H272" t="str">
        <f t="shared" si="11"/>
        <v/>
      </c>
      <c r="I272">
        <f>H271*G272</f>
        <v>64500.04</v>
      </c>
      <c r="L272" t="s">
        <v>1420</v>
      </c>
      <c r="M272">
        <v>64500.04</v>
      </c>
      <c r="N272" s="106" t="str">
        <f t="shared" si="10"/>
        <v>64500.04</v>
      </c>
    </row>
    <row r="273" spans="1:14" ht="16.5" thickTop="1" thickBot="1">
      <c r="A273" s="89" t="s">
        <v>955</v>
      </c>
      <c r="B273">
        <v>88659</v>
      </c>
      <c r="E273" s="61" t="s">
        <v>164</v>
      </c>
      <c r="F273" s="23">
        <v>1</v>
      </c>
      <c r="G273" s="27">
        <v>0.56000000000000005</v>
      </c>
      <c r="H273" t="str">
        <f t="shared" si="11"/>
        <v/>
      </c>
      <c r="I273">
        <f>H271*G273</f>
        <v>82090.960000000006</v>
      </c>
      <c r="L273" t="s">
        <v>1420</v>
      </c>
      <c r="M273">
        <v>82090.960000000006</v>
      </c>
      <c r="N273" s="106" t="str">
        <f t="shared" si="10"/>
        <v>82090.96</v>
      </c>
    </row>
    <row r="274" spans="1:14" ht="16.5" thickTop="1" thickBot="1">
      <c r="A274" s="89" t="s">
        <v>293</v>
      </c>
      <c r="B274">
        <v>141121</v>
      </c>
      <c r="E274" s="101" t="s">
        <v>126</v>
      </c>
      <c r="F274" s="102">
        <v>2</v>
      </c>
      <c r="G274" s="27"/>
      <c r="H274">
        <f t="shared" si="11"/>
        <v>243351</v>
      </c>
      <c r="L274">
        <v>243351</v>
      </c>
      <c r="N274" s="106" t="str">
        <f t="shared" si="10"/>
        <v>243351</v>
      </c>
    </row>
    <row r="275" spans="1:14" ht="16.5" thickTop="1" thickBot="1">
      <c r="A275" s="89" t="s">
        <v>366</v>
      </c>
      <c r="B275">
        <v>250651</v>
      </c>
      <c r="E275" s="61" t="s">
        <v>125</v>
      </c>
      <c r="F275" s="23">
        <v>1</v>
      </c>
      <c r="G275" s="27">
        <v>0.56999999999999995</v>
      </c>
      <c r="H275" t="str">
        <f t="shared" si="11"/>
        <v/>
      </c>
      <c r="I275">
        <f>H274*G275</f>
        <v>138710.06999999998</v>
      </c>
      <c r="L275" t="s">
        <v>1420</v>
      </c>
      <c r="M275">
        <v>138710.06999999998</v>
      </c>
      <c r="N275" s="106" t="str">
        <f t="shared" si="10"/>
        <v>138710.07</v>
      </c>
    </row>
    <row r="276" spans="1:14" ht="16.5" thickTop="1" thickBot="1">
      <c r="A276" s="89" t="s">
        <v>933</v>
      </c>
      <c r="B276">
        <v>191910</v>
      </c>
      <c r="E276" s="61" t="s">
        <v>129</v>
      </c>
      <c r="F276" s="23">
        <v>1</v>
      </c>
      <c r="G276" s="27">
        <v>0.43</v>
      </c>
      <c r="H276" t="str">
        <f t="shared" si="11"/>
        <v/>
      </c>
      <c r="I276">
        <f>H274*G276</f>
        <v>104640.93</v>
      </c>
      <c r="L276" t="s">
        <v>1420</v>
      </c>
      <c r="M276">
        <v>104640.93</v>
      </c>
      <c r="N276" s="106" t="str">
        <f t="shared" si="10"/>
        <v>104640.93</v>
      </c>
    </row>
    <row r="277" spans="1:14" ht="16.5" thickTop="1" thickBot="1">
      <c r="A277" s="89" t="s">
        <v>940</v>
      </c>
      <c r="B277">
        <v>193931</v>
      </c>
      <c r="E277" s="101" t="s">
        <v>202</v>
      </c>
      <c r="F277" s="102">
        <v>2</v>
      </c>
      <c r="G277" s="27"/>
      <c r="H277">
        <f t="shared" si="11"/>
        <v>275646</v>
      </c>
      <c r="L277">
        <v>275646</v>
      </c>
      <c r="N277" s="106" t="str">
        <f t="shared" si="10"/>
        <v>275646</v>
      </c>
    </row>
    <row r="278" spans="1:14" ht="16.5" thickTop="1" thickBot="1">
      <c r="A278" s="89" t="s">
        <v>966</v>
      </c>
      <c r="B278">
        <v>328457</v>
      </c>
      <c r="E278" s="61" t="s">
        <v>201</v>
      </c>
      <c r="F278" s="23">
        <v>1</v>
      </c>
      <c r="G278" s="27">
        <v>0.57999999999999996</v>
      </c>
      <c r="H278" t="str">
        <f t="shared" si="11"/>
        <v/>
      </c>
      <c r="I278">
        <f>H277*G278</f>
        <v>159874.68</v>
      </c>
      <c r="L278" t="s">
        <v>1420</v>
      </c>
      <c r="M278">
        <v>159874.68</v>
      </c>
      <c r="N278" s="106" t="str">
        <f t="shared" si="10"/>
        <v>159874.68</v>
      </c>
    </row>
    <row r="279" spans="1:14" ht="16.5" thickTop="1" thickBot="1">
      <c r="A279" s="89" t="s">
        <v>963</v>
      </c>
      <c r="B279">
        <v>560952</v>
      </c>
      <c r="E279" s="61" t="s">
        <v>209</v>
      </c>
      <c r="F279" s="23">
        <v>1</v>
      </c>
      <c r="G279" s="27">
        <v>0.42</v>
      </c>
      <c r="H279" t="str">
        <f t="shared" si="11"/>
        <v/>
      </c>
      <c r="I279">
        <f>H277*G279</f>
        <v>115771.31999999999</v>
      </c>
      <c r="L279" t="s">
        <v>1420</v>
      </c>
      <c r="M279">
        <v>115771.31999999999</v>
      </c>
      <c r="N279" s="106" t="str">
        <f t="shared" si="10"/>
        <v>115771.32</v>
      </c>
    </row>
    <row r="280" spans="1:14" ht="16.5" thickTop="1" thickBot="1">
      <c r="A280" s="89" t="s">
        <v>326</v>
      </c>
      <c r="B280">
        <v>228594</v>
      </c>
      <c r="E280" s="101" t="s">
        <v>283</v>
      </c>
      <c r="F280" s="102">
        <v>3</v>
      </c>
      <c r="G280" s="27"/>
      <c r="H280">
        <f t="shared" si="11"/>
        <v>684425</v>
      </c>
      <c r="L280">
        <v>684425</v>
      </c>
      <c r="N280" s="106" t="str">
        <f t="shared" si="10"/>
        <v>684425</v>
      </c>
    </row>
    <row r="281" spans="1:14" ht="16.5" thickTop="1" thickBot="1">
      <c r="A281" s="89" t="s">
        <v>388</v>
      </c>
      <c r="B281">
        <v>426377</v>
      </c>
      <c r="E281" s="61" t="s">
        <v>281</v>
      </c>
      <c r="F281" s="23">
        <v>1</v>
      </c>
      <c r="G281" s="27">
        <v>0.37</v>
      </c>
      <c r="H281" t="str">
        <f t="shared" si="11"/>
        <v/>
      </c>
      <c r="I281">
        <f>H280*G281</f>
        <v>253237.25</v>
      </c>
      <c r="L281" t="s">
        <v>1420</v>
      </c>
      <c r="M281">
        <v>253237.25</v>
      </c>
      <c r="N281" s="106" t="str">
        <f t="shared" si="10"/>
        <v>253237.25</v>
      </c>
    </row>
    <row r="282" spans="1:14" ht="16.5" thickTop="1" thickBot="1">
      <c r="A282" s="89" t="s">
        <v>302</v>
      </c>
      <c r="B282">
        <v>705356</v>
      </c>
      <c r="E282" s="61" t="s">
        <v>284</v>
      </c>
      <c r="F282" s="23">
        <v>1</v>
      </c>
      <c r="G282" s="27">
        <v>0.34</v>
      </c>
      <c r="H282" t="str">
        <f t="shared" si="11"/>
        <v/>
      </c>
      <c r="I282">
        <f>H280*G282</f>
        <v>232704.50000000003</v>
      </c>
      <c r="L282" t="s">
        <v>1420</v>
      </c>
      <c r="M282">
        <v>232704.50000000003</v>
      </c>
      <c r="N282" s="106" t="str">
        <f t="shared" si="10"/>
        <v>232704.5</v>
      </c>
    </row>
    <row r="283" spans="1:14" ht="16.5" thickTop="1" thickBot="1">
      <c r="A283" s="89" t="s">
        <v>516</v>
      </c>
      <c r="B283">
        <v>632664</v>
      </c>
      <c r="E283" s="61" t="s">
        <v>285</v>
      </c>
      <c r="F283" s="23">
        <v>1</v>
      </c>
      <c r="G283" s="27">
        <v>0.28999999999999998</v>
      </c>
      <c r="H283" t="str">
        <f t="shared" si="11"/>
        <v/>
      </c>
      <c r="I283">
        <f>H280*G283</f>
        <v>198483.25</v>
      </c>
      <c r="L283" t="s">
        <v>1420</v>
      </c>
      <c r="M283">
        <v>198483.25</v>
      </c>
      <c r="N283" s="106" t="str">
        <f t="shared" si="10"/>
        <v>198483.25</v>
      </c>
    </row>
    <row r="284" spans="1:14" ht="16.5" thickTop="1" thickBot="1">
      <c r="A284" s="89" t="s">
        <v>305</v>
      </c>
      <c r="B284">
        <v>527771</v>
      </c>
      <c r="E284" s="101" t="s">
        <v>297</v>
      </c>
      <c r="F284" s="102">
        <v>1</v>
      </c>
      <c r="G284" s="27"/>
      <c r="H284">
        <f t="shared" si="11"/>
        <v>108995</v>
      </c>
      <c r="L284">
        <v>108995</v>
      </c>
      <c r="N284" s="106" t="str">
        <f t="shared" si="10"/>
        <v>108995</v>
      </c>
    </row>
    <row r="285" spans="1:14" ht="16.5" thickTop="1" thickBot="1">
      <c r="A285" s="89" t="s">
        <v>328</v>
      </c>
      <c r="B285">
        <v>332514</v>
      </c>
      <c r="E285" s="61" t="s">
        <v>296</v>
      </c>
      <c r="F285" s="23">
        <v>1</v>
      </c>
      <c r="G285" s="27">
        <v>1</v>
      </c>
      <c r="H285" t="str">
        <f t="shared" si="11"/>
        <v/>
      </c>
      <c r="I285">
        <f>H284*G285</f>
        <v>108995</v>
      </c>
      <c r="L285" t="s">
        <v>1420</v>
      </c>
      <c r="M285">
        <v>108995</v>
      </c>
      <c r="N285" s="106" t="str">
        <f t="shared" si="10"/>
        <v>108995</v>
      </c>
    </row>
    <row r="286" spans="1:14" ht="16.5" thickTop="1" thickBot="1">
      <c r="A286" s="89" t="s">
        <v>832</v>
      </c>
      <c r="B286">
        <v>137947</v>
      </c>
      <c r="E286" s="101" t="s">
        <v>368</v>
      </c>
      <c r="F286" s="102">
        <v>1</v>
      </c>
      <c r="G286" s="27"/>
      <c r="H286">
        <f t="shared" si="11"/>
        <v>279913</v>
      </c>
      <c r="L286">
        <v>279913</v>
      </c>
      <c r="N286" s="106" t="str">
        <f t="shared" si="10"/>
        <v>279913</v>
      </c>
    </row>
    <row r="287" spans="1:14" ht="16.5" thickTop="1" thickBot="1">
      <c r="A287" s="89" t="s">
        <v>386</v>
      </c>
      <c r="B287">
        <v>28138</v>
      </c>
      <c r="E287" s="61" t="s">
        <v>367</v>
      </c>
      <c r="F287" s="23">
        <v>1</v>
      </c>
      <c r="G287" s="27">
        <v>1</v>
      </c>
      <c r="H287" t="str">
        <f t="shared" si="11"/>
        <v/>
      </c>
      <c r="I287">
        <f>H286*G287</f>
        <v>279913</v>
      </c>
      <c r="L287" t="s">
        <v>1420</v>
      </c>
      <c r="M287">
        <v>279913</v>
      </c>
      <c r="N287" s="106" t="str">
        <f t="shared" si="10"/>
        <v>279913</v>
      </c>
    </row>
    <row r="288" spans="1:14" ht="16.5" thickTop="1" thickBot="1">
      <c r="A288" s="89" t="s">
        <v>828</v>
      </c>
      <c r="B288">
        <v>321153</v>
      </c>
      <c r="E288" s="101" t="s">
        <v>48</v>
      </c>
      <c r="F288" s="102">
        <v>3</v>
      </c>
      <c r="G288" s="27"/>
      <c r="H288">
        <f t="shared" si="11"/>
        <v>210050</v>
      </c>
      <c r="L288">
        <v>210050</v>
      </c>
      <c r="N288" s="106" t="str">
        <f t="shared" si="10"/>
        <v>210050</v>
      </c>
    </row>
    <row r="289" spans="1:14" ht="16.5" thickTop="1" thickBot="1">
      <c r="A289" s="89" t="s">
        <v>330</v>
      </c>
      <c r="B289">
        <v>99143</v>
      </c>
      <c r="E289" s="61" t="s">
        <v>47</v>
      </c>
      <c r="F289" s="23">
        <v>1</v>
      </c>
      <c r="G289" s="27">
        <v>0.34</v>
      </c>
      <c r="H289" t="str">
        <f t="shared" si="11"/>
        <v/>
      </c>
      <c r="I289">
        <f>H288*G289</f>
        <v>71417</v>
      </c>
      <c r="L289" t="s">
        <v>1420</v>
      </c>
      <c r="M289">
        <v>71417</v>
      </c>
      <c r="N289" s="106" t="str">
        <f t="shared" si="10"/>
        <v>71417</v>
      </c>
    </row>
    <row r="290" spans="1:14" ht="16.5" thickTop="1" thickBot="1">
      <c r="A290" s="89" t="s">
        <v>990</v>
      </c>
      <c r="B290">
        <v>124500</v>
      </c>
      <c r="E290" s="61" t="s">
        <v>50</v>
      </c>
      <c r="F290" s="23">
        <v>1</v>
      </c>
      <c r="G290" s="27">
        <v>0.37</v>
      </c>
      <c r="H290" t="str">
        <f t="shared" si="11"/>
        <v/>
      </c>
      <c r="I290">
        <f>H288*G290</f>
        <v>77718.5</v>
      </c>
      <c r="L290" t="s">
        <v>1420</v>
      </c>
      <c r="M290">
        <v>77718.5</v>
      </c>
      <c r="N290" s="106" t="str">
        <f t="shared" si="10"/>
        <v>77718.5</v>
      </c>
    </row>
    <row r="291" spans="1:14" ht="16.5" thickTop="1" thickBot="1">
      <c r="A291" s="89" t="s">
        <v>987</v>
      </c>
      <c r="B291">
        <v>272872</v>
      </c>
      <c r="E291" s="61" t="s">
        <v>51</v>
      </c>
      <c r="F291" s="23">
        <v>1</v>
      </c>
      <c r="G291" s="27">
        <v>0.28999999999999998</v>
      </c>
      <c r="H291" t="str">
        <f t="shared" si="11"/>
        <v/>
      </c>
      <c r="I291">
        <f>H288*G291</f>
        <v>60914.499999999993</v>
      </c>
      <c r="L291" t="s">
        <v>1420</v>
      </c>
      <c r="M291">
        <v>60914.499999999993</v>
      </c>
      <c r="N291" s="106" t="str">
        <f t="shared" si="10"/>
        <v>60914.5</v>
      </c>
    </row>
    <row r="292" spans="1:14" ht="16.5" thickTop="1" thickBot="1">
      <c r="A292" s="89" t="s">
        <v>928</v>
      </c>
      <c r="B292">
        <v>247983</v>
      </c>
      <c r="E292" s="101" t="s">
        <v>41</v>
      </c>
      <c r="F292" s="102">
        <v>4</v>
      </c>
      <c r="G292" s="27"/>
      <c r="H292">
        <f t="shared" si="11"/>
        <v>295814</v>
      </c>
      <c r="L292">
        <v>295814</v>
      </c>
      <c r="N292" s="106" t="str">
        <f t="shared" si="10"/>
        <v>295814</v>
      </c>
    </row>
    <row r="293" spans="1:14" ht="16.5" thickTop="1" thickBot="1">
      <c r="A293" s="89" t="s">
        <v>1024</v>
      </c>
      <c r="B293">
        <v>299820</v>
      </c>
      <c r="E293" s="61" t="s">
        <v>40</v>
      </c>
      <c r="F293" s="23">
        <v>1</v>
      </c>
      <c r="G293" s="27">
        <v>0.28000000000000003</v>
      </c>
      <c r="H293" t="str">
        <f t="shared" si="11"/>
        <v/>
      </c>
      <c r="I293">
        <f>$H$292*G293</f>
        <v>82827.920000000013</v>
      </c>
      <c r="L293" t="s">
        <v>1420</v>
      </c>
      <c r="M293">
        <v>82827.920000000013</v>
      </c>
      <c r="N293" s="106" t="str">
        <f t="shared" si="10"/>
        <v>82827.92</v>
      </c>
    </row>
    <row r="294" spans="1:14" ht="16.5" thickTop="1" thickBot="1">
      <c r="A294" s="89" t="s">
        <v>938</v>
      </c>
      <c r="B294">
        <v>83881</v>
      </c>
      <c r="E294" s="61" t="s">
        <v>58</v>
      </c>
      <c r="F294" s="23">
        <v>1</v>
      </c>
      <c r="G294" s="27">
        <v>0.25</v>
      </c>
      <c r="H294" t="str">
        <f t="shared" si="11"/>
        <v/>
      </c>
      <c r="I294">
        <f>$H$292*G294</f>
        <v>73953.5</v>
      </c>
      <c r="L294" t="s">
        <v>1420</v>
      </c>
      <c r="M294">
        <v>73953.5</v>
      </c>
      <c r="N294" s="106" t="str">
        <f t="shared" si="10"/>
        <v>73953.5</v>
      </c>
    </row>
    <row r="295" spans="1:14" ht="16.5" thickTop="1" thickBot="1">
      <c r="A295" s="89" t="s">
        <v>300</v>
      </c>
      <c r="B295">
        <v>178503</v>
      </c>
      <c r="E295" s="61" t="s">
        <v>59</v>
      </c>
      <c r="F295" s="23">
        <v>1</v>
      </c>
      <c r="G295" s="27">
        <v>0.28999999999999998</v>
      </c>
      <c r="H295" t="str">
        <f t="shared" si="11"/>
        <v/>
      </c>
      <c r="I295">
        <f>$H$292*G295</f>
        <v>85786.06</v>
      </c>
      <c r="L295" t="s">
        <v>1420</v>
      </c>
      <c r="M295">
        <v>85786.06</v>
      </c>
      <c r="N295" s="106" t="str">
        <f t="shared" si="10"/>
        <v>85786.06</v>
      </c>
    </row>
    <row r="296" spans="1:14" ht="16.5" thickTop="1" thickBot="1">
      <c r="A296" s="89" t="s">
        <v>945</v>
      </c>
      <c r="B296">
        <v>189519</v>
      </c>
      <c r="E296" s="61" t="s">
        <v>1062</v>
      </c>
      <c r="F296" s="23">
        <v>1</v>
      </c>
      <c r="G296" s="27">
        <v>0.18</v>
      </c>
      <c r="H296" t="str">
        <f t="shared" si="11"/>
        <v/>
      </c>
      <c r="I296">
        <f>$H$292*G296</f>
        <v>53246.52</v>
      </c>
      <c r="L296" t="s">
        <v>1420</v>
      </c>
      <c r="M296">
        <v>53246.52</v>
      </c>
      <c r="N296" s="106" t="str">
        <f t="shared" si="10"/>
        <v>53246.52</v>
      </c>
    </row>
    <row r="297" spans="1:14" ht="16.5" thickTop="1" thickBot="1">
      <c r="A297" s="89" t="s">
        <v>915</v>
      </c>
      <c r="B297">
        <v>361648</v>
      </c>
      <c r="E297" s="101" t="s">
        <v>88</v>
      </c>
      <c r="F297" s="102">
        <v>2</v>
      </c>
      <c r="G297" s="27"/>
      <c r="H297">
        <f t="shared" si="11"/>
        <v>398716</v>
      </c>
      <c r="L297">
        <v>398716</v>
      </c>
      <c r="N297" s="106" t="str">
        <f t="shared" si="10"/>
        <v>398716</v>
      </c>
    </row>
    <row r="298" spans="1:14" ht="16.5" thickTop="1" thickBot="1">
      <c r="A298" s="89" t="s">
        <v>333</v>
      </c>
      <c r="B298">
        <v>460892</v>
      </c>
      <c r="E298" s="61" t="s">
        <v>87</v>
      </c>
      <c r="F298" s="23">
        <v>1</v>
      </c>
      <c r="G298" s="27">
        <v>0.44</v>
      </c>
      <c r="I298">
        <f>$H$297*G298</f>
        <v>175435.04</v>
      </c>
      <c r="M298">
        <v>175435.04</v>
      </c>
      <c r="N298" s="106" t="str">
        <f t="shared" si="10"/>
        <v>175435.04</v>
      </c>
    </row>
    <row r="299" spans="1:14" ht="16.5" thickTop="1" thickBot="1">
      <c r="A299" s="89" t="s">
        <v>384</v>
      </c>
      <c r="B299">
        <v>361648</v>
      </c>
      <c r="E299" s="61" t="s">
        <v>88</v>
      </c>
      <c r="F299" s="23">
        <v>1</v>
      </c>
      <c r="G299" s="27">
        <v>0.56000000000000005</v>
      </c>
      <c r="I299">
        <f>$H$297*G299</f>
        <v>223280.96000000002</v>
      </c>
      <c r="M299">
        <v>223280.96000000002</v>
      </c>
      <c r="N299" s="106" t="str">
        <f t="shared" si="10"/>
        <v>223280.96</v>
      </c>
    </row>
    <row r="300" spans="1:14" ht="16.5" thickTop="1" thickBot="1">
      <c r="A300" s="89" t="s">
        <v>1018</v>
      </c>
      <c r="B300">
        <v>318254</v>
      </c>
      <c r="E300" s="101" t="s">
        <v>200</v>
      </c>
      <c r="F300" s="102">
        <v>2</v>
      </c>
      <c r="G300" s="27"/>
      <c r="H300">
        <f t="shared" si="11"/>
        <v>244943</v>
      </c>
      <c r="L300">
        <v>244943</v>
      </c>
      <c r="N300" s="106" t="str">
        <f t="shared" si="10"/>
        <v>244943</v>
      </c>
    </row>
    <row r="301" spans="1:14" ht="16.5" thickTop="1" thickBot="1">
      <c r="A301" s="89" t="s">
        <v>926</v>
      </c>
      <c r="B301">
        <v>172079</v>
      </c>
      <c r="E301" s="61" t="s">
        <v>199</v>
      </c>
      <c r="F301" s="23">
        <v>1</v>
      </c>
      <c r="G301" s="27">
        <v>0.56000000000000005</v>
      </c>
      <c r="H301" t="str">
        <f t="shared" si="11"/>
        <v/>
      </c>
      <c r="I301">
        <f>H300*G301</f>
        <v>137168.08000000002</v>
      </c>
      <c r="L301" t="s">
        <v>1420</v>
      </c>
      <c r="M301">
        <v>137168.08000000002</v>
      </c>
      <c r="N301" s="106" t="str">
        <f t="shared" si="10"/>
        <v>137168.08</v>
      </c>
    </row>
    <row r="302" spans="1:14" ht="16.5" thickTop="1" thickBot="1">
      <c r="A302" s="89" t="s">
        <v>303</v>
      </c>
      <c r="B302">
        <v>492792</v>
      </c>
      <c r="E302" s="61" t="s">
        <v>210</v>
      </c>
      <c r="F302" s="23">
        <v>1</v>
      </c>
      <c r="G302" s="27">
        <v>0.44</v>
      </c>
      <c r="H302" t="str">
        <f t="shared" si="11"/>
        <v/>
      </c>
      <c r="I302">
        <f>H300*G302</f>
        <v>107774.92</v>
      </c>
      <c r="L302" t="s">
        <v>1420</v>
      </c>
      <c r="M302">
        <v>107774.92</v>
      </c>
      <c r="N302" s="106" t="str">
        <f t="shared" si="10"/>
        <v>107774.92</v>
      </c>
    </row>
    <row r="303" spans="1:14" ht="16.5" thickTop="1" thickBot="1">
      <c r="A303" s="89" t="s">
        <v>952</v>
      </c>
      <c r="B303">
        <v>116709</v>
      </c>
      <c r="E303" s="101" t="s">
        <v>193</v>
      </c>
      <c r="F303" s="102">
        <v>1</v>
      </c>
      <c r="G303" s="27"/>
      <c r="H303">
        <f t="shared" si="11"/>
        <v>523556</v>
      </c>
      <c r="L303">
        <v>523556</v>
      </c>
      <c r="N303" s="106" t="str">
        <f t="shared" si="10"/>
        <v>523556</v>
      </c>
    </row>
    <row r="304" spans="1:14" ht="16.5" thickTop="1" thickBot="1">
      <c r="A304" s="90" t="s">
        <v>147</v>
      </c>
      <c r="B304" s="96" t="s">
        <v>1672</v>
      </c>
      <c r="C304">
        <f>SUM(B305:B332)</f>
        <v>11321190</v>
      </c>
      <c r="E304" s="61" t="s">
        <v>192</v>
      </c>
      <c r="F304" s="23">
        <v>1</v>
      </c>
      <c r="G304" s="27">
        <v>1</v>
      </c>
      <c r="H304" t="str">
        <f t="shared" si="11"/>
        <v/>
      </c>
      <c r="I304">
        <f>H303*G304</f>
        <v>523556</v>
      </c>
      <c r="L304" t="s">
        <v>1420</v>
      </c>
      <c r="M304">
        <v>523556</v>
      </c>
      <c r="N304" s="106" t="str">
        <f t="shared" si="10"/>
        <v>523556</v>
      </c>
    </row>
    <row r="305" spans="1:14" ht="16.5" thickTop="1" thickBot="1">
      <c r="A305" s="89" t="s">
        <v>834</v>
      </c>
      <c r="B305">
        <v>218930</v>
      </c>
      <c r="E305" s="101" t="s">
        <v>19</v>
      </c>
      <c r="F305" s="102">
        <v>6</v>
      </c>
      <c r="G305" s="27"/>
      <c r="H305">
        <f t="shared" si="11"/>
        <v>493518</v>
      </c>
      <c r="L305">
        <v>493518</v>
      </c>
      <c r="N305" s="106" t="str">
        <f t="shared" si="10"/>
        <v>493518</v>
      </c>
    </row>
    <row r="306" spans="1:14" ht="16.5" thickTop="1" thickBot="1">
      <c r="A306" s="89" t="s">
        <v>764</v>
      </c>
      <c r="B306">
        <v>180449</v>
      </c>
      <c r="E306" s="61" t="s">
        <v>22</v>
      </c>
      <c r="F306" s="23">
        <v>1</v>
      </c>
      <c r="G306" s="27">
        <v>0.15</v>
      </c>
      <c r="H306" t="str">
        <f t="shared" si="11"/>
        <v/>
      </c>
      <c r="I306">
        <f t="shared" ref="I306:I311" si="13">$H$305*G306</f>
        <v>74027.7</v>
      </c>
      <c r="L306" t="s">
        <v>1420</v>
      </c>
      <c r="M306">
        <v>74027.7</v>
      </c>
      <c r="N306" s="106" t="str">
        <f t="shared" si="10"/>
        <v>74027.7</v>
      </c>
    </row>
    <row r="307" spans="1:14" ht="16.5" thickTop="1" thickBot="1">
      <c r="A307" s="89" t="s">
        <v>727</v>
      </c>
      <c r="B307">
        <v>430320</v>
      </c>
      <c r="E307" s="61" t="s">
        <v>23</v>
      </c>
      <c r="F307" s="23">
        <v>1</v>
      </c>
      <c r="G307" s="27">
        <v>0.18</v>
      </c>
      <c r="H307" t="str">
        <f t="shared" si="11"/>
        <v/>
      </c>
      <c r="I307">
        <f t="shared" si="13"/>
        <v>88833.239999999991</v>
      </c>
      <c r="L307" t="s">
        <v>1420</v>
      </c>
      <c r="M307">
        <v>88833.239999999991</v>
      </c>
      <c r="N307" s="106" t="str">
        <f t="shared" si="10"/>
        <v>88833.24</v>
      </c>
    </row>
    <row r="308" spans="1:14" ht="16.5" thickTop="1" thickBot="1">
      <c r="A308" s="89" t="s">
        <v>87</v>
      </c>
      <c r="B308">
        <v>224873</v>
      </c>
      <c r="E308" s="61" t="s">
        <v>19</v>
      </c>
      <c r="F308" s="23">
        <v>1</v>
      </c>
      <c r="G308" s="27">
        <v>0.2</v>
      </c>
      <c r="I308">
        <f t="shared" si="13"/>
        <v>98703.6</v>
      </c>
      <c r="M308">
        <v>98703.6</v>
      </c>
      <c r="N308" s="106" t="str">
        <f t="shared" si="10"/>
        <v>98703.6</v>
      </c>
    </row>
    <row r="309" spans="1:14" ht="16.5" thickTop="1" thickBot="1">
      <c r="A309" s="89" t="s">
        <v>717</v>
      </c>
      <c r="B309">
        <v>430746</v>
      </c>
      <c r="E309" s="61" t="s">
        <v>30</v>
      </c>
      <c r="F309" s="23">
        <v>1</v>
      </c>
      <c r="G309" s="27">
        <v>0.13</v>
      </c>
      <c r="H309" t="str">
        <f t="shared" si="11"/>
        <v/>
      </c>
      <c r="I309">
        <f t="shared" si="13"/>
        <v>64157.340000000004</v>
      </c>
      <c r="L309" t="s">
        <v>1420</v>
      </c>
      <c r="M309">
        <v>64157.340000000004</v>
      </c>
      <c r="N309" s="106" t="str">
        <f t="shared" si="10"/>
        <v>64157.34</v>
      </c>
    </row>
    <row r="310" spans="1:14" ht="16.5" thickTop="1" thickBot="1">
      <c r="A310" s="89" t="s">
        <v>723</v>
      </c>
      <c r="B310">
        <v>290043</v>
      </c>
      <c r="E310" s="61" t="s">
        <v>36</v>
      </c>
      <c r="F310" s="23">
        <v>1</v>
      </c>
      <c r="G310" s="27">
        <v>0.12</v>
      </c>
      <c r="H310" t="str">
        <f t="shared" si="11"/>
        <v/>
      </c>
      <c r="I310">
        <f t="shared" si="13"/>
        <v>59222.159999999996</v>
      </c>
      <c r="L310" t="s">
        <v>1420</v>
      </c>
      <c r="M310">
        <v>59222.159999999996</v>
      </c>
      <c r="N310" s="106" t="str">
        <f t="shared" si="10"/>
        <v>59222.16</v>
      </c>
    </row>
    <row r="311" spans="1:14" ht="16.5" thickTop="1" thickBot="1">
      <c r="A311" s="89" t="s">
        <v>709</v>
      </c>
      <c r="B311">
        <v>376348</v>
      </c>
      <c r="E311" s="61" t="s">
        <v>17</v>
      </c>
      <c r="F311" s="23">
        <v>1</v>
      </c>
      <c r="G311" s="27">
        <v>0.22</v>
      </c>
      <c r="I311">
        <f t="shared" si="13"/>
        <v>108573.96</v>
      </c>
      <c r="M311">
        <v>108573.96</v>
      </c>
      <c r="N311" s="106" t="str">
        <f t="shared" si="10"/>
        <v>108573.96</v>
      </c>
    </row>
    <row r="312" spans="1:14" ht="16.5" thickTop="1" thickBot="1">
      <c r="A312" s="89" t="s">
        <v>653</v>
      </c>
      <c r="B312">
        <v>298429</v>
      </c>
      <c r="E312" s="101" t="s">
        <v>54</v>
      </c>
      <c r="F312" s="102">
        <v>4</v>
      </c>
      <c r="G312" s="27"/>
      <c r="H312">
        <f t="shared" si="11"/>
        <v>373987</v>
      </c>
      <c r="L312">
        <v>373987</v>
      </c>
      <c r="N312" s="106" t="str">
        <f t="shared" si="10"/>
        <v>373987</v>
      </c>
    </row>
    <row r="313" spans="1:14" ht="16.5" thickTop="1" thickBot="1">
      <c r="A313" s="89" t="s">
        <v>644</v>
      </c>
      <c r="B313">
        <v>615072</v>
      </c>
      <c r="E313" s="61" t="s">
        <v>188</v>
      </c>
      <c r="F313" s="23">
        <v>1</v>
      </c>
      <c r="G313" s="27">
        <v>0.25</v>
      </c>
      <c r="H313" t="str">
        <f t="shared" si="11"/>
        <v/>
      </c>
      <c r="I313">
        <f>$H$312*G313</f>
        <v>93496.75</v>
      </c>
      <c r="L313" t="s">
        <v>1420</v>
      </c>
      <c r="M313">
        <v>93496.75</v>
      </c>
      <c r="N313" s="106" t="str">
        <f t="shared" si="10"/>
        <v>93496.75</v>
      </c>
    </row>
    <row r="314" spans="1:14" ht="16.5" thickTop="1" thickBot="1">
      <c r="A314" s="89" t="s">
        <v>795</v>
      </c>
      <c r="B314">
        <v>160452</v>
      </c>
      <c r="E314" s="61" t="s">
        <v>190</v>
      </c>
      <c r="F314" s="23">
        <v>1</v>
      </c>
      <c r="G314" s="27">
        <v>0.28000000000000003</v>
      </c>
      <c r="H314" t="str">
        <f t="shared" si="11"/>
        <v/>
      </c>
      <c r="I314">
        <f>$H$312*G314</f>
        <v>104716.36000000002</v>
      </c>
      <c r="L314" t="s">
        <v>1420</v>
      </c>
      <c r="M314">
        <v>104716.36000000002</v>
      </c>
      <c r="N314" s="106" t="str">
        <f t="shared" si="10"/>
        <v>104716.36</v>
      </c>
    </row>
    <row r="315" spans="1:14" ht="16.5" thickTop="1" thickBot="1">
      <c r="A315" s="89" t="s">
        <v>817</v>
      </c>
      <c r="B315">
        <v>271912</v>
      </c>
      <c r="E315" s="61" t="s">
        <v>53</v>
      </c>
      <c r="F315" s="23">
        <v>1</v>
      </c>
      <c r="G315" s="27">
        <v>0.24</v>
      </c>
      <c r="H315" t="str">
        <f t="shared" si="11"/>
        <v/>
      </c>
      <c r="I315">
        <f>$H$312*G315</f>
        <v>89756.87999999999</v>
      </c>
      <c r="L315" t="s">
        <v>1420</v>
      </c>
      <c r="M315">
        <v>89756.87999999999</v>
      </c>
      <c r="N315" s="106" t="str">
        <f t="shared" si="10"/>
        <v>89756.88</v>
      </c>
    </row>
    <row r="316" spans="1:14" ht="16.5" thickTop="1" thickBot="1">
      <c r="A316" s="89" t="s">
        <v>767</v>
      </c>
      <c r="B316">
        <v>304729</v>
      </c>
      <c r="E316" s="61" t="s">
        <v>54</v>
      </c>
      <c r="F316" s="23">
        <v>1</v>
      </c>
      <c r="G316" s="27">
        <v>0.23</v>
      </c>
      <c r="I316">
        <f>$H$312*G316</f>
        <v>86017.010000000009</v>
      </c>
      <c r="M316">
        <v>86017.010000000009</v>
      </c>
      <c r="N316" s="106" t="str">
        <f t="shared" si="10"/>
        <v>86017.01</v>
      </c>
    </row>
    <row r="317" spans="1:14" ht="16.5" thickTop="1" thickBot="1">
      <c r="A317" s="89" t="s">
        <v>713</v>
      </c>
      <c r="B317">
        <v>775733</v>
      </c>
      <c r="E317" s="101" t="s">
        <v>110</v>
      </c>
      <c r="F317" s="102">
        <v>1</v>
      </c>
      <c r="G317" s="27"/>
      <c r="H317">
        <f t="shared" si="11"/>
        <v>198894</v>
      </c>
      <c r="L317">
        <v>198894</v>
      </c>
      <c r="N317" s="106" t="str">
        <f t="shared" si="10"/>
        <v>198894</v>
      </c>
    </row>
    <row r="318" spans="1:14" ht="16.5" thickTop="1" thickBot="1">
      <c r="A318" s="89" t="s">
        <v>774</v>
      </c>
      <c r="B318">
        <v>154479</v>
      </c>
      <c r="E318" s="61" t="s">
        <v>110</v>
      </c>
      <c r="F318" s="23">
        <v>1</v>
      </c>
      <c r="G318" s="27">
        <v>1</v>
      </c>
      <c r="H318">
        <f t="shared" si="11"/>
        <v>198894</v>
      </c>
      <c r="I318">
        <f t="shared" ref="I318:I325" si="14">H317*G318</f>
        <v>198894</v>
      </c>
      <c r="M318">
        <v>198894</v>
      </c>
      <c r="N318" s="106" t="str">
        <f t="shared" si="10"/>
        <v>198894</v>
      </c>
    </row>
    <row r="319" spans="1:14" ht="16.5" thickTop="1" thickBot="1">
      <c r="A319" s="89" t="s">
        <v>655</v>
      </c>
      <c r="B319">
        <v>263608</v>
      </c>
      <c r="E319" s="101" t="s">
        <v>107</v>
      </c>
      <c r="F319" s="102">
        <v>1</v>
      </c>
      <c r="G319" s="27"/>
      <c r="H319">
        <f t="shared" si="11"/>
        <v>193357</v>
      </c>
      <c r="I319">
        <f t="shared" si="14"/>
        <v>0</v>
      </c>
      <c r="L319">
        <v>193357</v>
      </c>
      <c r="N319" s="106" t="str">
        <f t="shared" si="10"/>
        <v>193357</v>
      </c>
    </row>
    <row r="320" spans="1:14" ht="16.5" thickTop="1" thickBot="1">
      <c r="A320" s="89" t="s">
        <v>776</v>
      </c>
      <c r="B320">
        <v>167507</v>
      </c>
      <c r="E320" s="61" t="s">
        <v>11</v>
      </c>
      <c r="F320" s="23">
        <v>1</v>
      </c>
      <c r="G320" s="27">
        <v>1</v>
      </c>
      <c r="H320" t="str">
        <f t="shared" si="11"/>
        <v/>
      </c>
      <c r="I320">
        <f t="shared" si="14"/>
        <v>193357</v>
      </c>
      <c r="L320" t="s">
        <v>1420</v>
      </c>
      <c r="M320">
        <v>193357</v>
      </c>
      <c r="N320" s="106" t="str">
        <f t="shared" si="10"/>
        <v>193357</v>
      </c>
    </row>
    <row r="321" spans="1:14" ht="16.5" thickTop="1" thickBot="1">
      <c r="A321" s="89" t="s">
        <v>721</v>
      </c>
      <c r="B321">
        <v>415473</v>
      </c>
      <c r="E321" s="101" t="s">
        <v>91</v>
      </c>
      <c r="F321" s="102">
        <v>2</v>
      </c>
      <c r="G321" s="27"/>
      <c r="H321">
        <f t="shared" si="11"/>
        <v>101072</v>
      </c>
      <c r="I321" t="e">
        <f t="shared" si="14"/>
        <v>#VALUE!</v>
      </c>
      <c r="L321">
        <v>101072</v>
      </c>
      <c r="N321" s="106" t="str">
        <f t="shared" si="10"/>
        <v>101072</v>
      </c>
    </row>
    <row r="322" spans="1:14" ht="16.5" thickTop="1" thickBot="1">
      <c r="A322" s="89" t="s">
        <v>791</v>
      </c>
      <c r="B322">
        <v>226332</v>
      </c>
      <c r="E322" s="61" t="s">
        <v>91</v>
      </c>
      <c r="F322" s="23">
        <v>1</v>
      </c>
      <c r="G322" s="27">
        <v>0.45</v>
      </c>
      <c r="H322">
        <f t="shared" si="11"/>
        <v>101072</v>
      </c>
      <c r="I322">
        <f t="shared" si="14"/>
        <v>45482.400000000001</v>
      </c>
      <c r="M322">
        <v>45482.400000000001</v>
      </c>
      <c r="N322" s="106" t="str">
        <f t="shared" si="10"/>
        <v>45482.4</v>
      </c>
    </row>
    <row r="323" spans="1:14" ht="16.5" thickTop="1" thickBot="1">
      <c r="A323" s="89" t="s">
        <v>725</v>
      </c>
      <c r="B323">
        <v>402727</v>
      </c>
      <c r="E323" s="61" t="s">
        <v>89</v>
      </c>
      <c r="F323" s="23">
        <v>1</v>
      </c>
      <c r="G323" s="27">
        <v>0.55000000000000004</v>
      </c>
      <c r="H323" t="str">
        <f t="shared" si="11"/>
        <v/>
      </c>
      <c r="I323">
        <f t="shared" si="14"/>
        <v>55589.600000000006</v>
      </c>
      <c r="L323" t="s">
        <v>1420</v>
      </c>
      <c r="M323">
        <v>55589.600000000006</v>
      </c>
      <c r="N323" s="106" t="str">
        <f t="shared" ref="N323:N386" si="15">_xlfn.CONCAT(L323:M323)</f>
        <v>55589.6</v>
      </c>
    </row>
    <row r="324" spans="1:14" ht="16.5" thickTop="1" thickBot="1">
      <c r="A324" s="89" t="s">
        <v>765</v>
      </c>
      <c r="B324">
        <v>2324853</v>
      </c>
      <c r="E324" s="101" t="s">
        <v>68</v>
      </c>
      <c r="F324" s="102">
        <v>2</v>
      </c>
      <c r="G324" s="27"/>
      <c r="H324">
        <f t="shared" ref="H324:H387" si="16">IFERROR(VLOOKUP(E324,$A$3:$B$452,2,0), "")</f>
        <v>140223</v>
      </c>
      <c r="I324" t="e">
        <f t="shared" si="14"/>
        <v>#VALUE!</v>
      </c>
      <c r="L324">
        <v>140223</v>
      </c>
      <c r="N324" s="106" t="str">
        <f t="shared" si="15"/>
        <v>140223</v>
      </c>
    </row>
    <row r="325" spans="1:14" ht="16.5" thickTop="1" thickBot="1">
      <c r="A325" s="89" t="s">
        <v>161</v>
      </c>
      <c r="B325">
        <v>75900</v>
      </c>
      <c r="E325" s="61" t="s">
        <v>67</v>
      </c>
      <c r="F325" s="23">
        <v>1</v>
      </c>
      <c r="G325" s="27">
        <v>0.55000000000000004</v>
      </c>
      <c r="H325" t="str">
        <f t="shared" si="16"/>
        <v/>
      </c>
      <c r="I325">
        <f t="shared" si="14"/>
        <v>77122.650000000009</v>
      </c>
      <c r="L325" t="s">
        <v>1420</v>
      </c>
      <c r="M325">
        <v>77122.650000000009</v>
      </c>
      <c r="N325" s="106" t="str">
        <f t="shared" si="15"/>
        <v>77122.65</v>
      </c>
    </row>
    <row r="326" spans="1:14" ht="16.5" thickTop="1" thickBot="1">
      <c r="A326" s="89" t="s">
        <v>711</v>
      </c>
      <c r="B326">
        <v>601766</v>
      </c>
      <c r="E326" s="61" t="s">
        <v>124</v>
      </c>
      <c r="F326" s="23">
        <v>1</v>
      </c>
      <c r="G326" s="27">
        <v>0.45</v>
      </c>
      <c r="H326" t="str">
        <f t="shared" si="16"/>
        <v/>
      </c>
      <c r="I326">
        <f>H324*G326</f>
        <v>63100.35</v>
      </c>
      <c r="L326" t="s">
        <v>1420</v>
      </c>
      <c r="M326">
        <v>63100.35</v>
      </c>
      <c r="N326" s="106" t="str">
        <f t="shared" si="15"/>
        <v>63100.35</v>
      </c>
    </row>
    <row r="327" spans="1:14" ht="16.5" thickTop="1" thickBot="1">
      <c r="A327" s="89" t="s">
        <v>769</v>
      </c>
      <c r="B327">
        <v>310834</v>
      </c>
      <c r="E327" s="101" t="s">
        <v>378</v>
      </c>
      <c r="F327" s="102">
        <v>1</v>
      </c>
      <c r="G327" s="27"/>
      <c r="H327">
        <f t="shared" si="16"/>
        <v>528120</v>
      </c>
      <c r="I327" t="e">
        <f>H326*G327</f>
        <v>#VALUE!</v>
      </c>
      <c r="L327">
        <v>528120</v>
      </c>
      <c r="N327" s="106" t="str">
        <f t="shared" si="15"/>
        <v>528120</v>
      </c>
    </row>
    <row r="328" spans="1:14" ht="16.5" thickTop="1" thickBot="1">
      <c r="A328" s="89" t="s">
        <v>642</v>
      </c>
      <c r="B328">
        <v>325320</v>
      </c>
      <c r="E328" s="61" t="s">
        <v>378</v>
      </c>
      <c r="F328" s="23">
        <v>1</v>
      </c>
      <c r="G328" s="27">
        <v>1</v>
      </c>
      <c r="H328">
        <f t="shared" si="16"/>
        <v>528120</v>
      </c>
      <c r="I328">
        <f>H327*G328</f>
        <v>528120</v>
      </c>
      <c r="M328">
        <v>528120</v>
      </c>
      <c r="N328" s="106" t="str">
        <f t="shared" si="15"/>
        <v>528120</v>
      </c>
    </row>
    <row r="329" spans="1:14" ht="16.5" thickTop="1" thickBot="1">
      <c r="A329" s="89" t="s">
        <v>179</v>
      </c>
      <c r="B329">
        <v>497179</v>
      </c>
      <c r="E329" s="101" t="s">
        <v>290</v>
      </c>
      <c r="F329" s="102">
        <v>1</v>
      </c>
      <c r="G329" s="27"/>
      <c r="H329">
        <f t="shared" si="16"/>
        <v>236965</v>
      </c>
      <c r="I329">
        <f>H328*G329</f>
        <v>0</v>
      </c>
      <c r="L329">
        <v>236965</v>
      </c>
      <c r="N329" s="106" t="str">
        <f t="shared" si="15"/>
        <v>236965</v>
      </c>
    </row>
    <row r="330" spans="1:14" ht="16.5" thickTop="1" thickBot="1">
      <c r="A330" s="89" t="s">
        <v>182</v>
      </c>
      <c r="B330">
        <v>259648</v>
      </c>
      <c r="E330" s="61" t="s">
        <v>290</v>
      </c>
      <c r="F330" s="23">
        <v>1</v>
      </c>
      <c r="G330" s="27">
        <v>1</v>
      </c>
      <c r="H330">
        <f t="shared" si="16"/>
        <v>236965</v>
      </c>
      <c r="I330">
        <f>H329*G330</f>
        <v>236965</v>
      </c>
      <c r="M330">
        <v>236965</v>
      </c>
      <c r="N330" s="106" t="str">
        <f t="shared" si="15"/>
        <v>236965</v>
      </c>
    </row>
    <row r="331" spans="1:14" ht="16.5" thickTop="1" thickBot="1">
      <c r="A331" s="89" t="s">
        <v>719</v>
      </c>
      <c r="B331">
        <v>298220</v>
      </c>
      <c r="E331" s="101" t="s">
        <v>287</v>
      </c>
      <c r="F331" s="102">
        <v>4</v>
      </c>
      <c r="G331" s="27"/>
      <c r="H331">
        <f t="shared" si="16"/>
        <v>342027</v>
      </c>
      <c r="I331">
        <f>H330*G331</f>
        <v>0</v>
      </c>
      <c r="L331">
        <v>342027</v>
      </c>
      <c r="N331" s="106" t="str">
        <f t="shared" si="15"/>
        <v>342027</v>
      </c>
    </row>
    <row r="332" spans="1:14" ht="16.5" thickTop="1" thickBot="1">
      <c r="A332" s="89" t="s">
        <v>148</v>
      </c>
      <c r="B332">
        <v>419308</v>
      </c>
      <c r="E332" s="61" t="s">
        <v>1060</v>
      </c>
      <c r="F332" s="23">
        <v>1</v>
      </c>
      <c r="G332" s="27">
        <v>0.24</v>
      </c>
      <c r="H332" t="str">
        <f t="shared" si="16"/>
        <v/>
      </c>
      <c r="I332">
        <f>$H$331*G332</f>
        <v>82086.48</v>
      </c>
      <c r="L332" t="s">
        <v>1420</v>
      </c>
      <c r="M332">
        <v>82086.48</v>
      </c>
      <c r="N332" s="106" t="str">
        <f t="shared" si="15"/>
        <v>82086.48</v>
      </c>
    </row>
    <row r="333" spans="1:14" ht="16.5" thickTop="1" thickBot="1">
      <c r="A333" s="90" t="s">
        <v>399</v>
      </c>
      <c r="B333" s="96" t="s">
        <v>1672</v>
      </c>
      <c r="C333" t="e">
        <f>SUM(B334:B387)</f>
        <v>#VALUE!</v>
      </c>
      <c r="E333" s="61" t="s">
        <v>1061</v>
      </c>
      <c r="F333" s="23">
        <v>1</v>
      </c>
      <c r="G333" s="27">
        <v>0.24</v>
      </c>
      <c r="H333" t="str">
        <f t="shared" si="16"/>
        <v/>
      </c>
      <c r="I333">
        <f>$H$331*G333</f>
        <v>82086.48</v>
      </c>
      <c r="L333" t="s">
        <v>1420</v>
      </c>
      <c r="M333">
        <v>82086.48</v>
      </c>
      <c r="N333" s="106" t="str">
        <f t="shared" si="15"/>
        <v>82086.48</v>
      </c>
    </row>
    <row r="334" spans="1:14" ht="16.5" thickTop="1" thickBot="1">
      <c r="A334" s="89" t="s">
        <v>1099</v>
      </c>
      <c r="B334">
        <v>419308</v>
      </c>
      <c r="E334" s="61" t="s">
        <v>286</v>
      </c>
      <c r="F334" s="23">
        <v>1</v>
      </c>
      <c r="G334" s="27">
        <v>0.28000000000000003</v>
      </c>
      <c r="H334" t="str">
        <f t="shared" si="16"/>
        <v/>
      </c>
      <c r="I334">
        <f>$H$331*G334</f>
        <v>95767.560000000012</v>
      </c>
      <c r="L334" t="s">
        <v>1420</v>
      </c>
      <c r="M334">
        <v>95767.560000000012</v>
      </c>
      <c r="N334" s="106" t="str">
        <f t="shared" si="15"/>
        <v>95767.56</v>
      </c>
    </row>
    <row r="335" spans="1:14" ht="16.5" thickTop="1" thickBot="1">
      <c r="A335" s="89" t="s">
        <v>401</v>
      </c>
      <c r="B335">
        <v>295334</v>
      </c>
      <c r="E335" s="61" t="s">
        <v>287</v>
      </c>
      <c r="F335" s="23">
        <v>1</v>
      </c>
      <c r="G335" s="27">
        <v>0.23</v>
      </c>
      <c r="H335">
        <f t="shared" si="16"/>
        <v>342027</v>
      </c>
      <c r="I335">
        <f>$H$331*G335</f>
        <v>78666.210000000006</v>
      </c>
      <c r="M335">
        <v>78666.210000000006</v>
      </c>
      <c r="N335" s="106" t="str">
        <f t="shared" si="15"/>
        <v>78666.21</v>
      </c>
    </row>
    <row r="336" spans="1:14" ht="16.5" thickTop="1" thickBot="1">
      <c r="A336" s="89" t="s">
        <v>1182</v>
      </c>
      <c r="B336">
        <v>3326</v>
      </c>
      <c r="E336" s="101" t="s">
        <v>382</v>
      </c>
      <c r="F336" s="102">
        <v>1</v>
      </c>
      <c r="G336" s="27"/>
      <c r="H336">
        <f t="shared" si="16"/>
        <v>71677</v>
      </c>
      <c r="I336">
        <f t="shared" ref="I336:I341" si="17">H335*G336</f>
        <v>0</v>
      </c>
      <c r="L336">
        <v>71677</v>
      </c>
      <c r="N336" s="106" t="str">
        <f t="shared" si="15"/>
        <v>71677</v>
      </c>
    </row>
    <row r="337" spans="1:14" ht="16.5" thickTop="1" thickBot="1">
      <c r="A337" s="89" t="s">
        <v>1169</v>
      </c>
      <c r="B337">
        <v>157254</v>
      </c>
      <c r="E337" s="61" t="s">
        <v>382</v>
      </c>
      <c r="F337" s="23">
        <v>1</v>
      </c>
      <c r="G337" s="27">
        <v>1</v>
      </c>
      <c r="H337">
        <f t="shared" si="16"/>
        <v>71677</v>
      </c>
      <c r="I337">
        <f t="shared" si="17"/>
        <v>71677</v>
      </c>
      <c r="M337">
        <v>71677</v>
      </c>
      <c r="N337" s="106" t="str">
        <f t="shared" si="15"/>
        <v>71677</v>
      </c>
    </row>
    <row r="338" spans="1:14" ht="16.5" thickTop="1" thickBot="1">
      <c r="A338" s="89" t="s">
        <v>1130</v>
      </c>
      <c r="B338">
        <v>193256</v>
      </c>
      <c r="E338" s="101" t="s">
        <v>291</v>
      </c>
      <c r="F338" s="102">
        <v>1</v>
      </c>
      <c r="G338" s="27"/>
      <c r="H338">
        <f t="shared" si="16"/>
        <v>335243</v>
      </c>
      <c r="I338">
        <f t="shared" si="17"/>
        <v>0</v>
      </c>
      <c r="L338">
        <v>335243</v>
      </c>
      <c r="N338" s="106" t="str">
        <f t="shared" si="15"/>
        <v>335243</v>
      </c>
    </row>
    <row r="339" spans="1:14" ht="16.5" thickTop="1" thickBot="1">
      <c r="A339" s="89" t="s">
        <v>1116</v>
      </c>
      <c r="B339">
        <v>131002</v>
      </c>
      <c r="E339" s="61" t="s">
        <v>291</v>
      </c>
      <c r="F339" s="23">
        <v>1</v>
      </c>
      <c r="G339" s="27">
        <v>1</v>
      </c>
      <c r="H339">
        <f t="shared" si="16"/>
        <v>335243</v>
      </c>
      <c r="I339">
        <f t="shared" si="17"/>
        <v>335243</v>
      </c>
      <c r="M339">
        <v>335243</v>
      </c>
      <c r="N339" s="106" t="str">
        <f t="shared" si="15"/>
        <v>335243</v>
      </c>
    </row>
    <row r="340" spans="1:14" ht="16.5" thickTop="1" thickBot="1">
      <c r="A340" s="89" t="s">
        <v>1199</v>
      </c>
      <c r="B340">
        <v>184183</v>
      </c>
      <c r="E340" s="101" t="s">
        <v>99</v>
      </c>
      <c r="F340" s="102">
        <v>2</v>
      </c>
      <c r="G340" s="27"/>
      <c r="H340">
        <f t="shared" si="16"/>
        <v>339004</v>
      </c>
      <c r="I340">
        <f t="shared" si="17"/>
        <v>0</v>
      </c>
      <c r="L340">
        <v>339004</v>
      </c>
      <c r="N340" s="106" t="str">
        <f t="shared" si="15"/>
        <v>339004</v>
      </c>
    </row>
    <row r="341" spans="1:14" ht="16.5" thickTop="1" thickBot="1">
      <c r="A341" s="89" t="s">
        <v>1120</v>
      </c>
      <c r="B341">
        <v>279672</v>
      </c>
      <c r="E341" s="61" t="s">
        <v>98</v>
      </c>
      <c r="F341" s="23">
        <v>1</v>
      </c>
      <c r="G341" s="27">
        <v>0.55000000000000004</v>
      </c>
      <c r="H341" t="str">
        <f t="shared" si="16"/>
        <v/>
      </c>
      <c r="I341">
        <f t="shared" si="17"/>
        <v>186452.2</v>
      </c>
      <c r="L341" t="s">
        <v>1420</v>
      </c>
      <c r="M341">
        <v>186452.2</v>
      </c>
      <c r="N341" s="106" t="str">
        <f t="shared" si="15"/>
        <v>186452.2</v>
      </c>
    </row>
    <row r="342" spans="1:14" ht="16.5" thickTop="1" thickBot="1">
      <c r="A342" s="89" t="s">
        <v>1243</v>
      </c>
      <c r="B342">
        <v>352835</v>
      </c>
      <c r="E342" s="61" t="s">
        <v>116</v>
      </c>
      <c r="F342" s="23">
        <v>1</v>
      </c>
      <c r="G342" s="27">
        <v>0.45</v>
      </c>
      <c r="H342" t="str">
        <f t="shared" si="16"/>
        <v/>
      </c>
      <c r="I342">
        <f>H340*G342</f>
        <v>152551.80000000002</v>
      </c>
      <c r="L342" t="s">
        <v>1420</v>
      </c>
      <c r="M342">
        <v>152551.80000000002</v>
      </c>
      <c r="N342" s="106" t="str">
        <f t="shared" si="15"/>
        <v>152551.8</v>
      </c>
    </row>
    <row r="343" spans="1:14" ht="16.5" thickTop="1" thickBot="1">
      <c r="A343" s="89" t="s">
        <v>1185</v>
      </c>
      <c r="B343">
        <v>256793</v>
      </c>
      <c r="E343" s="101" t="s">
        <v>66</v>
      </c>
      <c r="F343" s="102">
        <v>3</v>
      </c>
      <c r="G343" s="27"/>
      <c r="H343">
        <f t="shared" si="16"/>
        <v>322840</v>
      </c>
      <c r="I343" t="e">
        <f>H342*G343</f>
        <v>#VALUE!</v>
      </c>
      <c r="L343">
        <v>322840</v>
      </c>
      <c r="N343" s="106" t="str">
        <f t="shared" si="15"/>
        <v>322840</v>
      </c>
    </row>
    <row r="344" spans="1:14" ht="16.5" thickTop="1" thickBot="1">
      <c r="A344" s="89" t="s">
        <v>1171</v>
      </c>
      <c r="B344">
        <v>124433</v>
      </c>
      <c r="E344" s="61" t="s">
        <v>65</v>
      </c>
      <c r="F344" s="23">
        <v>1</v>
      </c>
      <c r="G344" s="27">
        <v>0.32</v>
      </c>
      <c r="H344" t="str">
        <f t="shared" si="16"/>
        <v/>
      </c>
      <c r="I344">
        <f>$H$343*G344</f>
        <v>103308.8</v>
      </c>
      <c r="L344" t="s">
        <v>1420</v>
      </c>
      <c r="M344">
        <v>103308.8</v>
      </c>
      <c r="N344" s="106" t="str">
        <f t="shared" si="15"/>
        <v>103308.8</v>
      </c>
    </row>
    <row r="345" spans="1:14" ht="16.5" thickTop="1" thickBot="1">
      <c r="A345" s="89" t="s">
        <v>1133</v>
      </c>
      <c r="B345">
        <v>294056</v>
      </c>
      <c r="E345" s="61" t="s">
        <v>136</v>
      </c>
      <c r="F345" s="23">
        <v>1</v>
      </c>
      <c r="G345" s="27">
        <v>0.33</v>
      </c>
      <c r="H345" t="str">
        <f t="shared" si="16"/>
        <v/>
      </c>
      <c r="I345">
        <f>$H$343*G345</f>
        <v>106537.20000000001</v>
      </c>
      <c r="L345" t="s">
        <v>1420</v>
      </c>
      <c r="M345">
        <v>106537.20000000001</v>
      </c>
      <c r="N345" s="106" t="str">
        <f t="shared" si="15"/>
        <v>106537.2</v>
      </c>
    </row>
    <row r="346" spans="1:14" ht="16.5" thickTop="1" thickBot="1">
      <c r="A346" s="89" t="s">
        <v>1148</v>
      </c>
      <c r="B346">
        <v>530592</v>
      </c>
      <c r="E346" s="61" t="s">
        <v>113</v>
      </c>
      <c r="F346" s="23">
        <v>1</v>
      </c>
      <c r="G346" s="27">
        <v>0.35</v>
      </c>
      <c r="H346" t="str">
        <f t="shared" si="16"/>
        <v/>
      </c>
      <c r="I346">
        <f>$H$343*G346</f>
        <v>112994</v>
      </c>
      <c r="L346" t="s">
        <v>1420</v>
      </c>
      <c r="M346">
        <v>112994</v>
      </c>
      <c r="N346" s="106" t="str">
        <f t="shared" si="15"/>
        <v>112994</v>
      </c>
    </row>
    <row r="347" spans="1:14" ht="16.5" thickTop="1" thickBot="1">
      <c r="A347" s="89" t="s">
        <v>1203</v>
      </c>
      <c r="B347">
        <v>206788</v>
      </c>
      <c r="E347" s="101" t="s">
        <v>115</v>
      </c>
      <c r="F347" s="102">
        <v>3</v>
      </c>
      <c r="G347" s="27"/>
      <c r="H347">
        <f t="shared" si="16"/>
        <v>106447</v>
      </c>
      <c r="I347" t="e">
        <f>H346*G347</f>
        <v>#VALUE!</v>
      </c>
      <c r="L347">
        <v>106447</v>
      </c>
      <c r="N347" s="106" t="str">
        <f t="shared" si="15"/>
        <v>106447</v>
      </c>
    </row>
    <row r="348" spans="1:14" ht="16.5" thickTop="1" thickBot="1">
      <c r="A348" s="89" t="s">
        <v>415</v>
      </c>
      <c r="B348">
        <v>291121</v>
      </c>
      <c r="E348" s="61" t="s">
        <v>114</v>
      </c>
      <c r="F348" s="23">
        <v>1</v>
      </c>
      <c r="G348" s="27">
        <v>0.35</v>
      </c>
      <c r="H348" t="str">
        <f t="shared" si="16"/>
        <v/>
      </c>
      <c r="I348">
        <f>$H$347*G348</f>
        <v>37256.449999999997</v>
      </c>
      <c r="L348" t="s">
        <v>1420</v>
      </c>
      <c r="M348">
        <v>37256.449999999997</v>
      </c>
      <c r="N348" s="106" t="str">
        <f t="shared" si="15"/>
        <v>37256.45</v>
      </c>
    </row>
    <row r="349" spans="1:14" ht="16.5" thickTop="1" thickBot="1">
      <c r="A349" s="89" t="s">
        <v>1037</v>
      </c>
      <c r="B349">
        <v>292404</v>
      </c>
      <c r="E349" s="61" t="s">
        <v>115</v>
      </c>
      <c r="F349" s="23">
        <v>1</v>
      </c>
      <c r="G349" s="27">
        <v>0.33</v>
      </c>
      <c r="H349">
        <f t="shared" si="16"/>
        <v>106447</v>
      </c>
      <c r="I349">
        <f>$H$347*G349</f>
        <v>35127.51</v>
      </c>
      <c r="M349">
        <v>35127.51</v>
      </c>
      <c r="N349" s="106" t="str">
        <f t="shared" si="15"/>
        <v>35127.51</v>
      </c>
    </row>
    <row r="350" spans="1:14" ht="16.5" thickTop="1" thickBot="1">
      <c r="A350" s="89" t="s">
        <v>1034</v>
      </c>
      <c r="B350">
        <v>176678</v>
      </c>
      <c r="E350" s="61" t="s">
        <v>118</v>
      </c>
      <c r="F350" s="23">
        <v>1</v>
      </c>
      <c r="G350" s="27">
        <v>0.32</v>
      </c>
      <c r="H350" t="str">
        <f t="shared" si="16"/>
        <v/>
      </c>
      <c r="I350">
        <f>$H$347*G350</f>
        <v>34063.040000000001</v>
      </c>
      <c r="L350" t="s">
        <v>1420</v>
      </c>
      <c r="M350">
        <v>34063.040000000001</v>
      </c>
      <c r="N350" s="106" t="str">
        <f t="shared" si="15"/>
        <v>34063.04</v>
      </c>
    </row>
    <row r="351" spans="1:14" ht="16.5" thickTop="1" thickBot="1">
      <c r="A351" s="89" t="s">
        <v>1240</v>
      </c>
      <c r="B351">
        <v>29745</v>
      </c>
      <c r="E351" s="101" t="s">
        <v>140</v>
      </c>
      <c r="F351" s="102">
        <v>1</v>
      </c>
      <c r="G351" s="27"/>
      <c r="H351">
        <f t="shared" si="16"/>
        <v>278605</v>
      </c>
      <c r="I351" t="e">
        <f t="shared" ref="I351:I356" si="18">H350*G351</f>
        <v>#VALUE!</v>
      </c>
      <c r="L351">
        <v>278605</v>
      </c>
      <c r="N351" s="106" t="str">
        <f t="shared" si="15"/>
        <v>278605</v>
      </c>
    </row>
    <row r="352" spans="1:14" ht="16.5" thickTop="1" thickBot="1">
      <c r="A352" s="89" t="s">
        <v>1046</v>
      </c>
      <c r="B352">
        <v>319588</v>
      </c>
      <c r="E352" s="61" t="s">
        <v>139</v>
      </c>
      <c r="F352" s="23">
        <v>1</v>
      </c>
      <c r="G352" s="27">
        <v>1</v>
      </c>
      <c r="H352" t="str">
        <f t="shared" si="16"/>
        <v/>
      </c>
      <c r="I352">
        <f t="shared" si="18"/>
        <v>278605</v>
      </c>
      <c r="L352" t="s">
        <v>1420</v>
      </c>
      <c r="M352">
        <v>278605</v>
      </c>
      <c r="N352" s="106" t="str">
        <f t="shared" si="15"/>
        <v>278605</v>
      </c>
    </row>
    <row r="353" spans="1:14" ht="16.5" thickTop="1" thickBot="1">
      <c r="A353" s="89" t="s">
        <v>1200</v>
      </c>
      <c r="B353">
        <v>330924</v>
      </c>
      <c r="E353" s="101" t="s">
        <v>1065</v>
      </c>
      <c r="F353" s="102">
        <v>1</v>
      </c>
      <c r="G353" s="27"/>
      <c r="H353">
        <f t="shared" si="16"/>
        <v>315208</v>
      </c>
      <c r="I353" t="e">
        <f t="shared" si="18"/>
        <v>#VALUE!</v>
      </c>
      <c r="L353">
        <v>315208</v>
      </c>
      <c r="N353" s="106" t="str">
        <f t="shared" si="15"/>
        <v>315208</v>
      </c>
    </row>
    <row r="354" spans="1:14" ht="16.5" thickTop="1" thickBot="1">
      <c r="A354" s="89" t="s">
        <v>1153</v>
      </c>
      <c r="B354">
        <v>275823</v>
      </c>
      <c r="E354" s="61" t="s">
        <v>1065</v>
      </c>
      <c r="F354" s="23">
        <v>1</v>
      </c>
      <c r="G354" s="27">
        <v>1</v>
      </c>
      <c r="H354">
        <f t="shared" si="16"/>
        <v>315208</v>
      </c>
      <c r="I354">
        <f t="shared" si="18"/>
        <v>315208</v>
      </c>
      <c r="M354">
        <v>315208</v>
      </c>
      <c r="N354" s="106" t="str">
        <f t="shared" si="15"/>
        <v>315208</v>
      </c>
    </row>
    <row r="355" spans="1:14" ht="16.5" thickTop="1" thickBot="1">
      <c r="A355" s="89" t="s">
        <v>408</v>
      </c>
      <c r="B355">
        <v>214788</v>
      </c>
      <c r="E355" s="101" t="s">
        <v>375</v>
      </c>
      <c r="F355" s="102">
        <v>2</v>
      </c>
      <c r="G355" s="27"/>
      <c r="H355">
        <f t="shared" si="16"/>
        <v>384806</v>
      </c>
      <c r="I355">
        <f t="shared" si="18"/>
        <v>0</v>
      </c>
      <c r="L355">
        <v>384806</v>
      </c>
      <c r="N355" s="106" t="str">
        <f t="shared" si="15"/>
        <v>384806</v>
      </c>
    </row>
    <row r="356" spans="1:14" ht="16.5" thickTop="1" thickBot="1">
      <c r="A356" s="89" t="s">
        <v>1175</v>
      </c>
      <c r="B356">
        <v>313932</v>
      </c>
      <c r="E356" s="61" t="s">
        <v>374</v>
      </c>
      <c r="F356" s="23">
        <v>1</v>
      </c>
      <c r="G356" s="27">
        <v>0.45</v>
      </c>
      <c r="H356" t="str">
        <f t="shared" si="16"/>
        <v/>
      </c>
      <c r="I356">
        <f t="shared" si="18"/>
        <v>173162.7</v>
      </c>
      <c r="L356" t="s">
        <v>1420</v>
      </c>
      <c r="M356">
        <v>173162.7</v>
      </c>
      <c r="N356" s="106" t="str">
        <f t="shared" si="15"/>
        <v>173162.7</v>
      </c>
    </row>
    <row r="357" spans="1:14" ht="16.5" thickTop="1" thickBot="1">
      <c r="A357" s="89" t="s">
        <v>405</v>
      </c>
      <c r="B357">
        <v>913768</v>
      </c>
      <c r="E357" s="61" t="s">
        <v>377</v>
      </c>
      <c r="F357" s="23">
        <v>1</v>
      </c>
      <c r="G357" s="27">
        <v>0.55000000000000004</v>
      </c>
      <c r="H357" t="str">
        <f t="shared" si="16"/>
        <v/>
      </c>
      <c r="I357">
        <f>H355*G357</f>
        <v>211643.30000000002</v>
      </c>
      <c r="L357" t="s">
        <v>1420</v>
      </c>
      <c r="M357">
        <v>211643.30000000002</v>
      </c>
      <c r="N357" s="106" t="str">
        <f t="shared" si="15"/>
        <v>211643.3</v>
      </c>
    </row>
    <row r="358" spans="1:14" ht="16.5" thickTop="1" thickBot="1">
      <c r="A358" s="89" t="s">
        <v>1104</v>
      </c>
      <c r="B358">
        <v>143197</v>
      </c>
      <c r="E358" s="101" t="s">
        <v>354</v>
      </c>
      <c r="F358" s="102">
        <v>1</v>
      </c>
      <c r="G358" s="27"/>
      <c r="H358">
        <f t="shared" si="16"/>
        <v>310871</v>
      </c>
      <c r="I358" t="e">
        <f>H357*G358</f>
        <v>#VALUE!</v>
      </c>
      <c r="L358">
        <v>310871</v>
      </c>
      <c r="N358" s="106" t="str">
        <f t="shared" si="15"/>
        <v>310871</v>
      </c>
    </row>
    <row r="359" spans="1:14" ht="16.5" thickTop="1" thickBot="1">
      <c r="A359" s="89" t="s">
        <v>1029</v>
      </c>
      <c r="B359">
        <v>540000</v>
      </c>
      <c r="E359" s="61" t="s">
        <v>353</v>
      </c>
      <c r="F359" s="23">
        <v>1</v>
      </c>
      <c r="G359" s="27">
        <v>1</v>
      </c>
      <c r="H359" t="str">
        <f t="shared" si="16"/>
        <v/>
      </c>
      <c r="I359">
        <f>H358*G359</f>
        <v>310871</v>
      </c>
      <c r="L359" t="s">
        <v>1420</v>
      </c>
      <c r="M359">
        <v>310871</v>
      </c>
      <c r="N359" s="106" t="str">
        <f t="shared" si="15"/>
        <v>310871</v>
      </c>
    </row>
    <row r="360" spans="1:14" ht="16.5" thickTop="1" thickBot="1">
      <c r="A360" s="89" t="s">
        <v>1117</v>
      </c>
      <c r="B360">
        <v>274405</v>
      </c>
      <c r="E360" s="101" t="s">
        <v>49</v>
      </c>
      <c r="F360" s="102">
        <v>1</v>
      </c>
      <c r="G360" s="27"/>
      <c r="H360">
        <f t="shared" si="16"/>
        <v>229118</v>
      </c>
      <c r="I360" t="e">
        <f>H359*G360</f>
        <v>#VALUE!</v>
      </c>
      <c r="L360">
        <v>229118</v>
      </c>
      <c r="N360" s="106" t="str">
        <f t="shared" si="15"/>
        <v>229118</v>
      </c>
    </row>
    <row r="361" spans="1:14" ht="16.5" thickTop="1" thickBot="1">
      <c r="A361" s="89" t="s">
        <v>1136</v>
      </c>
      <c r="B361">
        <v>363858</v>
      </c>
      <c r="E361" s="61" t="s">
        <v>49</v>
      </c>
      <c r="F361" s="23">
        <v>1</v>
      </c>
      <c r="G361" s="27">
        <v>1</v>
      </c>
      <c r="H361">
        <f t="shared" si="16"/>
        <v>229118</v>
      </c>
      <c r="I361">
        <f>H360*G361</f>
        <v>229118</v>
      </c>
      <c r="M361">
        <v>229118</v>
      </c>
      <c r="N361" s="106" t="str">
        <f t="shared" si="15"/>
        <v>229118</v>
      </c>
    </row>
    <row r="362" spans="1:14" ht="16.5" thickTop="1" thickBot="1">
      <c r="A362" s="89" t="s">
        <v>1138</v>
      </c>
      <c r="B362">
        <v>292589</v>
      </c>
      <c r="E362" s="101" t="s">
        <v>74</v>
      </c>
      <c r="F362" s="102">
        <v>4</v>
      </c>
      <c r="G362" s="27"/>
      <c r="H362">
        <f t="shared" si="16"/>
        <v>387832</v>
      </c>
      <c r="I362">
        <f>H361*G362</f>
        <v>0</v>
      </c>
      <c r="L362">
        <v>387832</v>
      </c>
      <c r="N362" s="106" t="str">
        <f t="shared" si="15"/>
        <v>387832</v>
      </c>
    </row>
    <row r="363" spans="1:14" ht="16.5" thickTop="1" thickBot="1">
      <c r="A363" s="89" t="s">
        <v>1210</v>
      </c>
      <c r="B363">
        <v>170021</v>
      </c>
      <c r="E363" s="61" t="s">
        <v>77</v>
      </c>
      <c r="F363" s="23">
        <v>1</v>
      </c>
      <c r="G363" s="27">
        <v>0.25</v>
      </c>
      <c r="H363" t="str">
        <f t="shared" si="16"/>
        <v/>
      </c>
      <c r="I363">
        <f>$H$362*G363</f>
        <v>96958</v>
      </c>
      <c r="L363" t="s">
        <v>1420</v>
      </c>
      <c r="M363">
        <v>96958</v>
      </c>
      <c r="N363" s="106" t="str">
        <f t="shared" si="15"/>
        <v>96958</v>
      </c>
    </row>
    <row r="364" spans="1:14" ht="16.5" thickTop="1" thickBot="1">
      <c r="A364" s="89" t="s">
        <v>1213</v>
      </c>
      <c r="B364">
        <v>126158</v>
      </c>
      <c r="E364" s="61" t="s">
        <v>78</v>
      </c>
      <c r="F364" s="23">
        <v>1</v>
      </c>
      <c r="G364" s="27">
        <v>0.28000000000000003</v>
      </c>
      <c r="H364" t="str">
        <f t="shared" si="16"/>
        <v/>
      </c>
      <c r="I364">
        <f>$H$362*G364</f>
        <v>108592.96000000001</v>
      </c>
      <c r="L364" t="s">
        <v>1420</v>
      </c>
      <c r="M364">
        <v>108592.96000000001</v>
      </c>
      <c r="N364" s="106" t="str">
        <f t="shared" si="15"/>
        <v>108592.96</v>
      </c>
    </row>
    <row r="365" spans="1:14" ht="16.5" thickTop="1" thickBot="1">
      <c r="A365" s="89" t="s">
        <v>1031</v>
      </c>
      <c r="B365">
        <v>180802</v>
      </c>
      <c r="E365" s="61" t="s">
        <v>135</v>
      </c>
      <c r="F365" s="23">
        <v>1</v>
      </c>
      <c r="G365" s="27">
        <v>0.24</v>
      </c>
      <c r="H365" t="str">
        <f t="shared" si="16"/>
        <v/>
      </c>
      <c r="I365">
        <f>$H$362*G365</f>
        <v>93079.679999999993</v>
      </c>
      <c r="L365" t="s">
        <v>1420</v>
      </c>
      <c r="M365">
        <v>93079.679999999993</v>
      </c>
      <c r="N365" s="106" t="str">
        <f t="shared" si="15"/>
        <v>93079.68</v>
      </c>
    </row>
    <row r="366" spans="1:14" ht="16.5" thickTop="1" thickBot="1">
      <c r="A366" s="89" t="s">
        <v>1134</v>
      </c>
      <c r="B366">
        <v>405148</v>
      </c>
      <c r="E366" s="61" t="s">
        <v>74</v>
      </c>
      <c r="F366" s="23">
        <v>1</v>
      </c>
      <c r="G366" s="27">
        <v>0.23</v>
      </c>
      <c r="H366">
        <f t="shared" si="16"/>
        <v>387832</v>
      </c>
      <c r="I366">
        <f>$H$362*G366</f>
        <v>89201.36</v>
      </c>
      <c r="M366">
        <v>89201.36</v>
      </c>
      <c r="N366" s="106" t="str">
        <f t="shared" si="15"/>
        <v>89201.36</v>
      </c>
    </row>
    <row r="367" spans="1:14" ht="16.5" thickTop="1" thickBot="1">
      <c r="A367" s="89" t="s">
        <v>411</v>
      </c>
      <c r="B367">
        <v>352967</v>
      </c>
      <c r="E367" s="101" t="s">
        <v>262</v>
      </c>
      <c r="F367" s="102">
        <v>1</v>
      </c>
      <c r="G367" s="27"/>
      <c r="H367">
        <f t="shared" si="16"/>
        <v>262547</v>
      </c>
      <c r="I367">
        <f>H366*G367</f>
        <v>0</v>
      </c>
      <c r="L367">
        <v>262547</v>
      </c>
      <c r="N367" s="106" t="str">
        <f t="shared" si="15"/>
        <v>262547</v>
      </c>
    </row>
    <row r="368" spans="1:14" ht="16.5" thickTop="1" thickBot="1">
      <c r="A368" s="89" t="s">
        <v>1205</v>
      </c>
      <c r="B368">
        <v>314196</v>
      </c>
      <c r="E368" s="61" t="s">
        <v>262</v>
      </c>
      <c r="F368" s="23">
        <v>1</v>
      </c>
      <c r="G368" s="27">
        <v>1</v>
      </c>
      <c r="H368">
        <f t="shared" si="16"/>
        <v>262547</v>
      </c>
      <c r="I368">
        <f>H367*G368</f>
        <v>262547</v>
      </c>
      <c r="M368">
        <v>262547</v>
      </c>
      <c r="N368" s="106" t="str">
        <f t="shared" si="15"/>
        <v>262547</v>
      </c>
    </row>
    <row r="369" spans="1:14" ht="16.5" thickTop="1" thickBot="1">
      <c r="A369" s="89" t="s">
        <v>1168</v>
      </c>
      <c r="B369">
        <v>431513</v>
      </c>
      <c r="E369" s="101" t="s">
        <v>342</v>
      </c>
      <c r="F369" s="102">
        <v>6</v>
      </c>
      <c r="G369" s="27"/>
      <c r="H369">
        <f t="shared" si="16"/>
        <v>327194</v>
      </c>
      <c r="I369">
        <f>H368*G369</f>
        <v>0</v>
      </c>
      <c r="L369">
        <v>327194</v>
      </c>
      <c r="N369" s="106" t="str">
        <f t="shared" si="15"/>
        <v>327194</v>
      </c>
    </row>
    <row r="370" spans="1:14" ht="16.5" thickTop="1" thickBot="1">
      <c r="A370" s="89" t="s">
        <v>1101</v>
      </c>
      <c r="B370">
        <v>235568</v>
      </c>
      <c r="E370" s="61" t="s">
        <v>343</v>
      </c>
      <c r="F370" s="23">
        <v>1</v>
      </c>
      <c r="G370" s="27">
        <v>0.15</v>
      </c>
      <c r="H370" t="str">
        <f t="shared" si="16"/>
        <v/>
      </c>
      <c r="I370">
        <f t="shared" ref="I370:I375" si="19">$H$369*G370</f>
        <v>49079.1</v>
      </c>
      <c r="L370" t="s">
        <v>1420</v>
      </c>
      <c r="M370">
        <v>49079.1</v>
      </c>
      <c r="N370" s="106" t="str">
        <f t="shared" si="15"/>
        <v>49079.1</v>
      </c>
    </row>
    <row r="371" spans="1:14" ht="16.5" thickTop="1" thickBot="1">
      <c r="A371" s="89" t="s">
        <v>1142</v>
      </c>
      <c r="B371">
        <v>231900</v>
      </c>
      <c r="E371" s="61" t="s">
        <v>341</v>
      </c>
      <c r="F371" s="23">
        <v>1</v>
      </c>
      <c r="G371" s="27">
        <v>0.18</v>
      </c>
      <c r="H371" t="str">
        <f t="shared" si="16"/>
        <v/>
      </c>
      <c r="I371">
        <f t="shared" si="19"/>
        <v>58894.92</v>
      </c>
      <c r="L371" t="s">
        <v>1420</v>
      </c>
      <c r="M371">
        <v>58894.92</v>
      </c>
      <c r="N371" s="106" t="str">
        <f t="shared" si="15"/>
        <v>58894.92</v>
      </c>
    </row>
    <row r="372" spans="1:14" ht="16.5" thickTop="1" thickBot="1">
      <c r="A372" s="89" t="s">
        <v>1140</v>
      </c>
      <c r="B372">
        <v>132095</v>
      </c>
      <c r="E372" s="61" t="s">
        <v>350</v>
      </c>
      <c r="F372" s="23">
        <v>1</v>
      </c>
      <c r="G372" s="27">
        <v>0.2</v>
      </c>
      <c r="H372" t="str">
        <f t="shared" si="16"/>
        <v/>
      </c>
      <c r="I372">
        <f t="shared" si="19"/>
        <v>65438.8</v>
      </c>
      <c r="L372" t="s">
        <v>1420</v>
      </c>
      <c r="M372">
        <v>65438.8</v>
      </c>
      <c r="N372" s="106" t="str">
        <f t="shared" si="15"/>
        <v>65438.8</v>
      </c>
    </row>
    <row r="373" spans="1:14" ht="16.5" thickTop="1" thickBot="1">
      <c r="A373" s="89" t="s">
        <v>1202</v>
      </c>
      <c r="B373">
        <v>207490</v>
      </c>
      <c r="E373" s="61" t="s">
        <v>351</v>
      </c>
      <c r="F373" s="23">
        <v>1</v>
      </c>
      <c r="G373" s="27">
        <v>0.13</v>
      </c>
      <c r="H373" t="str">
        <f t="shared" si="16"/>
        <v/>
      </c>
      <c r="I373">
        <f t="shared" si="19"/>
        <v>42535.22</v>
      </c>
      <c r="L373" t="s">
        <v>1420</v>
      </c>
      <c r="M373">
        <v>42535.22</v>
      </c>
      <c r="N373" s="106" t="str">
        <f t="shared" si="15"/>
        <v>42535.22</v>
      </c>
    </row>
    <row r="374" spans="1:14" ht="16.5" thickTop="1" thickBot="1">
      <c r="A374" s="89" t="s">
        <v>1236</v>
      </c>
      <c r="B374">
        <v>317666</v>
      </c>
      <c r="E374" s="61" t="s">
        <v>356</v>
      </c>
      <c r="F374" s="23">
        <v>1</v>
      </c>
      <c r="G374" s="27">
        <v>0.12</v>
      </c>
      <c r="H374" t="str">
        <f t="shared" si="16"/>
        <v/>
      </c>
      <c r="I374">
        <f t="shared" si="19"/>
        <v>39263.279999999999</v>
      </c>
      <c r="L374" t="s">
        <v>1420</v>
      </c>
      <c r="M374">
        <v>39263.279999999999</v>
      </c>
      <c r="N374" s="106" t="str">
        <f t="shared" si="15"/>
        <v>39263.28</v>
      </c>
    </row>
    <row r="375" spans="1:14" ht="16.5" thickTop="1" thickBot="1">
      <c r="A375" s="89" t="s">
        <v>403</v>
      </c>
      <c r="B375">
        <v>107712</v>
      </c>
      <c r="E375" s="61" t="s">
        <v>342</v>
      </c>
      <c r="F375" s="23">
        <v>1</v>
      </c>
      <c r="G375" s="27">
        <v>0.22</v>
      </c>
      <c r="H375">
        <f t="shared" si="16"/>
        <v>327194</v>
      </c>
      <c r="I375">
        <f t="shared" si="19"/>
        <v>71982.680000000008</v>
      </c>
      <c r="M375">
        <v>71982.680000000008</v>
      </c>
      <c r="N375" s="106" t="str">
        <f t="shared" si="15"/>
        <v>71982.68</v>
      </c>
    </row>
    <row r="376" spans="1:14" ht="16.5" thickTop="1" thickBot="1">
      <c r="A376" s="89" t="s">
        <v>1239</v>
      </c>
      <c r="B376">
        <v>39285</v>
      </c>
      <c r="E376" s="101" t="s">
        <v>1064</v>
      </c>
      <c r="F376" s="102">
        <v>1</v>
      </c>
      <c r="G376" s="27"/>
      <c r="H376">
        <f t="shared" si="16"/>
        <v>289514</v>
      </c>
      <c r="I376">
        <f>H375*G376</f>
        <v>0</v>
      </c>
      <c r="L376">
        <v>289514</v>
      </c>
      <c r="N376" s="106" t="str">
        <f t="shared" si="15"/>
        <v>289514</v>
      </c>
    </row>
    <row r="377" spans="1:14" ht="16.5" thickTop="1" thickBot="1">
      <c r="A377" s="89" t="s">
        <v>1132</v>
      </c>
      <c r="B377">
        <v>161792</v>
      </c>
      <c r="E377" s="61" t="s">
        <v>1063</v>
      </c>
      <c r="F377" s="23">
        <v>1</v>
      </c>
      <c r="G377" s="27">
        <v>1</v>
      </c>
      <c r="H377" t="str">
        <f t="shared" si="16"/>
        <v/>
      </c>
      <c r="I377">
        <f>H376*G377</f>
        <v>289514</v>
      </c>
      <c r="L377" t="s">
        <v>1420</v>
      </c>
      <c r="M377">
        <v>289514</v>
      </c>
      <c r="N377" s="106" t="str">
        <f t="shared" si="15"/>
        <v>289514</v>
      </c>
    </row>
    <row r="378" spans="1:14" ht="16.5" thickTop="1" thickBot="1">
      <c r="A378" s="89" t="s">
        <v>413</v>
      </c>
      <c r="B378">
        <v>27869</v>
      </c>
      <c r="E378" s="101" t="s">
        <v>347</v>
      </c>
      <c r="F378" s="102">
        <v>5</v>
      </c>
      <c r="G378" s="27"/>
      <c r="H378">
        <f t="shared" si="16"/>
        <v>75490</v>
      </c>
      <c r="I378" t="e">
        <f>H377*G378</f>
        <v>#VALUE!</v>
      </c>
      <c r="L378">
        <v>75490</v>
      </c>
      <c r="N378" s="106" t="str">
        <f t="shared" si="15"/>
        <v>75490</v>
      </c>
    </row>
    <row r="379" spans="1:14" ht="16.5" thickTop="1" thickBot="1">
      <c r="A379" s="89" t="s">
        <v>1234</v>
      </c>
      <c r="B379">
        <v>561076</v>
      </c>
      <c r="E379" s="61" t="s">
        <v>346</v>
      </c>
      <c r="F379" s="23">
        <v>1</v>
      </c>
      <c r="G379" s="27">
        <v>0.15</v>
      </c>
      <c r="H379" t="str">
        <f t="shared" si="16"/>
        <v/>
      </c>
      <c r="I379">
        <f>$H$378*G379</f>
        <v>11323.5</v>
      </c>
      <c r="L379" t="s">
        <v>1420</v>
      </c>
      <c r="M379">
        <v>11323.5</v>
      </c>
      <c r="N379" s="106" t="str">
        <f t="shared" si="15"/>
        <v>11323.5</v>
      </c>
    </row>
    <row r="380" spans="1:14" ht="16.5" thickTop="1" thickBot="1">
      <c r="A380" s="89" t="s">
        <v>1032</v>
      </c>
      <c r="B380">
        <v>111771</v>
      </c>
      <c r="E380" s="61" t="s">
        <v>363</v>
      </c>
      <c r="F380" s="23">
        <v>1</v>
      </c>
      <c r="G380" s="27">
        <v>0.18</v>
      </c>
      <c r="H380" t="str">
        <f t="shared" si="16"/>
        <v/>
      </c>
      <c r="I380">
        <f>$H$378*G380</f>
        <v>13588.199999999999</v>
      </c>
      <c r="L380" t="s">
        <v>1420</v>
      </c>
      <c r="M380">
        <v>13588.199999999999</v>
      </c>
      <c r="N380" s="106" t="str">
        <f t="shared" si="15"/>
        <v>13588.2</v>
      </c>
    </row>
    <row r="381" spans="1:14" ht="16.5" thickTop="1" thickBot="1">
      <c r="A381" s="89" t="s">
        <v>178</v>
      </c>
      <c r="B381">
        <v>497179</v>
      </c>
      <c r="E381" s="61" t="s">
        <v>352</v>
      </c>
      <c r="F381" s="23">
        <v>1</v>
      </c>
      <c r="G381" s="27">
        <v>0.28000000000000003</v>
      </c>
      <c r="H381" t="str">
        <f t="shared" si="16"/>
        <v/>
      </c>
      <c r="I381">
        <f>$H$378*G381</f>
        <v>21137.200000000001</v>
      </c>
      <c r="L381" t="s">
        <v>1420</v>
      </c>
      <c r="M381">
        <v>21137.200000000001</v>
      </c>
      <c r="N381" s="106" t="str">
        <f t="shared" si="15"/>
        <v>21137.2</v>
      </c>
    </row>
    <row r="382" spans="1:14" ht="16.5" thickTop="1" thickBot="1">
      <c r="A382" s="89" t="s">
        <v>459</v>
      </c>
      <c r="B382" t="e">
        <v>#VALUE!</v>
      </c>
      <c r="E382" s="61" t="s">
        <v>357</v>
      </c>
      <c r="F382" s="23">
        <v>1</v>
      </c>
      <c r="G382" s="27">
        <v>0.23</v>
      </c>
      <c r="H382" t="str">
        <f t="shared" si="16"/>
        <v/>
      </c>
      <c r="I382">
        <f>$H$378*G382</f>
        <v>17362.7</v>
      </c>
      <c r="L382" t="s">
        <v>1420</v>
      </c>
      <c r="M382">
        <v>17362.7</v>
      </c>
      <c r="N382" s="106" t="str">
        <f t="shared" si="15"/>
        <v>17362.7</v>
      </c>
    </row>
    <row r="383" spans="1:14" ht="16.5" thickTop="1" thickBot="1">
      <c r="A383" s="89" t="s">
        <v>1124</v>
      </c>
      <c r="B383">
        <v>364382</v>
      </c>
      <c r="E383" s="61" t="s">
        <v>359</v>
      </c>
      <c r="F383" s="23">
        <v>1</v>
      </c>
      <c r="G383" s="27">
        <v>0.2</v>
      </c>
      <c r="H383" t="str">
        <f t="shared" si="16"/>
        <v/>
      </c>
      <c r="I383">
        <f>$H$378*G383</f>
        <v>15098</v>
      </c>
      <c r="L383" t="s">
        <v>1420</v>
      </c>
      <c r="M383">
        <v>15098</v>
      </c>
      <c r="N383" s="106" t="str">
        <f t="shared" si="15"/>
        <v>15098</v>
      </c>
    </row>
    <row r="384" spans="1:14" ht="16.5" thickTop="1" thickBot="1">
      <c r="A384" s="89" t="s">
        <v>1232</v>
      </c>
      <c r="B384">
        <v>555155</v>
      </c>
      <c r="E384" s="101" t="s">
        <v>247</v>
      </c>
      <c r="F384" s="102">
        <v>1</v>
      </c>
      <c r="G384" s="27"/>
      <c r="H384">
        <f t="shared" si="16"/>
        <v>333840</v>
      </c>
      <c r="I384" t="e">
        <f t="shared" ref="I384:I394" si="20">H383*G384</f>
        <v>#VALUE!</v>
      </c>
      <c r="L384">
        <v>333840</v>
      </c>
      <c r="N384" s="106" t="str">
        <f t="shared" si="15"/>
        <v>333840</v>
      </c>
    </row>
    <row r="385" spans="1:14" ht="16.5" thickTop="1" thickBot="1">
      <c r="A385" s="89" t="s">
        <v>1052</v>
      </c>
      <c r="B385">
        <v>186778</v>
      </c>
      <c r="E385" s="61" t="s">
        <v>247</v>
      </c>
      <c r="F385" s="23">
        <v>1</v>
      </c>
      <c r="G385" s="27">
        <v>1</v>
      </c>
      <c r="H385">
        <f t="shared" si="16"/>
        <v>333840</v>
      </c>
      <c r="I385">
        <f t="shared" si="20"/>
        <v>333840</v>
      </c>
      <c r="M385">
        <v>333840</v>
      </c>
      <c r="N385" s="106" t="str">
        <f t="shared" si="15"/>
        <v>333840</v>
      </c>
    </row>
    <row r="386" spans="1:14" ht="16.5" thickTop="1" thickBot="1">
      <c r="A386" s="89" t="s">
        <v>410</v>
      </c>
      <c r="B386">
        <v>278096</v>
      </c>
      <c r="E386" s="101" t="s">
        <v>219</v>
      </c>
      <c r="F386" s="102">
        <v>1</v>
      </c>
      <c r="G386" s="27"/>
      <c r="H386">
        <f t="shared" si="16"/>
        <v>184617</v>
      </c>
      <c r="I386">
        <f t="shared" si="20"/>
        <v>0</v>
      </c>
      <c r="L386">
        <v>184617</v>
      </c>
      <c r="N386" s="106" t="str">
        <f t="shared" si="15"/>
        <v>184617</v>
      </c>
    </row>
    <row r="387" spans="1:14" ht="16.5" thickTop="1" thickBot="1">
      <c r="A387" s="89" t="s">
        <v>1250</v>
      </c>
      <c r="B387">
        <v>540156</v>
      </c>
      <c r="E387" s="61" t="s">
        <v>218</v>
      </c>
      <c r="F387" s="23">
        <v>1</v>
      </c>
      <c r="G387" s="27">
        <v>1</v>
      </c>
      <c r="H387" t="str">
        <f t="shared" si="16"/>
        <v/>
      </c>
      <c r="I387">
        <f t="shared" si="20"/>
        <v>184617</v>
      </c>
      <c r="L387" t="s">
        <v>1420</v>
      </c>
      <c r="M387">
        <v>184617</v>
      </c>
      <c r="N387" s="106" t="str">
        <f t="shared" ref="N387:N450" si="21">_xlfn.CONCAT(L387:M387)</f>
        <v>184617</v>
      </c>
    </row>
    <row r="388" spans="1:14" ht="16.5" thickTop="1" thickBot="1">
      <c r="A388" s="90" t="s">
        <v>747</v>
      </c>
      <c r="B388" s="96" t="s">
        <v>1672</v>
      </c>
      <c r="C388">
        <f>SUM(B389:B423)</f>
        <v>9388664</v>
      </c>
      <c r="E388" s="101" t="s">
        <v>244</v>
      </c>
      <c r="F388" s="102">
        <v>1</v>
      </c>
      <c r="G388" s="27"/>
      <c r="H388">
        <f t="shared" ref="H388:H451" si="22">IFERROR(VLOOKUP(E388,$A$3:$B$452,2,0), "")</f>
        <v>207379</v>
      </c>
      <c r="I388" t="e">
        <f t="shared" si="20"/>
        <v>#VALUE!</v>
      </c>
      <c r="L388">
        <v>207379</v>
      </c>
      <c r="N388" s="106" t="str">
        <f t="shared" si="21"/>
        <v>207379</v>
      </c>
    </row>
    <row r="389" spans="1:14" ht="16.5" thickTop="1" thickBot="1">
      <c r="A389" s="89" t="s">
        <v>1194</v>
      </c>
      <c r="B389">
        <v>133650</v>
      </c>
      <c r="E389" s="61" t="s">
        <v>243</v>
      </c>
      <c r="F389" s="23">
        <v>1</v>
      </c>
      <c r="G389" s="27">
        <v>1</v>
      </c>
      <c r="H389" t="str">
        <f t="shared" si="22"/>
        <v/>
      </c>
      <c r="I389">
        <f t="shared" si="20"/>
        <v>207379</v>
      </c>
      <c r="L389" t="s">
        <v>1420</v>
      </c>
      <c r="M389">
        <v>207379</v>
      </c>
      <c r="N389" s="106" t="str">
        <f t="shared" si="21"/>
        <v>207379</v>
      </c>
    </row>
    <row r="390" spans="1:14" ht="16.5" thickTop="1" thickBot="1">
      <c r="A390" s="89" t="s">
        <v>1218</v>
      </c>
      <c r="B390">
        <v>287746</v>
      </c>
      <c r="E390" s="103" t="s">
        <v>142</v>
      </c>
      <c r="F390" s="102">
        <v>254</v>
      </c>
      <c r="G390" s="27"/>
      <c r="H390" t="str">
        <f t="shared" si="22"/>
        <v>TOTAL_POPULATION</v>
      </c>
      <c r="I390" t="e">
        <f t="shared" si="20"/>
        <v>#VALUE!</v>
      </c>
      <c r="L390" t="s">
        <v>1672</v>
      </c>
      <c r="N390" s="106" t="str">
        <f t="shared" si="21"/>
        <v>TOTAL_POPULATION</v>
      </c>
    </row>
    <row r="391" spans="1:14" ht="16.5" thickTop="1" thickBot="1">
      <c r="A391" s="89" t="s">
        <v>1115</v>
      </c>
      <c r="B391">
        <v>231538</v>
      </c>
      <c r="E391" s="101" t="s">
        <v>745</v>
      </c>
      <c r="F391" s="102">
        <v>1</v>
      </c>
      <c r="G391" s="27"/>
      <c r="H391">
        <f t="shared" si="22"/>
        <v>331566</v>
      </c>
      <c r="I391" t="e">
        <f t="shared" si="20"/>
        <v>#VALUE!</v>
      </c>
      <c r="L391">
        <v>331566</v>
      </c>
      <c r="N391" s="106" t="str">
        <f t="shared" si="21"/>
        <v>331566</v>
      </c>
    </row>
    <row r="392" spans="1:14" ht="16.5" thickTop="1" thickBot="1">
      <c r="A392" s="89" t="s">
        <v>1068</v>
      </c>
      <c r="B392">
        <v>170806</v>
      </c>
      <c r="E392" s="61" t="s">
        <v>745</v>
      </c>
      <c r="F392" s="23">
        <v>1</v>
      </c>
      <c r="G392" s="27">
        <v>1</v>
      </c>
      <c r="H392">
        <f t="shared" si="22"/>
        <v>331566</v>
      </c>
      <c r="I392">
        <f t="shared" si="20"/>
        <v>331566</v>
      </c>
      <c r="M392">
        <v>331566</v>
      </c>
      <c r="N392" s="106" t="str">
        <f t="shared" si="21"/>
        <v>331566</v>
      </c>
    </row>
    <row r="393" spans="1:14" ht="16.5" thickTop="1" thickBot="1">
      <c r="A393" s="89" t="s">
        <v>750</v>
      </c>
      <c r="B393">
        <v>317253</v>
      </c>
      <c r="E393" s="101" t="s">
        <v>528</v>
      </c>
      <c r="F393" s="102">
        <v>2</v>
      </c>
      <c r="G393" s="27"/>
      <c r="H393">
        <f t="shared" si="22"/>
        <v>143952</v>
      </c>
      <c r="I393">
        <f t="shared" si="20"/>
        <v>0</v>
      </c>
      <c r="L393">
        <v>143952</v>
      </c>
      <c r="N393" s="106" t="str">
        <f t="shared" si="21"/>
        <v>143952</v>
      </c>
    </row>
    <row r="394" spans="1:14" ht="16.5" thickTop="1" thickBot="1">
      <c r="A394" s="89" t="s">
        <v>1081</v>
      </c>
      <c r="B394">
        <v>160049</v>
      </c>
      <c r="E394" s="61" t="s">
        <v>527</v>
      </c>
      <c r="F394" s="23">
        <v>1</v>
      </c>
      <c r="G394" s="27">
        <v>0.45</v>
      </c>
      <c r="H394" t="str">
        <f t="shared" si="22"/>
        <v/>
      </c>
      <c r="I394">
        <f t="shared" si="20"/>
        <v>64778.400000000001</v>
      </c>
      <c r="L394" t="s">
        <v>1420</v>
      </c>
      <c r="M394">
        <v>64778.400000000001</v>
      </c>
      <c r="N394" s="106" t="str">
        <f t="shared" si="21"/>
        <v>64778.4</v>
      </c>
    </row>
    <row r="395" spans="1:14" ht="16.5" thickTop="1" thickBot="1">
      <c r="A395" s="89" t="s">
        <v>1111</v>
      </c>
      <c r="B395">
        <v>122841</v>
      </c>
      <c r="E395" s="61" t="s">
        <v>541</v>
      </c>
      <c r="F395" s="23">
        <v>1</v>
      </c>
      <c r="G395" s="27">
        <v>0.55000000000000004</v>
      </c>
      <c r="H395" t="str">
        <f t="shared" si="22"/>
        <v/>
      </c>
      <c r="I395">
        <f>H393*G395</f>
        <v>79173.600000000006</v>
      </c>
      <c r="L395" t="s">
        <v>1420</v>
      </c>
      <c r="M395">
        <v>79173.600000000006</v>
      </c>
      <c r="N395" s="106" t="str">
        <f t="shared" si="21"/>
        <v>79173.6</v>
      </c>
    </row>
    <row r="396" spans="1:14" ht="16.5" thickTop="1" thickBot="1">
      <c r="A396" s="89" t="s">
        <v>1066</v>
      </c>
      <c r="B396">
        <v>292500</v>
      </c>
      <c r="E396" s="101" t="s">
        <v>542</v>
      </c>
      <c r="F396" s="102">
        <v>1</v>
      </c>
      <c r="G396" s="27"/>
      <c r="H396">
        <f t="shared" si="22"/>
        <v>320025</v>
      </c>
      <c r="I396" t="e">
        <f t="shared" ref="I396:I403" si="23">H395*G396</f>
        <v>#VALUE!</v>
      </c>
      <c r="L396">
        <v>320025</v>
      </c>
      <c r="N396" s="106" t="str">
        <f t="shared" si="21"/>
        <v>320025</v>
      </c>
    </row>
    <row r="397" spans="1:14" ht="16.5" thickTop="1" thickBot="1">
      <c r="A397" s="89" t="s">
        <v>1071</v>
      </c>
      <c r="B397">
        <v>176023</v>
      </c>
      <c r="E397" s="61" t="s">
        <v>542</v>
      </c>
      <c r="F397" s="23">
        <v>1</v>
      </c>
      <c r="G397" s="27">
        <v>1</v>
      </c>
      <c r="H397">
        <f t="shared" si="22"/>
        <v>320025</v>
      </c>
      <c r="I397">
        <f t="shared" si="23"/>
        <v>320025</v>
      </c>
      <c r="M397">
        <v>320025</v>
      </c>
      <c r="N397" s="106" t="str">
        <f t="shared" si="21"/>
        <v>320025</v>
      </c>
    </row>
    <row r="398" spans="1:14" ht="16.5" thickTop="1" thickBot="1">
      <c r="A398" s="89" t="s">
        <v>1090</v>
      </c>
      <c r="B398">
        <v>165334</v>
      </c>
      <c r="E398" s="101" t="s">
        <v>255</v>
      </c>
      <c r="F398" s="102">
        <v>2</v>
      </c>
      <c r="G398" s="27"/>
      <c r="H398">
        <f t="shared" si="22"/>
        <v>34898</v>
      </c>
      <c r="I398">
        <f t="shared" si="23"/>
        <v>0</v>
      </c>
      <c r="L398">
        <v>34898</v>
      </c>
      <c r="N398" s="106" t="str">
        <f t="shared" si="21"/>
        <v>34898</v>
      </c>
    </row>
    <row r="399" spans="1:14" ht="16.5" thickTop="1" thickBot="1">
      <c r="A399" s="89" t="s">
        <v>1091</v>
      </c>
      <c r="B399">
        <v>437268</v>
      </c>
      <c r="E399" s="61" t="s">
        <v>255</v>
      </c>
      <c r="F399" s="23">
        <v>1</v>
      </c>
      <c r="G399" s="27">
        <v>0.44</v>
      </c>
      <c r="H399">
        <f t="shared" si="22"/>
        <v>34898</v>
      </c>
      <c r="I399">
        <f t="shared" si="23"/>
        <v>15355.12</v>
      </c>
      <c r="M399">
        <v>15355.12</v>
      </c>
      <c r="N399" s="106" t="str">
        <f t="shared" si="21"/>
        <v>15355.12</v>
      </c>
    </row>
    <row r="400" spans="1:14" ht="16.5" thickTop="1" thickBot="1">
      <c r="A400" s="89" t="s">
        <v>1069</v>
      </c>
      <c r="B400">
        <v>92599</v>
      </c>
      <c r="E400" s="61" t="s">
        <v>254</v>
      </c>
      <c r="F400" s="23">
        <v>1</v>
      </c>
      <c r="G400" s="27">
        <v>0.56000000000000005</v>
      </c>
      <c r="H400" t="str">
        <f t="shared" si="22"/>
        <v/>
      </c>
      <c r="I400">
        <f t="shared" si="23"/>
        <v>19542.88</v>
      </c>
      <c r="L400" t="s">
        <v>1420</v>
      </c>
      <c r="M400">
        <v>19542.88</v>
      </c>
      <c r="N400" s="106" t="str">
        <f t="shared" si="21"/>
        <v>19542.88</v>
      </c>
    </row>
    <row r="401" spans="1:14" ht="16.5" thickTop="1" thickBot="1">
      <c r="A401" s="89" t="s">
        <v>1251</v>
      </c>
      <c r="B401">
        <v>101658</v>
      </c>
      <c r="E401" s="101" t="s">
        <v>782</v>
      </c>
      <c r="F401" s="102">
        <v>1</v>
      </c>
      <c r="G401" s="27"/>
      <c r="H401">
        <f t="shared" si="22"/>
        <v>230011</v>
      </c>
      <c r="I401" t="e">
        <f t="shared" si="23"/>
        <v>#VALUE!</v>
      </c>
      <c r="L401">
        <v>230011</v>
      </c>
      <c r="N401" s="106" t="str">
        <f t="shared" si="21"/>
        <v>230011</v>
      </c>
    </row>
    <row r="402" spans="1:14" ht="16.5" thickTop="1" thickBot="1">
      <c r="A402" s="89" t="s">
        <v>1166</v>
      </c>
      <c r="B402">
        <v>340672</v>
      </c>
      <c r="E402" s="61" t="s">
        <v>781</v>
      </c>
      <c r="F402" s="23">
        <v>1</v>
      </c>
      <c r="G402" s="27">
        <v>1</v>
      </c>
      <c r="H402" t="str">
        <f t="shared" si="22"/>
        <v/>
      </c>
      <c r="I402">
        <f t="shared" si="23"/>
        <v>230011</v>
      </c>
      <c r="L402" t="s">
        <v>1420</v>
      </c>
      <c r="M402">
        <v>230011</v>
      </c>
      <c r="N402" s="106" t="str">
        <f t="shared" si="21"/>
        <v>230011</v>
      </c>
    </row>
    <row r="403" spans="1:14" ht="16.5" thickTop="1" thickBot="1">
      <c r="A403" s="89" t="s">
        <v>173</v>
      </c>
      <c r="B403">
        <v>274889</v>
      </c>
      <c r="E403" s="101" t="s">
        <v>518</v>
      </c>
      <c r="F403" s="102">
        <v>3</v>
      </c>
      <c r="G403" s="27"/>
      <c r="H403">
        <f t="shared" si="22"/>
        <v>184453</v>
      </c>
      <c r="I403" t="e">
        <f t="shared" si="23"/>
        <v>#VALUE!</v>
      </c>
      <c r="L403">
        <v>184453</v>
      </c>
      <c r="N403" s="106" t="str">
        <f t="shared" si="21"/>
        <v>184453</v>
      </c>
    </row>
    <row r="404" spans="1:14" ht="16.5" thickTop="1" thickBot="1">
      <c r="A404" s="89" t="s">
        <v>366</v>
      </c>
      <c r="B404">
        <v>250651</v>
      </c>
      <c r="E404" s="61" t="s">
        <v>560</v>
      </c>
      <c r="F404" s="23">
        <v>1</v>
      </c>
      <c r="G404" s="27">
        <v>0.35</v>
      </c>
      <c r="H404" t="str">
        <f t="shared" si="22"/>
        <v/>
      </c>
      <c r="I404">
        <f>$H$403*G404</f>
        <v>64558.549999999996</v>
      </c>
      <c r="L404" t="s">
        <v>1420</v>
      </c>
      <c r="M404">
        <v>64558.549999999996</v>
      </c>
      <c r="N404" s="106" t="str">
        <f t="shared" si="21"/>
        <v>64558.55</v>
      </c>
    </row>
    <row r="405" spans="1:14" ht="16.5" thickTop="1" thickBot="1">
      <c r="A405" s="89" t="s">
        <v>1112</v>
      </c>
      <c r="B405">
        <v>361396</v>
      </c>
      <c r="E405" s="61" t="s">
        <v>557</v>
      </c>
      <c r="F405" s="23">
        <v>1</v>
      </c>
      <c r="G405" s="27">
        <v>0.33</v>
      </c>
      <c r="H405" t="str">
        <f t="shared" si="22"/>
        <v/>
      </c>
      <c r="I405">
        <f>$H$403*G405</f>
        <v>60869.490000000005</v>
      </c>
      <c r="L405" t="s">
        <v>1420</v>
      </c>
      <c r="M405">
        <v>60869.490000000005</v>
      </c>
      <c r="N405" s="106" t="str">
        <f t="shared" si="21"/>
        <v>60869.49</v>
      </c>
    </row>
    <row r="406" spans="1:14" ht="16.5" thickTop="1" thickBot="1">
      <c r="A406" s="89" t="s">
        <v>749</v>
      </c>
      <c r="B406">
        <v>333166</v>
      </c>
      <c r="E406" s="61" t="s">
        <v>517</v>
      </c>
      <c r="F406" s="23">
        <v>1</v>
      </c>
      <c r="G406" s="27">
        <v>0.32</v>
      </c>
      <c r="H406" t="str">
        <f t="shared" si="22"/>
        <v/>
      </c>
      <c r="I406">
        <f>$H$403*G406</f>
        <v>59024.959999999999</v>
      </c>
      <c r="L406" t="s">
        <v>1420</v>
      </c>
      <c r="M406">
        <v>59024.959999999999</v>
      </c>
      <c r="N406" s="106" t="str">
        <f t="shared" si="21"/>
        <v>59024.96</v>
      </c>
    </row>
    <row r="407" spans="1:14" ht="16.5" thickTop="1" thickBot="1">
      <c r="A407" s="89" t="s">
        <v>1110</v>
      </c>
      <c r="B407">
        <v>394258</v>
      </c>
      <c r="E407" s="101" t="s">
        <v>467</v>
      </c>
      <c r="F407" s="102">
        <v>4</v>
      </c>
      <c r="G407" s="27"/>
      <c r="H407">
        <f t="shared" si="22"/>
        <v>178241</v>
      </c>
      <c r="I407" t="e">
        <f>H406*G407</f>
        <v>#VALUE!</v>
      </c>
      <c r="L407">
        <v>178241</v>
      </c>
      <c r="N407" s="106" t="str">
        <f t="shared" si="21"/>
        <v>178241</v>
      </c>
    </row>
    <row r="408" spans="1:14" ht="16.5" thickTop="1" thickBot="1">
      <c r="A408" s="89" t="s">
        <v>159</v>
      </c>
      <c r="B408">
        <v>318811</v>
      </c>
      <c r="E408" s="61" t="s">
        <v>466</v>
      </c>
      <c r="F408" s="23">
        <v>1</v>
      </c>
      <c r="G408" s="27">
        <v>0.25</v>
      </c>
      <c r="H408" t="str">
        <f t="shared" si="22"/>
        <v/>
      </c>
      <c r="I408">
        <f>$H$407*G408</f>
        <v>44560.25</v>
      </c>
      <c r="L408" t="s">
        <v>1420</v>
      </c>
      <c r="M408">
        <v>44560.25</v>
      </c>
      <c r="N408" s="106" t="str">
        <f t="shared" si="21"/>
        <v>44560.25</v>
      </c>
    </row>
    <row r="409" spans="1:14" ht="16.5" thickTop="1" thickBot="1">
      <c r="A409" s="89" t="s">
        <v>1162</v>
      </c>
      <c r="B409">
        <v>523950</v>
      </c>
      <c r="E409" s="61" t="s">
        <v>478</v>
      </c>
      <c r="F409" s="23">
        <v>1</v>
      </c>
      <c r="G409" s="27">
        <v>0.28000000000000003</v>
      </c>
      <c r="H409" t="str">
        <f t="shared" si="22"/>
        <v/>
      </c>
      <c r="I409">
        <f>$H$407*G409</f>
        <v>49907.48</v>
      </c>
      <c r="L409" t="s">
        <v>1420</v>
      </c>
      <c r="M409">
        <v>49907.48</v>
      </c>
      <c r="N409" s="106" t="str">
        <f t="shared" si="21"/>
        <v>49907.48</v>
      </c>
    </row>
    <row r="410" spans="1:14" ht="16.5" thickTop="1" thickBot="1">
      <c r="A410" s="89" t="s">
        <v>1191</v>
      </c>
      <c r="B410">
        <v>271707</v>
      </c>
      <c r="E410" s="61" t="s">
        <v>524</v>
      </c>
      <c r="F410" s="23">
        <v>1</v>
      </c>
      <c r="G410" s="27">
        <v>0.24</v>
      </c>
      <c r="H410" t="str">
        <f t="shared" si="22"/>
        <v/>
      </c>
      <c r="I410">
        <f>$H$407*G410</f>
        <v>42777.84</v>
      </c>
      <c r="L410" t="s">
        <v>1420</v>
      </c>
      <c r="M410">
        <v>42777.84</v>
      </c>
      <c r="N410" s="106" t="str">
        <f t="shared" si="21"/>
        <v>42777.84</v>
      </c>
    </row>
    <row r="411" spans="1:14" ht="16.5" thickTop="1" thickBot="1">
      <c r="A411" s="89" t="s">
        <v>1077</v>
      </c>
      <c r="B411">
        <v>400630</v>
      </c>
      <c r="E411" s="61" t="s">
        <v>573</v>
      </c>
      <c r="F411" s="23">
        <v>1</v>
      </c>
      <c r="G411" s="27">
        <v>0.23</v>
      </c>
      <c r="H411" t="str">
        <f t="shared" si="22"/>
        <v/>
      </c>
      <c r="I411">
        <f>$H$407*G411</f>
        <v>40995.43</v>
      </c>
      <c r="L411" t="s">
        <v>1420</v>
      </c>
      <c r="M411">
        <v>40995.43</v>
      </c>
      <c r="N411" s="106" t="str">
        <f t="shared" si="21"/>
        <v>40995.43</v>
      </c>
    </row>
    <row r="412" spans="1:14" ht="16.5" thickTop="1" thickBot="1">
      <c r="A412" s="89" t="s">
        <v>1224</v>
      </c>
      <c r="B412">
        <v>313319</v>
      </c>
      <c r="E412" s="101" t="s">
        <v>797</v>
      </c>
      <c r="F412" s="102">
        <v>4</v>
      </c>
      <c r="G412" s="27"/>
      <c r="H412">
        <f t="shared" si="22"/>
        <v>159870</v>
      </c>
      <c r="I412" t="e">
        <f>H411*G412</f>
        <v>#VALUE!</v>
      </c>
      <c r="L412">
        <v>159870</v>
      </c>
      <c r="N412" s="106" t="str">
        <f t="shared" si="21"/>
        <v>159870</v>
      </c>
    </row>
    <row r="413" spans="1:14" ht="16.5" thickTop="1" thickBot="1">
      <c r="A413" s="89" t="s">
        <v>1227</v>
      </c>
      <c r="B413">
        <v>385499</v>
      </c>
      <c r="E413" s="61" t="s">
        <v>796</v>
      </c>
      <c r="F413" s="23">
        <v>1</v>
      </c>
      <c r="G413" s="27">
        <v>0.25</v>
      </c>
      <c r="H413" t="str">
        <f t="shared" si="22"/>
        <v/>
      </c>
      <c r="I413">
        <f>$H$412*G413</f>
        <v>39967.5</v>
      </c>
      <c r="L413" t="s">
        <v>1420</v>
      </c>
      <c r="M413">
        <v>39967.5</v>
      </c>
      <c r="N413" s="106" t="str">
        <f t="shared" si="21"/>
        <v>39967.5</v>
      </c>
    </row>
    <row r="414" spans="1:14" ht="16.5" thickTop="1" thickBot="1">
      <c r="A414" s="89" t="s">
        <v>894</v>
      </c>
      <c r="B414">
        <v>182981</v>
      </c>
      <c r="E414" s="61" t="s">
        <v>798</v>
      </c>
      <c r="F414" s="23">
        <v>1</v>
      </c>
      <c r="G414" s="27">
        <v>0.23</v>
      </c>
      <c r="H414" t="str">
        <f t="shared" si="22"/>
        <v/>
      </c>
      <c r="I414">
        <f>$H$412*G414</f>
        <v>36770.1</v>
      </c>
      <c r="L414" t="s">
        <v>1420</v>
      </c>
      <c r="M414">
        <v>36770.1</v>
      </c>
      <c r="N414" s="106" t="str">
        <f t="shared" si="21"/>
        <v>36770.1</v>
      </c>
    </row>
    <row r="415" spans="1:14" ht="16.5" thickTop="1" thickBot="1">
      <c r="A415" s="89" t="s">
        <v>1088</v>
      </c>
      <c r="B415">
        <v>313616</v>
      </c>
      <c r="E415" s="61" t="s">
        <v>804</v>
      </c>
      <c r="F415" s="23">
        <v>1</v>
      </c>
      <c r="G415" s="27">
        <v>0.24</v>
      </c>
      <c r="H415" t="str">
        <f t="shared" si="22"/>
        <v/>
      </c>
      <c r="I415">
        <f>$H$412*G415</f>
        <v>38368.799999999996</v>
      </c>
      <c r="L415" t="s">
        <v>1420</v>
      </c>
      <c r="M415">
        <v>38368.799999999996</v>
      </c>
      <c r="N415" s="106" t="str">
        <f t="shared" si="21"/>
        <v>38368.8</v>
      </c>
    </row>
    <row r="416" spans="1:14" ht="16.5" thickTop="1" thickBot="1">
      <c r="A416" s="89" t="s">
        <v>1086</v>
      </c>
      <c r="B416">
        <v>267819</v>
      </c>
      <c r="E416" s="61" t="s">
        <v>806</v>
      </c>
      <c r="F416" s="23">
        <v>1</v>
      </c>
      <c r="G416" s="27">
        <v>0.28000000000000003</v>
      </c>
      <c r="H416" t="str">
        <f t="shared" si="22"/>
        <v/>
      </c>
      <c r="I416">
        <f>$H$412*G416</f>
        <v>44763.600000000006</v>
      </c>
      <c r="L416" t="s">
        <v>1420</v>
      </c>
      <c r="M416">
        <v>44763.600000000006</v>
      </c>
      <c r="N416" s="106" t="str">
        <f t="shared" si="21"/>
        <v>44763.6</v>
      </c>
    </row>
    <row r="417" spans="1:14" ht="16.5" thickTop="1" thickBot="1">
      <c r="A417" s="89" t="s">
        <v>1164</v>
      </c>
      <c r="B417">
        <v>264461</v>
      </c>
      <c r="E417" s="101" t="s">
        <v>249</v>
      </c>
      <c r="F417" s="102">
        <v>1</v>
      </c>
      <c r="G417" s="27"/>
      <c r="H417">
        <f t="shared" si="22"/>
        <v>124500</v>
      </c>
      <c r="I417" t="e">
        <f>H416*G417</f>
        <v>#VALUE!</v>
      </c>
      <c r="L417">
        <v>124500</v>
      </c>
      <c r="N417" s="106" t="str">
        <f t="shared" si="21"/>
        <v>124500</v>
      </c>
    </row>
    <row r="418" spans="1:14" ht="16.5" thickTop="1" thickBot="1">
      <c r="A418" s="89" t="s">
        <v>1097</v>
      </c>
      <c r="B418">
        <v>50183</v>
      </c>
      <c r="E418" s="61" t="s">
        <v>248</v>
      </c>
      <c r="F418" s="23">
        <v>1</v>
      </c>
      <c r="G418" s="27">
        <v>1</v>
      </c>
      <c r="H418" t="str">
        <f t="shared" si="22"/>
        <v/>
      </c>
      <c r="I418">
        <f>H417*G418</f>
        <v>124500</v>
      </c>
      <c r="L418" t="s">
        <v>1420</v>
      </c>
      <c r="M418">
        <v>124500</v>
      </c>
      <c r="N418" s="106" t="str">
        <f t="shared" si="21"/>
        <v>124500</v>
      </c>
    </row>
    <row r="419" spans="1:14" ht="16.5" thickTop="1" thickBot="1">
      <c r="A419" s="89" t="s">
        <v>1220</v>
      </c>
      <c r="B419">
        <v>93687</v>
      </c>
      <c r="E419" s="101" t="s">
        <v>661</v>
      </c>
      <c r="F419" s="102">
        <v>1</v>
      </c>
      <c r="G419" s="27"/>
      <c r="H419">
        <f t="shared" si="22"/>
        <v>298309</v>
      </c>
      <c r="I419" t="e">
        <f>H418*G419</f>
        <v>#VALUE!</v>
      </c>
      <c r="L419">
        <v>298309</v>
      </c>
      <c r="N419" s="106" t="str">
        <f t="shared" si="21"/>
        <v>298309</v>
      </c>
    </row>
    <row r="420" spans="1:14" ht="16.5" thickTop="1" thickBot="1">
      <c r="A420" s="89" t="s">
        <v>1229</v>
      </c>
      <c r="B420">
        <v>160885</v>
      </c>
      <c r="E420" s="61" t="s">
        <v>660</v>
      </c>
      <c r="F420" s="23">
        <v>1</v>
      </c>
      <c r="G420" s="27">
        <v>1</v>
      </c>
      <c r="H420" t="str">
        <f t="shared" si="22"/>
        <v/>
      </c>
      <c r="I420">
        <f>H419*G420</f>
        <v>298309</v>
      </c>
      <c r="L420" t="s">
        <v>1420</v>
      </c>
      <c r="M420">
        <v>298309</v>
      </c>
      <c r="N420" s="106" t="str">
        <f t="shared" si="21"/>
        <v>298309</v>
      </c>
    </row>
    <row r="421" spans="1:14" ht="16.5" thickTop="1" thickBot="1">
      <c r="A421" s="89" t="s">
        <v>1196</v>
      </c>
      <c r="B421">
        <v>125454</v>
      </c>
      <c r="E421" s="101" t="s">
        <v>596</v>
      </c>
      <c r="F421" s="102">
        <v>3</v>
      </c>
      <c r="G421" s="27"/>
      <c r="H421">
        <f t="shared" si="22"/>
        <v>259032</v>
      </c>
      <c r="I421" t="e">
        <f>H420*G421</f>
        <v>#VALUE!</v>
      </c>
      <c r="L421">
        <v>259032</v>
      </c>
      <c r="N421" s="106" t="str">
        <f t="shared" si="21"/>
        <v>259032</v>
      </c>
    </row>
    <row r="422" spans="1:14" ht="16.5" thickTop="1" thickBot="1">
      <c r="A422" s="89" t="s">
        <v>754</v>
      </c>
      <c r="B422">
        <v>581227</v>
      </c>
      <c r="E422" s="61" t="s">
        <v>596</v>
      </c>
      <c r="F422" s="23">
        <v>1</v>
      </c>
      <c r="G422" s="27">
        <v>0.32</v>
      </c>
      <c r="H422">
        <f t="shared" si="22"/>
        <v>259032</v>
      </c>
      <c r="I422">
        <f>$H$421*G422</f>
        <v>82890.240000000005</v>
      </c>
      <c r="M422">
        <v>82890.240000000005</v>
      </c>
      <c r="N422" s="106" t="str">
        <f t="shared" si="21"/>
        <v>82890.24</v>
      </c>
    </row>
    <row r="423" spans="1:14" ht="16.5" thickTop="1" thickBot="1">
      <c r="A423" s="89" t="s">
        <v>1114</v>
      </c>
      <c r="B423">
        <v>490138</v>
      </c>
      <c r="E423" s="61" t="s">
        <v>602</v>
      </c>
      <c r="F423" s="23">
        <v>1</v>
      </c>
      <c r="G423" s="27">
        <v>0.35</v>
      </c>
      <c r="H423" t="str">
        <f t="shared" si="22"/>
        <v/>
      </c>
      <c r="I423">
        <f>$H$421*G423</f>
        <v>90661.2</v>
      </c>
      <c r="L423" t="s">
        <v>1420</v>
      </c>
      <c r="M423">
        <v>90661.2</v>
      </c>
      <c r="N423" s="106" t="str">
        <f t="shared" si="21"/>
        <v>90661.2</v>
      </c>
    </row>
    <row r="424" spans="1:14" ht="16.5" thickTop="1" thickBot="1">
      <c r="A424" s="90" t="s">
        <v>268</v>
      </c>
      <c r="B424" s="96" t="s">
        <v>1672</v>
      </c>
      <c r="C424">
        <f>SUM(B425:B452)</f>
        <v>6796885</v>
      </c>
      <c r="E424" s="61" t="s">
        <v>598</v>
      </c>
      <c r="F424" s="23">
        <v>1</v>
      </c>
      <c r="G424" s="27">
        <v>0.33</v>
      </c>
      <c r="H424" t="str">
        <f t="shared" si="22"/>
        <v/>
      </c>
      <c r="I424">
        <f>$H$421*G424</f>
        <v>85480.56</v>
      </c>
      <c r="L424" t="s">
        <v>1420</v>
      </c>
      <c r="M424">
        <v>85480.56</v>
      </c>
      <c r="N424" s="106" t="str">
        <f t="shared" si="21"/>
        <v>85480.56</v>
      </c>
    </row>
    <row r="425" spans="1:14" ht="16.5" thickTop="1" thickBot="1">
      <c r="A425" s="89" t="s">
        <v>422</v>
      </c>
      <c r="B425">
        <v>320227</v>
      </c>
      <c r="E425" s="101" t="s">
        <v>816</v>
      </c>
      <c r="F425" s="102">
        <v>1</v>
      </c>
      <c r="G425" s="27"/>
      <c r="H425">
        <f t="shared" si="22"/>
        <v>189913</v>
      </c>
      <c r="I425" t="e">
        <f t="shared" ref="I425:I430" si="24">H424*G425</f>
        <v>#VALUE!</v>
      </c>
      <c r="L425">
        <v>189913</v>
      </c>
      <c r="N425" s="106" t="str">
        <f t="shared" si="21"/>
        <v>189913</v>
      </c>
    </row>
    <row r="426" spans="1:14" ht="16.5" thickTop="1" thickBot="1">
      <c r="A426" s="89" t="s">
        <v>659</v>
      </c>
      <c r="B426">
        <v>332530</v>
      </c>
      <c r="E426" s="61" t="s">
        <v>816</v>
      </c>
      <c r="F426" s="23">
        <v>1</v>
      </c>
      <c r="G426" s="27">
        <v>1</v>
      </c>
      <c r="H426">
        <f t="shared" si="22"/>
        <v>189913</v>
      </c>
      <c r="I426">
        <f t="shared" si="24"/>
        <v>189913</v>
      </c>
      <c r="M426">
        <v>189913</v>
      </c>
      <c r="N426" s="106" t="str">
        <f t="shared" si="21"/>
        <v>189913</v>
      </c>
    </row>
    <row r="427" spans="1:14" ht="16.5" thickTop="1" thickBot="1">
      <c r="A427" s="89" t="s">
        <v>425</v>
      </c>
      <c r="B427">
        <v>253616</v>
      </c>
      <c r="E427" s="101" t="s">
        <v>606</v>
      </c>
      <c r="F427" s="102">
        <v>1</v>
      </c>
      <c r="G427" s="27"/>
      <c r="H427">
        <f t="shared" si="22"/>
        <v>256658</v>
      </c>
      <c r="I427">
        <f t="shared" si="24"/>
        <v>0</v>
      </c>
      <c r="L427">
        <v>256658</v>
      </c>
      <c r="N427" s="106" t="str">
        <f t="shared" si="21"/>
        <v>256658</v>
      </c>
    </row>
    <row r="428" spans="1:14" ht="16.5" thickTop="1" thickBot="1">
      <c r="A428" s="89" t="s">
        <v>420</v>
      </c>
      <c r="B428">
        <v>232573</v>
      </c>
      <c r="E428" s="61" t="s">
        <v>606</v>
      </c>
      <c r="F428" s="23">
        <v>1</v>
      </c>
      <c r="G428" s="27">
        <v>1</v>
      </c>
      <c r="H428">
        <f t="shared" si="22"/>
        <v>256658</v>
      </c>
      <c r="I428">
        <f t="shared" si="24"/>
        <v>256658</v>
      </c>
      <c r="M428">
        <v>256658</v>
      </c>
      <c r="N428" s="106" t="str">
        <f t="shared" si="21"/>
        <v>256658</v>
      </c>
    </row>
    <row r="429" spans="1:14" ht="16.5" thickTop="1" thickBot="1">
      <c r="A429" s="89" t="s">
        <v>393</v>
      </c>
      <c r="B429">
        <v>397642</v>
      </c>
      <c r="E429" s="101" t="s">
        <v>475</v>
      </c>
      <c r="F429" s="102">
        <v>2</v>
      </c>
      <c r="G429" s="27"/>
      <c r="H429">
        <f t="shared" si="22"/>
        <v>117464</v>
      </c>
      <c r="I429">
        <f t="shared" si="24"/>
        <v>0</v>
      </c>
      <c r="L429">
        <v>117464</v>
      </c>
      <c r="N429" s="106" t="str">
        <f t="shared" si="21"/>
        <v>117464</v>
      </c>
    </row>
    <row r="430" spans="1:14" ht="16.5" thickTop="1" thickBot="1">
      <c r="A430" s="89" t="s">
        <v>431</v>
      </c>
      <c r="B430">
        <v>253388</v>
      </c>
      <c r="E430" s="61" t="s">
        <v>474</v>
      </c>
      <c r="F430" s="23">
        <v>1</v>
      </c>
      <c r="G430" s="27">
        <v>0.55000000000000004</v>
      </c>
      <c r="H430" t="str">
        <f t="shared" si="22"/>
        <v/>
      </c>
      <c r="I430">
        <f t="shared" si="24"/>
        <v>64605.200000000004</v>
      </c>
      <c r="L430" t="s">
        <v>1420</v>
      </c>
      <c r="M430">
        <v>64605.200000000004</v>
      </c>
      <c r="N430" s="106" t="str">
        <f t="shared" si="21"/>
        <v>64605.2</v>
      </c>
    </row>
    <row r="431" spans="1:14" ht="16.5" thickTop="1" thickBot="1">
      <c r="A431" s="89" t="s">
        <v>394</v>
      </c>
      <c r="B431">
        <v>243690</v>
      </c>
      <c r="E431" s="61" t="s">
        <v>512</v>
      </c>
      <c r="F431" s="23">
        <v>1</v>
      </c>
      <c r="G431" s="27">
        <v>0.45</v>
      </c>
      <c r="H431" t="str">
        <f t="shared" si="22"/>
        <v/>
      </c>
      <c r="I431">
        <f>H429*G431</f>
        <v>52858.8</v>
      </c>
      <c r="L431" t="s">
        <v>1420</v>
      </c>
      <c r="M431">
        <v>52858.8</v>
      </c>
      <c r="N431" s="106" t="str">
        <f t="shared" si="21"/>
        <v>52858.8</v>
      </c>
    </row>
    <row r="432" spans="1:14" ht="16.5" thickTop="1" thickBot="1">
      <c r="A432" s="89" t="s">
        <v>391</v>
      </c>
      <c r="B432">
        <v>228460</v>
      </c>
      <c r="E432" s="101" t="s">
        <v>600</v>
      </c>
      <c r="F432" s="102">
        <v>1</v>
      </c>
      <c r="G432" s="27"/>
      <c r="H432">
        <f t="shared" si="22"/>
        <v>63477</v>
      </c>
      <c r="I432" t="e">
        <f>H431*G432</f>
        <v>#VALUE!</v>
      </c>
      <c r="L432">
        <v>63477</v>
      </c>
      <c r="N432" s="106" t="str">
        <f t="shared" si="21"/>
        <v>63477</v>
      </c>
    </row>
    <row r="433" spans="1:14" ht="16.5" thickTop="1" thickBot="1">
      <c r="A433" s="89" t="s">
        <v>436</v>
      </c>
      <c r="B433">
        <v>104741</v>
      </c>
      <c r="E433" s="61" t="s">
        <v>599</v>
      </c>
      <c r="F433" s="23">
        <v>1</v>
      </c>
      <c r="G433" s="27">
        <v>1</v>
      </c>
      <c r="H433" t="str">
        <f t="shared" si="22"/>
        <v/>
      </c>
      <c r="I433">
        <f>H432*G433</f>
        <v>63477</v>
      </c>
      <c r="L433" t="s">
        <v>1420</v>
      </c>
      <c r="M433">
        <v>63477</v>
      </c>
      <c r="N433" s="106" t="str">
        <f t="shared" si="21"/>
        <v>63477</v>
      </c>
    </row>
    <row r="434" spans="1:14" ht="16.5" thickTop="1" thickBot="1">
      <c r="A434" s="89" t="s">
        <v>434</v>
      </c>
      <c r="B434">
        <v>316149</v>
      </c>
      <c r="E434" s="101" t="s">
        <v>82</v>
      </c>
      <c r="F434" s="102">
        <v>6</v>
      </c>
      <c r="G434" s="27"/>
      <c r="H434">
        <f t="shared" si="22"/>
        <v>160112</v>
      </c>
      <c r="I434" t="e">
        <f>H433*G434</f>
        <v>#VALUE!</v>
      </c>
      <c r="L434">
        <v>160112</v>
      </c>
      <c r="N434" s="106" t="str">
        <f t="shared" si="21"/>
        <v>160112</v>
      </c>
    </row>
    <row r="435" spans="1:14" ht="16.5" thickTop="1" thickBot="1">
      <c r="A435" s="89" t="s">
        <v>454</v>
      </c>
      <c r="B435">
        <v>355969</v>
      </c>
      <c r="E435" s="61" t="s">
        <v>483</v>
      </c>
      <c r="F435" s="23">
        <v>1</v>
      </c>
      <c r="G435" s="27">
        <v>0.15</v>
      </c>
      <c r="H435" t="str">
        <f t="shared" si="22"/>
        <v/>
      </c>
      <c r="I435">
        <f t="shared" ref="I435:I440" si="25">$H$434*G435</f>
        <v>24016.799999999999</v>
      </c>
      <c r="L435" t="s">
        <v>1420</v>
      </c>
      <c r="M435">
        <v>24016.799999999999</v>
      </c>
      <c r="N435" s="106" t="str">
        <f t="shared" si="21"/>
        <v>24016.8</v>
      </c>
    </row>
    <row r="436" spans="1:14" ht="16.5" thickTop="1" thickBot="1">
      <c r="A436" s="89" t="s">
        <v>270</v>
      </c>
      <c r="B436">
        <v>329093</v>
      </c>
      <c r="E436" s="61" t="s">
        <v>526</v>
      </c>
      <c r="F436" s="23">
        <v>1</v>
      </c>
      <c r="G436" s="27">
        <v>0.18</v>
      </c>
      <c r="H436" t="str">
        <f t="shared" si="22"/>
        <v/>
      </c>
      <c r="I436">
        <f t="shared" si="25"/>
        <v>28820.16</v>
      </c>
      <c r="L436" t="s">
        <v>1420</v>
      </c>
      <c r="M436">
        <v>28820.16</v>
      </c>
      <c r="N436" s="106" t="str">
        <f t="shared" si="21"/>
        <v>28820.16</v>
      </c>
    </row>
    <row r="437" spans="1:14" ht="16.5" thickTop="1" thickBot="1">
      <c r="A437" s="89" t="s">
        <v>442</v>
      </c>
      <c r="B437">
        <v>161744</v>
      </c>
      <c r="E437" s="61" t="s">
        <v>82</v>
      </c>
      <c r="F437" s="23">
        <v>1</v>
      </c>
      <c r="G437" s="27">
        <v>0.2</v>
      </c>
      <c r="H437">
        <f t="shared" si="22"/>
        <v>160112</v>
      </c>
      <c r="I437">
        <f t="shared" si="25"/>
        <v>32022.400000000001</v>
      </c>
      <c r="M437">
        <v>32022.400000000001</v>
      </c>
      <c r="N437" s="106" t="str">
        <f t="shared" si="21"/>
        <v>32022.4</v>
      </c>
    </row>
    <row r="438" spans="1:14" ht="16.5" thickTop="1" thickBot="1">
      <c r="A438" s="89" t="s">
        <v>310</v>
      </c>
      <c r="B438">
        <v>148958</v>
      </c>
      <c r="E438" s="61" t="s">
        <v>503</v>
      </c>
      <c r="F438" s="23">
        <v>1</v>
      </c>
      <c r="G438" s="27">
        <v>0.12</v>
      </c>
      <c r="H438" t="str">
        <f t="shared" si="22"/>
        <v/>
      </c>
      <c r="I438">
        <f t="shared" si="25"/>
        <v>19213.439999999999</v>
      </c>
      <c r="L438" t="s">
        <v>1420</v>
      </c>
      <c r="M438">
        <v>19213.439999999999</v>
      </c>
      <c r="N438" s="106" t="str">
        <f t="shared" si="21"/>
        <v>19213.44</v>
      </c>
    </row>
    <row r="439" spans="1:14" ht="16.5" thickTop="1" thickBot="1">
      <c r="A439" s="89" t="s">
        <v>316</v>
      </c>
      <c r="B439">
        <v>259130</v>
      </c>
      <c r="E439" s="61" t="s">
        <v>519</v>
      </c>
      <c r="F439" s="23">
        <v>1</v>
      </c>
      <c r="G439" s="27">
        <v>0.13</v>
      </c>
      <c r="H439" t="str">
        <f t="shared" si="22"/>
        <v/>
      </c>
      <c r="I439">
        <f t="shared" si="25"/>
        <v>20814.560000000001</v>
      </c>
      <c r="L439" t="s">
        <v>1420</v>
      </c>
      <c r="M439">
        <v>20814.560000000001</v>
      </c>
      <c r="N439" s="106" t="str">
        <f t="shared" si="21"/>
        <v>20814.56</v>
      </c>
    </row>
    <row r="440" spans="1:14" ht="16.5" thickTop="1" thickBot="1">
      <c r="A440" s="89" t="s">
        <v>458</v>
      </c>
      <c r="B440">
        <v>263969</v>
      </c>
      <c r="E440" s="61" t="s">
        <v>529</v>
      </c>
      <c r="F440" s="23">
        <v>1</v>
      </c>
      <c r="G440" s="27">
        <v>0.22</v>
      </c>
      <c r="H440" t="str">
        <f t="shared" si="22"/>
        <v/>
      </c>
      <c r="I440">
        <f t="shared" si="25"/>
        <v>35224.639999999999</v>
      </c>
      <c r="L440" t="s">
        <v>1420</v>
      </c>
      <c r="M440">
        <v>35224.639999999999</v>
      </c>
      <c r="N440" s="106" t="str">
        <f t="shared" si="21"/>
        <v>35224.64</v>
      </c>
    </row>
    <row r="441" spans="1:14" ht="16.5" thickTop="1" thickBot="1">
      <c r="A441" s="89" t="s">
        <v>418</v>
      </c>
      <c r="B441">
        <v>263062</v>
      </c>
      <c r="E441" s="101" t="s">
        <v>789</v>
      </c>
      <c r="F441" s="102">
        <v>1</v>
      </c>
      <c r="G441" s="27"/>
      <c r="H441">
        <f t="shared" si="22"/>
        <v>123636</v>
      </c>
      <c r="I441" t="e">
        <f t="shared" ref="I441:I454" si="26">H440*G441</f>
        <v>#VALUE!</v>
      </c>
      <c r="L441">
        <v>123636</v>
      </c>
      <c r="N441" s="106" t="str">
        <f t="shared" si="21"/>
        <v>123636</v>
      </c>
    </row>
    <row r="442" spans="1:14" ht="16.5" thickTop="1" thickBot="1">
      <c r="A442" s="89" t="s">
        <v>308</v>
      </c>
      <c r="B442">
        <v>360195</v>
      </c>
      <c r="E442" s="61" t="s">
        <v>788</v>
      </c>
      <c r="F442" s="23">
        <v>1</v>
      </c>
      <c r="G442" s="27">
        <v>1</v>
      </c>
      <c r="H442" t="str">
        <f t="shared" si="22"/>
        <v/>
      </c>
      <c r="I442">
        <f t="shared" si="26"/>
        <v>123636</v>
      </c>
      <c r="L442" t="s">
        <v>1420</v>
      </c>
      <c r="M442">
        <v>123636</v>
      </c>
      <c r="N442" s="106" t="str">
        <f t="shared" si="21"/>
        <v>123636</v>
      </c>
    </row>
    <row r="443" spans="1:14" ht="16.5" thickTop="1" thickBot="1">
      <c r="A443" s="89" t="s">
        <v>445</v>
      </c>
      <c r="B443">
        <v>94215</v>
      </c>
      <c r="E443" s="101" t="s">
        <v>480</v>
      </c>
      <c r="F443" s="102">
        <v>1</v>
      </c>
      <c r="G443" s="27"/>
      <c r="H443">
        <f t="shared" si="22"/>
        <v>159139</v>
      </c>
      <c r="I443" t="e">
        <f t="shared" si="26"/>
        <v>#VALUE!</v>
      </c>
      <c r="L443">
        <v>159139</v>
      </c>
      <c r="N443" s="106" t="str">
        <f t="shared" si="21"/>
        <v>159139</v>
      </c>
    </row>
    <row r="444" spans="1:14" ht="16.5" thickTop="1" thickBot="1">
      <c r="A444" s="89" t="s">
        <v>312</v>
      </c>
      <c r="B444">
        <v>342468</v>
      </c>
      <c r="E444" s="61" t="s">
        <v>479</v>
      </c>
      <c r="F444" s="23">
        <v>1</v>
      </c>
      <c r="G444" s="27">
        <v>1</v>
      </c>
      <c r="H444" t="str">
        <f t="shared" si="22"/>
        <v/>
      </c>
      <c r="I444">
        <f t="shared" si="26"/>
        <v>159139</v>
      </c>
      <c r="L444" t="s">
        <v>1420</v>
      </c>
      <c r="M444">
        <v>159139</v>
      </c>
      <c r="N444" s="106" t="str">
        <f t="shared" si="21"/>
        <v>159139</v>
      </c>
    </row>
    <row r="445" spans="1:14" ht="16.5" thickTop="1" thickBot="1">
      <c r="A445" s="89" t="s">
        <v>272</v>
      </c>
      <c r="B445">
        <v>345179</v>
      </c>
      <c r="E445" s="101" t="s">
        <v>229</v>
      </c>
      <c r="F445" s="102">
        <v>1</v>
      </c>
      <c r="G445" s="27"/>
      <c r="H445">
        <f t="shared" si="22"/>
        <v>207278</v>
      </c>
      <c r="I445" t="e">
        <f t="shared" si="26"/>
        <v>#VALUE!</v>
      </c>
      <c r="L445">
        <v>207278</v>
      </c>
      <c r="N445" s="106" t="str">
        <f t="shared" si="21"/>
        <v>207278</v>
      </c>
    </row>
    <row r="446" spans="1:14" ht="16.5" thickTop="1" thickBot="1">
      <c r="A446" s="89" t="s">
        <v>438</v>
      </c>
      <c r="B446">
        <v>216406</v>
      </c>
      <c r="E446" s="61" t="s">
        <v>229</v>
      </c>
      <c r="F446" s="23">
        <v>1</v>
      </c>
      <c r="G446" s="27">
        <v>1</v>
      </c>
      <c r="H446">
        <f t="shared" si="22"/>
        <v>207278</v>
      </c>
      <c r="I446">
        <f t="shared" si="26"/>
        <v>207278</v>
      </c>
      <c r="M446">
        <v>207278</v>
      </c>
      <c r="N446" s="106" t="str">
        <f t="shared" si="21"/>
        <v>207278</v>
      </c>
    </row>
    <row r="447" spans="1:14" ht="16.5" thickTop="1" thickBot="1">
      <c r="A447" s="89" t="s">
        <v>320</v>
      </c>
      <c r="B447">
        <v>28171</v>
      </c>
      <c r="E447" s="101" t="s">
        <v>515</v>
      </c>
      <c r="F447" s="102">
        <v>1</v>
      </c>
      <c r="G447" s="27"/>
      <c r="H447">
        <f t="shared" si="22"/>
        <v>125312</v>
      </c>
      <c r="I447">
        <f t="shared" si="26"/>
        <v>0</v>
      </c>
      <c r="L447">
        <v>125312</v>
      </c>
      <c r="N447" s="106" t="str">
        <f t="shared" si="21"/>
        <v>125312</v>
      </c>
    </row>
    <row r="448" spans="1:14" ht="16.5" thickTop="1" thickBot="1">
      <c r="A448" s="89" t="s">
        <v>460</v>
      </c>
      <c r="B448">
        <v>99224</v>
      </c>
      <c r="E448" s="61" t="s">
        <v>514</v>
      </c>
      <c r="F448" s="23">
        <v>1</v>
      </c>
      <c r="G448" s="27">
        <v>1</v>
      </c>
      <c r="H448" t="str">
        <f t="shared" si="22"/>
        <v/>
      </c>
      <c r="I448">
        <f t="shared" si="26"/>
        <v>125312</v>
      </c>
      <c r="L448" t="s">
        <v>1420</v>
      </c>
      <c r="M448">
        <v>125312</v>
      </c>
      <c r="N448" s="106" t="str">
        <f t="shared" si="21"/>
        <v>125312</v>
      </c>
    </row>
    <row r="449" spans="1:14" ht="16.5" thickTop="1" thickBot="1">
      <c r="A449" s="89" t="s">
        <v>275</v>
      </c>
      <c r="B449">
        <v>68869</v>
      </c>
      <c r="E449" s="101" t="s">
        <v>559</v>
      </c>
      <c r="F449" s="102">
        <v>1</v>
      </c>
      <c r="G449" s="27"/>
      <c r="H449">
        <f t="shared" si="22"/>
        <v>517117</v>
      </c>
      <c r="I449" t="e">
        <f t="shared" si="26"/>
        <v>#VALUE!</v>
      </c>
      <c r="L449">
        <v>517117</v>
      </c>
      <c r="N449" s="106" t="str">
        <f t="shared" si="21"/>
        <v>517117</v>
      </c>
    </row>
    <row r="450" spans="1:14" ht="16.5" thickTop="1" thickBot="1">
      <c r="A450" s="89" t="s">
        <v>323</v>
      </c>
      <c r="B450">
        <v>230889</v>
      </c>
      <c r="E450" s="61" t="s">
        <v>559</v>
      </c>
      <c r="F450" s="23">
        <v>1</v>
      </c>
      <c r="G450" s="27">
        <v>1</v>
      </c>
      <c r="H450">
        <f t="shared" si="22"/>
        <v>517117</v>
      </c>
      <c r="I450">
        <f t="shared" si="26"/>
        <v>517117</v>
      </c>
      <c r="M450">
        <v>517117</v>
      </c>
      <c r="N450" s="106" t="str">
        <f t="shared" si="21"/>
        <v>517117</v>
      </c>
    </row>
    <row r="451" spans="1:14" ht="16.5" thickTop="1" thickBot="1">
      <c r="A451" s="89" t="s">
        <v>397</v>
      </c>
      <c r="B451">
        <v>279019</v>
      </c>
      <c r="E451" s="101" t="s">
        <v>234</v>
      </c>
      <c r="F451" s="102">
        <v>1</v>
      </c>
      <c r="G451" s="27"/>
      <c r="H451">
        <f t="shared" si="22"/>
        <v>36125</v>
      </c>
      <c r="I451">
        <f t="shared" si="26"/>
        <v>0</v>
      </c>
      <c r="L451">
        <v>36125</v>
      </c>
      <c r="N451" s="106" t="str">
        <f t="shared" ref="N451:N514" si="27">_xlfn.CONCAT(L451:M451)</f>
        <v>36125</v>
      </c>
    </row>
    <row r="452" spans="1:14" ht="16.5" thickTop="1" thickBot="1">
      <c r="A452" s="89" t="s">
        <v>429</v>
      </c>
      <c r="B452">
        <v>267309</v>
      </c>
      <c r="E452" s="61" t="s">
        <v>234</v>
      </c>
      <c r="F452" s="23">
        <v>1</v>
      </c>
      <c r="G452" s="27">
        <v>1</v>
      </c>
      <c r="H452">
        <f t="shared" ref="H452:H515" si="28">IFERROR(VLOOKUP(E452,$A$3:$B$452,2,0), "")</f>
        <v>36125</v>
      </c>
      <c r="I452">
        <f t="shared" si="26"/>
        <v>36125</v>
      </c>
      <c r="M452">
        <v>36125</v>
      </c>
      <c r="N452" s="106" t="str">
        <f t="shared" si="27"/>
        <v>36125</v>
      </c>
    </row>
    <row r="453" spans="1:14" ht="16.5" thickTop="1" thickBot="1">
      <c r="E453" s="101" t="s">
        <v>551</v>
      </c>
      <c r="F453" s="102">
        <v>2</v>
      </c>
      <c r="G453" s="27"/>
      <c r="H453">
        <f t="shared" si="28"/>
        <v>101937</v>
      </c>
      <c r="I453">
        <f t="shared" si="26"/>
        <v>0</v>
      </c>
      <c r="L453">
        <v>101937</v>
      </c>
      <c r="N453" s="106" t="str">
        <f t="shared" si="27"/>
        <v>101937</v>
      </c>
    </row>
    <row r="454" spans="1:14" ht="16.5" thickTop="1" thickBot="1">
      <c r="E454" s="61" t="s">
        <v>550</v>
      </c>
      <c r="F454" s="23">
        <v>1</v>
      </c>
      <c r="G454" s="27">
        <v>0.55000000000000004</v>
      </c>
      <c r="H454" t="str">
        <f t="shared" si="28"/>
        <v/>
      </c>
      <c r="I454">
        <f t="shared" si="26"/>
        <v>56065.350000000006</v>
      </c>
      <c r="L454" t="s">
        <v>1420</v>
      </c>
      <c r="M454">
        <v>56065.350000000006</v>
      </c>
      <c r="N454" s="106" t="str">
        <f t="shared" si="27"/>
        <v>56065.35</v>
      </c>
    </row>
    <row r="455" spans="1:14" ht="16.5" thickTop="1" thickBot="1">
      <c r="E455" s="61" t="s">
        <v>564</v>
      </c>
      <c r="F455" s="23">
        <v>1</v>
      </c>
      <c r="G455" s="27">
        <v>0.45</v>
      </c>
      <c r="H455" t="str">
        <f t="shared" si="28"/>
        <v/>
      </c>
      <c r="I455">
        <f>H453*G455</f>
        <v>45871.65</v>
      </c>
      <c r="L455" t="s">
        <v>1420</v>
      </c>
      <c r="M455">
        <v>45871.65</v>
      </c>
      <c r="N455" s="106" t="str">
        <f t="shared" si="27"/>
        <v>45871.65</v>
      </c>
    </row>
    <row r="456" spans="1:14" ht="16.5" thickTop="1" thickBot="1">
      <c r="E456" s="101" t="s">
        <v>473</v>
      </c>
      <c r="F456" s="102">
        <v>3</v>
      </c>
      <c r="G456" s="27"/>
      <c r="H456">
        <f t="shared" si="28"/>
        <v>226439</v>
      </c>
      <c r="I456" t="e">
        <f>H455*G456</f>
        <v>#VALUE!</v>
      </c>
      <c r="L456">
        <v>226439</v>
      </c>
      <c r="N456" s="106" t="str">
        <f t="shared" si="27"/>
        <v>226439</v>
      </c>
    </row>
    <row r="457" spans="1:14" ht="16.5" thickTop="1" thickBot="1">
      <c r="E457" s="61" t="s">
        <v>472</v>
      </c>
      <c r="F457" s="23">
        <v>1</v>
      </c>
      <c r="G457" s="27">
        <v>0.35</v>
      </c>
      <c r="H457" t="str">
        <f t="shared" si="28"/>
        <v/>
      </c>
      <c r="I457">
        <f>$H$456*G457</f>
        <v>79253.649999999994</v>
      </c>
      <c r="L457" t="s">
        <v>1420</v>
      </c>
      <c r="M457">
        <v>79253.649999999994</v>
      </c>
      <c r="N457" s="106" t="str">
        <f t="shared" si="27"/>
        <v>79253.65</v>
      </c>
    </row>
    <row r="458" spans="1:14" ht="16.5" thickTop="1" thickBot="1">
      <c r="E458" s="61" t="s">
        <v>510</v>
      </c>
      <c r="F458" s="23">
        <v>1</v>
      </c>
      <c r="G458" s="27">
        <v>0.33</v>
      </c>
      <c r="H458" t="str">
        <f t="shared" si="28"/>
        <v/>
      </c>
      <c r="I458">
        <f>$H$456*G458</f>
        <v>74724.87000000001</v>
      </c>
      <c r="L458" t="s">
        <v>1420</v>
      </c>
      <c r="M458">
        <v>74724.87000000001</v>
      </c>
      <c r="N458" s="106" t="str">
        <f t="shared" si="27"/>
        <v>74724.87</v>
      </c>
    </row>
    <row r="459" spans="1:14" ht="16.5" thickTop="1" thickBot="1">
      <c r="E459" s="61" t="s">
        <v>521</v>
      </c>
      <c r="F459" s="23">
        <v>1</v>
      </c>
      <c r="G459" s="27">
        <v>0.32</v>
      </c>
      <c r="H459" t="str">
        <f t="shared" si="28"/>
        <v/>
      </c>
      <c r="I459">
        <f>$H$456*G459</f>
        <v>72460.479999999996</v>
      </c>
      <c r="L459" t="s">
        <v>1420</v>
      </c>
      <c r="M459">
        <v>72460.479999999996</v>
      </c>
      <c r="N459" s="106" t="str">
        <f t="shared" si="27"/>
        <v>72460.48</v>
      </c>
    </row>
    <row r="460" spans="1:14" ht="16.5" thickTop="1" thickBot="1">
      <c r="E460" s="101" t="s">
        <v>744</v>
      </c>
      <c r="F460" s="102">
        <v>1</v>
      </c>
      <c r="G460" s="27"/>
      <c r="H460">
        <f t="shared" si="28"/>
        <v>206426</v>
      </c>
      <c r="I460" t="e">
        <f t="shared" ref="I460:I468" si="29">H459*G460</f>
        <v>#VALUE!</v>
      </c>
      <c r="L460">
        <v>206426</v>
      </c>
      <c r="N460" s="106" t="str">
        <f t="shared" si="27"/>
        <v>206426</v>
      </c>
    </row>
    <row r="461" spans="1:14" ht="16.5" thickTop="1" thickBot="1">
      <c r="E461" s="61" t="s">
        <v>743</v>
      </c>
      <c r="F461" s="23">
        <v>1</v>
      </c>
      <c r="G461" s="27">
        <v>1</v>
      </c>
      <c r="H461" t="str">
        <f t="shared" si="28"/>
        <v/>
      </c>
      <c r="I461">
        <f t="shared" si="29"/>
        <v>206426</v>
      </c>
      <c r="L461" t="s">
        <v>1420</v>
      </c>
      <c r="M461">
        <v>206426</v>
      </c>
      <c r="N461" s="106" t="str">
        <f t="shared" si="27"/>
        <v>206426</v>
      </c>
    </row>
    <row r="462" spans="1:14" ht="16.5" thickTop="1" thickBot="1">
      <c r="E462" s="101" t="s">
        <v>685</v>
      </c>
      <c r="F462" s="102">
        <v>1</v>
      </c>
      <c r="G462" s="27"/>
      <c r="H462">
        <f t="shared" si="28"/>
        <v>157988</v>
      </c>
      <c r="I462" t="e">
        <f t="shared" si="29"/>
        <v>#VALUE!</v>
      </c>
      <c r="L462">
        <v>157988</v>
      </c>
      <c r="N462" s="106" t="str">
        <f t="shared" si="27"/>
        <v>157988</v>
      </c>
    </row>
    <row r="463" spans="1:14" ht="16.5" thickTop="1" thickBot="1">
      <c r="E463" s="61" t="s">
        <v>683</v>
      </c>
      <c r="F463" s="23">
        <v>1</v>
      </c>
      <c r="G463" s="27">
        <v>1</v>
      </c>
      <c r="H463" t="str">
        <f t="shared" si="28"/>
        <v/>
      </c>
      <c r="I463">
        <f t="shared" si="29"/>
        <v>157988</v>
      </c>
      <c r="L463" t="s">
        <v>1420</v>
      </c>
      <c r="M463">
        <v>157988</v>
      </c>
      <c r="N463" s="106" t="str">
        <f t="shared" si="27"/>
        <v>157988</v>
      </c>
    </row>
    <row r="464" spans="1:14" ht="16.5" thickTop="1" thickBot="1">
      <c r="E464" s="101" t="s">
        <v>257</v>
      </c>
      <c r="F464" s="102">
        <v>1</v>
      </c>
      <c r="G464" s="27"/>
      <c r="H464">
        <f t="shared" si="28"/>
        <v>1820374</v>
      </c>
      <c r="I464" t="e">
        <f t="shared" si="29"/>
        <v>#VALUE!</v>
      </c>
      <c r="L464">
        <v>1820374</v>
      </c>
      <c r="N464" s="106" t="str">
        <f t="shared" si="27"/>
        <v>1820374</v>
      </c>
    </row>
    <row r="465" spans="5:14" ht="16.5" thickTop="1" thickBot="1">
      <c r="E465" s="61" t="s">
        <v>256</v>
      </c>
      <c r="F465" s="23">
        <v>1</v>
      </c>
      <c r="G465" s="27">
        <v>1</v>
      </c>
      <c r="H465" t="str">
        <f t="shared" si="28"/>
        <v/>
      </c>
      <c r="I465">
        <f t="shared" si="29"/>
        <v>1820374</v>
      </c>
      <c r="L465" t="s">
        <v>1420</v>
      </c>
      <c r="M465">
        <v>1820374</v>
      </c>
      <c r="N465" s="106" t="str">
        <f t="shared" si="27"/>
        <v>1820374</v>
      </c>
    </row>
    <row r="466" spans="5:14" ht="16.5" thickTop="1" thickBot="1">
      <c r="E466" s="101" t="s">
        <v>813</v>
      </c>
      <c r="F466" s="102">
        <v>1</v>
      </c>
      <c r="G466" s="27"/>
      <c r="H466">
        <f t="shared" si="28"/>
        <v>417939</v>
      </c>
      <c r="I466" t="e">
        <f t="shared" si="29"/>
        <v>#VALUE!</v>
      </c>
      <c r="L466">
        <v>417939</v>
      </c>
      <c r="N466" s="106" t="str">
        <f t="shared" si="27"/>
        <v>417939</v>
      </c>
    </row>
    <row r="467" spans="5:14" ht="16.5" thickTop="1" thickBot="1">
      <c r="E467" s="61" t="s">
        <v>813</v>
      </c>
      <c r="F467" s="23">
        <v>1</v>
      </c>
      <c r="G467" s="27">
        <v>1</v>
      </c>
      <c r="H467">
        <f t="shared" si="28"/>
        <v>417939</v>
      </c>
      <c r="I467">
        <f t="shared" si="29"/>
        <v>417939</v>
      </c>
      <c r="M467">
        <v>417939</v>
      </c>
      <c r="N467" s="106" t="str">
        <f t="shared" si="27"/>
        <v>417939</v>
      </c>
    </row>
    <row r="468" spans="5:14" ht="16.5" thickTop="1" thickBot="1">
      <c r="E468" s="101" t="s">
        <v>181</v>
      </c>
      <c r="F468" s="102">
        <v>3</v>
      </c>
      <c r="G468" s="27"/>
      <c r="H468">
        <f t="shared" si="28"/>
        <v>344008</v>
      </c>
      <c r="I468">
        <f t="shared" si="29"/>
        <v>0</v>
      </c>
      <c r="L468">
        <v>344008</v>
      </c>
      <c r="N468" s="106" t="str">
        <f t="shared" si="27"/>
        <v>344008</v>
      </c>
    </row>
    <row r="469" spans="5:14" ht="16.5" thickTop="1" thickBot="1">
      <c r="E469" s="61" t="s">
        <v>180</v>
      </c>
      <c r="F469" s="23">
        <v>1</v>
      </c>
      <c r="G469" s="27">
        <v>0.35</v>
      </c>
      <c r="H469" t="str">
        <f t="shared" si="28"/>
        <v/>
      </c>
      <c r="I469">
        <f>$H$468*G469</f>
        <v>120402.79999999999</v>
      </c>
      <c r="L469" t="s">
        <v>1420</v>
      </c>
      <c r="M469">
        <v>120402.79999999999</v>
      </c>
      <c r="N469" s="106" t="str">
        <f t="shared" si="27"/>
        <v>120402.8</v>
      </c>
    </row>
    <row r="470" spans="5:14" ht="16.5" thickTop="1" thickBot="1">
      <c r="E470" s="61" t="s">
        <v>150</v>
      </c>
      <c r="F470" s="23">
        <v>1</v>
      </c>
      <c r="G470" s="27">
        <v>0.33</v>
      </c>
      <c r="H470" t="str">
        <f t="shared" si="28"/>
        <v/>
      </c>
      <c r="I470">
        <f>$H$468*G470</f>
        <v>113522.64</v>
      </c>
      <c r="L470" t="s">
        <v>1420</v>
      </c>
      <c r="M470">
        <v>113522.64</v>
      </c>
      <c r="N470" s="106" t="str">
        <f t="shared" si="27"/>
        <v>113522.64</v>
      </c>
    </row>
    <row r="471" spans="5:14" ht="16.5" thickTop="1" thickBot="1">
      <c r="E471" s="61" t="s">
        <v>636</v>
      </c>
      <c r="F471" s="23">
        <v>1</v>
      </c>
      <c r="G471" s="27">
        <v>0.32</v>
      </c>
      <c r="H471" t="str">
        <f t="shared" si="28"/>
        <v/>
      </c>
      <c r="I471">
        <f>$H$468*G471</f>
        <v>110082.56</v>
      </c>
      <c r="L471" t="s">
        <v>1420</v>
      </c>
      <c r="M471">
        <v>110082.56</v>
      </c>
      <c r="N471" s="106" t="str">
        <f t="shared" si="27"/>
        <v>110082.56</v>
      </c>
    </row>
    <row r="472" spans="5:14" ht="16.5" thickTop="1" thickBot="1">
      <c r="E472" s="101" t="s">
        <v>349</v>
      </c>
      <c r="F472" s="102">
        <v>2</v>
      </c>
      <c r="G472" s="27"/>
      <c r="H472">
        <f t="shared" si="28"/>
        <v>252331</v>
      </c>
      <c r="I472" t="e">
        <f t="shared" ref="I472:I479" si="30">H471*G472</f>
        <v>#VALUE!</v>
      </c>
      <c r="L472">
        <v>252331</v>
      </c>
      <c r="N472" s="106" t="str">
        <f t="shared" si="27"/>
        <v>252331</v>
      </c>
    </row>
    <row r="473" spans="5:14" ht="16.5" thickTop="1" thickBot="1">
      <c r="E473" s="61" t="s">
        <v>349</v>
      </c>
      <c r="F473" s="23">
        <v>1</v>
      </c>
      <c r="G473" s="27">
        <v>0.45</v>
      </c>
      <c r="H473">
        <f t="shared" si="28"/>
        <v>252331</v>
      </c>
      <c r="I473">
        <f t="shared" si="30"/>
        <v>113548.95</v>
      </c>
      <c r="M473">
        <v>113548.95</v>
      </c>
      <c r="N473" s="106" t="str">
        <f t="shared" si="27"/>
        <v>113548.95</v>
      </c>
    </row>
    <row r="474" spans="5:14" ht="16.5" thickTop="1" thickBot="1">
      <c r="E474" s="61" t="s">
        <v>802</v>
      </c>
      <c r="F474" s="23">
        <v>1</v>
      </c>
      <c r="G474" s="27">
        <v>0.55000000000000004</v>
      </c>
      <c r="H474" t="str">
        <f t="shared" si="28"/>
        <v/>
      </c>
      <c r="I474">
        <f t="shared" si="30"/>
        <v>138782.05000000002</v>
      </c>
      <c r="L474" t="s">
        <v>1420</v>
      </c>
      <c r="M474">
        <v>138782.05000000002</v>
      </c>
      <c r="N474" s="106" t="str">
        <f t="shared" si="27"/>
        <v>138782.05</v>
      </c>
    </row>
    <row r="475" spans="5:14" ht="16.5" thickTop="1" thickBot="1">
      <c r="E475" s="101" t="s">
        <v>569</v>
      </c>
      <c r="F475" s="102">
        <v>2</v>
      </c>
      <c r="G475" s="27"/>
      <c r="H475">
        <f t="shared" si="28"/>
        <v>253050</v>
      </c>
      <c r="I475" t="e">
        <f t="shared" si="30"/>
        <v>#VALUE!</v>
      </c>
      <c r="L475">
        <v>253050</v>
      </c>
      <c r="N475" s="106" t="str">
        <f t="shared" si="27"/>
        <v>253050</v>
      </c>
    </row>
    <row r="476" spans="5:14" ht="16.5" thickTop="1" thickBot="1">
      <c r="E476" s="61" t="s">
        <v>569</v>
      </c>
      <c r="F476" s="23">
        <v>1</v>
      </c>
      <c r="G476" s="27">
        <v>0.55000000000000004</v>
      </c>
      <c r="H476">
        <f t="shared" si="28"/>
        <v>253050</v>
      </c>
      <c r="I476">
        <f t="shared" si="30"/>
        <v>139177.5</v>
      </c>
      <c r="M476">
        <v>139177.5</v>
      </c>
      <c r="N476" s="106" t="str">
        <f t="shared" si="27"/>
        <v>139177.5</v>
      </c>
    </row>
    <row r="477" spans="5:14" ht="16.5" thickTop="1" thickBot="1">
      <c r="E477" s="61" t="s">
        <v>577</v>
      </c>
      <c r="F477" s="23">
        <v>1</v>
      </c>
      <c r="G477" s="27">
        <v>0.45</v>
      </c>
      <c r="H477" t="str">
        <f t="shared" si="28"/>
        <v/>
      </c>
      <c r="I477">
        <f t="shared" si="30"/>
        <v>113872.5</v>
      </c>
      <c r="L477" t="s">
        <v>1420</v>
      </c>
      <c r="M477">
        <v>113872.5</v>
      </c>
      <c r="N477" s="106" t="str">
        <f t="shared" si="27"/>
        <v>113872.5</v>
      </c>
    </row>
    <row r="478" spans="5:14" ht="16.5" thickTop="1" thickBot="1">
      <c r="E478" s="101" t="s">
        <v>688</v>
      </c>
      <c r="F478" s="102">
        <v>2</v>
      </c>
      <c r="G478" s="27"/>
      <c r="H478">
        <f t="shared" si="28"/>
        <v>139318</v>
      </c>
      <c r="I478" t="e">
        <f t="shared" si="30"/>
        <v>#VALUE!</v>
      </c>
      <c r="L478">
        <v>139318</v>
      </c>
      <c r="N478" s="106" t="str">
        <f t="shared" si="27"/>
        <v>139318</v>
      </c>
    </row>
    <row r="479" spans="5:14" ht="16.5" thickTop="1" thickBot="1">
      <c r="E479" s="61" t="s">
        <v>691</v>
      </c>
      <c r="F479" s="23">
        <v>1</v>
      </c>
      <c r="G479" s="27">
        <v>0.55000000000000004</v>
      </c>
      <c r="H479" t="str">
        <f t="shared" si="28"/>
        <v/>
      </c>
      <c r="I479">
        <f t="shared" si="30"/>
        <v>76624.900000000009</v>
      </c>
      <c r="L479" t="s">
        <v>1420</v>
      </c>
      <c r="M479">
        <v>76624.900000000009</v>
      </c>
      <c r="N479" s="106" t="str">
        <f t="shared" si="27"/>
        <v>76624.9</v>
      </c>
    </row>
    <row r="480" spans="5:14" ht="16.5" thickTop="1" thickBot="1">
      <c r="E480" s="61" t="s">
        <v>687</v>
      </c>
      <c r="F480" s="23">
        <v>1</v>
      </c>
      <c r="G480" s="27">
        <v>0.45</v>
      </c>
      <c r="H480" t="str">
        <f t="shared" si="28"/>
        <v/>
      </c>
      <c r="I480">
        <f>H478*G480</f>
        <v>62693.1</v>
      </c>
      <c r="L480" t="s">
        <v>1420</v>
      </c>
      <c r="M480">
        <v>62693.1</v>
      </c>
      <c r="N480" s="106" t="str">
        <f t="shared" si="27"/>
        <v>62693.1</v>
      </c>
    </row>
    <row r="481" spans="5:14" ht="16.5" thickTop="1" thickBot="1">
      <c r="E481" s="101" t="s">
        <v>572</v>
      </c>
      <c r="F481" s="102">
        <v>1</v>
      </c>
      <c r="G481" s="27"/>
      <c r="H481">
        <f t="shared" si="28"/>
        <v>127243</v>
      </c>
      <c r="I481" t="e">
        <f>H480*G481</f>
        <v>#VALUE!</v>
      </c>
      <c r="L481">
        <v>127243</v>
      </c>
      <c r="N481" s="106" t="str">
        <f t="shared" si="27"/>
        <v>127243</v>
      </c>
    </row>
    <row r="482" spans="5:14" ht="16.5" thickTop="1" thickBot="1">
      <c r="E482" s="61" t="s">
        <v>571</v>
      </c>
      <c r="F482" s="23">
        <v>1</v>
      </c>
      <c r="G482" s="27">
        <v>1</v>
      </c>
      <c r="H482" t="str">
        <f t="shared" si="28"/>
        <v/>
      </c>
      <c r="I482">
        <f>H481*G482</f>
        <v>127243</v>
      </c>
      <c r="L482" t="s">
        <v>1420</v>
      </c>
      <c r="M482">
        <v>127243</v>
      </c>
      <c r="N482" s="106" t="str">
        <f t="shared" si="27"/>
        <v>127243</v>
      </c>
    </row>
    <row r="483" spans="5:14" ht="16.5" thickTop="1" thickBot="1">
      <c r="E483" s="101" t="s">
        <v>663</v>
      </c>
      <c r="F483" s="102">
        <v>2</v>
      </c>
      <c r="G483" s="27"/>
      <c r="H483">
        <f t="shared" si="28"/>
        <v>183884</v>
      </c>
      <c r="I483" t="e">
        <f>H482*G483</f>
        <v>#VALUE!</v>
      </c>
      <c r="L483">
        <v>183884</v>
      </c>
      <c r="N483" s="106" t="str">
        <f t="shared" si="27"/>
        <v>183884</v>
      </c>
    </row>
    <row r="484" spans="5:14" ht="16.5" thickTop="1" thickBot="1">
      <c r="E484" s="61" t="s">
        <v>662</v>
      </c>
      <c r="F484" s="23">
        <v>1</v>
      </c>
      <c r="G484" s="27">
        <v>0.55000000000000004</v>
      </c>
      <c r="H484" t="str">
        <f t="shared" si="28"/>
        <v/>
      </c>
      <c r="I484">
        <f>H483*G484</f>
        <v>101136.20000000001</v>
      </c>
      <c r="L484" t="s">
        <v>1420</v>
      </c>
      <c r="M484">
        <v>101136.20000000001</v>
      </c>
      <c r="N484" s="106" t="str">
        <f t="shared" si="27"/>
        <v>101136.2</v>
      </c>
    </row>
    <row r="485" spans="5:14" ht="16.5" thickTop="1" thickBot="1">
      <c r="E485" s="61" t="s">
        <v>663</v>
      </c>
      <c r="F485" s="23">
        <v>1</v>
      </c>
      <c r="G485" s="27">
        <v>0.45</v>
      </c>
      <c r="H485">
        <f t="shared" si="28"/>
        <v>183884</v>
      </c>
      <c r="I485">
        <f>H483*G485</f>
        <v>82747.8</v>
      </c>
      <c r="M485">
        <v>82747.8</v>
      </c>
      <c r="N485" s="106" t="str">
        <f t="shared" si="27"/>
        <v>82747.8</v>
      </c>
    </row>
    <row r="486" spans="5:14" ht="16.5" thickTop="1" thickBot="1">
      <c r="E486" s="101" t="s">
        <v>509</v>
      </c>
      <c r="F486" s="102">
        <v>1</v>
      </c>
      <c r="G486" s="27"/>
      <c r="H486">
        <f t="shared" si="28"/>
        <v>492166</v>
      </c>
      <c r="I486">
        <f>H485*G486</f>
        <v>0</v>
      </c>
      <c r="L486">
        <v>492166</v>
      </c>
      <c r="N486" s="106" t="str">
        <f t="shared" si="27"/>
        <v>492166</v>
      </c>
    </row>
    <row r="487" spans="5:14" ht="16.5" thickTop="1" thickBot="1">
      <c r="E487" s="61" t="s">
        <v>509</v>
      </c>
      <c r="F487" s="23">
        <v>1</v>
      </c>
      <c r="G487" s="27">
        <v>1</v>
      </c>
      <c r="H487">
        <f t="shared" si="28"/>
        <v>492166</v>
      </c>
      <c r="I487">
        <f>H486*G487</f>
        <v>492166</v>
      </c>
      <c r="M487">
        <v>492166</v>
      </c>
      <c r="N487" s="106" t="str">
        <f t="shared" si="27"/>
        <v>492166</v>
      </c>
    </row>
    <row r="488" spans="5:14" ht="16.5" thickTop="1" thickBot="1">
      <c r="E488" s="101" t="s">
        <v>620</v>
      </c>
      <c r="F488" s="102">
        <v>4</v>
      </c>
      <c r="G488" s="27"/>
      <c r="H488">
        <f t="shared" si="28"/>
        <v>478675</v>
      </c>
      <c r="I488">
        <f>H487*G488</f>
        <v>0</v>
      </c>
      <c r="L488">
        <v>478675</v>
      </c>
      <c r="N488" s="106" t="str">
        <f t="shared" si="27"/>
        <v>478675</v>
      </c>
    </row>
    <row r="489" spans="5:14" ht="16.5" thickTop="1" thickBot="1">
      <c r="E489" s="61" t="s">
        <v>619</v>
      </c>
      <c r="F489" s="23">
        <v>1</v>
      </c>
      <c r="G489" s="27">
        <v>0.24</v>
      </c>
      <c r="H489" t="str">
        <f t="shared" si="28"/>
        <v/>
      </c>
      <c r="I489">
        <f>$H$488*G489</f>
        <v>114882</v>
      </c>
      <c r="L489" t="s">
        <v>1420</v>
      </c>
      <c r="M489">
        <v>114882</v>
      </c>
      <c r="N489" s="106" t="str">
        <f t="shared" si="27"/>
        <v>114882</v>
      </c>
    </row>
    <row r="490" spans="5:14" ht="16.5" thickTop="1" thickBot="1">
      <c r="E490" s="61" t="s">
        <v>622</v>
      </c>
      <c r="F490" s="23">
        <v>1</v>
      </c>
      <c r="G490" s="27">
        <v>0.28000000000000003</v>
      </c>
      <c r="H490" t="str">
        <f t="shared" si="28"/>
        <v/>
      </c>
      <c r="I490">
        <f>$H$488*G490</f>
        <v>134029</v>
      </c>
      <c r="L490" t="s">
        <v>1420</v>
      </c>
      <c r="M490">
        <v>134029</v>
      </c>
      <c r="N490" s="106" t="str">
        <f t="shared" si="27"/>
        <v>134029</v>
      </c>
    </row>
    <row r="491" spans="5:14" ht="16.5" thickTop="1" thickBot="1">
      <c r="E491" s="61" t="s">
        <v>624</v>
      </c>
      <c r="F491" s="23">
        <v>1</v>
      </c>
      <c r="G491" s="27">
        <v>0.25</v>
      </c>
      <c r="H491" t="str">
        <f t="shared" si="28"/>
        <v/>
      </c>
      <c r="I491">
        <f>$H$488*G491</f>
        <v>119668.75</v>
      </c>
      <c r="L491" t="s">
        <v>1420</v>
      </c>
      <c r="M491">
        <v>119668.75</v>
      </c>
      <c r="N491" s="106" t="str">
        <f t="shared" si="27"/>
        <v>119668.75</v>
      </c>
    </row>
    <row r="492" spans="5:14" ht="16.5" thickTop="1" thickBot="1">
      <c r="E492" s="61" t="s">
        <v>631</v>
      </c>
      <c r="F492" s="23">
        <v>1</v>
      </c>
      <c r="G492" s="27">
        <v>0.23</v>
      </c>
      <c r="H492" t="str">
        <f t="shared" si="28"/>
        <v/>
      </c>
      <c r="I492">
        <f>$H$488*G492</f>
        <v>110095.25</v>
      </c>
      <c r="L492" t="s">
        <v>1420</v>
      </c>
      <c r="M492">
        <v>110095.25</v>
      </c>
      <c r="N492" s="106" t="str">
        <f t="shared" si="27"/>
        <v>110095.25</v>
      </c>
    </row>
    <row r="493" spans="5:14" ht="16.5" thickTop="1" thickBot="1">
      <c r="E493" s="101" t="s">
        <v>175</v>
      </c>
      <c r="F493" s="102">
        <v>1</v>
      </c>
      <c r="G493" s="27"/>
      <c r="H493">
        <f t="shared" si="28"/>
        <v>424190</v>
      </c>
      <c r="I493" t="e">
        <f>H492*G493</f>
        <v>#VALUE!</v>
      </c>
      <c r="L493">
        <v>424190</v>
      </c>
      <c r="N493" s="106" t="str">
        <f t="shared" si="27"/>
        <v>424190</v>
      </c>
    </row>
    <row r="494" spans="5:14" ht="16.5" thickTop="1" thickBot="1">
      <c r="E494" s="61" t="s">
        <v>174</v>
      </c>
      <c r="F494" s="23">
        <v>1</v>
      </c>
      <c r="G494" s="27">
        <v>1</v>
      </c>
      <c r="H494" t="str">
        <f t="shared" si="28"/>
        <v/>
      </c>
      <c r="I494">
        <f>H493*G494</f>
        <v>424190</v>
      </c>
      <c r="L494" t="s">
        <v>1420</v>
      </c>
      <c r="M494">
        <v>424190</v>
      </c>
      <c r="N494" s="106" t="str">
        <f t="shared" si="27"/>
        <v>424190</v>
      </c>
    </row>
    <row r="495" spans="5:14" ht="16.5" thickTop="1" thickBot="1">
      <c r="E495" s="101" t="s">
        <v>499</v>
      </c>
      <c r="F495" s="102">
        <v>2</v>
      </c>
      <c r="G495" s="27"/>
      <c r="H495">
        <f t="shared" si="28"/>
        <v>118660</v>
      </c>
      <c r="I495" t="e">
        <f>H494*G495</f>
        <v>#VALUE!</v>
      </c>
      <c r="L495">
        <v>118660</v>
      </c>
      <c r="N495" s="106" t="str">
        <f t="shared" si="27"/>
        <v>118660</v>
      </c>
    </row>
    <row r="496" spans="5:14" ht="16.5" thickTop="1" thickBot="1">
      <c r="E496" s="61" t="s">
        <v>498</v>
      </c>
      <c r="F496" s="23">
        <v>1</v>
      </c>
      <c r="G496" s="27">
        <v>0.45</v>
      </c>
      <c r="H496" t="str">
        <f t="shared" si="28"/>
        <v/>
      </c>
      <c r="I496">
        <f>H495*G496</f>
        <v>53397</v>
      </c>
      <c r="L496" t="s">
        <v>1420</v>
      </c>
      <c r="M496">
        <v>53397</v>
      </c>
      <c r="N496" s="106" t="str">
        <f t="shared" si="27"/>
        <v>53397</v>
      </c>
    </row>
    <row r="497" spans="5:14" ht="16.5" thickTop="1" thickBot="1">
      <c r="E497" s="61" t="s">
        <v>500</v>
      </c>
      <c r="F497" s="23">
        <v>1</v>
      </c>
      <c r="G497" s="27">
        <v>0.55000000000000004</v>
      </c>
      <c r="H497" t="str">
        <f t="shared" si="28"/>
        <v/>
      </c>
      <c r="I497">
        <f>H495*G497</f>
        <v>65263.000000000007</v>
      </c>
      <c r="L497" t="s">
        <v>1420</v>
      </c>
      <c r="M497">
        <v>65263.000000000007</v>
      </c>
      <c r="N497" s="106" t="str">
        <f t="shared" si="27"/>
        <v>65263</v>
      </c>
    </row>
    <row r="498" spans="5:14" ht="16.5" thickTop="1" thickBot="1">
      <c r="E498" s="101" t="s">
        <v>156</v>
      </c>
      <c r="F498" s="102">
        <v>1</v>
      </c>
      <c r="G498" s="27"/>
      <c r="H498">
        <f t="shared" si="28"/>
        <v>249100</v>
      </c>
      <c r="I498" t="e">
        <f>H497*G498</f>
        <v>#VALUE!</v>
      </c>
      <c r="L498">
        <v>249100</v>
      </c>
      <c r="N498" s="106" t="str">
        <f t="shared" si="27"/>
        <v>249100</v>
      </c>
    </row>
    <row r="499" spans="5:14" ht="16.5" thickTop="1" thickBot="1">
      <c r="E499" s="61" t="s">
        <v>156</v>
      </c>
      <c r="F499" s="23">
        <v>1</v>
      </c>
      <c r="G499" s="27">
        <v>1</v>
      </c>
      <c r="H499">
        <f t="shared" si="28"/>
        <v>249100</v>
      </c>
      <c r="I499">
        <f>H498*G499</f>
        <v>249100</v>
      </c>
      <c r="M499">
        <v>249100</v>
      </c>
      <c r="N499" s="106" t="str">
        <f t="shared" si="27"/>
        <v>249100</v>
      </c>
    </row>
    <row r="500" spans="5:14" ht="16.5" thickTop="1" thickBot="1">
      <c r="E500" s="101" t="s">
        <v>173</v>
      </c>
      <c r="F500" s="102">
        <v>3</v>
      </c>
      <c r="G500" s="27"/>
      <c r="H500">
        <f t="shared" si="28"/>
        <v>274889</v>
      </c>
      <c r="I500">
        <f>H499*G500</f>
        <v>0</v>
      </c>
      <c r="L500">
        <v>274889</v>
      </c>
      <c r="N500" s="106" t="str">
        <f t="shared" si="27"/>
        <v>274889</v>
      </c>
    </row>
    <row r="501" spans="5:14" ht="16.5" thickTop="1" thickBot="1">
      <c r="E501" s="61" t="s">
        <v>172</v>
      </c>
      <c r="F501" s="23">
        <v>1</v>
      </c>
      <c r="G501" s="27">
        <v>0.35</v>
      </c>
      <c r="H501" t="str">
        <f t="shared" si="28"/>
        <v/>
      </c>
      <c r="I501">
        <f>$H$500*G501</f>
        <v>96211.15</v>
      </c>
      <c r="L501" t="s">
        <v>1420</v>
      </c>
      <c r="M501">
        <v>96211.15</v>
      </c>
      <c r="N501" s="106" t="str">
        <f t="shared" si="27"/>
        <v>96211.15</v>
      </c>
    </row>
    <row r="502" spans="5:14" ht="16.5" thickTop="1" thickBot="1">
      <c r="E502" s="61" t="s">
        <v>633</v>
      </c>
      <c r="F502" s="23">
        <v>1</v>
      </c>
      <c r="G502" s="27">
        <v>0.33</v>
      </c>
      <c r="H502" t="str">
        <f t="shared" si="28"/>
        <v/>
      </c>
      <c r="I502">
        <f>$H$500*G502</f>
        <v>90713.37000000001</v>
      </c>
      <c r="L502" t="s">
        <v>1420</v>
      </c>
      <c r="M502">
        <v>90713.37000000001</v>
      </c>
      <c r="N502" s="106" t="str">
        <f t="shared" si="27"/>
        <v>90713.37</v>
      </c>
    </row>
    <row r="503" spans="5:14" ht="16.5" thickTop="1" thickBot="1">
      <c r="E503" s="61" t="s">
        <v>739</v>
      </c>
      <c r="F503" s="23">
        <v>1</v>
      </c>
      <c r="G503" s="27">
        <v>0.32</v>
      </c>
      <c r="H503" t="str">
        <f t="shared" si="28"/>
        <v/>
      </c>
      <c r="I503">
        <f>$H$500*G503</f>
        <v>87964.479999999996</v>
      </c>
      <c r="L503" t="s">
        <v>1420</v>
      </c>
      <c r="M503">
        <v>87964.479999999996</v>
      </c>
      <c r="N503" s="106" t="str">
        <f t="shared" si="27"/>
        <v>87964.48</v>
      </c>
    </row>
    <row r="504" spans="5:14" ht="16.5" thickTop="1" thickBot="1">
      <c r="E504" s="101" t="s">
        <v>168</v>
      </c>
      <c r="F504" s="102">
        <v>2</v>
      </c>
      <c r="G504" s="27"/>
      <c r="H504">
        <f t="shared" si="28"/>
        <v>201764</v>
      </c>
      <c r="I504" t="e">
        <f>H503*G504</f>
        <v>#VALUE!</v>
      </c>
      <c r="L504">
        <v>201764</v>
      </c>
      <c r="N504" s="106" t="str">
        <f t="shared" si="27"/>
        <v>201764</v>
      </c>
    </row>
    <row r="505" spans="5:14" ht="16.5" thickTop="1" thickBot="1">
      <c r="E505" s="61" t="s">
        <v>166</v>
      </c>
      <c r="F505" s="23">
        <v>1</v>
      </c>
      <c r="G505" s="27">
        <v>0.45</v>
      </c>
      <c r="H505" t="str">
        <f t="shared" si="28"/>
        <v/>
      </c>
      <c r="I505">
        <f>H504*G505</f>
        <v>90793.8</v>
      </c>
      <c r="L505" t="s">
        <v>1420</v>
      </c>
      <c r="M505">
        <v>90793.8</v>
      </c>
      <c r="N505" s="106" t="str">
        <f t="shared" si="27"/>
        <v>90793.8</v>
      </c>
    </row>
    <row r="506" spans="5:14" ht="16.5" thickTop="1" thickBot="1">
      <c r="E506" s="61" t="s">
        <v>168</v>
      </c>
      <c r="F506" s="23">
        <v>1</v>
      </c>
      <c r="G506" s="27">
        <v>0.55000000000000004</v>
      </c>
      <c r="H506">
        <f t="shared" si="28"/>
        <v>201764</v>
      </c>
      <c r="I506">
        <f>H504*G506</f>
        <v>110970.20000000001</v>
      </c>
      <c r="M506">
        <v>110970.20000000001</v>
      </c>
      <c r="N506" s="106" t="str">
        <f t="shared" si="27"/>
        <v>110970.2</v>
      </c>
    </row>
    <row r="507" spans="5:14" ht="16.5" thickTop="1" thickBot="1">
      <c r="E507" s="101" t="s">
        <v>780</v>
      </c>
      <c r="F507" s="102">
        <v>1</v>
      </c>
      <c r="G507" s="27"/>
      <c r="H507">
        <f t="shared" si="28"/>
        <v>172337</v>
      </c>
      <c r="I507">
        <f>H506*G507</f>
        <v>0</v>
      </c>
      <c r="L507">
        <v>172337</v>
      </c>
      <c r="N507" s="106" t="str">
        <f t="shared" si="27"/>
        <v>172337</v>
      </c>
    </row>
    <row r="508" spans="5:14" ht="16.5" thickTop="1" thickBot="1">
      <c r="E508" s="61" t="s">
        <v>780</v>
      </c>
      <c r="F508" s="23">
        <v>1</v>
      </c>
      <c r="G508" s="27">
        <v>1</v>
      </c>
      <c r="H508">
        <f t="shared" si="28"/>
        <v>172337</v>
      </c>
      <c r="I508">
        <f>H507*G508</f>
        <v>172337</v>
      </c>
      <c r="M508">
        <v>172337</v>
      </c>
      <c r="N508" s="106" t="str">
        <f t="shared" si="27"/>
        <v>172337</v>
      </c>
    </row>
    <row r="509" spans="5:14" ht="16.5" thickTop="1" thickBot="1">
      <c r="E509" s="101" t="s">
        <v>579</v>
      </c>
      <c r="F509" s="102">
        <v>1</v>
      </c>
      <c r="G509" s="27"/>
      <c r="H509">
        <f t="shared" si="28"/>
        <v>143208</v>
      </c>
      <c r="I509">
        <f>H508*G509</f>
        <v>0</v>
      </c>
      <c r="L509">
        <v>143208</v>
      </c>
      <c r="N509" s="106" t="str">
        <f t="shared" si="27"/>
        <v>143208</v>
      </c>
    </row>
    <row r="510" spans="5:14" ht="16.5" thickTop="1" thickBot="1">
      <c r="E510" s="61" t="s">
        <v>578</v>
      </c>
      <c r="F510" s="23">
        <v>1</v>
      </c>
      <c r="G510" s="27">
        <v>1</v>
      </c>
      <c r="H510" t="str">
        <f t="shared" si="28"/>
        <v/>
      </c>
      <c r="I510">
        <f>H509*G510</f>
        <v>143208</v>
      </c>
      <c r="L510" t="s">
        <v>1420</v>
      </c>
      <c r="M510">
        <v>143208</v>
      </c>
      <c r="N510" s="106" t="str">
        <f t="shared" si="27"/>
        <v>143208</v>
      </c>
    </row>
    <row r="511" spans="5:14" ht="16.5" thickTop="1" thickBot="1">
      <c r="E511" s="101" t="s">
        <v>629</v>
      </c>
      <c r="F511" s="102">
        <v>3</v>
      </c>
      <c r="G511" s="27"/>
      <c r="H511">
        <f t="shared" si="28"/>
        <v>342162</v>
      </c>
      <c r="I511" t="e">
        <f>H510*G511</f>
        <v>#VALUE!</v>
      </c>
      <c r="L511">
        <v>342162</v>
      </c>
      <c r="N511" s="106" t="str">
        <f t="shared" si="27"/>
        <v>342162</v>
      </c>
    </row>
    <row r="512" spans="5:14" ht="16.5" thickTop="1" thickBot="1">
      <c r="E512" s="61" t="s">
        <v>632</v>
      </c>
      <c r="F512" s="23">
        <v>1</v>
      </c>
      <c r="G512" s="27">
        <v>0.35</v>
      </c>
      <c r="H512" t="str">
        <f t="shared" si="28"/>
        <v/>
      </c>
      <c r="I512">
        <f>$H$511*G512</f>
        <v>119756.7</v>
      </c>
      <c r="L512" t="s">
        <v>1420</v>
      </c>
      <c r="M512">
        <v>119756.7</v>
      </c>
      <c r="N512" s="106" t="str">
        <f t="shared" si="27"/>
        <v>119756.7</v>
      </c>
    </row>
    <row r="513" spans="5:14" ht="16.5" thickTop="1" thickBot="1">
      <c r="E513" s="61" t="s">
        <v>629</v>
      </c>
      <c r="F513" s="23">
        <v>1</v>
      </c>
      <c r="G513" s="27">
        <v>0.33</v>
      </c>
      <c r="H513">
        <f t="shared" si="28"/>
        <v>342162</v>
      </c>
      <c r="I513">
        <f>$H$511*G513</f>
        <v>112913.46</v>
      </c>
      <c r="M513">
        <v>112913.46</v>
      </c>
      <c r="N513" s="106" t="str">
        <f t="shared" si="27"/>
        <v>112913.46</v>
      </c>
    </row>
    <row r="514" spans="5:14" ht="16.5" thickTop="1" thickBot="1">
      <c r="E514" s="61" t="s">
        <v>628</v>
      </c>
      <c r="F514" s="23">
        <v>1</v>
      </c>
      <c r="G514" s="27">
        <v>0.32</v>
      </c>
      <c r="H514" t="str">
        <f t="shared" si="28"/>
        <v/>
      </c>
      <c r="I514">
        <f>$H$511*G514</f>
        <v>109491.84</v>
      </c>
      <c r="L514" t="s">
        <v>1420</v>
      </c>
      <c r="M514">
        <v>109491.84</v>
      </c>
      <c r="N514" s="106" t="str">
        <f t="shared" si="27"/>
        <v>109491.84</v>
      </c>
    </row>
    <row r="515" spans="5:14" ht="16.5" thickTop="1" thickBot="1">
      <c r="E515" s="101" t="s">
        <v>664</v>
      </c>
      <c r="F515" s="102">
        <v>1</v>
      </c>
      <c r="G515" s="27"/>
      <c r="H515">
        <f t="shared" si="28"/>
        <v>287807</v>
      </c>
      <c r="I515" t="e">
        <f t="shared" ref="I515:I525" si="31">H514*G515</f>
        <v>#VALUE!</v>
      </c>
      <c r="L515">
        <v>287807</v>
      </c>
      <c r="N515" s="106" t="str">
        <f t="shared" ref="N515:N578" si="32">_xlfn.CONCAT(L515:M515)</f>
        <v>287807</v>
      </c>
    </row>
    <row r="516" spans="5:14" ht="16.5" thickTop="1" thickBot="1">
      <c r="E516" s="61" t="s">
        <v>664</v>
      </c>
      <c r="F516" s="23">
        <v>1</v>
      </c>
      <c r="G516" s="27">
        <v>1</v>
      </c>
      <c r="H516">
        <f t="shared" ref="H516:H579" si="33">IFERROR(VLOOKUP(E516,$A$3:$B$452,2,0), "")</f>
        <v>287807</v>
      </c>
      <c r="I516">
        <f t="shared" si="31"/>
        <v>287807</v>
      </c>
      <c r="M516">
        <v>287807</v>
      </c>
      <c r="N516" s="106" t="str">
        <f t="shared" si="32"/>
        <v>287807</v>
      </c>
    </row>
    <row r="517" spans="5:14" ht="16.5" thickTop="1" thickBot="1">
      <c r="E517" s="101" t="s">
        <v>155</v>
      </c>
      <c r="F517" s="102">
        <v>2</v>
      </c>
      <c r="G517" s="27"/>
      <c r="H517">
        <f t="shared" si="33"/>
        <v>207615</v>
      </c>
      <c r="I517">
        <f t="shared" si="31"/>
        <v>0</v>
      </c>
      <c r="L517">
        <v>207615</v>
      </c>
      <c r="N517" s="106" t="str">
        <f t="shared" si="32"/>
        <v>207615</v>
      </c>
    </row>
    <row r="518" spans="5:14" ht="16.5" thickTop="1" thickBot="1">
      <c r="E518" s="61" t="s">
        <v>155</v>
      </c>
      <c r="F518" s="23">
        <v>1</v>
      </c>
      <c r="G518" s="27">
        <v>0.4</v>
      </c>
      <c r="H518">
        <f t="shared" si="33"/>
        <v>207615</v>
      </c>
      <c r="I518">
        <f t="shared" si="31"/>
        <v>83046</v>
      </c>
      <c r="M518">
        <v>83046</v>
      </c>
      <c r="N518" s="106" t="str">
        <f t="shared" si="32"/>
        <v>83046</v>
      </c>
    </row>
    <row r="519" spans="5:14" ht="16.5" thickTop="1" thickBot="1">
      <c r="E519" s="61" t="s">
        <v>154</v>
      </c>
      <c r="F519" s="23">
        <v>1</v>
      </c>
      <c r="G519" s="27">
        <v>0.6</v>
      </c>
      <c r="H519" t="str">
        <f t="shared" si="33"/>
        <v/>
      </c>
      <c r="I519">
        <f t="shared" si="31"/>
        <v>124569</v>
      </c>
      <c r="L519" t="s">
        <v>1420</v>
      </c>
      <c r="M519">
        <v>124569</v>
      </c>
      <c r="N519" s="106" t="str">
        <f t="shared" si="32"/>
        <v>124569</v>
      </c>
    </row>
    <row r="520" spans="5:14" ht="16.5" thickTop="1" thickBot="1">
      <c r="E520" s="101" t="s">
        <v>671</v>
      </c>
      <c r="F520" s="102">
        <v>1</v>
      </c>
      <c r="G520" s="27"/>
      <c r="H520">
        <f t="shared" si="33"/>
        <v>264501</v>
      </c>
      <c r="I520" t="e">
        <f t="shared" si="31"/>
        <v>#VALUE!</v>
      </c>
      <c r="L520">
        <v>264501</v>
      </c>
      <c r="N520" s="106" t="str">
        <f t="shared" si="32"/>
        <v>264501</v>
      </c>
    </row>
    <row r="521" spans="5:14" ht="16.5" thickTop="1" thickBot="1">
      <c r="E521" s="61" t="s">
        <v>670</v>
      </c>
      <c r="F521" s="23">
        <v>1</v>
      </c>
      <c r="G521" s="27">
        <v>1</v>
      </c>
      <c r="H521" t="str">
        <f t="shared" si="33"/>
        <v/>
      </c>
      <c r="I521">
        <f t="shared" si="31"/>
        <v>264501</v>
      </c>
      <c r="L521" t="s">
        <v>1420</v>
      </c>
      <c r="M521">
        <v>264501</v>
      </c>
      <c r="N521" s="106" t="str">
        <f t="shared" si="32"/>
        <v>264501</v>
      </c>
    </row>
    <row r="522" spans="5:14" ht="16.5" thickTop="1" thickBot="1">
      <c r="E522" s="101" t="s">
        <v>549</v>
      </c>
      <c r="F522" s="102">
        <v>1</v>
      </c>
      <c r="G522" s="27"/>
      <c r="H522">
        <f t="shared" si="33"/>
        <v>830174</v>
      </c>
      <c r="I522" t="e">
        <f t="shared" si="31"/>
        <v>#VALUE!</v>
      </c>
      <c r="L522">
        <v>830174</v>
      </c>
      <c r="N522" s="106" t="str">
        <f t="shared" si="32"/>
        <v>830174</v>
      </c>
    </row>
    <row r="523" spans="5:14" ht="16.5" thickTop="1" thickBot="1">
      <c r="E523" s="61" t="s">
        <v>548</v>
      </c>
      <c r="F523" s="23">
        <v>1</v>
      </c>
      <c r="G523" s="27">
        <v>1</v>
      </c>
      <c r="H523" t="str">
        <f t="shared" si="33"/>
        <v/>
      </c>
      <c r="I523">
        <f t="shared" si="31"/>
        <v>830174</v>
      </c>
      <c r="L523" t="s">
        <v>1420</v>
      </c>
      <c r="M523">
        <v>830174</v>
      </c>
      <c r="N523" s="106" t="str">
        <f t="shared" si="32"/>
        <v>830174</v>
      </c>
    </row>
    <row r="524" spans="5:14" ht="16.5" thickTop="1" thickBot="1">
      <c r="E524" s="101" t="s">
        <v>253</v>
      </c>
      <c r="F524" s="102">
        <v>2</v>
      </c>
      <c r="G524" s="27"/>
      <c r="H524">
        <v>414208</v>
      </c>
      <c r="I524" t="e">
        <f t="shared" si="31"/>
        <v>#VALUE!</v>
      </c>
      <c r="L524">
        <v>414208</v>
      </c>
      <c r="N524" s="106" t="str">
        <f t="shared" si="32"/>
        <v>414208</v>
      </c>
    </row>
    <row r="525" spans="5:14" ht="16.5" thickTop="1" thickBot="1">
      <c r="E525" s="61" t="s">
        <v>252</v>
      </c>
      <c r="F525" s="23">
        <v>1</v>
      </c>
      <c r="G525" s="27">
        <v>0.45</v>
      </c>
      <c r="H525" t="str">
        <f t="shared" si="33"/>
        <v/>
      </c>
      <c r="I525">
        <f t="shared" si="31"/>
        <v>186393.60000000001</v>
      </c>
      <c r="L525" t="s">
        <v>1420</v>
      </c>
      <c r="M525">
        <v>186393.60000000001</v>
      </c>
      <c r="N525" s="106" t="str">
        <f t="shared" si="32"/>
        <v>186393.6</v>
      </c>
    </row>
    <row r="526" spans="5:14" ht="16.5" thickTop="1" thickBot="1">
      <c r="E526" s="61" t="s">
        <v>251</v>
      </c>
      <c r="F526" s="23">
        <v>1</v>
      </c>
      <c r="G526" s="27">
        <v>0.55000000000000004</v>
      </c>
      <c r="H526" t="str">
        <f t="shared" si="33"/>
        <v/>
      </c>
      <c r="I526">
        <f>H524*G526</f>
        <v>227814.40000000002</v>
      </c>
      <c r="L526" t="s">
        <v>1420</v>
      </c>
      <c r="M526">
        <v>227814.40000000002</v>
      </c>
      <c r="N526" s="106" t="str">
        <f t="shared" si="32"/>
        <v>227814.4</v>
      </c>
    </row>
    <row r="527" spans="5:14" ht="16.5" thickTop="1" thickBot="1">
      <c r="E527" s="101" t="s">
        <v>505</v>
      </c>
      <c r="F527" s="102">
        <v>3</v>
      </c>
      <c r="G527" s="27"/>
      <c r="H527">
        <f t="shared" si="33"/>
        <v>82488</v>
      </c>
      <c r="I527" t="e">
        <f>H526*G527</f>
        <v>#VALUE!</v>
      </c>
      <c r="L527">
        <v>82488</v>
      </c>
      <c r="N527" s="106" t="str">
        <f t="shared" si="32"/>
        <v>82488</v>
      </c>
    </row>
    <row r="528" spans="5:14" ht="16.5" thickTop="1" thickBot="1">
      <c r="E528" s="61" t="s">
        <v>504</v>
      </c>
      <c r="F528" s="23">
        <v>1</v>
      </c>
      <c r="G528" s="27">
        <v>0.35</v>
      </c>
      <c r="H528" t="str">
        <f t="shared" si="33"/>
        <v/>
      </c>
      <c r="I528">
        <f>H527*G528</f>
        <v>28870.799999999999</v>
      </c>
      <c r="L528" t="s">
        <v>1420</v>
      </c>
      <c r="M528">
        <v>28870.799999999999</v>
      </c>
      <c r="N528" s="106" t="str">
        <f t="shared" si="32"/>
        <v>28870.8</v>
      </c>
    </row>
    <row r="529" spans="5:14" ht="16.5" thickTop="1" thickBot="1">
      <c r="E529" s="61" t="s">
        <v>506</v>
      </c>
      <c r="F529" s="23">
        <v>1</v>
      </c>
      <c r="G529" s="27">
        <v>0.33</v>
      </c>
      <c r="H529" t="str">
        <f t="shared" si="33"/>
        <v/>
      </c>
      <c r="I529">
        <f>H527*G529</f>
        <v>27221.040000000001</v>
      </c>
      <c r="L529" t="s">
        <v>1420</v>
      </c>
      <c r="M529">
        <v>27221.040000000001</v>
      </c>
      <c r="N529" s="106" t="str">
        <f t="shared" si="32"/>
        <v>27221.04</v>
      </c>
    </row>
    <row r="530" spans="5:14" ht="16.5" thickTop="1" thickBot="1">
      <c r="E530" s="61" t="s">
        <v>558</v>
      </c>
      <c r="F530" s="23">
        <v>1</v>
      </c>
      <c r="G530" s="27">
        <v>0.32</v>
      </c>
      <c r="H530" t="str">
        <f t="shared" si="33"/>
        <v/>
      </c>
      <c r="I530">
        <f>H527*G530</f>
        <v>26396.16</v>
      </c>
      <c r="L530" t="s">
        <v>1420</v>
      </c>
      <c r="M530">
        <v>26396.16</v>
      </c>
      <c r="N530" s="106" t="str">
        <f t="shared" si="32"/>
        <v>26396.16</v>
      </c>
    </row>
    <row r="531" spans="5:14" ht="16.5" thickTop="1" thickBot="1">
      <c r="E531" s="101" t="s">
        <v>595</v>
      </c>
      <c r="F531" s="102">
        <v>5</v>
      </c>
      <c r="G531" s="27"/>
      <c r="H531">
        <f t="shared" si="33"/>
        <v>73535</v>
      </c>
      <c r="I531" t="e">
        <f>H530*G531</f>
        <v>#VALUE!</v>
      </c>
      <c r="L531">
        <v>73535</v>
      </c>
      <c r="N531" s="106" t="str">
        <f t="shared" si="32"/>
        <v>73535</v>
      </c>
    </row>
    <row r="532" spans="5:14" ht="16.5" thickTop="1" thickBot="1">
      <c r="E532" s="61" t="s">
        <v>594</v>
      </c>
      <c r="F532" s="23">
        <v>1</v>
      </c>
      <c r="G532" s="27">
        <v>0.15</v>
      </c>
      <c r="H532" t="str">
        <f t="shared" si="33"/>
        <v/>
      </c>
      <c r="I532">
        <f>$H$531*G532</f>
        <v>11030.25</v>
      </c>
      <c r="L532" t="s">
        <v>1420</v>
      </c>
      <c r="M532">
        <v>11030.25</v>
      </c>
      <c r="N532" s="106" t="str">
        <f t="shared" si="32"/>
        <v>11030.25</v>
      </c>
    </row>
    <row r="533" spans="5:14" ht="16.5" thickTop="1" thickBot="1">
      <c r="E533" s="61" t="s">
        <v>601</v>
      </c>
      <c r="F533" s="23">
        <v>1</v>
      </c>
      <c r="G533" s="27">
        <v>0.18</v>
      </c>
      <c r="H533" t="str">
        <f t="shared" si="33"/>
        <v/>
      </c>
      <c r="I533">
        <f>$H$531*G533</f>
        <v>13236.3</v>
      </c>
      <c r="L533" t="s">
        <v>1420</v>
      </c>
      <c r="M533">
        <v>13236.3</v>
      </c>
      <c r="N533" s="106" t="str">
        <f t="shared" si="32"/>
        <v>13236.3</v>
      </c>
    </row>
    <row r="534" spans="5:14" ht="16.5" thickTop="1" thickBot="1">
      <c r="E534" s="61" t="s">
        <v>236</v>
      </c>
      <c r="F534" s="23">
        <v>1</v>
      </c>
      <c r="G534" s="27">
        <v>0.28000000000000003</v>
      </c>
      <c r="H534" t="str">
        <f t="shared" si="33"/>
        <v/>
      </c>
      <c r="I534">
        <f>$H$531*G534</f>
        <v>20589.800000000003</v>
      </c>
      <c r="L534" t="s">
        <v>1420</v>
      </c>
      <c r="M534">
        <v>20589.800000000003</v>
      </c>
      <c r="N534" s="106" t="str">
        <f t="shared" si="32"/>
        <v>20589.8</v>
      </c>
    </row>
    <row r="535" spans="5:14" ht="16.5" thickTop="1" thickBot="1">
      <c r="E535" s="61" t="s">
        <v>597</v>
      </c>
      <c r="F535" s="23">
        <v>1</v>
      </c>
      <c r="G535" s="27">
        <v>0.23</v>
      </c>
      <c r="H535" t="str">
        <f t="shared" si="33"/>
        <v/>
      </c>
      <c r="I535">
        <f>$H$531*G535</f>
        <v>16913.05</v>
      </c>
      <c r="L535" t="s">
        <v>1420</v>
      </c>
      <c r="M535">
        <v>16913.05</v>
      </c>
      <c r="N535" s="106" t="str">
        <f t="shared" si="32"/>
        <v>16913.05</v>
      </c>
    </row>
    <row r="536" spans="5:14" ht="16.5" thickTop="1" thickBot="1">
      <c r="E536" s="61" t="s">
        <v>605</v>
      </c>
      <c r="F536" s="23">
        <v>1</v>
      </c>
      <c r="G536" s="27">
        <v>0.2</v>
      </c>
      <c r="H536" t="str">
        <f t="shared" si="33"/>
        <v/>
      </c>
      <c r="I536">
        <f>$H$531*G536</f>
        <v>14707</v>
      </c>
      <c r="L536" t="s">
        <v>1420</v>
      </c>
      <c r="M536">
        <v>14707</v>
      </c>
      <c r="N536" s="106" t="str">
        <f t="shared" si="32"/>
        <v>14707</v>
      </c>
    </row>
    <row r="537" spans="5:14" ht="16.5" thickTop="1" thickBot="1">
      <c r="E537" s="101" t="s">
        <v>153</v>
      </c>
      <c r="F537" s="102">
        <v>3</v>
      </c>
      <c r="G537" s="27"/>
      <c r="H537">
        <f t="shared" si="33"/>
        <v>243719</v>
      </c>
      <c r="I537" t="e">
        <f>H536*G537</f>
        <v>#VALUE!</v>
      </c>
      <c r="L537">
        <v>243719</v>
      </c>
      <c r="N537" s="106" t="str">
        <f t="shared" si="32"/>
        <v>243719</v>
      </c>
    </row>
    <row r="538" spans="5:14" ht="16.5" thickTop="1" thickBot="1">
      <c r="E538" s="61" t="s">
        <v>152</v>
      </c>
      <c r="F538" s="23">
        <v>1</v>
      </c>
      <c r="G538" s="27">
        <v>0.35</v>
      </c>
      <c r="H538" t="str">
        <f t="shared" si="33"/>
        <v/>
      </c>
      <c r="I538">
        <f>$H$537*G538</f>
        <v>85301.65</v>
      </c>
      <c r="L538" t="s">
        <v>1420</v>
      </c>
      <c r="M538">
        <v>85301.65</v>
      </c>
      <c r="N538" s="106" t="str">
        <f t="shared" si="32"/>
        <v>85301.65</v>
      </c>
    </row>
    <row r="539" spans="5:14" ht="16.5" thickTop="1" thickBot="1">
      <c r="E539" s="61" t="s">
        <v>176</v>
      </c>
      <c r="F539" s="23">
        <v>1</v>
      </c>
      <c r="G539" s="27">
        <v>0.33</v>
      </c>
      <c r="H539" t="str">
        <f t="shared" si="33"/>
        <v/>
      </c>
      <c r="I539">
        <f>$H$537*G539</f>
        <v>80427.27</v>
      </c>
      <c r="L539" t="s">
        <v>1420</v>
      </c>
      <c r="M539">
        <v>80427.27</v>
      </c>
      <c r="N539" s="106" t="str">
        <f t="shared" si="32"/>
        <v>80427.27</v>
      </c>
    </row>
    <row r="540" spans="5:14" ht="16.5" thickTop="1" thickBot="1">
      <c r="E540" s="61" t="s">
        <v>638</v>
      </c>
      <c r="F540" s="23">
        <v>1</v>
      </c>
      <c r="G540" s="27">
        <v>0.32</v>
      </c>
      <c r="H540" t="str">
        <f t="shared" si="33"/>
        <v/>
      </c>
      <c r="I540">
        <f>$H$537*G540</f>
        <v>77990.080000000002</v>
      </c>
      <c r="L540" t="s">
        <v>1420</v>
      </c>
      <c r="M540">
        <v>77990.080000000002</v>
      </c>
      <c r="N540" s="106" t="str">
        <f t="shared" si="32"/>
        <v>77990.08</v>
      </c>
    </row>
    <row r="541" spans="5:14" ht="16.5" thickTop="1" thickBot="1">
      <c r="E541" s="101" t="s">
        <v>669</v>
      </c>
      <c r="F541" s="102">
        <v>1</v>
      </c>
      <c r="G541" s="27"/>
      <c r="H541">
        <f t="shared" si="33"/>
        <v>182236</v>
      </c>
      <c r="I541" t="e">
        <f t="shared" ref="I541:I548" si="34">H540*G541</f>
        <v>#VALUE!</v>
      </c>
      <c r="L541">
        <v>182236</v>
      </c>
      <c r="N541" s="106" t="str">
        <f t="shared" si="32"/>
        <v>182236</v>
      </c>
    </row>
    <row r="542" spans="5:14" ht="16.5" thickTop="1" thickBot="1">
      <c r="E542" s="61" t="s">
        <v>669</v>
      </c>
      <c r="F542" s="23">
        <v>1</v>
      </c>
      <c r="G542" s="27">
        <v>1</v>
      </c>
      <c r="H542">
        <f t="shared" si="33"/>
        <v>182236</v>
      </c>
      <c r="I542">
        <f t="shared" si="34"/>
        <v>182236</v>
      </c>
      <c r="M542">
        <v>182236</v>
      </c>
      <c r="N542" s="106" t="str">
        <f t="shared" si="32"/>
        <v>182236</v>
      </c>
    </row>
    <row r="543" spans="5:14" ht="16.5" thickTop="1" thickBot="1">
      <c r="E543" s="101" t="s">
        <v>523</v>
      </c>
      <c r="F543" s="102">
        <v>1</v>
      </c>
      <c r="G543" s="27"/>
      <c r="H543">
        <f t="shared" si="33"/>
        <v>369933</v>
      </c>
      <c r="I543">
        <f t="shared" si="34"/>
        <v>0</v>
      </c>
      <c r="L543">
        <v>369933</v>
      </c>
      <c r="N543" s="106" t="str">
        <f t="shared" si="32"/>
        <v>369933</v>
      </c>
    </row>
    <row r="544" spans="5:14" ht="16.5" thickTop="1" thickBot="1">
      <c r="E544" s="61" t="s">
        <v>522</v>
      </c>
      <c r="F544" s="23">
        <v>1</v>
      </c>
      <c r="G544" s="27">
        <v>1</v>
      </c>
      <c r="H544" t="str">
        <f t="shared" si="33"/>
        <v/>
      </c>
      <c r="I544">
        <f t="shared" si="34"/>
        <v>369933</v>
      </c>
      <c r="L544" t="s">
        <v>1420</v>
      </c>
      <c r="M544">
        <v>369933</v>
      </c>
      <c r="N544" s="106" t="str">
        <f t="shared" si="32"/>
        <v>369933</v>
      </c>
    </row>
    <row r="545" spans="5:14" ht="16.5" thickTop="1" thickBot="1">
      <c r="E545" s="101" t="s">
        <v>700</v>
      </c>
      <c r="F545" s="102">
        <v>1</v>
      </c>
      <c r="G545" s="27"/>
      <c r="H545">
        <f t="shared" si="33"/>
        <v>159242</v>
      </c>
      <c r="I545" t="e">
        <f t="shared" si="34"/>
        <v>#VALUE!</v>
      </c>
      <c r="L545">
        <v>159242</v>
      </c>
      <c r="N545" s="106" t="str">
        <f t="shared" si="32"/>
        <v>159242</v>
      </c>
    </row>
    <row r="546" spans="5:14" ht="16.5" thickTop="1" thickBot="1">
      <c r="E546" s="61" t="s">
        <v>699</v>
      </c>
      <c r="F546" s="23">
        <v>1</v>
      </c>
      <c r="G546" s="27">
        <v>1</v>
      </c>
      <c r="H546" t="str">
        <f t="shared" si="33"/>
        <v/>
      </c>
      <c r="I546">
        <f t="shared" si="34"/>
        <v>159242</v>
      </c>
      <c r="L546" t="s">
        <v>1420</v>
      </c>
      <c r="M546">
        <v>159242</v>
      </c>
      <c r="N546" s="106" t="str">
        <f t="shared" si="32"/>
        <v>159242</v>
      </c>
    </row>
    <row r="547" spans="5:14" ht="16.5" thickTop="1" thickBot="1">
      <c r="E547" s="101" t="s">
        <v>674</v>
      </c>
      <c r="F547" s="102">
        <v>2</v>
      </c>
      <c r="G547" s="27"/>
      <c r="H547">
        <f t="shared" si="33"/>
        <v>345764</v>
      </c>
      <c r="I547" t="e">
        <f t="shared" si="34"/>
        <v>#VALUE!</v>
      </c>
      <c r="L547">
        <v>345764</v>
      </c>
      <c r="N547" s="106" t="str">
        <f t="shared" si="32"/>
        <v>345764</v>
      </c>
    </row>
    <row r="548" spans="5:14" ht="16.5" thickTop="1" thickBot="1">
      <c r="E548" s="61" t="s">
        <v>167</v>
      </c>
      <c r="F548" s="23">
        <v>1</v>
      </c>
      <c r="G548" s="27">
        <v>0.55000000000000004</v>
      </c>
      <c r="H548" t="str">
        <f t="shared" si="33"/>
        <v/>
      </c>
      <c r="I548">
        <f t="shared" si="34"/>
        <v>190170.2</v>
      </c>
      <c r="L548" t="s">
        <v>1420</v>
      </c>
      <c r="M548">
        <v>190170.2</v>
      </c>
      <c r="N548" s="106" t="str">
        <f t="shared" si="32"/>
        <v>190170.2</v>
      </c>
    </row>
    <row r="549" spans="5:14" ht="16.5" thickTop="1" thickBot="1">
      <c r="E549" s="61" t="s">
        <v>675</v>
      </c>
      <c r="F549" s="23">
        <v>1</v>
      </c>
      <c r="G549" s="27">
        <v>0.45</v>
      </c>
      <c r="H549" t="str">
        <f t="shared" si="33"/>
        <v/>
      </c>
      <c r="I549">
        <f>H547*G549</f>
        <v>155593.80000000002</v>
      </c>
      <c r="L549" t="s">
        <v>1420</v>
      </c>
      <c r="M549">
        <v>155593.80000000002</v>
      </c>
      <c r="N549" s="106" t="str">
        <f t="shared" si="32"/>
        <v>155593.8</v>
      </c>
    </row>
    <row r="550" spans="5:14" ht="16.5" thickTop="1" thickBot="1">
      <c r="E550" s="101" t="s">
        <v>144</v>
      </c>
      <c r="F550" s="102">
        <v>2</v>
      </c>
      <c r="G550" s="27"/>
      <c r="H550">
        <f t="shared" si="33"/>
        <v>296729</v>
      </c>
      <c r="I550" t="e">
        <f>H549*G550</f>
        <v>#VALUE!</v>
      </c>
      <c r="L550">
        <v>296729</v>
      </c>
      <c r="N550" s="106" t="str">
        <f t="shared" si="32"/>
        <v>296729</v>
      </c>
    </row>
    <row r="551" spans="5:14" ht="16.5" thickTop="1" thickBot="1">
      <c r="E551" s="61" t="s">
        <v>141</v>
      </c>
      <c r="F551" s="23">
        <v>1</v>
      </c>
      <c r="G551" s="27">
        <v>0.45</v>
      </c>
      <c r="H551" t="str">
        <f t="shared" si="33"/>
        <v/>
      </c>
      <c r="I551">
        <f>H550*G551</f>
        <v>133528.05000000002</v>
      </c>
      <c r="L551" t="s">
        <v>1420</v>
      </c>
      <c r="M551">
        <v>133528.05000000002</v>
      </c>
      <c r="N551" s="106" t="str">
        <f t="shared" si="32"/>
        <v>133528.05</v>
      </c>
    </row>
    <row r="552" spans="5:14" ht="16.5" thickTop="1" thickBot="1">
      <c r="E552" s="61" t="s">
        <v>144</v>
      </c>
      <c r="F552" s="23">
        <v>1</v>
      </c>
      <c r="G552" s="27">
        <v>0.55000000000000004</v>
      </c>
      <c r="H552">
        <f t="shared" si="33"/>
        <v>296729</v>
      </c>
      <c r="I552">
        <f>H550*G552</f>
        <v>163200.95000000001</v>
      </c>
      <c r="M552">
        <v>163200.95000000001</v>
      </c>
      <c r="N552" s="106" t="str">
        <f t="shared" si="32"/>
        <v>163200.95</v>
      </c>
    </row>
    <row r="553" spans="5:14" ht="16.5" thickTop="1" thickBot="1">
      <c r="E553" s="101" t="s">
        <v>171</v>
      </c>
      <c r="F553" s="102">
        <v>5</v>
      </c>
      <c r="G553" s="27"/>
      <c r="H553">
        <f t="shared" si="33"/>
        <v>363806</v>
      </c>
      <c r="I553">
        <f>H552*G553</f>
        <v>0</v>
      </c>
      <c r="L553">
        <v>363806</v>
      </c>
      <c r="N553" s="106" t="str">
        <f t="shared" si="32"/>
        <v>363806</v>
      </c>
    </row>
    <row r="554" spans="5:14" ht="16.5" thickTop="1" thickBot="1">
      <c r="E554" s="61" t="s">
        <v>169</v>
      </c>
      <c r="F554" s="23">
        <v>1</v>
      </c>
      <c r="G554" s="27">
        <v>0.15</v>
      </c>
      <c r="H554" t="str">
        <f t="shared" si="33"/>
        <v/>
      </c>
      <c r="I554">
        <f>$H$553*G554</f>
        <v>54570.9</v>
      </c>
      <c r="L554" t="s">
        <v>1420</v>
      </c>
      <c r="M554">
        <v>54570.9</v>
      </c>
      <c r="N554" s="106" t="str">
        <f t="shared" si="32"/>
        <v>54570.9</v>
      </c>
    </row>
    <row r="555" spans="5:14" ht="16.5" thickTop="1" thickBot="1">
      <c r="E555" s="61" t="s">
        <v>265</v>
      </c>
      <c r="F555" s="23">
        <v>1</v>
      </c>
      <c r="G555" s="27">
        <v>0.18</v>
      </c>
      <c r="H555" t="str">
        <f t="shared" si="33"/>
        <v/>
      </c>
      <c r="I555">
        <f>$H$553*G555</f>
        <v>65485.079999999994</v>
      </c>
      <c r="L555" t="s">
        <v>1420</v>
      </c>
      <c r="M555">
        <v>65485.079999999994</v>
      </c>
      <c r="N555" s="106" t="str">
        <f t="shared" si="32"/>
        <v>65485.08</v>
      </c>
    </row>
    <row r="556" spans="5:14" ht="16.5" thickTop="1" thickBot="1">
      <c r="E556" s="61" t="s">
        <v>689</v>
      </c>
      <c r="F556" s="23">
        <v>1</v>
      </c>
      <c r="G556" s="27">
        <v>0.28000000000000003</v>
      </c>
      <c r="H556" t="str">
        <f t="shared" si="33"/>
        <v/>
      </c>
      <c r="I556">
        <f>$H$553*G556</f>
        <v>101865.68000000001</v>
      </c>
      <c r="L556" t="s">
        <v>1420</v>
      </c>
      <c r="M556">
        <v>101865.68000000001</v>
      </c>
      <c r="N556" s="106" t="str">
        <f t="shared" si="32"/>
        <v>101865.68</v>
      </c>
    </row>
    <row r="557" spans="5:14" ht="16.5" thickTop="1" thickBot="1">
      <c r="E557" s="61" t="s">
        <v>170</v>
      </c>
      <c r="F557" s="23">
        <v>1</v>
      </c>
      <c r="G557" s="27">
        <v>0.23</v>
      </c>
      <c r="H557" t="str">
        <f t="shared" si="33"/>
        <v/>
      </c>
      <c r="I557">
        <f>$H$553*G557</f>
        <v>83675.38</v>
      </c>
      <c r="L557" t="s">
        <v>1420</v>
      </c>
      <c r="M557">
        <v>83675.38</v>
      </c>
      <c r="N557" s="106" t="str">
        <f t="shared" si="32"/>
        <v>83675.38</v>
      </c>
    </row>
    <row r="558" spans="5:14" ht="16.5" thickTop="1" thickBot="1">
      <c r="E558" s="61" t="s">
        <v>692</v>
      </c>
      <c r="F558" s="23">
        <v>1</v>
      </c>
      <c r="G558" s="27">
        <v>0.2</v>
      </c>
      <c r="H558" t="str">
        <f t="shared" si="33"/>
        <v/>
      </c>
      <c r="I558">
        <f>$H$553*G558</f>
        <v>72761.2</v>
      </c>
      <c r="L558" t="s">
        <v>1420</v>
      </c>
      <c r="M558">
        <v>72761.2</v>
      </c>
      <c r="N558" s="106" t="str">
        <f t="shared" si="32"/>
        <v>72761.2</v>
      </c>
    </row>
    <row r="559" spans="5:14" ht="16.5" thickTop="1" thickBot="1">
      <c r="E559" s="101" t="s">
        <v>516</v>
      </c>
      <c r="F559" s="102">
        <v>3</v>
      </c>
      <c r="G559" s="27"/>
      <c r="H559">
        <f t="shared" si="33"/>
        <v>632664</v>
      </c>
      <c r="I559" t="e">
        <f>H558*G559</f>
        <v>#VALUE!</v>
      </c>
      <c r="L559">
        <v>632664</v>
      </c>
      <c r="N559" s="106" t="str">
        <f t="shared" si="32"/>
        <v>632664</v>
      </c>
    </row>
    <row r="560" spans="5:14" ht="16.5" thickTop="1" thickBot="1">
      <c r="E560" s="61" t="s">
        <v>516</v>
      </c>
      <c r="F560" s="23">
        <v>1</v>
      </c>
      <c r="G560" s="27">
        <v>0.35</v>
      </c>
      <c r="H560">
        <f t="shared" si="33"/>
        <v>632664</v>
      </c>
      <c r="I560">
        <f>$H$559*G560</f>
        <v>221432.4</v>
      </c>
      <c r="M560">
        <v>221432.4</v>
      </c>
      <c r="N560" s="106" t="str">
        <f t="shared" si="32"/>
        <v>221432.4</v>
      </c>
    </row>
    <row r="561" spans="5:14" ht="16.5" thickTop="1" thickBot="1">
      <c r="E561" s="61" t="s">
        <v>539</v>
      </c>
      <c r="F561" s="23">
        <v>1</v>
      </c>
      <c r="G561" s="27">
        <v>0.33</v>
      </c>
      <c r="H561" t="str">
        <f t="shared" si="33"/>
        <v/>
      </c>
      <c r="I561">
        <f>$H$559*G561</f>
        <v>208779.12</v>
      </c>
      <c r="L561" t="s">
        <v>1420</v>
      </c>
      <c r="M561">
        <v>208779.12</v>
      </c>
      <c r="N561" s="106" t="str">
        <f t="shared" si="32"/>
        <v>208779.12</v>
      </c>
    </row>
    <row r="562" spans="5:14" ht="16.5" thickTop="1" thickBot="1">
      <c r="E562" s="61" t="s">
        <v>540</v>
      </c>
      <c r="F562" s="23">
        <v>1</v>
      </c>
      <c r="G562" s="27">
        <v>0.32</v>
      </c>
      <c r="H562" t="str">
        <f t="shared" si="33"/>
        <v/>
      </c>
      <c r="I562">
        <f>$H$559*G562</f>
        <v>202452.48000000001</v>
      </c>
      <c r="L562" t="s">
        <v>1420</v>
      </c>
      <c r="M562">
        <v>202452.48000000001</v>
      </c>
      <c r="N562" s="106" t="str">
        <f t="shared" si="32"/>
        <v>202452.48</v>
      </c>
    </row>
    <row r="563" spans="5:14" ht="16.5" thickTop="1" thickBot="1">
      <c r="E563" s="101" t="s">
        <v>667</v>
      </c>
      <c r="F563" s="102">
        <v>5</v>
      </c>
      <c r="G563" s="27"/>
      <c r="H563">
        <f t="shared" si="33"/>
        <v>407781</v>
      </c>
      <c r="I563" t="e">
        <f>H562*G563</f>
        <v>#VALUE!</v>
      </c>
      <c r="L563">
        <v>407781</v>
      </c>
      <c r="N563" s="106" t="str">
        <f t="shared" si="32"/>
        <v>407781</v>
      </c>
    </row>
    <row r="564" spans="5:14" ht="16.5" thickTop="1" thickBot="1">
      <c r="E564" s="61" t="s">
        <v>803</v>
      </c>
      <c r="F564" s="23">
        <v>1</v>
      </c>
      <c r="G564" s="27">
        <v>0.15</v>
      </c>
      <c r="H564" t="str">
        <f t="shared" si="33"/>
        <v/>
      </c>
      <c r="I564">
        <f>$H$563*G564</f>
        <v>61167.149999999994</v>
      </c>
      <c r="L564" t="s">
        <v>1420</v>
      </c>
      <c r="M564">
        <v>61167.149999999994</v>
      </c>
      <c r="N564" s="106" t="str">
        <f t="shared" si="32"/>
        <v>61167.15</v>
      </c>
    </row>
    <row r="565" spans="5:14" ht="16.5" thickTop="1" thickBot="1">
      <c r="E565" s="61" t="s">
        <v>667</v>
      </c>
      <c r="F565" s="23">
        <v>1</v>
      </c>
      <c r="G565" s="27">
        <v>0.18</v>
      </c>
      <c r="H565">
        <f t="shared" si="33"/>
        <v>407781</v>
      </c>
      <c r="I565">
        <f>$H$563*G565</f>
        <v>73400.58</v>
      </c>
      <c r="M565">
        <v>73400.58</v>
      </c>
      <c r="N565" s="106" t="str">
        <f t="shared" si="32"/>
        <v>73400.58</v>
      </c>
    </row>
    <row r="566" spans="5:14" ht="16.5" thickTop="1" thickBot="1">
      <c r="E566" s="61" t="s">
        <v>799</v>
      </c>
      <c r="F566" s="23">
        <v>1</v>
      </c>
      <c r="G566" s="27">
        <v>0.28000000000000003</v>
      </c>
      <c r="H566" t="str">
        <f t="shared" si="33"/>
        <v/>
      </c>
      <c r="I566">
        <f>$H$563*G566</f>
        <v>114178.68000000001</v>
      </c>
      <c r="L566" t="s">
        <v>1420</v>
      </c>
      <c r="M566">
        <v>114178.68000000001</v>
      </c>
      <c r="N566" s="106" t="str">
        <f t="shared" si="32"/>
        <v>114178.68</v>
      </c>
    </row>
    <row r="567" spans="5:14" ht="16.5" thickTop="1" thickBot="1">
      <c r="E567" s="61" t="s">
        <v>807</v>
      </c>
      <c r="F567" s="23">
        <v>1</v>
      </c>
      <c r="G567" s="27">
        <v>0.23</v>
      </c>
      <c r="H567" t="str">
        <f t="shared" si="33"/>
        <v/>
      </c>
      <c r="I567">
        <f>$H$563*G567</f>
        <v>93789.63</v>
      </c>
      <c r="L567" t="s">
        <v>1420</v>
      </c>
      <c r="M567">
        <v>93789.63</v>
      </c>
      <c r="N567" s="106" t="str">
        <f t="shared" si="32"/>
        <v>93789.63</v>
      </c>
    </row>
    <row r="568" spans="5:14" ht="16.5" thickTop="1" thickBot="1">
      <c r="E568" s="61" t="s">
        <v>812</v>
      </c>
      <c r="F568" s="23">
        <v>1</v>
      </c>
      <c r="G568" s="27">
        <v>0.2</v>
      </c>
      <c r="H568" t="str">
        <f t="shared" si="33"/>
        <v/>
      </c>
      <c r="I568">
        <f>$H$563*G568</f>
        <v>81556.200000000012</v>
      </c>
      <c r="L568" t="s">
        <v>1420</v>
      </c>
      <c r="M568">
        <v>81556.200000000012</v>
      </c>
      <c r="N568" s="106" t="str">
        <f t="shared" si="32"/>
        <v>81556.2</v>
      </c>
    </row>
    <row r="569" spans="5:14" ht="16.5" thickTop="1" thickBot="1">
      <c r="E569" s="101" t="s">
        <v>305</v>
      </c>
      <c r="F569" s="102">
        <v>2</v>
      </c>
      <c r="G569" s="27"/>
      <c r="H569">
        <f t="shared" si="33"/>
        <v>527771</v>
      </c>
      <c r="I569" t="e">
        <f>H568*G569</f>
        <v>#VALUE!</v>
      </c>
      <c r="L569">
        <v>527771</v>
      </c>
      <c r="N569" s="106" t="str">
        <f t="shared" si="32"/>
        <v>527771</v>
      </c>
    </row>
    <row r="570" spans="5:14" ht="16.5" thickTop="1" thickBot="1">
      <c r="E570" s="61" t="s">
        <v>305</v>
      </c>
      <c r="F570" s="23">
        <v>1</v>
      </c>
      <c r="G570" s="27">
        <v>0.4</v>
      </c>
      <c r="H570">
        <f t="shared" si="33"/>
        <v>527771</v>
      </c>
      <c r="I570">
        <f>H569*G570</f>
        <v>211108.40000000002</v>
      </c>
      <c r="M570">
        <v>211108.40000000002</v>
      </c>
      <c r="N570" s="106" t="str">
        <f t="shared" si="32"/>
        <v>211108.4</v>
      </c>
    </row>
    <row r="571" spans="5:14" ht="16.5" thickTop="1" thickBot="1">
      <c r="E571" s="61" t="s">
        <v>568</v>
      </c>
      <c r="F571" s="23">
        <v>1</v>
      </c>
      <c r="G571" s="27">
        <v>0.6</v>
      </c>
      <c r="H571" t="str">
        <f t="shared" si="33"/>
        <v/>
      </c>
      <c r="I571">
        <f>H570*G571</f>
        <v>316662.59999999998</v>
      </c>
      <c r="L571" t="s">
        <v>1420</v>
      </c>
      <c r="M571">
        <v>316662.59999999998</v>
      </c>
      <c r="N571" s="106" t="str">
        <f t="shared" si="32"/>
        <v>316662.6</v>
      </c>
    </row>
    <row r="572" spans="5:14" ht="16.5" thickTop="1" thickBot="1">
      <c r="E572" s="101" t="s">
        <v>228</v>
      </c>
      <c r="F572" s="102">
        <v>3</v>
      </c>
      <c r="G572" s="27"/>
      <c r="H572">
        <f t="shared" si="33"/>
        <v>275112</v>
      </c>
      <c r="I572" t="e">
        <f>H571*G572</f>
        <v>#VALUE!</v>
      </c>
      <c r="L572">
        <v>275112</v>
      </c>
      <c r="N572" s="106" t="str">
        <f t="shared" si="32"/>
        <v>275112</v>
      </c>
    </row>
    <row r="573" spans="5:14" ht="16.5" thickTop="1" thickBot="1">
      <c r="E573" s="61" t="s">
        <v>758</v>
      </c>
      <c r="F573" s="23">
        <v>1</v>
      </c>
      <c r="G573" s="27">
        <v>0.35</v>
      </c>
      <c r="H573" t="str">
        <f t="shared" si="33"/>
        <v/>
      </c>
      <c r="I573">
        <f>$H$572*G573</f>
        <v>96289.2</v>
      </c>
      <c r="L573" t="s">
        <v>1420</v>
      </c>
      <c r="M573">
        <v>96289.2</v>
      </c>
      <c r="N573" s="106" t="str">
        <f t="shared" si="32"/>
        <v>96289.2</v>
      </c>
    </row>
    <row r="574" spans="5:14" ht="16.5" thickTop="1" thickBot="1">
      <c r="E574" s="61" t="s">
        <v>227</v>
      </c>
      <c r="F574" s="23">
        <v>1</v>
      </c>
      <c r="G574" s="27">
        <v>0.33</v>
      </c>
      <c r="H574" t="str">
        <f t="shared" si="33"/>
        <v/>
      </c>
      <c r="I574">
        <f>$H$572*G574</f>
        <v>90786.96</v>
      </c>
      <c r="L574" t="s">
        <v>1420</v>
      </c>
      <c r="M574">
        <v>90786.96</v>
      </c>
      <c r="N574" s="106" t="str">
        <f t="shared" si="32"/>
        <v>90786.96</v>
      </c>
    </row>
    <row r="575" spans="5:14" ht="16.5" thickTop="1" thickBot="1">
      <c r="E575" s="61" t="s">
        <v>759</v>
      </c>
      <c r="F575" s="23">
        <v>1</v>
      </c>
      <c r="G575" s="27">
        <v>0.32</v>
      </c>
      <c r="H575" t="str">
        <f t="shared" si="33"/>
        <v/>
      </c>
      <c r="I575">
        <f>$H$572*G575</f>
        <v>88035.839999999997</v>
      </c>
      <c r="L575" t="s">
        <v>1420</v>
      </c>
      <c r="M575">
        <v>88035.839999999997</v>
      </c>
      <c r="N575" s="106" t="str">
        <f t="shared" si="32"/>
        <v>88035.84</v>
      </c>
    </row>
    <row r="576" spans="5:14" ht="16.5" thickTop="1" thickBot="1">
      <c r="E576" s="101" t="s">
        <v>471</v>
      </c>
      <c r="F576" s="102">
        <v>8</v>
      </c>
      <c r="G576" s="27"/>
      <c r="H576">
        <f t="shared" si="33"/>
        <v>210006</v>
      </c>
      <c r="I576" t="e">
        <f>H575*G576</f>
        <v>#VALUE!</v>
      </c>
      <c r="L576">
        <v>210006</v>
      </c>
      <c r="N576" s="106" t="str">
        <f t="shared" si="32"/>
        <v>210006</v>
      </c>
    </row>
    <row r="577" spans="5:14" ht="16.5" thickTop="1" thickBot="1">
      <c r="E577" s="61" t="s">
        <v>470</v>
      </c>
      <c r="F577" s="23">
        <v>1</v>
      </c>
      <c r="G577" s="27">
        <v>0.08</v>
      </c>
      <c r="H577" t="str">
        <f t="shared" si="33"/>
        <v/>
      </c>
      <c r="I577">
        <f t="shared" ref="I577:I584" si="35">$H$576*G577</f>
        <v>16800.48</v>
      </c>
      <c r="L577" t="s">
        <v>1420</v>
      </c>
      <c r="M577">
        <v>16800.48</v>
      </c>
      <c r="N577" s="106" t="str">
        <f t="shared" si="32"/>
        <v>16800.48</v>
      </c>
    </row>
    <row r="578" spans="5:14" ht="16.5" thickTop="1" thickBot="1">
      <c r="E578" s="61" t="s">
        <v>546</v>
      </c>
      <c r="F578" s="23">
        <v>1</v>
      </c>
      <c r="G578" s="27">
        <v>0.09</v>
      </c>
      <c r="H578" t="str">
        <f t="shared" si="33"/>
        <v/>
      </c>
      <c r="I578">
        <f t="shared" si="35"/>
        <v>18900.54</v>
      </c>
      <c r="L578" t="s">
        <v>1420</v>
      </c>
      <c r="M578">
        <v>18900.54</v>
      </c>
      <c r="N578" s="106" t="str">
        <f t="shared" si="32"/>
        <v>18900.54</v>
      </c>
    </row>
    <row r="579" spans="5:14" ht="16.5" thickTop="1" thickBot="1">
      <c r="E579" s="61" t="s">
        <v>497</v>
      </c>
      <c r="F579" s="23">
        <v>1</v>
      </c>
      <c r="G579" s="27">
        <v>0.12</v>
      </c>
      <c r="H579" t="str">
        <f t="shared" si="33"/>
        <v/>
      </c>
      <c r="I579">
        <f t="shared" si="35"/>
        <v>25200.719999999998</v>
      </c>
      <c r="L579" t="s">
        <v>1420</v>
      </c>
      <c r="M579">
        <v>25200.719999999998</v>
      </c>
      <c r="N579" s="106" t="str">
        <f t="shared" ref="N579:N642" si="36">_xlfn.CONCAT(L579:M579)</f>
        <v>25200.72</v>
      </c>
    </row>
    <row r="580" spans="5:14" ht="16.5" thickTop="1" thickBot="1">
      <c r="E580" s="61" t="s">
        <v>570</v>
      </c>
      <c r="F580" s="23">
        <v>1</v>
      </c>
      <c r="G580" s="27">
        <v>0.15</v>
      </c>
      <c r="H580" t="str">
        <f t="shared" ref="H580:H643" si="37">IFERROR(VLOOKUP(E580,$A$3:$B$452,2,0), "")</f>
        <v/>
      </c>
      <c r="I580">
        <f t="shared" si="35"/>
        <v>31500.899999999998</v>
      </c>
      <c r="L580" t="s">
        <v>1420</v>
      </c>
      <c r="M580">
        <v>31500.899999999998</v>
      </c>
      <c r="N580" s="106" t="str">
        <f t="shared" si="36"/>
        <v>31500.9</v>
      </c>
    </row>
    <row r="581" spans="5:14" ht="16.5" thickTop="1" thickBot="1">
      <c r="E581" s="61" t="s">
        <v>576</v>
      </c>
      <c r="F581" s="23">
        <v>1</v>
      </c>
      <c r="G581" s="27">
        <v>0.16</v>
      </c>
      <c r="H581" t="str">
        <f t="shared" si="37"/>
        <v/>
      </c>
      <c r="I581">
        <f t="shared" si="35"/>
        <v>33600.959999999999</v>
      </c>
      <c r="L581" t="s">
        <v>1420</v>
      </c>
      <c r="M581">
        <v>33600.959999999999</v>
      </c>
      <c r="N581" s="106" t="str">
        <f t="shared" si="36"/>
        <v>33600.96</v>
      </c>
    </row>
    <row r="582" spans="5:14" ht="16.5" thickTop="1" thickBot="1">
      <c r="E582" s="61" t="s">
        <v>563</v>
      </c>
      <c r="F582" s="23">
        <v>1</v>
      </c>
      <c r="G582" s="27">
        <v>0.13</v>
      </c>
      <c r="H582" t="str">
        <f t="shared" si="37"/>
        <v/>
      </c>
      <c r="I582">
        <f t="shared" si="35"/>
        <v>27300.780000000002</v>
      </c>
      <c r="L582" t="s">
        <v>1420</v>
      </c>
      <c r="M582">
        <v>27300.780000000002</v>
      </c>
      <c r="N582" s="106" t="str">
        <f t="shared" si="36"/>
        <v>27300.78</v>
      </c>
    </row>
    <row r="583" spans="5:14" ht="16.5" thickTop="1" thickBot="1">
      <c r="E583" s="61" t="s">
        <v>530</v>
      </c>
      <c r="F583" s="23">
        <v>1</v>
      </c>
      <c r="G583" s="27">
        <v>7.0000000000000007E-2</v>
      </c>
      <c r="H583" t="str">
        <f t="shared" si="37"/>
        <v/>
      </c>
      <c r="I583">
        <f t="shared" si="35"/>
        <v>14700.420000000002</v>
      </c>
      <c r="L583" t="s">
        <v>1420</v>
      </c>
      <c r="M583">
        <v>14700.420000000002</v>
      </c>
      <c r="N583" s="106" t="str">
        <f t="shared" si="36"/>
        <v>14700.42</v>
      </c>
    </row>
    <row r="584" spans="5:14" ht="16.5" thickTop="1" thickBot="1">
      <c r="E584" s="61" t="s">
        <v>487</v>
      </c>
      <c r="F584" s="23">
        <v>1</v>
      </c>
      <c r="G584" s="27">
        <v>0.2</v>
      </c>
      <c r="H584" t="str">
        <f t="shared" si="37"/>
        <v/>
      </c>
      <c r="I584">
        <f t="shared" si="35"/>
        <v>42001.200000000004</v>
      </c>
      <c r="L584" t="s">
        <v>1420</v>
      </c>
      <c r="M584">
        <v>42001.200000000004</v>
      </c>
      <c r="N584" s="106" t="str">
        <f t="shared" si="36"/>
        <v>42001.2</v>
      </c>
    </row>
    <row r="585" spans="5:14" ht="16.5" thickTop="1" thickBot="1">
      <c r="E585" s="101" t="s">
        <v>151</v>
      </c>
      <c r="F585" s="102">
        <v>5</v>
      </c>
      <c r="G585" s="27"/>
      <c r="H585">
        <f t="shared" si="37"/>
        <v>289406</v>
      </c>
      <c r="I585" t="e">
        <f>H584*G585</f>
        <v>#VALUE!</v>
      </c>
      <c r="L585">
        <v>289406</v>
      </c>
      <c r="N585" s="106" t="str">
        <f t="shared" si="36"/>
        <v>289406</v>
      </c>
    </row>
    <row r="586" spans="5:14" ht="16.5" thickTop="1" thickBot="1">
      <c r="E586" s="61" t="s">
        <v>149</v>
      </c>
      <c r="F586" s="23">
        <v>1</v>
      </c>
      <c r="G586" s="27">
        <v>0.15</v>
      </c>
      <c r="H586" t="str">
        <f t="shared" si="37"/>
        <v/>
      </c>
      <c r="I586">
        <f>$H$585*G586</f>
        <v>43410.9</v>
      </c>
      <c r="L586" t="s">
        <v>1420</v>
      </c>
      <c r="M586">
        <v>43410.9</v>
      </c>
      <c r="N586" s="106" t="str">
        <f t="shared" si="36"/>
        <v>43410.9</v>
      </c>
    </row>
    <row r="587" spans="5:14" ht="16.5" thickTop="1" thickBot="1">
      <c r="E587" s="61" t="s">
        <v>634</v>
      </c>
      <c r="F587" s="23">
        <v>1</v>
      </c>
      <c r="G587" s="27">
        <v>0.18</v>
      </c>
      <c r="H587" t="str">
        <f t="shared" si="37"/>
        <v/>
      </c>
      <c r="I587">
        <f>$H$585*G587</f>
        <v>52093.079999999994</v>
      </c>
      <c r="L587" t="s">
        <v>1420</v>
      </c>
      <c r="M587">
        <v>52093.079999999994</v>
      </c>
      <c r="N587" s="106" t="str">
        <f t="shared" si="36"/>
        <v>52093.08</v>
      </c>
    </row>
    <row r="588" spans="5:14" ht="16.5" thickTop="1" thickBot="1">
      <c r="E588" s="61" t="s">
        <v>635</v>
      </c>
      <c r="F588" s="23">
        <v>1</v>
      </c>
      <c r="G588" s="27">
        <v>0.28000000000000003</v>
      </c>
      <c r="H588" t="str">
        <f t="shared" si="37"/>
        <v/>
      </c>
      <c r="I588">
        <f>$H$585*G588</f>
        <v>81033.680000000008</v>
      </c>
      <c r="L588" t="s">
        <v>1420</v>
      </c>
      <c r="M588">
        <v>81033.680000000008</v>
      </c>
      <c r="N588" s="106" t="str">
        <f t="shared" si="36"/>
        <v>81033.68</v>
      </c>
    </row>
    <row r="589" spans="5:14" ht="16.5" thickTop="1" thickBot="1">
      <c r="E589" s="61" t="s">
        <v>151</v>
      </c>
      <c r="F589" s="23">
        <v>1</v>
      </c>
      <c r="G589" s="27">
        <v>0.23</v>
      </c>
      <c r="H589">
        <f t="shared" si="37"/>
        <v>289406</v>
      </c>
      <c r="I589">
        <f>$H$585*G589</f>
        <v>66563.38</v>
      </c>
      <c r="M589">
        <v>66563.38</v>
      </c>
      <c r="N589" s="106" t="str">
        <f t="shared" si="36"/>
        <v>66563.38</v>
      </c>
    </row>
    <row r="590" spans="5:14" ht="16.5" thickTop="1" thickBot="1">
      <c r="E590" s="61" t="s">
        <v>266</v>
      </c>
      <c r="F590" s="23">
        <v>1</v>
      </c>
      <c r="G590" s="27">
        <v>0.2</v>
      </c>
      <c r="H590" t="str">
        <f t="shared" si="37"/>
        <v/>
      </c>
      <c r="I590">
        <f>$H$585*G590</f>
        <v>57881.200000000004</v>
      </c>
      <c r="L590" t="s">
        <v>1420</v>
      </c>
      <c r="M590">
        <v>57881.200000000004</v>
      </c>
      <c r="N590" s="106" t="str">
        <f t="shared" si="36"/>
        <v>57881.2</v>
      </c>
    </row>
    <row r="591" spans="5:14" ht="16.5" thickTop="1" thickBot="1">
      <c r="E591" s="101" t="s">
        <v>703</v>
      </c>
      <c r="F591" s="102">
        <v>5</v>
      </c>
      <c r="G591" s="27"/>
      <c r="H591">
        <f t="shared" si="37"/>
        <v>383263</v>
      </c>
      <c r="I591" t="e">
        <f>H590*G591</f>
        <v>#VALUE!</v>
      </c>
      <c r="L591">
        <v>383263</v>
      </c>
      <c r="N591" s="106" t="str">
        <f t="shared" si="36"/>
        <v>383263</v>
      </c>
    </row>
    <row r="592" spans="5:14" ht="16.5" thickTop="1" thickBot="1">
      <c r="E592" s="61" t="s">
        <v>702</v>
      </c>
      <c r="F592" s="23">
        <v>1</v>
      </c>
      <c r="G592" s="27">
        <v>0.2</v>
      </c>
      <c r="H592" t="str">
        <f t="shared" si="37"/>
        <v/>
      </c>
      <c r="I592">
        <f>$H$591*G592</f>
        <v>76652.600000000006</v>
      </c>
      <c r="L592" t="s">
        <v>1420</v>
      </c>
      <c r="M592">
        <v>76652.600000000006</v>
      </c>
      <c r="N592" s="106" t="str">
        <f t="shared" si="36"/>
        <v>76652.6</v>
      </c>
    </row>
    <row r="593" spans="5:14" ht="16.5" thickTop="1" thickBot="1">
      <c r="E593" s="61" t="s">
        <v>704</v>
      </c>
      <c r="F593" s="23">
        <v>1</v>
      </c>
      <c r="G593" s="27">
        <v>0.23</v>
      </c>
      <c r="H593" t="str">
        <f t="shared" si="37"/>
        <v/>
      </c>
      <c r="I593">
        <f>$H$591*G593</f>
        <v>88150.49</v>
      </c>
      <c r="L593" t="s">
        <v>1420</v>
      </c>
      <c r="M593">
        <v>88150.49</v>
      </c>
      <c r="N593" s="106" t="str">
        <f t="shared" si="36"/>
        <v>88150.49</v>
      </c>
    </row>
    <row r="594" spans="5:14" ht="16.5" thickTop="1" thickBot="1">
      <c r="E594" s="61" t="s">
        <v>705</v>
      </c>
      <c r="F594" s="23">
        <v>1</v>
      </c>
      <c r="G594" s="27">
        <v>0.28000000000000003</v>
      </c>
      <c r="H594" t="str">
        <f t="shared" si="37"/>
        <v/>
      </c>
      <c r="I594">
        <f>$H$591*G594</f>
        <v>107313.64000000001</v>
      </c>
      <c r="L594" t="s">
        <v>1420</v>
      </c>
      <c r="M594">
        <v>107313.64000000001</v>
      </c>
      <c r="N594" s="106" t="str">
        <f t="shared" si="36"/>
        <v>107313.64</v>
      </c>
    </row>
    <row r="595" spans="5:14" ht="16.5" thickTop="1" thickBot="1">
      <c r="E595" s="61" t="s">
        <v>50</v>
      </c>
      <c r="F595" s="23">
        <v>1</v>
      </c>
      <c r="G595" s="27">
        <v>0.18</v>
      </c>
      <c r="H595" t="str">
        <f t="shared" si="37"/>
        <v/>
      </c>
      <c r="I595">
        <f>$H$591*G595</f>
        <v>68987.34</v>
      </c>
      <c r="L595" t="s">
        <v>1420</v>
      </c>
      <c r="M595">
        <v>68987.34</v>
      </c>
      <c r="N595" s="106" t="str">
        <f t="shared" si="36"/>
        <v>68987.34</v>
      </c>
    </row>
    <row r="596" spans="5:14" ht="16.5" thickTop="1" thickBot="1">
      <c r="E596" s="61" t="s">
        <v>706</v>
      </c>
      <c r="F596" s="23">
        <v>1</v>
      </c>
      <c r="G596" s="27">
        <v>0.15</v>
      </c>
      <c r="H596" t="str">
        <f t="shared" si="37"/>
        <v/>
      </c>
      <c r="I596">
        <f>$H$591*G596</f>
        <v>57489.45</v>
      </c>
      <c r="L596" t="s">
        <v>1420</v>
      </c>
      <c r="M596">
        <v>57489.45</v>
      </c>
      <c r="N596" s="106" t="str">
        <f t="shared" si="36"/>
        <v>57489.45</v>
      </c>
    </row>
    <row r="597" spans="5:14" ht="16.5" thickTop="1" thickBot="1">
      <c r="E597" s="101" t="s">
        <v>603</v>
      </c>
      <c r="F597" s="102">
        <v>1</v>
      </c>
      <c r="G597" s="27"/>
      <c r="H597">
        <f t="shared" si="37"/>
        <v>197898</v>
      </c>
      <c r="I597" t="e">
        <f>H596*G597</f>
        <v>#VALUE!</v>
      </c>
      <c r="L597">
        <v>197898</v>
      </c>
      <c r="N597" s="106" t="str">
        <f t="shared" si="36"/>
        <v>197898</v>
      </c>
    </row>
    <row r="598" spans="5:14" ht="16.5" thickTop="1" thickBot="1">
      <c r="E598" s="61" t="s">
        <v>603</v>
      </c>
      <c r="F598" s="23">
        <v>1</v>
      </c>
      <c r="G598" s="27">
        <v>1</v>
      </c>
      <c r="H598">
        <f t="shared" si="37"/>
        <v>197898</v>
      </c>
      <c r="I598">
        <f>H597*G598</f>
        <v>197898</v>
      </c>
      <c r="M598">
        <v>197898</v>
      </c>
      <c r="N598" s="106" t="str">
        <f t="shared" si="36"/>
        <v>197898</v>
      </c>
    </row>
    <row r="599" spans="5:14" ht="16.5" thickTop="1" thickBot="1">
      <c r="E599" s="101" t="s">
        <v>801</v>
      </c>
      <c r="F599" s="102">
        <v>3</v>
      </c>
      <c r="G599" s="27"/>
      <c r="H599">
        <f t="shared" si="37"/>
        <v>27038</v>
      </c>
      <c r="I599">
        <f>H598*G599</f>
        <v>0</v>
      </c>
      <c r="L599">
        <v>27038</v>
      </c>
      <c r="N599" s="106" t="str">
        <f t="shared" si="36"/>
        <v>27038</v>
      </c>
    </row>
    <row r="600" spans="5:14" ht="16.5" thickTop="1" thickBot="1">
      <c r="E600" s="61" t="s">
        <v>800</v>
      </c>
      <c r="F600" s="23">
        <v>1</v>
      </c>
      <c r="G600" s="27">
        <v>0.35</v>
      </c>
      <c r="H600" t="str">
        <f t="shared" si="37"/>
        <v/>
      </c>
      <c r="I600">
        <f>$H$599*G600</f>
        <v>9463.2999999999993</v>
      </c>
      <c r="L600" t="s">
        <v>1420</v>
      </c>
      <c r="M600">
        <v>9463.2999999999993</v>
      </c>
      <c r="N600" s="106" t="str">
        <f t="shared" si="36"/>
        <v>9463.3</v>
      </c>
    </row>
    <row r="601" spans="5:14" ht="16.5" thickTop="1" thickBot="1">
      <c r="E601" s="61" t="s">
        <v>801</v>
      </c>
      <c r="F601" s="23">
        <v>1</v>
      </c>
      <c r="G601" s="27">
        <v>0.33</v>
      </c>
      <c r="H601">
        <f t="shared" si="37"/>
        <v>27038</v>
      </c>
      <c r="I601">
        <f>$H$599*G601</f>
        <v>8922.5400000000009</v>
      </c>
      <c r="M601">
        <v>8922.5400000000009</v>
      </c>
      <c r="N601" s="106" t="str">
        <f t="shared" si="36"/>
        <v>8922.54</v>
      </c>
    </row>
    <row r="602" spans="5:14" ht="16.5" thickTop="1" thickBot="1">
      <c r="E602" s="61" t="s">
        <v>809</v>
      </c>
      <c r="F602" s="23">
        <v>1</v>
      </c>
      <c r="G602" s="27">
        <v>0.32</v>
      </c>
      <c r="H602" t="str">
        <f t="shared" si="37"/>
        <v/>
      </c>
      <c r="I602">
        <f>$H$599*G602</f>
        <v>8652.16</v>
      </c>
      <c r="L602" t="s">
        <v>1420</v>
      </c>
      <c r="M602">
        <v>8652.16</v>
      </c>
      <c r="N602" s="106" t="str">
        <f t="shared" si="36"/>
        <v>8652.16</v>
      </c>
    </row>
    <row r="603" spans="5:14" ht="16.5" thickTop="1" thickBot="1">
      <c r="E603" s="101" t="s">
        <v>731</v>
      </c>
      <c r="F603" s="102">
        <v>6</v>
      </c>
      <c r="G603" s="27"/>
      <c r="H603">
        <f t="shared" si="37"/>
        <v>1323600</v>
      </c>
      <c r="I603" t="e">
        <f>H602*G603</f>
        <v>#VALUE!</v>
      </c>
      <c r="L603">
        <v>1323600</v>
      </c>
      <c r="N603" s="106" t="str">
        <f t="shared" si="36"/>
        <v>1323600</v>
      </c>
    </row>
    <row r="604" spans="5:14" ht="16.5" thickTop="1" thickBot="1">
      <c r="E604" s="61" t="s">
        <v>741</v>
      </c>
      <c r="F604" s="23">
        <v>1</v>
      </c>
      <c r="G604" s="27">
        <v>0.15</v>
      </c>
      <c r="H604" t="str">
        <f t="shared" si="37"/>
        <v/>
      </c>
      <c r="I604">
        <f t="shared" ref="I604:I609" si="38">$H$603*G604</f>
        <v>198540</v>
      </c>
      <c r="L604" t="s">
        <v>1420</v>
      </c>
      <c r="M604">
        <v>198540</v>
      </c>
      <c r="N604" s="106" t="str">
        <f t="shared" si="36"/>
        <v>198540</v>
      </c>
    </row>
    <row r="605" spans="5:14" ht="16.5" thickTop="1" thickBot="1">
      <c r="E605" s="61" t="s">
        <v>729</v>
      </c>
      <c r="F605" s="23">
        <v>1</v>
      </c>
      <c r="G605" s="27">
        <v>0.18</v>
      </c>
      <c r="H605" t="str">
        <f t="shared" si="37"/>
        <v/>
      </c>
      <c r="I605">
        <f t="shared" si="38"/>
        <v>238248</v>
      </c>
      <c r="L605" t="s">
        <v>1420</v>
      </c>
      <c r="M605">
        <v>238248</v>
      </c>
      <c r="N605" s="106" t="str">
        <f t="shared" si="36"/>
        <v>238248</v>
      </c>
    </row>
    <row r="606" spans="5:14" ht="16.5" thickTop="1" thickBot="1">
      <c r="E606" s="61" t="s">
        <v>733</v>
      </c>
      <c r="F606" s="23">
        <v>1</v>
      </c>
      <c r="G606" s="27">
        <v>0.2</v>
      </c>
      <c r="H606" t="str">
        <f t="shared" si="37"/>
        <v/>
      </c>
      <c r="I606">
        <f t="shared" si="38"/>
        <v>264720</v>
      </c>
      <c r="L606" t="s">
        <v>1420</v>
      </c>
      <c r="M606">
        <v>264720</v>
      </c>
      <c r="N606" s="106" t="str">
        <f t="shared" si="36"/>
        <v>264720</v>
      </c>
    </row>
    <row r="607" spans="5:14" ht="16.5" thickTop="1" thickBot="1">
      <c r="E607" s="61" t="s">
        <v>735</v>
      </c>
      <c r="F607" s="23">
        <v>1</v>
      </c>
      <c r="G607" s="27">
        <v>0.13</v>
      </c>
      <c r="H607" t="str">
        <f t="shared" si="37"/>
        <v/>
      </c>
      <c r="I607">
        <f t="shared" si="38"/>
        <v>172068</v>
      </c>
      <c r="L607" t="s">
        <v>1420</v>
      </c>
      <c r="M607">
        <v>172068</v>
      </c>
      <c r="N607" s="106" t="str">
        <f t="shared" si="36"/>
        <v>172068</v>
      </c>
    </row>
    <row r="608" spans="5:14" ht="16.5" thickTop="1" thickBot="1">
      <c r="E608" s="61" t="s">
        <v>738</v>
      </c>
      <c r="F608" s="23">
        <v>1</v>
      </c>
      <c r="G608" s="27">
        <v>0.12</v>
      </c>
      <c r="H608" t="str">
        <f t="shared" si="37"/>
        <v/>
      </c>
      <c r="I608">
        <f t="shared" si="38"/>
        <v>158832</v>
      </c>
      <c r="L608" t="s">
        <v>1420</v>
      </c>
      <c r="M608">
        <v>158832</v>
      </c>
      <c r="N608" s="106" t="str">
        <f t="shared" si="36"/>
        <v>158832</v>
      </c>
    </row>
    <row r="609" spans="5:14" ht="16.5" thickTop="1" thickBot="1">
      <c r="E609" s="61" t="s">
        <v>742</v>
      </c>
      <c r="F609" s="23">
        <v>1</v>
      </c>
      <c r="G609" s="27">
        <v>0.22</v>
      </c>
      <c r="H609" t="str">
        <f t="shared" si="37"/>
        <v/>
      </c>
      <c r="I609">
        <f t="shared" si="38"/>
        <v>291192</v>
      </c>
      <c r="L609" t="s">
        <v>1420</v>
      </c>
      <c r="M609">
        <v>291192</v>
      </c>
      <c r="N609" s="106" t="str">
        <f t="shared" si="36"/>
        <v>291192</v>
      </c>
    </row>
    <row r="610" spans="5:14" ht="16.5" thickTop="1" thickBot="1">
      <c r="E610" s="101" t="s">
        <v>226</v>
      </c>
      <c r="F610" s="102">
        <v>3</v>
      </c>
      <c r="G610" s="27"/>
      <c r="H610">
        <f t="shared" si="37"/>
        <v>260230</v>
      </c>
      <c r="I610" t="e">
        <f>H609*G610</f>
        <v>#VALUE!</v>
      </c>
      <c r="L610">
        <v>260230</v>
      </c>
      <c r="N610" s="106" t="str">
        <f t="shared" si="36"/>
        <v>260230</v>
      </c>
    </row>
    <row r="611" spans="5:14" ht="16.5" thickTop="1" thickBot="1">
      <c r="E611" s="61" t="s">
        <v>224</v>
      </c>
      <c r="F611" s="23">
        <v>1</v>
      </c>
      <c r="G611" s="27">
        <v>0.33</v>
      </c>
      <c r="H611" t="str">
        <f t="shared" si="37"/>
        <v/>
      </c>
      <c r="I611">
        <f>$H$610*G611</f>
        <v>85875.900000000009</v>
      </c>
      <c r="L611" t="s">
        <v>1420</v>
      </c>
      <c r="M611">
        <v>85875.900000000009</v>
      </c>
      <c r="N611" s="106" t="str">
        <f t="shared" si="36"/>
        <v>85875.9</v>
      </c>
    </row>
    <row r="612" spans="5:14" ht="16.5" thickTop="1" thickBot="1">
      <c r="E612" s="61" t="s">
        <v>786</v>
      </c>
      <c r="F612" s="23">
        <v>1</v>
      </c>
      <c r="G612" s="27">
        <v>0.32</v>
      </c>
      <c r="H612" t="str">
        <f t="shared" si="37"/>
        <v/>
      </c>
      <c r="I612">
        <f>$H$610*G612</f>
        <v>83273.600000000006</v>
      </c>
      <c r="L612" t="s">
        <v>1420</v>
      </c>
      <c r="M612">
        <v>83273.600000000006</v>
      </c>
      <c r="N612" s="106" t="str">
        <f t="shared" si="36"/>
        <v>83273.6</v>
      </c>
    </row>
    <row r="613" spans="5:14" ht="16.5" thickTop="1" thickBot="1">
      <c r="E613" s="61" t="s">
        <v>226</v>
      </c>
      <c r="F613" s="23">
        <v>1</v>
      </c>
      <c r="G613" s="27">
        <v>0.35</v>
      </c>
      <c r="H613">
        <f t="shared" si="37"/>
        <v>260230</v>
      </c>
      <c r="I613">
        <f>$H$610*G613</f>
        <v>91080.5</v>
      </c>
      <c r="M613">
        <v>91080.5</v>
      </c>
      <c r="N613" s="106" t="str">
        <f t="shared" si="36"/>
        <v>91080.5</v>
      </c>
    </row>
    <row r="614" spans="5:14" ht="16.5" thickTop="1" thickBot="1">
      <c r="E614" s="101" t="s">
        <v>757</v>
      </c>
      <c r="F614" s="102">
        <v>3</v>
      </c>
      <c r="G614" s="27"/>
      <c r="H614">
        <f t="shared" si="37"/>
        <v>707525</v>
      </c>
      <c r="I614">
        <f>H613*G614</f>
        <v>0</v>
      </c>
      <c r="L614">
        <v>707525</v>
      </c>
      <c r="N614" s="106" t="str">
        <f t="shared" si="36"/>
        <v>707525</v>
      </c>
    </row>
    <row r="615" spans="5:14" ht="16.5" thickTop="1" thickBot="1">
      <c r="E615" s="61" t="s">
        <v>38</v>
      </c>
      <c r="F615" s="23">
        <v>1</v>
      </c>
      <c r="G615" s="27">
        <v>0.35</v>
      </c>
      <c r="H615" t="str">
        <f t="shared" si="37"/>
        <v/>
      </c>
      <c r="I615">
        <f>$H$614*G615</f>
        <v>247633.74999999997</v>
      </c>
      <c r="L615" t="s">
        <v>1420</v>
      </c>
      <c r="M615">
        <v>247633.74999999997</v>
      </c>
      <c r="N615" s="106" t="str">
        <f t="shared" si="36"/>
        <v>247633.75</v>
      </c>
    </row>
    <row r="616" spans="5:14" ht="16.5" thickTop="1" thickBot="1">
      <c r="E616" s="61" t="s">
        <v>760</v>
      </c>
      <c r="F616" s="23">
        <v>1</v>
      </c>
      <c r="G616" s="27">
        <v>0.32</v>
      </c>
      <c r="H616" t="str">
        <f t="shared" si="37"/>
        <v/>
      </c>
      <c r="I616">
        <f>$H$614*G616</f>
        <v>226408</v>
      </c>
      <c r="L616" t="s">
        <v>1420</v>
      </c>
      <c r="M616">
        <v>226408</v>
      </c>
      <c r="N616" s="106" t="str">
        <f t="shared" si="36"/>
        <v>226408</v>
      </c>
    </row>
    <row r="617" spans="5:14" ht="16.5" thickTop="1" thickBot="1">
      <c r="E617" s="61" t="s">
        <v>57</v>
      </c>
      <c r="F617" s="23">
        <v>1</v>
      </c>
      <c r="G617" s="27">
        <v>0.33</v>
      </c>
      <c r="H617" t="str">
        <f t="shared" si="37"/>
        <v/>
      </c>
      <c r="I617">
        <f>$H$614*G617</f>
        <v>233483.25</v>
      </c>
      <c r="L617" t="s">
        <v>1420</v>
      </c>
      <c r="M617">
        <v>233483.25</v>
      </c>
      <c r="N617" s="106" t="str">
        <f t="shared" si="36"/>
        <v>233483.25</v>
      </c>
    </row>
    <row r="618" spans="5:14" ht="16.5" thickTop="1" thickBot="1">
      <c r="E618" s="101" t="s">
        <v>159</v>
      </c>
      <c r="F618" s="102">
        <v>4</v>
      </c>
      <c r="G618" s="27"/>
      <c r="H618">
        <f t="shared" si="37"/>
        <v>318811</v>
      </c>
      <c r="I618" t="e">
        <f>H617*G618</f>
        <v>#VALUE!</v>
      </c>
      <c r="L618">
        <v>318811</v>
      </c>
      <c r="N618" s="106" t="str">
        <f t="shared" si="36"/>
        <v>318811</v>
      </c>
    </row>
    <row r="619" spans="5:14" ht="16.5" thickTop="1" thickBot="1">
      <c r="E619" s="61" t="s">
        <v>158</v>
      </c>
      <c r="F619" s="23">
        <v>1</v>
      </c>
      <c r="G619" s="27">
        <v>0.25</v>
      </c>
      <c r="H619" t="str">
        <f t="shared" si="37"/>
        <v/>
      </c>
      <c r="I619">
        <f>$H$618*G619</f>
        <v>79702.75</v>
      </c>
      <c r="L619" t="s">
        <v>1420</v>
      </c>
      <c r="M619">
        <v>79702.75</v>
      </c>
      <c r="N619" s="106" t="str">
        <f t="shared" si="36"/>
        <v>79702.75</v>
      </c>
    </row>
    <row r="620" spans="5:14" ht="16.5" thickTop="1" thickBot="1">
      <c r="E620" s="61" t="s">
        <v>223</v>
      </c>
      <c r="F620" s="23">
        <v>1</v>
      </c>
      <c r="G620" s="27">
        <v>0.28000000000000003</v>
      </c>
      <c r="H620" t="str">
        <f t="shared" si="37"/>
        <v/>
      </c>
      <c r="I620">
        <f>$H$618*G620</f>
        <v>89267.08</v>
      </c>
      <c r="L620" t="s">
        <v>1420</v>
      </c>
      <c r="M620">
        <v>89267.08</v>
      </c>
      <c r="N620" s="106" t="str">
        <f t="shared" si="36"/>
        <v>89267.08</v>
      </c>
    </row>
    <row r="621" spans="5:14" ht="16.5" thickTop="1" thickBot="1">
      <c r="E621" s="61" t="s">
        <v>574</v>
      </c>
      <c r="F621" s="23">
        <v>1</v>
      </c>
      <c r="G621" s="27">
        <v>0.24</v>
      </c>
      <c r="H621" t="str">
        <f t="shared" si="37"/>
        <v/>
      </c>
      <c r="I621">
        <f>$H$618*G621</f>
        <v>76514.64</v>
      </c>
      <c r="L621" t="s">
        <v>1420</v>
      </c>
      <c r="M621">
        <v>76514.64</v>
      </c>
      <c r="N621" s="106" t="str">
        <f t="shared" si="36"/>
        <v>76514.64</v>
      </c>
    </row>
    <row r="622" spans="5:14" ht="16.5" thickTop="1" thickBot="1">
      <c r="E622" s="61" t="s">
        <v>222</v>
      </c>
      <c r="F622" s="23">
        <v>1</v>
      </c>
      <c r="G622" s="27">
        <v>0.23</v>
      </c>
      <c r="H622" t="str">
        <f t="shared" si="37"/>
        <v/>
      </c>
      <c r="I622">
        <f>$H$618*G622</f>
        <v>73326.53</v>
      </c>
      <c r="L622" t="s">
        <v>1420</v>
      </c>
      <c r="M622">
        <v>73326.53</v>
      </c>
      <c r="N622" s="106" t="str">
        <f t="shared" si="36"/>
        <v>73326.53</v>
      </c>
    </row>
    <row r="623" spans="5:14" ht="16.5" thickTop="1" thickBot="1">
      <c r="E623" s="101" t="s">
        <v>493</v>
      </c>
      <c r="F623" s="102">
        <v>2</v>
      </c>
      <c r="G623" s="27"/>
      <c r="H623">
        <f t="shared" si="37"/>
        <v>66439</v>
      </c>
      <c r="I623" t="e">
        <f>H622*G623</f>
        <v>#VALUE!</v>
      </c>
      <c r="L623">
        <v>66439</v>
      </c>
      <c r="N623" s="106" t="str">
        <f t="shared" si="36"/>
        <v>66439</v>
      </c>
    </row>
    <row r="624" spans="5:14" ht="16.5" thickTop="1" thickBot="1">
      <c r="E624" s="61" t="s">
        <v>492</v>
      </c>
      <c r="F624" s="23">
        <v>1</v>
      </c>
      <c r="G624" s="27">
        <v>0.44</v>
      </c>
      <c r="H624" t="str">
        <f t="shared" si="37"/>
        <v/>
      </c>
      <c r="I624">
        <f>H623*G624</f>
        <v>29233.16</v>
      </c>
      <c r="L624" t="s">
        <v>1420</v>
      </c>
      <c r="M624">
        <v>29233.16</v>
      </c>
      <c r="N624" s="106" t="str">
        <f t="shared" si="36"/>
        <v>29233.16</v>
      </c>
    </row>
    <row r="625" spans="5:14" ht="16.5" thickTop="1" thickBot="1">
      <c r="E625" s="61" t="s">
        <v>493</v>
      </c>
      <c r="F625" s="23">
        <v>1</v>
      </c>
      <c r="G625" s="27">
        <v>0.56000000000000005</v>
      </c>
      <c r="H625">
        <f t="shared" si="37"/>
        <v>66439</v>
      </c>
      <c r="I625">
        <f>H623*G625</f>
        <v>37205.840000000004</v>
      </c>
      <c r="M625">
        <v>37205.840000000004</v>
      </c>
      <c r="N625" s="106" t="str">
        <f t="shared" si="36"/>
        <v>37205.84</v>
      </c>
    </row>
    <row r="626" spans="5:14" ht="16.5" thickTop="1" thickBot="1">
      <c r="E626" s="101" t="s">
        <v>668</v>
      </c>
      <c r="F626" s="102">
        <v>1</v>
      </c>
      <c r="G626" s="27"/>
      <c r="H626">
        <f t="shared" si="37"/>
        <v>133729</v>
      </c>
      <c r="I626">
        <f>H625*G626</f>
        <v>0</v>
      </c>
      <c r="L626">
        <v>133729</v>
      </c>
      <c r="N626" s="106" t="str">
        <f t="shared" si="36"/>
        <v>133729</v>
      </c>
    </row>
    <row r="627" spans="5:14" ht="16.5" thickTop="1" thickBot="1">
      <c r="E627" s="61" t="s">
        <v>668</v>
      </c>
      <c r="F627" s="23">
        <v>1</v>
      </c>
      <c r="G627" s="27">
        <v>1</v>
      </c>
      <c r="H627">
        <f t="shared" si="37"/>
        <v>133729</v>
      </c>
      <c r="I627">
        <f>H626*G627</f>
        <v>133729</v>
      </c>
      <c r="M627">
        <v>133729</v>
      </c>
      <c r="N627" s="106" t="str">
        <f t="shared" si="36"/>
        <v>133729</v>
      </c>
    </row>
    <row r="628" spans="5:14" ht="16.5" thickTop="1" thickBot="1">
      <c r="E628" s="101" t="s">
        <v>666</v>
      </c>
      <c r="F628" s="102">
        <v>3</v>
      </c>
      <c r="G628" s="27"/>
      <c r="H628">
        <f t="shared" si="37"/>
        <v>282967</v>
      </c>
      <c r="I628">
        <f>H627*G628</f>
        <v>0</v>
      </c>
      <c r="L628">
        <v>282967</v>
      </c>
      <c r="N628" s="106" t="str">
        <f t="shared" si="36"/>
        <v>282967</v>
      </c>
    </row>
    <row r="629" spans="5:14" ht="16.5" thickTop="1" thickBot="1">
      <c r="E629" s="61" t="s">
        <v>667</v>
      </c>
      <c r="F629" s="23">
        <v>1</v>
      </c>
      <c r="G629" s="27">
        <v>0.35</v>
      </c>
      <c r="H629">
        <f t="shared" si="37"/>
        <v>407781</v>
      </c>
      <c r="I629">
        <f>$H$628*G629</f>
        <v>99038.45</v>
      </c>
      <c r="M629">
        <v>99038.45</v>
      </c>
      <c r="N629" s="106" t="str">
        <f t="shared" si="36"/>
        <v>99038.45</v>
      </c>
    </row>
    <row r="630" spans="5:14" ht="16.5" thickTop="1" thickBot="1">
      <c r="E630" s="61" t="s">
        <v>665</v>
      </c>
      <c r="F630" s="23">
        <v>1</v>
      </c>
      <c r="G630" s="27">
        <v>0.32</v>
      </c>
      <c r="H630" t="str">
        <f t="shared" si="37"/>
        <v/>
      </c>
      <c r="I630">
        <f>$H$628*G630</f>
        <v>90549.440000000002</v>
      </c>
      <c r="L630" t="s">
        <v>1420</v>
      </c>
      <c r="M630">
        <v>90549.440000000002</v>
      </c>
      <c r="N630" s="106" t="str">
        <f t="shared" si="36"/>
        <v>90549.44</v>
      </c>
    </row>
    <row r="631" spans="5:14" ht="16.5" thickTop="1" thickBot="1">
      <c r="E631" s="61" t="s">
        <v>666</v>
      </c>
      <c r="F631" s="23">
        <v>1</v>
      </c>
      <c r="G631" s="27">
        <v>0.33</v>
      </c>
      <c r="H631">
        <f t="shared" si="37"/>
        <v>282967</v>
      </c>
      <c r="I631">
        <f>$H$628*G631</f>
        <v>93379.11</v>
      </c>
      <c r="M631">
        <v>93379.11</v>
      </c>
      <c r="N631" s="106" t="str">
        <f t="shared" si="36"/>
        <v>93379.11</v>
      </c>
    </row>
    <row r="632" spans="5:14" ht="16.5" thickTop="1" thickBot="1">
      <c r="E632" s="101" t="s">
        <v>207</v>
      </c>
      <c r="F632" s="102">
        <v>2</v>
      </c>
      <c r="G632" s="27"/>
      <c r="H632">
        <f t="shared" si="37"/>
        <v>249151</v>
      </c>
      <c r="I632">
        <f>H631*G632</f>
        <v>0</v>
      </c>
      <c r="L632">
        <v>249151</v>
      </c>
      <c r="N632" s="106" t="str">
        <f t="shared" si="36"/>
        <v>249151</v>
      </c>
    </row>
    <row r="633" spans="5:14" ht="16.5" thickTop="1" thickBot="1">
      <c r="E633" s="61" t="s">
        <v>206</v>
      </c>
      <c r="F633" s="23">
        <v>1</v>
      </c>
      <c r="G633" s="27">
        <v>0.55000000000000004</v>
      </c>
      <c r="H633" t="str">
        <f t="shared" si="37"/>
        <v/>
      </c>
      <c r="I633">
        <f>H632*G633</f>
        <v>137033.05000000002</v>
      </c>
      <c r="L633" t="s">
        <v>1420</v>
      </c>
      <c r="M633">
        <v>137033.05000000002</v>
      </c>
      <c r="N633" s="106" t="str">
        <f t="shared" si="36"/>
        <v>137033.05</v>
      </c>
    </row>
    <row r="634" spans="5:14" ht="16.5" thickTop="1" thickBot="1">
      <c r="E634" s="61" t="s">
        <v>761</v>
      </c>
      <c r="F634" s="23">
        <v>1</v>
      </c>
      <c r="G634" s="27">
        <v>0.45</v>
      </c>
      <c r="H634" t="str">
        <f t="shared" si="37"/>
        <v/>
      </c>
      <c r="I634">
        <f>H632*G634</f>
        <v>112117.95</v>
      </c>
      <c r="L634" t="s">
        <v>1420</v>
      </c>
      <c r="M634">
        <v>112117.95</v>
      </c>
      <c r="N634" s="106" t="str">
        <f t="shared" si="36"/>
        <v>112117.95</v>
      </c>
    </row>
    <row r="635" spans="5:14" ht="16.5" thickTop="1" thickBot="1">
      <c r="E635" s="101" t="s">
        <v>567</v>
      </c>
      <c r="F635" s="102">
        <v>1</v>
      </c>
      <c r="G635" s="27"/>
      <c r="H635">
        <f t="shared" si="37"/>
        <v>597574</v>
      </c>
      <c r="I635" t="e">
        <f>H634*G635</f>
        <v>#VALUE!</v>
      </c>
      <c r="L635">
        <v>597574</v>
      </c>
      <c r="N635" s="106" t="str">
        <f t="shared" si="36"/>
        <v>597574</v>
      </c>
    </row>
    <row r="636" spans="5:14" ht="16.5" thickTop="1" thickBot="1">
      <c r="E636" s="61" t="s">
        <v>567</v>
      </c>
      <c r="F636" s="23">
        <v>1</v>
      </c>
      <c r="G636" s="27">
        <v>1</v>
      </c>
      <c r="H636">
        <f t="shared" si="37"/>
        <v>597574</v>
      </c>
      <c r="I636">
        <f>H635*G636</f>
        <v>597574</v>
      </c>
      <c r="M636">
        <v>597574</v>
      </c>
      <c r="N636" s="106" t="str">
        <f t="shared" si="36"/>
        <v>597574</v>
      </c>
    </row>
    <row r="637" spans="5:14" ht="16.5" thickTop="1" thickBot="1">
      <c r="E637" s="101" t="s">
        <v>787</v>
      </c>
      <c r="F637" s="102">
        <v>1</v>
      </c>
      <c r="G637" s="27"/>
      <c r="H637">
        <f t="shared" si="37"/>
        <v>9154</v>
      </c>
      <c r="I637">
        <f>H636*G637</f>
        <v>0</v>
      </c>
      <c r="L637">
        <v>9154</v>
      </c>
      <c r="N637" s="106" t="str">
        <f t="shared" si="36"/>
        <v>9154</v>
      </c>
    </row>
    <row r="638" spans="5:14" ht="16.5" thickTop="1" thickBot="1">
      <c r="E638" s="61" t="s">
        <v>225</v>
      </c>
      <c r="F638" s="23">
        <v>1</v>
      </c>
      <c r="G638" s="27">
        <v>1</v>
      </c>
      <c r="H638" t="str">
        <f t="shared" si="37"/>
        <v/>
      </c>
      <c r="I638">
        <f>H637*G638</f>
        <v>9154</v>
      </c>
      <c r="L638" t="s">
        <v>1420</v>
      </c>
      <c r="M638">
        <v>9154</v>
      </c>
      <c r="N638" s="106" t="str">
        <f t="shared" si="36"/>
        <v>9154</v>
      </c>
    </row>
    <row r="639" spans="5:14" ht="16.5" thickTop="1" thickBot="1">
      <c r="E639" s="101" t="s">
        <v>477</v>
      </c>
      <c r="F639" s="102">
        <v>4</v>
      </c>
      <c r="G639" s="27"/>
      <c r="H639">
        <f t="shared" si="37"/>
        <v>64492</v>
      </c>
      <c r="I639" t="e">
        <f>H638*G639</f>
        <v>#VALUE!</v>
      </c>
      <c r="L639">
        <v>64492</v>
      </c>
      <c r="N639" s="106" t="str">
        <f t="shared" si="36"/>
        <v>64492</v>
      </c>
    </row>
    <row r="640" spans="5:14" ht="16.5" thickTop="1" thickBot="1">
      <c r="E640" s="61" t="s">
        <v>476</v>
      </c>
      <c r="F640" s="23">
        <v>1</v>
      </c>
      <c r="G640" s="27">
        <v>0.25</v>
      </c>
      <c r="H640" t="str">
        <f t="shared" si="37"/>
        <v/>
      </c>
      <c r="I640">
        <f>$H$639*G640</f>
        <v>16123</v>
      </c>
      <c r="L640" t="s">
        <v>1420</v>
      </c>
      <c r="M640">
        <v>16123</v>
      </c>
      <c r="N640" s="106" t="str">
        <f t="shared" si="36"/>
        <v>16123</v>
      </c>
    </row>
    <row r="641" spans="5:14" ht="16.5" thickTop="1" thickBot="1">
      <c r="E641" s="61" t="s">
        <v>484</v>
      </c>
      <c r="F641" s="23">
        <v>1</v>
      </c>
      <c r="G641" s="27">
        <v>0.28000000000000003</v>
      </c>
      <c r="H641" t="str">
        <f t="shared" si="37"/>
        <v/>
      </c>
      <c r="I641">
        <f>$H$639*G641</f>
        <v>18057.760000000002</v>
      </c>
      <c r="L641" t="s">
        <v>1420</v>
      </c>
      <c r="M641">
        <v>18057.760000000002</v>
      </c>
      <c r="N641" s="106" t="str">
        <f t="shared" si="36"/>
        <v>18057.76</v>
      </c>
    </row>
    <row r="642" spans="5:14" ht="16.5" thickTop="1" thickBot="1">
      <c r="E642" s="61" t="s">
        <v>531</v>
      </c>
      <c r="F642" s="23">
        <v>1</v>
      </c>
      <c r="G642" s="27">
        <v>0.24</v>
      </c>
      <c r="H642" t="str">
        <f t="shared" si="37"/>
        <v/>
      </c>
      <c r="I642">
        <f>$H$639*G642</f>
        <v>15478.08</v>
      </c>
      <c r="L642" t="s">
        <v>1420</v>
      </c>
      <c r="M642">
        <v>15478.08</v>
      </c>
      <c r="N642" s="106" t="str">
        <f t="shared" si="36"/>
        <v>15478.08</v>
      </c>
    </row>
    <row r="643" spans="5:14" ht="16.5" thickTop="1" thickBot="1">
      <c r="E643" s="61" t="s">
        <v>534</v>
      </c>
      <c r="F643" s="23">
        <v>1</v>
      </c>
      <c r="G643" s="27">
        <v>0.23</v>
      </c>
      <c r="H643" t="str">
        <f t="shared" si="37"/>
        <v/>
      </c>
      <c r="I643">
        <f>$H$639*G643</f>
        <v>14833.16</v>
      </c>
      <c r="L643" t="s">
        <v>1420</v>
      </c>
      <c r="M643">
        <v>14833.16</v>
      </c>
      <c r="N643" s="106" t="str">
        <f t="shared" ref="N643:N706" si="39">_xlfn.CONCAT(L643:M643)</f>
        <v>14833.16</v>
      </c>
    </row>
    <row r="644" spans="5:14" ht="16.5" thickTop="1" thickBot="1">
      <c r="E644" s="101" t="s">
        <v>783</v>
      </c>
      <c r="F644" s="102">
        <v>1</v>
      </c>
      <c r="G644" s="27"/>
      <c r="H644">
        <f t="shared" ref="H644:H707" si="40">IFERROR(VLOOKUP(E644,$A$3:$B$452,2,0), "")</f>
        <v>243285</v>
      </c>
      <c r="I644" t="e">
        <f>H643*G644</f>
        <v>#VALUE!</v>
      </c>
      <c r="L644">
        <v>243285</v>
      </c>
      <c r="N644" s="106" t="str">
        <f t="shared" si="39"/>
        <v>243285</v>
      </c>
    </row>
    <row r="645" spans="5:14" ht="16.5" thickTop="1" thickBot="1">
      <c r="E645" s="61" t="s">
        <v>783</v>
      </c>
      <c r="F645" s="23">
        <v>1</v>
      </c>
      <c r="G645" s="27">
        <v>1</v>
      </c>
      <c r="H645">
        <f t="shared" si="40"/>
        <v>243285</v>
      </c>
      <c r="I645">
        <f>H644*G645</f>
        <v>243285</v>
      </c>
      <c r="M645">
        <v>243285</v>
      </c>
      <c r="N645" s="106" t="str">
        <f t="shared" si="39"/>
        <v>243285</v>
      </c>
    </row>
    <row r="646" spans="5:14" ht="16.5" thickTop="1" thickBot="1">
      <c r="E646" s="101" t="s">
        <v>756</v>
      </c>
      <c r="F646" s="102">
        <v>3</v>
      </c>
      <c r="G646" s="27"/>
      <c r="H646">
        <f t="shared" si="40"/>
        <v>535796</v>
      </c>
      <c r="I646">
        <f>H645*G646</f>
        <v>0</v>
      </c>
      <c r="L646">
        <v>535796</v>
      </c>
      <c r="N646" s="106" t="str">
        <f t="shared" si="39"/>
        <v>535796</v>
      </c>
    </row>
    <row r="647" spans="5:14" ht="16.5" thickTop="1" thickBot="1">
      <c r="E647" s="61" t="s">
        <v>755</v>
      </c>
      <c r="F647" s="23">
        <v>1</v>
      </c>
      <c r="G647" s="27">
        <v>0.35</v>
      </c>
      <c r="H647" t="str">
        <f t="shared" si="40"/>
        <v/>
      </c>
      <c r="I647">
        <f>$H$646*G647</f>
        <v>187528.59999999998</v>
      </c>
      <c r="L647" t="s">
        <v>1420</v>
      </c>
      <c r="M647">
        <v>187528.59999999998</v>
      </c>
      <c r="N647" s="106" t="str">
        <f t="shared" si="39"/>
        <v>187528.6</v>
      </c>
    </row>
    <row r="648" spans="5:14" ht="16.5" thickTop="1" thickBot="1">
      <c r="E648" s="61" t="s">
        <v>763</v>
      </c>
      <c r="F648" s="23">
        <v>1</v>
      </c>
      <c r="G648" s="27">
        <v>0.33</v>
      </c>
      <c r="H648" t="str">
        <f t="shared" si="40"/>
        <v/>
      </c>
      <c r="I648">
        <f>$H$646*G648</f>
        <v>176812.68000000002</v>
      </c>
      <c r="L648" t="s">
        <v>1420</v>
      </c>
      <c r="M648">
        <v>176812.68000000002</v>
      </c>
      <c r="N648" s="106" t="str">
        <f t="shared" si="39"/>
        <v>176812.68</v>
      </c>
    </row>
    <row r="649" spans="5:14" ht="16.5" thickTop="1" thickBot="1">
      <c r="E649" s="61" t="s">
        <v>762</v>
      </c>
      <c r="F649" s="23">
        <v>1</v>
      </c>
      <c r="G649" s="27">
        <v>0.32</v>
      </c>
      <c r="H649" t="str">
        <f t="shared" si="40"/>
        <v/>
      </c>
      <c r="I649">
        <f>$H$646*G649</f>
        <v>171454.72</v>
      </c>
      <c r="L649" t="s">
        <v>1420</v>
      </c>
      <c r="M649">
        <v>171454.72</v>
      </c>
      <c r="N649" s="106" t="str">
        <f t="shared" si="39"/>
        <v>171454.72</v>
      </c>
    </row>
    <row r="650" spans="5:14" ht="16.5" thickTop="1" thickBot="1">
      <c r="E650" s="101" t="s">
        <v>779</v>
      </c>
      <c r="F650" s="102">
        <v>2</v>
      </c>
      <c r="G650" s="27"/>
      <c r="H650">
        <f t="shared" si="40"/>
        <v>384521</v>
      </c>
      <c r="I650" t="e">
        <f>H649*G650</f>
        <v>#VALUE!</v>
      </c>
      <c r="L650">
        <v>384521</v>
      </c>
      <c r="N650" s="106" t="str">
        <f t="shared" si="39"/>
        <v>384521</v>
      </c>
    </row>
    <row r="651" spans="5:14" ht="16.5" thickTop="1" thickBot="1">
      <c r="E651" s="61" t="s">
        <v>777</v>
      </c>
      <c r="F651" s="23">
        <v>1</v>
      </c>
      <c r="G651" s="27">
        <v>0.45</v>
      </c>
      <c r="H651" t="str">
        <f t="shared" si="40"/>
        <v/>
      </c>
      <c r="I651">
        <f>H650*G651</f>
        <v>173034.45</v>
      </c>
      <c r="L651" t="s">
        <v>1420</v>
      </c>
      <c r="M651">
        <v>173034.45</v>
      </c>
      <c r="N651" s="106" t="str">
        <f t="shared" si="39"/>
        <v>173034.45</v>
      </c>
    </row>
    <row r="652" spans="5:14" ht="16.5" thickTop="1" thickBot="1">
      <c r="E652" s="61" t="s">
        <v>778</v>
      </c>
      <c r="F652" s="23">
        <v>1</v>
      </c>
      <c r="G652" s="27">
        <v>0.55000000000000004</v>
      </c>
      <c r="H652" t="str">
        <f t="shared" si="40"/>
        <v/>
      </c>
      <c r="I652">
        <f>H650*G652</f>
        <v>211486.55000000002</v>
      </c>
      <c r="L652" t="s">
        <v>1420</v>
      </c>
      <c r="M652">
        <v>211486.55000000002</v>
      </c>
      <c r="N652" s="106" t="str">
        <f t="shared" si="39"/>
        <v>211486.55</v>
      </c>
    </row>
    <row r="653" spans="5:14" ht="16.5" thickTop="1" thickBot="1">
      <c r="E653" s="101" t="s">
        <v>677</v>
      </c>
      <c r="F653" s="102">
        <v>1</v>
      </c>
      <c r="G653" s="27"/>
      <c r="H653">
        <f t="shared" si="40"/>
        <v>228710</v>
      </c>
      <c r="I653" t="e">
        <f>H652*G653</f>
        <v>#VALUE!</v>
      </c>
      <c r="L653">
        <v>228710</v>
      </c>
      <c r="N653" s="106" t="str">
        <f t="shared" si="39"/>
        <v>228710</v>
      </c>
    </row>
    <row r="654" spans="5:14" ht="16.5" thickTop="1" thickBot="1">
      <c r="E654" s="61" t="s">
        <v>676</v>
      </c>
      <c r="F654" s="23">
        <v>1</v>
      </c>
      <c r="G654" s="27">
        <v>1</v>
      </c>
      <c r="H654" t="str">
        <f t="shared" si="40"/>
        <v/>
      </c>
      <c r="I654">
        <f>H653*G654</f>
        <v>228710</v>
      </c>
      <c r="L654" t="s">
        <v>1420</v>
      </c>
      <c r="M654">
        <v>228710</v>
      </c>
      <c r="N654" s="106" t="str">
        <f t="shared" si="39"/>
        <v>228710</v>
      </c>
    </row>
    <row r="655" spans="5:14" ht="16.5" thickTop="1" thickBot="1">
      <c r="E655" s="101" t="s">
        <v>489</v>
      </c>
      <c r="F655" s="102">
        <v>5</v>
      </c>
      <c r="G655" s="27"/>
      <c r="H655">
        <f t="shared" si="40"/>
        <v>200436</v>
      </c>
      <c r="I655" t="e">
        <f>H654*G655</f>
        <v>#VALUE!</v>
      </c>
      <c r="L655">
        <v>200436</v>
      </c>
      <c r="N655" s="106" t="str">
        <f t="shared" si="39"/>
        <v>200436</v>
      </c>
    </row>
    <row r="656" spans="5:14" ht="16.5" thickTop="1" thickBot="1">
      <c r="E656" s="61" t="s">
        <v>488</v>
      </c>
      <c r="F656" s="23">
        <v>1</v>
      </c>
      <c r="G656" s="27">
        <v>0.15</v>
      </c>
      <c r="H656" t="str">
        <f t="shared" si="40"/>
        <v/>
      </c>
      <c r="I656">
        <f>$H$655*G656</f>
        <v>30065.399999999998</v>
      </c>
      <c r="L656" t="s">
        <v>1420</v>
      </c>
      <c r="M656">
        <v>30065.399999999998</v>
      </c>
      <c r="N656" s="106" t="str">
        <f t="shared" si="39"/>
        <v>30065.4</v>
      </c>
    </row>
    <row r="657" spans="5:14" ht="16.5" thickTop="1" thickBot="1">
      <c r="E657" s="61" t="s">
        <v>513</v>
      </c>
      <c r="F657" s="23">
        <v>1</v>
      </c>
      <c r="G657" s="27">
        <v>0.18</v>
      </c>
      <c r="H657" t="str">
        <f t="shared" si="40"/>
        <v/>
      </c>
      <c r="I657">
        <f>$H$655*G657</f>
        <v>36078.479999999996</v>
      </c>
      <c r="L657" t="s">
        <v>1420</v>
      </c>
      <c r="M657">
        <v>36078.479999999996</v>
      </c>
      <c r="N657" s="106" t="str">
        <f t="shared" si="39"/>
        <v>36078.48</v>
      </c>
    </row>
    <row r="658" spans="5:14" ht="16.5" thickTop="1" thickBot="1">
      <c r="E658" s="61" t="s">
        <v>566</v>
      </c>
      <c r="F658" s="23">
        <v>1</v>
      </c>
      <c r="G658" s="27">
        <v>0.28000000000000003</v>
      </c>
      <c r="H658" t="str">
        <f t="shared" si="40"/>
        <v/>
      </c>
      <c r="I658">
        <f>$H$655*G658</f>
        <v>56122.080000000002</v>
      </c>
      <c r="L658" t="s">
        <v>1420</v>
      </c>
      <c r="M658">
        <v>56122.080000000002</v>
      </c>
      <c r="N658" s="106" t="str">
        <f t="shared" si="39"/>
        <v>56122.08</v>
      </c>
    </row>
    <row r="659" spans="5:14" ht="16.5" thickTop="1" thickBot="1">
      <c r="E659" s="61" t="s">
        <v>525</v>
      </c>
      <c r="F659" s="23">
        <v>1</v>
      </c>
      <c r="G659" s="27">
        <v>0.23</v>
      </c>
      <c r="H659" t="str">
        <f t="shared" si="40"/>
        <v/>
      </c>
      <c r="I659">
        <f>$H$655*G659</f>
        <v>46100.28</v>
      </c>
      <c r="L659" t="s">
        <v>1420</v>
      </c>
      <c r="M659">
        <v>46100.28</v>
      </c>
      <c r="N659" s="106" t="str">
        <f t="shared" si="39"/>
        <v>46100.28</v>
      </c>
    </row>
    <row r="660" spans="5:14" ht="16.5" thickTop="1" thickBot="1">
      <c r="E660" s="61" t="s">
        <v>538</v>
      </c>
      <c r="F660" s="23">
        <v>1</v>
      </c>
      <c r="G660" s="27">
        <v>0.2</v>
      </c>
      <c r="H660" t="str">
        <f t="shared" si="40"/>
        <v/>
      </c>
      <c r="I660">
        <f>$H$655*G660</f>
        <v>40087.200000000004</v>
      </c>
      <c r="L660" t="s">
        <v>1420</v>
      </c>
      <c r="M660">
        <v>40087.200000000004</v>
      </c>
      <c r="N660" s="106" t="str">
        <f t="shared" si="39"/>
        <v>40087.2</v>
      </c>
    </row>
    <row r="661" spans="5:14" ht="16.5" thickTop="1" thickBot="1">
      <c r="E661" s="101" t="s">
        <v>535</v>
      </c>
      <c r="F661" s="102">
        <v>1</v>
      </c>
      <c r="G661" s="27"/>
      <c r="H661">
        <f t="shared" si="40"/>
        <v>224079</v>
      </c>
      <c r="I661" t="e">
        <f t="shared" ref="I661:I673" si="41">H660*G661</f>
        <v>#VALUE!</v>
      </c>
      <c r="L661">
        <v>224079</v>
      </c>
      <c r="N661" s="106" t="str">
        <f t="shared" si="39"/>
        <v>224079</v>
      </c>
    </row>
    <row r="662" spans="5:14" ht="16.5" thickTop="1" thickBot="1">
      <c r="E662" s="61" t="s">
        <v>535</v>
      </c>
      <c r="F662" s="23">
        <v>1</v>
      </c>
      <c r="G662" s="27">
        <v>1</v>
      </c>
      <c r="H662">
        <f t="shared" si="40"/>
        <v>224079</v>
      </c>
      <c r="I662">
        <f t="shared" si="41"/>
        <v>224079</v>
      </c>
      <c r="M662">
        <v>224079</v>
      </c>
      <c r="N662" s="106" t="str">
        <f t="shared" si="39"/>
        <v>224079</v>
      </c>
    </row>
    <row r="663" spans="5:14" ht="16.5" thickTop="1" thickBot="1">
      <c r="E663" s="101" t="s">
        <v>737</v>
      </c>
      <c r="F663" s="102">
        <v>1</v>
      </c>
      <c r="G663" s="27"/>
      <c r="H663">
        <f t="shared" si="40"/>
        <v>375935</v>
      </c>
      <c r="I663">
        <f t="shared" si="41"/>
        <v>0</v>
      </c>
      <c r="L663">
        <v>375935</v>
      </c>
      <c r="N663" s="106" t="str">
        <f t="shared" si="39"/>
        <v>375935</v>
      </c>
    </row>
    <row r="664" spans="5:14" ht="16.5" thickTop="1" thickBot="1">
      <c r="E664" s="61" t="s">
        <v>736</v>
      </c>
      <c r="F664" s="23">
        <v>1</v>
      </c>
      <c r="G664" s="27">
        <v>1</v>
      </c>
      <c r="H664" t="str">
        <f t="shared" si="40"/>
        <v/>
      </c>
      <c r="I664">
        <f t="shared" si="41"/>
        <v>375935</v>
      </c>
      <c r="L664" t="s">
        <v>1420</v>
      </c>
      <c r="M664">
        <v>375935</v>
      </c>
      <c r="N664" s="106" t="str">
        <f t="shared" si="39"/>
        <v>375935</v>
      </c>
    </row>
    <row r="665" spans="5:14" ht="16.5" thickTop="1" thickBot="1">
      <c r="E665" s="101" t="s">
        <v>562</v>
      </c>
      <c r="F665" s="102">
        <v>1</v>
      </c>
      <c r="G665" s="27"/>
      <c r="H665">
        <f t="shared" si="40"/>
        <v>376421</v>
      </c>
      <c r="I665" t="e">
        <f t="shared" si="41"/>
        <v>#VALUE!</v>
      </c>
      <c r="L665">
        <v>376421</v>
      </c>
      <c r="N665" s="106" t="str">
        <f t="shared" si="39"/>
        <v>376421</v>
      </c>
    </row>
    <row r="666" spans="5:14" ht="16.5" thickTop="1" thickBot="1">
      <c r="E666" s="61" t="s">
        <v>561</v>
      </c>
      <c r="F666" s="23">
        <v>1</v>
      </c>
      <c r="G666" s="27">
        <v>1</v>
      </c>
      <c r="H666" t="str">
        <f t="shared" si="40"/>
        <v/>
      </c>
      <c r="I666">
        <f t="shared" si="41"/>
        <v>376421</v>
      </c>
      <c r="L666" t="s">
        <v>1420</v>
      </c>
      <c r="M666">
        <v>376421</v>
      </c>
      <c r="N666" s="106" t="str">
        <f t="shared" si="39"/>
        <v>376421</v>
      </c>
    </row>
    <row r="667" spans="5:14" ht="16.5" thickTop="1" thickBot="1">
      <c r="E667" s="101" t="s">
        <v>604</v>
      </c>
      <c r="F667" s="102">
        <v>1</v>
      </c>
      <c r="G667" s="27"/>
      <c r="H667">
        <f t="shared" si="40"/>
        <v>186254</v>
      </c>
      <c r="I667" t="e">
        <f t="shared" si="41"/>
        <v>#VALUE!</v>
      </c>
      <c r="L667">
        <v>186254</v>
      </c>
      <c r="N667" s="106" t="str">
        <f t="shared" si="39"/>
        <v>186254</v>
      </c>
    </row>
    <row r="668" spans="5:14" ht="16.5" thickTop="1" thickBot="1">
      <c r="E668" s="61" t="s">
        <v>604</v>
      </c>
      <c r="F668" s="23">
        <v>1</v>
      </c>
      <c r="G668" s="27">
        <v>1</v>
      </c>
      <c r="H668">
        <f t="shared" si="40"/>
        <v>186254</v>
      </c>
      <c r="I668">
        <f t="shared" si="41"/>
        <v>186254</v>
      </c>
      <c r="M668">
        <v>186254</v>
      </c>
      <c r="N668" s="106" t="str">
        <f t="shared" si="39"/>
        <v>186254</v>
      </c>
    </row>
    <row r="669" spans="5:14" ht="16.5" thickTop="1" thickBot="1">
      <c r="E669" s="101" t="s">
        <v>237</v>
      </c>
      <c r="F669" s="102">
        <v>1</v>
      </c>
      <c r="G669" s="27"/>
      <c r="H669">
        <f t="shared" si="40"/>
        <v>124589</v>
      </c>
      <c r="I669">
        <f t="shared" si="41"/>
        <v>0</v>
      </c>
      <c r="L669">
        <v>124589</v>
      </c>
      <c r="N669" s="106" t="str">
        <f t="shared" si="39"/>
        <v>124589</v>
      </c>
    </row>
    <row r="670" spans="5:14" ht="16.5" thickTop="1" thickBot="1">
      <c r="E670" s="61" t="s">
        <v>235</v>
      </c>
      <c r="F670" s="23">
        <v>1</v>
      </c>
      <c r="G670" s="27">
        <v>1</v>
      </c>
      <c r="H670" t="str">
        <f t="shared" si="40"/>
        <v/>
      </c>
      <c r="I670">
        <f t="shared" si="41"/>
        <v>124589</v>
      </c>
      <c r="L670" t="s">
        <v>1420</v>
      </c>
      <c r="M670">
        <v>124589</v>
      </c>
      <c r="N670" s="106" t="str">
        <f t="shared" si="39"/>
        <v>124589</v>
      </c>
    </row>
    <row r="671" spans="5:14" ht="16.5" thickTop="1" thickBot="1">
      <c r="E671" s="101" t="s">
        <v>686</v>
      </c>
      <c r="F671" s="102">
        <v>1</v>
      </c>
      <c r="G671" s="27"/>
      <c r="H671">
        <f t="shared" si="40"/>
        <v>171494</v>
      </c>
      <c r="I671" t="e">
        <f t="shared" si="41"/>
        <v>#VALUE!</v>
      </c>
      <c r="L671">
        <v>171494</v>
      </c>
      <c r="N671" s="106" t="str">
        <f t="shared" si="39"/>
        <v>171494</v>
      </c>
    </row>
    <row r="672" spans="5:14" ht="16.5" thickTop="1" thickBot="1">
      <c r="E672" s="61" t="s">
        <v>686</v>
      </c>
      <c r="F672" s="23">
        <v>1</v>
      </c>
      <c r="G672" s="27">
        <v>1</v>
      </c>
      <c r="H672">
        <f t="shared" si="40"/>
        <v>171494</v>
      </c>
      <c r="I672">
        <f t="shared" si="41"/>
        <v>171494</v>
      </c>
      <c r="M672">
        <v>171494</v>
      </c>
      <c r="N672" s="106" t="str">
        <f t="shared" si="39"/>
        <v>171494</v>
      </c>
    </row>
    <row r="673" spans="5:14" ht="16.5" thickTop="1" thickBot="1">
      <c r="E673" s="101" t="s">
        <v>508</v>
      </c>
      <c r="F673" s="102">
        <v>3</v>
      </c>
      <c r="G673" s="27"/>
      <c r="H673">
        <f t="shared" si="40"/>
        <v>1385910</v>
      </c>
      <c r="I673">
        <f t="shared" si="41"/>
        <v>0</v>
      </c>
      <c r="L673">
        <v>1385910</v>
      </c>
      <c r="N673" s="106" t="str">
        <f t="shared" si="39"/>
        <v>1385910</v>
      </c>
    </row>
    <row r="674" spans="5:14" ht="16.5" thickTop="1" thickBot="1">
      <c r="E674" s="61" t="s">
        <v>554</v>
      </c>
      <c r="F674" s="23">
        <v>1</v>
      </c>
      <c r="G674" s="27">
        <v>0.35</v>
      </c>
      <c r="H674" t="str">
        <f t="shared" si="40"/>
        <v/>
      </c>
      <c r="I674">
        <f>$H$673*G674</f>
        <v>485068.49999999994</v>
      </c>
      <c r="L674" t="s">
        <v>1420</v>
      </c>
      <c r="M674">
        <v>485068.49999999994</v>
      </c>
      <c r="N674" s="106" t="str">
        <f t="shared" si="39"/>
        <v>485068.5</v>
      </c>
    </row>
    <row r="675" spans="5:14" ht="16.5" thickTop="1" thickBot="1">
      <c r="E675" s="61" t="s">
        <v>507</v>
      </c>
      <c r="F675" s="23">
        <v>1</v>
      </c>
      <c r="G675" s="27">
        <v>0.33</v>
      </c>
      <c r="H675" t="str">
        <f t="shared" si="40"/>
        <v/>
      </c>
      <c r="I675">
        <f>$H$673*G675</f>
        <v>457350.30000000005</v>
      </c>
      <c r="L675" t="s">
        <v>1420</v>
      </c>
      <c r="M675">
        <v>457350.30000000005</v>
      </c>
      <c r="N675" s="106" t="str">
        <f t="shared" si="39"/>
        <v>457350.3</v>
      </c>
    </row>
    <row r="676" spans="5:14" ht="16.5" thickTop="1" thickBot="1">
      <c r="E676" s="61" t="s">
        <v>508</v>
      </c>
      <c r="F676" s="23">
        <v>1</v>
      </c>
      <c r="G676" s="27">
        <v>0.32</v>
      </c>
      <c r="H676">
        <f t="shared" si="40"/>
        <v>1385910</v>
      </c>
      <c r="I676">
        <f>$H$673*G676</f>
        <v>443491.2</v>
      </c>
      <c r="M676">
        <v>443491.2</v>
      </c>
      <c r="N676" s="106" t="str">
        <f t="shared" si="39"/>
        <v>443491.2</v>
      </c>
    </row>
    <row r="677" spans="5:14" ht="16.5" thickTop="1" thickBot="1">
      <c r="E677" s="101" t="s">
        <v>482</v>
      </c>
      <c r="F677" s="102">
        <v>4</v>
      </c>
      <c r="G677" s="27"/>
      <c r="H677">
        <f t="shared" si="40"/>
        <v>112000</v>
      </c>
      <c r="I677">
        <f>H676*G677</f>
        <v>0</v>
      </c>
      <c r="L677">
        <v>112000</v>
      </c>
      <c r="N677" s="106" t="str">
        <f t="shared" si="39"/>
        <v>112000</v>
      </c>
    </row>
    <row r="678" spans="5:14" ht="16.5" thickTop="1" thickBot="1">
      <c r="E678" s="61" t="s">
        <v>481</v>
      </c>
      <c r="F678" s="23">
        <v>1</v>
      </c>
      <c r="G678" s="27">
        <v>0.25</v>
      </c>
      <c r="H678" t="str">
        <f t="shared" si="40"/>
        <v/>
      </c>
      <c r="I678">
        <f>$H$677*G678</f>
        <v>28000</v>
      </c>
      <c r="L678" t="s">
        <v>1420</v>
      </c>
      <c r="M678">
        <v>28000</v>
      </c>
      <c r="N678" s="106" t="str">
        <f t="shared" si="39"/>
        <v>28000</v>
      </c>
    </row>
    <row r="679" spans="5:14" ht="16.5" thickTop="1" thickBot="1">
      <c r="E679" s="61" t="s">
        <v>565</v>
      </c>
      <c r="F679" s="23">
        <v>1</v>
      </c>
      <c r="G679" s="27">
        <v>0.28000000000000003</v>
      </c>
      <c r="H679" t="str">
        <f t="shared" si="40"/>
        <v/>
      </c>
      <c r="I679">
        <f>$H$677*G679</f>
        <v>31360.000000000004</v>
      </c>
      <c r="L679" t="s">
        <v>1420</v>
      </c>
      <c r="M679">
        <v>31360.000000000004</v>
      </c>
      <c r="N679" s="106" t="str">
        <f t="shared" si="39"/>
        <v>31360</v>
      </c>
    </row>
    <row r="680" spans="5:14" ht="16.5" thickTop="1" thickBot="1">
      <c r="E680" s="61" t="s">
        <v>555</v>
      </c>
      <c r="F680" s="23">
        <v>1</v>
      </c>
      <c r="G680" s="27">
        <v>0.24</v>
      </c>
      <c r="H680" t="str">
        <f t="shared" si="40"/>
        <v/>
      </c>
      <c r="I680">
        <f>$H$677*G680</f>
        <v>26880</v>
      </c>
      <c r="L680" t="s">
        <v>1420</v>
      </c>
      <c r="M680">
        <v>26880</v>
      </c>
      <c r="N680" s="106" t="str">
        <f t="shared" si="39"/>
        <v>26880</v>
      </c>
    </row>
    <row r="681" spans="5:14" ht="16.5" thickTop="1" thickBot="1">
      <c r="E681" s="61" t="s">
        <v>556</v>
      </c>
      <c r="F681" s="23">
        <v>1</v>
      </c>
      <c r="G681" s="27">
        <v>0.23</v>
      </c>
      <c r="H681" t="str">
        <f t="shared" si="40"/>
        <v/>
      </c>
      <c r="I681">
        <f>$H$677*G681</f>
        <v>25760</v>
      </c>
      <c r="L681" t="s">
        <v>1420</v>
      </c>
      <c r="M681">
        <v>25760</v>
      </c>
      <c r="N681" s="106" t="str">
        <f t="shared" si="39"/>
        <v>25760</v>
      </c>
    </row>
    <row r="682" spans="5:14" ht="16.5" thickTop="1" thickBot="1">
      <c r="E682" s="101" t="s">
        <v>811</v>
      </c>
      <c r="F682" s="102">
        <v>2</v>
      </c>
      <c r="G682" s="27"/>
      <c r="H682">
        <f t="shared" si="40"/>
        <v>277685</v>
      </c>
      <c r="I682" t="e">
        <f>H681*G682</f>
        <v>#VALUE!</v>
      </c>
      <c r="L682">
        <v>277685</v>
      </c>
      <c r="N682" s="106" t="str">
        <f t="shared" si="39"/>
        <v>277685</v>
      </c>
    </row>
    <row r="683" spans="5:14" ht="16.5" thickTop="1" thickBot="1">
      <c r="E683" s="61" t="s">
        <v>815</v>
      </c>
      <c r="F683" s="23">
        <v>1</v>
      </c>
      <c r="G683" s="27">
        <v>0.55000000000000004</v>
      </c>
      <c r="H683" t="str">
        <f t="shared" si="40"/>
        <v/>
      </c>
      <c r="I683">
        <f>H682*G683</f>
        <v>152726.75</v>
      </c>
      <c r="L683" t="s">
        <v>1420</v>
      </c>
      <c r="M683">
        <v>152726.75</v>
      </c>
      <c r="N683" s="106" t="str">
        <f t="shared" si="39"/>
        <v>152726.75</v>
      </c>
    </row>
    <row r="684" spans="5:14" ht="16.5" thickTop="1" thickBot="1">
      <c r="E684" s="61" t="s">
        <v>810</v>
      </c>
      <c r="F684" s="23">
        <v>1</v>
      </c>
      <c r="G684" s="27">
        <v>0.45</v>
      </c>
      <c r="H684" t="str">
        <f t="shared" si="40"/>
        <v/>
      </c>
      <c r="I684">
        <f>H682*G684</f>
        <v>124958.25</v>
      </c>
      <c r="L684" t="s">
        <v>1420</v>
      </c>
      <c r="M684">
        <v>124958.25</v>
      </c>
      <c r="N684" s="106" t="str">
        <f t="shared" si="39"/>
        <v>124958.25</v>
      </c>
    </row>
    <row r="685" spans="5:14" ht="16.5" thickTop="1" thickBot="1">
      <c r="E685" s="101" t="s">
        <v>246</v>
      </c>
      <c r="F685" s="102">
        <v>3</v>
      </c>
      <c r="G685" s="27"/>
      <c r="H685">
        <f t="shared" si="40"/>
        <v>248871</v>
      </c>
      <c r="I685" t="e">
        <f>H684*G685</f>
        <v>#VALUE!</v>
      </c>
      <c r="L685">
        <v>248871</v>
      </c>
      <c r="N685" s="106" t="str">
        <f t="shared" si="39"/>
        <v>248871</v>
      </c>
    </row>
    <row r="686" spans="5:14" ht="16.5" thickTop="1" thickBot="1">
      <c r="E686" s="61" t="s">
        <v>575</v>
      </c>
      <c r="F686" s="23">
        <v>1</v>
      </c>
      <c r="G686" s="27">
        <v>0.35</v>
      </c>
      <c r="H686" t="str">
        <f t="shared" si="40"/>
        <v/>
      </c>
      <c r="I686">
        <f>$H$685*G686</f>
        <v>87104.849999999991</v>
      </c>
      <c r="L686" t="s">
        <v>1420</v>
      </c>
      <c r="M686">
        <v>87104.849999999991</v>
      </c>
      <c r="N686" s="106" t="str">
        <f t="shared" si="39"/>
        <v>87104.85</v>
      </c>
    </row>
    <row r="687" spans="5:14" ht="16.5" thickTop="1" thickBot="1">
      <c r="E687" s="61" t="s">
        <v>245</v>
      </c>
      <c r="F687" s="23">
        <v>1</v>
      </c>
      <c r="G687" s="27">
        <v>0.32</v>
      </c>
      <c r="H687" t="str">
        <f t="shared" si="40"/>
        <v/>
      </c>
      <c r="I687">
        <f>$H$685*G687</f>
        <v>79638.720000000001</v>
      </c>
      <c r="L687" t="s">
        <v>1420</v>
      </c>
      <c r="M687">
        <v>79638.720000000001</v>
      </c>
      <c r="N687" s="106" t="str">
        <f t="shared" si="39"/>
        <v>79638.72</v>
      </c>
    </row>
    <row r="688" spans="5:14" ht="16.5" thickTop="1" thickBot="1">
      <c r="E688" s="61" t="s">
        <v>250</v>
      </c>
      <c r="F688" s="23">
        <v>1</v>
      </c>
      <c r="G688" s="27">
        <v>0.33</v>
      </c>
      <c r="H688" t="str">
        <f t="shared" si="40"/>
        <v/>
      </c>
      <c r="I688">
        <f>$H$685*G688</f>
        <v>82127.430000000008</v>
      </c>
      <c r="L688" t="s">
        <v>1420</v>
      </c>
      <c r="M688">
        <v>82127.430000000008</v>
      </c>
      <c r="N688" s="106" t="str">
        <f t="shared" si="39"/>
        <v>82127.43</v>
      </c>
    </row>
    <row r="689" spans="5:14" ht="16.5" thickTop="1" thickBot="1">
      <c r="E689" s="101" t="s">
        <v>673</v>
      </c>
      <c r="F689" s="102">
        <v>1</v>
      </c>
      <c r="G689" s="27"/>
      <c r="H689">
        <f t="shared" si="40"/>
        <v>357416</v>
      </c>
      <c r="I689" t="e">
        <f t="shared" ref="I689:I696" si="42">H688*G689</f>
        <v>#VALUE!</v>
      </c>
      <c r="L689">
        <v>357416</v>
      </c>
      <c r="N689" s="106" t="str">
        <f t="shared" si="39"/>
        <v>357416</v>
      </c>
    </row>
    <row r="690" spans="5:14" ht="16.5" thickTop="1" thickBot="1">
      <c r="E690" s="61" t="s">
        <v>672</v>
      </c>
      <c r="F690" s="23">
        <v>1</v>
      </c>
      <c r="G690" s="27">
        <v>1</v>
      </c>
      <c r="H690" t="str">
        <f t="shared" si="40"/>
        <v/>
      </c>
      <c r="I690">
        <f t="shared" si="42"/>
        <v>357416</v>
      </c>
      <c r="L690" t="s">
        <v>1420</v>
      </c>
      <c r="M690">
        <v>357416</v>
      </c>
      <c r="N690" s="106" t="str">
        <f t="shared" si="39"/>
        <v>357416</v>
      </c>
    </row>
    <row r="691" spans="5:14" ht="16.5" thickTop="1" thickBot="1">
      <c r="E691" s="101" t="s">
        <v>17</v>
      </c>
      <c r="F691" s="102">
        <v>2</v>
      </c>
      <c r="G691" s="27"/>
      <c r="H691">
        <f t="shared" si="40"/>
        <v>303813</v>
      </c>
      <c r="I691" t="e">
        <f t="shared" si="42"/>
        <v>#VALUE!</v>
      </c>
      <c r="L691">
        <v>303813</v>
      </c>
      <c r="N691" s="106" t="str">
        <f t="shared" si="39"/>
        <v>303813</v>
      </c>
    </row>
    <row r="692" spans="5:14" ht="16.5" thickTop="1" thickBot="1">
      <c r="E692" s="61" t="s">
        <v>17</v>
      </c>
      <c r="F692" s="23">
        <v>1</v>
      </c>
      <c r="G692" s="27">
        <v>0.55000000000000004</v>
      </c>
      <c r="H692">
        <f t="shared" si="40"/>
        <v>303813</v>
      </c>
      <c r="I692">
        <f t="shared" si="42"/>
        <v>167097.15000000002</v>
      </c>
      <c r="M692">
        <v>167097.15000000002</v>
      </c>
      <c r="N692" s="106" t="str">
        <f t="shared" si="39"/>
        <v>167097.15</v>
      </c>
    </row>
    <row r="693" spans="5:14" ht="16.5" thickTop="1" thickBot="1">
      <c r="E693" s="61" t="s">
        <v>162</v>
      </c>
      <c r="F693" s="23">
        <v>1</v>
      </c>
      <c r="G693" s="27">
        <v>0.45</v>
      </c>
      <c r="H693" t="str">
        <f t="shared" si="40"/>
        <v/>
      </c>
      <c r="I693">
        <f t="shared" si="42"/>
        <v>136715.85</v>
      </c>
      <c r="L693" t="s">
        <v>1420</v>
      </c>
      <c r="M693">
        <v>136715.85</v>
      </c>
      <c r="N693" s="106" t="str">
        <f t="shared" si="39"/>
        <v>136715.85</v>
      </c>
    </row>
    <row r="694" spans="5:14" ht="16.5" thickTop="1" thickBot="1">
      <c r="E694" s="101" t="s">
        <v>679</v>
      </c>
      <c r="F694" s="102">
        <v>1</v>
      </c>
      <c r="G694" s="27"/>
      <c r="H694">
        <f t="shared" si="40"/>
        <v>171873</v>
      </c>
      <c r="I694" t="e">
        <f t="shared" si="42"/>
        <v>#VALUE!</v>
      </c>
      <c r="L694">
        <v>171873</v>
      </c>
      <c r="N694" s="106" t="str">
        <f t="shared" si="39"/>
        <v>171873</v>
      </c>
    </row>
    <row r="695" spans="5:14" ht="16.5" thickTop="1" thickBot="1">
      <c r="E695" s="61" t="s">
        <v>678</v>
      </c>
      <c r="F695" s="23">
        <v>1</v>
      </c>
      <c r="G695" s="27">
        <v>1</v>
      </c>
      <c r="H695" t="str">
        <f t="shared" si="40"/>
        <v/>
      </c>
      <c r="I695">
        <f t="shared" si="42"/>
        <v>171873</v>
      </c>
      <c r="L695" t="s">
        <v>1420</v>
      </c>
      <c r="M695">
        <v>171873</v>
      </c>
      <c r="N695" s="106" t="str">
        <f t="shared" si="39"/>
        <v>171873</v>
      </c>
    </row>
    <row r="696" spans="5:14" ht="16.5" thickTop="1" thickBot="1">
      <c r="E696" s="101" t="s">
        <v>491</v>
      </c>
      <c r="F696" s="102">
        <v>3</v>
      </c>
      <c r="G696" s="27"/>
      <c r="H696">
        <f t="shared" si="40"/>
        <v>109333</v>
      </c>
      <c r="I696" t="e">
        <f t="shared" si="42"/>
        <v>#VALUE!</v>
      </c>
      <c r="L696">
        <v>109333</v>
      </c>
      <c r="N696" s="106" t="str">
        <f t="shared" si="39"/>
        <v>109333</v>
      </c>
    </row>
    <row r="697" spans="5:14" ht="16.5" thickTop="1" thickBot="1">
      <c r="E697" s="61" t="s">
        <v>490</v>
      </c>
      <c r="F697" s="23">
        <v>1</v>
      </c>
      <c r="G697" s="27">
        <v>0.35</v>
      </c>
      <c r="H697" t="str">
        <f t="shared" si="40"/>
        <v/>
      </c>
      <c r="I697">
        <f>$H$696*G697</f>
        <v>38266.549999999996</v>
      </c>
      <c r="L697" t="s">
        <v>1420</v>
      </c>
      <c r="M697">
        <v>38266.549999999996</v>
      </c>
      <c r="N697" s="106" t="str">
        <f t="shared" si="39"/>
        <v>38266.55</v>
      </c>
    </row>
    <row r="698" spans="5:14" ht="16.5" thickTop="1" thickBot="1">
      <c r="E698" s="61" t="s">
        <v>496</v>
      </c>
      <c r="F698" s="23">
        <v>1</v>
      </c>
      <c r="G698" s="27">
        <v>0.32</v>
      </c>
      <c r="H698" t="str">
        <f t="shared" si="40"/>
        <v/>
      </c>
      <c r="I698">
        <f>$H$696*G698</f>
        <v>34986.559999999998</v>
      </c>
      <c r="L698" t="s">
        <v>1420</v>
      </c>
      <c r="M698">
        <v>34986.559999999998</v>
      </c>
      <c r="N698" s="106" t="str">
        <f t="shared" si="39"/>
        <v>34986.56</v>
      </c>
    </row>
    <row r="699" spans="5:14" ht="16.5" thickTop="1" thickBot="1">
      <c r="E699" s="61" t="s">
        <v>511</v>
      </c>
      <c r="F699" s="23">
        <v>1</v>
      </c>
      <c r="G699" s="27">
        <v>0.33</v>
      </c>
      <c r="H699" t="str">
        <f t="shared" si="40"/>
        <v/>
      </c>
      <c r="I699">
        <f>$H$696*G699</f>
        <v>36079.89</v>
      </c>
      <c r="L699" t="s">
        <v>1420</v>
      </c>
      <c r="M699">
        <v>36079.89</v>
      </c>
      <c r="N699" s="106" t="str">
        <f t="shared" si="39"/>
        <v>36079.89</v>
      </c>
    </row>
    <row r="700" spans="5:14" ht="16.5" thickTop="1" thickBot="1">
      <c r="E700" s="101" t="s">
        <v>734</v>
      </c>
      <c r="F700" s="102">
        <v>2</v>
      </c>
      <c r="G700" s="27"/>
      <c r="H700">
        <f t="shared" si="40"/>
        <v>256760</v>
      </c>
      <c r="I700" t="e">
        <f>H699*G700</f>
        <v>#VALUE!</v>
      </c>
      <c r="L700">
        <v>256760</v>
      </c>
      <c r="N700" s="106" t="str">
        <f t="shared" si="39"/>
        <v>256760</v>
      </c>
    </row>
    <row r="701" spans="5:14" ht="16.5" thickTop="1" thickBot="1">
      <c r="E701" s="61" t="s">
        <v>515</v>
      </c>
      <c r="F701" s="23">
        <v>1</v>
      </c>
      <c r="G701" s="27">
        <v>0.55000000000000004</v>
      </c>
      <c r="H701">
        <f t="shared" si="40"/>
        <v>125312</v>
      </c>
      <c r="I701">
        <f>H700*G701</f>
        <v>141218</v>
      </c>
      <c r="M701">
        <v>141218</v>
      </c>
      <c r="N701" s="106" t="str">
        <f t="shared" si="39"/>
        <v>141218</v>
      </c>
    </row>
    <row r="702" spans="5:14" ht="16.5" thickTop="1" thickBot="1">
      <c r="E702" s="61" t="s">
        <v>740</v>
      </c>
      <c r="F702" s="23">
        <v>1</v>
      </c>
      <c r="G702" s="27">
        <v>0.45</v>
      </c>
      <c r="H702" t="str">
        <f t="shared" si="40"/>
        <v/>
      </c>
      <c r="I702">
        <f>H701*G702</f>
        <v>56390.400000000001</v>
      </c>
      <c r="L702" t="s">
        <v>1420</v>
      </c>
      <c r="M702">
        <v>56390.400000000001</v>
      </c>
      <c r="N702" s="106" t="str">
        <f t="shared" si="39"/>
        <v>56390.4</v>
      </c>
    </row>
    <row r="703" spans="5:14" ht="16.5" thickTop="1" thickBot="1">
      <c r="E703" s="101" t="s">
        <v>681</v>
      </c>
      <c r="F703" s="102">
        <v>4</v>
      </c>
      <c r="G703" s="27"/>
      <c r="H703">
        <f t="shared" si="40"/>
        <v>287451</v>
      </c>
      <c r="I703" t="e">
        <f>H702*G703</f>
        <v>#VALUE!</v>
      </c>
      <c r="L703">
        <v>287451</v>
      </c>
      <c r="N703" s="106" t="str">
        <f t="shared" si="39"/>
        <v>287451</v>
      </c>
    </row>
    <row r="704" spans="5:14" ht="16.5" thickTop="1" thickBot="1">
      <c r="E704" s="61" t="s">
        <v>682</v>
      </c>
      <c r="F704" s="23">
        <v>1</v>
      </c>
      <c r="G704" s="27">
        <v>0.25</v>
      </c>
      <c r="H704" t="str">
        <f t="shared" si="40"/>
        <v/>
      </c>
      <c r="I704">
        <f>$H$703*G704</f>
        <v>71862.75</v>
      </c>
      <c r="L704" t="s">
        <v>1420</v>
      </c>
      <c r="M704">
        <v>71862.75</v>
      </c>
      <c r="N704" s="106" t="str">
        <f t="shared" si="39"/>
        <v>71862.75</v>
      </c>
    </row>
    <row r="705" spans="5:14" ht="16.5" thickTop="1" thickBot="1">
      <c r="E705" s="61" t="s">
        <v>680</v>
      </c>
      <c r="F705" s="23">
        <v>1</v>
      </c>
      <c r="G705" s="27">
        <v>0.28000000000000003</v>
      </c>
      <c r="H705" t="str">
        <f t="shared" si="40"/>
        <v/>
      </c>
      <c r="I705">
        <f>$H$703*G705</f>
        <v>80486.280000000013</v>
      </c>
      <c r="L705" t="s">
        <v>1420</v>
      </c>
      <c r="M705">
        <v>80486.280000000013</v>
      </c>
      <c r="N705" s="106" t="str">
        <f t="shared" si="39"/>
        <v>80486.28</v>
      </c>
    </row>
    <row r="706" spans="5:14" ht="16.5" thickTop="1" thickBot="1">
      <c r="E706" s="61" t="s">
        <v>690</v>
      </c>
      <c r="F706" s="23">
        <v>1</v>
      </c>
      <c r="G706" s="27">
        <v>0.24</v>
      </c>
      <c r="H706" t="str">
        <f t="shared" si="40"/>
        <v/>
      </c>
      <c r="I706">
        <f>$H$703*G706</f>
        <v>68988.239999999991</v>
      </c>
      <c r="L706" t="s">
        <v>1420</v>
      </c>
      <c r="M706">
        <v>68988.239999999991</v>
      </c>
      <c r="N706" s="106" t="str">
        <f t="shared" si="39"/>
        <v>68988.24</v>
      </c>
    </row>
    <row r="707" spans="5:14" ht="16.5" thickTop="1" thickBot="1">
      <c r="E707" s="61" t="s">
        <v>681</v>
      </c>
      <c r="F707" s="23">
        <v>1</v>
      </c>
      <c r="G707" s="27">
        <v>0.23</v>
      </c>
      <c r="H707">
        <f t="shared" si="40"/>
        <v>287451</v>
      </c>
      <c r="I707">
        <f>$H$703*G707</f>
        <v>66113.73</v>
      </c>
      <c r="M707">
        <v>66113.73</v>
      </c>
      <c r="N707" s="106" t="str">
        <f t="shared" ref="N707:N770" si="43">_xlfn.CONCAT(L707:M707)</f>
        <v>66113.73</v>
      </c>
    </row>
    <row r="708" spans="5:14" ht="16.5" thickTop="1" thickBot="1">
      <c r="E708" s="101" t="s">
        <v>732</v>
      </c>
      <c r="F708" s="102">
        <v>1</v>
      </c>
      <c r="G708" s="27"/>
      <c r="H708">
        <f t="shared" ref="H708:H771" si="44">IFERROR(VLOOKUP(E708,$A$3:$B$452,2,0), "")</f>
        <v>400358</v>
      </c>
      <c r="I708">
        <f>H707*G708</f>
        <v>0</v>
      </c>
      <c r="L708">
        <v>400358</v>
      </c>
      <c r="N708" s="106" t="str">
        <f t="shared" si="43"/>
        <v>400358</v>
      </c>
    </row>
    <row r="709" spans="5:14" ht="16.5" thickTop="1" thickBot="1">
      <c r="E709" s="61" t="s">
        <v>732</v>
      </c>
      <c r="F709" s="23">
        <v>1</v>
      </c>
      <c r="G709" s="27">
        <v>1</v>
      </c>
      <c r="H709">
        <f t="shared" si="44"/>
        <v>400358</v>
      </c>
      <c r="I709">
        <f>H708*G709</f>
        <v>400358</v>
      </c>
      <c r="M709">
        <v>400358</v>
      </c>
      <c r="N709" s="106" t="str">
        <f t="shared" si="43"/>
        <v>400358</v>
      </c>
    </row>
    <row r="710" spans="5:14" ht="16.5" thickTop="1" thickBot="1">
      <c r="E710" s="101" t="s">
        <v>486</v>
      </c>
      <c r="F710" s="102">
        <v>1</v>
      </c>
      <c r="G710" s="27"/>
      <c r="H710">
        <f t="shared" si="44"/>
        <v>108900</v>
      </c>
      <c r="I710">
        <f>H709*G710</f>
        <v>0</v>
      </c>
      <c r="L710">
        <v>108900</v>
      </c>
      <c r="N710" s="106" t="str">
        <f t="shared" si="43"/>
        <v>108900</v>
      </c>
    </row>
    <row r="711" spans="5:14" ht="16.5" thickTop="1" thickBot="1">
      <c r="E711" s="61" t="s">
        <v>485</v>
      </c>
      <c r="F711" s="23">
        <v>1</v>
      </c>
      <c r="G711" s="27">
        <v>1</v>
      </c>
      <c r="H711" t="str">
        <f t="shared" si="44"/>
        <v/>
      </c>
      <c r="I711">
        <f>H710*G711</f>
        <v>108900</v>
      </c>
      <c r="L711" t="s">
        <v>1420</v>
      </c>
      <c r="M711">
        <v>108900</v>
      </c>
      <c r="N711" s="106" t="str">
        <f t="shared" si="43"/>
        <v>108900</v>
      </c>
    </row>
    <row r="712" spans="5:14" ht="16.5" thickTop="1" thickBot="1">
      <c r="E712" s="101" t="s">
        <v>698</v>
      </c>
      <c r="F712" s="102">
        <v>4</v>
      </c>
      <c r="G712" s="27"/>
      <c r="H712">
        <f t="shared" si="44"/>
        <v>259887</v>
      </c>
      <c r="I712" t="e">
        <f>H711*G712</f>
        <v>#VALUE!</v>
      </c>
      <c r="L712">
        <v>259887</v>
      </c>
      <c r="N712" s="106" t="str">
        <f t="shared" si="43"/>
        <v>259887</v>
      </c>
    </row>
    <row r="713" spans="5:14" ht="16.5" thickTop="1" thickBot="1">
      <c r="E713" s="61" t="s">
        <v>697</v>
      </c>
      <c r="F713" s="23">
        <v>1</v>
      </c>
      <c r="G713" s="27">
        <v>0.25</v>
      </c>
      <c r="H713" t="str">
        <f t="shared" si="44"/>
        <v/>
      </c>
      <c r="I713">
        <f>$H$712*G713</f>
        <v>64971.75</v>
      </c>
      <c r="L713" t="s">
        <v>1420</v>
      </c>
      <c r="M713">
        <v>64971.75</v>
      </c>
      <c r="N713" s="106" t="str">
        <f t="shared" si="43"/>
        <v>64971.75</v>
      </c>
    </row>
    <row r="714" spans="5:14" ht="16.5" thickTop="1" thickBot="1">
      <c r="E714" s="61" t="s">
        <v>701</v>
      </c>
      <c r="F714" s="23">
        <v>1</v>
      </c>
      <c r="G714" s="27">
        <v>0.24</v>
      </c>
      <c r="H714" t="str">
        <f t="shared" si="44"/>
        <v/>
      </c>
      <c r="I714">
        <f>$H$712*G714</f>
        <v>62372.88</v>
      </c>
      <c r="L714" t="s">
        <v>1420</v>
      </c>
      <c r="M714">
        <v>62372.88</v>
      </c>
      <c r="N714" s="106" t="str">
        <f t="shared" si="43"/>
        <v>62372.88</v>
      </c>
    </row>
    <row r="715" spans="5:14" ht="16.5" thickTop="1" thickBot="1">
      <c r="E715" s="61" t="s">
        <v>707</v>
      </c>
      <c r="F715" s="23">
        <v>1</v>
      </c>
      <c r="G715" s="27">
        <v>0.28000000000000003</v>
      </c>
      <c r="H715" t="str">
        <f t="shared" si="44"/>
        <v/>
      </c>
      <c r="I715">
        <f>$H$712*G715</f>
        <v>72768.36</v>
      </c>
      <c r="L715" t="s">
        <v>1420</v>
      </c>
      <c r="M715">
        <v>72768.36</v>
      </c>
      <c r="N715" s="106" t="str">
        <f t="shared" si="43"/>
        <v>72768.36</v>
      </c>
    </row>
    <row r="716" spans="5:14" ht="16.5" thickTop="1" thickBot="1">
      <c r="E716" s="61" t="s">
        <v>698</v>
      </c>
      <c r="F716" s="23">
        <v>1</v>
      </c>
      <c r="G716" s="27">
        <v>0.23</v>
      </c>
      <c r="H716">
        <f t="shared" si="44"/>
        <v>259887</v>
      </c>
      <c r="I716">
        <f>$H$712*G716</f>
        <v>59774.01</v>
      </c>
      <c r="M716">
        <v>59774.01</v>
      </c>
      <c r="N716" s="106" t="str">
        <f t="shared" si="43"/>
        <v>59774.01</v>
      </c>
    </row>
    <row r="717" spans="5:14" ht="16.5" thickTop="1" thickBot="1">
      <c r="E717" s="101" t="s">
        <v>303</v>
      </c>
      <c r="F717" s="102">
        <v>6</v>
      </c>
      <c r="G717" s="27"/>
      <c r="H717">
        <f t="shared" si="44"/>
        <v>492792</v>
      </c>
      <c r="I717">
        <f>H716*G717</f>
        <v>0</v>
      </c>
      <c r="L717">
        <v>492792</v>
      </c>
      <c r="N717" s="106" t="str">
        <f t="shared" si="43"/>
        <v>492792</v>
      </c>
    </row>
    <row r="718" spans="5:14" ht="16.5" thickTop="1" thickBot="1">
      <c r="E718" s="61" t="s">
        <v>621</v>
      </c>
      <c r="F718" s="23">
        <v>1</v>
      </c>
      <c r="G718" s="27">
        <v>0.15</v>
      </c>
      <c r="H718" t="str">
        <f t="shared" si="44"/>
        <v/>
      </c>
      <c r="I718">
        <f t="shared" ref="I718:I723" si="45">$H$717*G718</f>
        <v>73918.8</v>
      </c>
      <c r="L718" t="s">
        <v>1420</v>
      </c>
      <c r="M718">
        <v>73918.8</v>
      </c>
      <c r="N718" s="106" t="str">
        <f t="shared" si="43"/>
        <v>73918.8</v>
      </c>
    </row>
    <row r="719" spans="5:14" ht="16.5" thickTop="1" thickBot="1">
      <c r="E719" s="61" t="s">
        <v>623</v>
      </c>
      <c r="F719" s="23">
        <v>1</v>
      </c>
      <c r="G719" s="27">
        <v>0.18</v>
      </c>
      <c r="H719" t="str">
        <f t="shared" si="44"/>
        <v/>
      </c>
      <c r="I719">
        <f t="shared" si="45"/>
        <v>88702.56</v>
      </c>
      <c r="L719" t="s">
        <v>1420</v>
      </c>
      <c r="M719">
        <v>88702.56</v>
      </c>
      <c r="N719" s="106" t="str">
        <f t="shared" si="43"/>
        <v>88702.56</v>
      </c>
    </row>
    <row r="720" spans="5:14" ht="16.5" thickTop="1" thickBot="1">
      <c r="E720" s="61" t="s">
        <v>625</v>
      </c>
      <c r="F720" s="23">
        <v>1</v>
      </c>
      <c r="G720" s="27">
        <v>0.2</v>
      </c>
      <c r="H720" t="str">
        <f t="shared" si="44"/>
        <v/>
      </c>
      <c r="I720">
        <f t="shared" si="45"/>
        <v>98558.400000000009</v>
      </c>
      <c r="L720" t="s">
        <v>1420</v>
      </c>
      <c r="M720">
        <v>98558.400000000009</v>
      </c>
      <c r="N720" s="106" t="str">
        <f t="shared" si="43"/>
        <v>98558.4</v>
      </c>
    </row>
    <row r="721" spans="5:14" ht="16.5" thickTop="1" thickBot="1">
      <c r="E721" s="61" t="s">
        <v>626</v>
      </c>
      <c r="F721" s="23">
        <v>1</v>
      </c>
      <c r="G721" s="27">
        <v>0.13</v>
      </c>
      <c r="H721" t="str">
        <f t="shared" si="44"/>
        <v/>
      </c>
      <c r="I721">
        <f t="shared" si="45"/>
        <v>64062.96</v>
      </c>
      <c r="L721" t="s">
        <v>1420</v>
      </c>
      <c r="M721">
        <v>64062.96</v>
      </c>
      <c r="N721" s="106" t="str">
        <f t="shared" si="43"/>
        <v>64062.96</v>
      </c>
    </row>
    <row r="722" spans="5:14" ht="16.5" thickTop="1" thickBot="1">
      <c r="E722" s="61" t="s">
        <v>627</v>
      </c>
      <c r="F722" s="23">
        <v>1</v>
      </c>
      <c r="G722" s="27">
        <v>0.12</v>
      </c>
      <c r="H722" t="str">
        <f t="shared" si="44"/>
        <v/>
      </c>
      <c r="I722">
        <f t="shared" si="45"/>
        <v>59135.040000000001</v>
      </c>
      <c r="L722" t="s">
        <v>1420</v>
      </c>
      <c r="M722">
        <v>59135.040000000001</v>
      </c>
      <c r="N722" s="106" t="str">
        <f t="shared" si="43"/>
        <v>59135.04</v>
      </c>
    </row>
    <row r="723" spans="5:14" ht="16.5" thickTop="1" thickBot="1">
      <c r="E723" s="61" t="s">
        <v>303</v>
      </c>
      <c r="F723" s="23">
        <v>1</v>
      </c>
      <c r="G723" s="27">
        <v>0.22</v>
      </c>
      <c r="H723">
        <f t="shared" si="44"/>
        <v>492792</v>
      </c>
      <c r="I723">
        <f t="shared" si="45"/>
        <v>108414.24</v>
      </c>
      <c r="M723">
        <v>108414.24</v>
      </c>
      <c r="N723" s="106" t="str">
        <f t="shared" si="43"/>
        <v>108414.24</v>
      </c>
    </row>
    <row r="724" spans="5:14" ht="16.5" thickTop="1" thickBot="1">
      <c r="E724" s="101" t="s">
        <v>495</v>
      </c>
      <c r="F724" s="102">
        <v>5</v>
      </c>
      <c r="G724" s="27"/>
      <c r="H724">
        <f t="shared" si="44"/>
        <v>211210</v>
      </c>
      <c r="I724">
        <f>H723*G724</f>
        <v>0</v>
      </c>
      <c r="L724">
        <v>211210</v>
      </c>
      <c r="N724" s="106" t="str">
        <f t="shared" si="43"/>
        <v>211210</v>
      </c>
    </row>
    <row r="725" spans="5:14" ht="16.5" thickTop="1" thickBot="1">
      <c r="E725" s="61" t="s">
        <v>494</v>
      </c>
      <c r="F725" s="23">
        <v>1</v>
      </c>
      <c r="G725" s="27">
        <v>0.15</v>
      </c>
      <c r="H725" t="str">
        <f t="shared" si="44"/>
        <v/>
      </c>
      <c r="I725">
        <f>$H$724*G725</f>
        <v>31681.5</v>
      </c>
      <c r="L725" t="s">
        <v>1420</v>
      </c>
      <c r="M725">
        <v>31681.5</v>
      </c>
      <c r="N725" s="106" t="str">
        <f t="shared" si="43"/>
        <v>31681.5</v>
      </c>
    </row>
    <row r="726" spans="5:14" ht="16.5" thickTop="1" thickBot="1">
      <c r="E726" s="61" t="s">
        <v>532</v>
      </c>
      <c r="F726" s="23">
        <v>1</v>
      </c>
      <c r="G726" s="27">
        <v>0.18</v>
      </c>
      <c r="H726" t="str">
        <f t="shared" si="44"/>
        <v/>
      </c>
      <c r="I726">
        <f>$H$724*G726</f>
        <v>38017.799999999996</v>
      </c>
      <c r="L726" t="s">
        <v>1420</v>
      </c>
      <c r="M726">
        <v>38017.799999999996</v>
      </c>
      <c r="N726" s="106" t="str">
        <f t="shared" si="43"/>
        <v>38017.8</v>
      </c>
    </row>
    <row r="727" spans="5:14" ht="16.5" thickTop="1" thickBot="1">
      <c r="E727" s="61" t="s">
        <v>533</v>
      </c>
      <c r="F727" s="23">
        <v>1</v>
      </c>
      <c r="G727" s="27">
        <v>0.28000000000000003</v>
      </c>
      <c r="H727" t="str">
        <f t="shared" si="44"/>
        <v/>
      </c>
      <c r="I727">
        <f>$H$724*G727</f>
        <v>59138.8</v>
      </c>
      <c r="L727" t="s">
        <v>1420</v>
      </c>
      <c r="M727">
        <v>59138.8</v>
      </c>
      <c r="N727" s="106" t="str">
        <f t="shared" si="43"/>
        <v>59138.8</v>
      </c>
    </row>
    <row r="728" spans="5:14" ht="16.5" thickTop="1" thickBot="1">
      <c r="E728" s="61" t="s">
        <v>537</v>
      </c>
      <c r="F728" s="23">
        <v>1</v>
      </c>
      <c r="G728" s="27">
        <v>0.23</v>
      </c>
      <c r="H728" t="str">
        <f t="shared" si="44"/>
        <v/>
      </c>
      <c r="I728">
        <f>$H$724*G728</f>
        <v>48578.3</v>
      </c>
      <c r="L728" t="s">
        <v>1420</v>
      </c>
      <c r="M728">
        <v>48578.3</v>
      </c>
      <c r="N728" s="106" t="str">
        <f t="shared" si="43"/>
        <v>48578.3</v>
      </c>
    </row>
    <row r="729" spans="5:14" ht="16.5" thickTop="1" thickBot="1">
      <c r="E729" s="61" t="s">
        <v>536</v>
      </c>
      <c r="F729" s="23">
        <v>1</v>
      </c>
      <c r="G729" s="27">
        <v>0.2</v>
      </c>
      <c r="H729" t="str">
        <f t="shared" si="44"/>
        <v/>
      </c>
      <c r="I729">
        <f>$H$724*G729</f>
        <v>42242</v>
      </c>
      <c r="L729" t="s">
        <v>1420</v>
      </c>
      <c r="M729">
        <v>42242</v>
      </c>
      <c r="N729" s="106" t="str">
        <f t="shared" si="43"/>
        <v>42242</v>
      </c>
    </row>
    <row r="730" spans="5:14" ht="16.5" thickTop="1" thickBot="1">
      <c r="E730" s="101" t="s">
        <v>231</v>
      </c>
      <c r="F730" s="102">
        <v>5</v>
      </c>
      <c r="G730" s="27"/>
      <c r="H730">
        <f t="shared" si="44"/>
        <v>521104</v>
      </c>
      <c r="I730" t="e">
        <f>H729*G730</f>
        <v>#VALUE!</v>
      </c>
      <c r="L730">
        <v>521104</v>
      </c>
      <c r="N730" s="106" t="str">
        <f t="shared" si="43"/>
        <v>521104</v>
      </c>
    </row>
    <row r="731" spans="5:14" ht="16.5" thickTop="1" thickBot="1">
      <c r="E731" s="61" t="s">
        <v>805</v>
      </c>
      <c r="F731" s="23">
        <v>1</v>
      </c>
      <c r="G731" s="27">
        <v>0.2</v>
      </c>
      <c r="H731" t="str">
        <f t="shared" si="44"/>
        <v/>
      </c>
      <c r="I731">
        <f>$H$730*G731</f>
        <v>104220.8</v>
      </c>
      <c r="L731" t="s">
        <v>1420</v>
      </c>
      <c r="M731">
        <v>104220.8</v>
      </c>
      <c r="N731" s="106" t="str">
        <f t="shared" si="43"/>
        <v>104220.8</v>
      </c>
    </row>
    <row r="732" spans="5:14" ht="16.5" thickTop="1" thickBot="1">
      <c r="E732" s="61" t="s">
        <v>808</v>
      </c>
      <c r="F732" s="23">
        <v>1</v>
      </c>
      <c r="G732" s="27">
        <v>0.23</v>
      </c>
      <c r="H732" t="str">
        <f t="shared" si="44"/>
        <v/>
      </c>
      <c r="I732">
        <f>$H$730*G732</f>
        <v>119853.92</v>
      </c>
      <c r="L732" t="s">
        <v>1420</v>
      </c>
      <c r="M732">
        <v>119853.92</v>
      </c>
      <c r="N732" s="106" t="str">
        <f t="shared" si="43"/>
        <v>119853.92</v>
      </c>
    </row>
    <row r="733" spans="5:14" ht="16.5" thickTop="1" thickBot="1">
      <c r="E733" s="61" t="s">
        <v>230</v>
      </c>
      <c r="F733" s="23">
        <v>1</v>
      </c>
      <c r="G733" s="27">
        <v>0.28000000000000003</v>
      </c>
      <c r="H733" t="str">
        <f t="shared" si="44"/>
        <v/>
      </c>
      <c r="I733">
        <f>$H$730*G733</f>
        <v>145909.12000000002</v>
      </c>
      <c r="L733" t="s">
        <v>1420</v>
      </c>
      <c r="M733">
        <v>145909.12000000002</v>
      </c>
      <c r="N733" s="106" t="str">
        <f t="shared" si="43"/>
        <v>145909.12</v>
      </c>
    </row>
    <row r="734" spans="5:14" ht="16.5" thickTop="1" thickBot="1">
      <c r="E734" s="61" t="s">
        <v>814</v>
      </c>
      <c r="F734" s="23">
        <v>1</v>
      </c>
      <c r="G734" s="27">
        <v>0.18</v>
      </c>
      <c r="H734" t="str">
        <f t="shared" si="44"/>
        <v/>
      </c>
      <c r="I734">
        <f>$H$730*G734</f>
        <v>93798.720000000001</v>
      </c>
      <c r="L734" t="s">
        <v>1420</v>
      </c>
      <c r="M734">
        <v>93798.720000000001</v>
      </c>
      <c r="N734" s="106" t="str">
        <f t="shared" si="43"/>
        <v>93798.72</v>
      </c>
    </row>
    <row r="735" spans="5:14" ht="16.5" thickTop="1" thickBot="1">
      <c r="E735" s="61" t="s">
        <v>143</v>
      </c>
      <c r="F735" s="23">
        <v>1</v>
      </c>
      <c r="G735" s="27">
        <v>0.15</v>
      </c>
      <c r="H735" t="str">
        <f t="shared" si="44"/>
        <v/>
      </c>
      <c r="I735">
        <f>$H$730*G735</f>
        <v>78165.599999999991</v>
      </c>
      <c r="L735" t="s">
        <v>1420</v>
      </c>
      <c r="M735">
        <v>78165.599999999991</v>
      </c>
      <c r="N735" s="106" t="str">
        <f t="shared" si="43"/>
        <v>78165.6</v>
      </c>
    </row>
    <row r="736" spans="5:14" ht="16.5" thickTop="1" thickBot="1">
      <c r="E736" s="101" t="s">
        <v>469</v>
      </c>
      <c r="F736" s="102">
        <v>2</v>
      </c>
      <c r="G736" s="27"/>
      <c r="H736">
        <f t="shared" si="44"/>
        <v>148255</v>
      </c>
      <c r="I736" t="e">
        <f>H735*G736</f>
        <v>#VALUE!</v>
      </c>
      <c r="L736">
        <v>148255</v>
      </c>
      <c r="N736" s="106" t="str">
        <f t="shared" si="43"/>
        <v>148255</v>
      </c>
    </row>
    <row r="737" spans="5:14" ht="16.5" thickTop="1" thickBot="1">
      <c r="E737" s="61" t="s">
        <v>468</v>
      </c>
      <c r="F737" s="23">
        <v>1</v>
      </c>
      <c r="G737" s="27">
        <v>0.45</v>
      </c>
      <c r="H737" t="str">
        <f t="shared" si="44"/>
        <v/>
      </c>
      <c r="I737">
        <f>H736*G737</f>
        <v>66714.75</v>
      </c>
      <c r="L737" t="s">
        <v>1420</v>
      </c>
      <c r="M737">
        <v>66714.75</v>
      </c>
      <c r="N737" s="106" t="str">
        <f t="shared" si="43"/>
        <v>66714.75</v>
      </c>
    </row>
    <row r="738" spans="5:14" ht="16.5" thickTop="1" thickBot="1">
      <c r="E738" s="61" t="s">
        <v>547</v>
      </c>
      <c r="F738" s="23">
        <v>1</v>
      </c>
      <c r="G738" s="27">
        <v>0.55000000000000004</v>
      </c>
      <c r="H738" t="str">
        <f t="shared" si="44"/>
        <v/>
      </c>
      <c r="I738">
        <f>H736*G738</f>
        <v>81540.25</v>
      </c>
      <c r="L738" t="s">
        <v>1420</v>
      </c>
      <c r="M738">
        <v>81540.25</v>
      </c>
      <c r="N738" s="106" t="str">
        <f t="shared" si="43"/>
        <v>81540.25</v>
      </c>
    </row>
    <row r="739" spans="5:14" ht="16.5" thickTop="1" thickBot="1">
      <c r="E739" s="101" t="s">
        <v>544</v>
      </c>
      <c r="F739" s="102">
        <v>1</v>
      </c>
      <c r="G739" s="27"/>
      <c r="H739">
        <f t="shared" si="44"/>
        <v>174593</v>
      </c>
      <c r="I739" t="e">
        <f>H738*G739</f>
        <v>#VALUE!</v>
      </c>
      <c r="L739">
        <v>174593</v>
      </c>
      <c r="N739" s="106" t="str">
        <f t="shared" si="43"/>
        <v>174593</v>
      </c>
    </row>
    <row r="740" spans="5:14" ht="16.5" thickTop="1" thickBot="1">
      <c r="E740" s="61" t="s">
        <v>543</v>
      </c>
      <c r="F740" s="23">
        <v>1</v>
      </c>
      <c r="G740" s="27">
        <v>1</v>
      </c>
      <c r="H740" t="str">
        <f t="shared" si="44"/>
        <v/>
      </c>
      <c r="I740">
        <f>H739*G740</f>
        <v>174593</v>
      </c>
      <c r="L740" t="s">
        <v>1420</v>
      </c>
      <c r="M740">
        <v>174593</v>
      </c>
      <c r="N740" s="106" t="str">
        <f t="shared" si="43"/>
        <v>174593</v>
      </c>
    </row>
    <row r="741" spans="5:14" ht="16.5" thickTop="1" thickBot="1">
      <c r="E741" s="101" t="s">
        <v>694</v>
      </c>
      <c r="F741" s="102">
        <v>3</v>
      </c>
      <c r="G741" s="27"/>
      <c r="H741">
        <f t="shared" si="44"/>
        <v>197173</v>
      </c>
      <c r="I741" t="e">
        <f>H740*G741</f>
        <v>#VALUE!</v>
      </c>
      <c r="L741">
        <v>197173</v>
      </c>
      <c r="N741" s="106" t="str">
        <f t="shared" si="43"/>
        <v>197173</v>
      </c>
    </row>
    <row r="742" spans="5:14" ht="16.5" thickTop="1" thickBot="1">
      <c r="E742" s="61" t="s">
        <v>693</v>
      </c>
      <c r="F742" s="23">
        <v>1</v>
      </c>
      <c r="G742" s="27">
        <v>0.35</v>
      </c>
      <c r="H742" t="str">
        <f t="shared" si="44"/>
        <v/>
      </c>
      <c r="I742">
        <f>$H$741*G742</f>
        <v>69010.549999999988</v>
      </c>
      <c r="L742" t="s">
        <v>1420</v>
      </c>
      <c r="M742">
        <v>69010.549999999988</v>
      </c>
      <c r="N742" s="106" t="str">
        <f t="shared" si="43"/>
        <v>69010.55</v>
      </c>
    </row>
    <row r="743" spans="5:14" ht="16.5" thickTop="1" thickBot="1">
      <c r="E743" s="61" t="s">
        <v>695</v>
      </c>
      <c r="F743" s="23">
        <v>1</v>
      </c>
      <c r="G743" s="27">
        <v>0.33</v>
      </c>
      <c r="H743" t="str">
        <f t="shared" si="44"/>
        <v/>
      </c>
      <c r="I743">
        <f>$H$741*G743</f>
        <v>65067.090000000004</v>
      </c>
      <c r="L743" t="s">
        <v>1420</v>
      </c>
      <c r="M743">
        <v>65067.090000000004</v>
      </c>
      <c r="N743" s="106" t="str">
        <f t="shared" si="43"/>
        <v>65067.09</v>
      </c>
    </row>
    <row r="744" spans="5:14" ht="16.5" thickTop="1" thickBot="1">
      <c r="E744" s="61" t="s">
        <v>696</v>
      </c>
      <c r="F744" s="23">
        <v>1</v>
      </c>
      <c r="G744" s="27">
        <v>0.32</v>
      </c>
      <c r="H744" t="str">
        <f t="shared" si="44"/>
        <v/>
      </c>
      <c r="I744">
        <f>$H$741*G744</f>
        <v>63095.360000000001</v>
      </c>
      <c r="L744" t="s">
        <v>1420</v>
      </c>
      <c r="M744">
        <v>63095.360000000001</v>
      </c>
      <c r="N744" s="106" t="str">
        <f t="shared" si="43"/>
        <v>63095.36</v>
      </c>
    </row>
    <row r="745" spans="5:14" ht="16.5" thickTop="1" thickBot="1">
      <c r="E745" s="101" t="s">
        <v>233</v>
      </c>
      <c r="F745" s="102">
        <v>2</v>
      </c>
      <c r="G745" s="27"/>
      <c r="H745">
        <f t="shared" si="44"/>
        <v>125400</v>
      </c>
      <c r="I745" t="e">
        <f>H744*G745</f>
        <v>#VALUE!</v>
      </c>
      <c r="L745">
        <v>125400</v>
      </c>
      <c r="N745" s="106" t="str">
        <f t="shared" si="43"/>
        <v>125400</v>
      </c>
    </row>
    <row r="746" spans="5:14" ht="16.5" thickTop="1" thickBot="1">
      <c r="E746" s="61" t="s">
        <v>232</v>
      </c>
      <c r="F746" s="23">
        <v>1</v>
      </c>
      <c r="G746" s="27">
        <v>0.55000000000000004</v>
      </c>
      <c r="H746" t="str">
        <f t="shared" si="44"/>
        <v/>
      </c>
      <c r="I746">
        <f>H745*G746</f>
        <v>68970</v>
      </c>
      <c r="L746" t="s">
        <v>1420</v>
      </c>
      <c r="M746">
        <v>68970</v>
      </c>
      <c r="N746" s="106" t="str">
        <f t="shared" si="43"/>
        <v>68970</v>
      </c>
    </row>
    <row r="747" spans="5:14" ht="16.5" thickTop="1" thickBot="1">
      <c r="E747" s="61" t="s">
        <v>630</v>
      </c>
      <c r="F747" s="23">
        <v>1</v>
      </c>
      <c r="G747" s="27">
        <v>0.45</v>
      </c>
      <c r="H747" t="str">
        <f t="shared" si="44"/>
        <v/>
      </c>
      <c r="I747">
        <f>H745*G747</f>
        <v>56430</v>
      </c>
      <c r="L747" t="s">
        <v>1420</v>
      </c>
      <c r="M747">
        <v>56430</v>
      </c>
      <c r="N747" s="106" t="str">
        <f t="shared" si="43"/>
        <v>56430</v>
      </c>
    </row>
    <row r="748" spans="5:14" ht="16.5" thickTop="1" thickBot="1">
      <c r="E748" s="101" t="s">
        <v>637</v>
      </c>
      <c r="F748" s="102">
        <v>1</v>
      </c>
      <c r="G748" s="27"/>
      <c r="H748">
        <f t="shared" si="44"/>
        <v>100893</v>
      </c>
      <c r="I748" t="e">
        <f>H747*G748</f>
        <v>#VALUE!</v>
      </c>
      <c r="L748">
        <v>100893</v>
      </c>
      <c r="N748" s="106" t="str">
        <f t="shared" si="43"/>
        <v>100893</v>
      </c>
    </row>
    <row r="749" spans="5:14" ht="16.5" thickTop="1" thickBot="1">
      <c r="E749" s="61" t="s">
        <v>637</v>
      </c>
      <c r="F749" s="23">
        <v>1</v>
      </c>
      <c r="G749" s="27">
        <v>1</v>
      </c>
      <c r="H749">
        <f t="shared" si="44"/>
        <v>100893</v>
      </c>
      <c r="I749">
        <f>H748*G749</f>
        <v>100893</v>
      </c>
      <c r="M749">
        <v>100893</v>
      </c>
      <c r="N749" s="106" t="str">
        <f t="shared" si="43"/>
        <v>100893</v>
      </c>
    </row>
    <row r="750" spans="5:14" ht="16.5" thickTop="1" thickBot="1">
      <c r="E750" s="101" t="s">
        <v>553</v>
      </c>
      <c r="F750" s="102">
        <v>1</v>
      </c>
      <c r="G750" s="27"/>
      <c r="H750">
        <f t="shared" si="44"/>
        <v>66636</v>
      </c>
      <c r="I750">
        <f>H749*G750</f>
        <v>0</v>
      </c>
      <c r="L750">
        <v>66636</v>
      </c>
      <c r="N750" s="106" t="str">
        <f t="shared" si="43"/>
        <v>66636</v>
      </c>
    </row>
    <row r="751" spans="5:14" ht="16.5" thickTop="1" thickBot="1">
      <c r="E751" s="61" t="s">
        <v>552</v>
      </c>
      <c r="F751" s="23">
        <v>1</v>
      </c>
      <c r="G751" s="27">
        <v>1</v>
      </c>
      <c r="H751" t="str">
        <f t="shared" si="44"/>
        <v/>
      </c>
      <c r="I751">
        <f>H750*G751</f>
        <v>66636</v>
      </c>
      <c r="L751" t="s">
        <v>1420</v>
      </c>
      <c r="M751">
        <v>66636</v>
      </c>
      <c r="N751" s="106" t="str">
        <f t="shared" si="43"/>
        <v>66636</v>
      </c>
    </row>
    <row r="752" spans="5:14" ht="16.5" thickTop="1" thickBot="1">
      <c r="E752" s="101" t="s">
        <v>502</v>
      </c>
      <c r="F752" s="102">
        <v>3</v>
      </c>
      <c r="G752" s="27"/>
      <c r="H752">
        <f t="shared" si="44"/>
        <v>125011</v>
      </c>
      <c r="I752" t="e">
        <f>H751*G752</f>
        <v>#VALUE!</v>
      </c>
      <c r="L752">
        <v>125011</v>
      </c>
      <c r="N752" s="106" t="str">
        <f t="shared" si="43"/>
        <v>125011</v>
      </c>
    </row>
    <row r="753" spans="5:14" ht="16.5" thickTop="1" thickBot="1">
      <c r="E753" s="61" t="s">
        <v>501</v>
      </c>
      <c r="F753" s="23">
        <v>1</v>
      </c>
      <c r="G753" s="27">
        <v>0.35</v>
      </c>
      <c r="H753" t="str">
        <f t="shared" si="44"/>
        <v/>
      </c>
      <c r="I753">
        <f>$H$752*G753</f>
        <v>43753.85</v>
      </c>
      <c r="L753" t="s">
        <v>1420</v>
      </c>
      <c r="M753">
        <v>43753.85</v>
      </c>
      <c r="N753" s="106" t="str">
        <f t="shared" si="43"/>
        <v>43753.85</v>
      </c>
    </row>
    <row r="754" spans="5:14" ht="16.5" thickTop="1" thickBot="1">
      <c r="E754" s="61" t="s">
        <v>520</v>
      </c>
      <c r="F754" s="23">
        <v>1</v>
      </c>
      <c r="G754" s="27">
        <v>0.33</v>
      </c>
      <c r="H754" t="str">
        <f t="shared" si="44"/>
        <v/>
      </c>
      <c r="I754">
        <f>$H$752*G754</f>
        <v>41253.630000000005</v>
      </c>
      <c r="L754" t="s">
        <v>1420</v>
      </c>
      <c r="M754">
        <v>41253.630000000005</v>
      </c>
      <c r="N754" s="106" t="str">
        <f t="shared" si="43"/>
        <v>41253.63</v>
      </c>
    </row>
    <row r="755" spans="5:14" ht="16.5" thickTop="1" thickBot="1">
      <c r="E755" s="61" t="s">
        <v>545</v>
      </c>
      <c r="F755" s="23">
        <v>1</v>
      </c>
      <c r="G755" s="27">
        <v>0.32</v>
      </c>
      <c r="H755" t="str">
        <f t="shared" si="44"/>
        <v/>
      </c>
      <c r="I755">
        <f>$H$752*G755</f>
        <v>40003.520000000004</v>
      </c>
      <c r="L755" t="s">
        <v>1420</v>
      </c>
      <c r="M755">
        <v>40003.520000000004</v>
      </c>
      <c r="N755" s="106" t="str">
        <f t="shared" si="43"/>
        <v>40003.52</v>
      </c>
    </row>
    <row r="756" spans="5:14" ht="16.5" thickTop="1" thickBot="1">
      <c r="E756" s="101" t="s">
        <v>785</v>
      </c>
      <c r="F756" s="102">
        <v>1</v>
      </c>
      <c r="G756" s="27"/>
      <c r="H756">
        <f t="shared" si="44"/>
        <v>217764</v>
      </c>
      <c r="I756" t="e">
        <f t="shared" ref="I756:I761" si="46">H755*G756</f>
        <v>#VALUE!</v>
      </c>
      <c r="L756">
        <v>217764</v>
      </c>
      <c r="N756" s="106" t="str">
        <f t="shared" si="43"/>
        <v>217764</v>
      </c>
    </row>
    <row r="757" spans="5:14" ht="16.5" thickTop="1" thickBot="1">
      <c r="E757" s="61" t="s">
        <v>784</v>
      </c>
      <c r="F757" s="23">
        <v>1</v>
      </c>
      <c r="G757" s="27">
        <v>1</v>
      </c>
      <c r="H757" t="str">
        <f t="shared" si="44"/>
        <v/>
      </c>
      <c r="I757">
        <f t="shared" si="46"/>
        <v>217764</v>
      </c>
      <c r="L757" t="s">
        <v>1420</v>
      </c>
      <c r="M757">
        <v>217764</v>
      </c>
      <c r="N757" s="106" t="str">
        <f t="shared" si="43"/>
        <v>217764</v>
      </c>
    </row>
    <row r="758" spans="5:14" ht="16.5" thickTop="1" thickBot="1">
      <c r="E758" s="103" t="s">
        <v>294</v>
      </c>
      <c r="F758" s="102">
        <v>142</v>
      </c>
      <c r="G758" s="27"/>
      <c r="H758" t="str">
        <f t="shared" si="44"/>
        <v>TOTAL_POPULATION</v>
      </c>
      <c r="I758" t="e">
        <f t="shared" si="46"/>
        <v>#VALUE!</v>
      </c>
      <c r="L758" t="s">
        <v>1672</v>
      </c>
      <c r="N758" s="106" t="str">
        <f t="shared" si="43"/>
        <v>TOTAL_POPULATION</v>
      </c>
    </row>
    <row r="759" spans="5:14" ht="16.5" thickTop="1" thickBot="1">
      <c r="E759" s="101" t="s">
        <v>882</v>
      </c>
      <c r="F759" s="102">
        <v>1</v>
      </c>
      <c r="G759" s="27"/>
      <c r="H759">
        <f t="shared" si="44"/>
        <v>262434</v>
      </c>
      <c r="I759" t="e">
        <f t="shared" si="46"/>
        <v>#VALUE!</v>
      </c>
      <c r="L759">
        <v>262434</v>
      </c>
      <c r="N759" s="106" t="str">
        <f t="shared" si="43"/>
        <v>262434</v>
      </c>
    </row>
    <row r="760" spans="5:14" ht="16.5" thickTop="1" thickBot="1">
      <c r="E760" s="61" t="s">
        <v>881</v>
      </c>
      <c r="F760" s="23">
        <v>1</v>
      </c>
      <c r="G760" s="27">
        <v>1</v>
      </c>
      <c r="H760" t="str">
        <f t="shared" si="44"/>
        <v/>
      </c>
      <c r="I760">
        <f t="shared" si="46"/>
        <v>262434</v>
      </c>
      <c r="L760" t="s">
        <v>1420</v>
      </c>
      <c r="M760">
        <v>262434</v>
      </c>
      <c r="N760" s="106" t="str">
        <f t="shared" si="43"/>
        <v>262434</v>
      </c>
    </row>
    <row r="761" spans="5:14" ht="16.5" thickTop="1" thickBot="1">
      <c r="E761" s="101" t="s">
        <v>866</v>
      </c>
      <c r="F761" s="102">
        <v>5</v>
      </c>
      <c r="G761" s="27"/>
      <c r="H761">
        <f t="shared" si="44"/>
        <v>345922</v>
      </c>
      <c r="I761" t="e">
        <f t="shared" si="46"/>
        <v>#VALUE!</v>
      </c>
      <c r="L761">
        <v>345922</v>
      </c>
      <c r="N761" s="106" t="str">
        <f t="shared" si="43"/>
        <v>345922</v>
      </c>
    </row>
    <row r="762" spans="5:14" ht="16.5" thickTop="1" thickBot="1">
      <c r="E762" s="61" t="s">
        <v>866</v>
      </c>
      <c r="F762" s="23">
        <v>1</v>
      </c>
      <c r="G762" s="27">
        <v>0.15</v>
      </c>
      <c r="H762">
        <f t="shared" si="44"/>
        <v>345922</v>
      </c>
      <c r="I762">
        <f>$H$761*G762</f>
        <v>51888.299999999996</v>
      </c>
      <c r="M762">
        <v>51888.299999999996</v>
      </c>
      <c r="N762" s="106" t="str">
        <f t="shared" si="43"/>
        <v>51888.3</v>
      </c>
    </row>
    <row r="763" spans="5:14" ht="16.5" thickTop="1" thickBot="1">
      <c r="E763" s="61" t="s">
        <v>870</v>
      </c>
      <c r="F763" s="23">
        <v>1</v>
      </c>
      <c r="G763" s="27">
        <v>0.18</v>
      </c>
      <c r="H763" t="str">
        <f t="shared" si="44"/>
        <v/>
      </c>
      <c r="I763">
        <f>$H$761*G763</f>
        <v>62265.96</v>
      </c>
      <c r="L763" t="s">
        <v>1420</v>
      </c>
      <c r="M763">
        <v>62265.96</v>
      </c>
      <c r="N763" s="106" t="str">
        <f t="shared" si="43"/>
        <v>62265.96</v>
      </c>
    </row>
    <row r="764" spans="5:14" ht="16.5" thickTop="1" thickBot="1">
      <c r="E764" s="61" t="s">
        <v>875</v>
      </c>
      <c r="F764" s="23">
        <v>1</v>
      </c>
      <c r="G764" s="27">
        <v>0.28000000000000003</v>
      </c>
      <c r="H764" t="str">
        <f t="shared" si="44"/>
        <v/>
      </c>
      <c r="I764">
        <f>$H$761*G764</f>
        <v>96858.16</v>
      </c>
      <c r="L764" t="s">
        <v>1420</v>
      </c>
      <c r="M764">
        <v>96858.16</v>
      </c>
      <c r="N764" s="106" t="str">
        <f t="shared" si="43"/>
        <v>96858.16</v>
      </c>
    </row>
    <row r="765" spans="5:14" ht="16.5" thickTop="1" thickBot="1">
      <c r="E765" s="61" t="s">
        <v>878</v>
      </c>
      <c r="F765" s="23">
        <v>1</v>
      </c>
      <c r="G765" s="27">
        <v>0.23</v>
      </c>
      <c r="H765" t="str">
        <f t="shared" si="44"/>
        <v/>
      </c>
      <c r="I765">
        <f>$H$761*G765</f>
        <v>79562.06</v>
      </c>
      <c r="L765" t="s">
        <v>1420</v>
      </c>
      <c r="M765">
        <v>79562.06</v>
      </c>
      <c r="N765" s="106" t="str">
        <f t="shared" si="43"/>
        <v>79562.06</v>
      </c>
    </row>
    <row r="766" spans="5:14" ht="16.5" thickTop="1" thickBot="1">
      <c r="E766" s="61" t="s">
        <v>877</v>
      </c>
      <c r="F766" s="23">
        <v>1</v>
      </c>
      <c r="G766" s="27">
        <v>0.2</v>
      </c>
      <c r="H766" t="str">
        <f t="shared" si="44"/>
        <v/>
      </c>
      <c r="I766">
        <f>$H$761*G766</f>
        <v>69184.400000000009</v>
      </c>
      <c r="L766" t="s">
        <v>1420</v>
      </c>
      <c r="M766">
        <v>69184.400000000009</v>
      </c>
      <c r="N766" s="106" t="str">
        <f t="shared" si="43"/>
        <v>69184.4</v>
      </c>
    </row>
    <row r="767" spans="5:14" ht="16.5" thickTop="1" thickBot="1">
      <c r="E767" s="101" t="s">
        <v>820</v>
      </c>
      <c r="F767" s="102">
        <v>6</v>
      </c>
      <c r="G767" s="27"/>
      <c r="H767">
        <f t="shared" si="44"/>
        <v>266389</v>
      </c>
      <c r="I767" t="e">
        <f>H766*G767</f>
        <v>#VALUE!</v>
      </c>
      <c r="L767">
        <v>266389</v>
      </c>
      <c r="N767" s="106" t="str">
        <f t="shared" si="43"/>
        <v>266389</v>
      </c>
    </row>
    <row r="768" spans="5:14" ht="16.5" thickTop="1" thickBot="1">
      <c r="E768" s="61" t="s">
        <v>299</v>
      </c>
      <c r="F768" s="23">
        <v>1</v>
      </c>
      <c r="G768" s="27">
        <v>0.15</v>
      </c>
      <c r="H768" t="str">
        <f t="shared" si="44"/>
        <v/>
      </c>
      <c r="I768">
        <f t="shared" ref="I768:I773" si="47">$H$767*G768</f>
        <v>39958.35</v>
      </c>
      <c r="L768" t="s">
        <v>1420</v>
      </c>
      <c r="M768">
        <v>39958.35</v>
      </c>
      <c r="N768" s="106" t="str">
        <f t="shared" si="43"/>
        <v>39958.35</v>
      </c>
    </row>
    <row r="769" spans="5:14" ht="16.5" thickTop="1" thickBot="1">
      <c r="E769" s="61" t="s">
        <v>819</v>
      </c>
      <c r="F769" s="23">
        <v>1</v>
      </c>
      <c r="G769" s="27">
        <v>0.18</v>
      </c>
      <c r="H769" t="str">
        <f t="shared" si="44"/>
        <v/>
      </c>
      <c r="I769">
        <f t="shared" si="47"/>
        <v>47950.02</v>
      </c>
      <c r="L769" t="s">
        <v>1420</v>
      </c>
      <c r="M769">
        <v>47950.02</v>
      </c>
      <c r="N769" s="106" t="str">
        <f t="shared" si="43"/>
        <v>47950.02</v>
      </c>
    </row>
    <row r="770" spans="5:14" ht="16.5" thickTop="1" thickBot="1">
      <c r="E770" s="61" t="s">
        <v>821</v>
      </c>
      <c r="F770" s="23">
        <v>1</v>
      </c>
      <c r="G770" s="27">
        <v>0.2</v>
      </c>
      <c r="H770" t="str">
        <f t="shared" si="44"/>
        <v/>
      </c>
      <c r="I770">
        <f t="shared" si="47"/>
        <v>53277.8</v>
      </c>
      <c r="L770" t="s">
        <v>1420</v>
      </c>
      <c r="M770">
        <v>53277.8</v>
      </c>
      <c r="N770" s="106" t="str">
        <f t="shared" si="43"/>
        <v>53277.8</v>
      </c>
    </row>
    <row r="771" spans="5:14" ht="16.5" thickTop="1" thickBot="1">
      <c r="E771" s="61" t="s">
        <v>825</v>
      </c>
      <c r="F771" s="23">
        <v>1</v>
      </c>
      <c r="G771" s="27">
        <v>0.13</v>
      </c>
      <c r="H771" t="str">
        <f t="shared" si="44"/>
        <v/>
      </c>
      <c r="I771">
        <f t="shared" si="47"/>
        <v>34630.57</v>
      </c>
      <c r="L771" t="s">
        <v>1420</v>
      </c>
      <c r="M771">
        <v>34630.57</v>
      </c>
      <c r="N771" s="106" t="str">
        <f t="shared" ref="N771:N834" si="48">_xlfn.CONCAT(L771:M771)</f>
        <v>34630.57</v>
      </c>
    </row>
    <row r="772" spans="5:14" ht="16.5" thickTop="1" thickBot="1">
      <c r="E772" s="61" t="s">
        <v>826</v>
      </c>
      <c r="F772" s="23">
        <v>1</v>
      </c>
      <c r="G772" s="27">
        <v>0.12</v>
      </c>
      <c r="H772" t="str">
        <f t="shared" ref="H772:H835" si="49">IFERROR(VLOOKUP(E772,$A$3:$B$452,2,0), "")</f>
        <v/>
      </c>
      <c r="I772">
        <f t="shared" si="47"/>
        <v>31966.68</v>
      </c>
      <c r="L772" t="s">
        <v>1420</v>
      </c>
      <c r="M772">
        <v>31966.68</v>
      </c>
      <c r="N772" s="106" t="str">
        <f t="shared" si="48"/>
        <v>31966.68</v>
      </c>
    </row>
    <row r="773" spans="5:14" ht="16.5" thickTop="1" thickBot="1">
      <c r="E773" s="61" t="s">
        <v>829</v>
      </c>
      <c r="F773" s="23">
        <v>1</v>
      </c>
      <c r="G773" s="27">
        <v>0.22</v>
      </c>
      <c r="H773" t="str">
        <f t="shared" si="49"/>
        <v/>
      </c>
      <c r="I773">
        <f t="shared" si="47"/>
        <v>58605.58</v>
      </c>
      <c r="L773" t="s">
        <v>1420</v>
      </c>
      <c r="M773">
        <v>58605.58</v>
      </c>
      <c r="N773" s="106" t="str">
        <f t="shared" si="48"/>
        <v>58605.58</v>
      </c>
    </row>
    <row r="774" spans="5:14" ht="16.5" thickTop="1" thickBot="1">
      <c r="E774" s="101" t="s">
        <v>880</v>
      </c>
      <c r="F774" s="102">
        <v>2</v>
      </c>
      <c r="G774" s="27"/>
      <c r="H774">
        <f t="shared" si="49"/>
        <v>216897</v>
      </c>
      <c r="I774" t="e">
        <f>H773*G774</f>
        <v>#VALUE!</v>
      </c>
      <c r="L774">
        <v>216897</v>
      </c>
      <c r="N774" s="106" t="str">
        <f t="shared" si="48"/>
        <v>216897</v>
      </c>
    </row>
    <row r="775" spans="5:14" ht="16.5" thickTop="1" thickBot="1">
      <c r="E775" s="61" t="s">
        <v>879</v>
      </c>
      <c r="F775" s="23">
        <v>1</v>
      </c>
      <c r="G775" s="27">
        <v>0.45</v>
      </c>
      <c r="H775" t="str">
        <f t="shared" si="49"/>
        <v/>
      </c>
      <c r="I775">
        <f>H774*G775</f>
        <v>97603.650000000009</v>
      </c>
      <c r="L775" t="s">
        <v>1420</v>
      </c>
      <c r="M775">
        <v>97603.650000000009</v>
      </c>
      <c r="N775" s="106" t="str">
        <f t="shared" si="48"/>
        <v>97603.65</v>
      </c>
    </row>
    <row r="776" spans="5:14" ht="16.5" thickTop="1" thickBot="1">
      <c r="E776" s="61" t="s">
        <v>898</v>
      </c>
      <c r="F776" s="23">
        <v>1</v>
      </c>
      <c r="G776" s="27">
        <v>0.55000000000000004</v>
      </c>
      <c r="H776" t="str">
        <f t="shared" si="49"/>
        <v/>
      </c>
      <c r="I776">
        <f>H774*G776</f>
        <v>119293.35</v>
      </c>
      <c r="L776" t="s">
        <v>1420</v>
      </c>
      <c r="M776">
        <v>119293.35</v>
      </c>
      <c r="N776" s="106" t="str">
        <f t="shared" si="48"/>
        <v>119293.35</v>
      </c>
    </row>
    <row r="777" spans="5:14" ht="16.5" thickTop="1" thickBot="1">
      <c r="E777" s="101" t="s">
        <v>897</v>
      </c>
      <c r="F777" s="102">
        <v>1</v>
      </c>
      <c r="G777" s="27"/>
      <c r="H777">
        <f t="shared" si="49"/>
        <v>36524</v>
      </c>
      <c r="I777" t="e">
        <f t="shared" ref="I777:I785" si="50">H776*G777</f>
        <v>#VALUE!</v>
      </c>
      <c r="L777">
        <v>36524</v>
      </c>
      <c r="N777" s="106" t="str">
        <f t="shared" si="48"/>
        <v>36524</v>
      </c>
    </row>
    <row r="778" spans="5:14" ht="16.5" thickTop="1" thickBot="1">
      <c r="E778" s="61" t="s">
        <v>896</v>
      </c>
      <c r="F778" s="23">
        <v>1</v>
      </c>
      <c r="G778" s="27">
        <v>1</v>
      </c>
      <c r="H778" t="str">
        <f t="shared" si="49"/>
        <v/>
      </c>
      <c r="I778">
        <f t="shared" si="50"/>
        <v>36524</v>
      </c>
      <c r="L778" t="s">
        <v>1420</v>
      </c>
      <c r="M778">
        <v>36524</v>
      </c>
      <c r="N778" s="106" t="str">
        <f t="shared" si="48"/>
        <v>36524</v>
      </c>
    </row>
    <row r="779" spans="5:14" ht="16.5" thickTop="1" thickBot="1">
      <c r="E779" s="101" t="s">
        <v>961</v>
      </c>
      <c r="F779" s="102">
        <v>2</v>
      </c>
      <c r="G779" s="27"/>
      <c r="H779">
        <f t="shared" si="49"/>
        <v>200084</v>
      </c>
      <c r="I779" t="e">
        <f t="shared" si="50"/>
        <v>#VALUE!</v>
      </c>
      <c r="L779">
        <v>200084</v>
      </c>
      <c r="N779" s="106" t="str">
        <f t="shared" si="48"/>
        <v>200084</v>
      </c>
    </row>
    <row r="780" spans="5:14" ht="16.5" thickTop="1" thickBot="1">
      <c r="E780" s="61" t="s">
        <v>961</v>
      </c>
      <c r="F780" s="23">
        <v>1</v>
      </c>
      <c r="G780" s="27">
        <v>0.55000000000000004</v>
      </c>
      <c r="H780">
        <f t="shared" si="49"/>
        <v>200084</v>
      </c>
      <c r="I780">
        <f t="shared" si="50"/>
        <v>110046.20000000001</v>
      </c>
      <c r="M780">
        <v>110046.20000000001</v>
      </c>
      <c r="N780" s="106" t="str">
        <f t="shared" si="48"/>
        <v>110046.2</v>
      </c>
    </row>
    <row r="781" spans="5:14" ht="16.5" thickTop="1" thickBot="1">
      <c r="E781" s="61" t="s">
        <v>964</v>
      </c>
      <c r="F781" s="23">
        <v>1</v>
      </c>
      <c r="G781" s="27">
        <v>0.45</v>
      </c>
      <c r="H781" t="str">
        <f t="shared" si="49"/>
        <v/>
      </c>
      <c r="I781">
        <f t="shared" si="50"/>
        <v>90037.8</v>
      </c>
      <c r="L781" t="s">
        <v>1420</v>
      </c>
      <c r="M781">
        <v>90037.8</v>
      </c>
      <c r="N781" s="106" t="str">
        <f t="shared" si="48"/>
        <v>90037.8</v>
      </c>
    </row>
    <row r="782" spans="5:14" ht="16.5" thickTop="1" thickBot="1">
      <c r="E782" s="101" t="s">
        <v>824</v>
      </c>
      <c r="F782" s="102">
        <v>1</v>
      </c>
      <c r="G782" s="27"/>
      <c r="H782">
        <f t="shared" si="49"/>
        <v>138810</v>
      </c>
      <c r="I782" t="e">
        <f t="shared" si="50"/>
        <v>#VALUE!</v>
      </c>
      <c r="L782">
        <v>138810</v>
      </c>
      <c r="N782" s="106" t="str">
        <f t="shared" si="48"/>
        <v>138810</v>
      </c>
    </row>
    <row r="783" spans="5:14" ht="16.5" thickTop="1" thickBot="1">
      <c r="E783" s="61" t="s">
        <v>824</v>
      </c>
      <c r="F783" s="23">
        <v>1</v>
      </c>
      <c r="G783" s="27">
        <v>1</v>
      </c>
      <c r="H783">
        <f t="shared" si="49"/>
        <v>138810</v>
      </c>
      <c r="I783">
        <f t="shared" si="50"/>
        <v>138810</v>
      </c>
      <c r="M783">
        <v>138810</v>
      </c>
      <c r="N783" s="106" t="str">
        <f t="shared" si="48"/>
        <v>138810</v>
      </c>
    </row>
    <row r="784" spans="5:14" ht="16.5" thickTop="1" thickBot="1">
      <c r="E784" s="101" t="s">
        <v>871</v>
      </c>
      <c r="F784" s="102">
        <v>2</v>
      </c>
      <c r="G784" s="27"/>
      <c r="H784">
        <f t="shared" si="49"/>
        <v>313935</v>
      </c>
      <c r="I784">
        <f t="shared" si="50"/>
        <v>0</v>
      </c>
      <c r="L784">
        <v>313935</v>
      </c>
      <c r="N784" s="106" t="str">
        <f t="shared" si="48"/>
        <v>313935</v>
      </c>
    </row>
    <row r="785" spans="5:14" ht="16.5" thickTop="1" thickBot="1">
      <c r="E785" s="61" t="s">
        <v>867</v>
      </c>
      <c r="F785" s="23">
        <v>1</v>
      </c>
      <c r="G785" s="27">
        <v>0.55000000000000004</v>
      </c>
      <c r="H785" t="str">
        <f t="shared" si="49"/>
        <v/>
      </c>
      <c r="I785">
        <f t="shared" si="50"/>
        <v>172664.25</v>
      </c>
      <c r="L785" t="s">
        <v>1420</v>
      </c>
      <c r="M785">
        <v>172664.25</v>
      </c>
      <c r="N785" s="106" t="str">
        <f t="shared" si="48"/>
        <v>172664.25</v>
      </c>
    </row>
    <row r="786" spans="5:14" ht="16.5" thickTop="1" thickBot="1">
      <c r="E786" s="61" t="s">
        <v>876</v>
      </c>
      <c r="F786" s="23">
        <v>1</v>
      </c>
      <c r="G786" s="27">
        <v>0.45</v>
      </c>
      <c r="H786" t="str">
        <f t="shared" si="49"/>
        <v/>
      </c>
      <c r="I786">
        <f>H784*G786</f>
        <v>141270.75</v>
      </c>
      <c r="L786" t="s">
        <v>1420</v>
      </c>
      <c r="M786">
        <v>141270.75</v>
      </c>
      <c r="N786" s="106" t="str">
        <f t="shared" si="48"/>
        <v>141270.75</v>
      </c>
    </row>
    <row r="787" spans="5:14" ht="16.5" thickTop="1" thickBot="1">
      <c r="E787" s="101" t="s">
        <v>924</v>
      </c>
      <c r="F787" s="102">
        <v>2</v>
      </c>
      <c r="G787" s="27"/>
      <c r="H787">
        <f t="shared" si="49"/>
        <v>152316</v>
      </c>
      <c r="I787" t="e">
        <f>H786*G787</f>
        <v>#VALUE!</v>
      </c>
      <c r="L787">
        <v>152316</v>
      </c>
      <c r="N787" s="106" t="str">
        <f t="shared" si="48"/>
        <v>152316</v>
      </c>
    </row>
    <row r="788" spans="5:14" ht="16.5" thickTop="1" thickBot="1">
      <c r="E788" s="61" t="s">
        <v>923</v>
      </c>
      <c r="F788" s="23">
        <v>1</v>
      </c>
      <c r="G788" s="27">
        <v>0.45</v>
      </c>
      <c r="H788" t="str">
        <f t="shared" si="49"/>
        <v/>
      </c>
      <c r="I788">
        <f>H787*G788</f>
        <v>68542.2</v>
      </c>
      <c r="L788" t="s">
        <v>1420</v>
      </c>
      <c r="M788">
        <v>68542.2</v>
      </c>
      <c r="N788" s="106" t="str">
        <f t="shared" si="48"/>
        <v>68542.2</v>
      </c>
    </row>
    <row r="789" spans="5:14" ht="16.5" thickTop="1" thickBot="1">
      <c r="E789" s="61" t="s">
        <v>929</v>
      </c>
      <c r="F789" s="23">
        <v>1</v>
      </c>
      <c r="G789" s="27">
        <v>0.55000000000000004</v>
      </c>
      <c r="H789" t="str">
        <f t="shared" si="49"/>
        <v/>
      </c>
      <c r="I789">
        <f>H787*G789</f>
        <v>83773.8</v>
      </c>
      <c r="L789" t="s">
        <v>1420</v>
      </c>
      <c r="M789">
        <v>83773.8</v>
      </c>
      <c r="N789" s="106" t="str">
        <f t="shared" si="48"/>
        <v>83773.8</v>
      </c>
    </row>
    <row r="790" spans="5:14" ht="16.5" thickTop="1" thickBot="1">
      <c r="E790" s="101" t="s">
        <v>873</v>
      </c>
      <c r="F790" s="102">
        <v>1</v>
      </c>
      <c r="G790" s="27"/>
      <c r="H790">
        <f t="shared" si="49"/>
        <v>289577</v>
      </c>
      <c r="I790" t="e">
        <f>H789*G790</f>
        <v>#VALUE!</v>
      </c>
      <c r="L790">
        <v>289577</v>
      </c>
      <c r="N790" s="106" t="str">
        <f t="shared" si="48"/>
        <v>289577</v>
      </c>
    </row>
    <row r="791" spans="5:14" ht="16.5" thickTop="1" thickBot="1">
      <c r="E791" s="61" t="s">
        <v>872</v>
      </c>
      <c r="F791" s="23">
        <v>1</v>
      </c>
      <c r="G791" s="27">
        <v>1</v>
      </c>
      <c r="H791" t="str">
        <f t="shared" si="49"/>
        <v/>
      </c>
      <c r="I791">
        <f>H790*G791</f>
        <v>289577</v>
      </c>
      <c r="L791" t="s">
        <v>1420</v>
      </c>
      <c r="M791">
        <v>289577</v>
      </c>
      <c r="N791" s="106" t="str">
        <f t="shared" si="48"/>
        <v>289577</v>
      </c>
    </row>
    <row r="792" spans="5:14" ht="16.5" thickTop="1" thickBot="1">
      <c r="E792" s="101" t="s">
        <v>935</v>
      </c>
      <c r="F792" s="102">
        <v>8</v>
      </c>
      <c r="G792" s="27"/>
      <c r="H792">
        <f t="shared" si="49"/>
        <v>456372</v>
      </c>
      <c r="I792" t="e">
        <f>H791*G792</f>
        <v>#VALUE!</v>
      </c>
      <c r="L792">
        <v>456372</v>
      </c>
      <c r="N792" s="106" t="str">
        <f t="shared" si="48"/>
        <v>456372</v>
      </c>
    </row>
    <row r="793" spans="5:14" ht="16.5" thickTop="1" thickBot="1">
      <c r="E793" s="61" t="s">
        <v>958</v>
      </c>
      <c r="F793" s="23">
        <v>1</v>
      </c>
      <c r="G793" s="27">
        <v>0.12</v>
      </c>
      <c r="H793" t="str">
        <f t="shared" si="49"/>
        <v/>
      </c>
      <c r="I793">
        <f t="shared" ref="I793:I799" si="51">$H$792*G793</f>
        <v>54764.639999999999</v>
      </c>
      <c r="L793" t="s">
        <v>1420</v>
      </c>
      <c r="M793">
        <v>54764.639999999999</v>
      </c>
      <c r="N793" s="106" t="str">
        <f t="shared" si="48"/>
        <v>54764.64</v>
      </c>
    </row>
    <row r="794" spans="5:14" ht="16.5" thickTop="1" thickBot="1">
      <c r="E794" s="61" t="s">
        <v>960</v>
      </c>
      <c r="F794" s="23">
        <v>1</v>
      </c>
      <c r="G794" s="27">
        <v>0.15</v>
      </c>
      <c r="H794" t="str">
        <f t="shared" si="49"/>
        <v/>
      </c>
      <c r="I794">
        <f t="shared" si="51"/>
        <v>68455.8</v>
      </c>
      <c r="L794" t="s">
        <v>1420</v>
      </c>
      <c r="M794">
        <v>68455.8</v>
      </c>
      <c r="N794" s="106" t="str">
        <f t="shared" si="48"/>
        <v>68455.8</v>
      </c>
    </row>
    <row r="795" spans="5:14" ht="16.5" thickTop="1" thickBot="1">
      <c r="E795" s="61" t="s">
        <v>935</v>
      </c>
      <c r="F795" s="23">
        <v>2</v>
      </c>
      <c r="G795" s="27">
        <v>0.16</v>
      </c>
      <c r="H795">
        <f t="shared" si="49"/>
        <v>456372</v>
      </c>
      <c r="I795">
        <f t="shared" si="51"/>
        <v>73019.520000000004</v>
      </c>
      <c r="M795">
        <v>73019.520000000004</v>
      </c>
      <c r="N795" s="106" t="str">
        <f t="shared" si="48"/>
        <v>73019.52</v>
      </c>
    </row>
    <row r="796" spans="5:14" ht="16.5" thickTop="1" thickBot="1">
      <c r="E796" s="61" t="s">
        <v>965</v>
      </c>
      <c r="F796" s="23">
        <v>1</v>
      </c>
      <c r="G796" s="27">
        <v>0.2</v>
      </c>
      <c r="H796" t="str">
        <f t="shared" si="49"/>
        <v/>
      </c>
      <c r="I796">
        <f t="shared" si="51"/>
        <v>91274.400000000009</v>
      </c>
      <c r="L796" t="s">
        <v>1420</v>
      </c>
      <c r="M796">
        <v>91274.400000000009</v>
      </c>
      <c r="N796" s="106" t="str">
        <f t="shared" si="48"/>
        <v>91274.4</v>
      </c>
    </row>
    <row r="797" spans="5:14" ht="16.5" thickTop="1" thickBot="1">
      <c r="E797" s="61" t="s">
        <v>947</v>
      </c>
      <c r="F797" s="23">
        <v>1</v>
      </c>
      <c r="G797" s="27">
        <v>0.11</v>
      </c>
      <c r="H797" t="str">
        <f t="shared" si="49"/>
        <v/>
      </c>
      <c r="I797">
        <f t="shared" si="51"/>
        <v>50200.92</v>
      </c>
      <c r="L797" t="s">
        <v>1420</v>
      </c>
      <c r="M797">
        <v>50200.92</v>
      </c>
      <c r="N797" s="106" t="str">
        <f t="shared" si="48"/>
        <v>50200.92</v>
      </c>
    </row>
    <row r="798" spans="5:14" ht="16.5" thickTop="1" thickBot="1">
      <c r="E798" s="61" t="s">
        <v>967</v>
      </c>
      <c r="F798" s="23">
        <v>1</v>
      </c>
      <c r="G798" s="27">
        <v>0.14000000000000001</v>
      </c>
      <c r="H798" t="str">
        <f t="shared" si="49"/>
        <v/>
      </c>
      <c r="I798">
        <f t="shared" si="51"/>
        <v>63892.080000000009</v>
      </c>
      <c r="L798" t="s">
        <v>1420</v>
      </c>
      <c r="M798">
        <v>63892.080000000009</v>
      </c>
      <c r="N798" s="106" t="str">
        <f t="shared" si="48"/>
        <v>63892.08</v>
      </c>
    </row>
    <row r="799" spans="5:14" ht="16.5" thickTop="1" thickBot="1">
      <c r="E799" s="61" t="s">
        <v>970</v>
      </c>
      <c r="F799" s="23">
        <v>1</v>
      </c>
      <c r="G799" s="27">
        <v>0.12</v>
      </c>
      <c r="H799" t="str">
        <f t="shared" si="49"/>
        <v/>
      </c>
      <c r="I799">
        <f t="shared" si="51"/>
        <v>54764.639999999999</v>
      </c>
      <c r="L799" t="s">
        <v>1420</v>
      </c>
      <c r="M799">
        <v>54764.639999999999</v>
      </c>
      <c r="N799" s="106" t="str">
        <f t="shared" si="48"/>
        <v>54764.64</v>
      </c>
    </row>
    <row r="800" spans="5:14" ht="16.5" thickTop="1" thickBot="1">
      <c r="E800" s="101" t="s">
        <v>1020</v>
      </c>
      <c r="F800" s="102">
        <v>2</v>
      </c>
      <c r="G800" s="27"/>
      <c r="H800">
        <f t="shared" si="49"/>
        <v>125358</v>
      </c>
      <c r="I800" t="e">
        <f>H799*G800</f>
        <v>#VALUE!</v>
      </c>
      <c r="L800">
        <v>125358</v>
      </c>
      <c r="N800" s="106" t="str">
        <f t="shared" si="48"/>
        <v>125358</v>
      </c>
    </row>
    <row r="801" spans="5:14" ht="16.5" thickTop="1" thickBot="1">
      <c r="E801" s="61" t="s">
        <v>1019</v>
      </c>
      <c r="F801" s="23">
        <v>1</v>
      </c>
      <c r="G801" s="27">
        <v>0.45</v>
      </c>
      <c r="H801" t="str">
        <f t="shared" si="49"/>
        <v/>
      </c>
      <c r="I801">
        <f>H800*G801</f>
        <v>56411.1</v>
      </c>
      <c r="L801" t="s">
        <v>1420</v>
      </c>
      <c r="M801">
        <v>56411.1</v>
      </c>
      <c r="N801" s="106" t="str">
        <f t="shared" si="48"/>
        <v>56411.1</v>
      </c>
    </row>
    <row r="802" spans="5:14" ht="16.5" thickTop="1" thickBot="1">
      <c r="E802" s="61" t="s">
        <v>985</v>
      </c>
      <c r="F802" s="23">
        <v>1</v>
      </c>
      <c r="G802" s="27">
        <v>0.55000000000000004</v>
      </c>
      <c r="H802" t="str">
        <f t="shared" si="49"/>
        <v/>
      </c>
      <c r="I802">
        <f>H800*G802</f>
        <v>68946.900000000009</v>
      </c>
      <c r="L802" t="s">
        <v>1420</v>
      </c>
      <c r="M802">
        <v>68946.900000000009</v>
      </c>
      <c r="N802" s="106" t="str">
        <f t="shared" si="48"/>
        <v>68946.9</v>
      </c>
    </row>
    <row r="803" spans="5:14" ht="16.5" thickTop="1" thickBot="1">
      <c r="E803" s="101" t="s">
        <v>931</v>
      </c>
      <c r="F803" s="102">
        <v>1</v>
      </c>
      <c r="G803" s="27"/>
      <c r="H803">
        <f t="shared" si="49"/>
        <v>305675</v>
      </c>
      <c r="I803" t="e">
        <f>H802*G803</f>
        <v>#VALUE!</v>
      </c>
      <c r="L803">
        <v>305675</v>
      </c>
      <c r="N803" s="106" t="str">
        <f t="shared" si="48"/>
        <v>305675</v>
      </c>
    </row>
    <row r="804" spans="5:14" ht="16.5" thickTop="1" thickBot="1">
      <c r="E804" s="61" t="s">
        <v>930</v>
      </c>
      <c r="F804" s="23">
        <v>1</v>
      </c>
      <c r="G804" s="27">
        <v>1</v>
      </c>
      <c r="H804" t="str">
        <f t="shared" si="49"/>
        <v/>
      </c>
      <c r="I804">
        <f>H803*G804</f>
        <v>305675</v>
      </c>
      <c r="L804" t="s">
        <v>1420</v>
      </c>
      <c r="M804">
        <v>305675</v>
      </c>
      <c r="N804" s="106" t="str">
        <f t="shared" si="48"/>
        <v>305675</v>
      </c>
    </row>
    <row r="805" spans="5:14" ht="16.5" thickTop="1" thickBot="1">
      <c r="E805" s="101" t="s">
        <v>301</v>
      </c>
      <c r="F805" s="102">
        <v>2</v>
      </c>
      <c r="G805" s="27"/>
      <c r="H805">
        <f t="shared" si="49"/>
        <v>299607</v>
      </c>
      <c r="I805" t="e">
        <f>H804*G805</f>
        <v>#VALUE!</v>
      </c>
      <c r="L805">
        <v>299607</v>
      </c>
      <c r="N805" s="106" t="str">
        <f t="shared" si="48"/>
        <v>299607</v>
      </c>
    </row>
    <row r="806" spans="5:14" ht="16.5" thickTop="1" thickBot="1">
      <c r="E806" s="61" t="s">
        <v>983</v>
      </c>
      <c r="F806" s="23">
        <v>1</v>
      </c>
      <c r="G806" s="27">
        <v>0.55000000000000004</v>
      </c>
      <c r="H806" t="str">
        <f t="shared" si="49"/>
        <v/>
      </c>
      <c r="I806">
        <f>H805*G806</f>
        <v>164783.85</v>
      </c>
      <c r="L806" t="s">
        <v>1420</v>
      </c>
      <c r="M806">
        <v>164783.85</v>
      </c>
      <c r="N806" s="106" t="str">
        <f t="shared" si="48"/>
        <v>164783.85</v>
      </c>
    </row>
    <row r="807" spans="5:14" ht="16.5" thickTop="1" thickBot="1">
      <c r="E807" s="61" t="s">
        <v>301</v>
      </c>
      <c r="F807" s="23">
        <v>1</v>
      </c>
      <c r="G807" s="27">
        <v>0.45</v>
      </c>
      <c r="H807">
        <f t="shared" si="49"/>
        <v>299607</v>
      </c>
      <c r="I807">
        <f>H805*G807</f>
        <v>134823.15</v>
      </c>
      <c r="M807">
        <v>134823.15</v>
      </c>
      <c r="N807" s="106" t="str">
        <f t="shared" si="48"/>
        <v>134823.15</v>
      </c>
    </row>
    <row r="808" spans="5:14" ht="16.5" thickTop="1" thickBot="1">
      <c r="E808" s="101" t="s">
        <v>917</v>
      </c>
      <c r="F808" s="102">
        <v>1</v>
      </c>
      <c r="G808" s="27"/>
      <c r="H808">
        <f t="shared" si="49"/>
        <v>197723</v>
      </c>
      <c r="I808">
        <f>H807*G808</f>
        <v>0</v>
      </c>
      <c r="L808">
        <v>197723</v>
      </c>
      <c r="N808" s="106" t="str">
        <f t="shared" si="48"/>
        <v>197723</v>
      </c>
    </row>
    <row r="809" spans="5:14" ht="16.5" thickTop="1" thickBot="1">
      <c r="E809" s="61" t="s">
        <v>916</v>
      </c>
      <c r="F809" s="23">
        <v>1</v>
      </c>
      <c r="G809" s="27">
        <v>1</v>
      </c>
      <c r="H809" t="str">
        <f t="shared" si="49"/>
        <v/>
      </c>
      <c r="I809">
        <f>H808*G809</f>
        <v>197723</v>
      </c>
      <c r="L809" t="s">
        <v>1420</v>
      </c>
      <c r="M809">
        <v>197723</v>
      </c>
      <c r="N809" s="106" t="str">
        <f t="shared" si="48"/>
        <v>197723</v>
      </c>
    </row>
    <row r="810" spans="5:14" ht="16.5" thickTop="1" thickBot="1">
      <c r="E810" s="101" t="s">
        <v>972</v>
      </c>
      <c r="F810" s="102">
        <v>3</v>
      </c>
      <c r="G810" s="27"/>
      <c r="H810">
        <f t="shared" si="49"/>
        <v>15384</v>
      </c>
      <c r="I810" t="e">
        <f>H809*G810</f>
        <v>#VALUE!</v>
      </c>
      <c r="L810">
        <v>15384</v>
      </c>
      <c r="N810" s="106" t="str">
        <f t="shared" si="48"/>
        <v>15384</v>
      </c>
    </row>
    <row r="811" spans="5:14" ht="16.5" thickTop="1" thickBot="1">
      <c r="E811" s="61" t="s">
        <v>977</v>
      </c>
      <c r="F811" s="23">
        <v>1</v>
      </c>
      <c r="G811" s="27">
        <v>0.35</v>
      </c>
      <c r="H811" t="str">
        <f t="shared" si="49"/>
        <v/>
      </c>
      <c r="I811">
        <f>$H$810*G811</f>
        <v>5384.4</v>
      </c>
      <c r="L811" t="s">
        <v>1420</v>
      </c>
      <c r="M811">
        <v>5384.4</v>
      </c>
      <c r="N811" s="106" t="str">
        <f t="shared" si="48"/>
        <v>5384.4</v>
      </c>
    </row>
    <row r="812" spans="5:14" ht="16.5" thickTop="1" thickBot="1">
      <c r="E812" s="61" t="s">
        <v>971</v>
      </c>
      <c r="F812" s="23">
        <v>1</v>
      </c>
      <c r="G812" s="27">
        <v>0.33</v>
      </c>
      <c r="H812" t="str">
        <f t="shared" si="49"/>
        <v/>
      </c>
      <c r="I812">
        <f>$H$810*G812</f>
        <v>5076.72</v>
      </c>
      <c r="L812" t="s">
        <v>1420</v>
      </c>
      <c r="M812">
        <v>5076.72</v>
      </c>
      <c r="N812" s="106" t="str">
        <f t="shared" si="48"/>
        <v>5076.72</v>
      </c>
    </row>
    <row r="813" spans="5:14" ht="16.5" thickTop="1" thickBot="1">
      <c r="E813" s="61" t="s">
        <v>976</v>
      </c>
      <c r="F813" s="23">
        <v>1</v>
      </c>
      <c r="G813" s="27">
        <v>0.32</v>
      </c>
      <c r="H813" t="str">
        <f t="shared" si="49"/>
        <v/>
      </c>
      <c r="I813">
        <f>$H$810*G813</f>
        <v>4922.88</v>
      </c>
      <c r="L813" t="s">
        <v>1420</v>
      </c>
      <c r="M813">
        <v>4922.88</v>
      </c>
      <c r="N813" s="106" t="str">
        <f t="shared" si="48"/>
        <v>4922.88</v>
      </c>
    </row>
    <row r="814" spans="5:14" ht="16.5" thickTop="1" thickBot="1">
      <c r="E814" s="101" t="s">
        <v>910</v>
      </c>
      <c r="F814" s="102">
        <v>5</v>
      </c>
      <c r="G814" s="27"/>
      <c r="H814">
        <f t="shared" si="49"/>
        <v>543872</v>
      </c>
      <c r="I814" t="e">
        <f>H813*G814</f>
        <v>#VALUE!</v>
      </c>
      <c r="L814">
        <v>543872</v>
      </c>
      <c r="N814" s="106" t="str">
        <f t="shared" si="48"/>
        <v>543872</v>
      </c>
    </row>
    <row r="815" spans="5:14" ht="16.5" thickTop="1" thickBot="1">
      <c r="E815" s="61" t="s">
        <v>912</v>
      </c>
      <c r="F815" s="23">
        <v>1</v>
      </c>
      <c r="G815" s="27">
        <v>0.15</v>
      </c>
      <c r="H815" t="str">
        <f t="shared" si="49"/>
        <v/>
      </c>
      <c r="I815">
        <f>$H$814*G815</f>
        <v>81580.800000000003</v>
      </c>
      <c r="L815" t="s">
        <v>1420</v>
      </c>
      <c r="M815">
        <v>81580.800000000003</v>
      </c>
      <c r="N815" s="106" t="str">
        <f t="shared" si="48"/>
        <v>81580.8</v>
      </c>
    </row>
    <row r="816" spans="5:14" ht="16.5" thickTop="1" thickBot="1">
      <c r="E816" s="61" t="s">
        <v>918</v>
      </c>
      <c r="F816" s="23">
        <v>1</v>
      </c>
      <c r="G816" s="27">
        <v>0.18</v>
      </c>
      <c r="H816" t="str">
        <f t="shared" si="49"/>
        <v/>
      </c>
      <c r="I816">
        <f>$H$814*G816</f>
        <v>97896.959999999992</v>
      </c>
      <c r="L816" t="s">
        <v>1420</v>
      </c>
      <c r="M816">
        <v>97896.959999999992</v>
      </c>
      <c r="N816" s="106" t="str">
        <f t="shared" si="48"/>
        <v>97896.96</v>
      </c>
    </row>
    <row r="817" spans="5:14" ht="16.5" thickTop="1" thickBot="1">
      <c r="E817" s="61" t="s">
        <v>919</v>
      </c>
      <c r="F817" s="23">
        <v>1</v>
      </c>
      <c r="G817" s="27">
        <v>0.28000000000000003</v>
      </c>
      <c r="H817" t="str">
        <f t="shared" si="49"/>
        <v/>
      </c>
      <c r="I817">
        <f>$H$814*G817</f>
        <v>152284.16</v>
      </c>
      <c r="L817" t="s">
        <v>1420</v>
      </c>
      <c r="M817">
        <v>152284.16</v>
      </c>
      <c r="N817" s="106" t="str">
        <f t="shared" si="48"/>
        <v>152284.16</v>
      </c>
    </row>
    <row r="818" spans="5:14" ht="16.5" thickTop="1" thickBot="1">
      <c r="E818" s="61" t="s">
        <v>295</v>
      </c>
      <c r="F818" s="23">
        <v>1</v>
      </c>
      <c r="G818" s="27">
        <v>0.23</v>
      </c>
      <c r="H818" t="str">
        <f t="shared" si="49"/>
        <v/>
      </c>
      <c r="I818">
        <f>$H$814*G818</f>
        <v>125090.56000000001</v>
      </c>
      <c r="L818" t="s">
        <v>1420</v>
      </c>
      <c r="M818">
        <v>125090.56000000001</v>
      </c>
      <c r="N818" s="106" t="str">
        <f t="shared" si="48"/>
        <v>125090.56</v>
      </c>
    </row>
    <row r="819" spans="5:14" ht="16.5" thickTop="1" thickBot="1">
      <c r="E819" s="61" t="s">
        <v>911</v>
      </c>
      <c r="F819" s="23">
        <v>1</v>
      </c>
      <c r="G819" s="27">
        <v>0.2</v>
      </c>
      <c r="H819" t="str">
        <f t="shared" si="49"/>
        <v/>
      </c>
      <c r="I819">
        <f>$H$814*G819</f>
        <v>108774.40000000001</v>
      </c>
      <c r="L819" t="s">
        <v>1420</v>
      </c>
      <c r="M819">
        <v>108774.40000000001</v>
      </c>
      <c r="N819" s="106" t="str">
        <f t="shared" si="48"/>
        <v>108774.4</v>
      </c>
    </row>
    <row r="820" spans="5:14" ht="16.5" thickTop="1" thickBot="1">
      <c r="E820" s="101" t="s">
        <v>885</v>
      </c>
      <c r="F820" s="102">
        <v>3</v>
      </c>
      <c r="G820" s="27"/>
      <c r="H820">
        <f t="shared" si="49"/>
        <v>298908</v>
      </c>
      <c r="I820" t="e">
        <f>H819*G820</f>
        <v>#VALUE!</v>
      </c>
      <c r="L820">
        <v>298908</v>
      </c>
      <c r="N820" s="106" t="str">
        <f t="shared" si="48"/>
        <v>298908</v>
      </c>
    </row>
    <row r="821" spans="5:14" ht="16.5" thickTop="1" thickBot="1">
      <c r="E821" s="61" t="s">
        <v>895</v>
      </c>
      <c r="F821" s="23">
        <v>1</v>
      </c>
      <c r="G821" s="27">
        <v>0.35</v>
      </c>
      <c r="H821" t="str">
        <f t="shared" si="49"/>
        <v/>
      </c>
      <c r="I821">
        <f>$H$820*G821</f>
        <v>104617.79999999999</v>
      </c>
      <c r="L821" t="s">
        <v>1420</v>
      </c>
      <c r="M821">
        <v>104617.79999999999</v>
      </c>
      <c r="N821" s="106" t="str">
        <f t="shared" si="48"/>
        <v>104617.8</v>
      </c>
    </row>
    <row r="822" spans="5:14" ht="16.5" thickTop="1" thickBot="1">
      <c r="E822" s="61" t="s">
        <v>884</v>
      </c>
      <c r="F822" s="23">
        <v>1</v>
      </c>
      <c r="G822" s="27">
        <v>0.33</v>
      </c>
      <c r="H822" t="str">
        <f t="shared" si="49"/>
        <v/>
      </c>
      <c r="I822">
        <f>$H$820*G822</f>
        <v>98639.64</v>
      </c>
      <c r="L822" t="s">
        <v>1420</v>
      </c>
      <c r="M822">
        <v>98639.64</v>
      </c>
      <c r="N822" s="106" t="str">
        <f t="shared" si="48"/>
        <v>98639.64</v>
      </c>
    </row>
    <row r="823" spans="5:14" ht="16.5" thickTop="1" thickBot="1">
      <c r="E823" s="61" t="s">
        <v>889</v>
      </c>
      <c r="F823" s="23">
        <v>1</v>
      </c>
      <c r="G823" s="27">
        <v>0.32</v>
      </c>
      <c r="H823" t="str">
        <f t="shared" si="49"/>
        <v/>
      </c>
      <c r="I823">
        <f>$H$820*G823</f>
        <v>95650.559999999998</v>
      </c>
      <c r="L823" t="s">
        <v>1420</v>
      </c>
      <c r="M823">
        <v>95650.559999999998</v>
      </c>
      <c r="N823" s="106" t="str">
        <f t="shared" si="48"/>
        <v>95650.56</v>
      </c>
    </row>
    <row r="824" spans="5:14" ht="16.5" thickTop="1" thickBot="1">
      <c r="E824" s="101" t="s">
        <v>869</v>
      </c>
      <c r="F824" s="102">
        <v>2</v>
      </c>
      <c r="G824" s="27"/>
      <c r="H824">
        <f t="shared" si="49"/>
        <v>197775</v>
      </c>
      <c r="I824" t="e">
        <f>H823*G824</f>
        <v>#VALUE!</v>
      </c>
      <c r="L824">
        <v>197775</v>
      </c>
      <c r="N824" s="106" t="str">
        <f t="shared" si="48"/>
        <v>197775</v>
      </c>
    </row>
    <row r="825" spans="5:14" ht="16.5" thickTop="1" thickBot="1">
      <c r="E825" s="61" t="s">
        <v>868</v>
      </c>
      <c r="F825" s="23">
        <v>1</v>
      </c>
      <c r="G825" s="27">
        <v>0.55000000000000004</v>
      </c>
      <c r="H825" t="str">
        <f t="shared" si="49"/>
        <v/>
      </c>
      <c r="I825">
        <f>H824*G825</f>
        <v>108776.25000000001</v>
      </c>
      <c r="L825" t="s">
        <v>1420</v>
      </c>
      <c r="M825">
        <v>108776.25000000001</v>
      </c>
      <c r="N825" s="106" t="str">
        <f t="shared" si="48"/>
        <v>108776.25</v>
      </c>
    </row>
    <row r="826" spans="5:14" ht="16.5" thickTop="1" thickBot="1">
      <c r="E826" s="61" t="s">
        <v>874</v>
      </c>
      <c r="F826" s="23">
        <v>1</v>
      </c>
      <c r="G826" s="27">
        <v>0.45</v>
      </c>
      <c r="H826" t="str">
        <f t="shared" si="49"/>
        <v/>
      </c>
      <c r="I826">
        <f>H824*G826</f>
        <v>88998.75</v>
      </c>
      <c r="L826" t="s">
        <v>1420</v>
      </c>
      <c r="M826">
        <v>88998.75</v>
      </c>
      <c r="N826" s="106" t="str">
        <f t="shared" si="48"/>
        <v>88998.75</v>
      </c>
    </row>
    <row r="827" spans="5:14" ht="16.5" thickTop="1" thickBot="1">
      <c r="E827" s="101" t="s">
        <v>16</v>
      </c>
      <c r="F827" s="102">
        <v>2</v>
      </c>
      <c r="G827" s="27"/>
      <c r="H827">
        <f t="shared" si="49"/>
        <v>382139</v>
      </c>
      <c r="I827" t="e">
        <f>H826*G827</f>
        <v>#VALUE!</v>
      </c>
      <c r="L827">
        <v>382139</v>
      </c>
      <c r="N827" s="106" t="str">
        <f t="shared" si="48"/>
        <v>382139</v>
      </c>
    </row>
    <row r="828" spans="5:14" ht="16.5" thickTop="1" thickBot="1">
      <c r="E828" s="61" t="s">
        <v>823</v>
      </c>
      <c r="F828" s="23">
        <v>1</v>
      </c>
      <c r="G828" s="27">
        <v>0.45</v>
      </c>
      <c r="H828" t="str">
        <f t="shared" si="49"/>
        <v/>
      </c>
      <c r="I828">
        <f>H827*G828</f>
        <v>171962.55000000002</v>
      </c>
      <c r="L828" t="s">
        <v>1420</v>
      </c>
      <c r="M828">
        <v>171962.55000000002</v>
      </c>
      <c r="N828" s="106" t="str">
        <f t="shared" si="48"/>
        <v>171962.55</v>
      </c>
    </row>
    <row r="829" spans="5:14" ht="16.5" thickTop="1" thickBot="1">
      <c r="E829" s="61" t="s">
        <v>822</v>
      </c>
      <c r="F829" s="23">
        <v>1</v>
      </c>
      <c r="G829" s="27">
        <v>0.55000000000000004</v>
      </c>
      <c r="H829" t="str">
        <f t="shared" si="49"/>
        <v/>
      </c>
      <c r="I829">
        <f>H827*G829</f>
        <v>210176.45</v>
      </c>
      <c r="L829" t="s">
        <v>1420</v>
      </c>
      <c r="M829">
        <v>210176.45</v>
      </c>
      <c r="N829" s="106" t="str">
        <f t="shared" si="48"/>
        <v>210176.45</v>
      </c>
    </row>
    <row r="830" spans="5:14" ht="16.5" thickTop="1" thickBot="1">
      <c r="E830" s="101" t="s">
        <v>986</v>
      </c>
      <c r="F830" s="102">
        <v>2</v>
      </c>
      <c r="G830" s="27"/>
      <c r="H830">
        <f t="shared" si="49"/>
        <v>220202</v>
      </c>
      <c r="I830" t="e">
        <f>H829*G830</f>
        <v>#VALUE!</v>
      </c>
      <c r="L830">
        <v>220202</v>
      </c>
      <c r="N830" s="106" t="str">
        <f t="shared" si="48"/>
        <v>220202</v>
      </c>
    </row>
    <row r="831" spans="5:14" ht="16.5" thickTop="1" thickBot="1">
      <c r="E831" s="61" t="s">
        <v>985</v>
      </c>
      <c r="F831" s="23">
        <v>1</v>
      </c>
      <c r="G831" s="27">
        <v>0.45</v>
      </c>
      <c r="H831" t="str">
        <f t="shared" si="49"/>
        <v/>
      </c>
      <c r="I831">
        <f>H830*G831</f>
        <v>99090.900000000009</v>
      </c>
      <c r="L831" t="s">
        <v>1420</v>
      </c>
      <c r="M831">
        <v>99090.900000000009</v>
      </c>
      <c r="N831" s="106" t="str">
        <f t="shared" si="48"/>
        <v>99090.9</v>
      </c>
    </row>
    <row r="832" spans="5:14" ht="16.5" thickTop="1" thickBot="1">
      <c r="E832" s="61" t="s">
        <v>986</v>
      </c>
      <c r="F832" s="23">
        <v>1</v>
      </c>
      <c r="G832" s="27">
        <v>0.55000000000000004</v>
      </c>
      <c r="H832">
        <f t="shared" si="49"/>
        <v>220202</v>
      </c>
      <c r="I832">
        <f>H830*G832</f>
        <v>121111.1</v>
      </c>
      <c r="M832">
        <v>121111.1</v>
      </c>
      <c r="N832" s="106" t="str">
        <f t="shared" si="48"/>
        <v>121111.1</v>
      </c>
    </row>
    <row r="833" spans="5:14" ht="16.5" thickTop="1" thickBot="1">
      <c r="E833" s="101" t="s">
        <v>173</v>
      </c>
      <c r="F833" s="102">
        <v>3</v>
      </c>
      <c r="G833" s="27"/>
      <c r="H833">
        <f t="shared" si="49"/>
        <v>274889</v>
      </c>
      <c r="I833">
        <f>H832*G833</f>
        <v>0</v>
      </c>
      <c r="L833">
        <v>274889</v>
      </c>
      <c r="N833" s="106" t="str">
        <f t="shared" si="48"/>
        <v>274889</v>
      </c>
    </row>
    <row r="834" spans="5:14" ht="16.5" thickTop="1" thickBot="1">
      <c r="E834" s="61" t="s">
        <v>913</v>
      </c>
      <c r="F834" s="23">
        <v>1</v>
      </c>
      <c r="G834" s="27">
        <v>0.35</v>
      </c>
      <c r="H834" t="str">
        <f t="shared" si="49"/>
        <v/>
      </c>
      <c r="I834">
        <f>$H$833*G834</f>
        <v>96211.15</v>
      </c>
      <c r="L834" t="s">
        <v>1420</v>
      </c>
      <c r="M834">
        <v>96211.15</v>
      </c>
      <c r="N834" s="106" t="str">
        <f t="shared" si="48"/>
        <v>96211.15</v>
      </c>
    </row>
    <row r="835" spans="5:14" ht="16.5" thickTop="1" thickBot="1">
      <c r="E835" s="61" t="s">
        <v>173</v>
      </c>
      <c r="F835" s="23">
        <v>1</v>
      </c>
      <c r="G835" s="27">
        <v>0.33</v>
      </c>
      <c r="H835">
        <f t="shared" si="49"/>
        <v>274889</v>
      </c>
      <c r="I835">
        <f>$H$833*G835</f>
        <v>90713.37000000001</v>
      </c>
      <c r="M835">
        <v>90713.37000000001</v>
      </c>
      <c r="N835" s="106" t="str">
        <f t="shared" ref="N835:N898" si="52">_xlfn.CONCAT(L835:M835)</f>
        <v>90713.37</v>
      </c>
    </row>
    <row r="836" spans="5:14" ht="16.5" thickTop="1" thickBot="1">
      <c r="E836" s="61" t="s">
        <v>1021</v>
      </c>
      <c r="F836" s="23">
        <v>1</v>
      </c>
      <c r="G836" s="27">
        <v>0.32</v>
      </c>
      <c r="H836" t="str">
        <f t="shared" ref="H836:H899" si="53">IFERROR(VLOOKUP(E836,$A$3:$B$452,2,0), "")</f>
        <v/>
      </c>
      <c r="I836">
        <f>$H$833*G836</f>
        <v>87964.479999999996</v>
      </c>
      <c r="L836" t="s">
        <v>1420</v>
      </c>
      <c r="M836">
        <v>87964.479999999996</v>
      </c>
      <c r="N836" s="106" t="str">
        <f t="shared" si="52"/>
        <v>87964.48</v>
      </c>
    </row>
    <row r="837" spans="5:14" ht="16.5" thickTop="1" thickBot="1">
      <c r="E837" s="101" t="s">
        <v>901</v>
      </c>
      <c r="F837" s="102">
        <v>2</v>
      </c>
      <c r="G837" s="27"/>
      <c r="H837">
        <f t="shared" si="53"/>
        <v>280924</v>
      </c>
      <c r="I837" t="e">
        <f>H836*G837</f>
        <v>#VALUE!</v>
      </c>
      <c r="L837">
        <v>280924</v>
      </c>
      <c r="N837" s="106" t="str">
        <f t="shared" si="52"/>
        <v>280924</v>
      </c>
    </row>
    <row r="838" spans="5:14" ht="16.5" thickTop="1" thickBot="1">
      <c r="E838" s="61" t="s">
        <v>901</v>
      </c>
      <c r="F838" s="23">
        <v>1</v>
      </c>
      <c r="G838" s="27">
        <v>0.45</v>
      </c>
      <c r="H838">
        <f t="shared" si="53"/>
        <v>280924</v>
      </c>
      <c r="I838">
        <f>H837*G838</f>
        <v>126415.8</v>
      </c>
      <c r="M838">
        <v>126415.8</v>
      </c>
      <c r="N838" s="106" t="str">
        <f t="shared" si="52"/>
        <v>126415.8</v>
      </c>
    </row>
    <row r="839" spans="5:14" ht="16.5" thickTop="1" thickBot="1">
      <c r="E839" s="61" t="s">
        <v>900</v>
      </c>
      <c r="F839" s="23">
        <v>1</v>
      </c>
      <c r="G839" s="27">
        <v>0.55000000000000004</v>
      </c>
      <c r="H839" t="str">
        <f t="shared" si="53"/>
        <v/>
      </c>
      <c r="I839">
        <f>H838*G839</f>
        <v>154508.20000000001</v>
      </c>
      <c r="L839" t="s">
        <v>1420</v>
      </c>
      <c r="M839">
        <v>154508.20000000001</v>
      </c>
      <c r="N839" s="106" t="str">
        <f t="shared" si="52"/>
        <v>154508.2</v>
      </c>
    </row>
    <row r="840" spans="5:14" ht="16.5" thickTop="1" thickBot="1">
      <c r="E840" s="101" t="s">
        <v>921</v>
      </c>
      <c r="F840" s="102">
        <v>4</v>
      </c>
      <c r="G840" s="27"/>
      <c r="H840">
        <f t="shared" si="53"/>
        <v>235018</v>
      </c>
      <c r="I840" t="e">
        <f>H839*G840</f>
        <v>#VALUE!</v>
      </c>
      <c r="L840">
        <v>235018</v>
      </c>
      <c r="N840" s="106" t="str">
        <f t="shared" si="52"/>
        <v>235018</v>
      </c>
    </row>
    <row r="841" spans="5:14" ht="16.5" thickTop="1" thickBot="1">
      <c r="E841" s="61" t="s">
        <v>922</v>
      </c>
      <c r="F841" s="23">
        <v>1</v>
      </c>
      <c r="G841" s="27">
        <v>0.25</v>
      </c>
      <c r="H841" t="str">
        <f t="shared" si="53"/>
        <v/>
      </c>
      <c r="I841">
        <f>$H$840*G841</f>
        <v>58754.5</v>
      </c>
      <c r="L841" t="s">
        <v>1420</v>
      </c>
      <c r="M841">
        <v>58754.5</v>
      </c>
      <c r="N841" s="106" t="str">
        <f t="shared" si="52"/>
        <v>58754.5</v>
      </c>
    </row>
    <row r="842" spans="5:14" ht="16.5" thickTop="1" thickBot="1">
      <c r="E842" s="61" t="s">
        <v>953</v>
      </c>
      <c r="F842" s="23">
        <v>1</v>
      </c>
      <c r="G842" s="27">
        <v>0.28000000000000003</v>
      </c>
      <c r="H842" t="str">
        <f t="shared" si="53"/>
        <v/>
      </c>
      <c r="I842">
        <f>$H$840*G842</f>
        <v>65805.040000000008</v>
      </c>
      <c r="L842" t="s">
        <v>1420</v>
      </c>
      <c r="M842">
        <v>65805.040000000008</v>
      </c>
      <c r="N842" s="106" t="str">
        <f t="shared" si="52"/>
        <v>65805.04</v>
      </c>
    </row>
    <row r="843" spans="5:14" ht="16.5" thickTop="1" thickBot="1">
      <c r="E843" s="61" t="s">
        <v>921</v>
      </c>
      <c r="F843" s="23">
        <v>1</v>
      </c>
      <c r="G843" s="27">
        <v>0.24</v>
      </c>
      <c r="H843">
        <f t="shared" si="53"/>
        <v>235018</v>
      </c>
      <c r="I843">
        <f>$H$840*G843</f>
        <v>56404.32</v>
      </c>
      <c r="M843">
        <v>56404.32</v>
      </c>
      <c r="N843" s="106" t="str">
        <f t="shared" si="52"/>
        <v>56404.32</v>
      </c>
    </row>
    <row r="844" spans="5:14" ht="16.5" thickTop="1" thickBot="1">
      <c r="E844" s="61" t="s">
        <v>920</v>
      </c>
      <c r="F844" s="23">
        <v>1</v>
      </c>
      <c r="G844" s="27">
        <v>0.23</v>
      </c>
      <c r="H844" t="str">
        <f t="shared" si="53"/>
        <v/>
      </c>
      <c r="I844">
        <f>$H$840*G844</f>
        <v>54054.14</v>
      </c>
      <c r="L844" t="s">
        <v>1420</v>
      </c>
      <c r="M844">
        <v>54054.14</v>
      </c>
      <c r="N844" s="106" t="str">
        <f t="shared" si="52"/>
        <v>54054.14</v>
      </c>
    </row>
    <row r="845" spans="5:14" ht="16.5" thickTop="1" thickBot="1">
      <c r="E845" s="101" t="s">
        <v>955</v>
      </c>
      <c r="F845" s="102">
        <v>1</v>
      </c>
      <c r="G845" s="27"/>
      <c r="H845">
        <f t="shared" si="53"/>
        <v>88659</v>
      </c>
      <c r="I845" t="e">
        <f>H844*G845</f>
        <v>#VALUE!</v>
      </c>
      <c r="L845">
        <v>88659</v>
      </c>
      <c r="N845" s="106" t="str">
        <f t="shared" si="52"/>
        <v>88659</v>
      </c>
    </row>
    <row r="846" spans="5:14" ht="16.5" thickTop="1" thickBot="1">
      <c r="E846" s="61" t="s">
        <v>954</v>
      </c>
      <c r="F846" s="23">
        <v>1</v>
      </c>
      <c r="G846" s="27">
        <v>1</v>
      </c>
      <c r="H846" t="str">
        <f t="shared" si="53"/>
        <v/>
      </c>
      <c r="I846">
        <f>H845*G846</f>
        <v>88659</v>
      </c>
      <c r="L846" t="s">
        <v>1420</v>
      </c>
      <c r="M846">
        <v>88659</v>
      </c>
      <c r="N846" s="106" t="str">
        <f t="shared" si="52"/>
        <v>88659</v>
      </c>
    </row>
    <row r="847" spans="5:14" ht="16.5" thickTop="1" thickBot="1">
      <c r="E847" s="101" t="s">
        <v>293</v>
      </c>
      <c r="F847" s="102">
        <v>1</v>
      </c>
      <c r="G847" s="27"/>
      <c r="H847">
        <f t="shared" si="53"/>
        <v>141121</v>
      </c>
      <c r="I847" t="e">
        <f>H846*G847</f>
        <v>#VALUE!</v>
      </c>
      <c r="L847">
        <v>141121</v>
      </c>
      <c r="N847" s="106" t="str">
        <f t="shared" si="52"/>
        <v>141121</v>
      </c>
    </row>
    <row r="848" spans="5:14" ht="16.5" thickTop="1" thickBot="1">
      <c r="E848" s="61" t="s">
        <v>293</v>
      </c>
      <c r="F848" s="23">
        <v>1</v>
      </c>
      <c r="G848" s="27">
        <v>1</v>
      </c>
      <c r="H848">
        <f t="shared" si="53"/>
        <v>141121</v>
      </c>
      <c r="I848">
        <f>H847*G848</f>
        <v>141121</v>
      </c>
      <c r="M848">
        <v>141121</v>
      </c>
      <c r="N848" s="106" t="str">
        <f t="shared" si="52"/>
        <v>141121</v>
      </c>
    </row>
    <row r="849" spans="5:14" ht="16.5" thickTop="1" thickBot="1">
      <c r="E849" s="101" t="s">
        <v>366</v>
      </c>
      <c r="F849" s="102">
        <v>12</v>
      </c>
      <c r="G849" s="27"/>
      <c r="H849">
        <f t="shared" si="53"/>
        <v>250651</v>
      </c>
      <c r="I849">
        <f>H848*G849</f>
        <v>0</v>
      </c>
      <c r="L849">
        <v>250651</v>
      </c>
      <c r="N849" s="106" t="str">
        <f t="shared" si="52"/>
        <v>250651</v>
      </c>
    </row>
    <row r="850" spans="5:14" ht="16.5" thickTop="1" thickBot="1">
      <c r="E850" s="61" t="s">
        <v>886</v>
      </c>
      <c r="F850" s="23">
        <v>1</v>
      </c>
      <c r="G850" s="27">
        <v>0.06</v>
      </c>
      <c r="H850" t="str">
        <f t="shared" si="53"/>
        <v/>
      </c>
      <c r="I850">
        <f t="shared" ref="I850:I861" si="54">$H$849*G850</f>
        <v>15039.06</v>
      </c>
      <c r="L850" t="s">
        <v>1420</v>
      </c>
      <c r="M850">
        <v>15039.06</v>
      </c>
      <c r="N850" s="106" t="str">
        <f t="shared" si="52"/>
        <v>15039.06</v>
      </c>
    </row>
    <row r="851" spans="5:14" ht="16.5" thickTop="1" thickBot="1">
      <c r="E851" s="61" t="s">
        <v>888</v>
      </c>
      <c r="F851" s="23">
        <v>1</v>
      </c>
      <c r="G851" s="27">
        <v>0.04</v>
      </c>
      <c r="H851" t="str">
        <f t="shared" si="53"/>
        <v/>
      </c>
      <c r="I851">
        <f t="shared" si="54"/>
        <v>10026.040000000001</v>
      </c>
      <c r="L851" t="s">
        <v>1420</v>
      </c>
      <c r="M851">
        <v>10026.040000000001</v>
      </c>
      <c r="N851" s="106" t="str">
        <f t="shared" si="52"/>
        <v>10026.04</v>
      </c>
    </row>
    <row r="852" spans="5:14" ht="16.5" thickTop="1" thickBot="1">
      <c r="E852" s="61" t="s">
        <v>883</v>
      </c>
      <c r="F852" s="23">
        <v>1</v>
      </c>
      <c r="G852" s="27">
        <v>7.0000000000000007E-2</v>
      </c>
      <c r="H852" t="str">
        <f t="shared" si="53"/>
        <v/>
      </c>
      <c r="I852">
        <f t="shared" si="54"/>
        <v>17545.570000000003</v>
      </c>
      <c r="L852" t="s">
        <v>1420</v>
      </c>
      <c r="M852">
        <v>17545.570000000003</v>
      </c>
      <c r="N852" s="106" t="str">
        <f t="shared" si="52"/>
        <v>17545.57</v>
      </c>
    </row>
    <row r="853" spans="5:14" ht="16.5" thickTop="1" thickBot="1">
      <c r="E853" s="61" t="s">
        <v>887</v>
      </c>
      <c r="F853" s="23">
        <v>1</v>
      </c>
      <c r="G853" s="27">
        <v>0.08</v>
      </c>
      <c r="H853" t="str">
        <f t="shared" si="53"/>
        <v/>
      </c>
      <c r="I853">
        <f t="shared" si="54"/>
        <v>20052.080000000002</v>
      </c>
      <c r="L853" t="s">
        <v>1420</v>
      </c>
      <c r="M853">
        <v>20052.080000000002</v>
      </c>
      <c r="N853" s="106" t="str">
        <f t="shared" si="52"/>
        <v>20052.08</v>
      </c>
    </row>
    <row r="854" spans="5:14" ht="16.5" thickTop="1" thickBot="1">
      <c r="E854" s="61" t="s">
        <v>364</v>
      </c>
      <c r="F854" s="23">
        <v>1</v>
      </c>
      <c r="G854" s="27">
        <v>0.05</v>
      </c>
      <c r="H854" t="str">
        <f t="shared" si="53"/>
        <v/>
      </c>
      <c r="I854">
        <f t="shared" si="54"/>
        <v>12532.550000000001</v>
      </c>
      <c r="L854" t="s">
        <v>1420</v>
      </c>
      <c r="M854">
        <v>12532.550000000001</v>
      </c>
      <c r="N854" s="106" t="str">
        <f t="shared" si="52"/>
        <v>12532.55</v>
      </c>
    </row>
    <row r="855" spans="5:14" ht="16.5" thickTop="1" thickBot="1">
      <c r="E855" s="61" t="s">
        <v>891</v>
      </c>
      <c r="F855" s="23">
        <v>1</v>
      </c>
      <c r="G855" s="27">
        <v>0.11</v>
      </c>
      <c r="H855" t="str">
        <f t="shared" si="53"/>
        <v/>
      </c>
      <c r="I855">
        <f t="shared" si="54"/>
        <v>27571.61</v>
      </c>
      <c r="L855" t="s">
        <v>1420</v>
      </c>
      <c r="M855">
        <v>27571.61</v>
      </c>
      <c r="N855" s="106" t="str">
        <f t="shared" si="52"/>
        <v>27571.61</v>
      </c>
    </row>
    <row r="856" spans="5:14" ht="16.5" thickTop="1" thickBot="1">
      <c r="E856" s="61" t="s">
        <v>890</v>
      </c>
      <c r="F856" s="23">
        <v>1</v>
      </c>
      <c r="G856" s="27">
        <v>0.08</v>
      </c>
      <c r="H856" t="str">
        <f t="shared" si="53"/>
        <v/>
      </c>
      <c r="I856">
        <f t="shared" si="54"/>
        <v>20052.080000000002</v>
      </c>
      <c r="L856" t="s">
        <v>1420</v>
      </c>
      <c r="M856">
        <v>20052.080000000002</v>
      </c>
      <c r="N856" s="106" t="str">
        <f t="shared" si="52"/>
        <v>20052.08</v>
      </c>
    </row>
    <row r="857" spans="5:14" ht="16.5" thickTop="1" thickBot="1">
      <c r="E857" s="61" t="s">
        <v>902</v>
      </c>
      <c r="F857" s="23">
        <v>1</v>
      </c>
      <c r="G857" s="27">
        <v>0.04</v>
      </c>
      <c r="H857" t="str">
        <f t="shared" si="53"/>
        <v/>
      </c>
      <c r="I857">
        <f t="shared" si="54"/>
        <v>10026.040000000001</v>
      </c>
      <c r="L857" t="s">
        <v>1420</v>
      </c>
      <c r="M857">
        <v>10026.040000000001</v>
      </c>
      <c r="N857" s="106" t="str">
        <f t="shared" si="52"/>
        <v>10026.04</v>
      </c>
    </row>
    <row r="858" spans="5:14" ht="16.5" thickTop="1" thickBot="1">
      <c r="E858" s="61" t="s">
        <v>892</v>
      </c>
      <c r="F858" s="23">
        <v>1</v>
      </c>
      <c r="G858" s="27">
        <v>0.09</v>
      </c>
      <c r="H858" t="str">
        <f t="shared" si="53"/>
        <v/>
      </c>
      <c r="I858">
        <f t="shared" si="54"/>
        <v>22558.59</v>
      </c>
      <c r="L858" t="s">
        <v>1420</v>
      </c>
      <c r="M858">
        <v>22558.59</v>
      </c>
      <c r="N858" s="106" t="str">
        <f t="shared" si="52"/>
        <v>22558.59</v>
      </c>
    </row>
    <row r="859" spans="5:14" ht="16.5" thickTop="1" thickBot="1">
      <c r="E859" s="61" t="s">
        <v>893</v>
      </c>
      <c r="F859" s="23">
        <v>1</v>
      </c>
      <c r="G859" s="27">
        <v>0.17</v>
      </c>
      <c r="H859" t="str">
        <f t="shared" si="53"/>
        <v/>
      </c>
      <c r="I859">
        <f t="shared" si="54"/>
        <v>42610.670000000006</v>
      </c>
      <c r="L859" t="s">
        <v>1420</v>
      </c>
      <c r="M859">
        <v>42610.670000000006</v>
      </c>
      <c r="N859" s="106" t="str">
        <f t="shared" si="52"/>
        <v>42610.67</v>
      </c>
    </row>
    <row r="860" spans="5:14" ht="16.5" thickTop="1" thickBot="1">
      <c r="E860" s="61" t="s">
        <v>894</v>
      </c>
      <c r="F860" s="23">
        <v>1</v>
      </c>
      <c r="G860" s="27">
        <v>0.13</v>
      </c>
      <c r="H860">
        <f t="shared" si="53"/>
        <v>182981</v>
      </c>
      <c r="I860">
        <f t="shared" si="54"/>
        <v>32584.63</v>
      </c>
      <c r="M860">
        <v>32584.63</v>
      </c>
      <c r="N860" s="106" t="str">
        <f t="shared" si="52"/>
        <v>32584.63</v>
      </c>
    </row>
    <row r="861" spans="5:14" ht="16.5" thickTop="1" thickBot="1">
      <c r="E861" s="61" t="s">
        <v>899</v>
      </c>
      <c r="F861" s="23">
        <v>1</v>
      </c>
      <c r="G861" s="27">
        <v>0.08</v>
      </c>
      <c r="H861" t="str">
        <f t="shared" si="53"/>
        <v/>
      </c>
      <c r="I861">
        <f t="shared" si="54"/>
        <v>20052.080000000002</v>
      </c>
      <c r="L861" t="s">
        <v>1420</v>
      </c>
      <c r="M861">
        <v>20052.080000000002</v>
      </c>
      <c r="N861" s="106" t="str">
        <f t="shared" si="52"/>
        <v>20052.08</v>
      </c>
    </row>
    <row r="862" spans="5:14" ht="16.5" thickTop="1" thickBot="1">
      <c r="E862" s="101" t="s">
        <v>933</v>
      </c>
      <c r="F862" s="102">
        <v>7</v>
      </c>
      <c r="G862" s="27"/>
      <c r="H862">
        <f t="shared" si="53"/>
        <v>191910</v>
      </c>
      <c r="I862" t="e">
        <f>H861*G862</f>
        <v>#VALUE!</v>
      </c>
      <c r="L862">
        <v>191910</v>
      </c>
      <c r="N862" s="106" t="str">
        <f t="shared" si="52"/>
        <v>191910</v>
      </c>
    </row>
    <row r="863" spans="5:14" ht="16.5" thickTop="1" thickBot="1">
      <c r="E863" s="61" t="s">
        <v>932</v>
      </c>
      <c r="F863" s="23">
        <v>1</v>
      </c>
      <c r="G863" s="27">
        <v>0.12</v>
      </c>
      <c r="H863" t="str">
        <f t="shared" si="53"/>
        <v/>
      </c>
      <c r="I863">
        <f t="shared" ref="I863:I869" si="55">$H$862*G863</f>
        <v>23029.200000000001</v>
      </c>
      <c r="L863" t="s">
        <v>1420</v>
      </c>
      <c r="M863">
        <v>23029.200000000001</v>
      </c>
      <c r="N863" s="106" t="str">
        <f t="shared" si="52"/>
        <v>23029.2</v>
      </c>
    </row>
    <row r="864" spans="5:14" ht="16.5" thickTop="1" thickBot="1">
      <c r="E864" s="61" t="s">
        <v>934</v>
      </c>
      <c r="F864" s="23">
        <v>1</v>
      </c>
      <c r="G864" s="27">
        <v>0.15</v>
      </c>
      <c r="H864" t="str">
        <f t="shared" si="53"/>
        <v/>
      </c>
      <c r="I864">
        <f t="shared" si="55"/>
        <v>28786.5</v>
      </c>
      <c r="L864" t="s">
        <v>1420</v>
      </c>
      <c r="M864">
        <v>28786.5</v>
      </c>
      <c r="N864" s="106" t="str">
        <f t="shared" si="52"/>
        <v>28786.5</v>
      </c>
    </row>
    <row r="865" spans="5:14" ht="16.5" thickTop="1" thickBot="1">
      <c r="E865" s="61" t="s">
        <v>936</v>
      </c>
      <c r="F865" s="23">
        <v>1</v>
      </c>
      <c r="G865" s="27">
        <v>0.16</v>
      </c>
      <c r="H865" t="str">
        <f t="shared" si="53"/>
        <v/>
      </c>
      <c r="I865">
        <f t="shared" si="55"/>
        <v>30705.600000000002</v>
      </c>
      <c r="L865" t="s">
        <v>1420</v>
      </c>
      <c r="M865">
        <v>30705.600000000002</v>
      </c>
      <c r="N865" s="106" t="str">
        <f t="shared" si="52"/>
        <v>30705.6</v>
      </c>
    </row>
    <row r="866" spans="5:14" ht="16.5" thickTop="1" thickBot="1">
      <c r="E866" s="61" t="s">
        <v>946</v>
      </c>
      <c r="F866" s="23">
        <v>1</v>
      </c>
      <c r="G866" s="27">
        <v>0.2</v>
      </c>
      <c r="H866" t="str">
        <f t="shared" si="53"/>
        <v/>
      </c>
      <c r="I866">
        <f t="shared" si="55"/>
        <v>38382</v>
      </c>
      <c r="L866" t="s">
        <v>1420</v>
      </c>
      <c r="M866">
        <v>38382</v>
      </c>
      <c r="N866" s="106" t="str">
        <f t="shared" si="52"/>
        <v>38382</v>
      </c>
    </row>
    <row r="867" spans="5:14" ht="16.5" thickTop="1" thickBot="1">
      <c r="E867" s="61" t="s">
        <v>948</v>
      </c>
      <c r="F867" s="23">
        <v>1</v>
      </c>
      <c r="G867" s="27">
        <v>0.11</v>
      </c>
      <c r="H867" t="str">
        <f t="shared" si="53"/>
        <v/>
      </c>
      <c r="I867">
        <f t="shared" si="55"/>
        <v>21110.1</v>
      </c>
      <c r="L867" t="s">
        <v>1420</v>
      </c>
      <c r="M867">
        <v>21110.1</v>
      </c>
      <c r="N867" s="106" t="str">
        <f t="shared" si="52"/>
        <v>21110.1</v>
      </c>
    </row>
    <row r="868" spans="5:14" ht="16.5" thickTop="1" thickBot="1">
      <c r="E868" s="61" t="s">
        <v>950</v>
      </c>
      <c r="F868" s="23">
        <v>1</v>
      </c>
      <c r="G868" s="27">
        <v>0.14000000000000001</v>
      </c>
      <c r="H868" t="str">
        <f t="shared" si="53"/>
        <v/>
      </c>
      <c r="I868">
        <f t="shared" si="55"/>
        <v>26867.4</v>
      </c>
      <c r="L868" t="s">
        <v>1420</v>
      </c>
      <c r="M868">
        <v>26867.4</v>
      </c>
      <c r="N868" s="106" t="str">
        <f t="shared" si="52"/>
        <v>26867.4</v>
      </c>
    </row>
    <row r="869" spans="5:14" ht="16.5" thickTop="1" thickBot="1">
      <c r="E869" s="61" t="s">
        <v>949</v>
      </c>
      <c r="F869" s="23">
        <v>1</v>
      </c>
      <c r="G869" s="27">
        <v>0.12</v>
      </c>
      <c r="H869" t="str">
        <f t="shared" si="53"/>
        <v/>
      </c>
      <c r="I869">
        <f t="shared" si="55"/>
        <v>23029.200000000001</v>
      </c>
      <c r="L869" t="s">
        <v>1420</v>
      </c>
      <c r="M869">
        <v>23029.200000000001</v>
      </c>
      <c r="N869" s="106" t="str">
        <f t="shared" si="52"/>
        <v>23029.2</v>
      </c>
    </row>
    <row r="870" spans="5:14" ht="16.5" thickTop="1" thickBot="1">
      <c r="E870" s="101" t="s">
        <v>940</v>
      </c>
      <c r="F870" s="102">
        <v>1</v>
      </c>
      <c r="G870" s="27"/>
      <c r="H870">
        <f t="shared" si="53"/>
        <v>193931</v>
      </c>
      <c r="I870" t="e">
        <f>H869*G870</f>
        <v>#VALUE!</v>
      </c>
      <c r="L870">
        <v>193931</v>
      </c>
      <c r="N870" s="106" t="str">
        <f t="shared" si="52"/>
        <v>193931</v>
      </c>
    </row>
    <row r="871" spans="5:14" ht="16.5" thickTop="1" thickBot="1">
      <c r="E871" s="61" t="s">
        <v>939</v>
      </c>
      <c r="F871" s="23">
        <v>1</v>
      </c>
      <c r="G871" s="27">
        <v>1</v>
      </c>
      <c r="H871" t="str">
        <f t="shared" si="53"/>
        <v/>
      </c>
      <c r="I871">
        <f>H870*G871</f>
        <v>193931</v>
      </c>
      <c r="L871" t="s">
        <v>1420</v>
      </c>
      <c r="M871">
        <v>193931</v>
      </c>
      <c r="N871" s="106" t="str">
        <f t="shared" si="52"/>
        <v>193931</v>
      </c>
    </row>
    <row r="872" spans="5:14" ht="16.5" thickTop="1" thickBot="1">
      <c r="E872" s="101" t="s">
        <v>966</v>
      </c>
      <c r="F872" s="102">
        <v>3</v>
      </c>
      <c r="G872" s="27"/>
      <c r="H872">
        <f t="shared" si="53"/>
        <v>328457</v>
      </c>
      <c r="I872" t="e">
        <f>H871*G872</f>
        <v>#VALUE!</v>
      </c>
      <c r="L872">
        <v>328457</v>
      </c>
      <c r="N872" s="106" t="str">
        <f t="shared" si="52"/>
        <v>328457</v>
      </c>
    </row>
    <row r="873" spans="5:14" ht="16.5" thickTop="1" thickBot="1">
      <c r="E873" s="61" t="s">
        <v>966</v>
      </c>
      <c r="F873" s="23">
        <v>1</v>
      </c>
      <c r="G873" s="27">
        <v>0.35</v>
      </c>
      <c r="H873">
        <f t="shared" si="53"/>
        <v>328457</v>
      </c>
      <c r="I873">
        <f>H872*G873</f>
        <v>114959.95</v>
      </c>
      <c r="M873">
        <v>114959.95</v>
      </c>
      <c r="N873" s="106" t="str">
        <f t="shared" si="52"/>
        <v>114959.95</v>
      </c>
    </row>
    <row r="874" spans="5:14" ht="16.5" thickTop="1" thickBot="1">
      <c r="E874" s="61" t="s">
        <v>969</v>
      </c>
      <c r="F874" s="23">
        <v>1</v>
      </c>
      <c r="G874" s="27">
        <v>0.33</v>
      </c>
      <c r="H874" t="str">
        <f t="shared" si="53"/>
        <v/>
      </c>
      <c r="I874">
        <f>H873*G874</f>
        <v>108390.81000000001</v>
      </c>
      <c r="L874" t="s">
        <v>1420</v>
      </c>
      <c r="M874">
        <v>108390.81000000001</v>
      </c>
      <c r="N874" s="106" t="str">
        <f t="shared" si="52"/>
        <v>108390.81</v>
      </c>
    </row>
    <row r="875" spans="5:14" ht="16.5" thickTop="1" thickBot="1">
      <c r="E875" s="61" t="s">
        <v>974</v>
      </c>
      <c r="F875" s="23">
        <v>1</v>
      </c>
      <c r="G875" s="27">
        <v>0.32</v>
      </c>
      <c r="H875" t="str">
        <f t="shared" si="53"/>
        <v/>
      </c>
      <c r="I875">
        <f>H873*G875</f>
        <v>105106.24000000001</v>
      </c>
      <c r="L875" t="s">
        <v>1420</v>
      </c>
      <c r="M875">
        <v>105106.24000000001</v>
      </c>
      <c r="N875" s="106" t="str">
        <f t="shared" si="52"/>
        <v>105106.24</v>
      </c>
    </row>
    <row r="876" spans="5:14" ht="16.5" thickTop="1" thickBot="1">
      <c r="E876" s="101" t="s">
        <v>963</v>
      </c>
      <c r="F876" s="102">
        <v>6</v>
      </c>
      <c r="G876" s="27"/>
      <c r="H876">
        <f t="shared" si="53"/>
        <v>560952</v>
      </c>
      <c r="I876" t="e">
        <f>H875*G876</f>
        <v>#VALUE!</v>
      </c>
      <c r="L876">
        <v>560952</v>
      </c>
      <c r="N876" s="106" t="str">
        <f t="shared" si="52"/>
        <v>560952</v>
      </c>
    </row>
    <row r="877" spans="5:14" ht="16.5" thickTop="1" thickBot="1">
      <c r="E877" s="61" t="s">
        <v>962</v>
      </c>
      <c r="F877" s="23">
        <v>1</v>
      </c>
      <c r="G877" s="27">
        <v>0.18</v>
      </c>
      <c r="H877" t="str">
        <f t="shared" si="53"/>
        <v/>
      </c>
      <c r="I877">
        <f t="shared" ref="I877:I882" si="56">$H$876*G877</f>
        <v>100971.36</v>
      </c>
      <c r="L877" t="s">
        <v>1420</v>
      </c>
      <c r="M877">
        <v>100971.36</v>
      </c>
      <c r="N877" s="106" t="str">
        <f t="shared" si="52"/>
        <v>100971.36</v>
      </c>
    </row>
    <row r="878" spans="5:14" ht="16.5" thickTop="1" thickBot="1">
      <c r="E878" s="61" t="s">
        <v>968</v>
      </c>
      <c r="F878" s="23">
        <v>1</v>
      </c>
      <c r="G878" s="27">
        <v>0.15</v>
      </c>
      <c r="H878" t="str">
        <f t="shared" si="53"/>
        <v/>
      </c>
      <c r="I878">
        <f t="shared" si="56"/>
        <v>84142.8</v>
      </c>
      <c r="L878" t="s">
        <v>1420</v>
      </c>
      <c r="M878">
        <v>84142.8</v>
      </c>
      <c r="N878" s="106" t="str">
        <f t="shared" si="52"/>
        <v>84142.8</v>
      </c>
    </row>
    <row r="879" spans="5:14" ht="16.5" thickTop="1" thickBot="1">
      <c r="E879" s="61" t="s">
        <v>493</v>
      </c>
      <c r="F879" s="23">
        <v>1</v>
      </c>
      <c r="G879" s="27">
        <v>0.2</v>
      </c>
      <c r="H879">
        <f t="shared" si="53"/>
        <v>66439</v>
      </c>
      <c r="I879">
        <f t="shared" si="56"/>
        <v>112190.40000000001</v>
      </c>
      <c r="M879">
        <v>112190.40000000001</v>
      </c>
      <c r="N879" s="106" t="str">
        <f t="shared" si="52"/>
        <v>112190.4</v>
      </c>
    </row>
    <row r="880" spans="5:14" ht="16.5" thickTop="1" thickBot="1">
      <c r="E880" s="61" t="s">
        <v>973</v>
      </c>
      <c r="F880" s="23">
        <v>1</v>
      </c>
      <c r="G880" s="27">
        <v>0.13</v>
      </c>
      <c r="H880" t="str">
        <f t="shared" si="53"/>
        <v/>
      </c>
      <c r="I880">
        <f t="shared" si="56"/>
        <v>72923.760000000009</v>
      </c>
      <c r="L880" t="s">
        <v>1420</v>
      </c>
      <c r="M880">
        <v>72923.760000000009</v>
      </c>
      <c r="N880" s="106" t="str">
        <f t="shared" si="52"/>
        <v>72923.76</v>
      </c>
    </row>
    <row r="881" spans="5:14" ht="16.5" thickTop="1" thickBot="1">
      <c r="E881" s="61" t="s">
        <v>57</v>
      </c>
      <c r="F881" s="23">
        <v>1</v>
      </c>
      <c r="G881" s="27">
        <v>0.12</v>
      </c>
      <c r="H881" t="str">
        <f t="shared" si="53"/>
        <v/>
      </c>
      <c r="I881">
        <f t="shared" si="56"/>
        <v>67314.239999999991</v>
      </c>
      <c r="L881" t="s">
        <v>1420</v>
      </c>
      <c r="M881">
        <v>67314.239999999991</v>
      </c>
      <c r="N881" s="106" t="str">
        <f t="shared" si="52"/>
        <v>67314.24</v>
      </c>
    </row>
    <row r="882" spans="5:14" ht="16.5" thickTop="1" thickBot="1">
      <c r="E882" s="61" t="s">
        <v>975</v>
      </c>
      <c r="F882" s="23">
        <v>1</v>
      </c>
      <c r="G882" s="27">
        <v>0.22</v>
      </c>
      <c r="H882" t="str">
        <f t="shared" si="53"/>
        <v/>
      </c>
      <c r="I882">
        <f t="shared" si="56"/>
        <v>123409.44</v>
      </c>
      <c r="L882" t="s">
        <v>1420</v>
      </c>
      <c r="M882">
        <v>123409.44</v>
      </c>
      <c r="N882" s="106" t="str">
        <f t="shared" si="52"/>
        <v>123409.44</v>
      </c>
    </row>
    <row r="883" spans="5:14" ht="16.5" thickTop="1" thickBot="1">
      <c r="E883" s="101" t="s">
        <v>326</v>
      </c>
      <c r="F883" s="102">
        <v>2</v>
      </c>
      <c r="G883" s="27"/>
      <c r="H883">
        <f t="shared" si="53"/>
        <v>228594</v>
      </c>
      <c r="I883" t="e">
        <f>H882*G883</f>
        <v>#VALUE!</v>
      </c>
      <c r="L883">
        <v>228594</v>
      </c>
      <c r="N883" s="106" t="str">
        <f t="shared" si="52"/>
        <v>228594</v>
      </c>
    </row>
    <row r="884" spans="5:14" ht="16.5" thickTop="1" thickBot="1">
      <c r="E884" s="61" t="s">
        <v>324</v>
      </c>
      <c r="F884" s="23">
        <v>1</v>
      </c>
      <c r="G884" s="27">
        <v>0.45</v>
      </c>
      <c r="H884" t="str">
        <f t="shared" si="53"/>
        <v/>
      </c>
      <c r="I884">
        <f>H883*G884</f>
        <v>102867.3</v>
      </c>
      <c r="L884" t="s">
        <v>1420</v>
      </c>
      <c r="M884">
        <v>102867.3</v>
      </c>
      <c r="N884" s="106" t="str">
        <f t="shared" si="52"/>
        <v>102867.3</v>
      </c>
    </row>
    <row r="885" spans="5:14" ht="16.5" thickTop="1" thickBot="1">
      <c r="E885" s="61" t="s">
        <v>326</v>
      </c>
      <c r="F885" s="23">
        <v>1</v>
      </c>
      <c r="G885" s="27">
        <v>0.55000000000000004</v>
      </c>
      <c r="H885">
        <f t="shared" si="53"/>
        <v>228594</v>
      </c>
      <c r="I885">
        <f>H883*G885</f>
        <v>125726.70000000001</v>
      </c>
      <c r="M885">
        <v>125726.70000000001</v>
      </c>
      <c r="N885" s="106" t="str">
        <f t="shared" si="52"/>
        <v>125726.7</v>
      </c>
    </row>
    <row r="886" spans="5:14" ht="16.5" thickTop="1" thickBot="1">
      <c r="E886" s="101" t="s">
        <v>388</v>
      </c>
      <c r="F886" s="102">
        <v>6</v>
      </c>
      <c r="G886" s="27"/>
      <c r="H886">
        <f t="shared" si="53"/>
        <v>426377</v>
      </c>
      <c r="I886">
        <f>H885*G886</f>
        <v>0</v>
      </c>
      <c r="L886">
        <v>426377</v>
      </c>
      <c r="N886" s="106" t="str">
        <f t="shared" si="52"/>
        <v>426377</v>
      </c>
    </row>
    <row r="887" spans="5:14" ht="16.5" thickTop="1" thickBot="1">
      <c r="E887" s="61" t="s">
        <v>981</v>
      </c>
      <c r="F887" s="23">
        <v>1</v>
      </c>
      <c r="G887" s="27">
        <v>0.18</v>
      </c>
      <c r="H887" t="str">
        <f t="shared" si="53"/>
        <v/>
      </c>
      <c r="I887">
        <f t="shared" ref="I887:I892" si="57">$H$886*G887</f>
        <v>76747.86</v>
      </c>
      <c r="L887" t="s">
        <v>1420</v>
      </c>
      <c r="M887">
        <v>76747.86</v>
      </c>
      <c r="N887" s="106" t="str">
        <f t="shared" si="52"/>
        <v>76747.86</v>
      </c>
    </row>
    <row r="888" spans="5:14" ht="16.5" thickTop="1" thickBot="1">
      <c r="E888" s="61" t="s">
        <v>979</v>
      </c>
      <c r="F888" s="23">
        <v>1</v>
      </c>
      <c r="G888" s="27">
        <v>0.15</v>
      </c>
      <c r="H888" t="str">
        <f t="shared" si="53"/>
        <v/>
      </c>
      <c r="I888">
        <f t="shared" si="57"/>
        <v>63956.549999999996</v>
      </c>
      <c r="L888" t="s">
        <v>1420</v>
      </c>
      <c r="M888">
        <v>63956.549999999996</v>
      </c>
      <c r="N888" s="106" t="str">
        <f t="shared" si="52"/>
        <v>63956.55</v>
      </c>
    </row>
    <row r="889" spans="5:14" ht="16.5" thickTop="1" thickBot="1">
      <c r="E889" s="61" t="s">
        <v>978</v>
      </c>
      <c r="F889" s="23">
        <v>1</v>
      </c>
      <c r="G889" s="27">
        <v>0.2</v>
      </c>
      <c r="H889" t="str">
        <f t="shared" si="53"/>
        <v/>
      </c>
      <c r="I889">
        <f t="shared" si="57"/>
        <v>85275.400000000009</v>
      </c>
      <c r="L889" t="s">
        <v>1420</v>
      </c>
      <c r="M889">
        <v>85275.400000000009</v>
      </c>
      <c r="N889" s="106" t="str">
        <f t="shared" si="52"/>
        <v>85275.4</v>
      </c>
    </row>
    <row r="890" spans="5:14" ht="16.5" thickTop="1" thickBot="1">
      <c r="E890" s="61" t="s">
        <v>304</v>
      </c>
      <c r="F890" s="23">
        <v>1</v>
      </c>
      <c r="G890" s="27">
        <v>0.13</v>
      </c>
      <c r="H890" t="str">
        <f t="shared" si="53"/>
        <v/>
      </c>
      <c r="I890">
        <f t="shared" si="57"/>
        <v>55429.01</v>
      </c>
      <c r="L890" t="s">
        <v>1420</v>
      </c>
      <c r="M890">
        <v>55429.01</v>
      </c>
      <c r="N890" s="106" t="str">
        <f t="shared" si="52"/>
        <v>55429.01</v>
      </c>
    </row>
    <row r="891" spans="5:14" ht="16.5" thickTop="1" thickBot="1">
      <c r="E891" s="61" t="s">
        <v>387</v>
      </c>
      <c r="F891" s="23">
        <v>1</v>
      </c>
      <c r="G891" s="27">
        <v>0.12</v>
      </c>
      <c r="H891" t="str">
        <f t="shared" si="53"/>
        <v/>
      </c>
      <c r="I891">
        <f t="shared" si="57"/>
        <v>51165.24</v>
      </c>
      <c r="L891" t="s">
        <v>1420</v>
      </c>
      <c r="M891">
        <v>51165.24</v>
      </c>
      <c r="N891" s="106" t="str">
        <f t="shared" si="52"/>
        <v>51165.24</v>
      </c>
    </row>
    <row r="892" spans="5:14" ht="16.5" thickTop="1" thickBot="1">
      <c r="E892" s="61" t="s">
        <v>980</v>
      </c>
      <c r="F892" s="23">
        <v>1</v>
      </c>
      <c r="G892" s="27">
        <v>0.22</v>
      </c>
      <c r="H892" t="str">
        <f t="shared" si="53"/>
        <v/>
      </c>
      <c r="I892">
        <f t="shared" si="57"/>
        <v>93802.94</v>
      </c>
      <c r="L892" t="s">
        <v>1420</v>
      </c>
      <c r="M892">
        <v>93802.94</v>
      </c>
      <c r="N892" s="106" t="str">
        <f t="shared" si="52"/>
        <v>93802.94</v>
      </c>
    </row>
    <row r="893" spans="5:14" ht="16.5" thickTop="1" thickBot="1">
      <c r="E893" s="101" t="s">
        <v>302</v>
      </c>
      <c r="F893" s="102">
        <v>3</v>
      </c>
      <c r="G893" s="27"/>
      <c r="H893">
        <f t="shared" si="53"/>
        <v>705356</v>
      </c>
      <c r="I893" t="e">
        <f>H892*G893</f>
        <v>#VALUE!</v>
      </c>
      <c r="L893">
        <v>705356</v>
      </c>
      <c r="N893" s="106" t="str">
        <f t="shared" si="52"/>
        <v>705356</v>
      </c>
    </row>
    <row r="894" spans="5:14" ht="16.5" thickTop="1" thickBot="1">
      <c r="E894" s="61" t="s">
        <v>984</v>
      </c>
      <c r="F894" s="23">
        <v>1</v>
      </c>
      <c r="G894" s="27">
        <v>0.32</v>
      </c>
      <c r="H894" t="str">
        <f t="shared" si="53"/>
        <v/>
      </c>
      <c r="I894">
        <f>$H$893*G894</f>
        <v>225713.92000000001</v>
      </c>
      <c r="L894" t="s">
        <v>1420</v>
      </c>
      <c r="M894">
        <v>225713.92000000001</v>
      </c>
      <c r="N894" s="106" t="str">
        <f t="shared" si="52"/>
        <v>225713.92</v>
      </c>
    </row>
    <row r="895" spans="5:14" ht="16.5" thickTop="1" thickBot="1">
      <c r="E895" s="61" t="s">
        <v>302</v>
      </c>
      <c r="F895" s="23">
        <v>1</v>
      </c>
      <c r="G895" s="27">
        <v>0.33</v>
      </c>
      <c r="H895">
        <f t="shared" si="53"/>
        <v>705356</v>
      </c>
      <c r="I895">
        <f>$H$893*G895</f>
        <v>232767.48</v>
      </c>
      <c r="M895">
        <v>232767.48</v>
      </c>
      <c r="N895" s="106" t="str">
        <f t="shared" si="52"/>
        <v>232767.48</v>
      </c>
    </row>
    <row r="896" spans="5:14" ht="16.5" thickTop="1" thickBot="1">
      <c r="E896" s="61" t="s">
        <v>982</v>
      </c>
      <c r="F896" s="23">
        <v>1</v>
      </c>
      <c r="G896" s="27">
        <v>0.35</v>
      </c>
      <c r="H896" t="str">
        <f t="shared" si="53"/>
        <v/>
      </c>
      <c r="I896">
        <f t="shared" ref="I896:I907" si="58">H895*G896</f>
        <v>246874.59999999998</v>
      </c>
      <c r="L896" t="s">
        <v>1420</v>
      </c>
      <c r="M896">
        <v>246874.59999999998</v>
      </c>
      <c r="N896" s="106" t="str">
        <f t="shared" si="52"/>
        <v>246874.6</v>
      </c>
    </row>
    <row r="897" spans="5:14" ht="16.5" thickTop="1" thickBot="1">
      <c r="E897" s="101" t="s">
        <v>516</v>
      </c>
      <c r="F897" s="102">
        <v>1</v>
      </c>
      <c r="G897" s="27"/>
      <c r="H897">
        <f t="shared" si="53"/>
        <v>632664</v>
      </c>
      <c r="I897" t="e">
        <f t="shared" si="58"/>
        <v>#VALUE!</v>
      </c>
      <c r="L897">
        <v>632664</v>
      </c>
      <c r="N897" s="106" t="str">
        <f t="shared" si="52"/>
        <v>632664</v>
      </c>
    </row>
    <row r="898" spans="5:14" ht="16.5" thickTop="1" thickBot="1">
      <c r="E898" s="61" t="s">
        <v>516</v>
      </c>
      <c r="F898" s="23">
        <v>1</v>
      </c>
      <c r="G898" s="27">
        <v>1</v>
      </c>
      <c r="H898">
        <f t="shared" si="53"/>
        <v>632664</v>
      </c>
      <c r="I898">
        <f t="shared" si="58"/>
        <v>632664</v>
      </c>
      <c r="M898">
        <v>632664</v>
      </c>
      <c r="N898" s="106" t="str">
        <f t="shared" si="52"/>
        <v>632664</v>
      </c>
    </row>
    <row r="899" spans="5:14" ht="16.5" thickTop="1" thickBot="1">
      <c r="E899" s="101" t="s">
        <v>305</v>
      </c>
      <c r="F899" s="102">
        <v>1</v>
      </c>
      <c r="G899" s="27"/>
      <c r="H899">
        <f t="shared" si="53"/>
        <v>527771</v>
      </c>
      <c r="I899">
        <f t="shared" si="58"/>
        <v>0</v>
      </c>
      <c r="L899">
        <v>527771</v>
      </c>
      <c r="N899" s="106" t="str">
        <f t="shared" ref="N899:N962" si="59">_xlfn.CONCAT(L899:M899)</f>
        <v>527771</v>
      </c>
    </row>
    <row r="900" spans="5:14" ht="16.5" thickTop="1" thickBot="1">
      <c r="E900" s="61" t="s">
        <v>305</v>
      </c>
      <c r="F900" s="23">
        <v>1</v>
      </c>
      <c r="G900" s="27">
        <v>1</v>
      </c>
      <c r="H900">
        <f t="shared" ref="H900:H963" si="60">IFERROR(VLOOKUP(E900,$A$3:$B$452,2,0), "")</f>
        <v>527771</v>
      </c>
      <c r="I900">
        <f t="shared" si="58"/>
        <v>527771</v>
      </c>
      <c r="M900">
        <v>527771</v>
      </c>
      <c r="N900" s="106" t="str">
        <f t="shared" si="59"/>
        <v>527771</v>
      </c>
    </row>
    <row r="901" spans="5:14" ht="16.5" thickTop="1" thickBot="1">
      <c r="E901" s="101" t="s">
        <v>328</v>
      </c>
      <c r="F901" s="102">
        <v>1</v>
      </c>
      <c r="G901" s="27"/>
      <c r="H901">
        <f t="shared" si="60"/>
        <v>332514</v>
      </c>
      <c r="I901">
        <f t="shared" si="58"/>
        <v>0</v>
      </c>
      <c r="L901">
        <v>332514</v>
      </c>
      <c r="N901" s="106" t="str">
        <f t="shared" si="59"/>
        <v>332514</v>
      </c>
    </row>
    <row r="902" spans="5:14" ht="16.5" thickTop="1" thickBot="1">
      <c r="E902" s="61" t="s">
        <v>327</v>
      </c>
      <c r="F902" s="23">
        <v>1</v>
      </c>
      <c r="G902" s="27">
        <v>1</v>
      </c>
      <c r="H902" t="str">
        <f t="shared" si="60"/>
        <v/>
      </c>
      <c r="I902">
        <f t="shared" si="58"/>
        <v>332514</v>
      </c>
      <c r="L902" t="s">
        <v>1420</v>
      </c>
      <c r="M902">
        <v>332514</v>
      </c>
      <c r="N902" s="106" t="str">
        <f t="shared" si="59"/>
        <v>332514</v>
      </c>
    </row>
    <row r="903" spans="5:14" ht="16.5" thickTop="1" thickBot="1">
      <c r="E903" s="101" t="s">
        <v>832</v>
      </c>
      <c r="F903" s="102">
        <v>1</v>
      </c>
      <c r="G903" s="27"/>
      <c r="H903">
        <f t="shared" si="60"/>
        <v>137947</v>
      </c>
      <c r="I903" t="e">
        <f t="shared" si="58"/>
        <v>#VALUE!</v>
      </c>
      <c r="L903">
        <v>137947</v>
      </c>
      <c r="N903" s="106" t="str">
        <f t="shared" si="59"/>
        <v>137947</v>
      </c>
    </row>
    <row r="904" spans="5:14" ht="16.5" thickTop="1" thickBot="1">
      <c r="E904" s="61" t="s">
        <v>831</v>
      </c>
      <c r="F904" s="23">
        <v>1</v>
      </c>
      <c r="G904" s="27">
        <v>1</v>
      </c>
      <c r="H904" t="str">
        <f t="shared" si="60"/>
        <v/>
      </c>
      <c r="I904">
        <f t="shared" si="58"/>
        <v>137947</v>
      </c>
      <c r="L904" t="s">
        <v>1420</v>
      </c>
      <c r="M904">
        <v>137947</v>
      </c>
      <c r="N904" s="106" t="str">
        <f t="shared" si="59"/>
        <v>137947</v>
      </c>
    </row>
    <row r="905" spans="5:14" ht="16.5" thickTop="1" thickBot="1">
      <c r="E905" s="101" t="s">
        <v>386</v>
      </c>
      <c r="F905" s="102">
        <v>1</v>
      </c>
      <c r="G905" s="27"/>
      <c r="H905">
        <f t="shared" si="60"/>
        <v>28138</v>
      </c>
      <c r="I905" t="e">
        <f t="shared" si="58"/>
        <v>#VALUE!</v>
      </c>
      <c r="L905">
        <v>28138</v>
      </c>
      <c r="N905" s="106" t="str">
        <f t="shared" si="59"/>
        <v>28138</v>
      </c>
    </row>
    <row r="906" spans="5:14" ht="16.5" thickTop="1" thickBot="1">
      <c r="E906" s="61" t="s">
        <v>385</v>
      </c>
      <c r="F906" s="23">
        <v>1</v>
      </c>
      <c r="G906" s="27">
        <v>1</v>
      </c>
      <c r="H906" t="str">
        <f t="shared" si="60"/>
        <v/>
      </c>
      <c r="I906">
        <f t="shared" si="58"/>
        <v>28138</v>
      </c>
      <c r="L906" t="s">
        <v>1420</v>
      </c>
      <c r="M906">
        <v>28138</v>
      </c>
      <c r="N906" s="106" t="str">
        <f t="shared" si="59"/>
        <v>28138</v>
      </c>
    </row>
    <row r="907" spans="5:14" ht="16.5" thickTop="1" thickBot="1">
      <c r="E907" s="101" t="s">
        <v>828</v>
      </c>
      <c r="F907" s="102">
        <v>3</v>
      </c>
      <c r="G907" s="27"/>
      <c r="H907">
        <f t="shared" si="60"/>
        <v>321153</v>
      </c>
      <c r="I907" t="e">
        <f t="shared" si="58"/>
        <v>#VALUE!</v>
      </c>
      <c r="L907">
        <v>321153</v>
      </c>
      <c r="N907" s="106" t="str">
        <f t="shared" si="59"/>
        <v>321153</v>
      </c>
    </row>
    <row r="908" spans="5:14" ht="16.5" thickTop="1" thickBot="1">
      <c r="E908" s="61" t="s">
        <v>827</v>
      </c>
      <c r="F908" s="23">
        <v>1</v>
      </c>
      <c r="G908" s="27">
        <v>0.32</v>
      </c>
      <c r="H908" t="str">
        <f t="shared" si="60"/>
        <v/>
      </c>
      <c r="I908">
        <f>$H$907*G908</f>
        <v>102768.96000000001</v>
      </c>
      <c r="L908" t="s">
        <v>1420</v>
      </c>
      <c r="M908">
        <v>102768.96000000001</v>
      </c>
      <c r="N908" s="106" t="str">
        <f t="shared" si="59"/>
        <v>102768.96</v>
      </c>
    </row>
    <row r="909" spans="5:14" ht="16.5" thickTop="1" thickBot="1">
      <c r="E909" s="61" t="s">
        <v>833</v>
      </c>
      <c r="F909" s="23">
        <v>1</v>
      </c>
      <c r="G909" s="27">
        <v>0.33</v>
      </c>
      <c r="H909" t="str">
        <f t="shared" si="60"/>
        <v/>
      </c>
      <c r="I909">
        <f>$H$907*G909</f>
        <v>105980.49</v>
      </c>
      <c r="L909" t="s">
        <v>1420</v>
      </c>
      <c r="M909">
        <v>105980.49</v>
      </c>
      <c r="N909" s="106" t="str">
        <f t="shared" si="59"/>
        <v>105980.49</v>
      </c>
    </row>
    <row r="910" spans="5:14" ht="16.5" thickTop="1" thickBot="1">
      <c r="E910" s="61" t="s">
        <v>830</v>
      </c>
      <c r="F910" s="23">
        <v>1</v>
      </c>
      <c r="G910" s="27">
        <v>0.35</v>
      </c>
      <c r="H910" t="str">
        <f t="shared" si="60"/>
        <v/>
      </c>
      <c r="I910">
        <f>$H$907*G910</f>
        <v>112403.54999999999</v>
      </c>
      <c r="L910" t="s">
        <v>1420</v>
      </c>
      <c r="M910">
        <v>112403.54999999999</v>
      </c>
      <c r="N910" s="106" t="str">
        <f t="shared" si="59"/>
        <v>112403.55</v>
      </c>
    </row>
    <row r="911" spans="5:14" ht="16.5" thickTop="1" thickBot="1">
      <c r="E911" s="101" t="s">
        <v>330</v>
      </c>
      <c r="F911" s="102">
        <v>1</v>
      </c>
      <c r="G911" s="27"/>
      <c r="H911">
        <f t="shared" si="60"/>
        <v>99143</v>
      </c>
      <c r="I911" t="e">
        <f>H910*G911</f>
        <v>#VALUE!</v>
      </c>
      <c r="L911">
        <v>99143</v>
      </c>
      <c r="N911" s="106" t="str">
        <f t="shared" si="59"/>
        <v>99143</v>
      </c>
    </row>
    <row r="912" spans="5:14" ht="16.5" thickTop="1" thickBot="1">
      <c r="E912" s="61" t="s">
        <v>329</v>
      </c>
      <c r="F912" s="23">
        <v>1</v>
      </c>
      <c r="G912" s="27">
        <v>1</v>
      </c>
      <c r="H912" t="str">
        <f t="shared" si="60"/>
        <v/>
      </c>
      <c r="I912">
        <f>H911*G912</f>
        <v>99143</v>
      </c>
      <c r="L912" t="s">
        <v>1420</v>
      </c>
      <c r="M912">
        <v>99143</v>
      </c>
      <c r="N912" s="106" t="str">
        <f t="shared" si="59"/>
        <v>99143</v>
      </c>
    </row>
    <row r="913" spans="5:14" ht="16.5" thickTop="1" thickBot="1">
      <c r="E913" s="101" t="s">
        <v>990</v>
      </c>
      <c r="F913" s="102">
        <v>2</v>
      </c>
      <c r="G913" s="27"/>
      <c r="H913">
        <f t="shared" si="60"/>
        <v>124500</v>
      </c>
      <c r="I913" t="e">
        <f>H912*G913</f>
        <v>#VALUE!</v>
      </c>
      <c r="L913">
        <v>124500</v>
      </c>
      <c r="N913" s="106" t="str">
        <f t="shared" si="59"/>
        <v>124500</v>
      </c>
    </row>
    <row r="914" spans="5:14" ht="16.5" thickTop="1" thickBot="1">
      <c r="E914" s="61" t="s">
        <v>989</v>
      </c>
      <c r="F914" s="23">
        <v>1</v>
      </c>
      <c r="G914" s="27">
        <v>0.45</v>
      </c>
      <c r="H914" t="str">
        <f t="shared" si="60"/>
        <v/>
      </c>
      <c r="I914">
        <f>H913*G914</f>
        <v>56025</v>
      </c>
      <c r="L914" t="s">
        <v>1420</v>
      </c>
      <c r="M914">
        <v>56025</v>
      </c>
      <c r="N914" s="106" t="str">
        <f t="shared" si="59"/>
        <v>56025</v>
      </c>
    </row>
    <row r="915" spans="5:14" ht="16.5" thickTop="1" thickBot="1">
      <c r="E915" s="61" t="s">
        <v>992</v>
      </c>
      <c r="F915" s="23">
        <v>1</v>
      </c>
      <c r="G915" s="27">
        <v>0.55000000000000004</v>
      </c>
      <c r="H915" t="str">
        <f t="shared" si="60"/>
        <v/>
      </c>
      <c r="I915">
        <f>H913*G915</f>
        <v>68475</v>
      </c>
      <c r="L915" t="s">
        <v>1420</v>
      </c>
      <c r="M915">
        <v>68475</v>
      </c>
      <c r="N915" s="106" t="str">
        <f t="shared" si="59"/>
        <v>68475</v>
      </c>
    </row>
    <row r="916" spans="5:14" ht="16.5" thickTop="1" thickBot="1">
      <c r="E916" s="101" t="s">
        <v>987</v>
      </c>
      <c r="F916" s="102">
        <v>3</v>
      </c>
      <c r="G916" s="27"/>
      <c r="H916">
        <f t="shared" si="60"/>
        <v>272872</v>
      </c>
      <c r="I916" t="e">
        <f>H915*G916</f>
        <v>#VALUE!</v>
      </c>
      <c r="L916">
        <v>272872</v>
      </c>
      <c r="N916" s="106" t="str">
        <f t="shared" si="59"/>
        <v>272872</v>
      </c>
    </row>
    <row r="917" spans="5:14" ht="16.5" thickTop="1" thickBot="1">
      <c r="E917" s="61" t="s">
        <v>991</v>
      </c>
      <c r="F917" s="23">
        <v>1</v>
      </c>
      <c r="G917" s="27">
        <v>0.35</v>
      </c>
      <c r="H917" t="str">
        <f t="shared" si="60"/>
        <v/>
      </c>
      <c r="I917">
        <f>$H$916*G917</f>
        <v>95505.2</v>
      </c>
      <c r="L917" t="s">
        <v>1420</v>
      </c>
      <c r="M917">
        <v>95505.2</v>
      </c>
      <c r="N917" s="106" t="str">
        <f t="shared" si="59"/>
        <v>95505.2</v>
      </c>
    </row>
    <row r="918" spans="5:14" ht="16.5" thickTop="1" thickBot="1">
      <c r="E918" s="61" t="s">
        <v>325</v>
      </c>
      <c r="F918" s="23">
        <v>1</v>
      </c>
      <c r="G918" s="27">
        <v>0.33</v>
      </c>
      <c r="H918" t="str">
        <f t="shared" si="60"/>
        <v/>
      </c>
      <c r="I918">
        <f>$H$916*G918</f>
        <v>90047.760000000009</v>
      </c>
      <c r="L918" t="s">
        <v>1420</v>
      </c>
      <c r="M918">
        <v>90047.760000000009</v>
      </c>
      <c r="N918" s="106" t="str">
        <f t="shared" si="59"/>
        <v>90047.76</v>
      </c>
    </row>
    <row r="919" spans="5:14" ht="16.5" thickTop="1" thickBot="1">
      <c r="E919" s="61" t="s">
        <v>988</v>
      </c>
      <c r="F919" s="23">
        <v>1</v>
      </c>
      <c r="G919" s="27">
        <v>0.32</v>
      </c>
      <c r="H919" t="str">
        <f t="shared" si="60"/>
        <v/>
      </c>
      <c r="I919">
        <f>$H$916*G919</f>
        <v>87319.040000000008</v>
      </c>
      <c r="L919" t="s">
        <v>1420</v>
      </c>
      <c r="M919">
        <v>87319.040000000008</v>
      </c>
      <c r="N919" s="106" t="str">
        <f t="shared" si="59"/>
        <v>87319.04</v>
      </c>
    </row>
    <row r="920" spans="5:14" ht="16.5" thickTop="1" thickBot="1">
      <c r="E920" s="101" t="s">
        <v>928</v>
      </c>
      <c r="F920" s="102">
        <v>2</v>
      </c>
      <c r="G920" s="27"/>
      <c r="H920">
        <f t="shared" si="60"/>
        <v>247983</v>
      </c>
      <c r="I920" t="e">
        <f>H919*G920</f>
        <v>#VALUE!</v>
      </c>
      <c r="L920">
        <v>247983</v>
      </c>
      <c r="N920" s="106" t="str">
        <f t="shared" si="59"/>
        <v>247983</v>
      </c>
    </row>
    <row r="921" spans="5:14" ht="16.5" thickTop="1" thickBot="1">
      <c r="E921" s="61" t="s">
        <v>927</v>
      </c>
      <c r="F921" s="23">
        <v>1</v>
      </c>
      <c r="G921" s="27">
        <v>0.45</v>
      </c>
      <c r="H921" t="str">
        <f t="shared" si="60"/>
        <v/>
      </c>
      <c r="I921">
        <f>H920*G921</f>
        <v>111592.35</v>
      </c>
      <c r="L921" t="s">
        <v>1420</v>
      </c>
      <c r="M921">
        <v>111592.35</v>
      </c>
      <c r="N921" s="106" t="str">
        <f t="shared" si="59"/>
        <v>111592.35</v>
      </c>
    </row>
    <row r="922" spans="5:14" ht="16.5" thickTop="1" thickBot="1">
      <c r="E922" s="61" t="s">
        <v>943</v>
      </c>
      <c r="F922" s="23">
        <v>1</v>
      </c>
      <c r="G922" s="27">
        <v>0.55000000000000004</v>
      </c>
      <c r="H922" t="str">
        <f t="shared" si="60"/>
        <v/>
      </c>
      <c r="I922">
        <f>H920*G922</f>
        <v>136390.65000000002</v>
      </c>
      <c r="L922" t="s">
        <v>1420</v>
      </c>
      <c r="M922">
        <v>136390.65000000002</v>
      </c>
      <c r="N922" s="106" t="str">
        <f t="shared" si="59"/>
        <v>136390.65</v>
      </c>
    </row>
    <row r="923" spans="5:14" ht="16.5" thickTop="1" thickBot="1">
      <c r="E923" s="101" t="s">
        <v>1024</v>
      </c>
      <c r="F923" s="102">
        <v>1</v>
      </c>
      <c r="G923" s="27"/>
      <c r="H923">
        <f t="shared" si="60"/>
        <v>299820</v>
      </c>
      <c r="I923" t="e">
        <f t="shared" ref="I923:I934" si="61">H922*G923</f>
        <v>#VALUE!</v>
      </c>
      <c r="L923">
        <v>299820</v>
      </c>
      <c r="N923" s="106" t="str">
        <f t="shared" si="59"/>
        <v>299820</v>
      </c>
    </row>
    <row r="924" spans="5:14" ht="16.5" thickTop="1" thickBot="1">
      <c r="E924" s="61" t="s">
        <v>1024</v>
      </c>
      <c r="F924" s="23">
        <v>1</v>
      </c>
      <c r="G924" s="27">
        <v>1</v>
      </c>
      <c r="H924">
        <f t="shared" si="60"/>
        <v>299820</v>
      </c>
      <c r="I924">
        <f t="shared" si="61"/>
        <v>299820</v>
      </c>
      <c r="M924">
        <v>299820</v>
      </c>
      <c r="N924" s="106" t="str">
        <f t="shared" si="59"/>
        <v>299820</v>
      </c>
    </row>
    <row r="925" spans="5:14" ht="16.5" thickTop="1" thickBot="1">
      <c r="E925" s="101" t="s">
        <v>938</v>
      </c>
      <c r="F925" s="102">
        <v>1</v>
      </c>
      <c r="G925" s="27"/>
      <c r="H925">
        <f t="shared" si="60"/>
        <v>83881</v>
      </c>
      <c r="I925">
        <f t="shared" si="61"/>
        <v>0</v>
      </c>
      <c r="L925">
        <v>83881</v>
      </c>
      <c r="N925" s="106" t="str">
        <f t="shared" si="59"/>
        <v>83881</v>
      </c>
    </row>
    <row r="926" spans="5:14" ht="16.5" thickTop="1" thickBot="1">
      <c r="E926" s="61" t="s">
        <v>937</v>
      </c>
      <c r="F926" s="23">
        <v>1</v>
      </c>
      <c r="G926" s="27">
        <v>1</v>
      </c>
      <c r="H926" t="str">
        <f t="shared" si="60"/>
        <v/>
      </c>
      <c r="I926">
        <f t="shared" si="61"/>
        <v>83881</v>
      </c>
      <c r="L926" t="s">
        <v>1420</v>
      </c>
      <c r="M926">
        <v>83881</v>
      </c>
      <c r="N926" s="106" t="str">
        <f t="shared" si="59"/>
        <v>83881</v>
      </c>
    </row>
    <row r="927" spans="5:14" ht="16.5" thickTop="1" thickBot="1">
      <c r="E927" s="101" t="s">
        <v>300</v>
      </c>
      <c r="F927" s="102">
        <v>1</v>
      </c>
      <c r="G927" s="27"/>
      <c r="H927">
        <f t="shared" si="60"/>
        <v>178503</v>
      </c>
      <c r="I927" t="e">
        <f t="shared" si="61"/>
        <v>#VALUE!</v>
      </c>
      <c r="L927">
        <v>178503</v>
      </c>
      <c r="N927" s="106" t="str">
        <f t="shared" si="59"/>
        <v>178503</v>
      </c>
    </row>
    <row r="928" spans="5:14" ht="16.5" thickTop="1" thickBot="1">
      <c r="E928" s="61" t="s">
        <v>298</v>
      </c>
      <c r="F928" s="23">
        <v>1</v>
      </c>
      <c r="G928" s="27">
        <v>1</v>
      </c>
      <c r="H928" t="str">
        <f t="shared" si="60"/>
        <v/>
      </c>
      <c r="I928">
        <f t="shared" si="61"/>
        <v>178503</v>
      </c>
      <c r="L928" t="s">
        <v>1420</v>
      </c>
      <c r="M928">
        <v>178503</v>
      </c>
      <c r="N928" s="106" t="str">
        <f t="shared" si="59"/>
        <v>178503</v>
      </c>
    </row>
    <row r="929" spans="5:14" ht="16.5" thickTop="1" thickBot="1">
      <c r="E929" s="101" t="s">
        <v>945</v>
      </c>
      <c r="F929" s="102">
        <v>1</v>
      </c>
      <c r="G929" s="27"/>
      <c r="H929">
        <f t="shared" si="60"/>
        <v>189519</v>
      </c>
      <c r="I929" t="e">
        <f t="shared" si="61"/>
        <v>#VALUE!</v>
      </c>
      <c r="L929">
        <v>189519</v>
      </c>
      <c r="N929" s="106" t="str">
        <f t="shared" si="59"/>
        <v>189519</v>
      </c>
    </row>
    <row r="930" spans="5:14" ht="16.5" thickTop="1" thickBot="1">
      <c r="E930" s="61" t="s">
        <v>944</v>
      </c>
      <c r="F930" s="23">
        <v>1</v>
      </c>
      <c r="G930" s="27">
        <v>1</v>
      </c>
      <c r="H930" t="str">
        <f t="shared" si="60"/>
        <v/>
      </c>
      <c r="I930">
        <f t="shared" si="61"/>
        <v>189519</v>
      </c>
      <c r="L930" t="s">
        <v>1420</v>
      </c>
      <c r="M930">
        <v>189519</v>
      </c>
      <c r="N930" s="106" t="str">
        <f t="shared" si="59"/>
        <v>189519</v>
      </c>
    </row>
    <row r="931" spans="5:14" ht="16.5" thickTop="1" thickBot="1">
      <c r="E931" s="101" t="s">
        <v>915</v>
      </c>
      <c r="F931" s="102">
        <v>1</v>
      </c>
      <c r="G931" s="27"/>
      <c r="H931">
        <f t="shared" si="60"/>
        <v>361648</v>
      </c>
      <c r="I931" t="e">
        <f t="shared" si="61"/>
        <v>#VALUE!</v>
      </c>
      <c r="L931">
        <v>361648</v>
      </c>
      <c r="N931" s="106" t="str">
        <f t="shared" si="59"/>
        <v>361648</v>
      </c>
    </row>
    <row r="932" spans="5:14" ht="16.5" thickTop="1" thickBot="1">
      <c r="E932" s="61" t="s">
        <v>914</v>
      </c>
      <c r="F932" s="23">
        <v>1</v>
      </c>
      <c r="G932" s="27">
        <v>1</v>
      </c>
      <c r="H932" t="str">
        <f t="shared" si="60"/>
        <v/>
      </c>
      <c r="I932">
        <f t="shared" si="61"/>
        <v>361648</v>
      </c>
      <c r="L932" t="s">
        <v>1420</v>
      </c>
      <c r="M932">
        <v>361648</v>
      </c>
      <c r="N932" s="106" t="str">
        <f t="shared" si="59"/>
        <v>361648</v>
      </c>
    </row>
    <row r="933" spans="5:14" ht="16.5" thickTop="1" thickBot="1">
      <c r="E933" s="101" t="s">
        <v>333</v>
      </c>
      <c r="F933" s="102">
        <v>2</v>
      </c>
      <c r="G933" s="27"/>
      <c r="H933">
        <f t="shared" si="60"/>
        <v>460892</v>
      </c>
      <c r="I933" t="e">
        <f t="shared" si="61"/>
        <v>#VALUE!</v>
      </c>
      <c r="L933">
        <v>460892</v>
      </c>
      <c r="N933" s="106" t="str">
        <f t="shared" si="59"/>
        <v>460892</v>
      </c>
    </row>
    <row r="934" spans="5:14" ht="16.5" thickTop="1" thickBot="1">
      <c r="E934" s="61" t="s">
        <v>332</v>
      </c>
      <c r="F934" s="23">
        <v>1</v>
      </c>
      <c r="G934" s="27">
        <v>0.45</v>
      </c>
      <c r="H934" t="str">
        <f t="shared" si="60"/>
        <v/>
      </c>
      <c r="I934">
        <f t="shared" si="61"/>
        <v>207401.4</v>
      </c>
      <c r="L934" t="s">
        <v>1420</v>
      </c>
      <c r="M934">
        <v>207401.4</v>
      </c>
      <c r="N934" s="106" t="str">
        <f t="shared" si="59"/>
        <v>207401.4</v>
      </c>
    </row>
    <row r="935" spans="5:14" ht="16.5" thickTop="1" thickBot="1">
      <c r="E935" s="61" t="s">
        <v>331</v>
      </c>
      <c r="F935" s="23">
        <v>1</v>
      </c>
      <c r="G935" s="27">
        <v>0.55000000000000004</v>
      </c>
      <c r="H935" t="str">
        <f t="shared" si="60"/>
        <v/>
      </c>
      <c r="I935">
        <f>H933*G935</f>
        <v>253490.60000000003</v>
      </c>
      <c r="L935" t="s">
        <v>1420</v>
      </c>
      <c r="M935">
        <v>253490.60000000003</v>
      </c>
      <c r="N935" s="106" t="str">
        <f t="shared" si="59"/>
        <v>253490.6</v>
      </c>
    </row>
    <row r="936" spans="5:14" ht="16.5" thickTop="1" thickBot="1">
      <c r="E936" s="101" t="s">
        <v>384</v>
      </c>
      <c r="F936" s="102">
        <v>1</v>
      </c>
      <c r="G936" s="27"/>
      <c r="H936">
        <f t="shared" si="60"/>
        <v>361648</v>
      </c>
      <c r="I936" t="e">
        <f>H935*G936</f>
        <v>#VALUE!</v>
      </c>
      <c r="L936">
        <v>361648</v>
      </c>
      <c r="N936" s="106" t="str">
        <f t="shared" si="59"/>
        <v>361648</v>
      </c>
    </row>
    <row r="937" spans="5:14" ht="16.5" thickTop="1" thickBot="1">
      <c r="E937" s="61" t="s">
        <v>383</v>
      </c>
      <c r="F937" s="23">
        <v>1</v>
      </c>
      <c r="G937" s="27">
        <v>1</v>
      </c>
      <c r="H937" t="str">
        <f t="shared" si="60"/>
        <v/>
      </c>
      <c r="I937">
        <f>H936*G937</f>
        <v>361648</v>
      </c>
      <c r="L937" t="s">
        <v>1420</v>
      </c>
      <c r="M937">
        <v>361648</v>
      </c>
      <c r="N937" s="106" t="str">
        <f t="shared" si="59"/>
        <v>361648</v>
      </c>
    </row>
    <row r="938" spans="5:14" ht="16.5" thickTop="1" thickBot="1">
      <c r="E938" s="101" t="s">
        <v>1018</v>
      </c>
      <c r="F938" s="102">
        <v>5</v>
      </c>
      <c r="G938" s="27"/>
      <c r="H938">
        <f t="shared" si="60"/>
        <v>318254</v>
      </c>
      <c r="I938" t="e">
        <f>H937*G938</f>
        <v>#VALUE!</v>
      </c>
      <c r="L938">
        <v>318254</v>
      </c>
      <c r="N938" s="106" t="str">
        <f t="shared" si="59"/>
        <v>318254</v>
      </c>
    </row>
    <row r="939" spans="5:14" ht="16.5" thickTop="1" thickBot="1">
      <c r="E939" s="61" t="s">
        <v>1026</v>
      </c>
      <c r="F939" s="23">
        <v>1</v>
      </c>
      <c r="G939" s="27">
        <v>0.15</v>
      </c>
      <c r="H939" t="str">
        <f t="shared" si="60"/>
        <v/>
      </c>
      <c r="I939">
        <f>$H$938*G939</f>
        <v>47738.1</v>
      </c>
      <c r="L939" t="s">
        <v>1420</v>
      </c>
      <c r="M939">
        <v>47738.1</v>
      </c>
      <c r="N939" s="106" t="str">
        <f t="shared" si="59"/>
        <v>47738.1</v>
      </c>
    </row>
    <row r="940" spans="5:14" ht="16.5" thickTop="1" thickBot="1">
      <c r="E940" s="61" t="s">
        <v>1017</v>
      </c>
      <c r="F940" s="23">
        <v>1</v>
      </c>
      <c r="G940" s="27">
        <v>0.18</v>
      </c>
      <c r="H940" t="str">
        <f t="shared" si="60"/>
        <v/>
      </c>
      <c r="I940">
        <f>$H$938*G940</f>
        <v>57285.72</v>
      </c>
      <c r="L940" t="s">
        <v>1420</v>
      </c>
      <c r="M940">
        <v>57285.72</v>
      </c>
      <c r="N940" s="106" t="str">
        <f t="shared" si="59"/>
        <v>57285.72</v>
      </c>
    </row>
    <row r="941" spans="5:14" ht="16.5" thickTop="1" thickBot="1">
      <c r="E941" s="61" t="s">
        <v>1022</v>
      </c>
      <c r="F941" s="23">
        <v>1</v>
      </c>
      <c r="G941" s="27">
        <v>0.28000000000000003</v>
      </c>
      <c r="H941" t="str">
        <f t="shared" si="60"/>
        <v/>
      </c>
      <c r="I941">
        <f>$H$938*G941</f>
        <v>89111.12000000001</v>
      </c>
      <c r="L941" t="s">
        <v>1420</v>
      </c>
      <c r="M941">
        <v>89111.12000000001</v>
      </c>
      <c r="N941" s="106" t="str">
        <f t="shared" si="59"/>
        <v>89111.12</v>
      </c>
    </row>
    <row r="942" spans="5:14" ht="16.5" thickTop="1" thickBot="1">
      <c r="E942" s="61" t="s">
        <v>1023</v>
      </c>
      <c r="F942" s="23">
        <v>1</v>
      </c>
      <c r="G942" s="27">
        <v>0.23</v>
      </c>
      <c r="H942" t="str">
        <f t="shared" si="60"/>
        <v/>
      </c>
      <c r="I942">
        <f>$H$938*G942</f>
        <v>73198.42</v>
      </c>
      <c r="L942" t="s">
        <v>1420</v>
      </c>
      <c r="M942">
        <v>73198.42</v>
      </c>
      <c r="N942" s="106" t="str">
        <f t="shared" si="59"/>
        <v>73198.42</v>
      </c>
    </row>
    <row r="943" spans="5:14" ht="16.5" thickTop="1" thickBot="1">
      <c r="E943" s="61" t="s">
        <v>1025</v>
      </c>
      <c r="F943" s="23">
        <v>1</v>
      </c>
      <c r="G943" s="27">
        <v>0.2</v>
      </c>
      <c r="H943" t="str">
        <f t="shared" si="60"/>
        <v/>
      </c>
      <c r="I943">
        <f>$H$938*G943</f>
        <v>63650.8</v>
      </c>
      <c r="L943" t="s">
        <v>1420</v>
      </c>
      <c r="M943">
        <v>63650.8</v>
      </c>
      <c r="N943" s="106" t="str">
        <f t="shared" si="59"/>
        <v>63650.8</v>
      </c>
    </row>
    <row r="944" spans="5:14" ht="16.5" thickTop="1" thickBot="1">
      <c r="E944" s="101" t="s">
        <v>926</v>
      </c>
      <c r="F944" s="102">
        <v>5</v>
      </c>
      <c r="G944" s="27"/>
      <c r="H944">
        <f t="shared" si="60"/>
        <v>172079</v>
      </c>
      <c r="I944" t="e">
        <f>H943*G944</f>
        <v>#VALUE!</v>
      </c>
      <c r="L944">
        <v>172079</v>
      </c>
      <c r="N944" s="106" t="str">
        <f t="shared" si="59"/>
        <v>172079</v>
      </c>
    </row>
    <row r="945" spans="5:14" ht="16.5" thickTop="1" thickBot="1">
      <c r="E945" s="61" t="s">
        <v>925</v>
      </c>
      <c r="F945" s="23">
        <v>1</v>
      </c>
      <c r="G945" s="27">
        <v>0.2</v>
      </c>
      <c r="H945" t="str">
        <f t="shared" si="60"/>
        <v/>
      </c>
      <c r="I945">
        <f>$H$944*G945</f>
        <v>34415.800000000003</v>
      </c>
      <c r="L945" t="s">
        <v>1420</v>
      </c>
      <c r="M945">
        <v>34415.800000000003</v>
      </c>
      <c r="N945" s="106" t="str">
        <f t="shared" si="59"/>
        <v>34415.8</v>
      </c>
    </row>
    <row r="946" spans="5:14" ht="16.5" thickTop="1" thickBot="1">
      <c r="E946" s="61" t="s">
        <v>941</v>
      </c>
      <c r="F946" s="23">
        <v>1</v>
      </c>
      <c r="G946" s="27">
        <v>0.23</v>
      </c>
      <c r="H946" t="str">
        <f t="shared" si="60"/>
        <v/>
      </c>
      <c r="I946">
        <f>$H$944*G946</f>
        <v>39578.17</v>
      </c>
      <c r="L946" t="s">
        <v>1420</v>
      </c>
      <c r="M946">
        <v>39578.17</v>
      </c>
      <c r="N946" s="106" t="str">
        <f t="shared" si="59"/>
        <v>39578.17</v>
      </c>
    </row>
    <row r="947" spans="5:14" ht="16.5" thickTop="1" thickBot="1">
      <c r="E947" s="61" t="s">
        <v>942</v>
      </c>
      <c r="F947" s="23">
        <v>1</v>
      </c>
      <c r="G947" s="27">
        <v>0.28000000000000003</v>
      </c>
      <c r="H947" t="str">
        <f t="shared" si="60"/>
        <v/>
      </c>
      <c r="I947">
        <f>$H$944*G947</f>
        <v>48182.12</v>
      </c>
      <c r="L947" t="s">
        <v>1420</v>
      </c>
      <c r="M947">
        <v>48182.12</v>
      </c>
      <c r="N947" s="106" t="str">
        <f t="shared" si="59"/>
        <v>48182.12</v>
      </c>
    </row>
    <row r="948" spans="5:14" ht="16.5" thickTop="1" thickBot="1">
      <c r="E948" s="61" t="s">
        <v>956</v>
      </c>
      <c r="F948" s="23">
        <v>1</v>
      </c>
      <c r="G948" s="27">
        <v>0.18</v>
      </c>
      <c r="H948" t="str">
        <f t="shared" si="60"/>
        <v/>
      </c>
      <c r="I948">
        <f>$H$944*G948</f>
        <v>30974.219999999998</v>
      </c>
      <c r="L948" t="s">
        <v>1420</v>
      </c>
      <c r="M948">
        <v>30974.219999999998</v>
      </c>
      <c r="N948" s="106" t="str">
        <f t="shared" si="59"/>
        <v>30974.22</v>
      </c>
    </row>
    <row r="949" spans="5:14" ht="16.5" thickTop="1" thickBot="1">
      <c r="E949" s="61" t="s">
        <v>957</v>
      </c>
      <c r="F949" s="23">
        <v>1</v>
      </c>
      <c r="G949" s="27">
        <v>0.15</v>
      </c>
      <c r="H949" t="str">
        <f t="shared" si="60"/>
        <v/>
      </c>
      <c r="I949">
        <f>$H$944*G949</f>
        <v>25811.85</v>
      </c>
      <c r="L949" t="s">
        <v>1420</v>
      </c>
      <c r="M949">
        <v>25811.85</v>
      </c>
      <c r="N949" s="106" t="str">
        <f t="shared" si="59"/>
        <v>25811.85</v>
      </c>
    </row>
    <row r="950" spans="5:14" ht="16.5" thickTop="1" thickBot="1">
      <c r="E950" s="101" t="s">
        <v>303</v>
      </c>
      <c r="F950" s="102">
        <v>1</v>
      </c>
      <c r="G950" s="27"/>
      <c r="H950">
        <f t="shared" si="60"/>
        <v>492792</v>
      </c>
      <c r="I950" t="e">
        <f>H949*G950</f>
        <v>#VALUE!</v>
      </c>
      <c r="L950">
        <v>492792</v>
      </c>
      <c r="N950" s="106" t="str">
        <f t="shared" si="59"/>
        <v>492792</v>
      </c>
    </row>
    <row r="951" spans="5:14" ht="16.5" thickTop="1" thickBot="1">
      <c r="E951" s="61" t="s">
        <v>303</v>
      </c>
      <c r="F951" s="23">
        <v>1</v>
      </c>
      <c r="G951" s="27">
        <v>1</v>
      </c>
      <c r="H951">
        <f t="shared" si="60"/>
        <v>492792</v>
      </c>
      <c r="I951">
        <f>H950*G951</f>
        <v>492792</v>
      </c>
      <c r="M951">
        <v>492792</v>
      </c>
      <c r="N951" s="106" t="str">
        <f t="shared" si="59"/>
        <v>492792</v>
      </c>
    </row>
    <row r="952" spans="5:14" ht="16.5" thickTop="1" thickBot="1">
      <c r="E952" s="101" t="s">
        <v>952</v>
      </c>
      <c r="F952" s="102">
        <v>2</v>
      </c>
      <c r="G952" s="27"/>
      <c r="H952">
        <f t="shared" si="60"/>
        <v>116709</v>
      </c>
      <c r="I952">
        <f>H951*G952</f>
        <v>0</v>
      </c>
      <c r="L952">
        <v>116709</v>
      </c>
      <c r="N952" s="106" t="str">
        <f t="shared" si="59"/>
        <v>116709</v>
      </c>
    </row>
    <row r="953" spans="5:14" ht="16.5" thickTop="1" thickBot="1">
      <c r="E953" s="61" t="s">
        <v>951</v>
      </c>
      <c r="F953" s="23">
        <v>1</v>
      </c>
      <c r="G953" s="27">
        <v>0.45</v>
      </c>
      <c r="H953" t="str">
        <f t="shared" si="60"/>
        <v/>
      </c>
      <c r="I953">
        <f>H952*G953</f>
        <v>52519.05</v>
      </c>
      <c r="L953" t="s">
        <v>1420</v>
      </c>
      <c r="M953">
        <v>52519.05</v>
      </c>
      <c r="N953" s="106" t="str">
        <f t="shared" si="59"/>
        <v>52519.05</v>
      </c>
    </row>
    <row r="954" spans="5:14" ht="16.5" thickTop="1" thickBot="1">
      <c r="E954" s="61" t="s">
        <v>952</v>
      </c>
      <c r="F954" s="23">
        <v>1</v>
      </c>
      <c r="G954" s="27">
        <v>0.55000000000000004</v>
      </c>
      <c r="H954">
        <f t="shared" si="60"/>
        <v>116709</v>
      </c>
      <c r="I954">
        <f>H952*G954</f>
        <v>64189.950000000004</v>
      </c>
      <c r="M954">
        <v>64189.950000000004</v>
      </c>
      <c r="N954" s="106" t="str">
        <f t="shared" si="59"/>
        <v>64189.95</v>
      </c>
    </row>
    <row r="955" spans="5:14" ht="16.5" thickTop="1" thickBot="1">
      <c r="E955" s="103" t="s">
        <v>147</v>
      </c>
      <c r="F955" s="102">
        <v>54</v>
      </c>
      <c r="G955" s="27"/>
      <c r="H955" t="str">
        <f t="shared" si="60"/>
        <v>TOTAL_POPULATION</v>
      </c>
      <c r="I955">
        <f>H954*G955</f>
        <v>0</v>
      </c>
      <c r="L955" t="s">
        <v>1672</v>
      </c>
      <c r="N955" s="106" t="str">
        <f t="shared" si="59"/>
        <v>TOTAL_POPULATION</v>
      </c>
    </row>
    <row r="956" spans="5:14" ht="16.5" thickTop="1" thickBot="1">
      <c r="E956" s="101" t="s">
        <v>834</v>
      </c>
      <c r="F956" s="102">
        <v>1</v>
      </c>
      <c r="G956" s="27"/>
      <c r="H956">
        <f t="shared" si="60"/>
        <v>218930</v>
      </c>
      <c r="I956" t="e">
        <f>H955*G956</f>
        <v>#VALUE!</v>
      </c>
      <c r="L956">
        <v>218930</v>
      </c>
      <c r="N956" s="106" t="str">
        <f t="shared" si="59"/>
        <v>218930</v>
      </c>
    </row>
    <row r="957" spans="5:14" ht="16.5" thickTop="1" thickBot="1">
      <c r="E957" s="61" t="s">
        <v>834</v>
      </c>
      <c r="F957" s="23">
        <v>1</v>
      </c>
      <c r="G957" s="27">
        <v>1</v>
      </c>
      <c r="H957">
        <f t="shared" si="60"/>
        <v>218930</v>
      </c>
      <c r="I957">
        <f>H956*G957</f>
        <v>218930</v>
      </c>
      <c r="M957">
        <v>218930</v>
      </c>
      <c r="N957" s="106" t="str">
        <f t="shared" si="59"/>
        <v>218930</v>
      </c>
    </row>
    <row r="958" spans="5:14" ht="16.5" thickTop="1" thickBot="1">
      <c r="E958" s="101" t="s">
        <v>764</v>
      </c>
      <c r="F958" s="102">
        <v>3</v>
      </c>
      <c r="G958" s="27"/>
      <c r="H958">
        <f t="shared" si="60"/>
        <v>180449</v>
      </c>
      <c r="I958">
        <f>H957*G958</f>
        <v>0</v>
      </c>
      <c r="L958">
        <v>180449</v>
      </c>
      <c r="N958" s="106" t="str">
        <f t="shared" si="59"/>
        <v>180449</v>
      </c>
    </row>
    <row r="959" spans="5:14" ht="16.5" thickTop="1" thickBot="1">
      <c r="E959" s="61" t="s">
        <v>764</v>
      </c>
      <c r="F959" s="23">
        <v>1</v>
      </c>
      <c r="G959" s="27">
        <v>0.33</v>
      </c>
      <c r="H959">
        <f t="shared" si="60"/>
        <v>180449</v>
      </c>
      <c r="I959">
        <f>$H$958*G959</f>
        <v>59548.170000000006</v>
      </c>
      <c r="M959">
        <v>59548.170000000006</v>
      </c>
      <c r="N959" s="106" t="str">
        <f t="shared" si="59"/>
        <v>59548.17</v>
      </c>
    </row>
    <row r="960" spans="5:14" ht="16.5" thickTop="1" thickBot="1">
      <c r="E960" s="61" t="s">
        <v>772</v>
      </c>
      <c r="F960" s="23">
        <v>1</v>
      </c>
      <c r="G960" s="27">
        <v>0.32</v>
      </c>
      <c r="H960" t="str">
        <f t="shared" si="60"/>
        <v/>
      </c>
      <c r="I960">
        <f>$H$958*G960</f>
        <v>57743.68</v>
      </c>
      <c r="L960" t="s">
        <v>1420</v>
      </c>
      <c r="M960">
        <v>57743.68</v>
      </c>
      <c r="N960" s="106" t="str">
        <f t="shared" si="59"/>
        <v>57743.68</v>
      </c>
    </row>
    <row r="961" spans="5:14" ht="16.5" thickTop="1" thickBot="1">
      <c r="E961" s="61" t="s">
        <v>770</v>
      </c>
      <c r="F961" s="23">
        <v>1</v>
      </c>
      <c r="G961" s="27">
        <v>0.35</v>
      </c>
      <c r="H961" t="str">
        <f t="shared" si="60"/>
        <v/>
      </c>
      <c r="I961">
        <f>$H$958*G961</f>
        <v>63157.149999999994</v>
      </c>
      <c r="L961" t="s">
        <v>1420</v>
      </c>
      <c r="M961">
        <v>63157.149999999994</v>
      </c>
      <c r="N961" s="106" t="str">
        <f t="shared" si="59"/>
        <v>63157.15</v>
      </c>
    </row>
    <row r="962" spans="5:14" ht="16.5" thickTop="1" thickBot="1">
      <c r="E962" s="101" t="s">
        <v>727</v>
      </c>
      <c r="F962" s="102">
        <v>1</v>
      </c>
      <c r="G962" s="27"/>
      <c r="H962">
        <f t="shared" si="60"/>
        <v>430320</v>
      </c>
      <c r="I962" t="e">
        <f>H961*G962</f>
        <v>#VALUE!</v>
      </c>
      <c r="L962">
        <v>430320</v>
      </c>
      <c r="N962" s="106" t="str">
        <f t="shared" si="59"/>
        <v>430320</v>
      </c>
    </row>
    <row r="963" spans="5:14" ht="16.5" thickTop="1" thickBot="1">
      <c r="E963" s="61" t="s">
        <v>727</v>
      </c>
      <c r="F963" s="23">
        <v>1</v>
      </c>
      <c r="G963" s="27">
        <v>1</v>
      </c>
      <c r="H963">
        <f t="shared" si="60"/>
        <v>430320</v>
      </c>
      <c r="I963">
        <f>H962*G963</f>
        <v>430320</v>
      </c>
      <c r="M963">
        <v>430320</v>
      </c>
      <c r="N963" s="106" t="str">
        <f t="shared" ref="N963:N1026" si="62">_xlfn.CONCAT(L963:M963)</f>
        <v>430320</v>
      </c>
    </row>
    <row r="964" spans="5:14" ht="16.5" thickTop="1" thickBot="1">
      <c r="E964" s="101" t="s">
        <v>87</v>
      </c>
      <c r="F964" s="102">
        <v>3</v>
      </c>
      <c r="G964" s="27"/>
      <c r="H964">
        <f t="shared" ref="H964:H1027" si="63">IFERROR(VLOOKUP(E964,$A$3:$B$452,2,0), "")</f>
        <v>224873</v>
      </c>
      <c r="I964">
        <f>H963*G964</f>
        <v>0</v>
      </c>
      <c r="L964">
        <v>224873</v>
      </c>
      <c r="N964" s="106" t="str">
        <f t="shared" si="62"/>
        <v>224873</v>
      </c>
    </row>
    <row r="965" spans="5:14" ht="16.5" thickTop="1" thickBot="1">
      <c r="E965" s="61" t="s">
        <v>766</v>
      </c>
      <c r="F965" s="23">
        <v>1</v>
      </c>
      <c r="G965" s="27">
        <v>0.33</v>
      </c>
      <c r="H965" t="str">
        <f t="shared" si="63"/>
        <v/>
      </c>
      <c r="I965">
        <f>$H$964*G965</f>
        <v>74208.09</v>
      </c>
      <c r="L965" t="s">
        <v>1420</v>
      </c>
      <c r="M965">
        <v>74208.09</v>
      </c>
      <c r="N965" s="106" t="str">
        <f t="shared" si="62"/>
        <v>74208.09</v>
      </c>
    </row>
    <row r="966" spans="5:14" ht="16.5" thickTop="1" thickBot="1">
      <c r="E966" s="61" t="s">
        <v>87</v>
      </c>
      <c r="F966" s="23">
        <v>1</v>
      </c>
      <c r="G966" s="27">
        <v>0.32</v>
      </c>
      <c r="H966">
        <f t="shared" si="63"/>
        <v>224873</v>
      </c>
      <c r="I966">
        <f>$H$964*G966</f>
        <v>71959.360000000001</v>
      </c>
      <c r="M966">
        <v>71959.360000000001</v>
      </c>
      <c r="N966" s="106" t="str">
        <f t="shared" si="62"/>
        <v>71959.36</v>
      </c>
    </row>
    <row r="967" spans="5:14" ht="16.5" thickTop="1" thickBot="1">
      <c r="E967" s="61" t="s">
        <v>771</v>
      </c>
      <c r="F967" s="23">
        <v>1</v>
      </c>
      <c r="G967" s="27">
        <v>0.35</v>
      </c>
      <c r="H967" t="str">
        <f t="shared" si="63"/>
        <v/>
      </c>
      <c r="I967">
        <f>$H$964*G967</f>
        <v>78705.549999999988</v>
      </c>
      <c r="L967" t="s">
        <v>1420</v>
      </c>
      <c r="M967">
        <v>78705.549999999988</v>
      </c>
      <c r="N967" s="106" t="str">
        <f t="shared" si="62"/>
        <v>78705.55</v>
      </c>
    </row>
    <row r="968" spans="5:14" ht="16.5" thickTop="1" thickBot="1">
      <c r="E968" s="101" t="s">
        <v>717</v>
      </c>
      <c r="F968" s="102">
        <v>1</v>
      </c>
      <c r="G968" s="27"/>
      <c r="H968">
        <f t="shared" si="63"/>
        <v>430746</v>
      </c>
      <c r="I968" t="e">
        <f t="shared" ref="I968:I973" si="64">H967*G968</f>
        <v>#VALUE!</v>
      </c>
      <c r="L968">
        <v>430746</v>
      </c>
      <c r="N968" s="106" t="str">
        <f t="shared" si="62"/>
        <v>430746</v>
      </c>
    </row>
    <row r="969" spans="5:14" ht="16.5" thickTop="1" thickBot="1">
      <c r="E969" s="61" t="s">
        <v>716</v>
      </c>
      <c r="F969" s="23">
        <v>1</v>
      </c>
      <c r="G969" s="27">
        <v>1</v>
      </c>
      <c r="H969" t="str">
        <f t="shared" si="63"/>
        <v/>
      </c>
      <c r="I969">
        <f t="shared" si="64"/>
        <v>430746</v>
      </c>
      <c r="L969" t="s">
        <v>1420</v>
      </c>
      <c r="M969">
        <v>430746</v>
      </c>
      <c r="N969" s="106" t="str">
        <f t="shared" si="62"/>
        <v>430746</v>
      </c>
    </row>
    <row r="970" spans="5:14" ht="16.5" thickTop="1" thickBot="1">
      <c r="E970" s="101" t="s">
        <v>723</v>
      </c>
      <c r="F970" s="102">
        <v>1</v>
      </c>
      <c r="G970" s="27"/>
      <c r="H970">
        <f t="shared" si="63"/>
        <v>290043</v>
      </c>
      <c r="I970" t="e">
        <f t="shared" si="64"/>
        <v>#VALUE!</v>
      </c>
      <c r="L970">
        <v>290043</v>
      </c>
      <c r="N970" s="106" t="str">
        <f t="shared" si="62"/>
        <v>290043</v>
      </c>
    </row>
    <row r="971" spans="5:14" ht="16.5" thickTop="1" thickBot="1">
      <c r="E971" s="61" t="s">
        <v>722</v>
      </c>
      <c r="F971" s="23">
        <v>1</v>
      </c>
      <c r="G971" s="27">
        <v>1</v>
      </c>
      <c r="H971" t="str">
        <f t="shared" si="63"/>
        <v/>
      </c>
      <c r="I971">
        <f t="shared" si="64"/>
        <v>290043</v>
      </c>
      <c r="L971" t="s">
        <v>1420</v>
      </c>
      <c r="M971">
        <v>290043</v>
      </c>
      <c r="N971" s="106" t="str">
        <f t="shared" si="62"/>
        <v>290043</v>
      </c>
    </row>
    <row r="972" spans="5:14" ht="16.5" thickTop="1" thickBot="1">
      <c r="E972" s="101" t="s">
        <v>709</v>
      </c>
      <c r="F972" s="102">
        <v>2</v>
      </c>
      <c r="G972" s="27"/>
      <c r="H972">
        <f t="shared" si="63"/>
        <v>376348</v>
      </c>
      <c r="I972" t="e">
        <f t="shared" si="64"/>
        <v>#VALUE!</v>
      </c>
      <c r="L972">
        <v>376348</v>
      </c>
      <c r="N972" s="106" t="str">
        <f t="shared" si="62"/>
        <v>376348</v>
      </c>
    </row>
    <row r="973" spans="5:14" ht="16.5" thickTop="1" thickBot="1">
      <c r="E973" s="61" t="s">
        <v>708</v>
      </c>
      <c r="F973" s="23">
        <v>1</v>
      </c>
      <c r="G973" s="27">
        <v>0.55000000000000004</v>
      </c>
      <c r="H973" t="str">
        <f t="shared" si="63"/>
        <v/>
      </c>
      <c r="I973">
        <f t="shared" si="64"/>
        <v>206991.40000000002</v>
      </c>
      <c r="L973" t="s">
        <v>1420</v>
      </c>
      <c r="M973">
        <v>206991.40000000002</v>
      </c>
      <c r="N973" s="106" t="str">
        <f t="shared" si="62"/>
        <v>206991.4</v>
      </c>
    </row>
    <row r="974" spans="5:14" ht="16.5" thickTop="1" thickBot="1">
      <c r="E974" s="61" t="s">
        <v>818</v>
      </c>
      <c r="F974" s="23">
        <v>1</v>
      </c>
      <c r="G974" s="27">
        <v>0.45</v>
      </c>
      <c r="H974" t="str">
        <f t="shared" si="63"/>
        <v/>
      </c>
      <c r="I974">
        <f>H972*G974</f>
        <v>169356.6</v>
      </c>
      <c r="L974" t="s">
        <v>1420</v>
      </c>
      <c r="M974">
        <v>169356.6</v>
      </c>
      <c r="N974" s="106" t="str">
        <f t="shared" si="62"/>
        <v>169356.6</v>
      </c>
    </row>
    <row r="975" spans="5:14" ht="16.5" thickTop="1" thickBot="1">
      <c r="E975" s="101" t="s">
        <v>653</v>
      </c>
      <c r="F975" s="102">
        <v>1</v>
      </c>
      <c r="G975" s="27"/>
      <c r="H975">
        <f t="shared" si="63"/>
        <v>298429</v>
      </c>
      <c r="I975" t="e">
        <f>H974*G975</f>
        <v>#VALUE!</v>
      </c>
      <c r="L975">
        <v>298429</v>
      </c>
      <c r="N975" s="106" t="str">
        <f t="shared" si="62"/>
        <v>298429</v>
      </c>
    </row>
    <row r="976" spans="5:14" ht="16.5" thickTop="1" thickBot="1">
      <c r="E976" s="61" t="s">
        <v>652</v>
      </c>
      <c r="F976" s="23">
        <v>1</v>
      </c>
      <c r="G976" s="27">
        <v>1</v>
      </c>
      <c r="H976" t="str">
        <f t="shared" si="63"/>
        <v/>
      </c>
      <c r="I976">
        <f>H975*G976</f>
        <v>298429</v>
      </c>
      <c r="L976" t="s">
        <v>1420</v>
      </c>
      <c r="M976">
        <v>298429</v>
      </c>
      <c r="N976" s="106" t="str">
        <f t="shared" si="62"/>
        <v>298429</v>
      </c>
    </row>
    <row r="977" spans="5:14" ht="16.5" thickTop="1" thickBot="1">
      <c r="E977" s="101" t="s">
        <v>644</v>
      </c>
      <c r="F977" s="102">
        <v>8</v>
      </c>
      <c r="G977" s="27"/>
      <c r="H977">
        <f t="shared" si="63"/>
        <v>615072</v>
      </c>
      <c r="I977" t="e">
        <f>H976*G977</f>
        <v>#VALUE!</v>
      </c>
      <c r="L977">
        <v>615072</v>
      </c>
      <c r="N977" s="106" t="str">
        <f t="shared" si="62"/>
        <v>615072</v>
      </c>
    </row>
    <row r="978" spans="5:14" ht="16.5" thickTop="1" thickBot="1">
      <c r="E978" s="61" t="s">
        <v>643</v>
      </c>
      <c r="F978" s="23">
        <v>1</v>
      </c>
      <c r="G978" s="27">
        <v>0.08</v>
      </c>
      <c r="H978" t="str">
        <f t="shared" si="63"/>
        <v/>
      </c>
      <c r="I978">
        <f t="shared" ref="I978:I985" si="65">$H$977*G978</f>
        <v>49205.760000000002</v>
      </c>
      <c r="L978" t="s">
        <v>1420</v>
      </c>
      <c r="M978">
        <v>49205.760000000002</v>
      </c>
      <c r="N978" s="106" t="str">
        <f t="shared" si="62"/>
        <v>49205.76</v>
      </c>
    </row>
    <row r="979" spans="5:14" ht="16.5" thickTop="1" thickBot="1">
      <c r="E979" s="61" t="s">
        <v>645</v>
      </c>
      <c r="F979" s="23">
        <v>1</v>
      </c>
      <c r="G979" s="27">
        <v>0.12</v>
      </c>
      <c r="H979" t="str">
        <f t="shared" si="63"/>
        <v/>
      </c>
      <c r="I979">
        <f t="shared" si="65"/>
        <v>73808.639999999999</v>
      </c>
      <c r="L979" t="s">
        <v>1420</v>
      </c>
      <c r="M979">
        <v>73808.639999999999</v>
      </c>
      <c r="N979" s="106" t="str">
        <f t="shared" si="62"/>
        <v>73808.64</v>
      </c>
    </row>
    <row r="980" spans="5:14" ht="16.5" thickTop="1" thickBot="1">
      <c r="E980" s="61" t="s">
        <v>641</v>
      </c>
      <c r="F980" s="23">
        <v>1</v>
      </c>
      <c r="G980" s="27">
        <v>0.13</v>
      </c>
      <c r="H980" t="str">
        <f t="shared" si="63"/>
        <v/>
      </c>
      <c r="I980">
        <f t="shared" si="65"/>
        <v>79959.360000000001</v>
      </c>
      <c r="L980" t="s">
        <v>1420</v>
      </c>
      <c r="M980">
        <v>79959.360000000001</v>
      </c>
      <c r="N980" s="106" t="str">
        <f t="shared" si="62"/>
        <v>79959.36</v>
      </c>
    </row>
    <row r="981" spans="5:14" ht="16.5" thickTop="1" thickBot="1">
      <c r="E981" s="61" t="s">
        <v>646</v>
      </c>
      <c r="F981" s="23">
        <v>1</v>
      </c>
      <c r="G981" s="27">
        <v>0.16</v>
      </c>
      <c r="H981" t="str">
        <f t="shared" si="63"/>
        <v/>
      </c>
      <c r="I981">
        <f t="shared" si="65"/>
        <v>98411.520000000004</v>
      </c>
      <c r="L981" t="s">
        <v>1420</v>
      </c>
      <c r="M981">
        <v>98411.520000000004</v>
      </c>
      <c r="N981" s="106" t="str">
        <f t="shared" si="62"/>
        <v>98411.52</v>
      </c>
    </row>
    <row r="982" spans="5:14" ht="16.5" thickTop="1" thickBot="1">
      <c r="E982" s="61" t="s">
        <v>647</v>
      </c>
      <c r="F982" s="23">
        <v>1</v>
      </c>
      <c r="G982" s="27">
        <v>0.17</v>
      </c>
      <c r="H982" t="str">
        <f t="shared" si="63"/>
        <v/>
      </c>
      <c r="I982">
        <f t="shared" si="65"/>
        <v>104562.24000000001</v>
      </c>
      <c r="L982" t="s">
        <v>1420</v>
      </c>
      <c r="M982">
        <v>104562.24000000001</v>
      </c>
      <c r="N982" s="106" t="str">
        <f t="shared" si="62"/>
        <v>104562.24</v>
      </c>
    </row>
    <row r="983" spans="5:14" ht="16.5" thickTop="1" thickBot="1">
      <c r="E983" s="61" t="s">
        <v>648</v>
      </c>
      <c r="F983" s="23">
        <v>1</v>
      </c>
      <c r="G983" s="27">
        <v>0.15</v>
      </c>
      <c r="H983" t="str">
        <f t="shared" si="63"/>
        <v/>
      </c>
      <c r="I983">
        <f t="shared" si="65"/>
        <v>92260.800000000003</v>
      </c>
      <c r="L983" t="s">
        <v>1420</v>
      </c>
      <c r="M983">
        <v>92260.800000000003</v>
      </c>
      <c r="N983" s="106" t="str">
        <f t="shared" si="62"/>
        <v>92260.8</v>
      </c>
    </row>
    <row r="984" spans="5:14" ht="16.5" thickTop="1" thickBot="1">
      <c r="E984" s="61" t="s">
        <v>650</v>
      </c>
      <c r="F984" s="23">
        <v>1</v>
      </c>
      <c r="G984" s="27">
        <v>0.11</v>
      </c>
      <c r="H984" t="str">
        <f t="shared" si="63"/>
        <v/>
      </c>
      <c r="I984">
        <f t="shared" si="65"/>
        <v>67657.919999999998</v>
      </c>
      <c r="L984" t="s">
        <v>1420</v>
      </c>
      <c r="M984">
        <v>67657.919999999998</v>
      </c>
      <c r="N984" s="106" t="str">
        <f t="shared" si="62"/>
        <v>67657.92</v>
      </c>
    </row>
    <row r="985" spans="5:14" ht="16.5" thickTop="1" thickBot="1">
      <c r="E985" s="61" t="s">
        <v>57</v>
      </c>
      <c r="F985" s="23">
        <v>1</v>
      </c>
      <c r="G985" s="27">
        <v>0.08</v>
      </c>
      <c r="H985" t="str">
        <f t="shared" si="63"/>
        <v/>
      </c>
      <c r="I985">
        <f t="shared" si="65"/>
        <v>49205.760000000002</v>
      </c>
      <c r="L985" t="s">
        <v>1420</v>
      </c>
      <c r="M985">
        <v>49205.760000000002</v>
      </c>
      <c r="N985" s="106" t="str">
        <f t="shared" si="62"/>
        <v>49205.76</v>
      </c>
    </row>
    <row r="986" spans="5:14" ht="16.5" thickTop="1" thickBot="1">
      <c r="E986" s="101" t="s">
        <v>795</v>
      </c>
      <c r="F986" s="102">
        <v>1</v>
      </c>
      <c r="G986" s="27"/>
      <c r="H986">
        <f t="shared" si="63"/>
        <v>160452</v>
      </c>
      <c r="I986" t="e">
        <f t="shared" ref="I986:I992" si="66">H985*G986</f>
        <v>#VALUE!</v>
      </c>
      <c r="L986">
        <v>160452</v>
      </c>
      <c r="N986" s="106" t="str">
        <f t="shared" si="62"/>
        <v>160452</v>
      </c>
    </row>
    <row r="987" spans="5:14" ht="16.5" thickTop="1" thickBot="1">
      <c r="E987" s="61" t="s">
        <v>794</v>
      </c>
      <c r="F987" s="23">
        <v>1</v>
      </c>
      <c r="G987" s="27">
        <v>1</v>
      </c>
      <c r="H987" t="str">
        <f t="shared" si="63"/>
        <v/>
      </c>
      <c r="I987">
        <f t="shared" si="66"/>
        <v>160452</v>
      </c>
      <c r="L987" t="s">
        <v>1420</v>
      </c>
      <c r="M987">
        <v>160452</v>
      </c>
      <c r="N987" s="106" t="str">
        <f t="shared" si="62"/>
        <v>160452</v>
      </c>
    </row>
    <row r="988" spans="5:14" ht="16.5" thickTop="1" thickBot="1">
      <c r="E988" s="101" t="s">
        <v>817</v>
      </c>
      <c r="F988" s="102">
        <v>1</v>
      </c>
      <c r="G988" s="27"/>
      <c r="H988">
        <f t="shared" si="63"/>
        <v>271912</v>
      </c>
      <c r="I988" t="e">
        <f t="shared" si="66"/>
        <v>#VALUE!</v>
      </c>
      <c r="L988">
        <v>271912</v>
      </c>
      <c r="N988" s="106" t="str">
        <f t="shared" si="62"/>
        <v>271912</v>
      </c>
    </row>
    <row r="989" spans="5:14" ht="16.5" thickTop="1" thickBot="1">
      <c r="E989" s="61" t="s">
        <v>817</v>
      </c>
      <c r="F989" s="23">
        <v>1</v>
      </c>
      <c r="G989" s="27">
        <v>1</v>
      </c>
      <c r="H989">
        <f t="shared" si="63"/>
        <v>271912</v>
      </c>
      <c r="I989">
        <f t="shared" si="66"/>
        <v>271912</v>
      </c>
      <c r="M989">
        <v>271912</v>
      </c>
      <c r="N989" s="106" t="str">
        <f t="shared" si="62"/>
        <v>271912</v>
      </c>
    </row>
    <row r="990" spans="5:14" ht="16.5" thickTop="1" thickBot="1">
      <c r="E990" s="101" t="s">
        <v>767</v>
      </c>
      <c r="F990" s="102">
        <v>1</v>
      </c>
      <c r="G990" s="27"/>
      <c r="H990">
        <f t="shared" si="63"/>
        <v>304729</v>
      </c>
      <c r="I990">
        <f t="shared" si="66"/>
        <v>0</v>
      </c>
      <c r="L990">
        <v>304729</v>
      </c>
      <c r="N990" s="106" t="str">
        <f t="shared" si="62"/>
        <v>304729</v>
      </c>
    </row>
    <row r="991" spans="5:14" ht="16.5" thickTop="1" thickBot="1">
      <c r="E991" s="61" t="s">
        <v>767</v>
      </c>
      <c r="F991" s="23">
        <v>1</v>
      </c>
      <c r="G991" s="27">
        <v>1</v>
      </c>
      <c r="H991">
        <f t="shared" si="63"/>
        <v>304729</v>
      </c>
      <c r="I991">
        <f t="shared" si="66"/>
        <v>304729</v>
      </c>
      <c r="M991">
        <v>304729</v>
      </c>
      <c r="N991" s="106" t="str">
        <f t="shared" si="62"/>
        <v>304729</v>
      </c>
    </row>
    <row r="992" spans="5:14" ht="16.5" thickTop="1" thickBot="1">
      <c r="E992" s="101" t="s">
        <v>713</v>
      </c>
      <c r="F992" s="102">
        <v>7</v>
      </c>
      <c r="G992" s="27"/>
      <c r="H992">
        <f t="shared" si="63"/>
        <v>775733</v>
      </c>
      <c r="I992">
        <f t="shared" si="66"/>
        <v>0</v>
      </c>
      <c r="L992">
        <v>775733</v>
      </c>
      <c r="N992" s="106" t="str">
        <f t="shared" si="62"/>
        <v>775733</v>
      </c>
    </row>
    <row r="993" spans="5:14" ht="16.5" thickTop="1" thickBot="1">
      <c r="E993" s="61" t="s">
        <v>728</v>
      </c>
      <c r="F993" s="23">
        <v>1</v>
      </c>
      <c r="G993" s="27">
        <v>0.12</v>
      </c>
      <c r="H993" t="str">
        <f t="shared" si="63"/>
        <v/>
      </c>
      <c r="I993">
        <f t="shared" ref="I993:I999" si="67">$H$992*G993</f>
        <v>93087.959999999992</v>
      </c>
      <c r="L993" t="s">
        <v>1420</v>
      </c>
      <c r="M993">
        <v>93087.959999999992</v>
      </c>
      <c r="N993" s="106" t="str">
        <f t="shared" si="62"/>
        <v>93087.96</v>
      </c>
    </row>
    <row r="994" spans="5:14" ht="16.5" thickTop="1" thickBot="1">
      <c r="E994" s="61" t="s">
        <v>712</v>
      </c>
      <c r="F994" s="23">
        <v>1</v>
      </c>
      <c r="G994" s="27">
        <v>0.15</v>
      </c>
      <c r="H994" t="str">
        <f t="shared" si="63"/>
        <v/>
      </c>
      <c r="I994">
        <f t="shared" si="67"/>
        <v>116359.95</v>
      </c>
      <c r="L994" t="s">
        <v>1420</v>
      </c>
      <c r="M994">
        <v>116359.95</v>
      </c>
      <c r="N994" s="106" t="str">
        <f t="shared" si="62"/>
        <v>116359.95</v>
      </c>
    </row>
    <row r="995" spans="5:14" ht="16.5" thickTop="1" thickBot="1">
      <c r="E995" s="61" t="s">
        <v>714</v>
      </c>
      <c r="F995" s="23">
        <v>1</v>
      </c>
      <c r="G995" s="27">
        <v>0.16</v>
      </c>
      <c r="H995" t="str">
        <f t="shared" si="63"/>
        <v/>
      </c>
      <c r="I995">
        <f t="shared" si="67"/>
        <v>124117.28</v>
      </c>
      <c r="L995" t="s">
        <v>1420</v>
      </c>
      <c r="M995">
        <v>124117.28</v>
      </c>
      <c r="N995" s="106" t="str">
        <f t="shared" si="62"/>
        <v>124117.28</v>
      </c>
    </row>
    <row r="996" spans="5:14" ht="16.5" thickTop="1" thickBot="1">
      <c r="E996" s="61" t="s">
        <v>726</v>
      </c>
      <c r="F996" s="23">
        <v>1</v>
      </c>
      <c r="G996" s="27">
        <v>0.2</v>
      </c>
      <c r="H996" t="str">
        <f t="shared" si="63"/>
        <v/>
      </c>
      <c r="I996">
        <f t="shared" si="67"/>
        <v>155146.6</v>
      </c>
      <c r="L996" t="s">
        <v>1420</v>
      </c>
      <c r="M996">
        <v>155146.6</v>
      </c>
      <c r="N996" s="106" t="str">
        <f t="shared" si="62"/>
        <v>155146.6</v>
      </c>
    </row>
    <row r="997" spans="5:14" ht="16.5" thickTop="1" thickBot="1">
      <c r="E997" s="61" t="s">
        <v>720</v>
      </c>
      <c r="F997" s="23">
        <v>1</v>
      </c>
      <c r="G997" s="27">
        <v>0.11</v>
      </c>
      <c r="H997" t="str">
        <f t="shared" si="63"/>
        <v/>
      </c>
      <c r="I997">
        <f t="shared" si="67"/>
        <v>85330.63</v>
      </c>
      <c r="L997" t="s">
        <v>1420</v>
      </c>
      <c r="M997">
        <v>85330.63</v>
      </c>
      <c r="N997" s="106" t="str">
        <f t="shared" si="62"/>
        <v>85330.63</v>
      </c>
    </row>
    <row r="998" spans="5:14" ht="16.5" thickTop="1" thickBot="1">
      <c r="E998" s="61" t="s">
        <v>11</v>
      </c>
      <c r="F998" s="23">
        <v>1</v>
      </c>
      <c r="G998" s="27">
        <v>0.14000000000000001</v>
      </c>
      <c r="H998" t="str">
        <f t="shared" si="63"/>
        <v/>
      </c>
      <c r="I998">
        <f t="shared" si="67"/>
        <v>108602.62000000001</v>
      </c>
      <c r="L998" t="s">
        <v>1420</v>
      </c>
      <c r="M998">
        <v>108602.62000000001</v>
      </c>
      <c r="N998" s="106" t="str">
        <f t="shared" si="62"/>
        <v>108602.62</v>
      </c>
    </row>
    <row r="999" spans="5:14" ht="16.5" thickTop="1" thickBot="1">
      <c r="E999" s="61" t="s">
        <v>147</v>
      </c>
      <c r="F999" s="23">
        <v>1</v>
      </c>
      <c r="G999" s="27">
        <v>0.12</v>
      </c>
      <c r="H999" t="str">
        <f t="shared" si="63"/>
        <v>TOTAL_POPULATION</v>
      </c>
      <c r="I999">
        <f t="shared" si="67"/>
        <v>93087.959999999992</v>
      </c>
      <c r="M999">
        <v>93087.959999999992</v>
      </c>
      <c r="N999" s="106" t="str">
        <f t="shared" si="62"/>
        <v>93087.96</v>
      </c>
    </row>
    <row r="1000" spans="5:14" ht="16.5" thickTop="1" thickBot="1">
      <c r="E1000" s="101" t="s">
        <v>774</v>
      </c>
      <c r="F1000" s="102">
        <v>1</v>
      </c>
      <c r="G1000" s="27"/>
      <c r="H1000">
        <f t="shared" si="63"/>
        <v>154479</v>
      </c>
      <c r="I1000" t="e">
        <f t="shared" ref="I1000:I1008" si="68">H999*G1000</f>
        <v>#VALUE!</v>
      </c>
      <c r="L1000">
        <v>154479</v>
      </c>
      <c r="N1000" s="106" t="str">
        <f t="shared" si="62"/>
        <v>154479</v>
      </c>
    </row>
    <row r="1001" spans="5:14" ht="16.5" thickTop="1" thickBot="1">
      <c r="E1001" s="61" t="s">
        <v>773</v>
      </c>
      <c r="F1001" s="23">
        <v>1</v>
      </c>
      <c r="G1001" s="27">
        <v>1</v>
      </c>
      <c r="H1001" t="str">
        <f t="shared" si="63"/>
        <v/>
      </c>
      <c r="I1001">
        <f t="shared" si="68"/>
        <v>154479</v>
      </c>
      <c r="L1001" t="s">
        <v>1420</v>
      </c>
      <c r="M1001">
        <v>154479</v>
      </c>
      <c r="N1001" s="106" t="str">
        <f t="shared" si="62"/>
        <v>154479</v>
      </c>
    </row>
    <row r="1002" spans="5:14" ht="16.5" thickTop="1" thickBot="1">
      <c r="E1002" s="101" t="s">
        <v>655</v>
      </c>
      <c r="F1002" s="102">
        <v>1</v>
      </c>
      <c r="G1002" s="27"/>
      <c r="H1002">
        <f t="shared" si="63"/>
        <v>263608</v>
      </c>
      <c r="I1002" t="e">
        <f t="shared" si="68"/>
        <v>#VALUE!</v>
      </c>
      <c r="L1002">
        <v>263608</v>
      </c>
      <c r="N1002" s="106" t="str">
        <f t="shared" si="62"/>
        <v>263608</v>
      </c>
    </row>
    <row r="1003" spans="5:14" ht="16.5" thickTop="1" thickBot="1">
      <c r="E1003" s="61" t="s">
        <v>654</v>
      </c>
      <c r="F1003" s="23">
        <v>1</v>
      </c>
      <c r="G1003" s="27">
        <v>1</v>
      </c>
      <c r="H1003" t="str">
        <f t="shared" si="63"/>
        <v/>
      </c>
      <c r="I1003">
        <f t="shared" si="68"/>
        <v>263608</v>
      </c>
      <c r="L1003" t="s">
        <v>1420</v>
      </c>
      <c r="M1003">
        <v>263608</v>
      </c>
      <c r="N1003" s="106" t="str">
        <f t="shared" si="62"/>
        <v>263608</v>
      </c>
    </row>
    <row r="1004" spans="5:14" ht="16.5" thickTop="1" thickBot="1">
      <c r="E1004" s="101" t="s">
        <v>776</v>
      </c>
      <c r="F1004" s="102">
        <v>1</v>
      </c>
      <c r="G1004" s="27"/>
      <c r="H1004">
        <f t="shared" si="63"/>
        <v>167507</v>
      </c>
      <c r="I1004" t="e">
        <f t="shared" si="68"/>
        <v>#VALUE!</v>
      </c>
      <c r="L1004">
        <v>167507</v>
      </c>
      <c r="N1004" s="106" t="str">
        <f t="shared" si="62"/>
        <v>167507</v>
      </c>
    </row>
    <row r="1005" spans="5:14" ht="16.5" thickTop="1" thickBot="1">
      <c r="E1005" s="61" t="s">
        <v>775</v>
      </c>
      <c r="F1005" s="23">
        <v>1</v>
      </c>
      <c r="G1005" s="27">
        <v>1</v>
      </c>
      <c r="H1005" t="str">
        <f t="shared" si="63"/>
        <v/>
      </c>
      <c r="I1005">
        <f t="shared" si="68"/>
        <v>167507</v>
      </c>
      <c r="L1005" t="s">
        <v>1420</v>
      </c>
      <c r="M1005">
        <v>167507</v>
      </c>
      <c r="N1005" s="106" t="str">
        <f t="shared" si="62"/>
        <v>167507</v>
      </c>
    </row>
    <row r="1006" spans="5:14" ht="16.5" thickTop="1" thickBot="1">
      <c r="E1006" s="101" t="s">
        <v>721</v>
      </c>
      <c r="F1006" s="102">
        <v>1</v>
      </c>
      <c r="G1006" s="27"/>
      <c r="H1006">
        <f t="shared" si="63"/>
        <v>415473</v>
      </c>
      <c r="I1006" t="e">
        <f t="shared" si="68"/>
        <v>#VALUE!</v>
      </c>
      <c r="L1006">
        <v>415473</v>
      </c>
      <c r="N1006" s="106" t="str">
        <f t="shared" si="62"/>
        <v>415473</v>
      </c>
    </row>
    <row r="1007" spans="5:14" ht="16.5" thickTop="1" thickBot="1">
      <c r="E1007" s="61" t="s">
        <v>721</v>
      </c>
      <c r="F1007" s="23">
        <v>1</v>
      </c>
      <c r="G1007" s="27">
        <v>1</v>
      </c>
      <c r="H1007">
        <f t="shared" si="63"/>
        <v>415473</v>
      </c>
      <c r="I1007">
        <f t="shared" si="68"/>
        <v>415473</v>
      </c>
      <c r="M1007">
        <v>415473</v>
      </c>
      <c r="N1007" s="106" t="str">
        <f t="shared" si="62"/>
        <v>415473</v>
      </c>
    </row>
    <row r="1008" spans="5:14" ht="16.5" thickTop="1" thickBot="1">
      <c r="E1008" s="101" t="s">
        <v>791</v>
      </c>
      <c r="F1008" s="102">
        <v>3</v>
      </c>
      <c r="G1008" s="27"/>
      <c r="H1008">
        <f t="shared" si="63"/>
        <v>226332</v>
      </c>
      <c r="I1008">
        <f t="shared" si="68"/>
        <v>0</v>
      </c>
      <c r="L1008">
        <v>226332</v>
      </c>
      <c r="N1008" s="106" t="str">
        <f t="shared" si="62"/>
        <v>226332</v>
      </c>
    </row>
    <row r="1009" spans="5:14" ht="16.5" thickTop="1" thickBot="1">
      <c r="E1009" s="61" t="s">
        <v>790</v>
      </c>
      <c r="F1009" s="23">
        <v>1</v>
      </c>
      <c r="G1009" s="27">
        <v>0.35</v>
      </c>
      <c r="H1009" t="str">
        <f t="shared" si="63"/>
        <v/>
      </c>
      <c r="I1009">
        <f>$H$1008*G1009</f>
        <v>79216.2</v>
      </c>
      <c r="L1009" t="s">
        <v>1420</v>
      </c>
      <c r="M1009">
        <v>79216.2</v>
      </c>
      <c r="N1009" s="106" t="str">
        <f t="shared" si="62"/>
        <v>79216.2</v>
      </c>
    </row>
    <row r="1010" spans="5:14" ht="16.5" thickTop="1" thickBot="1">
      <c r="E1010" s="61" t="s">
        <v>791</v>
      </c>
      <c r="F1010" s="23">
        <v>1</v>
      </c>
      <c r="G1010" s="27">
        <v>0.33</v>
      </c>
      <c r="H1010">
        <f t="shared" si="63"/>
        <v>226332</v>
      </c>
      <c r="I1010">
        <f>$H$1008*G1010</f>
        <v>74689.56</v>
      </c>
      <c r="M1010">
        <v>74689.56</v>
      </c>
      <c r="N1010" s="106" t="str">
        <f t="shared" si="62"/>
        <v>74689.56</v>
      </c>
    </row>
    <row r="1011" spans="5:14" ht="16.5" thickTop="1" thickBot="1">
      <c r="E1011" s="61" t="s">
        <v>793</v>
      </c>
      <c r="F1011" s="23">
        <v>1</v>
      </c>
      <c r="G1011" s="27">
        <v>0.32</v>
      </c>
      <c r="H1011" t="str">
        <f t="shared" si="63"/>
        <v/>
      </c>
      <c r="I1011">
        <f>$H$1008*G1011</f>
        <v>72426.240000000005</v>
      </c>
      <c r="L1011" t="s">
        <v>1420</v>
      </c>
      <c r="M1011">
        <v>72426.240000000005</v>
      </c>
      <c r="N1011" s="106" t="str">
        <f t="shared" si="62"/>
        <v>72426.24</v>
      </c>
    </row>
    <row r="1012" spans="5:14" ht="16.5" thickTop="1" thickBot="1">
      <c r="E1012" s="101" t="s">
        <v>725</v>
      </c>
      <c r="F1012" s="102">
        <v>1</v>
      </c>
      <c r="G1012" s="27"/>
      <c r="H1012">
        <f t="shared" si="63"/>
        <v>402727</v>
      </c>
      <c r="I1012" t="e">
        <f t="shared" ref="I1012:I1019" si="69">H1011*G1012</f>
        <v>#VALUE!</v>
      </c>
      <c r="L1012">
        <v>402727</v>
      </c>
      <c r="N1012" s="106" t="str">
        <f t="shared" si="62"/>
        <v>402727</v>
      </c>
    </row>
    <row r="1013" spans="5:14" ht="16.5" thickTop="1" thickBot="1">
      <c r="E1013" s="61" t="s">
        <v>724</v>
      </c>
      <c r="F1013" s="23">
        <v>1</v>
      </c>
      <c r="G1013" s="27">
        <v>1</v>
      </c>
      <c r="H1013" t="str">
        <f t="shared" si="63"/>
        <v/>
      </c>
      <c r="I1013">
        <f t="shared" si="69"/>
        <v>402727</v>
      </c>
      <c r="L1013" t="s">
        <v>1420</v>
      </c>
      <c r="M1013">
        <v>402727</v>
      </c>
      <c r="N1013" s="106" t="str">
        <f t="shared" si="62"/>
        <v>402727</v>
      </c>
    </row>
    <row r="1014" spans="5:14" ht="16.5" thickTop="1" thickBot="1">
      <c r="E1014" s="101" t="s">
        <v>765</v>
      </c>
      <c r="F1014" s="102">
        <v>1</v>
      </c>
      <c r="G1014" s="27"/>
      <c r="H1014">
        <f t="shared" si="63"/>
        <v>2324853</v>
      </c>
      <c r="I1014" t="e">
        <f t="shared" si="69"/>
        <v>#VALUE!</v>
      </c>
      <c r="L1014">
        <v>2324853</v>
      </c>
      <c r="N1014" s="106" t="str">
        <f t="shared" si="62"/>
        <v>2324853</v>
      </c>
    </row>
    <row r="1015" spans="5:14" ht="16.5" thickTop="1" thickBot="1">
      <c r="E1015" s="61" t="s">
        <v>768</v>
      </c>
      <c r="F1015" s="23">
        <v>1</v>
      </c>
      <c r="G1015" s="27">
        <v>1</v>
      </c>
      <c r="H1015" t="str">
        <f t="shared" si="63"/>
        <v/>
      </c>
      <c r="I1015">
        <f t="shared" si="69"/>
        <v>2324853</v>
      </c>
      <c r="L1015" t="s">
        <v>1420</v>
      </c>
      <c r="M1015">
        <v>2324853</v>
      </c>
      <c r="N1015" s="106" t="str">
        <f t="shared" si="62"/>
        <v>2324853</v>
      </c>
    </row>
    <row r="1016" spans="5:14" ht="16.5" thickTop="1" thickBot="1">
      <c r="E1016" s="101" t="s">
        <v>161</v>
      </c>
      <c r="F1016" s="102">
        <v>1</v>
      </c>
      <c r="G1016" s="27"/>
      <c r="H1016">
        <f t="shared" si="63"/>
        <v>75900</v>
      </c>
      <c r="I1016" t="e">
        <f t="shared" si="69"/>
        <v>#VALUE!</v>
      </c>
      <c r="L1016">
        <v>75900</v>
      </c>
      <c r="N1016" s="106" t="str">
        <f t="shared" si="62"/>
        <v>75900</v>
      </c>
    </row>
    <row r="1017" spans="5:14" ht="16.5" thickTop="1" thickBot="1">
      <c r="E1017" s="61" t="s">
        <v>160</v>
      </c>
      <c r="F1017" s="23">
        <v>1</v>
      </c>
      <c r="G1017" s="27">
        <v>1</v>
      </c>
      <c r="H1017" t="str">
        <f t="shared" si="63"/>
        <v/>
      </c>
      <c r="I1017">
        <f t="shared" si="69"/>
        <v>75900</v>
      </c>
      <c r="L1017" t="s">
        <v>1420</v>
      </c>
      <c r="M1017">
        <v>75900</v>
      </c>
      <c r="N1017" s="106" t="str">
        <f t="shared" si="62"/>
        <v>75900</v>
      </c>
    </row>
    <row r="1018" spans="5:14" ht="16.5" thickTop="1" thickBot="1">
      <c r="E1018" s="101" t="s">
        <v>711</v>
      </c>
      <c r="F1018" s="102">
        <v>2</v>
      </c>
      <c r="G1018" s="27"/>
      <c r="H1018">
        <f t="shared" si="63"/>
        <v>601766</v>
      </c>
      <c r="I1018" t="e">
        <f t="shared" si="69"/>
        <v>#VALUE!</v>
      </c>
      <c r="L1018">
        <v>601766</v>
      </c>
      <c r="N1018" s="106" t="str">
        <f t="shared" si="62"/>
        <v>601766</v>
      </c>
    </row>
    <row r="1019" spans="5:14" ht="16.5" thickTop="1" thickBot="1">
      <c r="E1019" s="61" t="s">
        <v>710</v>
      </c>
      <c r="F1019" s="23">
        <v>1</v>
      </c>
      <c r="G1019" s="27">
        <v>0.55000000000000004</v>
      </c>
      <c r="H1019" t="str">
        <f t="shared" si="63"/>
        <v/>
      </c>
      <c r="I1019">
        <f t="shared" si="69"/>
        <v>330971.30000000005</v>
      </c>
      <c r="L1019" t="s">
        <v>1420</v>
      </c>
      <c r="M1019">
        <v>330971.30000000005</v>
      </c>
      <c r="N1019" s="106" t="str">
        <f t="shared" si="62"/>
        <v>330971.3</v>
      </c>
    </row>
    <row r="1020" spans="5:14" ht="16.5" thickTop="1" thickBot="1">
      <c r="E1020" s="61" t="s">
        <v>715</v>
      </c>
      <c r="F1020" s="23">
        <v>1</v>
      </c>
      <c r="G1020" s="27">
        <v>0.45</v>
      </c>
      <c r="H1020" t="str">
        <f t="shared" si="63"/>
        <v/>
      </c>
      <c r="I1020">
        <f>H1018*G1020</f>
        <v>270794.7</v>
      </c>
      <c r="L1020" t="s">
        <v>1420</v>
      </c>
      <c r="M1020">
        <v>270794.7</v>
      </c>
      <c r="N1020" s="106" t="str">
        <f t="shared" si="62"/>
        <v>270794.7</v>
      </c>
    </row>
    <row r="1021" spans="5:14" ht="16.5" thickTop="1" thickBot="1">
      <c r="E1021" s="101" t="s">
        <v>769</v>
      </c>
      <c r="F1021" s="102">
        <v>1</v>
      </c>
      <c r="G1021" s="27"/>
      <c r="H1021">
        <f t="shared" si="63"/>
        <v>310834</v>
      </c>
      <c r="I1021" t="e">
        <f>H1020*G1021</f>
        <v>#VALUE!</v>
      </c>
      <c r="L1021">
        <v>310834</v>
      </c>
      <c r="N1021" s="106" t="str">
        <f t="shared" si="62"/>
        <v>310834</v>
      </c>
    </row>
    <row r="1022" spans="5:14" ht="16.5" thickTop="1" thickBot="1">
      <c r="E1022" s="61" t="s">
        <v>769</v>
      </c>
      <c r="F1022" s="23">
        <v>1</v>
      </c>
      <c r="G1022" s="27">
        <v>1</v>
      </c>
      <c r="H1022">
        <f t="shared" si="63"/>
        <v>310834</v>
      </c>
      <c r="I1022">
        <f>H1021*G1022</f>
        <v>310834</v>
      </c>
      <c r="M1022">
        <v>310834</v>
      </c>
      <c r="N1022" s="106" t="str">
        <f t="shared" si="62"/>
        <v>310834</v>
      </c>
    </row>
    <row r="1023" spans="5:14" ht="16.5" thickTop="1" thickBot="1">
      <c r="E1023" s="101" t="s">
        <v>642</v>
      </c>
      <c r="F1023" s="102">
        <v>4</v>
      </c>
      <c r="G1023" s="27"/>
      <c r="H1023">
        <f t="shared" si="63"/>
        <v>325320</v>
      </c>
      <c r="I1023">
        <f>H1022*G1023</f>
        <v>0</v>
      </c>
      <c r="L1023">
        <v>325320</v>
      </c>
      <c r="N1023" s="106" t="str">
        <f t="shared" si="62"/>
        <v>325320</v>
      </c>
    </row>
    <row r="1024" spans="5:14" ht="16.5" thickTop="1" thickBot="1">
      <c r="E1024" s="61" t="s">
        <v>640</v>
      </c>
      <c r="F1024" s="23">
        <v>1</v>
      </c>
      <c r="G1024" s="27">
        <v>0.25</v>
      </c>
      <c r="H1024" t="str">
        <f t="shared" si="63"/>
        <v/>
      </c>
      <c r="I1024">
        <f>$H$1023*G1024</f>
        <v>81330</v>
      </c>
      <c r="L1024" t="s">
        <v>1420</v>
      </c>
      <c r="M1024">
        <v>81330</v>
      </c>
      <c r="N1024" s="106" t="str">
        <f t="shared" si="62"/>
        <v>81330</v>
      </c>
    </row>
    <row r="1025" spans="5:14" ht="16.5" thickTop="1" thickBot="1">
      <c r="E1025" s="61" t="s">
        <v>651</v>
      </c>
      <c r="F1025" s="23">
        <v>1</v>
      </c>
      <c r="G1025" s="27">
        <v>0.28000000000000003</v>
      </c>
      <c r="H1025" t="str">
        <f t="shared" si="63"/>
        <v/>
      </c>
      <c r="I1025">
        <f>$H$1023*G1025</f>
        <v>91089.600000000006</v>
      </c>
      <c r="L1025" t="s">
        <v>1420</v>
      </c>
      <c r="M1025">
        <v>91089.600000000006</v>
      </c>
      <c r="N1025" s="106" t="str">
        <f t="shared" si="62"/>
        <v>91089.6</v>
      </c>
    </row>
    <row r="1026" spans="5:14" ht="16.5" thickTop="1" thickBot="1">
      <c r="E1026" s="61" t="s">
        <v>649</v>
      </c>
      <c r="F1026" s="23">
        <v>1</v>
      </c>
      <c r="G1026" s="27">
        <v>0.24</v>
      </c>
      <c r="H1026" t="str">
        <f t="shared" si="63"/>
        <v/>
      </c>
      <c r="I1026">
        <f>$H$1023*G1026</f>
        <v>78076.800000000003</v>
      </c>
      <c r="L1026" t="s">
        <v>1420</v>
      </c>
      <c r="M1026">
        <v>78076.800000000003</v>
      </c>
      <c r="N1026" s="106" t="str">
        <f t="shared" si="62"/>
        <v>78076.8</v>
      </c>
    </row>
    <row r="1027" spans="5:14" ht="16.5" thickTop="1" thickBot="1">
      <c r="E1027" s="61" t="s">
        <v>642</v>
      </c>
      <c r="F1027" s="23">
        <v>1</v>
      </c>
      <c r="G1027" s="27">
        <v>0.23</v>
      </c>
      <c r="H1027">
        <f t="shared" si="63"/>
        <v>325320</v>
      </c>
      <c r="I1027">
        <f>$H$1023*G1027</f>
        <v>74823.600000000006</v>
      </c>
      <c r="M1027">
        <v>74823.600000000006</v>
      </c>
      <c r="N1027" s="106" t="str">
        <f t="shared" ref="N1027:N1090" si="70">_xlfn.CONCAT(L1027:M1027)</f>
        <v>74823.6</v>
      </c>
    </row>
    <row r="1028" spans="5:14" ht="16.5" thickTop="1" thickBot="1">
      <c r="E1028" s="101" t="s">
        <v>179</v>
      </c>
      <c r="F1028" s="102">
        <v>3</v>
      </c>
      <c r="G1028" s="27"/>
      <c r="H1028">
        <f t="shared" ref="H1028:H1091" si="71">IFERROR(VLOOKUP(E1028,$A$3:$B$452,2,0), "")</f>
        <v>497179</v>
      </c>
      <c r="I1028">
        <f>H1027*G1028</f>
        <v>0</v>
      </c>
      <c r="L1028">
        <v>497179</v>
      </c>
      <c r="N1028" s="106" t="str">
        <f t="shared" si="70"/>
        <v>497179</v>
      </c>
    </row>
    <row r="1029" spans="5:14" ht="16.5" thickTop="1" thickBot="1">
      <c r="E1029" s="61" t="s">
        <v>177</v>
      </c>
      <c r="F1029" s="23">
        <v>1</v>
      </c>
      <c r="G1029" s="27">
        <v>0.35</v>
      </c>
      <c r="H1029" t="str">
        <f t="shared" si="71"/>
        <v/>
      </c>
      <c r="I1029">
        <f>$H$1028*G1029</f>
        <v>174012.65</v>
      </c>
      <c r="L1029" t="s">
        <v>1420</v>
      </c>
      <c r="M1029">
        <v>174012.65</v>
      </c>
      <c r="N1029" s="106" t="str">
        <f t="shared" si="70"/>
        <v>174012.65</v>
      </c>
    </row>
    <row r="1030" spans="5:14" ht="16.5" thickTop="1" thickBot="1">
      <c r="E1030" s="61" t="s">
        <v>792</v>
      </c>
      <c r="F1030" s="23">
        <v>1</v>
      </c>
      <c r="G1030" s="27">
        <v>0.33</v>
      </c>
      <c r="H1030" t="str">
        <f t="shared" si="71"/>
        <v/>
      </c>
      <c r="I1030">
        <f>$H$1028*G1030</f>
        <v>164069.07</v>
      </c>
      <c r="L1030" t="s">
        <v>1420</v>
      </c>
      <c r="M1030">
        <v>164069.07</v>
      </c>
      <c r="N1030" s="106" t="str">
        <f t="shared" si="70"/>
        <v>164069.07</v>
      </c>
    </row>
    <row r="1031" spans="5:14" ht="16.5" thickTop="1" thickBot="1">
      <c r="E1031" s="61" t="s">
        <v>178</v>
      </c>
      <c r="F1031" s="23">
        <v>1</v>
      </c>
      <c r="G1031" s="27">
        <v>0.32</v>
      </c>
      <c r="H1031">
        <f t="shared" si="71"/>
        <v>497179</v>
      </c>
      <c r="I1031">
        <f>$H$1028*G1031</f>
        <v>159097.28</v>
      </c>
      <c r="M1031">
        <v>159097.28</v>
      </c>
      <c r="N1031" s="106" t="str">
        <f t="shared" si="70"/>
        <v>159097.28</v>
      </c>
    </row>
    <row r="1032" spans="5:14" ht="16.5" thickTop="1" thickBot="1">
      <c r="E1032" s="101" t="s">
        <v>182</v>
      </c>
      <c r="F1032" s="102">
        <v>1</v>
      </c>
      <c r="G1032" s="27"/>
      <c r="H1032">
        <f t="shared" si="71"/>
        <v>259648</v>
      </c>
      <c r="I1032">
        <f t="shared" ref="I1032:I1041" si="72">H1031*G1032</f>
        <v>0</v>
      </c>
      <c r="L1032">
        <v>259648</v>
      </c>
      <c r="N1032" s="106" t="str">
        <f t="shared" si="70"/>
        <v>259648</v>
      </c>
    </row>
    <row r="1033" spans="5:14" ht="16.5" thickTop="1" thickBot="1">
      <c r="E1033" s="61" t="s">
        <v>182</v>
      </c>
      <c r="F1033" s="23">
        <v>1</v>
      </c>
      <c r="G1033" s="27">
        <v>1</v>
      </c>
      <c r="H1033">
        <f t="shared" si="71"/>
        <v>259648</v>
      </c>
      <c r="I1033">
        <f t="shared" si="72"/>
        <v>259648</v>
      </c>
      <c r="M1033">
        <v>259648</v>
      </c>
      <c r="N1033" s="106" t="str">
        <f t="shared" si="70"/>
        <v>259648</v>
      </c>
    </row>
    <row r="1034" spans="5:14" ht="16.5" thickTop="1" thickBot="1">
      <c r="E1034" s="101" t="s">
        <v>719</v>
      </c>
      <c r="F1034" s="102">
        <v>1</v>
      </c>
      <c r="G1034" s="27"/>
      <c r="H1034">
        <f t="shared" si="71"/>
        <v>298220</v>
      </c>
      <c r="I1034">
        <f t="shared" si="72"/>
        <v>0</v>
      </c>
      <c r="L1034">
        <v>298220</v>
      </c>
      <c r="N1034" s="106" t="str">
        <f t="shared" si="70"/>
        <v>298220</v>
      </c>
    </row>
    <row r="1035" spans="5:14" ht="16.5" thickTop="1" thickBot="1">
      <c r="E1035" s="61" t="s">
        <v>718</v>
      </c>
      <c r="F1035" s="23">
        <v>1</v>
      </c>
      <c r="G1035" s="27">
        <v>1</v>
      </c>
      <c r="H1035" t="str">
        <f t="shared" si="71"/>
        <v/>
      </c>
      <c r="I1035">
        <f t="shared" si="72"/>
        <v>298220</v>
      </c>
      <c r="L1035" t="s">
        <v>1420</v>
      </c>
      <c r="M1035">
        <v>298220</v>
      </c>
      <c r="N1035" s="106" t="str">
        <f t="shared" si="70"/>
        <v>298220</v>
      </c>
    </row>
    <row r="1036" spans="5:14" ht="16.5" thickTop="1" thickBot="1">
      <c r="E1036" s="101" t="s">
        <v>148</v>
      </c>
      <c r="F1036" s="102">
        <v>1</v>
      </c>
      <c r="G1036" s="27"/>
      <c r="H1036">
        <f t="shared" si="71"/>
        <v>419308</v>
      </c>
      <c r="I1036" t="e">
        <f t="shared" si="72"/>
        <v>#VALUE!</v>
      </c>
      <c r="L1036">
        <v>419308</v>
      </c>
      <c r="N1036" s="106" t="str">
        <f t="shared" si="70"/>
        <v>419308</v>
      </c>
    </row>
    <row r="1037" spans="5:14" ht="16.5" thickTop="1" thickBot="1">
      <c r="E1037" s="61" t="s">
        <v>146</v>
      </c>
      <c r="F1037" s="23">
        <v>1</v>
      </c>
      <c r="G1037" s="27">
        <v>1</v>
      </c>
      <c r="H1037" t="str">
        <f t="shared" si="71"/>
        <v/>
      </c>
      <c r="I1037">
        <f t="shared" si="72"/>
        <v>419308</v>
      </c>
      <c r="L1037" t="s">
        <v>1420</v>
      </c>
      <c r="M1037">
        <v>419308</v>
      </c>
      <c r="N1037" s="106" t="str">
        <f t="shared" si="70"/>
        <v>419308</v>
      </c>
    </row>
    <row r="1038" spans="5:14" ht="16.5" thickTop="1" thickBot="1">
      <c r="E1038" s="103" t="s">
        <v>399</v>
      </c>
      <c r="F1038" s="102">
        <v>144</v>
      </c>
      <c r="G1038" s="27"/>
      <c r="H1038" t="str">
        <f t="shared" si="71"/>
        <v>TOTAL_POPULATION</v>
      </c>
      <c r="I1038" t="e">
        <f t="shared" si="72"/>
        <v>#VALUE!</v>
      </c>
      <c r="L1038" t="s">
        <v>1672</v>
      </c>
      <c r="N1038" s="106" t="str">
        <f t="shared" si="70"/>
        <v>TOTAL_POPULATION</v>
      </c>
    </row>
    <row r="1039" spans="5:14" ht="16.5" thickTop="1" thickBot="1">
      <c r="E1039" s="101" t="s">
        <v>1099</v>
      </c>
      <c r="F1039" s="102">
        <v>1</v>
      </c>
      <c r="G1039" s="27"/>
      <c r="H1039">
        <f t="shared" si="71"/>
        <v>419308</v>
      </c>
      <c r="I1039" t="e">
        <f t="shared" si="72"/>
        <v>#VALUE!</v>
      </c>
      <c r="L1039">
        <v>419308</v>
      </c>
      <c r="N1039" s="106" t="str">
        <f t="shared" si="70"/>
        <v>419308</v>
      </c>
    </row>
    <row r="1040" spans="5:14" ht="16.5" thickTop="1" thickBot="1">
      <c r="E1040" s="61" t="s">
        <v>1099</v>
      </c>
      <c r="F1040" s="23">
        <v>1</v>
      </c>
      <c r="G1040" s="27">
        <v>1</v>
      </c>
      <c r="H1040">
        <f t="shared" si="71"/>
        <v>419308</v>
      </c>
      <c r="I1040">
        <f t="shared" si="72"/>
        <v>419308</v>
      </c>
      <c r="M1040">
        <v>419308</v>
      </c>
      <c r="N1040" s="106" t="str">
        <f t="shared" si="70"/>
        <v>419308</v>
      </c>
    </row>
    <row r="1041" spans="5:14" ht="16.5" thickTop="1" thickBot="1">
      <c r="E1041" s="101" t="s">
        <v>401</v>
      </c>
      <c r="F1041" s="102">
        <v>3</v>
      </c>
      <c r="G1041" s="27"/>
      <c r="H1041">
        <f t="shared" si="71"/>
        <v>295334</v>
      </c>
      <c r="I1041">
        <f t="shared" si="72"/>
        <v>0</v>
      </c>
      <c r="L1041">
        <v>295334</v>
      </c>
      <c r="N1041" s="106" t="str">
        <f t="shared" si="70"/>
        <v>295334</v>
      </c>
    </row>
    <row r="1042" spans="5:14" ht="16.5" thickTop="1" thickBot="1">
      <c r="E1042" s="61" t="s">
        <v>1178</v>
      </c>
      <c r="F1042" s="23">
        <v>1</v>
      </c>
      <c r="G1042" s="27">
        <v>0.35</v>
      </c>
      <c r="H1042" t="str">
        <f t="shared" si="71"/>
        <v/>
      </c>
      <c r="I1042">
        <f>$H$1041*G1042</f>
        <v>103366.9</v>
      </c>
      <c r="L1042" t="s">
        <v>1420</v>
      </c>
      <c r="M1042">
        <v>103366.9</v>
      </c>
      <c r="N1042" s="106" t="str">
        <f t="shared" si="70"/>
        <v>103366.9</v>
      </c>
    </row>
    <row r="1043" spans="5:14" ht="16.5" thickTop="1" thickBot="1">
      <c r="E1043" s="61" t="s">
        <v>1187</v>
      </c>
      <c r="F1043" s="23">
        <v>1</v>
      </c>
      <c r="G1043" s="27">
        <v>0.33</v>
      </c>
      <c r="H1043" t="str">
        <f t="shared" si="71"/>
        <v/>
      </c>
      <c r="I1043">
        <f>$H$1041*G1043</f>
        <v>97460.22</v>
      </c>
      <c r="L1043" t="s">
        <v>1420</v>
      </c>
      <c r="M1043">
        <v>97460.22</v>
      </c>
      <c r="N1043" s="106" t="str">
        <f t="shared" si="70"/>
        <v>97460.22</v>
      </c>
    </row>
    <row r="1044" spans="5:14" ht="16.5" thickTop="1" thickBot="1">
      <c r="E1044" s="61" t="s">
        <v>398</v>
      </c>
      <c r="F1044" s="23">
        <v>1</v>
      </c>
      <c r="G1044" s="27">
        <v>0.32</v>
      </c>
      <c r="H1044" t="str">
        <f t="shared" si="71"/>
        <v/>
      </c>
      <c r="I1044">
        <f>$H$1041*G1044</f>
        <v>94506.880000000005</v>
      </c>
      <c r="L1044" t="s">
        <v>1420</v>
      </c>
      <c r="M1044">
        <v>94506.880000000005</v>
      </c>
      <c r="N1044" s="106" t="str">
        <f t="shared" si="70"/>
        <v>94506.88</v>
      </c>
    </row>
    <row r="1045" spans="5:14" ht="16.5" thickTop="1" thickBot="1">
      <c r="E1045" s="101" t="s">
        <v>1182</v>
      </c>
      <c r="F1045" s="102">
        <v>2</v>
      </c>
      <c r="G1045" s="27"/>
      <c r="H1045">
        <f t="shared" si="71"/>
        <v>3326</v>
      </c>
      <c r="I1045" t="e">
        <f t="shared" ref="I1045:I1052" si="73">H1044*G1045</f>
        <v>#VALUE!</v>
      </c>
      <c r="L1045">
        <v>3326</v>
      </c>
      <c r="N1045" s="106" t="str">
        <f t="shared" si="70"/>
        <v>3326</v>
      </c>
    </row>
    <row r="1046" spans="5:14" ht="16.5" thickTop="1" thickBot="1">
      <c r="E1046" s="61" t="s">
        <v>1182</v>
      </c>
      <c r="F1046" s="23">
        <v>1</v>
      </c>
      <c r="G1046" s="27">
        <v>0.45</v>
      </c>
      <c r="H1046">
        <f t="shared" si="71"/>
        <v>3326</v>
      </c>
      <c r="I1046">
        <f t="shared" si="73"/>
        <v>1496.7</v>
      </c>
      <c r="M1046">
        <v>1496.7</v>
      </c>
      <c r="N1046" s="106" t="str">
        <f t="shared" si="70"/>
        <v>1496.7</v>
      </c>
    </row>
    <row r="1047" spans="5:14" ht="16.5" thickTop="1" thickBot="1">
      <c r="E1047" s="61" t="s">
        <v>1181</v>
      </c>
      <c r="F1047" s="23">
        <v>1</v>
      </c>
      <c r="G1047" s="27">
        <v>0.55000000000000004</v>
      </c>
      <c r="H1047" t="str">
        <f t="shared" si="71"/>
        <v/>
      </c>
      <c r="I1047">
        <f t="shared" si="73"/>
        <v>1829.3000000000002</v>
      </c>
      <c r="L1047" t="s">
        <v>1420</v>
      </c>
      <c r="M1047">
        <v>1829.3000000000002</v>
      </c>
      <c r="N1047" s="106" t="str">
        <f t="shared" si="70"/>
        <v>1829.3</v>
      </c>
    </row>
    <row r="1048" spans="5:14" ht="16.5" thickTop="1" thickBot="1">
      <c r="E1048" s="101" t="s">
        <v>1169</v>
      </c>
      <c r="F1048" s="102">
        <v>1</v>
      </c>
      <c r="G1048" s="27"/>
      <c r="H1048">
        <f t="shared" si="71"/>
        <v>157254</v>
      </c>
      <c r="I1048" t="e">
        <f t="shared" si="73"/>
        <v>#VALUE!</v>
      </c>
      <c r="L1048">
        <v>157254</v>
      </c>
      <c r="N1048" s="106" t="str">
        <f t="shared" si="70"/>
        <v>157254</v>
      </c>
    </row>
    <row r="1049" spans="5:14" ht="16.5" thickTop="1" thickBot="1">
      <c r="E1049" s="61" t="s">
        <v>1169</v>
      </c>
      <c r="F1049" s="23">
        <v>1</v>
      </c>
      <c r="G1049" s="27">
        <v>1</v>
      </c>
      <c r="H1049">
        <f t="shared" si="71"/>
        <v>157254</v>
      </c>
      <c r="I1049">
        <f t="shared" si="73"/>
        <v>157254</v>
      </c>
      <c r="M1049">
        <v>157254</v>
      </c>
      <c r="N1049" s="106" t="str">
        <f t="shared" si="70"/>
        <v>157254</v>
      </c>
    </row>
    <row r="1050" spans="5:14" ht="16.5" thickTop="1" thickBot="1">
      <c r="E1050" s="101" t="s">
        <v>1130</v>
      </c>
      <c r="F1050" s="102">
        <v>1</v>
      </c>
      <c r="G1050" s="27"/>
      <c r="H1050">
        <f t="shared" si="71"/>
        <v>193256</v>
      </c>
      <c r="I1050">
        <f t="shared" si="73"/>
        <v>0</v>
      </c>
      <c r="L1050">
        <v>193256</v>
      </c>
      <c r="N1050" s="106" t="str">
        <f t="shared" si="70"/>
        <v>193256</v>
      </c>
    </row>
    <row r="1051" spans="5:14" ht="16.5" thickTop="1" thickBot="1">
      <c r="E1051" s="61" t="s">
        <v>1128</v>
      </c>
      <c r="F1051" s="23">
        <v>1</v>
      </c>
      <c r="G1051" s="27">
        <v>1</v>
      </c>
      <c r="H1051" t="str">
        <f t="shared" si="71"/>
        <v/>
      </c>
      <c r="I1051">
        <f t="shared" si="73"/>
        <v>193256</v>
      </c>
      <c r="L1051" t="s">
        <v>1420</v>
      </c>
      <c r="M1051">
        <v>193256</v>
      </c>
      <c r="N1051" s="106" t="str">
        <f t="shared" si="70"/>
        <v>193256</v>
      </c>
    </row>
    <row r="1052" spans="5:14" ht="16.5" thickTop="1" thickBot="1">
      <c r="E1052" s="101" t="s">
        <v>1116</v>
      </c>
      <c r="F1052" s="102">
        <v>3</v>
      </c>
      <c r="G1052" s="27"/>
      <c r="H1052">
        <f t="shared" si="71"/>
        <v>131002</v>
      </c>
      <c r="I1052" t="e">
        <f t="shared" si="73"/>
        <v>#VALUE!</v>
      </c>
      <c r="L1052">
        <v>131002</v>
      </c>
      <c r="N1052" s="106" t="str">
        <f t="shared" si="70"/>
        <v>131002</v>
      </c>
    </row>
    <row r="1053" spans="5:14" ht="16.5" thickTop="1" thickBot="1">
      <c r="E1053" s="61" t="s">
        <v>1116</v>
      </c>
      <c r="F1053" s="23">
        <v>1</v>
      </c>
      <c r="G1053" s="27">
        <v>0.35</v>
      </c>
      <c r="H1053">
        <f t="shared" si="71"/>
        <v>131002</v>
      </c>
      <c r="I1053">
        <f>$H$1052*G1053</f>
        <v>45850.7</v>
      </c>
      <c r="M1053">
        <v>45850.7</v>
      </c>
      <c r="N1053" s="106" t="str">
        <f t="shared" si="70"/>
        <v>45850.7</v>
      </c>
    </row>
    <row r="1054" spans="5:14" ht="16.5" thickTop="1" thickBot="1">
      <c r="E1054" s="61" t="s">
        <v>1127</v>
      </c>
      <c r="F1054" s="23">
        <v>1</v>
      </c>
      <c r="G1054" s="27">
        <v>0.33</v>
      </c>
      <c r="H1054" t="str">
        <f t="shared" si="71"/>
        <v/>
      </c>
      <c r="I1054">
        <f>$H$1052*G1054</f>
        <v>43230.66</v>
      </c>
      <c r="L1054" t="s">
        <v>1420</v>
      </c>
      <c r="M1054">
        <v>43230.66</v>
      </c>
      <c r="N1054" s="106" t="str">
        <f t="shared" si="70"/>
        <v>43230.66</v>
      </c>
    </row>
    <row r="1055" spans="5:14" ht="16.5" thickTop="1" thickBot="1">
      <c r="E1055" s="61" t="s">
        <v>1126</v>
      </c>
      <c r="F1055" s="23">
        <v>1</v>
      </c>
      <c r="G1055" s="27">
        <v>0.32</v>
      </c>
      <c r="H1055" t="str">
        <f t="shared" si="71"/>
        <v/>
      </c>
      <c r="I1055">
        <f>$H$1052*G1055</f>
        <v>41920.639999999999</v>
      </c>
      <c r="L1055" t="s">
        <v>1420</v>
      </c>
      <c r="M1055">
        <v>41920.639999999999</v>
      </c>
      <c r="N1055" s="106" t="str">
        <f t="shared" si="70"/>
        <v>41920.64</v>
      </c>
    </row>
    <row r="1056" spans="5:14" ht="16.5" thickTop="1" thickBot="1">
      <c r="E1056" s="101" t="s">
        <v>1199</v>
      </c>
      <c r="F1056" s="102">
        <v>1</v>
      </c>
      <c r="G1056" s="27"/>
      <c r="H1056">
        <f t="shared" si="71"/>
        <v>184183</v>
      </c>
      <c r="I1056" t="e">
        <f>H1055*G1056</f>
        <v>#VALUE!</v>
      </c>
      <c r="L1056">
        <v>184183</v>
      </c>
      <c r="N1056" s="106" t="str">
        <f t="shared" si="70"/>
        <v>184183</v>
      </c>
    </row>
    <row r="1057" spans="5:14" ht="16.5" thickTop="1" thickBot="1">
      <c r="E1057" s="61" t="s">
        <v>1198</v>
      </c>
      <c r="F1057" s="23">
        <v>1</v>
      </c>
      <c r="G1057" s="27">
        <v>1</v>
      </c>
      <c r="H1057" t="str">
        <f t="shared" si="71"/>
        <v/>
      </c>
      <c r="I1057">
        <f>H1056*G1057</f>
        <v>184183</v>
      </c>
      <c r="L1057" t="s">
        <v>1420</v>
      </c>
      <c r="M1057">
        <v>184183</v>
      </c>
      <c r="N1057" s="106" t="str">
        <f t="shared" si="70"/>
        <v>184183</v>
      </c>
    </row>
    <row r="1058" spans="5:14" ht="16.5" thickTop="1" thickBot="1">
      <c r="E1058" s="101" t="s">
        <v>1120</v>
      </c>
      <c r="F1058" s="102">
        <v>2</v>
      </c>
      <c r="G1058" s="27"/>
      <c r="H1058">
        <f t="shared" si="71"/>
        <v>279672</v>
      </c>
      <c r="I1058" t="e">
        <f>H1057*G1058</f>
        <v>#VALUE!</v>
      </c>
      <c r="L1058">
        <v>279672</v>
      </c>
      <c r="N1058" s="106" t="str">
        <f t="shared" si="70"/>
        <v>279672</v>
      </c>
    </row>
    <row r="1059" spans="5:14" ht="16.5" thickTop="1" thickBot="1">
      <c r="E1059" s="61" t="s">
        <v>1119</v>
      </c>
      <c r="F1059" s="23">
        <v>1</v>
      </c>
      <c r="G1059" s="27">
        <v>0.45</v>
      </c>
      <c r="H1059" t="str">
        <f t="shared" si="71"/>
        <v/>
      </c>
      <c r="I1059">
        <f>H1058*G1059</f>
        <v>125852.40000000001</v>
      </c>
      <c r="L1059" t="s">
        <v>1420</v>
      </c>
      <c r="M1059">
        <v>125852.40000000001</v>
      </c>
      <c r="N1059" s="106" t="str">
        <f t="shared" si="70"/>
        <v>125852.4</v>
      </c>
    </row>
    <row r="1060" spans="5:14" ht="16.5" thickTop="1" thickBot="1">
      <c r="E1060" s="61" t="s">
        <v>1123</v>
      </c>
      <c r="F1060" s="23">
        <v>1</v>
      </c>
      <c r="G1060" s="27">
        <v>0.55000000000000004</v>
      </c>
      <c r="H1060" t="str">
        <f t="shared" si="71"/>
        <v/>
      </c>
      <c r="I1060">
        <f>H1058*G1060</f>
        <v>153819.6</v>
      </c>
      <c r="L1060" t="s">
        <v>1420</v>
      </c>
      <c r="M1060">
        <v>153819.6</v>
      </c>
      <c r="N1060" s="106" t="str">
        <f t="shared" si="70"/>
        <v>153819.6</v>
      </c>
    </row>
    <row r="1061" spans="5:14" ht="16.5" thickTop="1" thickBot="1">
      <c r="E1061" s="101" t="s">
        <v>1243</v>
      </c>
      <c r="F1061" s="102">
        <v>2</v>
      </c>
      <c r="G1061" s="27"/>
      <c r="H1061">
        <f t="shared" si="71"/>
        <v>352835</v>
      </c>
      <c r="I1061" t="e">
        <f t="shared" ref="I1061:I1069" si="74">H1060*G1061</f>
        <v>#VALUE!</v>
      </c>
      <c r="L1061">
        <v>352835</v>
      </c>
      <c r="N1061" s="106" t="str">
        <f t="shared" si="70"/>
        <v>352835</v>
      </c>
    </row>
    <row r="1062" spans="5:14" ht="16.5" thickTop="1" thickBot="1">
      <c r="E1062" s="61" t="s">
        <v>1243</v>
      </c>
      <c r="F1062" s="23">
        <v>1</v>
      </c>
      <c r="G1062" s="27">
        <v>0.45</v>
      </c>
      <c r="H1062">
        <f t="shared" si="71"/>
        <v>352835</v>
      </c>
      <c r="I1062">
        <f t="shared" si="74"/>
        <v>158775.75</v>
      </c>
      <c r="M1062">
        <v>158775.75</v>
      </c>
      <c r="N1062" s="106" t="str">
        <f t="shared" si="70"/>
        <v>158775.75</v>
      </c>
    </row>
    <row r="1063" spans="5:14" ht="16.5" thickTop="1" thickBot="1">
      <c r="E1063" s="61" t="s">
        <v>1248</v>
      </c>
      <c r="F1063" s="23">
        <v>1</v>
      </c>
      <c r="G1063" s="27">
        <v>0.55000000000000004</v>
      </c>
      <c r="H1063" t="str">
        <f t="shared" si="71"/>
        <v/>
      </c>
      <c r="I1063">
        <f t="shared" si="74"/>
        <v>194059.25000000003</v>
      </c>
      <c r="L1063" t="s">
        <v>1420</v>
      </c>
      <c r="M1063">
        <v>194059.25000000003</v>
      </c>
      <c r="N1063" s="106" t="str">
        <f t="shared" si="70"/>
        <v>194059.25</v>
      </c>
    </row>
    <row r="1064" spans="5:14" ht="16.5" thickTop="1" thickBot="1">
      <c r="E1064" s="101" t="s">
        <v>1185</v>
      </c>
      <c r="F1064" s="102">
        <v>2</v>
      </c>
      <c r="G1064" s="27"/>
      <c r="H1064">
        <f t="shared" si="71"/>
        <v>256793</v>
      </c>
      <c r="I1064" t="e">
        <f t="shared" si="74"/>
        <v>#VALUE!</v>
      </c>
      <c r="L1064">
        <v>256793</v>
      </c>
      <c r="N1064" s="106" t="str">
        <f t="shared" si="70"/>
        <v>256793</v>
      </c>
    </row>
    <row r="1065" spans="5:14" ht="16.5" thickTop="1" thickBot="1">
      <c r="E1065" s="61" t="s">
        <v>1185</v>
      </c>
      <c r="F1065" s="23">
        <v>1</v>
      </c>
      <c r="G1065" s="27">
        <v>0.55000000000000004</v>
      </c>
      <c r="H1065">
        <f t="shared" si="71"/>
        <v>256793</v>
      </c>
      <c r="I1065">
        <f t="shared" si="74"/>
        <v>141236.15000000002</v>
      </c>
      <c r="M1065">
        <v>141236.15000000002</v>
      </c>
      <c r="N1065" s="106" t="str">
        <f t="shared" si="70"/>
        <v>141236.15</v>
      </c>
    </row>
    <row r="1066" spans="5:14" ht="16.5" thickTop="1" thickBot="1">
      <c r="E1066" s="61" t="s">
        <v>1184</v>
      </c>
      <c r="F1066" s="23">
        <v>1</v>
      </c>
      <c r="G1066" s="27">
        <v>0.45</v>
      </c>
      <c r="H1066" t="str">
        <f t="shared" si="71"/>
        <v/>
      </c>
      <c r="I1066">
        <f t="shared" si="74"/>
        <v>115556.85</v>
      </c>
      <c r="L1066" t="s">
        <v>1420</v>
      </c>
      <c r="M1066">
        <v>115556.85</v>
      </c>
      <c r="N1066" s="106" t="str">
        <f t="shared" si="70"/>
        <v>115556.85</v>
      </c>
    </row>
    <row r="1067" spans="5:14" ht="16.5" thickTop="1" thickBot="1">
      <c r="E1067" s="101" t="s">
        <v>1171</v>
      </c>
      <c r="F1067" s="102">
        <v>1</v>
      </c>
      <c r="G1067" s="27"/>
      <c r="H1067">
        <f t="shared" si="71"/>
        <v>124433</v>
      </c>
      <c r="I1067" t="e">
        <f t="shared" si="74"/>
        <v>#VALUE!</v>
      </c>
      <c r="L1067">
        <v>124433</v>
      </c>
      <c r="N1067" s="106" t="str">
        <f t="shared" si="70"/>
        <v>124433</v>
      </c>
    </row>
    <row r="1068" spans="5:14" ht="16.5" thickTop="1" thickBot="1">
      <c r="E1068" s="61" t="s">
        <v>1170</v>
      </c>
      <c r="F1068" s="23">
        <v>1</v>
      </c>
      <c r="G1068" s="27">
        <v>1</v>
      </c>
      <c r="H1068" t="str">
        <f t="shared" si="71"/>
        <v/>
      </c>
      <c r="I1068">
        <f t="shared" si="74"/>
        <v>124433</v>
      </c>
      <c r="L1068" t="s">
        <v>1420</v>
      </c>
      <c r="M1068">
        <v>124433</v>
      </c>
      <c r="N1068" s="106" t="str">
        <f t="shared" si="70"/>
        <v>124433</v>
      </c>
    </row>
    <row r="1069" spans="5:14" ht="16.5" thickTop="1" thickBot="1">
      <c r="E1069" s="101" t="s">
        <v>1133</v>
      </c>
      <c r="F1069" s="102">
        <v>6</v>
      </c>
      <c r="G1069" s="27"/>
      <c r="H1069">
        <f t="shared" si="71"/>
        <v>294056</v>
      </c>
      <c r="I1069" t="e">
        <f t="shared" si="74"/>
        <v>#VALUE!</v>
      </c>
      <c r="L1069">
        <v>294056</v>
      </c>
      <c r="N1069" s="106" t="str">
        <f t="shared" si="70"/>
        <v>294056</v>
      </c>
    </row>
    <row r="1070" spans="5:14" ht="16.5" thickTop="1" thickBot="1">
      <c r="E1070" s="61" t="s">
        <v>1215</v>
      </c>
      <c r="F1070" s="23">
        <v>1</v>
      </c>
      <c r="G1070" s="27">
        <v>0.15</v>
      </c>
      <c r="H1070" t="str">
        <f t="shared" si="71"/>
        <v/>
      </c>
      <c r="I1070">
        <f t="shared" ref="I1070:I1075" si="75">$H$1069*G1070</f>
        <v>44108.4</v>
      </c>
      <c r="L1070" t="s">
        <v>1420</v>
      </c>
      <c r="M1070">
        <v>44108.4</v>
      </c>
      <c r="N1070" s="106" t="str">
        <f t="shared" si="70"/>
        <v>44108.4</v>
      </c>
    </row>
    <row r="1071" spans="5:14" ht="16.5" thickTop="1" thickBot="1">
      <c r="E1071" s="61" t="s">
        <v>1207</v>
      </c>
      <c r="F1071" s="23">
        <v>1</v>
      </c>
      <c r="G1071" s="27">
        <v>0.18</v>
      </c>
      <c r="H1071" t="str">
        <f t="shared" si="71"/>
        <v/>
      </c>
      <c r="I1071">
        <f t="shared" si="75"/>
        <v>52930.079999999994</v>
      </c>
      <c r="L1071" t="s">
        <v>1420</v>
      </c>
      <c r="M1071">
        <v>52930.079999999994</v>
      </c>
      <c r="N1071" s="106" t="str">
        <f t="shared" si="70"/>
        <v>52930.08</v>
      </c>
    </row>
    <row r="1072" spans="5:14" ht="16.5" thickTop="1" thickBot="1">
      <c r="E1072" s="61" t="s">
        <v>1206</v>
      </c>
      <c r="F1072" s="23">
        <v>1</v>
      </c>
      <c r="G1072" s="27">
        <v>0.2</v>
      </c>
      <c r="H1072" t="str">
        <f t="shared" si="71"/>
        <v/>
      </c>
      <c r="I1072">
        <f t="shared" si="75"/>
        <v>58811.200000000004</v>
      </c>
      <c r="L1072" t="s">
        <v>1420</v>
      </c>
      <c r="M1072">
        <v>58811.200000000004</v>
      </c>
      <c r="N1072" s="106" t="str">
        <f t="shared" si="70"/>
        <v>58811.2</v>
      </c>
    </row>
    <row r="1073" spans="5:14" ht="16.5" thickTop="1" thickBot="1">
      <c r="E1073" s="61" t="s">
        <v>675</v>
      </c>
      <c r="F1073" s="23">
        <v>1</v>
      </c>
      <c r="G1073" s="27">
        <v>0.13</v>
      </c>
      <c r="H1073" t="str">
        <f t="shared" si="71"/>
        <v/>
      </c>
      <c r="I1073">
        <f t="shared" si="75"/>
        <v>38227.279999999999</v>
      </c>
      <c r="L1073" t="s">
        <v>1420</v>
      </c>
      <c r="M1073">
        <v>38227.279999999999</v>
      </c>
      <c r="N1073" s="106" t="str">
        <f t="shared" si="70"/>
        <v>38227.28</v>
      </c>
    </row>
    <row r="1074" spans="5:14" ht="16.5" thickTop="1" thickBot="1">
      <c r="E1074" s="61" t="s">
        <v>1214</v>
      </c>
      <c r="F1074" s="23">
        <v>1</v>
      </c>
      <c r="G1074" s="27">
        <v>0.12</v>
      </c>
      <c r="H1074" t="str">
        <f t="shared" si="71"/>
        <v/>
      </c>
      <c r="I1074">
        <f t="shared" si="75"/>
        <v>35286.720000000001</v>
      </c>
      <c r="L1074" t="s">
        <v>1420</v>
      </c>
      <c r="M1074">
        <v>35286.720000000001</v>
      </c>
      <c r="N1074" s="106" t="str">
        <f t="shared" si="70"/>
        <v>35286.72</v>
      </c>
    </row>
    <row r="1075" spans="5:14" ht="16.5" thickTop="1" thickBot="1">
      <c r="E1075" s="61" t="s">
        <v>1216</v>
      </c>
      <c r="F1075" s="23">
        <v>1</v>
      </c>
      <c r="G1075" s="27">
        <v>0.22</v>
      </c>
      <c r="H1075" t="str">
        <f t="shared" si="71"/>
        <v/>
      </c>
      <c r="I1075">
        <f t="shared" si="75"/>
        <v>64692.32</v>
      </c>
      <c r="L1075" t="s">
        <v>1420</v>
      </c>
      <c r="M1075">
        <v>64692.32</v>
      </c>
      <c r="N1075" s="106" t="str">
        <f t="shared" si="70"/>
        <v>64692.32</v>
      </c>
    </row>
    <row r="1076" spans="5:14" ht="16.5" thickTop="1" thickBot="1">
      <c r="E1076" s="101" t="s">
        <v>1148</v>
      </c>
      <c r="F1076" s="102">
        <v>7</v>
      </c>
      <c r="G1076" s="27"/>
      <c r="H1076">
        <f t="shared" si="71"/>
        <v>530592</v>
      </c>
      <c r="I1076" t="e">
        <f>H1075*G1076</f>
        <v>#VALUE!</v>
      </c>
      <c r="L1076">
        <v>530592</v>
      </c>
      <c r="N1076" s="106" t="str">
        <f t="shared" si="70"/>
        <v>530592</v>
      </c>
    </row>
    <row r="1077" spans="5:14" ht="16.5" thickTop="1" thickBot="1">
      <c r="E1077" s="61" t="s">
        <v>1146</v>
      </c>
      <c r="F1077" s="23">
        <v>1</v>
      </c>
      <c r="G1077" s="27">
        <v>0.12</v>
      </c>
      <c r="H1077" t="str">
        <f t="shared" si="71"/>
        <v/>
      </c>
      <c r="I1077">
        <f t="shared" ref="I1077:I1083" si="76">$H$1076*G1077</f>
        <v>63671.040000000001</v>
      </c>
      <c r="L1077" t="s">
        <v>1420</v>
      </c>
      <c r="M1077">
        <v>63671.040000000001</v>
      </c>
      <c r="N1077" s="106" t="str">
        <f t="shared" si="70"/>
        <v>63671.04</v>
      </c>
    </row>
    <row r="1078" spans="5:14" ht="16.5" thickTop="1" thickBot="1">
      <c r="E1078" s="61" t="s">
        <v>1149</v>
      </c>
      <c r="F1078" s="23">
        <v>1</v>
      </c>
      <c r="G1078" s="27">
        <v>0.15</v>
      </c>
      <c r="H1078" t="str">
        <f t="shared" si="71"/>
        <v/>
      </c>
      <c r="I1078">
        <f t="shared" si="76"/>
        <v>79588.800000000003</v>
      </c>
      <c r="L1078" t="s">
        <v>1420</v>
      </c>
      <c r="M1078">
        <v>79588.800000000003</v>
      </c>
      <c r="N1078" s="106" t="str">
        <f t="shared" si="70"/>
        <v>79588.8</v>
      </c>
    </row>
    <row r="1079" spans="5:14" ht="16.5" thickTop="1" thickBot="1">
      <c r="E1079" s="61" t="s">
        <v>1151</v>
      </c>
      <c r="F1079" s="23">
        <v>1</v>
      </c>
      <c r="G1079" s="27">
        <v>0.16</v>
      </c>
      <c r="H1079" t="str">
        <f t="shared" si="71"/>
        <v/>
      </c>
      <c r="I1079">
        <f t="shared" si="76"/>
        <v>84894.720000000001</v>
      </c>
      <c r="L1079" t="s">
        <v>1420</v>
      </c>
      <c r="M1079">
        <v>84894.720000000001</v>
      </c>
      <c r="N1079" s="106" t="str">
        <f t="shared" si="70"/>
        <v>84894.72</v>
      </c>
    </row>
    <row r="1080" spans="5:14" ht="16.5" thickTop="1" thickBot="1">
      <c r="E1080" s="61" t="s">
        <v>1154</v>
      </c>
      <c r="F1080" s="23">
        <v>1</v>
      </c>
      <c r="G1080" s="27">
        <v>0.2</v>
      </c>
      <c r="H1080" t="str">
        <f t="shared" si="71"/>
        <v/>
      </c>
      <c r="I1080">
        <f t="shared" si="76"/>
        <v>106118.40000000001</v>
      </c>
      <c r="L1080" t="s">
        <v>1420</v>
      </c>
      <c r="M1080">
        <v>106118.40000000001</v>
      </c>
      <c r="N1080" s="106" t="str">
        <f t="shared" si="70"/>
        <v>106118.4</v>
      </c>
    </row>
    <row r="1081" spans="5:14" ht="16.5" thickTop="1" thickBot="1">
      <c r="E1081" s="61" t="s">
        <v>1155</v>
      </c>
      <c r="F1081" s="23">
        <v>1</v>
      </c>
      <c r="G1081" s="27">
        <v>0.11</v>
      </c>
      <c r="H1081" t="str">
        <f t="shared" si="71"/>
        <v/>
      </c>
      <c r="I1081">
        <f t="shared" si="76"/>
        <v>58365.120000000003</v>
      </c>
      <c r="L1081" t="s">
        <v>1420</v>
      </c>
      <c r="M1081">
        <v>58365.120000000003</v>
      </c>
      <c r="N1081" s="106" t="str">
        <f t="shared" si="70"/>
        <v>58365.12</v>
      </c>
    </row>
    <row r="1082" spans="5:14" ht="16.5" thickTop="1" thickBot="1">
      <c r="E1082" s="61" t="s">
        <v>1158</v>
      </c>
      <c r="F1082" s="23">
        <v>1</v>
      </c>
      <c r="G1082" s="27">
        <v>0.14000000000000001</v>
      </c>
      <c r="H1082" t="str">
        <f t="shared" si="71"/>
        <v/>
      </c>
      <c r="I1082">
        <f t="shared" si="76"/>
        <v>74282.880000000005</v>
      </c>
      <c r="L1082" t="s">
        <v>1420</v>
      </c>
      <c r="M1082">
        <v>74282.880000000005</v>
      </c>
      <c r="N1082" s="106" t="str">
        <f t="shared" si="70"/>
        <v>74282.88</v>
      </c>
    </row>
    <row r="1083" spans="5:14" ht="16.5" thickTop="1" thickBot="1">
      <c r="E1083" s="61" t="s">
        <v>115</v>
      </c>
      <c r="F1083" s="23">
        <v>1</v>
      </c>
      <c r="G1083" s="27">
        <v>0.12</v>
      </c>
      <c r="H1083">
        <f t="shared" si="71"/>
        <v>106447</v>
      </c>
      <c r="I1083">
        <f t="shared" si="76"/>
        <v>63671.040000000001</v>
      </c>
      <c r="M1083">
        <v>63671.040000000001</v>
      </c>
      <c r="N1083" s="106" t="str">
        <f t="shared" si="70"/>
        <v>63671.04</v>
      </c>
    </row>
    <row r="1084" spans="5:14" ht="16.5" thickTop="1" thickBot="1">
      <c r="E1084" s="101" t="s">
        <v>1203</v>
      </c>
      <c r="F1084" s="102">
        <v>1</v>
      </c>
      <c r="G1084" s="27"/>
      <c r="H1084">
        <f t="shared" si="71"/>
        <v>206788</v>
      </c>
      <c r="I1084">
        <f>H1083*G1084</f>
        <v>0</v>
      </c>
      <c r="L1084">
        <v>206788</v>
      </c>
      <c r="N1084" s="106" t="str">
        <f t="shared" si="70"/>
        <v>206788</v>
      </c>
    </row>
    <row r="1085" spans="5:14" ht="16.5" thickTop="1" thickBot="1">
      <c r="E1085" s="61" t="s">
        <v>1203</v>
      </c>
      <c r="F1085" s="23">
        <v>1</v>
      </c>
      <c r="G1085" s="27">
        <v>1</v>
      </c>
      <c r="H1085">
        <f t="shared" si="71"/>
        <v>206788</v>
      </c>
      <c r="I1085">
        <f>H1084*G1085</f>
        <v>206788</v>
      </c>
      <c r="M1085">
        <v>206788</v>
      </c>
      <c r="N1085" s="106" t="str">
        <f t="shared" si="70"/>
        <v>206788</v>
      </c>
    </row>
    <row r="1086" spans="5:14" ht="16.5" thickTop="1" thickBot="1">
      <c r="E1086" s="101" t="s">
        <v>415</v>
      </c>
      <c r="F1086" s="102">
        <v>4</v>
      </c>
      <c r="G1086" s="27"/>
      <c r="H1086">
        <f t="shared" si="71"/>
        <v>291121</v>
      </c>
      <c r="I1086">
        <f>H1085*G1086</f>
        <v>0</v>
      </c>
      <c r="L1086">
        <v>291121</v>
      </c>
      <c r="N1086" s="106" t="str">
        <f t="shared" si="70"/>
        <v>291121</v>
      </c>
    </row>
    <row r="1087" spans="5:14" ht="16.5" thickTop="1" thickBot="1">
      <c r="E1087" s="61" t="s">
        <v>415</v>
      </c>
      <c r="F1087" s="23">
        <v>1</v>
      </c>
      <c r="G1087" s="27">
        <v>0.25</v>
      </c>
      <c r="H1087">
        <f t="shared" si="71"/>
        <v>291121</v>
      </c>
      <c r="I1087">
        <f>$H$1086*G1087</f>
        <v>72780.25</v>
      </c>
      <c r="M1087">
        <v>72780.25</v>
      </c>
      <c r="N1087" s="106" t="str">
        <f t="shared" si="70"/>
        <v>72780.25</v>
      </c>
    </row>
    <row r="1088" spans="5:14" ht="16.5" thickTop="1" thickBot="1">
      <c r="E1088" s="61" t="s">
        <v>1176</v>
      </c>
      <c r="F1088" s="23">
        <v>1</v>
      </c>
      <c r="G1088" s="27">
        <v>0.28000000000000003</v>
      </c>
      <c r="H1088" t="str">
        <f t="shared" si="71"/>
        <v/>
      </c>
      <c r="I1088">
        <f>$H$1086*G1088</f>
        <v>81513.88</v>
      </c>
      <c r="L1088" t="s">
        <v>1420</v>
      </c>
      <c r="M1088">
        <v>81513.88</v>
      </c>
      <c r="N1088" s="106" t="str">
        <f t="shared" si="70"/>
        <v>81513.88</v>
      </c>
    </row>
    <row r="1089" spans="5:14" ht="16.5" thickTop="1" thickBot="1">
      <c r="E1089" s="61" t="s">
        <v>1183</v>
      </c>
      <c r="F1089" s="23">
        <v>1</v>
      </c>
      <c r="G1089" s="27">
        <v>0.24</v>
      </c>
      <c r="H1089" t="str">
        <f t="shared" si="71"/>
        <v/>
      </c>
      <c r="I1089">
        <f>$H$1086*G1089</f>
        <v>69869.039999999994</v>
      </c>
      <c r="L1089" t="s">
        <v>1420</v>
      </c>
      <c r="M1089">
        <v>69869.039999999994</v>
      </c>
      <c r="N1089" s="106" t="str">
        <f t="shared" si="70"/>
        <v>69869.04</v>
      </c>
    </row>
    <row r="1090" spans="5:14" ht="16.5" thickTop="1" thickBot="1">
      <c r="E1090" s="61" t="s">
        <v>414</v>
      </c>
      <c r="F1090" s="23">
        <v>1</v>
      </c>
      <c r="G1090" s="27">
        <v>0.23</v>
      </c>
      <c r="H1090" t="str">
        <f t="shared" si="71"/>
        <v/>
      </c>
      <c r="I1090">
        <f>$H$1086*G1090</f>
        <v>66957.83</v>
      </c>
      <c r="L1090" t="s">
        <v>1420</v>
      </c>
      <c r="M1090">
        <v>66957.83</v>
      </c>
      <c r="N1090" s="106" t="str">
        <f t="shared" si="70"/>
        <v>66957.83</v>
      </c>
    </row>
    <row r="1091" spans="5:14" ht="16.5" thickTop="1" thickBot="1">
      <c r="E1091" s="101" t="s">
        <v>1037</v>
      </c>
      <c r="F1091" s="102">
        <v>1</v>
      </c>
      <c r="G1091" s="27"/>
      <c r="H1091">
        <f t="shared" si="71"/>
        <v>292404</v>
      </c>
      <c r="I1091" t="e">
        <f>H1090*G1091</f>
        <v>#VALUE!</v>
      </c>
      <c r="L1091">
        <v>292404</v>
      </c>
      <c r="N1091" s="106" t="str">
        <f t="shared" ref="N1091:N1154" si="77">_xlfn.CONCAT(L1091:M1091)</f>
        <v>292404</v>
      </c>
    </row>
    <row r="1092" spans="5:14" ht="16.5" thickTop="1" thickBot="1">
      <c r="E1092" s="61" t="s">
        <v>1037</v>
      </c>
      <c r="F1092" s="23">
        <v>1</v>
      </c>
      <c r="G1092" s="27">
        <v>1</v>
      </c>
      <c r="H1092">
        <f t="shared" ref="H1092:H1155" si="78">IFERROR(VLOOKUP(E1092,$A$3:$B$452,2,0), "")</f>
        <v>292404</v>
      </c>
      <c r="I1092">
        <f>H1091*G1092</f>
        <v>292404</v>
      </c>
      <c r="M1092">
        <v>292404</v>
      </c>
      <c r="N1092" s="106" t="str">
        <f t="shared" si="77"/>
        <v>292404</v>
      </c>
    </row>
    <row r="1093" spans="5:14" ht="16.5" thickTop="1" thickBot="1">
      <c r="E1093" s="101" t="s">
        <v>1034</v>
      </c>
      <c r="F1093" s="102">
        <v>4</v>
      </c>
      <c r="G1093" s="27"/>
      <c r="H1093">
        <f t="shared" si="78"/>
        <v>176678</v>
      </c>
      <c r="I1093">
        <f>H1092*G1093</f>
        <v>0</v>
      </c>
      <c r="L1093">
        <v>176678</v>
      </c>
      <c r="N1093" s="106" t="str">
        <f t="shared" si="77"/>
        <v>176678</v>
      </c>
    </row>
    <row r="1094" spans="5:14" ht="16.5" thickTop="1" thickBot="1">
      <c r="E1094" s="61" t="s">
        <v>1033</v>
      </c>
      <c r="F1094" s="23">
        <v>1</v>
      </c>
      <c r="G1094" s="27">
        <v>0.25</v>
      </c>
      <c r="H1094" t="str">
        <f t="shared" si="78"/>
        <v/>
      </c>
      <c r="I1094">
        <f>$H$1093*G1094</f>
        <v>44169.5</v>
      </c>
      <c r="L1094" t="s">
        <v>1420</v>
      </c>
      <c r="M1094">
        <v>44169.5</v>
      </c>
      <c r="N1094" s="106" t="str">
        <f t="shared" si="77"/>
        <v>44169.5</v>
      </c>
    </row>
    <row r="1095" spans="5:14" ht="16.5" thickTop="1" thickBot="1">
      <c r="E1095" s="61" t="s">
        <v>1055</v>
      </c>
      <c r="F1095" s="23">
        <v>1</v>
      </c>
      <c r="G1095" s="27">
        <v>0.28000000000000003</v>
      </c>
      <c r="H1095" t="str">
        <f t="shared" si="78"/>
        <v/>
      </c>
      <c r="I1095">
        <f>$H$1093*G1095</f>
        <v>49469.840000000004</v>
      </c>
      <c r="L1095" t="s">
        <v>1420</v>
      </c>
      <c r="M1095">
        <v>49469.840000000004</v>
      </c>
      <c r="N1095" s="106" t="str">
        <f t="shared" si="77"/>
        <v>49469.84</v>
      </c>
    </row>
    <row r="1096" spans="5:14" ht="16.5" thickTop="1" thickBot="1">
      <c r="E1096" s="61" t="s">
        <v>1054</v>
      </c>
      <c r="F1096" s="23">
        <v>1</v>
      </c>
      <c r="G1096" s="27">
        <v>0.24</v>
      </c>
      <c r="H1096" t="str">
        <f t="shared" si="78"/>
        <v/>
      </c>
      <c r="I1096">
        <f>$H$1093*G1096</f>
        <v>42402.720000000001</v>
      </c>
      <c r="L1096" t="s">
        <v>1420</v>
      </c>
      <c r="M1096">
        <v>42402.720000000001</v>
      </c>
      <c r="N1096" s="106" t="str">
        <f t="shared" si="77"/>
        <v>42402.72</v>
      </c>
    </row>
    <row r="1097" spans="5:14" ht="16.5" thickTop="1" thickBot="1">
      <c r="E1097" s="61" t="s">
        <v>1058</v>
      </c>
      <c r="F1097" s="23">
        <v>1</v>
      </c>
      <c r="G1097" s="27">
        <v>0.23</v>
      </c>
      <c r="H1097" t="str">
        <f t="shared" si="78"/>
        <v/>
      </c>
      <c r="I1097">
        <f>$H$1093*G1097</f>
        <v>40635.94</v>
      </c>
      <c r="L1097" t="s">
        <v>1420</v>
      </c>
      <c r="M1097">
        <v>40635.94</v>
      </c>
      <c r="N1097" s="106" t="str">
        <f t="shared" si="77"/>
        <v>40635.94</v>
      </c>
    </row>
    <row r="1098" spans="5:14" ht="16.5" thickTop="1" thickBot="1">
      <c r="E1098" s="101" t="s">
        <v>1240</v>
      </c>
      <c r="F1098" s="102">
        <v>1</v>
      </c>
      <c r="G1098" s="27"/>
      <c r="H1098">
        <f t="shared" si="78"/>
        <v>29745</v>
      </c>
      <c r="I1098" t="e">
        <f>H1097*G1098</f>
        <v>#VALUE!</v>
      </c>
      <c r="L1098">
        <v>29745</v>
      </c>
      <c r="N1098" s="106" t="str">
        <f t="shared" si="77"/>
        <v>29745</v>
      </c>
    </row>
    <row r="1099" spans="5:14" ht="16.5" thickTop="1" thickBot="1">
      <c r="E1099" s="61" t="s">
        <v>1240</v>
      </c>
      <c r="F1099" s="23">
        <v>1</v>
      </c>
      <c r="G1099" s="27">
        <v>1</v>
      </c>
      <c r="H1099">
        <f t="shared" si="78"/>
        <v>29745</v>
      </c>
      <c r="I1099">
        <f>H1098*G1099</f>
        <v>29745</v>
      </c>
      <c r="M1099">
        <v>29745</v>
      </c>
      <c r="N1099" s="106" t="str">
        <f t="shared" si="77"/>
        <v>29745</v>
      </c>
    </row>
    <row r="1100" spans="5:14" ht="16.5" thickTop="1" thickBot="1">
      <c r="E1100" s="101" t="s">
        <v>1046</v>
      </c>
      <c r="F1100" s="102">
        <v>3</v>
      </c>
      <c r="G1100" s="27"/>
      <c r="H1100">
        <f t="shared" si="78"/>
        <v>319588</v>
      </c>
      <c r="I1100">
        <f>H1099*G1100</f>
        <v>0</v>
      </c>
      <c r="L1100">
        <v>319588</v>
      </c>
      <c r="N1100" s="106" t="str">
        <f t="shared" si="77"/>
        <v>319588</v>
      </c>
    </row>
    <row r="1101" spans="5:14" ht="16.5" thickTop="1" thickBot="1">
      <c r="E1101" s="61" t="s">
        <v>1059</v>
      </c>
      <c r="F1101" s="23">
        <v>1</v>
      </c>
      <c r="G1101" s="27">
        <v>0.35</v>
      </c>
      <c r="H1101" t="str">
        <f t="shared" si="78"/>
        <v/>
      </c>
      <c r="I1101">
        <f>$H$1100*G1101</f>
        <v>111855.79999999999</v>
      </c>
      <c r="L1101" t="s">
        <v>1420</v>
      </c>
      <c r="M1101">
        <v>111855.79999999999</v>
      </c>
      <c r="N1101" s="106" t="str">
        <f t="shared" si="77"/>
        <v>111855.8</v>
      </c>
    </row>
    <row r="1102" spans="5:14" ht="16.5" thickTop="1" thickBot="1">
      <c r="E1102" s="61" t="s">
        <v>1045</v>
      </c>
      <c r="F1102" s="23">
        <v>1</v>
      </c>
      <c r="G1102" s="27">
        <v>0.33</v>
      </c>
      <c r="H1102" t="str">
        <f t="shared" si="78"/>
        <v/>
      </c>
      <c r="I1102">
        <f>$H$1100*G1102</f>
        <v>105464.04000000001</v>
      </c>
      <c r="L1102" t="s">
        <v>1420</v>
      </c>
      <c r="M1102">
        <v>105464.04000000001</v>
      </c>
      <c r="N1102" s="106" t="str">
        <f t="shared" si="77"/>
        <v>105464.04</v>
      </c>
    </row>
    <row r="1103" spans="5:14" ht="16.5" thickTop="1" thickBot="1">
      <c r="E1103" s="61" t="s">
        <v>1056</v>
      </c>
      <c r="F1103" s="23">
        <v>1</v>
      </c>
      <c r="G1103" s="27">
        <v>0.32</v>
      </c>
      <c r="H1103" t="str">
        <f t="shared" si="78"/>
        <v/>
      </c>
      <c r="I1103">
        <f>$H$1100*G1103</f>
        <v>102268.16</v>
      </c>
      <c r="L1103" t="s">
        <v>1420</v>
      </c>
      <c r="M1103">
        <v>102268.16</v>
      </c>
      <c r="N1103" s="106" t="str">
        <f t="shared" si="77"/>
        <v>102268.16</v>
      </c>
    </row>
    <row r="1104" spans="5:14" ht="16.5" thickTop="1" thickBot="1">
      <c r="E1104" s="101" t="s">
        <v>1200</v>
      </c>
      <c r="F1104" s="102">
        <v>1</v>
      </c>
      <c r="G1104" s="27"/>
      <c r="H1104">
        <f t="shared" si="78"/>
        <v>330924</v>
      </c>
      <c r="I1104" t="e">
        <f>H1103*G1104</f>
        <v>#VALUE!</v>
      </c>
      <c r="L1104">
        <v>330924</v>
      </c>
      <c r="N1104" s="106" t="str">
        <f t="shared" si="77"/>
        <v>330924</v>
      </c>
    </row>
    <row r="1105" spans="5:14" ht="16.5" thickTop="1" thickBot="1">
      <c r="E1105" s="61" t="s">
        <v>1200</v>
      </c>
      <c r="F1105" s="23">
        <v>1</v>
      </c>
      <c r="G1105" s="27">
        <v>1</v>
      </c>
      <c r="H1105">
        <f t="shared" si="78"/>
        <v>330924</v>
      </c>
      <c r="I1105">
        <f>H1104*G1105</f>
        <v>330924</v>
      </c>
      <c r="M1105">
        <v>330924</v>
      </c>
      <c r="N1105" s="106" t="str">
        <f t="shared" si="77"/>
        <v>330924</v>
      </c>
    </row>
    <row r="1106" spans="5:14" ht="16.5" thickTop="1" thickBot="1">
      <c r="E1106" s="101" t="s">
        <v>1153</v>
      </c>
      <c r="F1106" s="102">
        <v>2</v>
      </c>
      <c r="G1106" s="27"/>
      <c r="H1106">
        <f t="shared" si="78"/>
        <v>275823</v>
      </c>
      <c r="I1106">
        <f>H1105*G1106</f>
        <v>0</v>
      </c>
      <c r="L1106">
        <v>275823</v>
      </c>
      <c r="N1106" s="106" t="str">
        <f t="shared" si="77"/>
        <v>275823</v>
      </c>
    </row>
    <row r="1107" spans="5:14" ht="16.5" thickTop="1" thickBot="1">
      <c r="E1107" s="61" t="s">
        <v>1152</v>
      </c>
      <c r="F1107" s="23">
        <v>1</v>
      </c>
      <c r="G1107" s="27">
        <v>0.45</v>
      </c>
      <c r="H1107" t="str">
        <f t="shared" si="78"/>
        <v/>
      </c>
      <c r="I1107">
        <f>H1106*G1107</f>
        <v>124120.35</v>
      </c>
      <c r="L1107" t="s">
        <v>1420</v>
      </c>
      <c r="M1107">
        <v>124120.35</v>
      </c>
      <c r="N1107" s="106" t="str">
        <f t="shared" si="77"/>
        <v>124120.35</v>
      </c>
    </row>
    <row r="1108" spans="5:14" ht="16.5" thickTop="1" thickBot="1">
      <c r="E1108" s="61" t="s">
        <v>1159</v>
      </c>
      <c r="F1108" s="23">
        <v>1</v>
      </c>
      <c r="G1108" s="27">
        <v>0.55000000000000004</v>
      </c>
      <c r="H1108" t="str">
        <f t="shared" si="78"/>
        <v/>
      </c>
      <c r="I1108">
        <f>H1106*G1108</f>
        <v>151702.65000000002</v>
      </c>
      <c r="L1108" t="s">
        <v>1420</v>
      </c>
      <c r="M1108">
        <v>151702.65000000002</v>
      </c>
      <c r="N1108" s="106" t="str">
        <f t="shared" si="77"/>
        <v>151702.65</v>
      </c>
    </row>
    <row r="1109" spans="5:14" ht="16.5" thickTop="1" thickBot="1">
      <c r="E1109" s="101" t="s">
        <v>408</v>
      </c>
      <c r="F1109" s="102">
        <v>2</v>
      </c>
      <c r="G1109" s="27"/>
      <c r="H1109">
        <f t="shared" si="78"/>
        <v>214788</v>
      </c>
      <c r="I1109" t="e">
        <f>H1108*G1109</f>
        <v>#VALUE!</v>
      </c>
      <c r="L1109">
        <v>214788</v>
      </c>
      <c r="N1109" s="106" t="str">
        <f t="shared" si="77"/>
        <v>214788</v>
      </c>
    </row>
    <row r="1110" spans="5:14" ht="16.5" thickTop="1" thickBot="1">
      <c r="E1110" s="61" t="s">
        <v>406</v>
      </c>
      <c r="F1110" s="23">
        <v>1</v>
      </c>
      <c r="G1110" s="27">
        <v>0.45</v>
      </c>
      <c r="H1110" t="str">
        <f t="shared" si="78"/>
        <v/>
      </c>
      <c r="I1110">
        <f>H1109*G1110</f>
        <v>96654.6</v>
      </c>
      <c r="L1110" t="s">
        <v>1420</v>
      </c>
      <c r="M1110">
        <v>96654.6</v>
      </c>
      <c r="N1110" s="106" t="str">
        <f t="shared" si="77"/>
        <v>96654.6</v>
      </c>
    </row>
    <row r="1111" spans="5:14" ht="16.5" thickTop="1" thickBot="1">
      <c r="E1111" s="61" t="s">
        <v>1122</v>
      </c>
      <c r="F1111" s="23">
        <v>1</v>
      </c>
      <c r="G1111" s="27">
        <v>0.55000000000000004</v>
      </c>
      <c r="H1111" t="str">
        <f t="shared" si="78"/>
        <v/>
      </c>
      <c r="I1111">
        <f>H1109*G1111</f>
        <v>118133.40000000001</v>
      </c>
      <c r="L1111" t="s">
        <v>1420</v>
      </c>
      <c r="M1111">
        <v>118133.40000000001</v>
      </c>
      <c r="N1111" s="106" t="str">
        <f t="shared" si="77"/>
        <v>118133.4</v>
      </c>
    </row>
    <row r="1112" spans="5:14" ht="16.5" thickTop="1" thickBot="1">
      <c r="E1112" s="101" t="s">
        <v>1175</v>
      </c>
      <c r="F1112" s="102">
        <v>4</v>
      </c>
      <c r="G1112" s="27"/>
      <c r="H1112">
        <f t="shared" si="78"/>
        <v>313932</v>
      </c>
      <c r="I1112" t="e">
        <f>H1111*G1112</f>
        <v>#VALUE!</v>
      </c>
      <c r="L1112">
        <v>313932</v>
      </c>
      <c r="N1112" s="106" t="str">
        <f t="shared" si="77"/>
        <v>313932</v>
      </c>
    </row>
    <row r="1113" spans="5:14" ht="16.5" thickTop="1" thickBot="1">
      <c r="E1113" s="61" t="s">
        <v>1180</v>
      </c>
      <c r="F1113" s="23">
        <v>1</v>
      </c>
      <c r="G1113" s="27">
        <v>0.25</v>
      </c>
      <c r="H1113" t="str">
        <f t="shared" si="78"/>
        <v/>
      </c>
      <c r="I1113">
        <f>$H$1112*G1113</f>
        <v>78483</v>
      </c>
      <c r="L1113" t="s">
        <v>1420</v>
      </c>
      <c r="M1113">
        <v>78483</v>
      </c>
      <c r="N1113" s="106" t="str">
        <f t="shared" si="77"/>
        <v>78483</v>
      </c>
    </row>
    <row r="1114" spans="5:14" ht="16.5" thickTop="1" thickBot="1">
      <c r="E1114" s="61" t="s">
        <v>1175</v>
      </c>
      <c r="F1114" s="23">
        <v>1</v>
      </c>
      <c r="G1114" s="27">
        <v>0.28000000000000003</v>
      </c>
      <c r="H1114">
        <f t="shared" si="78"/>
        <v>313932</v>
      </c>
      <c r="I1114">
        <f>$H$1112*G1114</f>
        <v>87900.96</v>
      </c>
      <c r="M1114">
        <v>87900.96</v>
      </c>
      <c r="N1114" s="106" t="str">
        <f t="shared" si="77"/>
        <v>87900.96</v>
      </c>
    </row>
    <row r="1115" spans="5:14" ht="16.5" thickTop="1" thickBot="1">
      <c r="E1115" s="61" t="s">
        <v>1177</v>
      </c>
      <c r="F1115" s="23">
        <v>1</v>
      </c>
      <c r="G1115" s="27">
        <v>0.24</v>
      </c>
      <c r="H1115" t="str">
        <f t="shared" si="78"/>
        <v/>
      </c>
      <c r="I1115">
        <f>$H$1112*G1115</f>
        <v>75343.679999999993</v>
      </c>
      <c r="L1115" t="s">
        <v>1420</v>
      </c>
      <c r="M1115">
        <v>75343.679999999993</v>
      </c>
      <c r="N1115" s="106" t="str">
        <f t="shared" si="77"/>
        <v>75343.68</v>
      </c>
    </row>
    <row r="1116" spans="5:14" ht="16.5" thickTop="1" thickBot="1">
      <c r="E1116" s="61" t="s">
        <v>1186</v>
      </c>
      <c r="F1116" s="23">
        <v>1</v>
      </c>
      <c r="G1116" s="27">
        <v>0.23</v>
      </c>
      <c r="H1116" t="str">
        <f t="shared" si="78"/>
        <v/>
      </c>
      <c r="I1116">
        <f>$H$1112*G1116</f>
        <v>72204.36</v>
      </c>
      <c r="L1116" t="s">
        <v>1420</v>
      </c>
      <c r="M1116">
        <v>72204.36</v>
      </c>
      <c r="N1116" s="106" t="str">
        <f t="shared" si="77"/>
        <v>72204.36</v>
      </c>
    </row>
    <row r="1117" spans="5:14" ht="16.5" thickTop="1" thickBot="1">
      <c r="E1117" s="101" t="s">
        <v>405</v>
      </c>
      <c r="F1117" s="102">
        <v>3</v>
      </c>
      <c r="G1117" s="27"/>
      <c r="H1117">
        <f t="shared" si="78"/>
        <v>913768</v>
      </c>
      <c r="I1117" t="e">
        <f>H1116*G1117</f>
        <v>#VALUE!</v>
      </c>
      <c r="L1117">
        <v>913768</v>
      </c>
      <c r="N1117" s="106" t="str">
        <f t="shared" si="77"/>
        <v>913768</v>
      </c>
    </row>
    <row r="1118" spans="5:14" ht="16.5" thickTop="1" thickBot="1">
      <c r="E1118" s="61" t="s">
        <v>1102</v>
      </c>
      <c r="F1118" s="23">
        <v>1</v>
      </c>
      <c r="G1118" s="27">
        <v>0.35</v>
      </c>
      <c r="H1118" t="str">
        <f t="shared" si="78"/>
        <v/>
      </c>
      <c r="I1118">
        <f>$H$1117*G1118</f>
        <v>319818.8</v>
      </c>
      <c r="L1118" t="s">
        <v>1420</v>
      </c>
      <c r="M1118">
        <v>319818.8</v>
      </c>
      <c r="N1118" s="106" t="str">
        <f t="shared" si="77"/>
        <v>319818.8</v>
      </c>
    </row>
    <row r="1119" spans="5:14" ht="16.5" thickTop="1" thickBot="1">
      <c r="E1119" s="61" t="s">
        <v>1103</v>
      </c>
      <c r="F1119" s="23">
        <v>1</v>
      </c>
      <c r="G1119" s="27">
        <v>0.33</v>
      </c>
      <c r="H1119" t="str">
        <f t="shared" si="78"/>
        <v/>
      </c>
      <c r="I1119">
        <f>$H$1117*G1119</f>
        <v>301543.44</v>
      </c>
      <c r="L1119" t="s">
        <v>1420</v>
      </c>
      <c r="M1119">
        <v>301543.44</v>
      </c>
      <c r="N1119" s="106" t="str">
        <f t="shared" si="77"/>
        <v>301543.44</v>
      </c>
    </row>
    <row r="1120" spans="5:14" ht="16.5" thickTop="1" thickBot="1">
      <c r="E1120" s="61" t="s">
        <v>404</v>
      </c>
      <c r="F1120" s="23">
        <v>1</v>
      </c>
      <c r="G1120" s="27">
        <v>0.32</v>
      </c>
      <c r="H1120" t="str">
        <f t="shared" si="78"/>
        <v/>
      </c>
      <c r="I1120">
        <f>$H$1117*G1120</f>
        <v>292405.76000000001</v>
      </c>
      <c r="L1120" t="s">
        <v>1420</v>
      </c>
      <c r="M1120">
        <v>292405.76000000001</v>
      </c>
      <c r="N1120" s="106" t="str">
        <f t="shared" si="77"/>
        <v>292405.76</v>
      </c>
    </row>
    <row r="1121" spans="5:14" ht="16.5" thickTop="1" thickBot="1">
      <c r="E1121" s="101" t="s">
        <v>1104</v>
      </c>
      <c r="F1121" s="102">
        <v>2</v>
      </c>
      <c r="G1121" s="27"/>
      <c r="H1121">
        <f t="shared" si="78"/>
        <v>143197</v>
      </c>
      <c r="I1121" t="e">
        <f>H1120*G1121</f>
        <v>#VALUE!</v>
      </c>
      <c r="L1121">
        <v>143197</v>
      </c>
      <c r="N1121" s="106" t="str">
        <f t="shared" si="77"/>
        <v>143197</v>
      </c>
    </row>
    <row r="1122" spans="5:14" ht="16.5" thickTop="1" thickBot="1">
      <c r="E1122" s="61" t="s">
        <v>1104</v>
      </c>
      <c r="F1122" s="23">
        <v>1</v>
      </c>
      <c r="G1122" s="27">
        <v>0.45</v>
      </c>
      <c r="H1122">
        <f t="shared" si="78"/>
        <v>143197</v>
      </c>
      <c r="I1122">
        <f>H1121*G1122</f>
        <v>64438.65</v>
      </c>
      <c r="M1122">
        <v>64438.65</v>
      </c>
      <c r="N1122" s="106" t="str">
        <f t="shared" si="77"/>
        <v>64438.65</v>
      </c>
    </row>
    <row r="1123" spans="5:14" ht="16.5" thickTop="1" thickBot="1">
      <c r="E1123" s="61" t="s">
        <v>1106</v>
      </c>
      <c r="F1123" s="23">
        <v>1</v>
      </c>
      <c r="G1123" s="27">
        <v>0.55000000000000004</v>
      </c>
      <c r="H1123" t="str">
        <f t="shared" si="78"/>
        <v/>
      </c>
      <c r="I1123">
        <f>H1122*G1123</f>
        <v>78758.350000000006</v>
      </c>
      <c r="L1123" t="s">
        <v>1420</v>
      </c>
      <c r="M1123">
        <v>78758.350000000006</v>
      </c>
      <c r="N1123" s="106" t="str">
        <f t="shared" si="77"/>
        <v>78758.35</v>
      </c>
    </row>
    <row r="1124" spans="5:14" ht="16.5" thickTop="1" thickBot="1">
      <c r="E1124" s="101" t="s">
        <v>1029</v>
      </c>
      <c r="F1124" s="102">
        <v>11</v>
      </c>
      <c r="G1124" s="27"/>
      <c r="H1124">
        <f t="shared" si="78"/>
        <v>540000</v>
      </c>
      <c r="I1124" t="e">
        <f>H1123*G1124</f>
        <v>#VALUE!</v>
      </c>
      <c r="L1124">
        <v>540000</v>
      </c>
      <c r="N1124" s="106" t="str">
        <f t="shared" si="77"/>
        <v>540000</v>
      </c>
    </row>
    <row r="1125" spans="5:14" ht="16.5" thickTop="1" thickBot="1">
      <c r="E1125" s="61" t="s">
        <v>1027</v>
      </c>
      <c r="F1125" s="23">
        <v>1</v>
      </c>
      <c r="G1125" s="27">
        <v>0.19</v>
      </c>
      <c r="H1125" t="str">
        <f t="shared" si="78"/>
        <v/>
      </c>
      <c r="I1125">
        <f t="shared" ref="I1125:I1135" si="79">$H$1124*G1125</f>
        <v>102600</v>
      </c>
      <c r="L1125" t="s">
        <v>1420</v>
      </c>
      <c r="M1125">
        <v>102600</v>
      </c>
      <c r="N1125" s="106" t="str">
        <f t="shared" si="77"/>
        <v>102600</v>
      </c>
    </row>
    <row r="1126" spans="5:14" ht="16.5" thickTop="1" thickBot="1">
      <c r="E1126" s="61" t="s">
        <v>1035</v>
      </c>
      <c r="F1126" s="23">
        <v>1</v>
      </c>
      <c r="G1126" s="27">
        <v>9.5000000000000001E-2</v>
      </c>
      <c r="H1126" t="str">
        <f t="shared" si="78"/>
        <v/>
      </c>
      <c r="I1126">
        <f t="shared" si="79"/>
        <v>51300</v>
      </c>
      <c r="L1126" t="s">
        <v>1420</v>
      </c>
      <c r="M1126">
        <v>51300</v>
      </c>
      <c r="N1126" s="106" t="str">
        <f t="shared" si="77"/>
        <v>51300</v>
      </c>
    </row>
    <row r="1127" spans="5:14" ht="16.5" thickTop="1" thickBot="1">
      <c r="E1127" s="61" t="s">
        <v>1038</v>
      </c>
      <c r="F1127" s="23">
        <v>1</v>
      </c>
      <c r="G1127" s="27">
        <v>8.5000000000000006E-2</v>
      </c>
      <c r="H1127" t="str">
        <f t="shared" si="78"/>
        <v/>
      </c>
      <c r="I1127">
        <f t="shared" si="79"/>
        <v>45900</v>
      </c>
      <c r="L1127" t="s">
        <v>1420</v>
      </c>
      <c r="M1127">
        <v>45900</v>
      </c>
      <c r="N1127" s="106" t="str">
        <f t="shared" si="77"/>
        <v>45900</v>
      </c>
    </row>
    <row r="1128" spans="5:14" ht="16.5" thickTop="1" thickBot="1">
      <c r="E1128" s="61" t="s">
        <v>1040</v>
      </c>
      <c r="F1128" s="23">
        <v>1</v>
      </c>
      <c r="G1128" s="27">
        <v>7.4999999999999997E-2</v>
      </c>
      <c r="H1128" t="str">
        <f t="shared" si="78"/>
        <v/>
      </c>
      <c r="I1128">
        <f t="shared" si="79"/>
        <v>40500</v>
      </c>
      <c r="L1128" t="s">
        <v>1420</v>
      </c>
      <c r="M1128">
        <v>40500</v>
      </c>
      <c r="N1128" s="106" t="str">
        <f t="shared" si="77"/>
        <v>40500</v>
      </c>
    </row>
    <row r="1129" spans="5:14" ht="16.5" thickTop="1" thickBot="1">
      <c r="E1129" s="61" t="s">
        <v>1044</v>
      </c>
      <c r="F1129" s="23">
        <v>1</v>
      </c>
      <c r="G1129" s="27">
        <v>5.5E-2</v>
      </c>
      <c r="H1129" t="str">
        <f t="shared" si="78"/>
        <v/>
      </c>
      <c r="I1129">
        <f t="shared" si="79"/>
        <v>29700</v>
      </c>
      <c r="L1129" t="s">
        <v>1420</v>
      </c>
      <c r="M1129">
        <v>29700</v>
      </c>
      <c r="N1129" s="106" t="str">
        <f t="shared" si="77"/>
        <v>29700</v>
      </c>
    </row>
    <row r="1130" spans="5:14" ht="16.5" thickTop="1" thickBot="1">
      <c r="E1130" s="61" t="s">
        <v>1047</v>
      </c>
      <c r="F1130" s="23">
        <v>1</v>
      </c>
      <c r="G1130" s="27">
        <v>0.05</v>
      </c>
      <c r="H1130" t="str">
        <f t="shared" si="78"/>
        <v/>
      </c>
      <c r="I1130">
        <f t="shared" si="79"/>
        <v>27000</v>
      </c>
      <c r="L1130" t="s">
        <v>1420</v>
      </c>
      <c r="M1130">
        <v>27000</v>
      </c>
      <c r="N1130" s="106" t="str">
        <f t="shared" si="77"/>
        <v>27000</v>
      </c>
    </row>
    <row r="1131" spans="5:14" ht="16.5" thickTop="1" thickBot="1">
      <c r="E1131" s="61" t="s">
        <v>1048</v>
      </c>
      <c r="F1131" s="23">
        <v>1</v>
      </c>
      <c r="G1131" s="27">
        <v>0.1</v>
      </c>
      <c r="H1131" t="str">
        <f t="shared" si="78"/>
        <v/>
      </c>
      <c r="I1131">
        <f t="shared" si="79"/>
        <v>54000</v>
      </c>
      <c r="L1131" t="s">
        <v>1420</v>
      </c>
      <c r="M1131">
        <v>54000</v>
      </c>
      <c r="N1131" s="106" t="str">
        <f t="shared" si="77"/>
        <v>54000</v>
      </c>
    </row>
    <row r="1132" spans="5:14" ht="16.5" thickTop="1" thickBot="1">
      <c r="E1132" s="61" t="s">
        <v>1050</v>
      </c>
      <c r="F1132" s="23">
        <v>1</v>
      </c>
      <c r="G1132" s="27">
        <v>0.09</v>
      </c>
      <c r="H1132" t="str">
        <f t="shared" si="78"/>
        <v/>
      </c>
      <c r="I1132">
        <f t="shared" si="79"/>
        <v>48600</v>
      </c>
      <c r="L1132" t="s">
        <v>1420</v>
      </c>
      <c r="M1132">
        <v>48600</v>
      </c>
      <c r="N1132" s="106" t="str">
        <f t="shared" si="77"/>
        <v>48600</v>
      </c>
    </row>
    <row r="1133" spans="5:14" ht="16.5" thickTop="1" thickBot="1">
      <c r="E1133" s="61" t="s">
        <v>1053</v>
      </c>
      <c r="F1133" s="23">
        <v>1</v>
      </c>
      <c r="G1133" s="27">
        <v>0.08</v>
      </c>
      <c r="H1133" t="str">
        <f t="shared" si="78"/>
        <v/>
      </c>
      <c r="I1133">
        <f t="shared" si="79"/>
        <v>43200</v>
      </c>
      <c r="L1133" t="s">
        <v>1420</v>
      </c>
      <c r="M1133">
        <v>43200</v>
      </c>
      <c r="N1133" s="106" t="str">
        <f t="shared" si="77"/>
        <v>43200</v>
      </c>
    </row>
    <row r="1134" spans="5:14" ht="16.5" thickTop="1" thickBot="1">
      <c r="E1134" s="61" t="s">
        <v>1057</v>
      </c>
      <c r="F1134" s="23">
        <v>1</v>
      </c>
      <c r="G1134" s="27">
        <v>7.0000000000000007E-2</v>
      </c>
      <c r="H1134" t="str">
        <f t="shared" si="78"/>
        <v/>
      </c>
      <c r="I1134">
        <f t="shared" si="79"/>
        <v>37800</v>
      </c>
      <c r="L1134" t="s">
        <v>1420</v>
      </c>
      <c r="M1134">
        <v>37800</v>
      </c>
      <c r="N1134" s="106" t="str">
        <f t="shared" si="77"/>
        <v>37800</v>
      </c>
    </row>
    <row r="1135" spans="5:14" ht="16.5" thickTop="1" thickBot="1">
      <c r="E1135" s="61" t="s">
        <v>1043</v>
      </c>
      <c r="F1135" s="23">
        <v>1</v>
      </c>
      <c r="G1135" s="27">
        <v>0.11</v>
      </c>
      <c r="H1135" t="str">
        <f t="shared" si="78"/>
        <v/>
      </c>
      <c r="I1135">
        <f t="shared" si="79"/>
        <v>59400</v>
      </c>
      <c r="L1135" t="s">
        <v>1420</v>
      </c>
      <c r="M1135">
        <v>59400</v>
      </c>
      <c r="N1135" s="106" t="str">
        <f t="shared" si="77"/>
        <v>59400</v>
      </c>
    </row>
    <row r="1136" spans="5:14" ht="16.5" thickTop="1" thickBot="1">
      <c r="E1136" s="101" t="s">
        <v>1117</v>
      </c>
      <c r="F1136" s="102">
        <v>1</v>
      </c>
      <c r="G1136" s="27"/>
      <c r="H1136">
        <f t="shared" si="78"/>
        <v>274405</v>
      </c>
      <c r="I1136" t="e">
        <f>H1135*G1136</f>
        <v>#VALUE!</v>
      </c>
      <c r="L1136">
        <v>274405</v>
      </c>
      <c r="N1136" s="106" t="str">
        <f t="shared" si="77"/>
        <v>274405</v>
      </c>
    </row>
    <row r="1137" spans="5:14" ht="16.5" thickTop="1" thickBot="1">
      <c r="E1137" s="61" t="s">
        <v>349</v>
      </c>
      <c r="F1137" s="23">
        <v>1</v>
      </c>
      <c r="G1137" s="27">
        <v>1</v>
      </c>
      <c r="H1137">
        <f t="shared" si="78"/>
        <v>252331</v>
      </c>
      <c r="I1137">
        <f>H1136*G1137</f>
        <v>274405</v>
      </c>
      <c r="M1137">
        <v>274405</v>
      </c>
      <c r="N1137" s="106" t="str">
        <f t="shared" si="77"/>
        <v>274405</v>
      </c>
    </row>
    <row r="1138" spans="5:14" ht="16.5" thickTop="1" thickBot="1">
      <c r="E1138" s="101" t="s">
        <v>1136</v>
      </c>
      <c r="F1138" s="102">
        <v>2</v>
      </c>
      <c r="G1138" s="27"/>
      <c r="H1138">
        <f t="shared" si="78"/>
        <v>363858</v>
      </c>
      <c r="I1138">
        <f>H1137*G1138</f>
        <v>0</v>
      </c>
      <c r="L1138">
        <v>363858</v>
      </c>
      <c r="N1138" s="106" t="str">
        <f t="shared" si="77"/>
        <v>363858</v>
      </c>
    </row>
    <row r="1139" spans="5:14" ht="16.5" thickTop="1" thickBot="1">
      <c r="E1139" s="61" t="s">
        <v>1135</v>
      </c>
      <c r="F1139" s="23">
        <v>1</v>
      </c>
      <c r="G1139" s="27">
        <v>0.45</v>
      </c>
      <c r="H1139" t="str">
        <f t="shared" si="78"/>
        <v/>
      </c>
      <c r="I1139">
        <f>H1138*G1139</f>
        <v>163736.1</v>
      </c>
      <c r="L1139" t="s">
        <v>1420</v>
      </c>
      <c r="M1139">
        <v>163736.1</v>
      </c>
      <c r="N1139" s="106" t="str">
        <f t="shared" si="77"/>
        <v>163736.1</v>
      </c>
    </row>
    <row r="1140" spans="5:14" ht="16.5" thickTop="1" thickBot="1">
      <c r="E1140" s="61" t="s">
        <v>1144</v>
      </c>
      <c r="F1140" s="23">
        <v>1</v>
      </c>
      <c r="G1140" s="27">
        <v>0.55000000000000004</v>
      </c>
      <c r="H1140" t="str">
        <f t="shared" si="78"/>
        <v/>
      </c>
      <c r="I1140">
        <f>H1138*G1140</f>
        <v>200121.90000000002</v>
      </c>
      <c r="L1140" t="s">
        <v>1420</v>
      </c>
      <c r="M1140">
        <v>200121.90000000002</v>
      </c>
      <c r="N1140" s="106" t="str">
        <f t="shared" si="77"/>
        <v>200121.9</v>
      </c>
    </row>
    <row r="1141" spans="5:14" ht="16.5" thickTop="1" thickBot="1">
      <c r="E1141" s="101" t="s">
        <v>1138</v>
      </c>
      <c r="F1141" s="102">
        <v>1</v>
      </c>
      <c r="G1141" s="27"/>
      <c r="H1141">
        <f t="shared" si="78"/>
        <v>292589</v>
      </c>
      <c r="I1141" t="e">
        <f t="shared" ref="I1141:I1148" si="80">H1140*G1141</f>
        <v>#VALUE!</v>
      </c>
      <c r="L1141">
        <v>292589</v>
      </c>
      <c r="N1141" s="106" t="str">
        <f t="shared" si="77"/>
        <v>292589</v>
      </c>
    </row>
    <row r="1142" spans="5:14" ht="16.5" thickTop="1" thickBot="1">
      <c r="E1142" s="61" t="s">
        <v>1137</v>
      </c>
      <c r="F1142" s="23">
        <v>1</v>
      </c>
      <c r="G1142" s="27">
        <v>1</v>
      </c>
      <c r="H1142" t="str">
        <f t="shared" si="78"/>
        <v/>
      </c>
      <c r="I1142">
        <f t="shared" si="80"/>
        <v>292589</v>
      </c>
      <c r="L1142" t="s">
        <v>1420</v>
      </c>
      <c r="M1142">
        <v>292589</v>
      </c>
      <c r="N1142" s="106" t="str">
        <f t="shared" si="77"/>
        <v>292589</v>
      </c>
    </row>
    <row r="1143" spans="5:14" ht="16.5" thickTop="1" thickBot="1">
      <c r="E1143" s="101" t="s">
        <v>1210</v>
      </c>
      <c r="F1143" s="102">
        <v>1</v>
      </c>
      <c r="G1143" s="27"/>
      <c r="H1143">
        <f t="shared" si="78"/>
        <v>170021</v>
      </c>
      <c r="I1143" t="e">
        <f t="shared" si="80"/>
        <v>#VALUE!</v>
      </c>
      <c r="L1143">
        <v>170021</v>
      </c>
      <c r="N1143" s="106" t="str">
        <f t="shared" si="77"/>
        <v>170021</v>
      </c>
    </row>
    <row r="1144" spans="5:14" ht="16.5" thickTop="1" thickBot="1">
      <c r="E1144" s="61" t="s">
        <v>1209</v>
      </c>
      <c r="F1144" s="23">
        <v>1</v>
      </c>
      <c r="G1144" s="27">
        <v>1</v>
      </c>
      <c r="H1144" t="str">
        <f t="shared" si="78"/>
        <v/>
      </c>
      <c r="I1144">
        <f t="shared" si="80"/>
        <v>170021</v>
      </c>
      <c r="L1144" t="s">
        <v>1420</v>
      </c>
      <c r="M1144">
        <v>170021</v>
      </c>
      <c r="N1144" s="106" t="str">
        <f t="shared" si="77"/>
        <v>170021</v>
      </c>
    </row>
    <row r="1145" spans="5:14" ht="16.5" thickTop="1" thickBot="1">
      <c r="E1145" s="101" t="s">
        <v>1213</v>
      </c>
      <c r="F1145" s="102">
        <v>1</v>
      </c>
      <c r="G1145" s="27"/>
      <c r="H1145">
        <f t="shared" si="78"/>
        <v>126158</v>
      </c>
      <c r="I1145" t="e">
        <f t="shared" si="80"/>
        <v>#VALUE!</v>
      </c>
      <c r="L1145">
        <v>126158</v>
      </c>
      <c r="N1145" s="106" t="str">
        <f t="shared" si="77"/>
        <v>126158</v>
      </c>
    </row>
    <row r="1146" spans="5:14" ht="16.5" thickTop="1" thickBot="1">
      <c r="E1146" s="61" t="s">
        <v>1212</v>
      </c>
      <c r="F1146" s="23">
        <v>1</v>
      </c>
      <c r="G1146" s="27">
        <v>1</v>
      </c>
      <c r="H1146" t="str">
        <f t="shared" si="78"/>
        <v/>
      </c>
      <c r="I1146">
        <f t="shared" si="80"/>
        <v>126158</v>
      </c>
      <c r="L1146" t="s">
        <v>1420</v>
      </c>
      <c r="M1146">
        <v>126158</v>
      </c>
      <c r="N1146" s="106" t="str">
        <f t="shared" si="77"/>
        <v>126158</v>
      </c>
    </row>
    <row r="1147" spans="5:14" ht="16.5" thickTop="1" thickBot="1">
      <c r="E1147" s="101" t="s">
        <v>1031</v>
      </c>
      <c r="F1147" s="102">
        <v>2</v>
      </c>
      <c r="G1147" s="27"/>
      <c r="H1147">
        <f t="shared" si="78"/>
        <v>180802</v>
      </c>
      <c r="I1147" t="e">
        <f t="shared" si="80"/>
        <v>#VALUE!</v>
      </c>
      <c r="L1147">
        <v>180802</v>
      </c>
      <c r="N1147" s="106" t="str">
        <f t="shared" si="77"/>
        <v>180802</v>
      </c>
    </row>
    <row r="1148" spans="5:14" ht="16.5" thickTop="1" thickBot="1">
      <c r="E1148" s="61" t="s">
        <v>1030</v>
      </c>
      <c r="F1148" s="23">
        <v>1</v>
      </c>
      <c r="G1148" s="27">
        <v>0.45</v>
      </c>
      <c r="H1148" t="str">
        <f t="shared" si="78"/>
        <v/>
      </c>
      <c r="I1148">
        <f t="shared" si="80"/>
        <v>81360.900000000009</v>
      </c>
      <c r="L1148" t="s">
        <v>1420</v>
      </c>
      <c r="M1148">
        <v>81360.900000000009</v>
      </c>
      <c r="N1148" s="106" t="str">
        <f t="shared" si="77"/>
        <v>81360.9</v>
      </c>
    </row>
    <row r="1149" spans="5:14" ht="16.5" thickTop="1" thickBot="1">
      <c r="E1149" s="61" t="s">
        <v>1031</v>
      </c>
      <c r="F1149" s="23">
        <v>1</v>
      </c>
      <c r="G1149" s="27">
        <v>0.55000000000000004</v>
      </c>
      <c r="H1149">
        <f t="shared" si="78"/>
        <v>180802</v>
      </c>
      <c r="I1149">
        <f>H1147*G1149</f>
        <v>99441.1</v>
      </c>
      <c r="M1149">
        <v>99441.1</v>
      </c>
      <c r="N1149" s="106" t="str">
        <f t="shared" si="77"/>
        <v>99441.1</v>
      </c>
    </row>
    <row r="1150" spans="5:14" ht="16.5" thickTop="1" thickBot="1">
      <c r="E1150" s="101" t="s">
        <v>1134</v>
      </c>
      <c r="F1150" s="102">
        <v>3</v>
      </c>
      <c r="G1150" s="27"/>
      <c r="H1150">
        <f t="shared" si="78"/>
        <v>405148</v>
      </c>
      <c r="I1150">
        <f>H1149*G1150</f>
        <v>0</v>
      </c>
      <c r="L1150">
        <v>405148</v>
      </c>
      <c r="N1150" s="106" t="str">
        <f t="shared" si="77"/>
        <v>405148</v>
      </c>
    </row>
    <row r="1151" spans="5:14" ht="16.5" thickTop="1" thickBot="1">
      <c r="E1151" s="61" t="s">
        <v>1133</v>
      </c>
      <c r="F1151" s="23">
        <v>1</v>
      </c>
      <c r="G1151" s="27">
        <v>0.35</v>
      </c>
      <c r="H1151">
        <f t="shared" si="78"/>
        <v>294056</v>
      </c>
      <c r="I1151">
        <f>$H$1150*G1151</f>
        <v>141801.79999999999</v>
      </c>
      <c r="M1151">
        <v>141801.79999999999</v>
      </c>
      <c r="N1151" s="106" t="str">
        <f t="shared" si="77"/>
        <v>141801.8</v>
      </c>
    </row>
    <row r="1152" spans="5:14" ht="16.5" thickTop="1" thickBot="1">
      <c r="E1152" s="61" t="s">
        <v>1145</v>
      </c>
      <c r="F1152" s="23">
        <v>1</v>
      </c>
      <c r="G1152" s="27">
        <v>0.33</v>
      </c>
      <c r="H1152" t="str">
        <f t="shared" si="78"/>
        <v/>
      </c>
      <c r="I1152">
        <f>$H$1150*G1152</f>
        <v>133698.84</v>
      </c>
      <c r="L1152" t="s">
        <v>1420</v>
      </c>
      <c r="M1152">
        <v>133698.84</v>
      </c>
      <c r="N1152" s="106" t="str">
        <f t="shared" si="77"/>
        <v>133698.84</v>
      </c>
    </row>
    <row r="1153" spans="5:14" ht="16.5" thickTop="1" thickBot="1">
      <c r="E1153" s="61" t="s">
        <v>1129</v>
      </c>
      <c r="F1153" s="23">
        <v>1</v>
      </c>
      <c r="G1153" s="27">
        <v>0.32</v>
      </c>
      <c r="H1153" t="str">
        <f t="shared" si="78"/>
        <v/>
      </c>
      <c r="I1153">
        <f>$H$1150*G1153</f>
        <v>129647.36</v>
      </c>
      <c r="L1153" t="s">
        <v>1420</v>
      </c>
      <c r="M1153">
        <v>129647.36</v>
      </c>
      <c r="N1153" s="106" t="str">
        <f t="shared" si="77"/>
        <v>129647.36</v>
      </c>
    </row>
    <row r="1154" spans="5:14" ht="16.5" thickTop="1" thickBot="1">
      <c r="E1154" s="101" t="s">
        <v>411</v>
      </c>
      <c r="F1154" s="102">
        <v>5</v>
      </c>
      <c r="G1154" s="27"/>
      <c r="H1154">
        <f t="shared" si="78"/>
        <v>352967</v>
      </c>
      <c r="I1154" t="e">
        <f>H1153*G1154</f>
        <v>#VALUE!</v>
      </c>
      <c r="L1154">
        <v>352967</v>
      </c>
      <c r="N1154" s="106" t="str">
        <f t="shared" si="77"/>
        <v>352967</v>
      </c>
    </row>
    <row r="1155" spans="5:14" ht="16.5" thickTop="1" thickBot="1">
      <c r="E1155" s="61" t="s">
        <v>1118</v>
      </c>
      <c r="F1155" s="23">
        <v>1</v>
      </c>
      <c r="G1155" s="27">
        <v>0.15</v>
      </c>
      <c r="H1155" t="str">
        <f t="shared" si="78"/>
        <v/>
      </c>
      <c r="I1155">
        <f>$H$1154*G1155</f>
        <v>52945.049999999996</v>
      </c>
      <c r="L1155" t="s">
        <v>1420</v>
      </c>
      <c r="M1155">
        <v>52945.049999999996</v>
      </c>
      <c r="N1155" s="106" t="str">
        <f t="shared" ref="N1155:N1218" si="81">_xlfn.CONCAT(L1155:M1155)</f>
        <v>52945.05</v>
      </c>
    </row>
    <row r="1156" spans="5:14" ht="16.5" thickTop="1" thickBot="1">
      <c r="E1156" s="61" t="s">
        <v>407</v>
      </c>
      <c r="F1156" s="23">
        <v>1</v>
      </c>
      <c r="G1156" s="27">
        <v>0.18</v>
      </c>
      <c r="H1156" t="str">
        <f t="shared" ref="H1156:H1219" si="82">IFERROR(VLOOKUP(E1156,$A$3:$B$452,2,0), "")</f>
        <v/>
      </c>
      <c r="I1156">
        <f>$H$1154*G1156</f>
        <v>63534.06</v>
      </c>
      <c r="L1156" t="s">
        <v>1420</v>
      </c>
      <c r="M1156">
        <v>63534.06</v>
      </c>
      <c r="N1156" s="106" t="str">
        <f t="shared" si="81"/>
        <v>63534.06</v>
      </c>
    </row>
    <row r="1157" spans="5:14" ht="16.5" thickTop="1" thickBot="1">
      <c r="E1157" s="61" t="s">
        <v>1125</v>
      </c>
      <c r="F1157" s="23">
        <v>1</v>
      </c>
      <c r="G1157" s="27">
        <v>0.28000000000000003</v>
      </c>
      <c r="H1157" t="str">
        <f t="shared" si="82"/>
        <v/>
      </c>
      <c r="I1157">
        <f>$H$1154*G1157</f>
        <v>98830.760000000009</v>
      </c>
      <c r="L1157" t="s">
        <v>1420</v>
      </c>
      <c r="M1157">
        <v>98830.760000000009</v>
      </c>
      <c r="N1157" s="106" t="str">
        <f t="shared" si="81"/>
        <v>98830.76</v>
      </c>
    </row>
    <row r="1158" spans="5:14" ht="16.5" thickTop="1" thickBot="1">
      <c r="E1158" s="61" t="s">
        <v>1121</v>
      </c>
      <c r="F1158" s="23">
        <v>1</v>
      </c>
      <c r="G1158" s="27">
        <v>0.23</v>
      </c>
      <c r="H1158" t="str">
        <f t="shared" si="82"/>
        <v/>
      </c>
      <c r="I1158">
        <f>$H$1154*G1158</f>
        <v>81182.41</v>
      </c>
      <c r="L1158" t="s">
        <v>1420</v>
      </c>
      <c r="M1158">
        <v>81182.41</v>
      </c>
      <c r="N1158" s="106" t="str">
        <f t="shared" si="81"/>
        <v>81182.41</v>
      </c>
    </row>
    <row r="1159" spans="5:14" ht="16.5" thickTop="1" thickBot="1">
      <c r="E1159" s="61" t="s">
        <v>57</v>
      </c>
      <c r="F1159" s="23">
        <v>1</v>
      </c>
      <c r="G1159" s="27">
        <v>0.2</v>
      </c>
      <c r="H1159" t="str">
        <f t="shared" si="82"/>
        <v/>
      </c>
      <c r="I1159">
        <f>$H$1154*G1159</f>
        <v>70593.400000000009</v>
      </c>
      <c r="L1159" t="s">
        <v>1420</v>
      </c>
      <c r="M1159">
        <v>70593.400000000009</v>
      </c>
      <c r="N1159" s="106" t="str">
        <f t="shared" si="81"/>
        <v>70593.4</v>
      </c>
    </row>
    <row r="1160" spans="5:14" ht="16.5" thickTop="1" thickBot="1">
      <c r="E1160" s="101" t="s">
        <v>1205</v>
      </c>
      <c r="F1160" s="102">
        <v>2</v>
      </c>
      <c r="G1160" s="27"/>
      <c r="H1160">
        <f t="shared" si="82"/>
        <v>314196</v>
      </c>
      <c r="I1160" t="e">
        <f>H1159*G1160</f>
        <v>#VALUE!</v>
      </c>
      <c r="L1160">
        <v>314196</v>
      </c>
      <c r="N1160" s="106" t="str">
        <f t="shared" si="81"/>
        <v>314196</v>
      </c>
    </row>
    <row r="1161" spans="5:14" ht="16.5" thickTop="1" thickBot="1">
      <c r="E1161" s="61" t="s">
        <v>1204</v>
      </c>
      <c r="F1161" s="23">
        <v>1</v>
      </c>
      <c r="G1161" s="27">
        <v>0.45</v>
      </c>
      <c r="H1161" t="str">
        <f t="shared" si="82"/>
        <v/>
      </c>
      <c r="I1161">
        <f>H1160*G1161</f>
        <v>141388.20000000001</v>
      </c>
      <c r="L1161" t="s">
        <v>1420</v>
      </c>
      <c r="M1161">
        <v>141388.20000000001</v>
      </c>
      <c r="N1161" s="106" t="str">
        <f t="shared" si="81"/>
        <v>141388.2</v>
      </c>
    </row>
    <row r="1162" spans="5:14" ht="16.5" thickTop="1" thickBot="1">
      <c r="E1162" s="61" t="s">
        <v>1208</v>
      </c>
      <c r="F1162" s="23">
        <v>1</v>
      </c>
      <c r="G1162" s="27">
        <v>0.55000000000000004</v>
      </c>
      <c r="H1162" t="str">
        <f t="shared" si="82"/>
        <v/>
      </c>
      <c r="I1162">
        <f>H1160*G1162</f>
        <v>172807.80000000002</v>
      </c>
      <c r="L1162" t="s">
        <v>1420</v>
      </c>
      <c r="M1162">
        <v>172807.80000000002</v>
      </c>
      <c r="N1162" s="106" t="str">
        <f t="shared" si="81"/>
        <v>172807.8</v>
      </c>
    </row>
    <row r="1163" spans="5:14" ht="16.5" thickTop="1" thickBot="1">
      <c r="E1163" s="101" t="s">
        <v>1168</v>
      </c>
      <c r="F1163" s="102">
        <v>6</v>
      </c>
      <c r="G1163" s="27"/>
      <c r="H1163">
        <f t="shared" si="82"/>
        <v>431513</v>
      </c>
      <c r="I1163" t="e">
        <f>H1162*G1163</f>
        <v>#VALUE!</v>
      </c>
      <c r="L1163">
        <v>431513</v>
      </c>
      <c r="N1163" s="106" t="str">
        <f t="shared" si="81"/>
        <v>431513</v>
      </c>
    </row>
    <row r="1164" spans="5:14" ht="16.5" thickTop="1" thickBot="1">
      <c r="E1164" s="61" t="s">
        <v>1167</v>
      </c>
      <c r="F1164" s="23">
        <v>1</v>
      </c>
      <c r="G1164" s="27">
        <v>0.15</v>
      </c>
      <c r="H1164" t="str">
        <f t="shared" si="82"/>
        <v/>
      </c>
      <c r="I1164">
        <f t="shared" ref="I1164:I1169" si="83">$H$1163*G1164</f>
        <v>64726.95</v>
      </c>
      <c r="L1164" t="s">
        <v>1420</v>
      </c>
      <c r="M1164">
        <v>64726.95</v>
      </c>
      <c r="N1164" s="106" t="str">
        <f t="shared" si="81"/>
        <v>64726.95</v>
      </c>
    </row>
    <row r="1165" spans="5:14" ht="16.5" thickTop="1" thickBot="1">
      <c r="E1165" s="61" t="s">
        <v>1172</v>
      </c>
      <c r="F1165" s="23">
        <v>1</v>
      </c>
      <c r="G1165" s="27">
        <v>0.18</v>
      </c>
      <c r="H1165" t="str">
        <f t="shared" si="82"/>
        <v/>
      </c>
      <c r="I1165">
        <f t="shared" si="83"/>
        <v>77672.34</v>
      </c>
      <c r="L1165" t="s">
        <v>1420</v>
      </c>
      <c r="M1165">
        <v>77672.34</v>
      </c>
      <c r="N1165" s="106" t="str">
        <f t="shared" si="81"/>
        <v>77672.34</v>
      </c>
    </row>
    <row r="1166" spans="5:14" ht="16.5" thickTop="1" thickBot="1">
      <c r="E1166" s="61" t="s">
        <v>733</v>
      </c>
      <c r="F1166" s="23">
        <v>1</v>
      </c>
      <c r="G1166" s="27">
        <v>0.2</v>
      </c>
      <c r="H1166" t="str">
        <f t="shared" si="82"/>
        <v/>
      </c>
      <c r="I1166">
        <f t="shared" si="83"/>
        <v>86302.6</v>
      </c>
      <c r="L1166" t="s">
        <v>1420</v>
      </c>
      <c r="M1166">
        <v>86302.6</v>
      </c>
      <c r="N1166" s="106" t="str">
        <f t="shared" si="81"/>
        <v>86302.6</v>
      </c>
    </row>
    <row r="1167" spans="5:14" ht="16.5" thickTop="1" thickBot="1">
      <c r="E1167" s="61" t="s">
        <v>1173</v>
      </c>
      <c r="F1167" s="23">
        <v>1</v>
      </c>
      <c r="G1167" s="27">
        <v>0.12</v>
      </c>
      <c r="H1167" t="str">
        <f t="shared" si="82"/>
        <v/>
      </c>
      <c r="I1167">
        <f t="shared" si="83"/>
        <v>51781.56</v>
      </c>
      <c r="L1167" t="s">
        <v>1420</v>
      </c>
      <c r="M1167">
        <v>51781.56</v>
      </c>
      <c r="N1167" s="106" t="str">
        <f t="shared" si="81"/>
        <v>51781.56</v>
      </c>
    </row>
    <row r="1168" spans="5:14" ht="16.5" thickTop="1" thickBot="1">
      <c r="E1168" s="61" t="s">
        <v>1174</v>
      </c>
      <c r="F1168" s="23">
        <v>1</v>
      </c>
      <c r="G1168" s="27">
        <v>0.13</v>
      </c>
      <c r="H1168" t="str">
        <f t="shared" si="82"/>
        <v/>
      </c>
      <c r="I1168">
        <f t="shared" si="83"/>
        <v>56096.69</v>
      </c>
      <c r="L1168" t="s">
        <v>1420</v>
      </c>
      <c r="M1168">
        <v>56096.69</v>
      </c>
      <c r="N1168" s="106" t="str">
        <f t="shared" si="81"/>
        <v>56096.69</v>
      </c>
    </row>
    <row r="1169" spans="5:14" ht="16.5" thickTop="1" thickBot="1">
      <c r="E1169" s="61" t="s">
        <v>1188</v>
      </c>
      <c r="F1169" s="23">
        <v>1</v>
      </c>
      <c r="G1169" s="27">
        <v>0.22</v>
      </c>
      <c r="H1169" t="str">
        <f t="shared" si="82"/>
        <v/>
      </c>
      <c r="I1169">
        <f t="shared" si="83"/>
        <v>94932.86</v>
      </c>
      <c r="L1169" t="s">
        <v>1420</v>
      </c>
      <c r="M1169">
        <v>94932.86</v>
      </c>
      <c r="N1169" s="106" t="str">
        <f t="shared" si="81"/>
        <v>94932.86</v>
      </c>
    </row>
    <row r="1170" spans="5:14" ht="16.5" thickTop="1" thickBot="1">
      <c r="E1170" s="101" t="s">
        <v>1101</v>
      </c>
      <c r="F1170" s="102">
        <v>3</v>
      </c>
      <c r="G1170" s="27"/>
      <c r="H1170">
        <f t="shared" si="82"/>
        <v>235568</v>
      </c>
      <c r="I1170" t="e">
        <f>H1169*G1170</f>
        <v>#VALUE!</v>
      </c>
      <c r="L1170">
        <v>235568</v>
      </c>
      <c r="N1170" s="106" t="str">
        <f t="shared" si="81"/>
        <v>235568</v>
      </c>
    </row>
    <row r="1171" spans="5:14" ht="16.5" thickTop="1" thickBot="1">
      <c r="E1171" s="61" t="s">
        <v>1100</v>
      </c>
      <c r="F1171" s="23">
        <v>1</v>
      </c>
      <c r="G1171" s="27">
        <v>0.35</v>
      </c>
      <c r="H1171" t="str">
        <f t="shared" si="82"/>
        <v/>
      </c>
      <c r="I1171">
        <f>$H$1170*G1171</f>
        <v>82448.799999999988</v>
      </c>
      <c r="L1171" t="s">
        <v>1420</v>
      </c>
      <c r="M1171">
        <v>82448.799999999988</v>
      </c>
      <c r="N1171" s="106" t="str">
        <f t="shared" si="81"/>
        <v>82448.8</v>
      </c>
    </row>
    <row r="1172" spans="5:14" ht="16.5" thickTop="1" thickBot="1">
      <c r="E1172" s="61" t="s">
        <v>1105</v>
      </c>
      <c r="F1172" s="23">
        <v>1</v>
      </c>
      <c r="G1172" s="27">
        <v>0.33</v>
      </c>
      <c r="H1172" t="str">
        <f t="shared" si="82"/>
        <v/>
      </c>
      <c r="I1172">
        <f>$H$1170*G1172</f>
        <v>77737.440000000002</v>
      </c>
      <c r="L1172" t="s">
        <v>1420</v>
      </c>
      <c r="M1172">
        <v>77737.440000000002</v>
      </c>
      <c r="N1172" s="106" t="str">
        <f t="shared" si="81"/>
        <v>77737.44</v>
      </c>
    </row>
    <row r="1173" spans="5:14" ht="16.5" thickTop="1" thickBot="1">
      <c r="E1173" s="61" t="s">
        <v>1107</v>
      </c>
      <c r="F1173" s="23">
        <v>1</v>
      </c>
      <c r="G1173" s="27">
        <v>0.32</v>
      </c>
      <c r="H1173" t="str">
        <f t="shared" si="82"/>
        <v/>
      </c>
      <c r="I1173">
        <f>$H$1170*G1173</f>
        <v>75381.759999999995</v>
      </c>
      <c r="L1173" t="s">
        <v>1420</v>
      </c>
      <c r="M1173">
        <v>75381.759999999995</v>
      </c>
      <c r="N1173" s="106" t="str">
        <f t="shared" si="81"/>
        <v>75381.76</v>
      </c>
    </row>
    <row r="1174" spans="5:14" ht="16.5" thickTop="1" thickBot="1">
      <c r="E1174" s="101" t="s">
        <v>1142</v>
      </c>
      <c r="F1174" s="102">
        <v>1</v>
      </c>
      <c r="G1174" s="27"/>
      <c r="H1174">
        <f t="shared" si="82"/>
        <v>231900</v>
      </c>
      <c r="I1174" t="e">
        <f>H1173*G1174</f>
        <v>#VALUE!</v>
      </c>
      <c r="L1174">
        <v>231900</v>
      </c>
      <c r="N1174" s="106" t="str">
        <f t="shared" si="81"/>
        <v>231900</v>
      </c>
    </row>
    <row r="1175" spans="5:14" ht="16.5" thickTop="1" thickBot="1">
      <c r="E1175" s="61" t="s">
        <v>1141</v>
      </c>
      <c r="F1175" s="23">
        <v>1</v>
      </c>
      <c r="G1175" s="27">
        <v>1</v>
      </c>
      <c r="H1175" t="str">
        <f t="shared" si="82"/>
        <v/>
      </c>
      <c r="I1175">
        <f>H1174*G1175</f>
        <v>231900</v>
      </c>
      <c r="L1175" t="s">
        <v>1420</v>
      </c>
      <c r="M1175">
        <v>231900</v>
      </c>
      <c r="N1175" s="106" t="str">
        <f t="shared" si="81"/>
        <v>231900</v>
      </c>
    </row>
    <row r="1176" spans="5:14" ht="16.5" thickTop="1" thickBot="1">
      <c r="E1176" s="101" t="s">
        <v>1140</v>
      </c>
      <c r="F1176" s="102">
        <v>2</v>
      </c>
      <c r="G1176" s="27"/>
      <c r="H1176">
        <f t="shared" si="82"/>
        <v>132095</v>
      </c>
      <c r="I1176" t="e">
        <f>H1175*G1176</f>
        <v>#VALUE!</v>
      </c>
      <c r="L1176">
        <v>132095</v>
      </c>
      <c r="N1176" s="106" t="str">
        <f t="shared" si="81"/>
        <v>132095</v>
      </c>
    </row>
    <row r="1177" spans="5:14" ht="16.5" thickTop="1" thickBot="1">
      <c r="E1177" s="61" t="s">
        <v>1139</v>
      </c>
      <c r="F1177" s="23">
        <v>1</v>
      </c>
      <c r="G1177" s="27">
        <v>0.45</v>
      </c>
      <c r="H1177" t="str">
        <f t="shared" si="82"/>
        <v/>
      </c>
      <c r="I1177">
        <f>H1176*G1177</f>
        <v>59442.75</v>
      </c>
      <c r="L1177" t="s">
        <v>1420</v>
      </c>
      <c r="M1177">
        <v>59442.75</v>
      </c>
      <c r="N1177" s="106" t="str">
        <f t="shared" si="81"/>
        <v>59442.75</v>
      </c>
    </row>
    <row r="1178" spans="5:14" ht="16.5" thickTop="1" thickBot="1">
      <c r="E1178" s="61" t="s">
        <v>1143</v>
      </c>
      <c r="F1178" s="23">
        <v>1</v>
      </c>
      <c r="G1178" s="27">
        <v>0.55000000000000004</v>
      </c>
      <c r="H1178" t="str">
        <f t="shared" si="82"/>
        <v/>
      </c>
      <c r="I1178">
        <f>H1176*G1178</f>
        <v>72652.25</v>
      </c>
      <c r="L1178" t="s">
        <v>1420</v>
      </c>
      <c r="M1178">
        <v>72652.25</v>
      </c>
      <c r="N1178" s="106" t="str">
        <f t="shared" si="81"/>
        <v>72652.25</v>
      </c>
    </row>
    <row r="1179" spans="5:14" ht="16.5" thickTop="1" thickBot="1">
      <c r="E1179" s="101" t="s">
        <v>1202</v>
      </c>
      <c r="F1179" s="102">
        <v>2</v>
      </c>
      <c r="G1179" s="27"/>
      <c r="H1179">
        <f t="shared" si="82"/>
        <v>207490</v>
      </c>
      <c r="I1179" t="e">
        <f>H1178*G1179</f>
        <v>#VALUE!</v>
      </c>
      <c r="L1179">
        <v>207490</v>
      </c>
      <c r="N1179" s="106" t="str">
        <f t="shared" si="81"/>
        <v>207490</v>
      </c>
    </row>
    <row r="1180" spans="5:14" ht="16.5" thickTop="1" thickBot="1">
      <c r="E1180" s="61" t="s">
        <v>1201</v>
      </c>
      <c r="F1180" s="23">
        <v>1</v>
      </c>
      <c r="G1180" s="27">
        <v>0.55000000000000004</v>
      </c>
      <c r="H1180" t="str">
        <f t="shared" si="82"/>
        <v/>
      </c>
      <c r="I1180">
        <f>H1179*G1180</f>
        <v>114119.50000000001</v>
      </c>
      <c r="L1180" t="s">
        <v>1420</v>
      </c>
      <c r="M1180">
        <v>114119.50000000001</v>
      </c>
      <c r="N1180" s="106" t="str">
        <f t="shared" si="81"/>
        <v>114119.5</v>
      </c>
    </row>
    <row r="1181" spans="5:14" ht="16.5" thickTop="1" thickBot="1">
      <c r="E1181" s="61" t="s">
        <v>1202</v>
      </c>
      <c r="F1181" s="23">
        <v>1</v>
      </c>
      <c r="G1181" s="27">
        <v>0.45</v>
      </c>
      <c r="H1181">
        <f t="shared" si="82"/>
        <v>207490</v>
      </c>
      <c r="I1181">
        <f>H1179*G1181</f>
        <v>93370.5</v>
      </c>
      <c r="M1181">
        <v>93370.5</v>
      </c>
      <c r="N1181" s="106" t="str">
        <f t="shared" si="81"/>
        <v>93370.5</v>
      </c>
    </row>
    <row r="1182" spans="5:14" ht="16.5" thickTop="1" thickBot="1">
      <c r="E1182" s="101" t="s">
        <v>1236</v>
      </c>
      <c r="F1182" s="102">
        <v>5</v>
      </c>
      <c r="G1182" s="27"/>
      <c r="H1182">
        <f t="shared" si="82"/>
        <v>317666</v>
      </c>
      <c r="I1182">
        <f>H1181*G1182</f>
        <v>0</v>
      </c>
      <c r="L1182">
        <v>317666</v>
      </c>
      <c r="N1182" s="106" t="str">
        <f t="shared" si="81"/>
        <v>317666</v>
      </c>
    </row>
    <row r="1183" spans="5:14" ht="16.5" thickTop="1" thickBot="1">
      <c r="E1183" s="61" t="s">
        <v>1235</v>
      </c>
      <c r="F1183" s="23">
        <v>1</v>
      </c>
      <c r="G1183" s="27">
        <v>0.15</v>
      </c>
      <c r="H1183" t="str">
        <f t="shared" si="82"/>
        <v/>
      </c>
      <c r="I1183">
        <f>$H$1182*G1183</f>
        <v>47649.9</v>
      </c>
      <c r="L1183" t="s">
        <v>1420</v>
      </c>
      <c r="M1183">
        <v>47649.9</v>
      </c>
      <c r="N1183" s="106" t="str">
        <f t="shared" si="81"/>
        <v>47649.9</v>
      </c>
    </row>
    <row r="1184" spans="5:14" ht="16.5" thickTop="1" thickBot="1">
      <c r="E1184" s="61" t="s">
        <v>1237</v>
      </c>
      <c r="F1184" s="23">
        <v>1</v>
      </c>
      <c r="G1184" s="27">
        <v>0.18</v>
      </c>
      <c r="H1184" t="str">
        <f t="shared" si="82"/>
        <v/>
      </c>
      <c r="I1184">
        <f>$H$1182*G1184</f>
        <v>57179.88</v>
      </c>
      <c r="L1184" t="s">
        <v>1420</v>
      </c>
      <c r="M1184">
        <v>57179.88</v>
      </c>
      <c r="N1184" s="106" t="str">
        <f t="shared" si="81"/>
        <v>57179.88</v>
      </c>
    </row>
    <row r="1185" spans="5:14" ht="16.5" thickTop="1" thickBot="1">
      <c r="E1185" s="61" t="s">
        <v>1245</v>
      </c>
      <c r="F1185" s="23">
        <v>1</v>
      </c>
      <c r="G1185" s="27">
        <v>0.28000000000000003</v>
      </c>
      <c r="H1185" t="str">
        <f t="shared" si="82"/>
        <v/>
      </c>
      <c r="I1185">
        <f>$H$1182*G1185</f>
        <v>88946.48000000001</v>
      </c>
      <c r="L1185" t="s">
        <v>1420</v>
      </c>
      <c r="M1185">
        <v>88946.48000000001</v>
      </c>
      <c r="N1185" s="106" t="str">
        <f t="shared" si="81"/>
        <v>88946.48</v>
      </c>
    </row>
    <row r="1186" spans="5:14" ht="16.5" thickTop="1" thickBot="1">
      <c r="E1186" s="61" t="s">
        <v>1246</v>
      </c>
      <c r="F1186" s="23">
        <v>1</v>
      </c>
      <c r="G1186" s="27">
        <v>0.23</v>
      </c>
      <c r="H1186" t="str">
        <f t="shared" si="82"/>
        <v/>
      </c>
      <c r="I1186">
        <f>$H$1182*G1186</f>
        <v>73063.180000000008</v>
      </c>
      <c r="L1186" t="s">
        <v>1420</v>
      </c>
      <c r="M1186">
        <v>73063.180000000008</v>
      </c>
      <c r="N1186" s="106" t="str">
        <f t="shared" si="81"/>
        <v>73063.18</v>
      </c>
    </row>
    <row r="1187" spans="5:14" ht="16.5" thickTop="1" thickBot="1">
      <c r="E1187" s="61" t="s">
        <v>1236</v>
      </c>
      <c r="F1187" s="23">
        <v>1</v>
      </c>
      <c r="G1187" s="27">
        <v>0.2</v>
      </c>
      <c r="H1187">
        <f t="shared" si="82"/>
        <v>317666</v>
      </c>
      <c r="I1187">
        <f>$H$1182*G1187</f>
        <v>63533.200000000004</v>
      </c>
      <c r="M1187">
        <v>63533.200000000004</v>
      </c>
      <c r="N1187" s="106" t="str">
        <f t="shared" si="81"/>
        <v>63533.2</v>
      </c>
    </row>
    <row r="1188" spans="5:14" ht="16.5" thickTop="1" thickBot="1">
      <c r="E1188" s="101" t="s">
        <v>403</v>
      </c>
      <c r="F1188" s="102">
        <v>3</v>
      </c>
      <c r="G1188" s="27"/>
      <c r="H1188">
        <f t="shared" si="82"/>
        <v>107712</v>
      </c>
      <c r="I1188">
        <f>H1187*G1188</f>
        <v>0</v>
      </c>
      <c r="L1188">
        <v>107712</v>
      </c>
      <c r="N1188" s="106" t="str">
        <f t="shared" si="81"/>
        <v>107712</v>
      </c>
    </row>
    <row r="1189" spans="5:14" ht="16.5" thickTop="1" thickBot="1">
      <c r="E1189" s="61" t="s">
        <v>402</v>
      </c>
      <c r="F1189" s="23">
        <v>1</v>
      </c>
      <c r="G1189" s="27">
        <v>0.35</v>
      </c>
      <c r="H1189" t="str">
        <f t="shared" si="82"/>
        <v/>
      </c>
      <c r="I1189">
        <f>$H$1188*G1189</f>
        <v>37699.199999999997</v>
      </c>
      <c r="L1189" t="s">
        <v>1420</v>
      </c>
      <c r="M1189">
        <v>37699.199999999997</v>
      </c>
      <c r="N1189" s="106" t="str">
        <f t="shared" si="81"/>
        <v>37699.2</v>
      </c>
    </row>
    <row r="1190" spans="5:14" ht="16.5" thickTop="1" thickBot="1">
      <c r="E1190" s="61" t="s">
        <v>285</v>
      </c>
      <c r="F1190" s="23">
        <v>1</v>
      </c>
      <c r="G1190" s="27">
        <v>0.33</v>
      </c>
      <c r="H1190" t="str">
        <f t="shared" si="82"/>
        <v/>
      </c>
      <c r="I1190">
        <f>$H$1188*G1190</f>
        <v>35544.959999999999</v>
      </c>
      <c r="L1190" t="s">
        <v>1420</v>
      </c>
      <c r="M1190">
        <v>35544.959999999999</v>
      </c>
      <c r="N1190" s="106" t="str">
        <f t="shared" si="81"/>
        <v>35544.96</v>
      </c>
    </row>
    <row r="1191" spans="5:14" ht="16.5" thickTop="1" thickBot="1">
      <c r="E1191" s="61" t="s">
        <v>1211</v>
      </c>
      <c r="F1191" s="23">
        <v>1</v>
      </c>
      <c r="G1191" s="27">
        <v>0.32</v>
      </c>
      <c r="H1191" t="str">
        <f t="shared" si="82"/>
        <v/>
      </c>
      <c r="I1191">
        <f>$H$1188*G1191</f>
        <v>34467.840000000004</v>
      </c>
      <c r="L1191" t="s">
        <v>1420</v>
      </c>
      <c r="M1191">
        <v>34467.840000000004</v>
      </c>
      <c r="N1191" s="106" t="str">
        <f t="shared" si="81"/>
        <v>34467.84</v>
      </c>
    </row>
    <row r="1192" spans="5:14" ht="16.5" thickTop="1" thickBot="1">
      <c r="E1192" s="101" t="s">
        <v>1239</v>
      </c>
      <c r="F1192" s="102">
        <v>2</v>
      </c>
      <c r="G1192" s="27"/>
      <c r="H1192">
        <f t="shared" si="82"/>
        <v>39285</v>
      </c>
      <c r="I1192" t="e">
        <f>H1191*G1192</f>
        <v>#VALUE!</v>
      </c>
      <c r="L1192">
        <v>39285</v>
      </c>
      <c r="N1192" s="106" t="str">
        <f t="shared" si="81"/>
        <v>39285</v>
      </c>
    </row>
    <row r="1193" spans="5:14" ht="16.5" thickTop="1" thickBot="1">
      <c r="E1193" s="61" t="s">
        <v>1238</v>
      </c>
      <c r="F1193" s="23">
        <v>1</v>
      </c>
      <c r="G1193" s="27">
        <v>0.45</v>
      </c>
      <c r="H1193" t="str">
        <f t="shared" si="82"/>
        <v/>
      </c>
      <c r="I1193">
        <f>H1192*G1193</f>
        <v>17678.25</v>
      </c>
      <c r="L1193" t="s">
        <v>1420</v>
      </c>
      <c r="M1193">
        <v>17678.25</v>
      </c>
      <c r="N1193" s="106" t="str">
        <f t="shared" si="81"/>
        <v>17678.25</v>
      </c>
    </row>
    <row r="1194" spans="5:14" ht="16.5" thickTop="1" thickBot="1">
      <c r="E1194" s="61" t="s">
        <v>1241</v>
      </c>
      <c r="F1194" s="23">
        <v>1</v>
      </c>
      <c r="G1194" s="27">
        <v>0.55000000000000004</v>
      </c>
      <c r="H1194" t="str">
        <f t="shared" si="82"/>
        <v/>
      </c>
      <c r="I1194">
        <f>H1192*G1194</f>
        <v>21606.75</v>
      </c>
      <c r="L1194" t="s">
        <v>1420</v>
      </c>
      <c r="M1194">
        <v>21606.75</v>
      </c>
      <c r="N1194" s="106" t="str">
        <f t="shared" si="81"/>
        <v>21606.75</v>
      </c>
    </row>
    <row r="1195" spans="5:14" ht="16.5" thickTop="1" thickBot="1">
      <c r="E1195" s="101" t="s">
        <v>1132</v>
      </c>
      <c r="F1195" s="102">
        <v>2</v>
      </c>
      <c r="G1195" s="27"/>
      <c r="H1195">
        <f t="shared" si="82"/>
        <v>161792</v>
      </c>
      <c r="I1195" t="e">
        <f>H1194*G1195</f>
        <v>#VALUE!</v>
      </c>
      <c r="L1195">
        <v>161792</v>
      </c>
      <c r="N1195" s="106" t="str">
        <f t="shared" si="81"/>
        <v>161792</v>
      </c>
    </row>
    <row r="1196" spans="5:14" ht="16.5" thickTop="1" thickBot="1">
      <c r="E1196" s="61" t="s">
        <v>1131</v>
      </c>
      <c r="F1196" s="23">
        <v>1</v>
      </c>
      <c r="G1196" s="27">
        <v>0.55000000000000004</v>
      </c>
      <c r="H1196" t="str">
        <f t="shared" si="82"/>
        <v/>
      </c>
      <c r="I1196">
        <f>H1195*G1196</f>
        <v>88985.600000000006</v>
      </c>
      <c r="L1196" t="s">
        <v>1420</v>
      </c>
      <c r="M1196">
        <v>88985.600000000006</v>
      </c>
      <c r="N1196" s="106" t="str">
        <f t="shared" si="81"/>
        <v>88985.6</v>
      </c>
    </row>
    <row r="1197" spans="5:14" ht="16.5" thickTop="1" thickBot="1">
      <c r="E1197" s="61" t="s">
        <v>1132</v>
      </c>
      <c r="F1197" s="23">
        <v>1</v>
      </c>
      <c r="G1197" s="27">
        <v>0.45</v>
      </c>
      <c r="H1197">
        <f t="shared" si="82"/>
        <v>161792</v>
      </c>
      <c r="I1197">
        <f>H1195*G1197</f>
        <v>72806.400000000009</v>
      </c>
      <c r="M1197">
        <v>72806.400000000009</v>
      </c>
      <c r="N1197" s="106" t="str">
        <f t="shared" si="81"/>
        <v>72806.4</v>
      </c>
    </row>
    <row r="1198" spans="5:14" ht="16.5" thickTop="1" thickBot="1">
      <c r="E1198" s="101" t="s">
        <v>413</v>
      </c>
      <c r="F1198" s="102">
        <v>2</v>
      </c>
      <c r="G1198" s="27"/>
      <c r="H1198">
        <f t="shared" si="82"/>
        <v>27869</v>
      </c>
      <c r="I1198">
        <f>H1197*G1198</f>
        <v>0</v>
      </c>
      <c r="L1198">
        <v>27869</v>
      </c>
      <c r="N1198" s="106" t="str">
        <f t="shared" si="81"/>
        <v>27869</v>
      </c>
    </row>
    <row r="1199" spans="5:14" ht="16.5" thickTop="1" thickBot="1">
      <c r="E1199" s="61" t="s">
        <v>412</v>
      </c>
      <c r="F1199" s="23">
        <v>1</v>
      </c>
      <c r="G1199" s="27">
        <v>0.45</v>
      </c>
      <c r="H1199" t="str">
        <f t="shared" si="82"/>
        <v/>
      </c>
      <c r="I1199">
        <f>H1198*G1199</f>
        <v>12541.050000000001</v>
      </c>
      <c r="L1199" t="s">
        <v>1420</v>
      </c>
      <c r="M1199">
        <v>12541.050000000001</v>
      </c>
      <c r="N1199" s="106" t="str">
        <f t="shared" si="81"/>
        <v>12541.05</v>
      </c>
    </row>
    <row r="1200" spans="5:14" ht="16.5" thickTop="1" thickBot="1">
      <c r="E1200" s="61" t="s">
        <v>416</v>
      </c>
      <c r="F1200" s="23">
        <v>1</v>
      </c>
      <c r="G1200" s="27">
        <v>0.55000000000000004</v>
      </c>
      <c r="H1200" t="str">
        <f t="shared" si="82"/>
        <v/>
      </c>
      <c r="I1200">
        <f>H1198*G1200</f>
        <v>15327.95</v>
      </c>
      <c r="L1200" t="s">
        <v>1420</v>
      </c>
      <c r="M1200">
        <v>15327.95</v>
      </c>
      <c r="N1200" s="106" t="str">
        <f t="shared" si="81"/>
        <v>15327.95</v>
      </c>
    </row>
    <row r="1201" spans="5:14" ht="16.5" thickTop="1" thickBot="1">
      <c r="E1201" s="101" t="s">
        <v>1234</v>
      </c>
      <c r="F1201" s="102">
        <v>4</v>
      </c>
      <c r="G1201" s="27"/>
      <c r="H1201">
        <f t="shared" si="82"/>
        <v>561076</v>
      </c>
      <c r="I1201" t="e">
        <f>H1200*G1201</f>
        <v>#VALUE!</v>
      </c>
      <c r="L1201">
        <v>561076</v>
      </c>
      <c r="N1201" s="106" t="str">
        <f t="shared" si="81"/>
        <v>561076</v>
      </c>
    </row>
    <row r="1202" spans="5:14" ht="16.5" thickTop="1" thickBot="1">
      <c r="E1202" s="61" t="s">
        <v>1233</v>
      </c>
      <c r="F1202" s="23">
        <v>1</v>
      </c>
      <c r="G1202" s="27">
        <v>0.25</v>
      </c>
      <c r="H1202" t="str">
        <f t="shared" si="82"/>
        <v/>
      </c>
      <c r="I1202">
        <f>$H$1201*G1202</f>
        <v>140269</v>
      </c>
      <c r="L1202" t="s">
        <v>1420</v>
      </c>
      <c r="M1202">
        <v>140269</v>
      </c>
      <c r="N1202" s="106" t="str">
        <f t="shared" si="81"/>
        <v>140269</v>
      </c>
    </row>
    <row r="1203" spans="5:14" ht="16.5" thickTop="1" thickBot="1">
      <c r="E1203" s="61" t="s">
        <v>1244</v>
      </c>
      <c r="F1203" s="23">
        <v>1</v>
      </c>
      <c r="G1203" s="27">
        <v>0.28000000000000003</v>
      </c>
      <c r="H1203" t="str">
        <f t="shared" si="82"/>
        <v/>
      </c>
      <c r="I1203">
        <f>$H$1201*G1203</f>
        <v>157101.28000000003</v>
      </c>
      <c r="L1203" t="s">
        <v>1420</v>
      </c>
      <c r="M1203">
        <v>157101.28000000003</v>
      </c>
      <c r="N1203" s="106" t="str">
        <f t="shared" si="81"/>
        <v>157101.28</v>
      </c>
    </row>
    <row r="1204" spans="5:14" ht="16.5" thickTop="1" thickBot="1">
      <c r="E1204" s="61" t="s">
        <v>1234</v>
      </c>
      <c r="F1204" s="23">
        <v>1</v>
      </c>
      <c r="G1204" s="27">
        <v>0.24</v>
      </c>
      <c r="H1204">
        <f t="shared" si="82"/>
        <v>561076</v>
      </c>
      <c r="I1204">
        <f>$H$1201*G1204</f>
        <v>134658.23999999999</v>
      </c>
      <c r="M1204">
        <v>134658.23999999999</v>
      </c>
      <c r="N1204" s="106" t="str">
        <f t="shared" si="81"/>
        <v>134658.24</v>
      </c>
    </row>
    <row r="1205" spans="5:14" ht="16.5" thickTop="1" thickBot="1">
      <c r="E1205" s="61" t="s">
        <v>1249</v>
      </c>
      <c r="F1205" s="23">
        <v>1</v>
      </c>
      <c r="G1205" s="27">
        <v>0.23</v>
      </c>
      <c r="H1205" t="str">
        <f t="shared" si="82"/>
        <v/>
      </c>
      <c r="I1205">
        <f>$H$1201*G1205</f>
        <v>129047.48000000001</v>
      </c>
      <c r="L1205" t="s">
        <v>1420</v>
      </c>
      <c r="M1205">
        <v>129047.48000000001</v>
      </c>
      <c r="N1205" s="106" t="str">
        <f t="shared" si="81"/>
        <v>129047.48</v>
      </c>
    </row>
    <row r="1206" spans="5:14" ht="16.5" thickTop="1" thickBot="1">
      <c r="E1206" s="101" t="s">
        <v>1032</v>
      </c>
      <c r="F1206" s="102">
        <v>4</v>
      </c>
      <c r="G1206" s="27"/>
      <c r="H1206">
        <f t="shared" si="82"/>
        <v>111771</v>
      </c>
      <c r="I1206" t="e">
        <f>H1205*G1206</f>
        <v>#VALUE!</v>
      </c>
      <c r="L1206">
        <v>111771</v>
      </c>
      <c r="N1206" s="106" t="str">
        <f t="shared" si="81"/>
        <v>111771</v>
      </c>
    </row>
    <row r="1207" spans="5:14" ht="16.5" thickTop="1" thickBot="1">
      <c r="E1207" s="61" t="s">
        <v>475</v>
      </c>
      <c r="F1207" s="23">
        <v>1</v>
      </c>
      <c r="G1207" s="27">
        <v>0.23</v>
      </c>
      <c r="H1207">
        <f t="shared" si="82"/>
        <v>117464</v>
      </c>
      <c r="I1207">
        <f>$H$1206*G1207</f>
        <v>25707.33</v>
      </c>
      <c r="M1207">
        <v>25707.33</v>
      </c>
      <c r="N1207" s="106" t="str">
        <f t="shared" si="81"/>
        <v>25707.33</v>
      </c>
    </row>
    <row r="1208" spans="5:14" ht="16.5" thickTop="1" thickBot="1">
      <c r="E1208" s="61" t="s">
        <v>1041</v>
      </c>
      <c r="F1208" s="23">
        <v>1</v>
      </c>
      <c r="G1208" s="27">
        <v>0.24</v>
      </c>
      <c r="H1208" t="str">
        <f t="shared" si="82"/>
        <v/>
      </c>
      <c r="I1208">
        <f>$H$1206*G1208</f>
        <v>26825.039999999997</v>
      </c>
      <c r="L1208" t="s">
        <v>1420</v>
      </c>
      <c r="M1208">
        <v>26825.039999999997</v>
      </c>
      <c r="N1208" s="106" t="str">
        <f t="shared" si="81"/>
        <v>26825.04</v>
      </c>
    </row>
    <row r="1209" spans="5:14" ht="16.5" thickTop="1" thickBot="1">
      <c r="E1209" s="61" t="s">
        <v>1042</v>
      </c>
      <c r="F1209" s="23">
        <v>1</v>
      </c>
      <c r="G1209" s="27">
        <v>0.28000000000000003</v>
      </c>
      <c r="H1209" t="str">
        <f t="shared" si="82"/>
        <v/>
      </c>
      <c r="I1209">
        <f>$H$1206*G1209</f>
        <v>31295.880000000005</v>
      </c>
      <c r="L1209" t="s">
        <v>1420</v>
      </c>
      <c r="M1209">
        <v>31295.880000000005</v>
      </c>
      <c r="N1209" s="106" t="str">
        <f t="shared" si="81"/>
        <v>31295.88</v>
      </c>
    </row>
    <row r="1210" spans="5:14" ht="16.5" thickTop="1" thickBot="1">
      <c r="E1210" s="61" t="s">
        <v>1036</v>
      </c>
      <c r="F1210" s="23">
        <v>1</v>
      </c>
      <c r="G1210" s="27">
        <v>0.25</v>
      </c>
      <c r="H1210" t="str">
        <f t="shared" si="82"/>
        <v/>
      </c>
      <c r="I1210">
        <f>$H$1206*G1210</f>
        <v>27942.75</v>
      </c>
      <c r="L1210" t="s">
        <v>1420</v>
      </c>
      <c r="M1210">
        <v>27942.75</v>
      </c>
      <c r="N1210" s="106" t="str">
        <f t="shared" si="81"/>
        <v>27942.75</v>
      </c>
    </row>
    <row r="1211" spans="5:14" ht="16.5" thickTop="1" thickBot="1">
      <c r="E1211" s="101" t="s">
        <v>178</v>
      </c>
      <c r="F1211" s="102">
        <v>3</v>
      </c>
      <c r="G1211" s="27"/>
      <c r="H1211">
        <f t="shared" si="82"/>
        <v>497179</v>
      </c>
      <c r="I1211" t="e">
        <f>H1210*G1211</f>
        <v>#VALUE!</v>
      </c>
      <c r="L1211">
        <v>497179</v>
      </c>
      <c r="N1211" s="106" t="str">
        <f t="shared" si="81"/>
        <v>497179</v>
      </c>
    </row>
    <row r="1212" spans="5:14" ht="16.5" thickTop="1" thickBot="1">
      <c r="E1212" s="61" t="s">
        <v>667</v>
      </c>
      <c r="F1212" s="23">
        <v>1</v>
      </c>
      <c r="G1212" s="27">
        <v>0.35</v>
      </c>
      <c r="H1212">
        <f t="shared" si="82"/>
        <v>407781</v>
      </c>
      <c r="I1212">
        <f>$H$1211*G1212</f>
        <v>174012.65</v>
      </c>
      <c r="M1212">
        <v>174012.65</v>
      </c>
      <c r="N1212" s="106" t="str">
        <f t="shared" si="81"/>
        <v>174012.65</v>
      </c>
    </row>
    <row r="1213" spans="5:14" ht="16.5" thickTop="1" thickBot="1">
      <c r="E1213" s="61" t="s">
        <v>1049</v>
      </c>
      <c r="F1213" s="23">
        <v>1</v>
      </c>
      <c r="G1213" s="27">
        <v>0.33</v>
      </c>
      <c r="H1213" t="str">
        <f t="shared" si="82"/>
        <v/>
      </c>
      <c r="I1213">
        <f>$H$1211*G1213</f>
        <v>164069.07</v>
      </c>
      <c r="L1213" t="s">
        <v>1420</v>
      </c>
      <c r="M1213">
        <v>164069.07</v>
      </c>
      <c r="N1213" s="106" t="str">
        <f t="shared" si="81"/>
        <v>164069.07</v>
      </c>
    </row>
    <row r="1214" spans="5:14" ht="16.5" thickTop="1" thickBot="1">
      <c r="E1214" s="61" t="s">
        <v>178</v>
      </c>
      <c r="F1214" s="23">
        <v>1</v>
      </c>
      <c r="G1214" s="27">
        <v>0.32</v>
      </c>
      <c r="H1214">
        <f t="shared" si="82"/>
        <v>497179</v>
      </c>
      <c r="I1214">
        <f>$H$1211*G1214</f>
        <v>159097.28</v>
      </c>
      <c r="M1214">
        <v>159097.28</v>
      </c>
      <c r="N1214" s="106" t="str">
        <f t="shared" si="81"/>
        <v>159097.28</v>
      </c>
    </row>
    <row r="1215" spans="5:14" ht="16.5" thickTop="1" thickBot="1">
      <c r="E1215" s="101" t="s">
        <v>459</v>
      </c>
      <c r="F1215" s="102">
        <v>5</v>
      </c>
      <c r="G1215" s="27"/>
      <c r="H1215">
        <v>591178</v>
      </c>
      <c r="I1215">
        <f>H1214*G1215</f>
        <v>0</v>
      </c>
      <c r="L1215">
        <v>591178</v>
      </c>
      <c r="N1215" s="106" t="str">
        <f t="shared" si="81"/>
        <v>591178</v>
      </c>
    </row>
    <row r="1216" spans="5:14" ht="16.5" thickTop="1" thickBot="1">
      <c r="E1216" s="61" t="s">
        <v>1150</v>
      </c>
      <c r="F1216" s="23">
        <v>1</v>
      </c>
      <c r="G1216" s="27">
        <v>0.15</v>
      </c>
      <c r="H1216" t="str">
        <f t="shared" si="82"/>
        <v/>
      </c>
      <c r="I1216">
        <f>$H$1215*G1216</f>
        <v>88676.7</v>
      </c>
      <c r="L1216" t="s">
        <v>1420</v>
      </c>
      <c r="M1216">
        <v>88676.7</v>
      </c>
      <c r="N1216" s="106" t="str">
        <f t="shared" si="81"/>
        <v>88676.7</v>
      </c>
    </row>
    <row r="1217" spans="5:14" ht="16.5" thickTop="1" thickBot="1">
      <c r="E1217" s="61" t="s">
        <v>1156</v>
      </c>
      <c r="F1217" s="23">
        <v>1</v>
      </c>
      <c r="G1217" s="27">
        <v>0.18</v>
      </c>
      <c r="H1217" t="str">
        <f t="shared" si="82"/>
        <v/>
      </c>
      <c r="I1217">
        <f>$H$1215*G1217</f>
        <v>106412.04</v>
      </c>
      <c r="L1217" t="s">
        <v>1420</v>
      </c>
      <c r="M1217">
        <v>106412.04</v>
      </c>
      <c r="N1217" s="106" t="str">
        <f t="shared" si="81"/>
        <v>106412.04</v>
      </c>
    </row>
    <row r="1218" spans="5:14" ht="16.5" thickTop="1" thickBot="1">
      <c r="E1218" s="61" t="s">
        <v>1039</v>
      </c>
      <c r="F1218" s="23">
        <v>1</v>
      </c>
      <c r="G1218" s="27">
        <v>0.28000000000000003</v>
      </c>
      <c r="H1218" t="str">
        <f t="shared" si="82"/>
        <v/>
      </c>
      <c r="I1218">
        <f>$H$1215*G1218</f>
        <v>165529.84000000003</v>
      </c>
      <c r="L1218" t="s">
        <v>1420</v>
      </c>
      <c r="M1218">
        <v>165529.84000000003</v>
      </c>
      <c r="N1218" s="106" t="str">
        <f t="shared" si="81"/>
        <v>165529.84</v>
      </c>
    </row>
    <row r="1219" spans="5:14" ht="16.5" thickTop="1" thickBot="1">
      <c r="E1219" s="61" t="s">
        <v>1157</v>
      </c>
      <c r="F1219" s="23">
        <v>1</v>
      </c>
      <c r="G1219" s="27">
        <v>0.23</v>
      </c>
      <c r="H1219" t="str">
        <f t="shared" si="82"/>
        <v/>
      </c>
      <c r="I1219">
        <f>$H$1215*G1219</f>
        <v>135970.94</v>
      </c>
      <c r="L1219" t="s">
        <v>1420</v>
      </c>
      <c r="M1219">
        <v>135970.94</v>
      </c>
      <c r="N1219" s="106" t="str">
        <f t="shared" ref="N1219:N1282" si="84">_xlfn.CONCAT(L1219:M1219)</f>
        <v>135970.94</v>
      </c>
    </row>
    <row r="1220" spans="5:14" ht="16.5" thickTop="1" thickBot="1">
      <c r="E1220" s="61" t="s">
        <v>1160</v>
      </c>
      <c r="F1220" s="23">
        <v>1</v>
      </c>
      <c r="G1220" s="27">
        <v>0.2</v>
      </c>
      <c r="H1220" t="str">
        <f t="shared" ref="H1220:H1283" si="85">IFERROR(VLOOKUP(E1220,$A$3:$B$452,2,0), "")</f>
        <v/>
      </c>
      <c r="I1220">
        <f>$H$1215*G1220</f>
        <v>118235.6</v>
      </c>
      <c r="L1220" t="s">
        <v>1420</v>
      </c>
      <c r="M1220">
        <v>118235.6</v>
      </c>
      <c r="N1220" s="106" t="str">
        <f t="shared" si="84"/>
        <v>118235.6</v>
      </c>
    </row>
    <row r="1221" spans="5:14" ht="16.5" thickTop="1" thickBot="1">
      <c r="E1221" s="101" t="s">
        <v>1124</v>
      </c>
      <c r="F1221" s="102">
        <v>1</v>
      </c>
      <c r="G1221" s="27"/>
      <c r="H1221">
        <f t="shared" si="85"/>
        <v>364382</v>
      </c>
      <c r="I1221" t="e">
        <f>H1220*G1221</f>
        <v>#VALUE!</v>
      </c>
      <c r="L1221">
        <v>364382</v>
      </c>
      <c r="N1221" s="106" t="str">
        <f t="shared" si="84"/>
        <v>364382</v>
      </c>
    </row>
    <row r="1222" spans="5:14" ht="16.5" thickTop="1" thickBot="1">
      <c r="E1222" s="61" t="s">
        <v>1124</v>
      </c>
      <c r="F1222" s="23">
        <v>1</v>
      </c>
      <c r="G1222" s="27">
        <v>1</v>
      </c>
      <c r="H1222">
        <f t="shared" si="85"/>
        <v>364382</v>
      </c>
      <c r="I1222">
        <f>H1221*G1222</f>
        <v>364382</v>
      </c>
      <c r="M1222">
        <v>364382</v>
      </c>
      <c r="N1222" s="106" t="str">
        <f t="shared" si="84"/>
        <v>364382</v>
      </c>
    </row>
    <row r="1223" spans="5:14" ht="16.5" thickTop="1" thickBot="1">
      <c r="E1223" s="101" t="s">
        <v>1232</v>
      </c>
      <c r="F1223" s="102">
        <v>5</v>
      </c>
      <c r="G1223" s="27"/>
      <c r="H1223">
        <f t="shared" si="85"/>
        <v>555155</v>
      </c>
      <c r="I1223">
        <f>H1222*G1223</f>
        <v>0</v>
      </c>
      <c r="L1223">
        <v>555155</v>
      </c>
      <c r="N1223" s="106" t="str">
        <f t="shared" si="84"/>
        <v>555155</v>
      </c>
    </row>
    <row r="1224" spans="5:14" ht="16.5" thickTop="1" thickBot="1">
      <c r="E1224" s="61" t="s">
        <v>1230</v>
      </c>
      <c r="F1224" s="23">
        <v>1</v>
      </c>
      <c r="G1224" s="27">
        <v>0.15</v>
      </c>
      <c r="H1224" t="str">
        <f t="shared" si="85"/>
        <v/>
      </c>
      <c r="I1224">
        <f>$H$1223*G1224</f>
        <v>83273.25</v>
      </c>
      <c r="L1224" t="s">
        <v>1420</v>
      </c>
      <c r="M1224">
        <v>83273.25</v>
      </c>
      <c r="N1224" s="106" t="str">
        <f t="shared" si="84"/>
        <v>83273.25</v>
      </c>
    </row>
    <row r="1225" spans="5:14" ht="16.5" thickTop="1" thickBot="1">
      <c r="E1225" s="61" t="s">
        <v>1242</v>
      </c>
      <c r="F1225" s="23">
        <v>1</v>
      </c>
      <c r="G1225" s="27">
        <v>0.18</v>
      </c>
      <c r="H1225" t="str">
        <f t="shared" si="85"/>
        <v/>
      </c>
      <c r="I1225">
        <f>$H$1223*G1225</f>
        <v>99927.9</v>
      </c>
      <c r="L1225" t="s">
        <v>1420</v>
      </c>
      <c r="M1225">
        <v>99927.9</v>
      </c>
      <c r="N1225" s="106" t="str">
        <f t="shared" si="84"/>
        <v>99927.9</v>
      </c>
    </row>
    <row r="1226" spans="5:14" ht="16.5" thickTop="1" thickBot="1">
      <c r="E1226" s="61" t="s">
        <v>493</v>
      </c>
      <c r="F1226" s="23">
        <v>1</v>
      </c>
      <c r="G1226" s="27">
        <v>0.28000000000000003</v>
      </c>
      <c r="H1226">
        <f t="shared" si="85"/>
        <v>66439</v>
      </c>
      <c r="I1226">
        <f>$H$1223*G1226</f>
        <v>155443.40000000002</v>
      </c>
      <c r="M1226">
        <v>155443.40000000002</v>
      </c>
      <c r="N1226" s="106" t="str">
        <f t="shared" si="84"/>
        <v>155443.4</v>
      </c>
    </row>
    <row r="1227" spans="5:14" ht="16.5" thickTop="1" thickBot="1">
      <c r="E1227" s="61" t="s">
        <v>1247</v>
      </c>
      <c r="F1227" s="23">
        <v>1</v>
      </c>
      <c r="G1227" s="27">
        <v>0.23</v>
      </c>
      <c r="H1227" t="str">
        <f t="shared" si="85"/>
        <v/>
      </c>
      <c r="I1227">
        <f>$H$1223*G1227</f>
        <v>127685.65000000001</v>
      </c>
      <c r="L1227" t="s">
        <v>1420</v>
      </c>
      <c r="M1227">
        <v>127685.65000000001</v>
      </c>
      <c r="N1227" s="106" t="str">
        <f t="shared" si="84"/>
        <v>127685.65</v>
      </c>
    </row>
    <row r="1228" spans="5:14" ht="16.5" thickTop="1" thickBot="1">
      <c r="E1228" s="61" t="s">
        <v>57</v>
      </c>
      <c r="F1228" s="23">
        <v>1</v>
      </c>
      <c r="G1228" s="27">
        <v>0.2</v>
      </c>
      <c r="H1228" t="str">
        <f t="shared" si="85"/>
        <v/>
      </c>
      <c r="I1228">
        <f>$H$1223*G1228</f>
        <v>111031</v>
      </c>
      <c r="L1228" t="s">
        <v>1420</v>
      </c>
      <c r="M1228">
        <v>111031</v>
      </c>
      <c r="N1228" s="106" t="str">
        <f t="shared" si="84"/>
        <v>111031</v>
      </c>
    </row>
    <row r="1229" spans="5:14" ht="16.5" thickTop="1" thickBot="1">
      <c r="E1229" s="101" t="s">
        <v>1052</v>
      </c>
      <c r="F1229" s="102">
        <v>1</v>
      </c>
      <c r="G1229" s="27"/>
      <c r="H1229">
        <f t="shared" si="85"/>
        <v>186778</v>
      </c>
      <c r="I1229" t="e">
        <f>H1228*G1229</f>
        <v>#VALUE!</v>
      </c>
      <c r="L1229">
        <v>186778</v>
      </c>
      <c r="N1229" s="106" t="str">
        <f t="shared" si="84"/>
        <v>186778</v>
      </c>
    </row>
    <row r="1230" spans="5:14" ht="16.5" thickTop="1" thickBot="1">
      <c r="E1230" s="61" t="s">
        <v>1051</v>
      </c>
      <c r="F1230" s="23">
        <v>1</v>
      </c>
      <c r="G1230" s="27">
        <v>1</v>
      </c>
      <c r="H1230" t="str">
        <f t="shared" si="85"/>
        <v/>
      </c>
      <c r="I1230">
        <f>H1229*G1230</f>
        <v>186778</v>
      </c>
      <c r="L1230" t="s">
        <v>1420</v>
      </c>
      <c r="M1230">
        <v>186778</v>
      </c>
      <c r="N1230" s="106" t="str">
        <f t="shared" si="84"/>
        <v>186778</v>
      </c>
    </row>
    <row r="1231" spans="5:14" ht="16.5" thickTop="1" thickBot="1">
      <c r="E1231" s="101" t="s">
        <v>410</v>
      </c>
      <c r="F1231" s="102">
        <v>3</v>
      </c>
      <c r="G1231" s="27"/>
      <c r="H1231">
        <f t="shared" si="85"/>
        <v>278096</v>
      </c>
      <c r="I1231" t="e">
        <f>H1230*G1231</f>
        <v>#VALUE!</v>
      </c>
      <c r="L1231">
        <v>278096</v>
      </c>
      <c r="N1231" s="106" t="str">
        <f t="shared" si="84"/>
        <v>278096</v>
      </c>
    </row>
    <row r="1232" spans="5:14" ht="16.5" thickTop="1" thickBot="1">
      <c r="E1232" s="61" t="s">
        <v>1179</v>
      </c>
      <c r="F1232" s="23">
        <v>1</v>
      </c>
      <c r="G1232" s="27">
        <v>0.33</v>
      </c>
      <c r="H1232" t="str">
        <f t="shared" si="85"/>
        <v/>
      </c>
      <c r="I1232">
        <f>$H$1231*G1232</f>
        <v>91771.680000000008</v>
      </c>
      <c r="L1232" t="s">
        <v>1420</v>
      </c>
      <c r="M1232">
        <v>91771.680000000008</v>
      </c>
      <c r="N1232" s="106" t="str">
        <f t="shared" si="84"/>
        <v>91771.68</v>
      </c>
    </row>
    <row r="1233" spans="5:14" ht="16.5" thickTop="1" thickBot="1">
      <c r="E1233" s="61" t="s">
        <v>409</v>
      </c>
      <c r="F1233" s="23">
        <v>1</v>
      </c>
      <c r="G1233" s="27">
        <v>0.32</v>
      </c>
      <c r="H1233" t="str">
        <f t="shared" si="85"/>
        <v/>
      </c>
      <c r="I1233">
        <f>$H$1231*G1233</f>
        <v>88990.720000000001</v>
      </c>
      <c r="L1233" t="s">
        <v>1420</v>
      </c>
      <c r="M1233">
        <v>88990.720000000001</v>
      </c>
      <c r="N1233" s="106" t="str">
        <f t="shared" si="84"/>
        <v>88990.72</v>
      </c>
    </row>
    <row r="1234" spans="5:14" ht="16.5" thickTop="1" thickBot="1">
      <c r="E1234" s="61" t="s">
        <v>410</v>
      </c>
      <c r="F1234" s="23">
        <v>1</v>
      </c>
      <c r="G1234" s="27">
        <v>0.35</v>
      </c>
      <c r="H1234">
        <f t="shared" si="85"/>
        <v>278096</v>
      </c>
      <c r="I1234">
        <f>$H$1231*G1234</f>
        <v>97333.599999999991</v>
      </c>
      <c r="M1234">
        <v>97333.599999999991</v>
      </c>
      <c r="N1234" s="106" t="str">
        <f t="shared" si="84"/>
        <v>97333.6</v>
      </c>
    </row>
    <row r="1235" spans="5:14" ht="16.5" thickTop="1" thickBot="1">
      <c r="E1235" s="101" t="s">
        <v>1250</v>
      </c>
      <c r="F1235" s="102">
        <v>1</v>
      </c>
      <c r="G1235" s="27"/>
      <c r="H1235">
        <f t="shared" si="85"/>
        <v>540156</v>
      </c>
      <c r="I1235">
        <f t="shared" ref="I1235:I1255" si="86">H1234*G1235</f>
        <v>0</v>
      </c>
      <c r="L1235">
        <v>540156</v>
      </c>
      <c r="N1235" s="106" t="str">
        <f t="shared" si="84"/>
        <v>540156</v>
      </c>
    </row>
    <row r="1236" spans="5:14" ht="16.5" thickTop="1" thickBot="1">
      <c r="E1236" s="61" t="s">
        <v>1250</v>
      </c>
      <c r="F1236" s="23">
        <v>1</v>
      </c>
      <c r="G1236" s="27">
        <v>1</v>
      </c>
      <c r="H1236">
        <f t="shared" si="85"/>
        <v>540156</v>
      </c>
      <c r="I1236">
        <f t="shared" si="86"/>
        <v>540156</v>
      </c>
      <c r="M1236">
        <v>540156</v>
      </c>
      <c r="N1236" s="106" t="str">
        <f t="shared" si="84"/>
        <v>540156</v>
      </c>
    </row>
    <row r="1237" spans="5:14" ht="16.5" thickTop="1" thickBot="1">
      <c r="E1237" s="103" t="s">
        <v>747</v>
      </c>
      <c r="F1237" s="102">
        <v>67</v>
      </c>
      <c r="G1237" s="27"/>
      <c r="H1237" t="str">
        <f t="shared" si="85"/>
        <v>TOTAL_POPULATION</v>
      </c>
      <c r="I1237">
        <f t="shared" si="86"/>
        <v>0</v>
      </c>
      <c r="L1237" t="s">
        <v>1672</v>
      </c>
      <c r="N1237" s="106" t="str">
        <f t="shared" si="84"/>
        <v>TOTAL_POPULATION</v>
      </c>
    </row>
    <row r="1238" spans="5:14" ht="16.5" thickTop="1" thickBot="1">
      <c r="E1238" s="101" t="s">
        <v>1194</v>
      </c>
      <c r="F1238" s="102">
        <v>1</v>
      </c>
      <c r="G1238" s="27"/>
      <c r="H1238">
        <f t="shared" si="85"/>
        <v>133650</v>
      </c>
      <c r="I1238" t="e">
        <f t="shared" si="86"/>
        <v>#VALUE!</v>
      </c>
      <c r="L1238">
        <v>133650</v>
      </c>
      <c r="N1238" s="106" t="str">
        <f t="shared" si="84"/>
        <v>133650</v>
      </c>
    </row>
    <row r="1239" spans="5:14" ht="16.5" thickTop="1" thickBot="1">
      <c r="E1239" s="61" t="s">
        <v>1193</v>
      </c>
      <c r="F1239" s="23">
        <v>1</v>
      </c>
      <c r="G1239" s="27">
        <v>1</v>
      </c>
      <c r="H1239" t="str">
        <f t="shared" si="85"/>
        <v/>
      </c>
      <c r="I1239">
        <f t="shared" si="86"/>
        <v>133650</v>
      </c>
      <c r="L1239" t="s">
        <v>1420</v>
      </c>
      <c r="M1239">
        <v>133650</v>
      </c>
      <c r="N1239" s="106" t="str">
        <f t="shared" si="84"/>
        <v>133650</v>
      </c>
    </row>
    <row r="1240" spans="5:14" ht="16.5" thickTop="1" thickBot="1">
      <c r="E1240" s="101" t="s">
        <v>1218</v>
      </c>
      <c r="F1240" s="102">
        <v>1</v>
      </c>
      <c r="G1240" s="27"/>
      <c r="H1240">
        <f t="shared" si="85"/>
        <v>287746</v>
      </c>
      <c r="I1240" t="e">
        <f t="shared" si="86"/>
        <v>#VALUE!</v>
      </c>
      <c r="L1240">
        <v>287746</v>
      </c>
      <c r="N1240" s="106" t="str">
        <f t="shared" si="84"/>
        <v>287746</v>
      </c>
    </row>
    <row r="1241" spans="5:14" ht="16.5" thickTop="1" thickBot="1">
      <c r="E1241" s="61" t="s">
        <v>1218</v>
      </c>
      <c r="F1241" s="23">
        <v>1</v>
      </c>
      <c r="G1241" s="27">
        <v>1</v>
      </c>
      <c r="H1241">
        <f t="shared" si="85"/>
        <v>287746</v>
      </c>
      <c r="I1241">
        <f t="shared" si="86"/>
        <v>287746</v>
      </c>
      <c r="M1241">
        <v>287746</v>
      </c>
      <c r="N1241" s="106" t="str">
        <f t="shared" si="84"/>
        <v>287746</v>
      </c>
    </row>
    <row r="1242" spans="5:14" ht="16.5" thickTop="1" thickBot="1">
      <c r="E1242" s="101" t="s">
        <v>1115</v>
      </c>
      <c r="F1242" s="102">
        <v>1</v>
      </c>
      <c r="G1242" s="27"/>
      <c r="H1242">
        <f t="shared" si="85"/>
        <v>231538</v>
      </c>
      <c r="I1242">
        <f t="shared" si="86"/>
        <v>0</v>
      </c>
      <c r="L1242">
        <v>231538</v>
      </c>
      <c r="N1242" s="106" t="str">
        <f t="shared" si="84"/>
        <v>231538</v>
      </c>
    </row>
    <row r="1243" spans="5:14" ht="16.5" thickTop="1" thickBot="1">
      <c r="E1243" s="61" t="s">
        <v>1115</v>
      </c>
      <c r="F1243" s="23">
        <v>1</v>
      </c>
      <c r="G1243" s="27">
        <v>1</v>
      </c>
      <c r="H1243">
        <f t="shared" si="85"/>
        <v>231538</v>
      </c>
      <c r="I1243">
        <f t="shared" si="86"/>
        <v>231538</v>
      </c>
      <c r="M1243">
        <v>231538</v>
      </c>
      <c r="N1243" s="106" t="str">
        <f t="shared" si="84"/>
        <v>231538</v>
      </c>
    </row>
    <row r="1244" spans="5:14" ht="16.5" thickTop="1" thickBot="1">
      <c r="E1244" s="101" t="s">
        <v>1068</v>
      </c>
      <c r="F1244" s="102">
        <v>1</v>
      </c>
      <c r="G1244" s="27"/>
      <c r="H1244">
        <f t="shared" si="85"/>
        <v>170806</v>
      </c>
      <c r="I1244">
        <f t="shared" si="86"/>
        <v>0</v>
      </c>
      <c r="L1244">
        <v>170806</v>
      </c>
      <c r="N1244" s="106" t="str">
        <f t="shared" si="84"/>
        <v>170806</v>
      </c>
    </row>
    <row r="1245" spans="5:14" ht="16.5" thickTop="1" thickBot="1">
      <c r="E1245" s="61" t="s">
        <v>1068</v>
      </c>
      <c r="F1245" s="23">
        <v>1</v>
      </c>
      <c r="G1245" s="27">
        <v>1</v>
      </c>
      <c r="H1245">
        <f t="shared" si="85"/>
        <v>170806</v>
      </c>
      <c r="I1245">
        <f t="shared" si="86"/>
        <v>170806</v>
      </c>
      <c r="M1245">
        <v>170806</v>
      </c>
      <c r="N1245" s="106" t="str">
        <f t="shared" si="84"/>
        <v>170806</v>
      </c>
    </row>
    <row r="1246" spans="5:14" ht="16.5" thickTop="1" thickBot="1">
      <c r="E1246" s="101" t="s">
        <v>750</v>
      </c>
      <c r="F1246" s="102">
        <v>1</v>
      </c>
      <c r="G1246" s="27"/>
      <c r="H1246">
        <f t="shared" si="85"/>
        <v>317253</v>
      </c>
      <c r="I1246">
        <f t="shared" si="86"/>
        <v>0</v>
      </c>
      <c r="L1246">
        <v>317253</v>
      </c>
      <c r="N1246" s="106" t="str">
        <f t="shared" si="84"/>
        <v>317253</v>
      </c>
    </row>
    <row r="1247" spans="5:14" ht="16.5" thickTop="1" thickBot="1">
      <c r="E1247" s="61" t="s">
        <v>750</v>
      </c>
      <c r="F1247" s="23">
        <v>1</v>
      </c>
      <c r="G1247" s="27">
        <v>1</v>
      </c>
      <c r="H1247">
        <f t="shared" si="85"/>
        <v>317253</v>
      </c>
      <c r="I1247">
        <f t="shared" si="86"/>
        <v>317253</v>
      </c>
      <c r="M1247">
        <v>317253</v>
      </c>
      <c r="N1247" s="106" t="str">
        <f t="shared" si="84"/>
        <v>317253</v>
      </c>
    </row>
    <row r="1248" spans="5:14" ht="16.5" thickTop="1" thickBot="1">
      <c r="E1248" s="101" t="s">
        <v>1081</v>
      </c>
      <c r="F1248" s="102">
        <v>1</v>
      </c>
      <c r="G1248" s="27"/>
      <c r="H1248">
        <f t="shared" si="85"/>
        <v>160049</v>
      </c>
      <c r="I1248">
        <f t="shared" si="86"/>
        <v>0</v>
      </c>
      <c r="L1248">
        <v>160049</v>
      </c>
      <c r="N1248" s="106" t="str">
        <f t="shared" si="84"/>
        <v>160049</v>
      </c>
    </row>
    <row r="1249" spans="5:14" ht="16.5" thickTop="1" thickBot="1">
      <c r="E1249" s="61" t="s">
        <v>1080</v>
      </c>
      <c r="F1249" s="23">
        <v>1</v>
      </c>
      <c r="G1249" s="27">
        <v>1</v>
      </c>
      <c r="H1249" t="str">
        <f t="shared" si="85"/>
        <v/>
      </c>
      <c r="I1249">
        <f t="shared" si="86"/>
        <v>160049</v>
      </c>
      <c r="L1249" t="s">
        <v>1420</v>
      </c>
      <c r="M1249">
        <v>160049</v>
      </c>
      <c r="N1249" s="106" t="str">
        <f t="shared" si="84"/>
        <v>160049</v>
      </c>
    </row>
    <row r="1250" spans="5:14" ht="16.5" thickTop="1" thickBot="1">
      <c r="E1250" s="101" t="s">
        <v>1111</v>
      </c>
      <c r="F1250" s="102">
        <v>1</v>
      </c>
      <c r="G1250" s="27"/>
      <c r="H1250">
        <f t="shared" si="85"/>
        <v>122841</v>
      </c>
      <c r="I1250" t="e">
        <f t="shared" si="86"/>
        <v>#VALUE!</v>
      </c>
      <c r="L1250">
        <v>122841</v>
      </c>
      <c r="N1250" s="106" t="str">
        <f t="shared" si="84"/>
        <v>122841</v>
      </c>
    </row>
    <row r="1251" spans="5:14" ht="16.5" thickTop="1" thickBot="1">
      <c r="E1251" s="61" t="s">
        <v>1111</v>
      </c>
      <c r="F1251" s="23">
        <v>1</v>
      </c>
      <c r="G1251" s="27">
        <v>1</v>
      </c>
      <c r="H1251">
        <f t="shared" si="85"/>
        <v>122841</v>
      </c>
      <c r="I1251">
        <f t="shared" si="86"/>
        <v>122841</v>
      </c>
      <c r="M1251">
        <v>122841</v>
      </c>
      <c r="N1251" s="106" t="str">
        <f t="shared" si="84"/>
        <v>122841</v>
      </c>
    </row>
    <row r="1252" spans="5:14" ht="16.5" thickTop="1" thickBot="1">
      <c r="E1252" s="101" t="s">
        <v>1066</v>
      </c>
      <c r="F1252" s="102">
        <v>2</v>
      </c>
      <c r="G1252" s="27"/>
      <c r="H1252">
        <f t="shared" si="85"/>
        <v>292500</v>
      </c>
      <c r="I1252">
        <f t="shared" si="86"/>
        <v>0</v>
      </c>
      <c r="L1252">
        <v>292500</v>
      </c>
      <c r="N1252" s="106" t="str">
        <f t="shared" si="84"/>
        <v>292500</v>
      </c>
    </row>
    <row r="1253" spans="5:14" ht="16.5" thickTop="1" thickBot="1">
      <c r="E1253" s="61" t="s">
        <v>835</v>
      </c>
      <c r="F1253" s="23">
        <v>1</v>
      </c>
      <c r="G1253" s="27">
        <v>0.45</v>
      </c>
      <c r="H1253">
        <f t="shared" si="85"/>
        <v>182798</v>
      </c>
      <c r="I1253">
        <f t="shared" si="86"/>
        <v>131625</v>
      </c>
      <c r="M1253">
        <v>131625</v>
      </c>
      <c r="N1253" s="106" t="str">
        <f t="shared" si="84"/>
        <v>131625</v>
      </c>
    </row>
    <row r="1254" spans="5:14" ht="16.5" thickTop="1" thickBot="1">
      <c r="E1254" s="61" t="s">
        <v>1067</v>
      </c>
      <c r="F1254" s="23">
        <v>1</v>
      </c>
      <c r="G1254" s="27">
        <v>0.55000000000000004</v>
      </c>
      <c r="H1254" t="str">
        <f t="shared" si="85"/>
        <v/>
      </c>
      <c r="I1254">
        <f t="shared" si="86"/>
        <v>100538.90000000001</v>
      </c>
      <c r="L1254" t="s">
        <v>1420</v>
      </c>
      <c r="M1254">
        <v>100538.90000000001</v>
      </c>
      <c r="N1254" s="106" t="str">
        <f t="shared" si="84"/>
        <v>100538.9</v>
      </c>
    </row>
    <row r="1255" spans="5:14" ht="16.5" thickTop="1" thickBot="1">
      <c r="E1255" s="101" t="s">
        <v>1071</v>
      </c>
      <c r="F1255" s="102">
        <v>3</v>
      </c>
      <c r="G1255" s="27"/>
      <c r="H1255">
        <f t="shared" si="85"/>
        <v>176023</v>
      </c>
      <c r="I1255" t="e">
        <f t="shared" si="86"/>
        <v>#VALUE!</v>
      </c>
      <c r="L1255">
        <v>176023</v>
      </c>
      <c r="N1255" s="106" t="str">
        <f t="shared" si="84"/>
        <v>176023</v>
      </c>
    </row>
    <row r="1256" spans="5:14" ht="16.5" thickTop="1" thickBot="1">
      <c r="E1256" s="61" t="s">
        <v>1071</v>
      </c>
      <c r="F1256" s="23">
        <v>1</v>
      </c>
      <c r="G1256" s="27">
        <v>0.35</v>
      </c>
      <c r="H1256">
        <f t="shared" si="85"/>
        <v>176023</v>
      </c>
      <c r="I1256">
        <f>$H$1255*G1256</f>
        <v>61608.049999999996</v>
      </c>
      <c r="M1256">
        <v>61608.049999999996</v>
      </c>
      <c r="N1256" s="106" t="str">
        <f t="shared" si="84"/>
        <v>61608.05</v>
      </c>
    </row>
    <row r="1257" spans="5:14" ht="16.5" thickTop="1" thickBot="1">
      <c r="E1257" s="61" t="s">
        <v>1073</v>
      </c>
      <c r="F1257" s="23">
        <v>1</v>
      </c>
      <c r="G1257" s="27">
        <v>0.33</v>
      </c>
      <c r="H1257" t="str">
        <f t="shared" si="85"/>
        <v/>
      </c>
      <c r="I1257">
        <f>$H$1255*G1257</f>
        <v>58087.590000000004</v>
      </c>
      <c r="L1257" t="s">
        <v>1420</v>
      </c>
      <c r="M1257">
        <v>58087.590000000004</v>
      </c>
      <c r="N1257" s="106" t="str">
        <f t="shared" si="84"/>
        <v>58087.59</v>
      </c>
    </row>
    <row r="1258" spans="5:14" ht="16.5" thickTop="1" thickBot="1">
      <c r="E1258" s="61" t="s">
        <v>1070</v>
      </c>
      <c r="F1258" s="23">
        <v>1</v>
      </c>
      <c r="G1258" s="27">
        <v>0.32</v>
      </c>
      <c r="H1258" t="str">
        <f t="shared" si="85"/>
        <v/>
      </c>
      <c r="I1258">
        <f>$H$1255*G1258</f>
        <v>56327.360000000001</v>
      </c>
      <c r="L1258" t="s">
        <v>1420</v>
      </c>
      <c r="M1258">
        <v>56327.360000000001</v>
      </c>
      <c r="N1258" s="106" t="str">
        <f t="shared" si="84"/>
        <v>56327.36</v>
      </c>
    </row>
    <row r="1259" spans="5:14" ht="16.5" thickTop="1" thickBot="1">
      <c r="E1259" s="101" t="s">
        <v>1090</v>
      </c>
      <c r="F1259" s="102">
        <v>1</v>
      </c>
      <c r="G1259" s="27"/>
      <c r="H1259">
        <f t="shared" si="85"/>
        <v>165334</v>
      </c>
      <c r="I1259" t="e">
        <f t="shared" ref="I1259:I1271" si="87">H1258*G1259</f>
        <v>#VALUE!</v>
      </c>
      <c r="L1259">
        <v>165334</v>
      </c>
      <c r="N1259" s="106" t="str">
        <f t="shared" si="84"/>
        <v>165334</v>
      </c>
    </row>
    <row r="1260" spans="5:14" ht="16.5" thickTop="1" thickBot="1">
      <c r="E1260" s="61" t="s">
        <v>1089</v>
      </c>
      <c r="F1260" s="23">
        <v>1</v>
      </c>
      <c r="G1260" s="27">
        <v>0.1</v>
      </c>
      <c r="H1260" t="str">
        <f t="shared" si="85"/>
        <v/>
      </c>
      <c r="I1260">
        <f t="shared" si="87"/>
        <v>16533.400000000001</v>
      </c>
      <c r="L1260" t="s">
        <v>1420</v>
      </c>
      <c r="M1260">
        <v>16533.400000000001</v>
      </c>
      <c r="N1260" s="106" t="str">
        <f t="shared" si="84"/>
        <v>16533.4</v>
      </c>
    </row>
    <row r="1261" spans="5:14" ht="16.5" thickTop="1" thickBot="1">
      <c r="E1261" s="101" t="s">
        <v>1091</v>
      </c>
      <c r="F1261" s="102">
        <v>1</v>
      </c>
      <c r="G1261" s="27"/>
      <c r="H1261">
        <f t="shared" si="85"/>
        <v>437268</v>
      </c>
      <c r="I1261" t="e">
        <f t="shared" si="87"/>
        <v>#VALUE!</v>
      </c>
      <c r="L1261">
        <v>437268</v>
      </c>
      <c r="N1261" s="106" t="str">
        <f t="shared" si="84"/>
        <v>437268</v>
      </c>
    </row>
    <row r="1262" spans="5:14" ht="16.5" thickTop="1" thickBot="1">
      <c r="E1262" s="61" t="s">
        <v>1085</v>
      </c>
      <c r="F1262" s="23">
        <v>1</v>
      </c>
      <c r="G1262" s="27">
        <v>1</v>
      </c>
      <c r="H1262" t="str">
        <f t="shared" si="85"/>
        <v/>
      </c>
      <c r="I1262">
        <f t="shared" si="87"/>
        <v>437268</v>
      </c>
      <c r="L1262" t="s">
        <v>1420</v>
      </c>
      <c r="M1262">
        <v>437268</v>
      </c>
      <c r="N1262" s="106" t="str">
        <f t="shared" si="84"/>
        <v>437268</v>
      </c>
    </row>
    <row r="1263" spans="5:14" ht="16.5" thickTop="1" thickBot="1">
      <c r="E1263" s="101" t="s">
        <v>1069</v>
      </c>
      <c r="F1263" s="102">
        <v>1</v>
      </c>
      <c r="G1263" s="27"/>
      <c r="H1263">
        <f t="shared" si="85"/>
        <v>92599</v>
      </c>
      <c r="I1263" t="e">
        <f t="shared" si="87"/>
        <v>#VALUE!</v>
      </c>
      <c r="L1263">
        <v>92599</v>
      </c>
      <c r="N1263" s="106" t="str">
        <f t="shared" si="84"/>
        <v>92599</v>
      </c>
    </row>
    <row r="1264" spans="5:14" ht="16.5" thickTop="1" thickBot="1">
      <c r="E1264" s="61" t="s">
        <v>1069</v>
      </c>
      <c r="F1264" s="23">
        <v>1</v>
      </c>
      <c r="G1264" s="27">
        <v>1</v>
      </c>
      <c r="H1264">
        <f t="shared" si="85"/>
        <v>92599</v>
      </c>
      <c r="I1264">
        <f t="shared" si="87"/>
        <v>92599</v>
      </c>
      <c r="M1264">
        <v>92599</v>
      </c>
      <c r="N1264" s="106" t="str">
        <f t="shared" si="84"/>
        <v>92599</v>
      </c>
    </row>
    <row r="1265" spans="5:14" ht="16.5" thickTop="1" thickBot="1">
      <c r="E1265" s="101" t="s">
        <v>1251</v>
      </c>
      <c r="F1265" s="102">
        <v>1</v>
      </c>
      <c r="G1265" s="27"/>
      <c r="H1265">
        <f t="shared" si="85"/>
        <v>101658</v>
      </c>
      <c r="I1265">
        <f t="shared" si="87"/>
        <v>0</v>
      </c>
      <c r="L1265">
        <v>101658</v>
      </c>
      <c r="N1265" s="106" t="str">
        <f t="shared" si="84"/>
        <v>101658</v>
      </c>
    </row>
    <row r="1266" spans="5:14" ht="16.5" thickTop="1" thickBot="1">
      <c r="E1266" s="61" t="s">
        <v>1251</v>
      </c>
      <c r="F1266" s="23">
        <v>1</v>
      </c>
      <c r="G1266" s="27">
        <v>1</v>
      </c>
      <c r="H1266">
        <f t="shared" si="85"/>
        <v>101658</v>
      </c>
      <c r="I1266">
        <f t="shared" si="87"/>
        <v>101658</v>
      </c>
      <c r="M1266">
        <v>101658</v>
      </c>
      <c r="N1266" s="106" t="str">
        <f t="shared" si="84"/>
        <v>101658</v>
      </c>
    </row>
    <row r="1267" spans="5:14" ht="16.5" thickTop="1" thickBot="1">
      <c r="E1267" s="101" t="s">
        <v>1166</v>
      </c>
      <c r="F1267" s="102">
        <v>1</v>
      </c>
      <c r="G1267" s="27"/>
      <c r="H1267">
        <f t="shared" si="85"/>
        <v>340672</v>
      </c>
      <c r="I1267">
        <f t="shared" si="87"/>
        <v>0</v>
      </c>
      <c r="L1267">
        <v>340672</v>
      </c>
      <c r="N1267" s="106" t="str">
        <f t="shared" si="84"/>
        <v>340672</v>
      </c>
    </row>
    <row r="1268" spans="5:14" ht="16.5" thickTop="1" thickBot="1">
      <c r="E1268" s="61" t="s">
        <v>1166</v>
      </c>
      <c r="F1268" s="23">
        <v>1</v>
      </c>
      <c r="G1268" s="27">
        <v>1</v>
      </c>
      <c r="H1268">
        <f t="shared" si="85"/>
        <v>340672</v>
      </c>
      <c r="I1268">
        <f t="shared" si="87"/>
        <v>340672</v>
      </c>
      <c r="M1268">
        <v>340672</v>
      </c>
      <c r="N1268" s="106" t="str">
        <f t="shared" si="84"/>
        <v>340672</v>
      </c>
    </row>
    <row r="1269" spans="5:14" ht="16.5" thickTop="1" thickBot="1">
      <c r="E1269" s="101" t="s">
        <v>173</v>
      </c>
      <c r="F1269" s="102">
        <v>1</v>
      </c>
      <c r="G1269" s="27"/>
      <c r="H1269">
        <f t="shared" si="85"/>
        <v>274889</v>
      </c>
      <c r="I1269">
        <f t="shared" si="87"/>
        <v>0</v>
      </c>
      <c r="L1269">
        <v>274889</v>
      </c>
      <c r="N1269" s="106" t="str">
        <f t="shared" si="84"/>
        <v>274889</v>
      </c>
    </row>
    <row r="1270" spans="5:14" ht="16.5" thickTop="1" thickBot="1">
      <c r="E1270" s="61" t="s">
        <v>752</v>
      </c>
      <c r="F1270" s="23">
        <v>1</v>
      </c>
      <c r="G1270" s="27">
        <v>1</v>
      </c>
      <c r="H1270" t="str">
        <f t="shared" si="85"/>
        <v/>
      </c>
      <c r="I1270">
        <f t="shared" si="87"/>
        <v>274889</v>
      </c>
      <c r="L1270" t="s">
        <v>1420</v>
      </c>
      <c r="M1270">
        <v>274889</v>
      </c>
      <c r="N1270" s="106" t="str">
        <f t="shared" si="84"/>
        <v>274889</v>
      </c>
    </row>
    <row r="1271" spans="5:14" ht="16.5" thickTop="1" thickBot="1">
      <c r="E1271" s="101" t="s">
        <v>366</v>
      </c>
      <c r="F1271" s="102">
        <v>11</v>
      </c>
      <c r="G1271" s="27"/>
      <c r="H1271">
        <f t="shared" si="85"/>
        <v>250651</v>
      </c>
      <c r="I1271" t="e">
        <f t="shared" si="87"/>
        <v>#VALUE!</v>
      </c>
      <c r="L1271">
        <v>250651</v>
      </c>
      <c r="N1271" s="106" t="str">
        <f t="shared" si="84"/>
        <v>250651</v>
      </c>
    </row>
    <row r="1272" spans="5:14" ht="16.5" thickTop="1" thickBot="1">
      <c r="E1272" s="61" t="s">
        <v>1217</v>
      </c>
      <c r="F1272" s="23">
        <v>1</v>
      </c>
      <c r="G1272" s="27">
        <v>0.11</v>
      </c>
      <c r="H1272" t="str">
        <f t="shared" si="85"/>
        <v/>
      </c>
      <c r="I1272">
        <f t="shared" ref="I1272:I1282" si="88">$H$1271*G1272</f>
        <v>27571.61</v>
      </c>
      <c r="L1272" t="s">
        <v>1420</v>
      </c>
      <c r="M1272">
        <v>27571.61</v>
      </c>
      <c r="N1272" s="106" t="str">
        <f t="shared" si="84"/>
        <v>27571.61</v>
      </c>
    </row>
    <row r="1273" spans="5:14" ht="16.5" thickTop="1" thickBot="1">
      <c r="E1273" s="61" t="s">
        <v>1225</v>
      </c>
      <c r="F1273" s="23">
        <v>1</v>
      </c>
      <c r="G1273" s="27">
        <v>0.08</v>
      </c>
      <c r="H1273" t="str">
        <f t="shared" si="85"/>
        <v/>
      </c>
      <c r="I1273">
        <f t="shared" si="88"/>
        <v>20052.080000000002</v>
      </c>
      <c r="L1273" t="s">
        <v>1420</v>
      </c>
      <c r="M1273">
        <v>20052.080000000002</v>
      </c>
      <c r="N1273" s="106" t="str">
        <f t="shared" si="84"/>
        <v>20052.08</v>
      </c>
    </row>
    <row r="1274" spans="5:14" ht="16.5" thickTop="1" thickBot="1">
      <c r="E1274" s="61" t="s">
        <v>1221</v>
      </c>
      <c r="F1274" s="23">
        <v>1</v>
      </c>
      <c r="G1274" s="27">
        <v>7.0000000000000007E-2</v>
      </c>
      <c r="H1274" t="str">
        <f t="shared" si="85"/>
        <v/>
      </c>
      <c r="I1274">
        <f t="shared" si="88"/>
        <v>17545.570000000003</v>
      </c>
      <c r="L1274" t="s">
        <v>1420</v>
      </c>
      <c r="M1274">
        <v>17545.570000000003</v>
      </c>
      <c r="N1274" s="106" t="str">
        <f t="shared" si="84"/>
        <v>17545.57</v>
      </c>
    </row>
    <row r="1275" spans="5:14" ht="16.5" thickTop="1" thickBot="1">
      <c r="E1275" s="61" t="s">
        <v>1072</v>
      </c>
      <c r="F1275" s="23">
        <v>1</v>
      </c>
      <c r="G1275" s="27">
        <v>0.09</v>
      </c>
      <c r="H1275" t="str">
        <f t="shared" si="85"/>
        <v/>
      </c>
      <c r="I1275">
        <f t="shared" si="88"/>
        <v>22558.59</v>
      </c>
      <c r="L1275" t="s">
        <v>1420</v>
      </c>
      <c r="M1275">
        <v>22558.59</v>
      </c>
      <c r="N1275" s="106" t="str">
        <f t="shared" si="84"/>
        <v>22558.59</v>
      </c>
    </row>
    <row r="1276" spans="5:14" ht="16.5" thickTop="1" thickBot="1">
      <c r="E1276" s="61" t="s">
        <v>1074</v>
      </c>
      <c r="F1276" s="23">
        <v>1</v>
      </c>
      <c r="G1276" s="27">
        <v>0.1</v>
      </c>
      <c r="H1276" t="str">
        <f t="shared" si="85"/>
        <v/>
      </c>
      <c r="I1276">
        <f t="shared" si="88"/>
        <v>25065.100000000002</v>
      </c>
      <c r="L1276" t="s">
        <v>1420</v>
      </c>
      <c r="M1276">
        <v>25065.100000000002</v>
      </c>
      <c r="N1276" s="106" t="str">
        <f t="shared" si="84"/>
        <v>25065.1</v>
      </c>
    </row>
    <row r="1277" spans="5:14" ht="16.5" thickTop="1" thickBot="1">
      <c r="E1277" s="61" t="s">
        <v>1222</v>
      </c>
      <c r="F1277" s="23">
        <v>1</v>
      </c>
      <c r="G1277" s="27">
        <v>0.05</v>
      </c>
      <c r="H1277" t="str">
        <f t="shared" si="85"/>
        <v/>
      </c>
      <c r="I1277">
        <f t="shared" si="88"/>
        <v>12532.550000000001</v>
      </c>
      <c r="L1277" t="s">
        <v>1420</v>
      </c>
      <c r="M1277">
        <v>12532.550000000001</v>
      </c>
      <c r="N1277" s="106" t="str">
        <f t="shared" si="84"/>
        <v>12532.55</v>
      </c>
    </row>
    <row r="1278" spans="5:14" ht="16.5" thickTop="1" thickBot="1">
      <c r="E1278" s="61" t="s">
        <v>1075</v>
      </c>
      <c r="F1278" s="23">
        <v>1</v>
      </c>
      <c r="G1278" s="27">
        <v>5.5E-2</v>
      </c>
      <c r="H1278" t="str">
        <f t="shared" si="85"/>
        <v/>
      </c>
      <c r="I1278">
        <f t="shared" si="88"/>
        <v>13785.805</v>
      </c>
      <c r="L1278" t="s">
        <v>1420</v>
      </c>
      <c r="M1278">
        <v>13785.805</v>
      </c>
      <c r="N1278" s="106" t="str">
        <f t="shared" si="84"/>
        <v>13785.805</v>
      </c>
    </row>
    <row r="1279" spans="5:14" ht="16.5" thickTop="1" thickBot="1">
      <c r="E1279" s="61" t="s">
        <v>1078</v>
      </c>
      <c r="F1279" s="23">
        <v>1</v>
      </c>
      <c r="G1279" s="27">
        <v>7.4999999999999997E-2</v>
      </c>
      <c r="H1279" t="str">
        <f t="shared" si="85"/>
        <v/>
      </c>
      <c r="I1279">
        <f t="shared" si="88"/>
        <v>18798.825000000001</v>
      </c>
      <c r="L1279" t="s">
        <v>1420</v>
      </c>
      <c r="M1279">
        <v>18798.825000000001</v>
      </c>
      <c r="N1279" s="106" t="str">
        <f t="shared" si="84"/>
        <v>18798.825</v>
      </c>
    </row>
    <row r="1280" spans="5:14" ht="16.5" thickTop="1" thickBot="1">
      <c r="E1280" s="61" t="s">
        <v>747</v>
      </c>
      <c r="F1280" s="23">
        <v>1</v>
      </c>
      <c r="G1280" s="27">
        <v>8.5000000000000006E-2</v>
      </c>
      <c r="H1280" t="str">
        <f t="shared" si="85"/>
        <v>TOTAL_POPULATION</v>
      </c>
      <c r="I1280">
        <f t="shared" si="88"/>
        <v>21305.335000000003</v>
      </c>
      <c r="M1280">
        <v>21305.335000000003</v>
      </c>
      <c r="N1280" s="106" t="str">
        <f t="shared" si="84"/>
        <v>21305.335</v>
      </c>
    </row>
    <row r="1281" spans="5:14" ht="16.5" thickTop="1" thickBot="1">
      <c r="E1281" s="61" t="s">
        <v>1082</v>
      </c>
      <c r="F1281" s="23">
        <v>1</v>
      </c>
      <c r="G1281" s="27">
        <v>9.5000000000000001E-2</v>
      </c>
      <c r="H1281" t="str">
        <f t="shared" si="85"/>
        <v/>
      </c>
      <c r="I1281">
        <f t="shared" si="88"/>
        <v>23811.845000000001</v>
      </c>
      <c r="L1281" t="s">
        <v>1420</v>
      </c>
      <c r="M1281">
        <v>23811.845000000001</v>
      </c>
      <c r="N1281" s="106" t="str">
        <f t="shared" si="84"/>
        <v>23811.845</v>
      </c>
    </row>
    <row r="1282" spans="5:14" ht="16.5" thickTop="1" thickBot="1">
      <c r="E1282" s="61" t="s">
        <v>1083</v>
      </c>
      <c r="F1282" s="23">
        <v>1</v>
      </c>
      <c r="G1282" s="27">
        <v>0.19</v>
      </c>
      <c r="H1282" t="str">
        <f t="shared" si="85"/>
        <v/>
      </c>
      <c r="I1282">
        <f t="shared" si="88"/>
        <v>47623.69</v>
      </c>
      <c r="L1282" t="s">
        <v>1420</v>
      </c>
      <c r="M1282">
        <v>47623.69</v>
      </c>
      <c r="N1282" s="106" t="str">
        <f t="shared" si="84"/>
        <v>47623.69</v>
      </c>
    </row>
    <row r="1283" spans="5:14" ht="16.5" thickTop="1" thickBot="1">
      <c r="E1283" s="101" t="s">
        <v>1112</v>
      </c>
      <c r="F1283" s="102">
        <v>1</v>
      </c>
      <c r="G1283" s="27"/>
      <c r="H1283">
        <f t="shared" si="85"/>
        <v>361396</v>
      </c>
      <c r="I1283" t="e">
        <f>H1282*G1283</f>
        <v>#VALUE!</v>
      </c>
      <c r="L1283">
        <v>361396</v>
      </c>
      <c r="N1283" s="106" t="str">
        <f t="shared" ref="N1283:N1346" si="89">_xlfn.CONCAT(L1283:M1283)</f>
        <v>361396</v>
      </c>
    </row>
    <row r="1284" spans="5:14" ht="16.5" thickTop="1" thickBot="1">
      <c r="E1284" s="61" t="s">
        <v>1109</v>
      </c>
      <c r="F1284" s="23">
        <v>1</v>
      </c>
      <c r="G1284" s="27">
        <v>1</v>
      </c>
      <c r="H1284" t="str">
        <f t="shared" ref="H1284:H1347" si="90">IFERROR(VLOOKUP(E1284,$A$3:$B$452,2,0), "")</f>
        <v/>
      </c>
      <c r="I1284">
        <f>H1283*G1284</f>
        <v>361396</v>
      </c>
      <c r="L1284" t="s">
        <v>1420</v>
      </c>
      <c r="M1284">
        <v>361396</v>
      </c>
      <c r="N1284" s="106" t="str">
        <f t="shared" si="89"/>
        <v>361396</v>
      </c>
    </row>
    <row r="1285" spans="5:14" ht="16.5" thickTop="1" thickBot="1">
      <c r="E1285" s="101" t="s">
        <v>749</v>
      </c>
      <c r="F1285" s="102">
        <v>2</v>
      </c>
      <c r="G1285" s="27"/>
      <c r="H1285">
        <f t="shared" si="90"/>
        <v>333166</v>
      </c>
      <c r="I1285" t="e">
        <f>H1284*G1285</f>
        <v>#VALUE!</v>
      </c>
      <c r="L1285">
        <v>333166</v>
      </c>
      <c r="N1285" s="106" t="str">
        <f t="shared" si="89"/>
        <v>333166</v>
      </c>
    </row>
    <row r="1286" spans="5:14" ht="16.5" thickTop="1" thickBot="1">
      <c r="E1286" s="61" t="s">
        <v>748</v>
      </c>
      <c r="F1286" s="23">
        <v>1</v>
      </c>
      <c r="G1286" s="27">
        <v>0.45</v>
      </c>
      <c r="H1286" t="str">
        <f t="shared" si="90"/>
        <v/>
      </c>
      <c r="I1286">
        <f>H1285*G1286</f>
        <v>149924.70000000001</v>
      </c>
      <c r="L1286" t="s">
        <v>1420</v>
      </c>
      <c r="M1286">
        <v>149924.70000000001</v>
      </c>
      <c r="N1286" s="106" t="str">
        <f t="shared" si="89"/>
        <v>149924.7</v>
      </c>
    </row>
    <row r="1287" spans="5:14" ht="16.5" thickTop="1" thickBot="1">
      <c r="E1287" s="61" t="s">
        <v>746</v>
      </c>
      <c r="F1287" s="23">
        <v>1</v>
      </c>
      <c r="G1287" s="27">
        <v>0.55000000000000004</v>
      </c>
      <c r="H1287" t="str">
        <f t="shared" si="90"/>
        <v/>
      </c>
      <c r="I1287">
        <f>H1285*G1287</f>
        <v>183241.30000000002</v>
      </c>
      <c r="L1287" t="s">
        <v>1420</v>
      </c>
      <c r="M1287">
        <v>183241.30000000002</v>
      </c>
      <c r="N1287" s="106" t="str">
        <f t="shared" si="89"/>
        <v>183241.3</v>
      </c>
    </row>
    <row r="1288" spans="5:14" ht="16.5" thickTop="1" thickBot="1">
      <c r="E1288" s="101" t="s">
        <v>1110</v>
      </c>
      <c r="F1288" s="102">
        <v>2</v>
      </c>
      <c r="G1288" s="27"/>
      <c r="H1288">
        <f t="shared" si="90"/>
        <v>394258</v>
      </c>
      <c r="I1288" t="e">
        <f>H1287*G1288</f>
        <v>#VALUE!</v>
      </c>
      <c r="L1288">
        <v>394258</v>
      </c>
      <c r="N1288" s="106" t="str">
        <f t="shared" si="89"/>
        <v>394258</v>
      </c>
    </row>
    <row r="1289" spans="5:14" ht="16.5" thickTop="1" thickBot="1">
      <c r="E1289" s="61" t="s">
        <v>1108</v>
      </c>
      <c r="F1289" s="23">
        <v>1</v>
      </c>
      <c r="G1289" s="27">
        <v>0.55000000000000004</v>
      </c>
      <c r="H1289" t="str">
        <f t="shared" si="90"/>
        <v/>
      </c>
      <c r="I1289">
        <f>H1288*G1289</f>
        <v>216841.90000000002</v>
      </c>
      <c r="L1289" t="s">
        <v>1420</v>
      </c>
      <c r="M1289">
        <v>216841.90000000002</v>
      </c>
      <c r="N1289" s="106" t="str">
        <f t="shared" si="89"/>
        <v>216841.9</v>
      </c>
    </row>
    <row r="1290" spans="5:14" ht="16.5" thickTop="1" thickBot="1">
      <c r="E1290" s="61" t="s">
        <v>1110</v>
      </c>
      <c r="F1290" s="23">
        <v>1</v>
      </c>
      <c r="G1290" s="27">
        <v>0.45</v>
      </c>
      <c r="H1290">
        <f t="shared" si="90"/>
        <v>394258</v>
      </c>
      <c r="I1290">
        <f>H1288*G1290</f>
        <v>177416.1</v>
      </c>
      <c r="M1290">
        <v>177416.1</v>
      </c>
      <c r="N1290" s="106" t="str">
        <f t="shared" si="89"/>
        <v>177416.1</v>
      </c>
    </row>
    <row r="1291" spans="5:14" ht="16.5" thickTop="1" thickBot="1">
      <c r="E1291" s="101" t="s">
        <v>159</v>
      </c>
      <c r="F1291" s="102">
        <v>1</v>
      </c>
      <c r="G1291" s="27"/>
      <c r="H1291">
        <f t="shared" si="90"/>
        <v>318811</v>
      </c>
      <c r="I1291">
        <f>H1290*G1291</f>
        <v>0</v>
      </c>
      <c r="L1291">
        <v>318811</v>
      </c>
      <c r="N1291" s="106" t="str">
        <f t="shared" si="89"/>
        <v>318811</v>
      </c>
    </row>
    <row r="1292" spans="5:14" ht="16.5" thickTop="1" thickBot="1">
      <c r="E1292" s="61" t="s">
        <v>159</v>
      </c>
      <c r="F1292" s="23">
        <v>1</v>
      </c>
      <c r="G1292" s="27">
        <v>1</v>
      </c>
      <c r="H1292">
        <f t="shared" si="90"/>
        <v>318811</v>
      </c>
      <c r="I1292">
        <f>H1291*G1292</f>
        <v>318811</v>
      </c>
      <c r="M1292">
        <v>318811</v>
      </c>
      <c r="N1292" s="106" t="str">
        <f t="shared" si="89"/>
        <v>318811</v>
      </c>
    </row>
    <row r="1293" spans="5:14" ht="16.5" thickTop="1" thickBot="1">
      <c r="E1293" s="101" t="s">
        <v>1162</v>
      </c>
      <c r="F1293" s="102">
        <v>1</v>
      </c>
      <c r="G1293" s="27"/>
      <c r="H1293">
        <f t="shared" si="90"/>
        <v>523950</v>
      </c>
      <c r="I1293">
        <f>H1292*G1293</f>
        <v>0</v>
      </c>
      <c r="L1293">
        <v>523950</v>
      </c>
      <c r="N1293" s="106" t="str">
        <f t="shared" si="89"/>
        <v>523950</v>
      </c>
    </row>
    <row r="1294" spans="5:14" ht="16.5" thickTop="1" thickBot="1">
      <c r="E1294" s="61" t="s">
        <v>1161</v>
      </c>
      <c r="F1294" s="23">
        <v>1</v>
      </c>
      <c r="G1294" s="27">
        <v>1</v>
      </c>
      <c r="H1294" t="str">
        <f t="shared" si="90"/>
        <v/>
      </c>
      <c r="I1294">
        <f>H1293*G1294</f>
        <v>523950</v>
      </c>
      <c r="L1294" t="s">
        <v>1420</v>
      </c>
      <c r="M1294">
        <v>523950</v>
      </c>
      <c r="N1294" s="106" t="str">
        <f t="shared" si="89"/>
        <v>523950</v>
      </c>
    </row>
    <row r="1295" spans="5:14" ht="16.5" thickTop="1" thickBot="1">
      <c r="E1295" s="101" t="s">
        <v>1191</v>
      </c>
      <c r="F1295" s="102">
        <v>4</v>
      </c>
      <c r="G1295" s="27"/>
      <c r="H1295">
        <f t="shared" si="90"/>
        <v>271707</v>
      </c>
      <c r="I1295" t="e">
        <f>H1294*G1295</f>
        <v>#VALUE!</v>
      </c>
      <c r="L1295">
        <v>271707</v>
      </c>
      <c r="N1295" s="106" t="str">
        <f t="shared" si="89"/>
        <v>271707</v>
      </c>
    </row>
    <row r="1296" spans="5:14" ht="16.5" thickTop="1" thickBot="1">
      <c r="E1296" s="61" t="s">
        <v>1189</v>
      </c>
      <c r="F1296" s="23">
        <v>1</v>
      </c>
      <c r="G1296" s="27">
        <v>0.25</v>
      </c>
      <c r="H1296" t="str">
        <f t="shared" si="90"/>
        <v/>
      </c>
      <c r="I1296">
        <f>$H$1295*G1296</f>
        <v>67926.75</v>
      </c>
      <c r="L1296" t="s">
        <v>1420</v>
      </c>
      <c r="M1296">
        <v>67926.75</v>
      </c>
      <c r="N1296" s="106" t="str">
        <f t="shared" si="89"/>
        <v>67926.75</v>
      </c>
    </row>
    <row r="1297" spans="5:14" ht="16.5" thickTop="1" thickBot="1">
      <c r="E1297" s="61" t="s">
        <v>1192</v>
      </c>
      <c r="F1297" s="23">
        <v>1</v>
      </c>
      <c r="G1297" s="27">
        <v>0.28000000000000003</v>
      </c>
      <c r="H1297" t="str">
        <f t="shared" si="90"/>
        <v/>
      </c>
      <c r="I1297">
        <f>$H$1295*G1297</f>
        <v>76077.960000000006</v>
      </c>
      <c r="L1297" t="s">
        <v>1420</v>
      </c>
      <c r="M1297">
        <v>76077.960000000006</v>
      </c>
      <c r="N1297" s="106" t="str">
        <f t="shared" si="89"/>
        <v>76077.96</v>
      </c>
    </row>
    <row r="1298" spans="5:14" ht="16.5" thickTop="1" thickBot="1">
      <c r="E1298" s="61" t="s">
        <v>1190</v>
      </c>
      <c r="F1298" s="23">
        <v>1</v>
      </c>
      <c r="G1298" s="27">
        <v>0.24</v>
      </c>
      <c r="H1298" t="str">
        <f t="shared" si="90"/>
        <v/>
      </c>
      <c r="I1298">
        <f>$H$1295*G1298</f>
        <v>65209.68</v>
      </c>
      <c r="L1298" t="s">
        <v>1420</v>
      </c>
      <c r="M1298">
        <v>65209.68</v>
      </c>
      <c r="N1298" s="106" t="str">
        <f t="shared" si="89"/>
        <v>65209.68</v>
      </c>
    </row>
    <row r="1299" spans="5:14" ht="16.5" thickTop="1" thickBot="1">
      <c r="E1299" s="61" t="s">
        <v>1197</v>
      </c>
      <c r="F1299" s="23">
        <v>1</v>
      </c>
      <c r="G1299" s="27">
        <v>0.23</v>
      </c>
      <c r="H1299" t="str">
        <f t="shared" si="90"/>
        <v/>
      </c>
      <c r="I1299">
        <f>$H$1295*G1299</f>
        <v>62492.61</v>
      </c>
      <c r="L1299" t="s">
        <v>1420</v>
      </c>
      <c r="M1299">
        <v>62492.61</v>
      </c>
      <c r="N1299" s="106" t="str">
        <f t="shared" si="89"/>
        <v>62492.61</v>
      </c>
    </row>
    <row r="1300" spans="5:14" ht="16.5" thickTop="1" thickBot="1">
      <c r="E1300" s="101" t="s">
        <v>1077</v>
      </c>
      <c r="F1300" s="102">
        <v>2</v>
      </c>
      <c r="G1300" s="27"/>
      <c r="H1300">
        <f t="shared" si="90"/>
        <v>400630</v>
      </c>
      <c r="I1300" t="e">
        <f>H1299*G1300</f>
        <v>#VALUE!</v>
      </c>
      <c r="L1300">
        <v>400630</v>
      </c>
      <c r="N1300" s="106" t="str">
        <f t="shared" si="89"/>
        <v>400630</v>
      </c>
    </row>
    <row r="1301" spans="5:14" ht="16.5" thickTop="1" thickBot="1">
      <c r="E1301" s="61" t="s">
        <v>1076</v>
      </c>
      <c r="F1301" s="23">
        <v>1</v>
      </c>
      <c r="G1301" s="27">
        <v>0.45</v>
      </c>
      <c r="H1301" t="str">
        <f t="shared" si="90"/>
        <v/>
      </c>
      <c r="I1301">
        <f>H1300*G1301</f>
        <v>180283.5</v>
      </c>
      <c r="L1301" t="s">
        <v>1420</v>
      </c>
      <c r="M1301">
        <v>180283.5</v>
      </c>
      <c r="N1301" s="106" t="str">
        <f t="shared" si="89"/>
        <v>180283.5</v>
      </c>
    </row>
    <row r="1302" spans="5:14" ht="16.5" thickTop="1" thickBot="1">
      <c r="E1302" s="61" t="s">
        <v>1079</v>
      </c>
      <c r="F1302" s="23">
        <v>1</v>
      </c>
      <c r="G1302" s="27">
        <v>0.55000000000000004</v>
      </c>
      <c r="H1302" t="str">
        <f t="shared" si="90"/>
        <v/>
      </c>
      <c r="I1302">
        <f>H1300*G1302</f>
        <v>220346.50000000003</v>
      </c>
      <c r="L1302" t="s">
        <v>1420</v>
      </c>
      <c r="M1302">
        <v>220346.50000000003</v>
      </c>
      <c r="N1302" s="106" t="str">
        <f t="shared" si="89"/>
        <v>220346.5</v>
      </c>
    </row>
    <row r="1303" spans="5:14" ht="16.5" thickTop="1" thickBot="1">
      <c r="E1303" s="101" t="s">
        <v>1224</v>
      </c>
      <c r="F1303" s="102">
        <v>3</v>
      </c>
      <c r="G1303" s="27"/>
      <c r="H1303">
        <f t="shared" si="90"/>
        <v>313319</v>
      </c>
      <c r="I1303" t="e">
        <f>H1302*G1303</f>
        <v>#VALUE!</v>
      </c>
      <c r="L1303">
        <v>313319</v>
      </c>
      <c r="N1303" s="106" t="str">
        <f t="shared" si="89"/>
        <v>313319</v>
      </c>
    </row>
    <row r="1304" spans="5:14" ht="16.5" thickTop="1" thickBot="1">
      <c r="E1304" s="61" t="s">
        <v>1228</v>
      </c>
      <c r="F1304" s="23">
        <v>1</v>
      </c>
      <c r="G1304" s="27">
        <v>0.35</v>
      </c>
      <c r="H1304" t="str">
        <f t="shared" si="90"/>
        <v/>
      </c>
      <c r="I1304">
        <f>$H$1303*G1304</f>
        <v>109661.65</v>
      </c>
      <c r="L1304" t="s">
        <v>1420</v>
      </c>
      <c r="M1304">
        <v>109661.65</v>
      </c>
      <c r="N1304" s="106" t="str">
        <f t="shared" si="89"/>
        <v>109661.65</v>
      </c>
    </row>
    <row r="1305" spans="5:14" ht="16.5" thickTop="1" thickBot="1">
      <c r="E1305" s="61" t="s">
        <v>1223</v>
      </c>
      <c r="F1305" s="23">
        <v>1</v>
      </c>
      <c r="G1305" s="27">
        <v>0.33</v>
      </c>
      <c r="H1305" t="str">
        <f t="shared" si="90"/>
        <v/>
      </c>
      <c r="I1305">
        <f>$H$1303*G1305</f>
        <v>103395.27</v>
      </c>
      <c r="L1305" t="s">
        <v>1420</v>
      </c>
      <c r="M1305">
        <v>103395.27</v>
      </c>
      <c r="N1305" s="106" t="str">
        <f t="shared" si="89"/>
        <v>103395.27</v>
      </c>
    </row>
    <row r="1306" spans="5:14" ht="16.5" thickTop="1" thickBot="1">
      <c r="E1306" s="61" t="s">
        <v>1224</v>
      </c>
      <c r="F1306" s="23">
        <v>1</v>
      </c>
      <c r="G1306" s="27">
        <v>0.32</v>
      </c>
      <c r="H1306">
        <f t="shared" si="90"/>
        <v>313319</v>
      </c>
      <c r="I1306">
        <f>$H$1303*G1306</f>
        <v>100262.08</v>
      </c>
      <c r="M1306">
        <v>100262.08</v>
      </c>
      <c r="N1306" s="106" t="str">
        <f t="shared" si="89"/>
        <v>100262.08</v>
      </c>
    </row>
    <row r="1307" spans="5:14" ht="16.5" thickTop="1" thickBot="1">
      <c r="E1307" s="101" t="s">
        <v>1227</v>
      </c>
      <c r="F1307" s="102">
        <v>2</v>
      </c>
      <c r="G1307" s="27"/>
      <c r="H1307">
        <f t="shared" si="90"/>
        <v>385499</v>
      </c>
      <c r="I1307">
        <f>H1306*G1307</f>
        <v>0</v>
      </c>
      <c r="L1307">
        <v>385499</v>
      </c>
      <c r="N1307" s="106" t="str">
        <f t="shared" si="89"/>
        <v>385499</v>
      </c>
    </row>
    <row r="1308" spans="5:14" ht="16.5" thickTop="1" thickBot="1">
      <c r="E1308" s="61" t="s">
        <v>1227</v>
      </c>
      <c r="F1308" s="23">
        <v>1</v>
      </c>
      <c r="G1308" s="27">
        <v>0.45</v>
      </c>
      <c r="H1308">
        <f t="shared" si="90"/>
        <v>385499</v>
      </c>
      <c r="I1308">
        <f>H1307*G1308</f>
        <v>173474.55000000002</v>
      </c>
      <c r="M1308">
        <v>173474.55000000002</v>
      </c>
      <c r="N1308" s="106" t="str">
        <f t="shared" si="89"/>
        <v>173474.55</v>
      </c>
    </row>
    <row r="1309" spans="5:14" ht="16.5" thickTop="1" thickBot="1">
      <c r="E1309" s="61" t="s">
        <v>1226</v>
      </c>
      <c r="F1309" s="23">
        <v>1</v>
      </c>
      <c r="G1309" s="27">
        <v>0.55000000000000004</v>
      </c>
      <c r="H1309" t="str">
        <f t="shared" si="90"/>
        <v/>
      </c>
      <c r="I1309">
        <f>H1308*G1309</f>
        <v>212024.45</v>
      </c>
      <c r="L1309" t="s">
        <v>1420</v>
      </c>
      <c r="M1309">
        <v>212024.45</v>
      </c>
      <c r="N1309" s="106" t="str">
        <f t="shared" si="89"/>
        <v>212024.45</v>
      </c>
    </row>
    <row r="1310" spans="5:14" ht="16.5" thickTop="1" thickBot="1">
      <c r="E1310" s="101" t="s">
        <v>894</v>
      </c>
      <c r="F1310" s="102">
        <v>2</v>
      </c>
      <c r="G1310" s="27"/>
      <c r="H1310">
        <f t="shared" si="90"/>
        <v>182981</v>
      </c>
      <c r="I1310" t="e">
        <f>H1309*G1310</f>
        <v>#VALUE!</v>
      </c>
      <c r="L1310">
        <v>182981</v>
      </c>
      <c r="N1310" s="106" t="str">
        <f t="shared" si="89"/>
        <v>182981</v>
      </c>
    </row>
    <row r="1311" spans="5:14" ht="16.5" thickTop="1" thickBot="1">
      <c r="E1311" s="61" t="s">
        <v>1113</v>
      </c>
      <c r="F1311" s="23">
        <v>1</v>
      </c>
      <c r="G1311" s="27">
        <v>0.6</v>
      </c>
      <c r="H1311" t="str">
        <f t="shared" si="90"/>
        <v/>
      </c>
      <c r="I1311">
        <f>H1310*G1311</f>
        <v>109788.59999999999</v>
      </c>
      <c r="L1311" t="s">
        <v>1420</v>
      </c>
      <c r="M1311">
        <v>109788.59999999999</v>
      </c>
      <c r="N1311" s="106" t="str">
        <f t="shared" si="89"/>
        <v>109788.6</v>
      </c>
    </row>
    <row r="1312" spans="5:14" ht="16.5" thickTop="1" thickBot="1">
      <c r="E1312" s="61" t="s">
        <v>894</v>
      </c>
      <c r="F1312" s="23">
        <v>1</v>
      </c>
      <c r="G1312" s="27">
        <v>0.4</v>
      </c>
      <c r="H1312">
        <f t="shared" si="90"/>
        <v>182981</v>
      </c>
      <c r="I1312">
        <f>H1310*G1312</f>
        <v>73192.400000000009</v>
      </c>
      <c r="M1312">
        <v>73192.400000000009</v>
      </c>
      <c r="N1312" s="106" t="str">
        <f t="shared" si="89"/>
        <v>73192.4</v>
      </c>
    </row>
    <row r="1313" spans="5:14" ht="16.5" thickTop="1" thickBot="1">
      <c r="E1313" s="101" t="s">
        <v>1088</v>
      </c>
      <c r="F1313" s="102">
        <v>5</v>
      </c>
      <c r="G1313" s="27"/>
      <c r="H1313">
        <f t="shared" si="90"/>
        <v>313616</v>
      </c>
      <c r="I1313">
        <f>H1312*G1313</f>
        <v>0</v>
      </c>
      <c r="L1313">
        <v>313616</v>
      </c>
      <c r="N1313" s="106" t="str">
        <f t="shared" si="89"/>
        <v>313616</v>
      </c>
    </row>
    <row r="1314" spans="5:14" ht="16.5" thickTop="1" thickBot="1">
      <c r="E1314" s="61" t="s">
        <v>1087</v>
      </c>
      <c r="F1314" s="23">
        <v>1</v>
      </c>
      <c r="G1314" s="27">
        <v>0.15</v>
      </c>
      <c r="H1314" t="str">
        <f t="shared" si="90"/>
        <v/>
      </c>
      <c r="I1314">
        <f>$H$1313*G1314</f>
        <v>47042.400000000001</v>
      </c>
      <c r="L1314" t="s">
        <v>1420</v>
      </c>
      <c r="M1314">
        <v>47042.400000000001</v>
      </c>
      <c r="N1314" s="106" t="str">
        <f t="shared" si="89"/>
        <v>47042.4</v>
      </c>
    </row>
    <row r="1315" spans="5:14" ht="16.5" thickTop="1" thickBot="1">
      <c r="E1315" s="61" t="s">
        <v>1092</v>
      </c>
      <c r="F1315" s="23">
        <v>1</v>
      </c>
      <c r="G1315" s="27">
        <v>0.18</v>
      </c>
      <c r="H1315" t="str">
        <f t="shared" si="90"/>
        <v/>
      </c>
      <c r="I1315">
        <f>$H$1313*G1315</f>
        <v>56450.879999999997</v>
      </c>
      <c r="L1315" t="s">
        <v>1420</v>
      </c>
      <c r="M1315">
        <v>56450.879999999997</v>
      </c>
      <c r="N1315" s="106" t="str">
        <f t="shared" si="89"/>
        <v>56450.88</v>
      </c>
    </row>
    <row r="1316" spans="5:14" ht="16.5" thickTop="1" thickBot="1">
      <c r="E1316" s="61" t="s">
        <v>1093</v>
      </c>
      <c r="F1316" s="23">
        <v>1</v>
      </c>
      <c r="G1316" s="27">
        <v>0.28000000000000003</v>
      </c>
      <c r="H1316" t="str">
        <f t="shared" si="90"/>
        <v/>
      </c>
      <c r="I1316">
        <f>$H$1313*G1316</f>
        <v>87812.48000000001</v>
      </c>
      <c r="L1316" t="s">
        <v>1420</v>
      </c>
      <c r="M1316">
        <v>87812.48000000001</v>
      </c>
      <c r="N1316" s="106" t="str">
        <f t="shared" si="89"/>
        <v>87812.48</v>
      </c>
    </row>
    <row r="1317" spans="5:14" ht="16.5" thickTop="1" thickBot="1">
      <c r="E1317" s="61" t="s">
        <v>1094</v>
      </c>
      <c r="F1317" s="23">
        <v>1</v>
      </c>
      <c r="G1317" s="27">
        <v>0.23</v>
      </c>
      <c r="H1317" t="str">
        <f t="shared" si="90"/>
        <v/>
      </c>
      <c r="I1317">
        <f>$H$1313*G1317</f>
        <v>72131.680000000008</v>
      </c>
      <c r="L1317" t="s">
        <v>1420</v>
      </c>
      <c r="M1317">
        <v>72131.680000000008</v>
      </c>
      <c r="N1317" s="106" t="str">
        <f t="shared" si="89"/>
        <v>72131.68</v>
      </c>
    </row>
    <row r="1318" spans="5:14" ht="16.5" thickTop="1" thickBot="1">
      <c r="E1318" s="61" t="s">
        <v>1088</v>
      </c>
      <c r="F1318" s="23">
        <v>1</v>
      </c>
      <c r="G1318" s="27">
        <v>0.2</v>
      </c>
      <c r="H1318">
        <f t="shared" si="90"/>
        <v>313616</v>
      </c>
      <c r="I1318">
        <f>$H$1313*G1318</f>
        <v>62723.200000000004</v>
      </c>
      <c r="M1318">
        <v>62723.200000000004</v>
      </c>
      <c r="N1318" s="106" t="str">
        <f t="shared" si="89"/>
        <v>62723.2</v>
      </c>
    </row>
    <row r="1319" spans="5:14" ht="16.5" thickTop="1" thickBot="1">
      <c r="E1319" s="101" t="s">
        <v>1086</v>
      </c>
      <c r="F1319" s="102">
        <v>2</v>
      </c>
      <c r="G1319" s="27"/>
      <c r="H1319">
        <f t="shared" si="90"/>
        <v>267819</v>
      </c>
      <c r="I1319">
        <f>H1318*G1319</f>
        <v>0</v>
      </c>
      <c r="L1319">
        <v>267819</v>
      </c>
      <c r="N1319" s="106" t="str">
        <f t="shared" si="89"/>
        <v>267819</v>
      </c>
    </row>
    <row r="1320" spans="5:14" ht="16.5" thickTop="1" thickBot="1">
      <c r="E1320" s="61" t="s">
        <v>1084</v>
      </c>
      <c r="F1320" s="23">
        <v>1</v>
      </c>
      <c r="G1320" s="27">
        <v>0.55000000000000004</v>
      </c>
      <c r="H1320" t="str">
        <f t="shared" si="90"/>
        <v/>
      </c>
      <c r="I1320">
        <f>H1319*G1320</f>
        <v>147300.45000000001</v>
      </c>
      <c r="L1320" t="s">
        <v>1420</v>
      </c>
      <c r="M1320">
        <v>147300.45000000001</v>
      </c>
      <c r="N1320" s="106" t="str">
        <f t="shared" si="89"/>
        <v>147300.45</v>
      </c>
    </row>
    <row r="1321" spans="5:14" ht="16.5" thickTop="1" thickBot="1">
      <c r="E1321" s="61" t="s">
        <v>1095</v>
      </c>
      <c r="F1321" s="23">
        <v>1</v>
      </c>
      <c r="G1321" s="27">
        <v>0.45</v>
      </c>
      <c r="H1321" t="str">
        <f t="shared" si="90"/>
        <v/>
      </c>
      <c r="I1321">
        <f>H1319*G1321</f>
        <v>120518.55</v>
      </c>
      <c r="L1321" t="s">
        <v>1420</v>
      </c>
      <c r="M1321">
        <v>120518.55</v>
      </c>
      <c r="N1321" s="106" t="str">
        <f t="shared" si="89"/>
        <v>120518.55</v>
      </c>
    </row>
    <row r="1322" spans="5:14" ht="16.5" thickTop="1" thickBot="1">
      <c r="E1322" s="101" t="s">
        <v>1164</v>
      </c>
      <c r="F1322" s="102">
        <v>2</v>
      </c>
      <c r="G1322" s="27"/>
      <c r="H1322">
        <f t="shared" si="90"/>
        <v>264461</v>
      </c>
      <c r="I1322" t="e">
        <f>H1321*G1322</f>
        <v>#VALUE!</v>
      </c>
      <c r="L1322">
        <v>264461</v>
      </c>
      <c r="N1322" s="106" t="str">
        <f t="shared" si="89"/>
        <v>264461</v>
      </c>
    </row>
    <row r="1323" spans="5:14" ht="16.5" thickTop="1" thickBot="1">
      <c r="E1323" s="61" t="s">
        <v>1163</v>
      </c>
      <c r="F1323" s="23">
        <v>1</v>
      </c>
      <c r="G1323" s="27">
        <v>0.4</v>
      </c>
      <c r="H1323" t="str">
        <f t="shared" si="90"/>
        <v/>
      </c>
      <c r="I1323">
        <f>H1322*G1323</f>
        <v>105784.40000000001</v>
      </c>
      <c r="L1323" t="s">
        <v>1420</v>
      </c>
      <c r="M1323">
        <v>105784.40000000001</v>
      </c>
      <c r="N1323" s="106" t="str">
        <f t="shared" si="89"/>
        <v>105784.4</v>
      </c>
    </row>
    <row r="1324" spans="5:14" ht="16.5" thickTop="1" thickBot="1">
      <c r="E1324" s="61" t="s">
        <v>1165</v>
      </c>
      <c r="F1324" s="23">
        <v>1</v>
      </c>
      <c r="G1324" s="27">
        <v>0.6</v>
      </c>
      <c r="H1324" t="str">
        <f t="shared" si="90"/>
        <v/>
      </c>
      <c r="I1324">
        <f>H1322*G1324</f>
        <v>158676.6</v>
      </c>
      <c r="L1324" t="s">
        <v>1420</v>
      </c>
      <c r="M1324">
        <v>158676.6</v>
      </c>
      <c r="N1324" s="106" t="str">
        <f t="shared" si="89"/>
        <v>158676.6</v>
      </c>
    </row>
    <row r="1325" spans="5:14" ht="16.5" thickTop="1" thickBot="1">
      <c r="E1325" s="101" t="s">
        <v>1097</v>
      </c>
      <c r="F1325" s="102">
        <v>2</v>
      </c>
      <c r="G1325" s="27"/>
      <c r="H1325">
        <f t="shared" si="90"/>
        <v>50183</v>
      </c>
      <c r="I1325" t="e">
        <f>H1324*G1325</f>
        <v>#VALUE!</v>
      </c>
      <c r="L1325">
        <v>50183</v>
      </c>
      <c r="N1325" s="106" t="str">
        <f t="shared" si="89"/>
        <v>50183</v>
      </c>
    </row>
    <row r="1326" spans="5:14" ht="16.5" thickTop="1" thickBot="1">
      <c r="E1326" s="61" t="s">
        <v>1098</v>
      </c>
      <c r="F1326" s="23">
        <v>1</v>
      </c>
      <c r="G1326" s="27">
        <v>0.55000000000000004</v>
      </c>
      <c r="H1326" t="str">
        <f t="shared" si="90"/>
        <v/>
      </c>
      <c r="I1326">
        <f>H1325*G1326</f>
        <v>27600.65</v>
      </c>
      <c r="L1326" t="s">
        <v>1420</v>
      </c>
      <c r="M1326">
        <v>27600.65</v>
      </c>
      <c r="N1326" s="106" t="str">
        <f t="shared" si="89"/>
        <v>27600.65</v>
      </c>
    </row>
    <row r="1327" spans="5:14" ht="16.5" thickTop="1" thickBot="1">
      <c r="E1327" s="61" t="s">
        <v>1096</v>
      </c>
      <c r="F1327" s="23">
        <v>1</v>
      </c>
      <c r="G1327" s="27">
        <v>0.45</v>
      </c>
      <c r="H1327" t="str">
        <f t="shared" si="90"/>
        <v/>
      </c>
      <c r="I1327">
        <f>H1325*G1327</f>
        <v>22582.350000000002</v>
      </c>
      <c r="L1327" t="s">
        <v>1420</v>
      </c>
      <c r="M1327">
        <v>22582.350000000002</v>
      </c>
      <c r="N1327" s="106" t="str">
        <f t="shared" si="89"/>
        <v>22582.35</v>
      </c>
    </row>
    <row r="1328" spans="5:14" ht="16.5" thickTop="1" thickBot="1">
      <c r="E1328" s="101" t="s">
        <v>1220</v>
      </c>
      <c r="F1328" s="102">
        <v>1</v>
      </c>
      <c r="G1328" s="27"/>
      <c r="H1328">
        <f t="shared" si="90"/>
        <v>93687</v>
      </c>
      <c r="I1328" t="e">
        <f t="shared" ref="I1328:I1334" si="91">H1327*G1328</f>
        <v>#VALUE!</v>
      </c>
      <c r="L1328">
        <v>93687</v>
      </c>
      <c r="N1328" s="106" t="str">
        <f t="shared" si="89"/>
        <v>93687</v>
      </c>
    </row>
    <row r="1329" spans="5:14" ht="16.5" thickTop="1" thickBot="1">
      <c r="E1329" s="61" t="s">
        <v>1219</v>
      </c>
      <c r="F1329" s="23">
        <v>1</v>
      </c>
      <c r="G1329" s="27">
        <v>1</v>
      </c>
      <c r="H1329" t="str">
        <f t="shared" si="90"/>
        <v/>
      </c>
      <c r="I1329">
        <f t="shared" si="91"/>
        <v>93687</v>
      </c>
      <c r="L1329" t="s">
        <v>1420</v>
      </c>
      <c r="M1329">
        <v>93687</v>
      </c>
      <c r="N1329" s="106" t="str">
        <f t="shared" si="89"/>
        <v>93687</v>
      </c>
    </row>
    <row r="1330" spans="5:14" ht="16.5" thickTop="1" thickBot="1">
      <c r="E1330" s="101" t="s">
        <v>1229</v>
      </c>
      <c r="F1330" s="102">
        <v>1</v>
      </c>
      <c r="G1330" s="27"/>
      <c r="H1330">
        <f t="shared" si="90"/>
        <v>160885</v>
      </c>
      <c r="I1330" t="e">
        <f t="shared" si="91"/>
        <v>#VALUE!</v>
      </c>
      <c r="L1330">
        <v>160885</v>
      </c>
      <c r="N1330" s="106" t="str">
        <f t="shared" si="89"/>
        <v>160885</v>
      </c>
    </row>
    <row r="1331" spans="5:14" ht="16.5" thickTop="1" thickBot="1">
      <c r="E1331" s="61" t="s">
        <v>1229</v>
      </c>
      <c r="F1331" s="23">
        <v>1</v>
      </c>
      <c r="G1331" s="27">
        <v>1</v>
      </c>
      <c r="H1331">
        <f t="shared" si="90"/>
        <v>160885</v>
      </c>
      <c r="I1331">
        <f t="shared" si="91"/>
        <v>160885</v>
      </c>
      <c r="M1331">
        <v>160885</v>
      </c>
      <c r="N1331" s="106" t="str">
        <f t="shared" si="89"/>
        <v>160885</v>
      </c>
    </row>
    <row r="1332" spans="5:14" ht="16.5" thickTop="1" thickBot="1">
      <c r="E1332" s="101" t="s">
        <v>1196</v>
      </c>
      <c r="F1332" s="102">
        <v>1</v>
      </c>
      <c r="G1332" s="27"/>
      <c r="H1332">
        <f t="shared" si="90"/>
        <v>125454</v>
      </c>
      <c r="I1332">
        <f t="shared" si="91"/>
        <v>0</v>
      </c>
      <c r="L1332">
        <v>125454</v>
      </c>
      <c r="N1332" s="106" t="str">
        <f t="shared" si="89"/>
        <v>125454</v>
      </c>
    </row>
    <row r="1333" spans="5:14" ht="16.5" thickTop="1" thickBot="1">
      <c r="E1333" s="61" t="s">
        <v>1195</v>
      </c>
      <c r="F1333" s="23">
        <v>1</v>
      </c>
      <c r="G1333" s="27">
        <v>1</v>
      </c>
      <c r="H1333" t="str">
        <f t="shared" si="90"/>
        <v/>
      </c>
      <c r="I1333">
        <f t="shared" si="91"/>
        <v>125454</v>
      </c>
      <c r="L1333" t="s">
        <v>1420</v>
      </c>
      <c r="M1333">
        <v>125454</v>
      </c>
      <c r="N1333" s="106" t="str">
        <f t="shared" si="89"/>
        <v>125454</v>
      </c>
    </row>
    <row r="1334" spans="5:14" ht="16.5" thickTop="1" thickBot="1">
      <c r="E1334" s="101" t="s">
        <v>754</v>
      </c>
      <c r="F1334" s="102">
        <v>3</v>
      </c>
      <c r="G1334" s="27"/>
      <c r="H1334">
        <f t="shared" si="90"/>
        <v>581227</v>
      </c>
      <c r="I1334" t="e">
        <f t="shared" si="91"/>
        <v>#VALUE!</v>
      </c>
      <c r="L1334">
        <v>581227</v>
      </c>
      <c r="N1334" s="106" t="str">
        <f t="shared" si="89"/>
        <v>581227</v>
      </c>
    </row>
    <row r="1335" spans="5:14" ht="16.5" thickTop="1" thickBot="1">
      <c r="E1335" s="61" t="s">
        <v>50</v>
      </c>
      <c r="F1335" s="23">
        <v>1</v>
      </c>
      <c r="G1335" s="27">
        <v>0.35</v>
      </c>
      <c r="H1335" t="str">
        <f t="shared" si="90"/>
        <v/>
      </c>
      <c r="I1335">
        <f>$H$1334*G1335</f>
        <v>203429.44999999998</v>
      </c>
      <c r="L1335" t="s">
        <v>1420</v>
      </c>
      <c r="M1335">
        <v>203429.44999999998</v>
      </c>
      <c r="N1335" s="106" t="str">
        <f t="shared" si="89"/>
        <v>203429.45</v>
      </c>
    </row>
    <row r="1336" spans="5:14" ht="16.5" thickTop="1" thickBot="1">
      <c r="E1336" s="61" t="s">
        <v>57</v>
      </c>
      <c r="F1336" s="23">
        <v>1</v>
      </c>
      <c r="G1336" s="27">
        <v>0.33</v>
      </c>
      <c r="H1336" t="str">
        <f t="shared" si="90"/>
        <v/>
      </c>
      <c r="I1336">
        <f>$H$1334*G1336</f>
        <v>191804.91</v>
      </c>
      <c r="L1336" t="s">
        <v>1420</v>
      </c>
      <c r="M1336">
        <v>191804.91</v>
      </c>
      <c r="N1336" s="106" t="str">
        <f t="shared" si="89"/>
        <v>191804.91</v>
      </c>
    </row>
    <row r="1337" spans="5:14" ht="16.5" thickTop="1" thickBot="1">
      <c r="E1337" s="61" t="s">
        <v>753</v>
      </c>
      <c r="F1337" s="23">
        <v>1</v>
      </c>
      <c r="G1337" s="27">
        <v>0.32</v>
      </c>
      <c r="H1337" t="str">
        <f t="shared" si="90"/>
        <v/>
      </c>
      <c r="I1337">
        <f>$H$1334*G1337</f>
        <v>185992.64</v>
      </c>
      <c r="L1337" t="s">
        <v>1420</v>
      </c>
      <c r="M1337">
        <v>185992.64</v>
      </c>
      <c r="N1337" s="106" t="str">
        <f t="shared" si="89"/>
        <v>185992.64</v>
      </c>
    </row>
    <row r="1338" spans="5:14" ht="16.5" thickTop="1" thickBot="1">
      <c r="E1338" s="101" t="s">
        <v>1114</v>
      </c>
      <c r="F1338" s="102">
        <v>1</v>
      </c>
      <c r="G1338" s="27"/>
      <c r="H1338">
        <f t="shared" si="90"/>
        <v>490138</v>
      </c>
      <c r="I1338" t="e">
        <f>H1337*G1338</f>
        <v>#VALUE!</v>
      </c>
      <c r="L1338">
        <v>490138</v>
      </c>
      <c r="N1338" s="106" t="str">
        <f t="shared" si="89"/>
        <v>490138</v>
      </c>
    </row>
    <row r="1339" spans="5:14" ht="16.5" thickTop="1" thickBot="1">
      <c r="E1339" s="61" t="s">
        <v>1114</v>
      </c>
      <c r="F1339" s="23">
        <v>1</v>
      </c>
      <c r="G1339" s="27">
        <v>1</v>
      </c>
      <c r="H1339">
        <f t="shared" si="90"/>
        <v>490138</v>
      </c>
      <c r="I1339">
        <f>H1338*G1339</f>
        <v>490138</v>
      </c>
      <c r="M1339">
        <v>490138</v>
      </c>
      <c r="N1339" s="106" t="str">
        <f t="shared" si="89"/>
        <v>490138</v>
      </c>
    </row>
    <row r="1340" spans="5:14" ht="16.5" thickTop="1" thickBot="1">
      <c r="E1340" s="103" t="s">
        <v>268</v>
      </c>
      <c r="F1340" s="102">
        <v>63</v>
      </c>
      <c r="G1340" s="27"/>
      <c r="H1340" t="str">
        <f t="shared" si="90"/>
        <v>TOTAL_POPULATION</v>
      </c>
      <c r="I1340">
        <f>H1339*G1340</f>
        <v>0</v>
      </c>
      <c r="L1340" t="s">
        <v>1672</v>
      </c>
      <c r="N1340" s="106" t="str">
        <f t="shared" si="89"/>
        <v>TOTAL_POPULATION</v>
      </c>
    </row>
    <row r="1341" spans="5:14" ht="16.5" thickTop="1" thickBot="1">
      <c r="E1341" s="101" t="s">
        <v>422</v>
      </c>
      <c r="F1341" s="102">
        <v>2</v>
      </c>
      <c r="G1341" s="27"/>
      <c r="H1341">
        <f t="shared" si="90"/>
        <v>320227</v>
      </c>
      <c r="I1341" t="e">
        <f>H1340*G1341</f>
        <v>#VALUE!</v>
      </c>
      <c r="L1341">
        <v>320227</v>
      </c>
      <c r="N1341" s="106" t="str">
        <f t="shared" si="89"/>
        <v>320227</v>
      </c>
    </row>
    <row r="1342" spans="5:14" ht="16.5" thickTop="1" thickBot="1">
      <c r="E1342" s="61" t="s">
        <v>421</v>
      </c>
      <c r="F1342" s="23">
        <v>1</v>
      </c>
      <c r="G1342" s="27">
        <v>0.55000000000000004</v>
      </c>
      <c r="H1342" t="str">
        <f t="shared" si="90"/>
        <v/>
      </c>
      <c r="I1342">
        <f>H1341*G1342</f>
        <v>176124.85</v>
      </c>
      <c r="L1342" t="s">
        <v>1420</v>
      </c>
      <c r="M1342">
        <v>176124.85</v>
      </c>
      <c r="N1342" s="106" t="str">
        <f t="shared" si="89"/>
        <v>176124.85</v>
      </c>
    </row>
    <row r="1343" spans="5:14" ht="16.5" thickTop="1" thickBot="1">
      <c r="E1343" s="61" t="s">
        <v>427</v>
      </c>
      <c r="F1343" s="23">
        <v>1</v>
      </c>
      <c r="G1343" s="27">
        <v>0.45</v>
      </c>
      <c r="H1343" t="str">
        <f t="shared" si="90"/>
        <v/>
      </c>
      <c r="I1343">
        <f>H1341*G1343</f>
        <v>144102.15</v>
      </c>
      <c r="L1343" t="s">
        <v>1420</v>
      </c>
      <c r="M1343">
        <v>144102.15</v>
      </c>
      <c r="N1343" s="106" t="str">
        <f t="shared" si="89"/>
        <v>144102.15</v>
      </c>
    </row>
    <row r="1344" spans="5:14" ht="16.5" thickTop="1" thickBot="1">
      <c r="E1344" s="101" t="s">
        <v>659</v>
      </c>
      <c r="F1344" s="102">
        <v>1</v>
      </c>
      <c r="G1344" s="27"/>
      <c r="H1344">
        <f t="shared" si="90"/>
        <v>332530</v>
      </c>
      <c r="I1344" t="e">
        <f>H1343*G1344</f>
        <v>#VALUE!</v>
      </c>
      <c r="L1344">
        <v>332530</v>
      </c>
      <c r="N1344" s="106" t="str">
        <f t="shared" si="89"/>
        <v>332530</v>
      </c>
    </row>
    <row r="1345" spans="5:14" ht="16.5" thickTop="1" thickBot="1">
      <c r="E1345" s="61" t="s">
        <v>658</v>
      </c>
      <c r="F1345" s="23">
        <v>1</v>
      </c>
      <c r="G1345" s="27">
        <v>1</v>
      </c>
      <c r="H1345" t="str">
        <f t="shared" si="90"/>
        <v/>
      </c>
      <c r="I1345">
        <f>H1344*G1345</f>
        <v>332530</v>
      </c>
      <c r="L1345" t="s">
        <v>1420</v>
      </c>
      <c r="M1345">
        <v>332530</v>
      </c>
      <c r="N1345" s="106" t="str">
        <f t="shared" si="89"/>
        <v>332530</v>
      </c>
    </row>
    <row r="1346" spans="5:14" ht="16.5" thickTop="1" thickBot="1">
      <c r="E1346" s="101" t="s">
        <v>425</v>
      </c>
      <c r="F1346" s="102">
        <v>6</v>
      </c>
      <c r="G1346" s="27"/>
      <c r="H1346">
        <f t="shared" si="90"/>
        <v>253616</v>
      </c>
      <c r="I1346" t="e">
        <f>H1345*G1346</f>
        <v>#VALUE!</v>
      </c>
      <c r="L1346">
        <v>253616</v>
      </c>
      <c r="N1346" s="106" t="str">
        <f t="shared" si="89"/>
        <v>253616</v>
      </c>
    </row>
    <row r="1347" spans="5:14" ht="16.5" thickTop="1" thickBot="1">
      <c r="E1347" s="61" t="s">
        <v>424</v>
      </c>
      <c r="F1347" s="23">
        <v>1</v>
      </c>
      <c r="G1347" s="27">
        <v>0.15</v>
      </c>
      <c r="H1347" t="str">
        <f t="shared" si="90"/>
        <v/>
      </c>
      <c r="I1347">
        <f t="shared" ref="I1347:I1352" si="92">$H$1346*G1347</f>
        <v>38042.400000000001</v>
      </c>
      <c r="L1347" t="s">
        <v>1420</v>
      </c>
      <c r="M1347">
        <v>38042.400000000001</v>
      </c>
      <c r="N1347" s="106" t="str">
        <f t="shared" ref="N1347:N1410" si="93">_xlfn.CONCAT(L1347:M1347)</f>
        <v>38042.4</v>
      </c>
    </row>
    <row r="1348" spans="5:14" ht="16.5" thickTop="1" thickBot="1">
      <c r="E1348" s="61" t="s">
        <v>432</v>
      </c>
      <c r="F1348" s="23">
        <v>1</v>
      </c>
      <c r="G1348" s="27">
        <v>0.18</v>
      </c>
      <c r="H1348" t="str">
        <f t="shared" ref="H1348:H1411" si="94">IFERROR(VLOOKUP(E1348,$A$3:$B$452,2,0), "")</f>
        <v/>
      </c>
      <c r="I1348">
        <f t="shared" si="92"/>
        <v>45650.879999999997</v>
      </c>
      <c r="L1348" t="s">
        <v>1420</v>
      </c>
      <c r="M1348">
        <v>45650.879999999997</v>
      </c>
      <c r="N1348" s="106" t="str">
        <f t="shared" si="93"/>
        <v>45650.88</v>
      </c>
    </row>
    <row r="1349" spans="5:14" ht="16.5" thickTop="1" thickBot="1">
      <c r="E1349" s="61" t="s">
        <v>439</v>
      </c>
      <c r="F1349" s="23">
        <v>1</v>
      </c>
      <c r="G1349" s="27">
        <v>0.2</v>
      </c>
      <c r="H1349" t="str">
        <f t="shared" si="94"/>
        <v/>
      </c>
      <c r="I1349">
        <f t="shared" si="92"/>
        <v>50723.200000000004</v>
      </c>
      <c r="L1349" t="s">
        <v>1420</v>
      </c>
      <c r="M1349">
        <v>50723.200000000004</v>
      </c>
      <c r="N1349" s="106" t="str">
        <f t="shared" si="93"/>
        <v>50723.2</v>
      </c>
    </row>
    <row r="1350" spans="5:14" ht="16.5" thickTop="1" thickBot="1">
      <c r="E1350" s="61" t="s">
        <v>446</v>
      </c>
      <c r="F1350" s="23">
        <v>1</v>
      </c>
      <c r="G1350" s="27">
        <v>0.13</v>
      </c>
      <c r="H1350" t="str">
        <f t="shared" si="94"/>
        <v/>
      </c>
      <c r="I1350">
        <f t="shared" si="92"/>
        <v>32970.080000000002</v>
      </c>
      <c r="L1350" t="s">
        <v>1420</v>
      </c>
      <c r="M1350">
        <v>32970.080000000002</v>
      </c>
      <c r="N1350" s="106" t="str">
        <f t="shared" si="93"/>
        <v>32970.08</v>
      </c>
    </row>
    <row r="1351" spans="5:14" ht="16.5" thickTop="1" thickBot="1">
      <c r="E1351" s="61" t="s">
        <v>452</v>
      </c>
      <c r="F1351" s="23">
        <v>1</v>
      </c>
      <c r="G1351" s="27">
        <v>0.12</v>
      </c>
      <c r="H1351" t="str">
        <f t="shared" si="94"/>
        <v/>
      </c>
      <c r="I1351">
        <f t="shared" si="92"/>
        <v>30433.919999999998</v>
      </c>
      <c r="L1351" t="s">
        <v>1420</v>
      </c>
      <c r="M1351">
        <v>30433.919999999998</v>
      </c>
      <c r="N1351" s="106" t="str">
        <f t="shared" si="93"/>
        <v>30433.92</v>
      </c>
    </row>
    <row r="1352" spans="5:14" ht="16.5" thickTop="1" thickBot="1">
      <c r="E1352" s="61" t="s">
        <v>455</v>
      </c>
      <c r="F1352" s="23">
        <v>1</v>
      </c>
      <c r="G1352" s="27">
        <v>0.22</v>
      </c>
      <c r="H1352" t="str">
        <f t="shared" si="94"/>
        <v/>
      </c>
      <c r="I1352">
        <f t="shared" si="92"/>
        <v>55795.519999999997</v>
      </c>
      <c r="L1352" t="s">
        <v>1420</v>
      </c>
      <c r="M1352">
        <v>55795.519999999997</v>
      </c>
      <c r="N1352" s="106" t="str">
        <f t="shared" si="93"/>
        <v>55795.52</v>
      </c>
    </row>
    <row r="1353" spans="5:14" ht="16.5" thickTop="1" thickBot="1">
      <c r="E1353" s="101" t="s">
        <v>420</v>
      </c>
      <c r="F1353" s="102">
        <v>3</v>
      </c>
      <c r="G1353" s="27"/>
      <c r="H1353">
        <f t="shared" si="94"/>
        <v>232573</v>
      </c>
      <c r="I1353" t="e">
        <f>H1352*G1353</f>
        <v>#VALUE!</v>
      </c>
      <c r="L1353">
        <v>232573</v>
      </c>
      <c r="N1353" s="106" t="str">
        <f t="shared" si="93"/>
        <v>232573</v>
      </c>
    </row>
    <row r="1354" spans="5:14" ht="16.5" thickTop="1" thickBot="1">
      <c r="E1354" s="61" t="s">
        <v>419</v>
      </c>
      <c r="F1354" s="23">
        <v>1</v>
      </c>
      <c r="G1354" s="27">
        <v>0.35</v>
      </c>
      <c r="H1354" t="str">
        <f t="shared" si="94"/>
        <v/>
      </c>
      <c r="I1354">
        <f>$H$1353*G1354</f>
        <v>81400.549999999988</v>
      </c>
      <c r="L1354" t="s">
        <v>1420</v>
      </c>
      <c r="M1354">
        <v>81400.549999999988</v>
      </c>
      <c r="N1354" s="106" t="str">
        <f t="shared" si="93"/>
        <v>81400.55</v>
      </c>
    </row>
    <row r="1355" spans="5:14" ht="16.5" thickTop="1" thickBot="1">
      <c r="E1355" s="61" t="s">
        <v>426</v>
      </c>
      <c r="F1355" s="23">
        <v>1</v>
      </c>
      <c r="G1355" s="27">
        <v>0.33</v>
      </c>
      <c r="H1355" t="str">
        <f t="shared" si="94"/>
        <v/>
      </c>
      <c r="I1355">
        <f>$H$1353*G1355</f>
        <v>76749.09</v>
      </c>
      <c r="L1355" t="s">
        <v>1420</v>
      </c>
      <c r="M1355">
        <v>76749.09</v>
      </c>
      <c r="N1355" s="106" t="str">
        <f t="shared" si="93"/>
        <v>76749.09</v>
      </c>
    </row>
    <row r="1356" spans="5:14" ht="16.5" thickTop="1" thickBot="1">
      <c r="E1356" s="61" t="s">
        <v>447</v>
      </c>
      <c r="F1356" s="23">
        <v>1</v>
      </c>
      <c r="G1356" s="27">
        <v>0.32</v>
      </c>
      <c r="H1356" t="str">
        <f t="shared" si="94"/>
        <v/>
      </c>
      <c r="I1356">
        <f>$H$1353*G1356</f>
        <v>74423.360000000001</v>
      </c>
      <c r="L1356" t="s">
        <v>1420</v>
      </c>
      <c r="M1356">
        <v>74423.360000000001</v>
      </c>
      <c r="N1356" s="106" t="str">
        <f t="shared" si="93"/>
        <v>74423.36</v>
      </c>
    </row>
    <row r="1357" spans="5:14" ht="16.5" thickTop="1" thickBot="1">
      <c r="E1357" s="101" t="s">
        <v>393</v>
      </c>
      <c r="F1357" s="102">
        <v>1</v>
      </c>
      <c r="G1357" s="27"/>
      <c r="H1357">
        <f t="shared" si="94"/>
        <v>397642</v>
      </c>
      <c r="I1357" t="e">
        <f>H1356*G1357</f>
        <v>#VALUE!</v>
      </c>
      <c r="L1357">
        <v>397642</v>
      </c>
      <c r="N1357" s="106" t="str">
        <f t="shared" si="93"/>
        <v>397642</v>
      </c>
    </row>
    <row r="1358" spans="5:14" ht="16.5" thickTop="1" thickBot="1">
      <c r="E1358" s="61" t="s">
        <v>392</v>
      </c>
      <c r="F1358" s="23">
        <v>1</v>
      </c>
      <c r="G1358" s="27">
        <v>1</v>
      </c>
      <c r="H1358" t="str">
        <f t="shared" si="94"/>
        <v/>
      </c>
      <c r="I1358">
        <f>H1357*G1358</f>
        <v>397642</v>
      </c>
      <c r="L1358" t="s">
        <v>1420</v>
      </c>
      <c r="M1358">
        <v>397642</v>
      </c>
      <c r="N1358" s="106" t="str">
        <f t="shared" si="93"/>
        <v>397642</v>
      </c>
    </row>
    <row r="1359" spans="5:14" ht="16.5" thickTop="1" thickBot="1">
      <c r="E1359" s="101" t="s">
        <v>431</v>
      </c>
      <c r="F1359" s="102">
        <v>5</v>
      </c>
      <c r="G1359" s="27"/>
      <c r="H1359">
        <f t="shared" si="94"/>
        <v>253388</v>
      </c>
      <c r="I1359" t="e">
        <f>H1358*G1359</f>
        <v>#VALUE!</v>
      </c>
      <c r="L1359">
        <v>253388</v>
      </c>
      <c r="N1359" s="106" t="str">
        <f t="shared" si="93"/>
        <v>253388</v>
      </c>
    </row>
    <row r="1360" spans="5:14" ht="16.5" thickTop="1" thickBot="1">
      <c r="E1360" s="61" t="s">
        <v>449</v>
      </c>
      <c r="F1360" s="23">
        <v>1</v>
      </c>
      <c r="G1360" s="27">
        <v>0.15</v>
      </c>
      <c r="H1360" t="str">
        <f t="shared" si="94"/>
        <v/>
      </c>
      <c r="I1360">
        <f>$H$1359*G1360</f>
        <v>38008.199999999997</v>
      </c>
      <c r="L1360" t="s">
        <v>1420</v>
      </c>
      <c r="M1360">
        <v>38008.199999999997</v>
      </c>
      <c r="N1360" s="106" t="str">
        <f t="shared" si="93"/>
        <v>38008.2</v>
      </c>
    </row>
    <row r="1361" spans="5:14" ht="16.5" thickTop="1" thickBot="1">
      <c r="E1361" s="61" t="s">
        <v>430</v>
      </c>
      <c r="F1361" s="23">
        <v>1</v>
      </c>
      <c r="G1361" s="27">
        <v>0.18</v>
      </c>
      <c r="H1361" t="str">
        <f t="shared" si="94"/>
        <v/>
      </c>
      <c r="I1361">
        <f>$H$1359*G1361</f>
        <v>45609.84</v>
      </c>
      <c r="L1361" t="s">
        <v>1420</v>
      </c>
      <c r="M1361">
        <v>45609.84</v>
      </c>
      <c r="N1361" s="106" t="str">
        <f t="shared" si="93"/>
        <v>45609.84</v>
      </c>
    </row>
    <row r="1362" spans="5:14" ht="16.5" thickTop="1" thickBot="1">
      <c r="E1362" s="61" t="s">
        <v>656</v>
      </c>
      <c r="F1362" s="23">
        <v>1</v>
      </c>
      <c r="G1362" s="27">
        <v>0.28000000000000003</v>
      </c>
      <c r="H1362" t="str">
        <f t="shared" si="94"/>
        <v/>
      </c>
      <c r="I1362">
        <f>$H$1359*G1362</f>
        <v>70948.640000000014</v>
      </c>
      <c r="L1362" t="s">
        <v>1420</v>
      </c>
      <c r="M1362">
        <v>70948.640000000014</v>
      </c>
      <c r="N1362" s="106" t="str">
        <f t="shared" si="93"/>
        <v>70948.64</v>
      </c>
    </row>
    <row r="1363" spans="5:14" ht="16.5" thickTop="1" thickBot="1">
      <c r="E1363" s="61" t="s">
        <v>450</v>
      </c>
      <c r="F1363" s="23">
        <v>1</v>
      </c>
      <c r="G1363" s="27">
        <v>0.23</v>
      </c>
      <c r="H1363" t="str">
        <f t="shared" si="94"/>
        <v/>
      </c>
      <c r="I1363">
        <f>$H$1359*G1363</f>
        <v>58279.240000000005</v>
      </c>
      <c r="L1363" t="s">
        <v>1420</v>
      </c>
      <c r="M1363">
        <v>58279.240000000005</v>
      </c>
      <c r="N1363" s="106" t="str">
        <f t="shared" si="93"/>
        <v>58279.24</v>
      </c>
    </row>
    <row r="1364" spans="5:14" ht="16.5" thickTop="1" thickBot="1">
      <c r="E1364" s="61" t="s">
        <v>57</v>
      </c>
      <c r="F1364" s="23">
        <v>1</v>
      </c>
      <c r="G1364" s="27">
        <v>0.2</v>
      </c>
      <c r="H1364" t="str">
        <f t="shared" si="94"/>
        <v/>
      </c>
      <c r="I1364">
        <f>$H$1359*G1364</f>
        <v>50677.600000000006</v>
      </c>
      <c r="L1364" t="s">
        <v>1420</v>
      </c>
      <c r="M1364">
        <v>50677.600000000006</v>
      </c>
      <c r="N1364" s="106" t="str">
        <f t="shared" si="93"/>
        <v>50677.6</v>
      </c>
    </row>
    <row r="1365" spans="5:14" ht="16.5" thickTop="1" thickBot="1">
      <c r="E1365" s="101" t="s">
        <v>394</v>
      </c>
      <c r="F1365" s="102">
        <v>1</v>
      </c>
      <c r="G1365" s="27"/>
      <c r="H1365">
        <f t="shared" si="94"/>
        <v>243690</v>
      </c>
      <c r="I1365" t="e">
        <f>H1364*G1365</f>
        <v>#VALUE!</v>
      </c>
      <c r="L1365">
        <v>243690</v>
      </c>
      <c r="N1365" s="106" t="str">
        <f t="shared" si="93"/>
        <v>243690</v>
      </c>
    </row>
    <row r="1366" spans="5:14" ht="16.5" thickTop="1" thickBot="1">
      <c r="E1366" s="61" t="s">
        <v>394</v>
      </c>
      <c r="F1366" s="23">
        <v>1</v>
      </c>
      <c r="G1366" s="27">
        <v>1</v>
      </c>
      <c r="H1366">
        <f t="shared" si="94"/>
        <v>243690</v>
      </c>
      <c r="I1366">
        <f>H1365*G1366</f>
        <v>243690</v>
      </c>
      <c r="M1366">
        <v>243690</v>
      </c>
      <c r="N1366" s="106" t="str">
        <f t="shared" si="93"/>
        <v>243690</v>
      </c>
    </row>
    <row r="1367" spans="5:14" ht="16.5" thickTop="1" thickBot="1">
      <c r="E1367" s="101" t="s">
        <v>391</v>
      </c>
      <c r="F1367" s="102">
        <v>2</v>
      </c>
      <c r="G1367" s="27"/>
      <c r="H1367">
        <f t="shared" si="94"/>
        <v>228460</v>
      </c>
      <c r="I1367">
        <f>H1366*G1367</f>
        <v>0</v>
      </c>
      <c r="L1367">
        <v>228460</v>
      </c>
      <c r="N1367" s="106" t="str">
        <f t="shared" si="93"/>
        <v>228460</v>
      </c>
    </row>
    <row r="1368" spans="5:14" ht="16.5" thickTop="1" thickBot="1">
      <c r="E1368" s="61" t="s">
        <v>389</v>
      </c>
      <c r="F1368" s="23">
        <v>1</v>
      </c>
      <c r="G1368" s="27">
        <v>0.55000000000000004</v>
      </c>
      <c r="H1368" t="str">
        <f t="shared" si="94"/>
        <v/>
      </c>
      <c r="I1368">
        <f>H1367*G1368</f>
        <v>125653.00000000001</v>
      </c>
      <c r="L1368" t="s">
        <v>1420</v>
      </c>
      <c r="M1368">
        <v>125653.00000000001</v>
      </c>
      <c r="N1368" s="106" t="str">
        <f t="shared" si="93"/>
        <v>125653</v>
      </c>
    </row>
    <row r="1369" spans="5:14" ht="16.5" thickTop="1" thickBot="1">
      <c r="E1369" s="61" t="s">
        <v>395</v>
      </c>
      <c r="F1369" s="23">
        <v>1</v>
      </c>
      <c r="G1369" s="27">
        <v>0.45</v>
      </c>
      <c r="H1369" t="str">
        <f t="shared" si="94"/>
        <v/>
      </c>
      <c r="I1369">
        <f>H1367*G1369</f>
        <v>102807</v>
      </c>
      <c r="L1369" t="s">
        <v>1420</v>
      </c>
      <c r="M1369">
        <v>102807</v>
      </c>
      <c r="N1369" s="106" t="str">
        <f t="shared" si="93"/>
        <v>102807</v>
      </c>
    </row>
    <row r="1370" spans="5:14" ht="16.5" thickTop="1" thickBot="1">
      <c r="E1370" s="101" t="s">
        <v>436</v>
      </c>
      <c r="F1370" s="102">
        <v>1</v>
      </c>
      <c r="G1370" s="27"/>
      <c r="H1370">
        <f t="shared" si="94"/>
        <v>104741</v>
      </c>
      <c r="I1370" t="e">
        <f>H1369*G1370</f>
        <v>#VALUE!</v>
      </c>
      <c r="L1370">
        <v>104741</v>
      </c>
      <c r="N1370" s="106" t="str">
        <f t="shared" si="93"/>
        <v>104741</v>
      </c>
    </row>
    <row r="1371" spans="5:14" ht="16.5" thickTop="1" thickBot="1">
      <c r="E1371" s="61" t="s">
        <v>435</v>
      </c>
      <c r="F1371" s="23">
        <v>1</v>
      </c>
      <c r="G1371" s="27">
        <v>1</v>
      </c>
      <c r="H1371" t="str">
        <f t="shared" si="94"/>
        <v/>
      </c>
      <c r="I1371">
        <f>H1370*G1371</f>
        <v>104741</v>
      </c>
      <c r="L1371" t="s">
        <v>1420</v>
      </c>
      <c r="M1371">
        <v>104741</v>
      </c>
      <c r="N1371" s="106" t="str">
        <f t="shared" si="93"/>
        <v>104741</v>
      </c>
    </row>
    <row r="1372" spans="5:14" ht="16.5" thickTop="1" thickBot="1">
      <c r="E1372" s="101" t="s">
        <v>434</v>
      </c>
      <c r="F1372" s="102">
        <v>3</v>
      </c>
      <c r="G1372" s="27"/>
      <c r="H1372">
        <f t="shared" si="94"/>
        <v>316149</v>
      </c>
      <c r="I1372" t="e">
        <f>H1371*G1372</f>
        <v>#VALUE!</v>
      </c>
      <c r="L1372">
        <v>316149</v>
      </c>
      <c r="N1372" s="106" t="str">
        <f t="shared" si="93"/>
        <v>316149</v>
      </c>
    </row>
    <row r="1373" spans="5:14" ht="16.5" thickTop="1" thickBot="1">
      <c r="E1373" s="61" t="s">
        <v>433</v>
      </c>
      <c r="F1373" s="23">
        <v>1</v>
      </c>
      <c r="G1373" s="27">
        <v>0.35</v>
      </c>
      <c r="H1373" t="str">
        <f t="shared" si="94"/>
        <v/>
      </c>
      <c r="I1373">
        <f>$H$1372*G1373</f>
        <v>110652.15</v>
      </c>
      <c r="L1373" t="s">
        <v>1420</v>
      </c>
      <c r="M1373">
        <v>110652.15</v>
      </c>
      <c r="N1373" s="106" t="str">
        <f t="shared" si="93"/>
        <v>110652.15</v>
      </c>
    </row>
    <row r="1374" spans="5:14" ht="16.5" thickTop="1" thickBot="1">
      <c r="E1374" s="61" t="s">
        <v>440</v>
      </c>
      <c r="F1374" s="23">
        <v>1</v>
      </c>
      <c r="G1374" s="27">
        <v>0.33</v>
      </c>
      <c r="H1374" t="str">
        <f t="shared" si="94"/>
        <v/>
      </c>
      <c r="I1374">
        <f>$H$1372*G1374</f>
        <v>104329.17</v>
      </c>
      <c r="L1374" t="s">
        <v>1420</v>
      </c>
      <c r="M1374">
        <v>104329.17</v>
      </c>
      <c r="N1374" s="106" t="str">
        <f t="shared" si="93"/>
        <v>104329.17</v>
      </c>
    </row>
    <row r="1375" spans="5:14" ht="16.5" thickTop="1" thickBot="1">
      <c r="E1375" s="61" t="s">
        <v>443</v>
      </c>
      <c r="F1375" s="23">
        <v>1</v>
      </c>
      <c r="G1375" s="27">
        <v>0.32</v>
      </c>
      <c r="H1375" t="str">
        <f t="shared" si="94"/>
        <v/>
      </c>
      <c r="I1375">
        <f>$H$1372*G1375</f>
        <v>101167.68000000001</v>
      </c>
      <c r="L1375" t="s">
        <v>1420</v>
      </c>
      <c r="M1375">
        <v>101167.68000000001</v>
      </c>
      <c r="N1375" s="106" t="str">
        <f t="shared" si="93"/>
        <v>101167.68</v>
      </c>
    </row>
    <row r="1376" spans="5:14" ht="16.5" thickTop="1" thickBot="1">
      <c r="E1376" s="101" t="s">
        <v>454</v>
      </c>
      <c r="F1376" s="102">
        <v>3</v>
      </c>
      <c r="G1376" s="27"/>
      <c r="H1376">
        <f t="shared" si="94"/>
        <v>355969</v>
      </c>
      <c r="I1376" t="e">
        <f>H1375*G1376</f>
        <v>#VALUE!</v>
      </c>
      <c r="L1376">
        <v>355969</v>
      </c>
      <c r="N1376" s="106" t="str">
        <f t="shared" si="93"/>
        <v>355969</v>
      </c>
    </row>
    <row r="1377" spans="5:14" ht="16.5" thickTop="1" thickBot="1">
      <c r="E1377" s="61" t="s">
        <v>453</v>
      </c>
      <c r="F1377" s="23">
        <v>1</v>
      </c>
      <c r="G1377" s="27">
        <v>0.3</v>
      </c>
      <c r="H1377" t="str">
        <f t="shared" si="94"/>
        <v/>
      </c>
      <c r="I1377">
        <f>$H$1376*G1377</f>
        <v>106790.7</v>
      </c>
      <c r="L1377" t="s">
        <v>1420</v>
      </c>
      <c r="M1377">
        <v>106790.7</v>
      </c>
      <c r="N1377" s="106" t="str">
        <f t="shared" si="93"/>
        <v>106790.7</v>
      </c>
    </row>
    <row r="1378" spans="5:14" ht="16.5" thickTop="1" thickBot="1">
      <c r="E1378" s="61" t="s">
        <v>456</v>
      </c>
      <c r="F1378" s="23">
        <v>1</v>
      </c>
      <c r="G1378" s="27">
        <v>0.32</v>
      </c>
      <c r="H1378" t="str">
        <f t="shared" si="94"/>
        <v/>
      </c>
      <c r="I1378">
        <f>$H$1376*G1378</f>
        <v>113910.08</v>
      </c>
      <c r="L1378" t="s">
        <v>1420</v>
      </c>
      <c r="M1378">
        <v>113910.08</v>
      </c>
      <c r="N1378" s="106" t="str">
        <f t="shared" si="93"/>
        <v>113910.08</v>
      </c>
    </row>
    <row r="1379" spans="5:14" ht="16.5" thickTop="1" thickBot="1">
      <c r="E1379" s="61" t="s">
        <v>639</v>
      </c>
      <c r="F1379" s="23">
        <v>1</v>
      </c>
      <c r="G1379" s="27">
        <v>0.38</v>
      </c>
      <c r="H1379" t="str">
        <f t="shared" si="94"/>
        <v/>
      </c>
      <c r="I1379">
        <f>$H$1376*G1379</f>
        <v>135268.22</v>
      </c>
      <c r="L1379" t="s">
        <v>1420</v>
      </c>
      <c r="M1379">
        <v>135268.22</v>
      </c>
      <c r="N1379" s="106" t="str">
        <f t="shared" si="93"/>
        <v>135268.22</v>
      </c>
    </row>
    <row r="1380" spans="5:14" ht="16.5" thickTop="1" thickBot="1">
      <c r="E1380" s="101" t="s">
        <v>270</v>
      </c>
      <c r="F1380" s="102">
        <v>2</v>
      </c>
      <c r="G1380" s="27"/>
      <c r="H1380">
        <f t="shared" si="94"/>
        <v>329093</v>
      </c>
      <c r="I1380" t="e">
        <f>H1379*G1380</f>
        <v>#VALUE!</v>
      </c>
      <c r="L1380">
        <v>329093</v>
      </c>
      <c r="N1380" s="106" t="str">
        <f t="shared" si="93"/>
        <v>329093</v>
      </c>
    </row>
    <row r="1381" spans="5:14" ht="16.5" thickTop="1" thickBot="1">
      <c r="E1381" s="61" t="s">
        <v>267</v>
      </c>
      <c r="F1381" s="23">
        <v>1</v>
      </c>
      <c r="G1381" s="27">
        <v>0.46</v>
      </c>
      <c r="H1381" t="str">
        <f t="shared" si="94"/>
        <v/>
      </c>
      <c r="I1381">
        <f>H1380*G1381</f>
        <v>151382.78</v>
      </c>
      <c r="L1381" t="s">
        <v>1420</v>
      </c>
      <c r="M1381">
        <v>151382.78</v>
      </c>
      <c r="N1381" s="106" t="str">
        <f t="shared" si="93"/>
        <v>151382.78</v>
      </c>
    </row>
    <row r="1382" spans="5:14" ht="16.5" thickTop="1" thickBot="1">
      <c r="E1382" s="61" t="s">
        <v>269</v>
      </c>
      <c r="F1382" s="23">
        <v>1</v>
      </c>
      <c r="G1382" s="27">
        <v>0.54</v>
      </c>
      <c r="H1382" t="str">
        <f t="shared" si="94"/>
        <v/>
      </c>
      <c r="I1382">
        <f>H1380*G1382</f>
        <v>177710.22</v>
      </c>
      <c r="L1382" t="s">
        <v>1420</v>
      </c>
      <c r="M1382">
        <v>177710.22</v>
      </c>
      <c r="N1382" s="106" t="str">
        <f t="shared" si="93"/>
        <v>177710.22</v>
      </c>
    </row>
    <row r="1383" spans="5:14" ht="16.5" thickTop="1" thickBot="1">
      <c r="E1383" s="101" t="s">
        <v>442</v>
      </c>
      <c r="F1383" s="102">
        <v>1</v>
      </c>
      <c r="G1383" s="27"/>
      <c r="H1383">
        <f t="shared" si="94"/>
        <v>161744</v>
      </c>
      <c r="I1383" t="e">
        <f t="shared" ref="I1383:I1390" si="95">H1382*G1383</f>
        <v>#VALUE!</v>
      </c>
      <c r="L1383">
        <v>161744</v>
      </c>
      <c r="N1383" s="106" t="str">
        <f t="shared" si="93"/>
        <v>161744</v>
      </c>
    </row>
    <row r="1384" spans="5:14" ht="16.5" thickTop="1" thickBot="1">
      <c r="E1384" s="61" t="s">
        <v>441</v>
      </c>
      <c r="F1384" s="23">
        <v>1</v>
      </c>
      <c r="G1384" s="27">
        <v>1</v>
      </c>
      <c r="H1384" t="str">
        <f t="shared" si="94"/>
        <v/>
      </c>
      <c r="I1384">
        <f t="shared" si="95"/>
        <v>161744</v>
      </c>
      <c r="L1384" t="s">
        <v>1420</v>
      </c>
      <c r="M1384">
        <v>161744</v>
      </c>
      <c r="N1384" s="106" t="str">
        <f t="shared" si="93"/>
        <v>161744</v>
      </c>
    </row>
    <row r="1385" spans="5:14" ht="16.5" thickTop="1" thickBot="1">
      <c r="E1385" s="101" t="s">
        <v>310</v>
      </c>
      <c r="F1385" s="102">
        <v>1</v>
      </c>
      <c r="G1385" s="27"/>
      <c r="H1385">
        <f t="shared" si="94"/>
        <v>148958</v>
      </c>
      <c r="I1385" t="e">
        <f t="shared" si="95"/>
        <v>#VALUE!</v>
      </c>
      <c r="L1385">
        <v>148958</v>
      </c>
      <c r="N1385" s="106" t="str">
        <f t="shared" si="93"/>
        <v>148958</v>
      </c>
    </row>
    <row r="1386" spans="5:14" ht="16.5" thickTop="1" thickBot="1">
      <c r="E1386" s="61" t="s">
        <v>309</v>
      </c>
      <c r="F1386" s="23">
        <v>1</v>
      </c>
      <c r="G1386" s="27">
        <v>1</v>
      </c>
      <c r="H1386" t="str">
        <f t="shared" si="94"/>
        <v/>
      </c>
      <c r="I1386">
        <f t="shared" si="95"/>
        <v>148958</v>
      </c>
      <c r="L1386" t="s">
        <v>1420</v>
      </c>
      <c r="M1386">
        <v>148958</v>
      </c>
      <c r="N1386" s="106" t="str">
        <f t="shared" si="93"/>
        <v>148958</v>
      </c>
    </row>
    <row r="1387" spans="5:14" ht="16.5" thickTop="1" thickBot="1">
      <c r="E1387" s="101" t="s">
        <v>316</v>
      </c>
      <c r="F1387" s="102">
        <v>1</v>
      </c>
      <c r="G1387" s="27"/>
      <c r="H1387">
        <f t="shared" si="94"/>
        <v>259130</v>
      </c>
      <c r="I1387" t="e">
        <f t="shared" si="95"/>
        <v>#VALUE!</v>
      </c>
      <c r="L1387">
        <v>259130</v>
      </c>
      <c r="N1387" s="106" t="str">
        <f t="shared" si="93"/>
        <v>259130</v>
      </c>
    </row>
    <row r="1388" spans="5:14" ht="16.5" thickTop="1" thickBot="1">
      <c r="E1388" s="61" t="s">
        <v>315</v>
      </c>
      <c r="F1388" s="23">
        <v>1</v>
      </c>
      <c r="G1388" s="27">
        <v>1</v>
      </c>
      <c r="H1388" t="str">
        <f t="shared" si="94"/>
        <v/>
      </c>
      <c r="I1388">
        <f t="shared" si="95"/>
        <v>259130</v>
      </c>
      <c r="L1388" t="s">
        <v>1420</v>
      </c>
      <c r="M1388">
        <v>259130</v>
      </c>
      <c r="N1388" s="106" t="str">
        <f t="shared" si="93"/>
        <v>259130</v>
      </c>
    </row>
    <row r="1389" spans="5:14" ht="16.5" thickTop="1" thickBot="1">
      <c r="E1389" s="101" t="s">
        <v>458</v>
      </c>
      <c r="F1389" s="102">
        <v>2</v>
      </c>
      <c r="G1389" s="27"/>
      <c r="H1389">
        <f t="shared" si="94"/>
        <v>263969</v>
      </c>
      <c r="I1389" t="e">
        <f t="shared" si="95"/>
        <v>#VALUE!</v>
      </c>
      <c r="L1389">
        <v>263969</v>
      </c>
      <c r="N1389" s="106" t="str">
        <f t="shared" si="93"/>
        <v>263969</v>
      </c>
    </row>
    <row r="1390" spans="5:14" ht="16.5" thickTop="1" thickBot="1">
      <c r="E1390" s="61" t="s">
        <v>464</v>
      </c>
      <c r="F1390" s="23">
        <v>1</v>
      </c>
      <c r="G1390" s="27">
        <v>0.55000000000000004</v>
      </c>
      <c r="H1390" t="str">
        <f t="shared" si="94"/>
        <v/>
      </c>
      <c r="I1390">
        <f t="shared" si="95"/>
        <v>145182.95000000001</v>
      </c>
      <c r="L1390" t="s">
        <v>1420</v>
      </c>
      <c r="M1390">
        <v>145182.95000000001</v>
      </c>
      <c r="N1390" s="106" t="str">
        <f t="shared" si="93"/>
        <v>145182.95</v>
      </c>
    </row>
    <row r="1391" spans="5:14" ht="16.5" thickTop="1" thickBot="1">
      <c r="E1391" s="61" t="s">
        <v>457</v>
      </c>
      <c r="F1391" s="23">
        <v>1</v>
      </c>
      <c r="G1391" s="27">
        <v>0.45</v>
      </c>
      <c r="H1391" t="str">
        <f t="shared" si="94"/>
        <v/>
      </c>
      <c r="I1391">
        <f>H1389*G1391</f>
        <v>118786.05</v>
      </c>
      <c r="L1391" t="s">
        <v>1420</v>
      </c>
      <c r="M1391">
        <v>118786.05</v>
      </c>
      <c r="N1391" s="106" t="str">
        <f t="shared" si="93"/>
        <v>118786.05</v>
      </c>
    </row>
    <row r="1392" spans="5:14" ht="16.5" thickTop="1" thickBot="1">
      <c r="E1392" s="101" t="s">
        <v>418</v>
      </c>
      <c r="F1392" s="102">
        <v>7</v>
      </c>
      <c r="G1392" s="27"/>
      <c r="H1392">
        <f t="shared" si="94"/>
        <v>263062</v>
      </c>
      <c r="I1392" t="e">
        <f>H1391*G1392</f>
        <v>#VALUE!</v>
      </c>
      <c r="L1392">
        <v>263062</v>
      </c>
      <c r="N1392" s="106" t="str">
        <f t="shared" si="93"/>
        <v>263062</v>
      </c>
    </row>
    <row r="1393" spans="5:14" ht="16.5" thickTop="1" thickBot="1">
      <c r="E1393" s="61" t="s">
        <v>417</v>
      </c>
      <c r="F1393" s="23">
        <v>1</v>
      </c>
      <c r="G1393" s="27">
        <v>0.12</v>
      </c>
      <c r="H1393" t="str">
        <f t="shared" si="94"/>
        <v/>
      </c>
      <c r="I1393">
        <f t="shared" ref="I1393:I1399" si="96">$H$1392*G1393</f>
        <v>31567.439999999999</v>
      </c>
      <c r="L1393" t="s">
        <v>1420</v>
      </c>
      <c r="M1393">
        <v>31567.439999999999</v>
      </c>
      <c r="N1393" s="106" t="str">
        <f t="shared" si="93"/>
        <v>31567.44</v>
      </c>
    </row>
    <row r="1394" spans="5:14" ht="16.5" thickTop="1" thickBot="1">
      <c r="E1394" s="61" t="s">
        <v>423</v>
      </c>
      <c r="F1394" s="23">
        <v>1</v>
      </c>
      <c r="G1394" s="27">
        <v>0.15</v>
      </c>
      <c r="H1394" t="str">
        <f t="shared" si="94"/>
        <v/>
      </c>
      <c r="I1394">
        <f t="shared" si="96"/>
        <v>39459.299999999996</v>
      </c>
      <c r="L1394" t="s">
        <v>1420</v>
      </c>
      <c r="M1394">
        <v>39459.299999999996</v>
      </c>
      <c r="N1394" s="106" t="str">
        <f t="shared" si="93"/>
        <v>39459.3</v>
      </c>
    </row>
    <row r="1395" spans="5:14" ht="16.5" thickTop="1" thickBot="1">
      <c r="E1395" s="61" t="s">
        <v>465</v>
      </c>
      <c r="F1395" s="23">
        <v>1</v>
      </c>
      <c r="G1395" s="27">
        <v>0.16</v>
      </c>
      <c r="H1395" t="str">
        <f t="shared" si="94"/>
        <v/>
      </c>
      <c r="I1395">
        <f t="shared" si="96"/>
        <v>42089.919999999998</v>
      </c>
      <c r="L1395" t="s">
        <v>1420</v>
      </c>
      <c r="M1395">
        <v>42089.919999999998</v>
      </c>
      <c r="N1395" s="106" t="str">
        <f t="shared" si="93"/>
        <v>42089.92</v>
      </c>
    </row>
    <row r="1396" spans="5:14" ht="16.5" thickTop="1" thickBot="1">
      <c r="E1396" s="61" t="s">
        <v>448</v>
      </c>
      <c r="F1396" s="23">
        <v>1</v>
      </c>
      <c r="G1396" s="27">
        <v>0.2</v>
      </c>
      <c r="H1396" t="str">
        <f t="shared" si="94"/>
        <v/>
      </c>
      <c r="I1396">
        <f t="shared" si="96"/>
        <v>52612.4</v>
      </c>
      <c r="L1396" t="s">
        <v>1420</v>
      </c>
      <c r="M1396">
        <v>52612.4</v>
      </c>
      <c r="N1396" s="106" t="str">
        <f t="shared" si="93"/>
        <v>52612.4</v>
      </c>
    </row>
    <row r="1397" spans="5:14" ht="16.5" thickTop="1" thickBot="1">
      <c r="E1397" s="61" t="s">
        <v>451</v>
      </c>
      <c r="F1397" s="23">
        <v>1</v>
      </c>
      <c r="G1397" s="27">
        <v>0.11</v>
      </c>
      <c r="H1397" t="str">
        <f t="shared" si="94"/>
        <v/>
      </c>
      <c r="I1397">
        <f t="shared" si="96"/>
        <v>28936.82</v>
      </c>
      <c r="L1397" t="s">
        <v>1420</v>
      </c>
      <c r="M1397">
        <v>28936.82</v>
      </c>
      <c r="N1397" s="106" t="str">
        <f t="shared" si="93"/>
        <v>28936.82</v>
      </c>
    </row>
    <row r="1398" spans="5:14" ht="16.5" thickTop="1" thickBot="1">
      <c r="E1398" s="61" t="s">
        <v>461</v>
      </c>
      <c r="F1398" s="23">
        <v>1</v>
      </c>
      <c r="G1398" s="27">
        <v>0.14000000000000001</v>
      </c>
      <c r="H1398" t="str">
        <f t="shared" si="94"/>
        <v/>
      </c>
      <c r="I1398">
        <f t="shared" si="96"/>
        <v>36828.68</v>
      </c>
      <c r="L1398" t="s">
        <v>1420</v>
      </c>
      <c r="M1398">
        <v>36828.68</v>
      </c>
      <c r="N1398" s="106" t="str">
        <f t="shared" si="93"/>
        <v>36828.68</v>
      </c>
    </row>
    <row r="1399" spans="5:14" ht="16.5" thickTop="1" thickBot="1">
      <c r="E1399" s="61" t="s">
        <v>463</v>
      </c>
      <c r="F1399" s="23">
        <v>1</v>
      </c>
      <c r="G1399" s="27">
        <v>0.12</v>
      </c>
      <c r="H1399" t="str">
        <f t="shared" si="94"/>
        <v/>
      </c>
      <c r="I1399">
        <f t="shared" si="96"/>
        <v>31567.439999999999</v>
      </c>
      <c r="L1399" t="s">
        <v>1420</v>
      </c>
      <c r="M1399">
        <v>31567.439999999999</v>
      </c>
      <c r="N1399" s="106" t="str">
        <f t="shared" si="93"/>
        <v>31567.44</v>
      </c>
    </row>
    <row r="1400" spans="5:14" ht="16.5" thickTop="1" thickBot="1">
      <c r="E1400" s="101" t="s">
        <v>308</v>
      </c>
      <c r="F1400" s="102">
        <v>5</v>
      </c>
      <c r="G1400" s="27"/>
      <c r="H1400">
        <f t="shared" si="94"/>
        <v>360195</v>
      </c>
      <c r="I1400" t="e">
        <f>H1399*G1400</f>
        <v>#VALUE!</v>
      </c>
      <c r="L1400">
        <v>360195</v>
      </c>
      <c r="N1400" s="106" t="str">
        <f t="shared" si="93"/>
        <v>360195</v>
      </c>
    </row>
    <row r="1401" spans="5:14" ht="16.5" thickTop="1" thickBot="1">
      <c r="E1401" s="61" t="s">
        <v>306</v>
      </c>
      <c r="F1401" s="23">
        <v>1</v>
      </c>
      <c r="G1401" s="27">
        <v>0.15</v>
      </c>
      <c r="H1401" t="str">
        <f t="shared" si="94"/>
        <v/>
      </c>
      <c r="I1401">
        <f>$H$1400*G1401</f>
        <v>54029.25</v>
      </c>
      <c r="L1401" t="s">
        <v>1420</v>
      </c>
      <c r="M1401">
        <v>54029.25</v>
      </c>
      <c r="N1401" s="106" t="str">
        <f t="shared" si="93"/>
        <v>54029.25</v>
      </c>
    </row>
    <row r="1402" spans="5:14" ht="16.5" thickTop="1" thickBot="1">
      <c r="E1402" s="61" t="s">
        <v>313</v>
      </c>
      <c r="F1402" s="23">
        <v>1</v>
      </c>
      <c r="G1402" s="27">
        <v>0.18</v>
      </c>
      <c r="H1402" t="str">
        <f t="shared" si="94"/>
        <v/>
      </c>
      <c r="I1402">
        <f>$H$1400*G1402</f>
        <v>64835.1</v>
      </c>
      <c r="L1402" t="s">
        <v>1420</v>
      </c>
      <c r="M1402">
        <v>64835.1</v>
      </c>
      <c r="N1402" s="106" t="str">
        <f t="shared" si="93"/>
        <v>64835.1</v>
      </c>
    </row>
    <row r="1403" spans="5:14" ht="16.5" thickTop="1" thickBot="1">
      <c r="E1403" s="61" t="s">
        <v>314</v>
      </c>
      <c r="F1403" s="23">
        <v>1</v>
      </c>
      <c r="G1403" s="27">
        <v>0.28000000000000003</v>
      </c>
      <c r="H1403" t="str">
        <f t="shared" si="94"/>
        <v/>
      </c>
      <c r="I1403">
        <f>$H$1400*G1403</f>
        <v>100854.6</v>
      </c>
      <c r="L1403" t="s">
        <v>1420</v>
      </c>
      <c r="M1403">
        <v>100854.6</v>
      </c>
      <c r="N1403" s="106" t="str">
        <f t="shared" si="93"/>
        <v>100854.6</v>
      </c>
    </row>
    <row r="1404" spans="5:14" ht="16.5" thickTop="1" thickBot="1">
      <c r="E1404" s="61" t="s">
        <v>308</v>
      </c>
      <c r="F1404" s="23">
        <v>1</v>
      </c>
      <c r="G1404" s="27">
        <v>0.23</v>
      </c>
      <c r="H1404">
        <f t="shared" si="94"/>
        <v>360195</v>
      </c>
      <c r="I1404">
        <f>$H$1400*G1404</f>
        <v>82844.850000000006</v>
      </c>
      <c r="M1404">
        <v>82844.850000000006</v>
      </c>
      <c r="N1404" s="106" t="str">
        <f t="shared" si="93"/>
        <v>82844.85</v>
      </c>
    </row>
    <row r="1405" spans="5:14" ht="16.5" thickTop="1" thickBot="1">
      <c r="E1405" s="61" t="s">
        <v>321</v>
      </c>
      <c r="F1405" s="23">
        <v>1</v>
      </c>
      <c r="G1405" s="27">
        <v>0.2</v>
      </c>
      <c r="H1405" t="str">
        <f t="shared" si="94"/>
        <v/>
      </c>
      <c r="I1405">
        <f>$H$1400*G1405</f>
        <v>72039</v>
      </c>
      <c r="L1405" t="s">
        <v>1420</v>
      </c>
      <c r="M1405">
        <v>72039</v>
      </c>
      <c r="N1405" s="106" t="str">
        <f t="shared" si="93"/>
        <v>72039</v>
      </c>
    </row>
    <row r="1406" spans="5:14" ht="16.5" thickTop="1" thickBot="1">
      <c r="E1406" s="101" t="s">
        <v>445</v>
      </c>
      <c r="F1406" s="102">
        <v>1</v>
      </c>
      <c r="G1406" s="27"/>
      <c r="H1406">
        <f t="shared" si="94"/>
        <v>94215</v>
      </c>
      <c r="I1406" t="e">
        <f>H1405*G1406</f>
        <v>#VALUE!</v>
      </c>
      <c r="L1406">
        <v>94215</v>
      </c>
      <c r="N1406" s="106" t="str">
        <f t="shared" si="93"/>
        <v>94215</v>
      </c>
    </row>
    <row r="1407" spans="5:14" ht="16.5" thickTop="1" thickBot="1">
      <c r="E1407" s="61" t="s">
        <v>444</v>
      </c>
      <c r="F1407" s="23">
        <v>1</v>
      </c>
      <c r="G1407" s="27">
        <v>1</v>
      </c>
      <c r="H1407" t="str">
        <f t="shared" si="94"/>
        <v/>
      </c>
      <c r="I1407">
        <f>H1406*G1407</f>
        <v>94215</v>
      </c>
      <c r="L1407" t="s">
        <v>1420</v>
      </c>
      <c r="M1407">
        <v>94215</v>
      </c>
      <c r="N1407" s="106" t="str">
        <f t="shared" si="93"/>
        <v>94215</v>
      </c>
    </row>
    <row r="1408" spans="5:14" ht="16.5" thickTop="1" thickBot="1">
      <c r="E1408" s="101" t="s">
        <v>312</v>
      </c>
      <c r="F1408" s="102">
        <v>3</v>
      </c>
      <c r="G1408" s="27"/>
      <c r="H1408">
        <f t="shared" si="94"/>
        <v>342468</v>
      </c>
      <c r="I1408" t="e">
        <f>H1407*G1408</f>
        <v>#VALUE!</v>
      </c>
      <c r="L1408">
        <v>342468</v>
      </c>
      <c r="N1408" s="106" t="str">
        <f t="shared" si="93"/>
        <v>342468</v>
      </c>
    </row>
    <row r="1409" spans="5:14" ht="16.5" thickTop="1" thickBot="1">
      <c r="E1409" s="61" t="s">
        <v>311</v>
      </c>
      <c r="F1409" s="23">
        <v>1</v>
      </c>
      <c r="G1409" s="27">
        <v>0.33</v>
      </c>
      <c r="H1409" t="str">
        <f t="shared" si="94"/>
        <v/>
      </c>
      <c r="I1409">
        <f>$H$1408*G1409</f>
        <v>113014.44</v>
      </c>
      <c r="L1409" t="s">
        <v>1420</v>
      </c>
      <c r="M1409">
        <v>113014.44</v>
      </c>
      <c r="N1409" s="106" t="str">
        <f t="shared" si="93"/>
        <v>113014.44</v>
      </c>
    </row>
    <row r="1410" spans="5:14" ht="16.5" thickTop="1" thickBot="1">
      <c r="E1410" s="61" t="s">
        <v>317</v>
      </c>
      <c r="F1410" s="23">
        <v>1</v>
      </c>
      <c r="G1410" s="27">
        <v>0.32</v>
      </c>
      <c r="H1410" t="str">
        <f t="shared" si="94"/>
        <v/>
      </c>
      <c r="I1410">
        <f>$H$1408*G1410</f>
        <v>109589.76000000001</v>
      </c>
      <c r="L1410" t="s">
        <v>1420</v>
      </c>
      <c r="M1410">
        <v>109589.76000000001</v>
      </c>
      <c r="N1410" s="106" t="str">
        <f t="shared" si="93"/>
        <v>109589.76</v>
      </c>
    </row>
    <row r="1411" spans="5:14" ht="16.5" thickTop="1" thickBot="1">
      <c r="E1411" s="61" t="s">
        <v>318</v>
      </c>
      <c r="F1411" s="23">
        <v>1</v>
      </c>
      <c r="G1411" s="27">
        <v>0.35</v>
      </c>
      <c r="H1411" t="str">
        <f t="shared" si="94"/>
        <v/>
      </c>
      <c r="I1411">
        <f>$H$1408*G1411</f>
        <v>119863.79999999999</v>
      </c>
      <c r="L1411" t="s">
        <v>1420</v>
      </c>
      <c r="M1411">
        <v>119863.79999999999</v>
      </c>
      <c r="N1411" s="106" t="str">
        <f t="shared" ref="N1411:N1432" si="97">_xlfn.CONCAT(L1411:M1411)</f>
        <v>119863.8</v>
      </c>
    </row>
    <row r="1412" spans="5:14" ht="16.5" thickTop="1" thickBot="1">
      <c r="E1412" s="101" t="s">
        <v>272</v>
      </c>
      <c r="F1412" s="102">
        <v>2</v>
      </c>
      <c r="G1412" s="27"/>
      <c r="H1412">
        <f t="shared" ref="H1412:H1432" si="98">IFERROR(VLOOKUP(E1412,$A$3:$B$452,2,0), "")</f>
        <v>345179</v>
      </c>
      <c r="I1412" t="e">
        <f>H1411*G1412</f>
        <v>#VALUE!</v>
      </c>
      <c r="L1412">
        <v>345179</v>
      </c>
      <c r="N1412" s="106" t="str">
        <f t="shared" si="97"/>
        <v>345179</v>
      </c>
    </row>
    <row r="1413" spans="5:14" ht="16.5" thickTop="1" thickBot="1">
      <c r="E1413" s="61" t="s">
        <v>271</v>
      </c>
      <c r="F1413" s="23">
        <v>1</v>
      </c>
      <c r="G1413" s="27">
        <v>0.45</v>
      </c>
      <c r="H1413" t="str">
        <f t="shared" si="98"/>
        <v/>
      </c>
      <c r="I1413">
        <f>H1412*G1413</f>
        <v>155330.55000000002</v>
      </c>
      <c r="L1413" t="s">
        <v>1420</v>
      </c>
      <c r="M1413">
        <v>155330.55000000002</v>
      </c>
      <c r="N1413" s="106" t="str">
        <f t="shared" si="97"/>
        <v>155330.55</v>
      </c>
    </row>
    <row r="1414" spans="5:14" ht="16.5" thickTop="1" thickBot="1">
      <c r="E1414" s="61" t="s">
        <v>273</v>
      </c>
      <c r="F1414" s="23">
        <v>1</v>
      </c>
      <c r="G1414" s="27">
        <v>0.55000000000000004</v>
      </c>
      <c r="H1414" t="str">
        <f t="shared" si="98"/>
        <v/>
      </c>
      <c r="I1414">
        <f>H1412*G1414</f>
        <v>189848.45</v>
      </c>
      <c r="L1414" t="s">
        <v>1420</v>
      </c>
      <c r="M1414">
        <v>189848.45</v>
      </c>
      <c r="N1414" s="106" t="str">
        <f t="shared" si="97"/>
        <v>189848.45</v>
      </c>
    </row>
    <row r="1415" spans="5:14" ht="16.5" thickTop="1" thickBot="1">
      <c r="E1415" s="101" t="s">
        <v>438</v>
      </c>
      <c r="F1415" s="102">
        <v>2</v>
      </c>
      <c r="G1415" s="27"/>
      <c r="H1415">
        <f t="shared" si="98"/>
        <v>216406</v>
      </c>
      <c r="I1415" t="e">
        <f>H1414*G1415</f>
        <v>#VALUE!</v>
      </c>
      <c r="L1415">
        <v>216406</v>
      </c>
      <c r="N1415" s="106" t="str">
        <f t="shared" si="97"/>
        <v>216406</v>
      </c>
    </row>
    <row r="1416" spans="5:14" ht="16.5" thickTop="1" thickBot="1">
      <c r="E1416" s="61" t="s">
        <v>437</v>
      </c>
      <c r="F1416" s="23">
        <v>1</v>
      </c>
      <c r="G1416" s="27">
        <v>0.45</v>
      </c>
      <c r="H1416" t="str">
        <f t="shared" si="98"/>
        <v/>
      </c>
      <c r="I1416">
        <f>H1415*G1416</f>
        <v>97382.7</v>
      </c>
      <c r="L1416" t="s">
        <v>1420</v>
      </c>
      <c r="M1416">
        <v>97382.7</v>
      </c>
      <c r="N1416" s="106" t="str">
        <f t="shared" si="97"/>
        <v>97382.7</v>
      </c>
    </row>
    <row r="1417" spans="5:14" ht="16.5" thickTop="1" thickBot="1">
      <c r="E1417" s="61" t="s">
        <v>462</v>
      </c>
      <c r="F1417" s="23">
        <v>1</v>
      </c>
      <c r="G1417" s="27">
        <v>0.55000000000000004</v>
      </c>
      <c r="H1417" t="str">
        <f t="shared" si="98"/>
        <v/>
      </c>
      <c r="I1417">
        <f>H1415*G1417</f>
        <v>119023.3</v>
      </c>
      <c r="L1417" t="s">
        <v>1420</v>
      </c>
      <c r="M1417">
        <v>119023.3</v>
      </c>
      <c r="N1417" s="106" t="str">
        <f t="shared" si="97"/>
        <v>119023.3</v>
      </c>
    </row>
    <row r="1418" spans="5:14" ht="16.5" thickTop="1" thickBot="1">
      <c r="E1418" s="101" t="s">
        <v>320</v>
      </c>
      <c r="F1418" s="102">
        <v>1</v>
      </c>
      <c r="G1418" s="27"/>
      <c r="H1418">
        <f t="shared" si="98"/>
        <v>28171</v>
      </c>
      <c r="I1418" t="e">
        <f t="shared" ref="I1418:I1423" si="99">H1417*G1418</f>
        <v>#VALUE!</v>
      </c>
      <c r="L1418">
        <v>28171</v>
      </c>
      <c r="N1418" s="106" t="str">
        <f t="shared" si="97"/>
        <v>28171</v>
      </c>
    </row>
    <row r="1419" spans="5:14" ht="16.5" thickTop="1" thickBot="1">
      <c r="E1419" s="61" t="s">
        <v>319</v>
      </c>
      <c r="F1419" s="23">
        <v>1</v>
      </c>
      <c r="G1419" s="27">
        <v>1</v>
      </c>
      <c r="H1419" t="str">
        <f t="shared" si="98"/>
        <v/>
      </c>
      <c r="I1419">
        <f t="shared" si="99"/>
        <v>28171</v>
      </c>
      <c r="L1419" t="s">
        <v>1420</v>
      </c>
      <c r="M1419">
        <v>28171</v>
      </c>
      <c r="N1419" s="106" t="str">
        <f t="shared" si="97"/>
        <v>28171</v>
      </c>
    </row>
    <row r="1420" spans="5:14" ht="16.5" thickTop="1" thickBot="1">
      <c r="E1420" s="101" t="s">
        <v>460</v>
      </c>
      <c r="F1420" s="102">
        <v>1</v>
      </c>
      <c r="G1420" s="27"/>
      <c r="H1420">
        <f t="shared" si="98"/>
        <v>99224</v>
      </c>
      <c r="I1420" t="e">
        <f t="shared" si="99"/>
        <v>#VALUE!</v>
      </c>
      <c r="L1420">
        <v>99224</v>
      </c>
      <c r="N1420" s="106" t="str">
        <f t="shared" si="97"/>
        <v>99224</v>
      </c>
    </row>
    <row r="1421" spans="5:14" ht="16.5" thickTop="1" thickBot="1">
      <c r="E1421" s="61" t="s">
        <v>459</v>
      </c>
      <c r="F1421" s="23">
        <v>1</v>
      </c>
      <c r="G1421" s="27">
        <v>1</v>
      </c>
      <c r="H1421" t="str">
        <f t="shared" si="98"/>
        <v/>
      </c>
      <c r="I1421">
        <f t="shared" si="99"/>
        <v>99224</v>
      </c>
      <c r="L1421" t="s">
        <v>1420</v>
      </c>
      <c r="M1421">
        <v>99224</v>
      </c>
      <c r="N1421" s="106" t="str">
        <f t="shared" si="97"/>
        <v>99224</v>
      </c>
    </row>
    <row r="1422" spans="5:14" ht="16.5" thickTop="1" thickBot="1">
      <c r="E1422" s="101" t="s">
        <v>275</v>
      </c>
      <c r="F1422" s="102">
        <v>2</v>
      </c>
      <c r="G1422" s="27"/>
      <c r="H1422">
        <f t="shared" si="98"/>
        <v>68869</v>
      </c>
      <c r="I1422" t="e">
        <f t="shared" si="99"/>
        <v>#VALUE!</v>
      </c>
      <c r="L1422">
        <v>68869</v>
      </c>
      <c r="N1422" s="106" t="str">
        <f t="shared" si="97"/>
        <v>68869</v>
      </c>
    </row>
    <row r="1423" spans="5:14" ht="16.5" thickTop="1" thickBot="1">
      <c r="E1423" s="61" t="s">
        <v>657</v>
      </c>
      <c r="F1423" s="23">
        <v>1</v>
      </c>
      <c r="G1423" s="27">
        <v>0.55000000000000004</v>
      </c>
      <c r="H1423" t="str">
        <f t="shared" si="98"/>
        <v/>
      </c>
      <c r="I1423">
        <f t="shared" si="99"/>
        <v>37877.950000000004</v>
      </c>
      <c r="L1423" t="s">
        <v>1420</v>
      </c>
      <c r="M1423">
        <v>37877.950000000004</v>
      </c>
      <c r="N1423" s="106" t="str">
        <f t="shared" si="97"/>
        <v>37877.95</v>
      </c>
    </row>
    <row r="1424" spans="5:14" ht="16.5" thickTop="1" thickBot="1">
      <c r="E1424" s="61" t="s">
        <v>274</v>
      </c>
      <c r="F1424" s="23">
        <v>1</v>
      </c>
      <c r="G1424" s="27">
        <v>0.45</v>
      </c>
      <c r="H1424" t="str">
        <f t="shared" si="98"/>
        <v/>
      </c>
      <c r="I1424">
        <f>H1422*G1424</f>
        <v>30991.05</v>
      </c>
      <c r="L1424" t="s">
        <v>1420</v>
      </c>
      <c r="M1424">
        <v>30991.05</v>
      </c>
      <c r="N1424" s="106" t="str">
        <f t="shared" si="97"/>
        <v>30991.05</v>
      </c>
    </row>
    <row r="1425" spans="5:14" ht="16.5" thickTop="1" thickBot="1">
      <c r="E1425" s="101" t="s">
        <v>323</v>
      </c>
      <c r="F1425" s="102">
        <v>2</v>
      </c>
      <c r="G1425" s="27"/>
      <c r="H1425">
        <f t="shared" si="98"/>
        <v>230889</v>
      </c>
      <c r="I1425" t="e">
        <f>H1424*G1425</f>
        <v>#VALUE!</v>
      </c>
      <c r="L1425">
        <v>230889</v>
      </c>
      <c r="N1425" s="106" t="str">
        <f t="shared" si="97"/>
        <v>230889</v>
      </c>
    </row>
    <row r="1426" spans="5:14" ht="16.5" thickTop="1" thickBot="1">
      <c r="E1426" s="61" t="s">
        <v>322</v>
      </c>
      <c r="F1426" s="23">
        <v>1</v>
      </c>
      <c r="G1426" s="27">
        <v>0.45</v>
      </c>
      <c r="H1426" t="str">
        <f t="shared" si="98"/>
        <v/>
      </c>
      <c r="I1426">
        <f>H1425*G1426</f>
        <v>103900.05</v>
      </c>
      <c r="L1426" t="s">
        <v>1420</v>
      </c>
      <c r="M1426">
        <v>103900.05</v>
      </c>
      <c r="N1426" s="106" t="str">
        <f t="shared" si="97"/>
        <v>103900.05</v>
      </c>
    </row>
    <row r="1427" spans="5:14" ht="16.5" thickTop="1" thickBot="1">
      <c r="E1427" s="61" t="s">
        <v>323</v>
      </c>
      <c r="F1427" s="23">
        <v>1</v>
      </c>
      <c r="G1427" s="27">
        <v>0.55000000000000004</v>
      </c>
      <c r="H1427">
        <f t="shared" si="98"/>
        <v>230889</v>
      </c>
      <c r="I1427">
        <f>H1425*G1427</f>
        <v>126988.95000000001</v>
      </c>
      <c r="M1427">
        <v>126988.95000000001</v>
      </c>
      <c r="N1427" s="106" t="str">
        <f t="shared" si="97"/>
        <v>126988.95</v>
      </c>
    </row>
    <row r="1428" spans="5:14" ht="16.5" thickTop="1" thickBot="1">
      <c r="E1428" s="101" t="s">
        <v>397</v>
      </c>
      <c r="F1428" s="102">
        <v>1</v>
      </c>
      <c r="G1428" s="27"/>
      <c r="H1428">
        <f t="shared" si="98"/>
        <v>279019</v>
      </c>
      <c r="I1428">
        <f>H1427*G1428</f>
        <v>0</v>
      </c>
      <c r="L1428">
        <v>279019</v>
      </c>
      <c r="N1428" s="106" t="str">
        <f t="shared" si="97"/>
        <v>279019</v>
      </c>
    </row>
    <row r="1429" spans="5:14" ht="16.5" thickTop="1" thickBot="1">
      <c r="E1429" s="61" t="s">
        <v>396</v>
      </c>
      <c r="F1429" s="23">
        <v>1</v>
      </c>
      <c r="G1429" s="27">
        <v>1</v>
      </c>
      <c r="H1429" t="str">
        <f t="shared" si="98"/>
        <v/>
      </c>
      <c r="I1429">
        <f>H1428*G1429</f>
        <v>279019</v>
      </c>
      <c r="L1429" t="s">
        <v>1420</v>
      </c>
      <c r="M1429">
        <v>279019</v>
      </c>
      <c r="N1429" s="106" t="str">
        <f t="shared" si="97"/>
        <v>279019</v>
      </c>
    </row>
    <row r="1430" spans="5:14" ht="16.5" thickTop="1" thickBot="1">
      <c r="E1430" s="101" t="s">
        <v>429</v>
      </c>
      <c r="F1430" s="102">
        <v>1</v>
      </c>
      <c r="G1430" s="27"/>
      <c r="H1430">
        <f t="shared" si="98"/>
        <v>267309</v>
      </c>
      <c r="I1430" t="e">
        <f>H1429*G1430</f>
        <v>#VALUE!</v>
      </c>
      <c r="L1430">
        <v>267309</v>
      </c>
      <c r="N1430" s="106" t="str">
        <f t="shared" si="97"/>
        <v>267309</v>
      </c>
    </row>
    <row r="1431" spans="5:14" ht="16.5" thickTop="1" thickBot="1">
      <c r="E1431" s="61" t="s">
        <v>428</v>
      </c>
      <c r="F1431" s="23">
        <v>1</v>
      </c>
      <c r="G1431" s="27">
        <v>1</v>
      </c>
      <c r="H1431" t="str">
        <f t="shared" si="98"/>
        <v/>
      </c>
      <c r="I1431">
        <f>H1430*G1431</f>
        <v>267309</v>
      </c>
      <c r="L1431" t="s">
        <v>1420</v>
      </c>
      <c r="M1431">
        <v>267309</v>
      </c>
      <c r="N1431" s="106" t="str">
        <f t="shared" si="97"/>
        <v>267309</v>
      </c>
    </row>
    <row r="1432" spans="5:14" ht="16.5" thickTop="1" thickBot="1">
      <c r="E1432" s="103" t="s">
        <v>1269</v>
      </c>
      <c r="F1432" s="102">
        <v>980</v>
      </c>
      <c r="G1432" s="27"/>
      <c r="H1432" t="str">
        <f t="shared" si="98"/>
        <v/>
      </c>
      <c r="I1432" t="e">
        <f>H1431*G1432</f>
        <v>#VALUE!</v>
      </c>
      <c r="L1432" t="s">
        <v>1420</v>
      </c>
      <c r="N1432" s="106" t="str">
        <f t="shared" si="97"/>
        <v/>
      </c>
    </row>
    <row r="1433" spans="5:14" ht="15.75" thickTop="1"/>
  </sheetData>
  <mergeCells count="1">
    <mergeCell ref="A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1DB8E-7E0D-4F0A-B56D-656B7054403C}">
  <dimension ref="A1:K1432"/>
  <sheetViews>
    <sheetView workbookViewId="0">
      <selection activeCell="G3" sqref="G3:H989"/>
    </sheetView>
  </sheetViews>
  <sheetFormatPr defaultRowHeight="15"/>
  <cols>
    <col min="1" max="1" width="20.7109375" bestFit="1" customWidth="1"/>
    <col min="3" max="3" width="50.42578125" bestFit="1" customWidth="1"/>
    <col min="4" max="4" width="21.42578125" bestFit="1" customWidth="1"/>
    <col min="7" max="7" width="47.42578125" bestFit="1" customWidth="1"/>
    <col min="8" max="8" width="15.85546875" customWidth="1"/>
    <col min="9" max="9" width="24.5703125" bestFit="1" customWidth="1"/>
    <col min="11" max="11" width="10" bestFit="1" customWidth="1"/>
  </cols>
  <sheetData>
    <row r="1" spans="1:11">
      <c r="A1" t="s">
        <v>1682</v>
      </c>
      <c r="C1" s="24" t="s">
        <v>1268</v>
      </c>
      <c r="D1" t="s">
        <v>1687</v>
      </c>
      <c r="G1" s="10"/>
      <c r="H1" s="10"/>
    </row>
    <row r="2" spans="1:11">
      <c r="A2" t="s">
        <v>1681</v>
      </c>
      <c r="C2" s="10" t="s">
        <v>581</v>
      </c>
      <c r="G2" s="105" t="s">
        <v>1684</v>
      </c>
      <c r="H2" s="105" t="s">
        <v>1682</v>
      </c>
      <c r="I2" s="105" t="s">
        <v>1681</v>
      </c>
    </row>
    <row r="3" spans="1:11">
      <c r="A3">
        <v>149456</v>
      </c>
      <c r="C3" s="101" t="s">
        <v>593</v>
      </c>
      <c r="D3" t="str">
        <f>VLOOKUP(C3,'POPULATION DATA-3'!$E$3:$N$1432,10,0)</f>
        <v>149456</v>
      </c>
      <c r="G3" s="61" t="s">
        <v>592</v>
      </c>
      <c r="H3" s="61" t="str">
        <f>VLOOKUP(Table5[[#This Row],[BRANCH_NAME]],$C$3:$D$1432,2,0)</f>
        <v>149456</v>
      </c>
      <c r="I3">
        <v>149456</v>
      </c>
      <c r="K3" t="s">
        <v>1393</v>
      </c>
    </row>
    <row r="4" spans="1:11">
      <c r="A4">
        <v>166870</v>
      </c>
      <c r="C4" s="61" t="s">
        <v>592</v>
      </c>
      <c r="D4" t="str">
        <f>VLOOKUP(C4,'POPULATION DATA-3'!$E$3:$N$1432,10,0)</f>
        <v>149456</v>
      </c>
      <c r="G4" s="61" t="s">
        <v>351</v>
      </c>
      <c r="H4" s="61" t="str">
        <f>VLOOKUP(Table5[[#This Row],[BRANCH_NAME]],$C$3:$D$1432,2,0)</f>
        <v>166870</v>
      </c>
      <c r="I4">
        <v>166870</v>
      </c>
      <c r="K4">
        <v>166870</v>
      </c>
    </row>
    <row r="5" spans="1:11">
      <c r="A5">
        <v>73119.199999999997</v>
      </c>
      <c r="C5" s="101" t="s">
        <v>848</v>
      </c>
      <c r="D5" t="str">
        <f>VLOOKUP(C5,'POPULATION DATA-3'!$E$3:$N$1432,10,0)</f>
        <v>166870</v>
      </c>
      <c r="G5" s="61" t="s">
        <v>835</v>
      </c>
      <c r="H5" s="61" t="str">
        <f>VLOOKUP(Table5[[#This Row],[BRANCH_NAME]],$C$3:$D$1432,2,0)</f>
        <v>182798</v>
      </c>
      <c r="I5">
        <v>73119.199999999997</v>
      </c>
      <c r="K5">
        <v>73119.199999999997</v>
      </c>
    </row>
    <row r="6" spans="1:11">
      <c r="A6">
        <v>109678.8</v>
      </c>
      <c r="C6" s="61" t="s">
        <v>351</v>
      </c>
      <c r="D6" t="str">
        <f>VLOOKUP(C6,'POPULATION DATA-3'!$E$3:$N$1432,10,0)</f>
        <v>166870</v>
      </c>
      <c r="G6" s="61" t="s">
        <v>844</v>
      </c>
      <c r="H6" s="61" t="str">
        <f>VLOOKUP(Table5[[#This Row],[BRANCH_NAME]],$C$3:$D$1432,2,0)</f>
        <v>109678.8</v>
      </c>
      <c r="I6">
        <v>109678.8</v>
      </c>
      <c r="K6">
        <v>109678.8</v>
      </c>
    </row>
    <row r="7" spans="1:11">
      <c r="A7">
        <v>63162.450000000004</v>
      </c>
      <c r="C7" s="101" t="s">
        <v>835</v>
      </c>
      <c r="D7" t="str">
        <f>VLOOKUP(C7,'POPULATION DATA-3'!$E$3:$N$1432,10,0)</f>
        <v>182798</v>
      </c>
      <c r="G7" s="61" t="s">
        <v>588</v>
      </c>
      <c r="H7" s="61" t="str">
        <f>VLOOKUP(Table5[[#This Row],[BRANCH_NAME]],$C$3:$D$1432,2,0)</f>
        <v>63162.45</v>
      </c>
      <c r="I7">
        <v>63162.450000000004</v>
      </c>
      <c r="K7">
        <v>63162.450000000004</v>
      </c>
    </row>
    <row r="8" spans="1:11">
      <c r="A8">
        <v>77198.55</v>
      </c>
      <c r="C8" s="61" t="s">
        <v>835</v>
      </c>
      <c r="D8" t="str">
        <f>VLOOKUP(C8,'POPULATION DATA-3'!$E$3:$N$1432,10,0)</f>
        <v>182798</v>
      </c>
      <c r="G8" s="61" t="s">
        <v>614</v>
      </c>
      <c r="H8" s="61" t="str">
        <f>VLOOKUP(Table5[[#This Row],[BRANCH_NAME]],$C$3:$D$1432,2,0)</f>
        <v>77198.55</v>
      </c>
      <c r="I8">
        <v>77198.55</v>
      </c>
      <c r="K8">
        <v>77198.55</v>
      </c>
    </row>
    <row r="9" spans="1:11">
      <c r="A9">
        <v>313845</v>
      </c>
      <c r="C9" s="61" t="s">
        <v>844</v>
      </c>
      <c r="D9" t="str">
        <f>VLOOKUP(C9,'POPULATION DATA-3'!$E$3:$N$1432,10,0)</f>
        <v>109678.8</v>
      </c>
      <c r="G9" s="61" t="s">
        <v>611</v>
      </c>
      <c r="H9" s="61" t="str">
        <f>VLOOKUP(Table5[[#This Row],[BRANCH_NAME]],$C$3:$D$1432,2,0)</f>
        <v>313845</v>
      </c>
      <c r="I9">
        <v>313845</v>
      </c>
      <c r="K9">
        <v>313845</v>
      </c>
    </row>
    <row r="10" spans="1:11">
      <c r="A10">
        <v>66684.600000000006</v>
      </c>
      <c r="C10" s="101" t="s">
        <v>589</v>
      </c>
      <c r="D10" t="str">
        <f>VLOOKUP(C10,'POPULATION DATA-3'!$E$3:$N$1432,10,0)</f>
        <v>140361</v>
      </c>
      <c r="G10" s="61" t="s">
        <v>587</v>
      </c>
      <c r="H10" s="61" t="str">
        <f>VLOOKUP(Table5[[#This Row],[BRANCH_NAME]],$C$3:$D$1432,2,0)</f>
        <v>148188</v>
      </c>
      <c r="I10">
        <v>66684.600000000006</v>
      </c>
      <c r="K10">
        <v>66684.600000000006</v>
      </c>
    </row>
    <row r="11" spans="1:11">
      <c r="A11">
        <v>81503.400000000009</v>
      </c>
      <c r="C11" s="61" t="s">
        <v>588</v>
      </c>
      <c r="D11" t="str">
        <f>VLOOKUP(C11,'POPULATION DATA-3'!$E$3:$N$1432,10,0)</f>
        <v>63162.45</v>
      </c>
      <c r="G11" s="61" t="s">
        <v>586</v>
      </c>
      <c r="H11" s="61" t="str">
        <f>VLOOKUP(Table5[[#This Row],[BRANCH_NAME]],$C$3:$D$1432,2,0)</f>
        <v>81503.4</v>
      </c>
      <c r="I11">
        <v>81503.400000000009</v>
      </c>
      <c r="K11">
        <v>81503.400000000009</v>
      </c>
    </row>
    <row r="12" spans="1:11">
      <c r="A12">
        <v>261343</v>
      </c>
      <c r="C12" s="61" t="s">
        <v>614</v>
      </c>
      <c r="D12" t="str">
        <f>VLOOKUP(C12,'POPULATION DATA-3'!$E$3:$N$1432,10,0)</f>
        <v>77198.55</v>
      </c>
      <c r="G12" s="61" t="s">
        <v>836</v>
      </c>
      <c r="H12" s="61" t="str">
        <f>VLOOKUP(Table5[[#This Row],[BRANCH_NAME]],$C$3:$D$1432,2,0)</f>
        <v>261343</v>
      </c>
      <c r="I12">
        <v>261343</v>
      </c>
      <c r="K12">
        <v>261343</v>
      </c>
    </row>
    <row r="13" spans="1:11">
      <c r="A13">
        <v>121713.60000000001</v>
      </c>
      <c r="C13" s="101" t="s">
        <v>612</v>
      </c>
      <c r="D13" t="str">
        <f>VLOOKUP(C13,'POPULATION DATA-3'!$E$3:$N$1432,10,0)</f>
        <v>313845</v>
      </c>
      <c r="G13" s="61" t="s">
        <v>993</v>
      </c>
      <c r="H13" s="61" t="str">
        <f>VLOOKUP(Table5[[#This Row],[BRANCH_NAME]],$C$3:$D$1432,2,0)</f>
        <v>121713.6</v>
      </c>
      <c r="I13">
        <v>121713.60000000001</v>
      </c>
      <c r="K13">
        <v>121713.60000000001</v>
      </c>
    </row>
    <row r="14" spans="1:11">
      <c r="A14">
        <v>182570.4</v>
      </c>
      <c r="C14" s="61" t="s">
        <v>611</v>
      </c>
      <c r="D14" t="str">
        <f>VLOOKUP(C14,'POPULATION DATA-3'!$E$3:$N$1432,10,0)</f>
        <v>313845</v>
      </c>
      <c r="G14" s="61" t="s">
        <v>996</v>
      </c>
      <c r="H14" s="61" t="str">
        <f>VLOOKUP(Table5[[#This Row],[BRANCH_NAME]],$C$3:$D$1432,2,0)</f>
        <v>182570.4</v>
      </c>
      <c r="I14">
        <v>182570.4</v>
      </c>
      <c r="K14">
        <v>182570.4</v>
      </c>
    </row>
    <row r="15" spans="1:11">
      <c r="A15">
        <v>117145</v>
      </c>
      <c r="C15" s="101" t="s">
        <v>587</v>
      </c>
      <c r="D15" t="str">
        <f>VLOOKUP(C15,'POPULATION DATA-3'!$E$3:$N$1432,10,0)</f>
        <v>148188</v>
      </c>
      <c r="G15" s="61" t="s">
        <v>840</v>
      </c>
      <c r="H15" s="61" t="str">
        <f>VLOOKUP(Table5[[#This Row],[BRANCH_NAME]],$C$3:$D$1432,2,0)</f>
        <v>117145</v>
      </c>
      <c r="I15">
        <v>117145</v>
      </c>
      <c r="K15">
        <v>117145</v>
      </c>
    </row>
    <row r="16" spans="1:11">
      <c r="A16">
        <v>148159</v>
      </c>
      <c r="C16" s="61" t="s">
        <v>587</v>
      </c>
      <c r="D16" t="str">
        <f>VLOOKUP(C16,'POPULATION DATA-3'!$E$3:$N$1432,10,0)</f>
        <v>148188</v>
      </c>
      <c r="G16" s="61" t="s">
        <v>1007</v>
      </c>
      <c r="H16" s="61" t="str">
        <f>VLOOKUP(Table5[[#This Row],[BRANCH_NAME]],$C$3:$D$1432,2,0)</f>
        <v>148159</v>
      </c>
      <c r="I16">
        <v>148159</v>
      </c>
      <c r="K16">
        <v>148159</v>
      </c>
    </row>
    <row r="17" spans="1:11">
      <c r="A17">
        <v>88707.6</v>
      </c>
      <c r="C17" s="61" t="s">
        <v>586</v>
      </c>
      <c r="D17" t="str">
        <f>VLOOKUP(C17,'POPULATION DATA-3'!$E$3:$N$1432,10,0)</f>
        <v>81503.4</v>
      </c>
      <c r="G17" s="61" t="s">
        <v>609</v>
      </c>
      <c r="H17" s="61" t="str">
        <f>VLOOKUP(Table5[[#This Row],[BRANCH_NAME]],$C$3:$D$1432,2,0)</f>
        <v>88707.6</v>
      </c>
      <c r="I17">
        <v>88707.6</v>
      </c>
      <c r="K17">
        <v>88707.6</v>
      </c>
    </row>
    <row r="18" spans="1:11">
      <c r="A18">
        <v>133061.4</v>
      </c>
      <c r="C18" s="101" t="s">
        <v>837</v>
      </c>
      <c r="D18" t="str">
        <f>VLOOKUP(C18,'POPULATION DATA-3'!$E$3:$N$1432,10,0)</f>
        <v>261343</v>
      </c>
      <c r="G18" s="61" t="s">
        <v>863</v>
      </c>
      <c r="H18" s="61" t="str">
        <f>VLOOKUP(Table5[[#This Row],[BRANCH_NAME]],$C$3:$D$1432,2,0)</f>
        <v>133061.4</v>
      </c>
      <c r="I18">
        <v>133061.4</v>
      </c>
      <c r="K18">
        <v>133061.4</v>
      </c>
    </row>
    <row r="19" spans="1:11">
      <c r="A19">
        <v>102013.74</v>
      </c>
      <c r="C19" s="61" t="s">
        <v>836</v>
      </c>
      <c r="D19" t="str">
        <f>VLOOKUP(C19,'POPULATION DATA-3'!$E$3:$N$1432,10,0)</f>
        <v>261343</v>
      </c>
      <c r="G19" s="61" t="s">
        <v>859</v>
      </c>
      <c r="H19" s="61" t="str">
        <f>VLOOKUP(Table5[[#This Row],[BRANCH_NAME]],$C$3:$D$1432,2,0)</f>
        <v>102013.74</v>
      </c>
      <c r="I19">
        <v>102013.74</v>
      </c>
      <c r="K19">
        <v>102013.74</v>
      </c>
    </row>
    <row r="20" spans="1:11">
      <c r="A20">
        <v>97578.36</v>
      </c>
      <c r="C20" s="101" t="s">
        <v>994</v>
      </c>
      <c r="D20" t="str">
        <f>VLOOKUP(C20,'POPULATION DATA-3'!$E$3:$N$1432,10,0)</f>
        <v>304284</v>
      </c>
      <c r="G20" s="61" t="s">
        <v>862</v>
      </c>
      <c r="H20" s="61" t="str">
        <f>VLOOKUP(Table5[[#This Row],[BRANCH_NAME]],$C$3:$D$1432,2,0)</f>
        <v>97578.36</v>
      </c>
      <c r="I20">
        <v>97578.36</v>
      </c>
      <c r="K20">
        <v>97578.36</v>
      </c>
    </row>
    <row r="21" spans="1:11">
      <c r="A21">
        <v>278409</v>
      </c>
      <c r="C21" s="61" t="s">
        <v>993</v>
      </c>
      <c r="D21" t="str">
        <f>VLOOKUP(C21,'POPULATION DATA-3'!$E$3:$N$1432,10,0)</f>
        <v>121713.6</v>
      </c>
      <c r="G21" s="61" t="s">
        <v>864</v>
      </c>
      <c r="H21" s="61" t="str">
        <f>VLOOKUP(Table5[[#This Row],[BRANCH_NAME]],$C$3:$D$1432,2,0)</f>
        <v>278409</v>
      </c>
      <c r="I21">
        <v>278409</v>
      </c>
      <c r="K21">
        <v>278409</v>
      </c>
    </row>
    <row r="22" spans="1:11">
      <c r="A22">
        <v>135200</v>
      </c>
      <c r="C22" s="61" t="s">
        <v>996</v>
      </c>
      <c r="D22" t="str">
        <f>VLOOKUP(C22,'POPULATION DATA-3'!$E$3:$N$1432,10,0)</f>
        <v>182570.4</v>
      </c>
      <c r="G22" s="61" t="s">
        <v>857</v>
      </c>
      <c r="H22" s="61" t="str">
        <f>VLOOKUP(Table5[[#This Row],[BRANCH_NAME]],$C$3:$D$1432,2,0)</f>
        <v>135200</v>
      </c>
      <c r="I22">
        <v>135200</v>
      </c>
      <c r="K22">
        <v>135200</v>
      </c>
    </row>
    <row r="23" spans="1:11">
      <c r="A23">
        <v>456437</v>
      </c>
      <c r="C23" s="101" t="s">
        <v>840</v>
      </c>
      <c r="D23" t="str">
        <f>VLOOKUP(C23,'POPULATION DATA-3'!$E$3:$N$1432,10,0)</f>
        <v>117145</v>
      </c>
      <c r="G23" s="61" t="s">
        <v>854</v>
      </c>
      <c r="H23" s="61" t="str">
        <f>VLOOKUP(Table5[[#This Row],[BRANCH_NAME]],$C$3:$D$1432,2,0)</f>
        <v>456437</v>
      </c>
      <c r="I23">
        <v>456437</v>
      </c>
      <c r="K23">
        <v>456437</v>
      </c>
    </row>
    <row r="24" spans="1:11">
      <c r="A24">
        <v>123388</v>
      </c>
      <c r="C24" s="61" t="s">
        <v>840</v>
      </c>
      <c r="D24" t="str">
        <f>VLOOKUP(C24,'POPULATION DATA-3'!$E$3:$N$1432,10,0)</f>
        <v>117145</v>
      </c>
      <c r="G24" s="61" t="s">
        <v>995</v>
      </c>
      <c r="H24" s="61" t="str">
        <f>VLOOKUP(Table5[[#This Row],[BRANCH_NAME]],$C$3:$D$1432,2,0)</f>
        <v>123388</v>
      </c>
      <c r="I24">
        <v>123388</v>
      </c>
      <c r="K24">
        <v>123388</v>
      </c>
    </row>
    <row r="25" spans="1:11">
      <c r="A25">
        <v>67426.8</v>
      </c>
      <c r="C25" s="101" t="s">
        <v>1007</v>
      </c>
      <c r="D25" t="str">
        <f>VLOOKUP(C25,'POPULATION DATA-3'!$E$3:$N$1432,10,0)</f>
        <v>148159</v>
      </c>
      <c r="G25" s="61" t="s">
        <v>608</v>
      </c>
      <c r="H25" s="61" t="str">
        <f>VLOOKUP(Table5[[#This Row],[BRANCH_NAME]],$C$3:$D$1432,2,0)</f>
        <v>67426.8</v>
      </c>
      <c r="I25">
        <v>67426.8</v>
      </c>
      <c r="K25">
        <v>67426.8</v>
      </c>
    </row>
    <row r="26" spans="1:11">
      <c r="A26">
        <v>101140.2</v>
      </c>
      <c r="C26" s="61" t="s">
        <v>1007</v>
      </c>
      <c r="D26" t="str">
        <f>VLOOKUP(C26,'POPULATION DATA-3'!$E$3:$N$1432,10,0)</f>
        <v>148159</v>
      </c>
      <c r="G26" s="61" t="s">
        <v>610</v>
      </c>
      <c r="H26" s="61" t="str">
        <f>VLOOKUP(Table5[[#This Row],[BRANCH_NAME]],$C$3:$D$1432,2,0)</f>
        <v>168567</v>
      </c>
      <c r="I26">
        <v>101140.2</v>
      </c>
      <c r="K26">
        <v>101140.2</v>
      </c>
    </row>
    <row r="27" spans="1:11">
      <c r="A27">
        <v>81789</v>
      </c>
      <c r="C27" s="101" t="s">
        <v>856</v>
      </c>
      <c r="D27" t="str">
        <f>VLOOKUP(C27,'POPULATION DATA-3'!$E$3:$N$1432,10,0)</f>
        <v>443538</v>
      </c>
      <c r="G27" s="61" t="s">
        <v>1001</v>
      </c>
      <c r="H27" s="61" t="str">
        <f>VLOOKUP(Table5[[#This Row],[BRANCH_NAME]],$C$3:$D$1432,2,0)</f>
        <v>81789</v>
      </c>
      <c r="I27">
        <v>81789</v>
      </c>
      <c r="K27">
        <v>81789</v>
      </c>
    </row>
    <row r="28" spans="1:11">
      <c r="A28">
        <v>241669</v>
      </c>
      <c r="C28" s="61" t="s">
        <v>609</v>
      </c>
      <c r="D28" t="str">
        <f>VLOOKUP(C28,'POPULATION DATA-3'!$E$3:$N$1432,10,0)</f>
        <v>88707.6</v>
      </c>
      <c r="G28" s="61" t="s">
        <v>1005</v>
      </c>
      <c r="H28" s="61" t="str">
        <f>VLOOKUP(Table5[[#This Row],[BRANCH_NAME]],$C$3:$D$1432,2,0)</f>
        <v>241669</v>
      </c>
      <c r="I28">
        <v>241669</v>
      </c>
      <c r="K28">
        <v>241669</v>
      </c>
    </row>
    <row r="29" spans="1:11">
      <c r="A29">
        <v>56575.799999999996</v>
      </c>
      <c r="C29" s="61" t="s">
        <v>863</v>
      </c>
      <c r="D29" t="str">
        <f>VLOOKUP(C29,'POPULATION DATA-3'!$E$3:$N$1432,10,0)</f>
        <v>133061.4</v>
      </c>
      <c r="G29" s="61" t="s">
        <v>845</v>
      </c>
      <c r="H29" s="61" t="str">
        <f>VLOOKUP(Table5[[#This Row],[BRANCH_NAME]],$C$3:$D$1432,2,0)</f>
        <v>56575.8</v>
      </c>
      <c r="I29">
        <v>56575.799999999996</v>
      </c>
      <c r="K29">
        <v>56575.799999999996</v>
      </c>
    </row>
    <row r="30" spans="1:11">
      <c r="A30">
        <v>62233.380000000005</v>
      </c>
      <c r="C30" s="61" t="s">
        <v>859</v>
      </c>
      <c r="D30" t="str">
        <f>VLOOKUP(C30,'POPULATION DATA-3'!$E$3:$N$1432,10,0)</f>
        <v>102013.74</v>
      </c>
      <c r="G30" s="61" t="s">
        <v>850</v>
      </c>
      <c r="H30" s="61" t="str">
        <f>VLOOKUP(Table5[[#This Row],[BRANCH_NAME]],$C$3:$D$1432,2,0)</f>
        <v>62233.38</v>
      </c>
      <c r="I30">
        <v>62233.380000000005</v>
      </c>
      <c r="K30">
        <v>62233.380000000005</v>
      </c>
    </row>
    <row r="31" spans="1:11">
      <c r="A31">
        <v>69776.819999999992</v>
      </c>
      <c r="C31" s="61" t="s">
        <v>862</v>
      </c>
      <c r="D31" t="str">
        <f>VLOOKUP(C31,'POPULATION DATA-3'!$E$3:$N$1432,10,0)</f>
        <v>97578.36</v>
      </c>
      <c r="G31" s="61" t="s">
        <v>580</v>
      </c>
      <c r="H31" s="61" t="str">
        <f>VLOOKUP(Table5[[#This Row],[BRANCH_NAME]],$C$3:$D$1432,2,0)</f>
        <v>69776.82</v>
      </c>
      <c r="I31">
        <v>69776.819999999992</v>
      </c>
      <c r="K31">
        <v>69776.819999999992</v>
      </c>
    </row>
    <row r="32" spans="1:11">
      <c r="A32">
        <v>65879</v>
      </c>
      <c r="C32" s="101" t="s">
        <v>865</v>
      </c>
      <c r="D32" t="str">
        <f>VLOOKUP(C32,'POPULATION DATA-3'!$E$3:$N$1432,10,0)</f>
        <v>278409</v>
      </c>
      <c r="G32" s="61" t="s">
        <v>1013</v>
      </c>
      <c r="H32" s="61" t="str">
        <f>VLOOKUP(Table5[[#This Row],[BRANCH_NAME]],$C$3:$D$1432,2,0)</f>
        <v>65879</v>
      </c>
      <c r="I32">
        <v>65879</v>
      </c>
      <c r="K32">
        <v>65879</v>
      </c>
    </row>
    <row r="33" spans="1:11">
      <c r="A33">
        <v>88028.55</v>
      </c>
      <c r="C33" s="61" t="s">
        <v>864</v>
      </c>
      <c r="D33" t="str">
        <f>VLOOKUP(C33,'POPULATION DATA-3'!$E$3:$N$1432,10,0)</f>
        <v>278409</v>
      </c>
      <c r="G33" s="61" t="s">
        <v>584</v>
      </c>
      <c r="H33" s="61" t="str">
        <f>VLOOKUP(Table5[[#This Row],[BRANCH_NAME]],$C$3:$D$1432,2,0)</f>
        <v>88028.55</v>
      </c>
      <c r="I33">
        <v>88028.55</v>
      </c>
      <c r="K33">
        <v>88028.55</v>
      </c>
    </row>
    <row r="34" spans="1:11">
      <c r="A34">
        <v>107590.45000000001</v>
      </c>
      <c r="C34" s="101" t="s">
        <v>858</v>
      </c>
      <c r="D34" t="str">
        <f>VLOOKUP(C34,'POPULATION DATA-3'!$E$3:$N$1432,10,0)</f>
        <v>135200</v>
      </c>
      <c r="G34" s="61" t="s">
        <v>906</v>
      </c>
      <c r="H34" s="61" t="str">
        <f>VLOOKUP(Table5[[#This Row],[BRANCH_NAME]],$C$3:$D$1432,2,0)</f>
        <v>107590.45</v>
      </c>
      <c r="I34">
        <v>107590.45000000001</v>
      </c>
      <c r="K34">
        <v>107590.45000000001</v>
      </c>
    </row>
    <row r="35" spans="1:11">
      <c r="A35">
        <v>95132.400000000009</v>
      </c>
      <c r="C35" s="61" t="s">
        <v>857</v>
      </c>
      <c r="D35" t="str">
        <f>VLOOKUP(C35,'POPULATION DATA-3'!$E$3:$N$1432,10,0)</f>
        <v>135200</v>
      </c>
      <c r="G35" s="61" t="s">
        <v>997</v>
      </c>
      <c r="H35" s="61" t="str">
        <f>VLOOKUP(Table5[[#This Row],[BRANCH_NAME]],$C$3:$D$1432,2,0)</f>
        <v>95132.4</v>
      </c>
      <c r="I35">
        <v>95132.400000000009</v>
      </c>
      <c r="K35">
        <v>95132.400000000009</v>
      </c>
    </row>
    <row r="36" spans="1:11">
      <c r="A36">
        <v>142698.6</v>
      </c>
      <c r="C36" s="101" t="s">
        <v>855</v>
      </c>
      <c r="D36" t="str">
        <f>VLOOKUP(C36,'POPULATION DATA-3'!$E$3:$N$1432,10,0)</f>
        <v>456437</v>
      </c>
      <c r="G36" s="61" t="s">
        <v>616</v>
      </c>
      <c r="H36" s="61" t="str">
        <f>VLOOKUP(Table5[[#This Row],[BRANCH_NAME]],$C$3:$D$1432,2,0)</f>
        <v>142698.6</v>
      </c>
      <c r="I36">
        <v>142698.6</v>
      </c>
      <c r="K36">
        <v>142698.6</v>
      </c>
    </row>
    <row r="37" spans="1:11">
      <c r="A37">
        <v>59578</v>
      </c>
      <c r="C37" s="61" t="s">
        <v>854</v>
      </c>
      <c r="D37" t="str">
        <f>VLOOKUP(C37,'POPULATION DATA-3'!$E$3:$N$1432,10,0)</f>
        <v>456437</v>
      </c>
      <c r="G37" s="61" t="s">
        <v>1009</v>
      </c>
      <c r="H37" s="61" t="str">
        <f>VLOOKUP(Table5[[#This Row],[BRANCH_NAME]],$C$3:$D$1432,2,0)</f>
        <v>59578</v>
      </c>
      <c r="I37">
        <v>59578</v>
      </c>
      <c r="K37">
        <v>59578</v>
      </c>
    </row>
    <row r="38" spans="1:11">
      <c r="A38">
        <v>130364</v>
      </c>
      <c r="C38" s="101" t="s">
        <v>995</v>
      </c>
      <c r="D38" t="str">
        <f>VLOOKUP(C38,'POPULATION DATA-3'!$E$3:$N$1432,10,0)</f>
        <v>123388</v>
      </c>
      <c r="G38" s="61" t="s">
        <v>903</v>
      </c>
      <c r="H38" s="61" t="str">
        <f>VLOOKUP(Table5[[#This Row],[BRANCH_NAME]],$C$3:$D$1432,2,0)</f>
        <v>130364</v>
      </c>
      <c r="I38">
        <v>130364</v>
      </c>
      <c r="K38">
        <v>130364</v>
      </c>
    </row>
    <row r="39" spans="1:11">
      <c r="A39">
        <v>29709</v>
      </c>
      <c r="C39" s="61" t="s">
        <v>995</v>
      </c>
      <c r="D39" t="str">
        <f>VLOOKUP(C39,'POPULATION DATA-3'!$E$3:$N$1432,10,0)</f>
        <v>123388</v>
      </c>
      <c r="G39" s="61" t="s">
        <v>846</v>
      </c>
      <c r="H39" s="61" t="str">
        <f>VLOOKUP(Table5[[#This Row],[BRANCH_NAME]],$C$3:$D$1432,2,0)</f>
        <v>29709</v>
      </c>
      <c r="I39">
        <v>29709</v>
      </c>
      <c r="K39">
        <v>29709</v>
      </c>
    </row>
    <row r="40" spans="1:11">
      <c r="A40">
        <v>36311</v>
      </c>
      <c r="C40" s="101" t="s">
        <v>610</v>
      </c>
      <c r="D40" t="str">
        <f>VLOOKUP(C40,'POPULATION DATA-3'!$E$3:$N$1432,10,0)</f>
        <v>168567</v>
      </c>
      <c r="G40" s="61" t="s">
        <v>849</v>
      </c>
      <c r="H40" s="61" t="str">
        <f>VLOOKUP(Table5[[#This Row],[BRANCH_NAME]],$C$3:$D$1432,2,0)</f>
        <v>36311</v>
      </c>
      <c r="I40">
        <v>36311</v>
      </c>
      <c r="K40">
        <v>36311</v>
      </c>
    </row>
    <row r="41" spans="1:11">
      <c r="A41">
        <v>28058.500000000004</v>
      </c>
      <c r="C41" s="61" t="s">
        <v>608</v>
      </c>
      <c r="D41" t="str">
        <f>VLOOKUP(C41,'POPULATION DATA-3'!$E$3:$N$1432,10,0)</f>
        <v>67426.8</v>
      </c>
      <c r="G41" s="61" t="s">
        <v>56</v>
      </c>
      <c r="H41" s="61" t="str">
        <f>VLOOKUP(Table5[[#This Row],[BRANCH_NAME]],$C$3:$D$1432,2,0)</f>
        <v>28058.5</v>
      </c>
      <c r="I41">
        <v>28058.500000000004</v>
      </c>
      <c r="K41">
        <v>28058.500000000004</v>
      </c>
    </row>
    <row r="42" spans="1:11">
      <c r="A42">
        <v>37961.5</v>
      </c>
      <c r="C42" s="61" t="s">
        <v>610</v>
      </c>
      <c r="D42" t="str">
        <f>VLOOKUP(C42,'POPULATION DATA-3'!$E$3:$N$1432,10,0)</f>
        <v>168567</v>
      </c>
      <c r="G42" s="61" t="s">
        <v>909</v>
      </c>
      <c r="H42" s="61" t="str">
        <f>VLOOKUP(Table5[[#This Row],[BRANCH_NAME]],$C$3:$D$1432,2,0)</f>
        <v>37961.5</v>
      </c>
      <c r="I42">
        <v>37961.5</v>
      </c>
      <c r="K42">
        <v>37961.5</v>
      </c>
    </row>
    <row r="43" spans="1:11">
      <c r="A43">
        <v>33010</v>
      </c>
      <c r="C43" s="101" t="s">
        <v>1002</v>
      </c>
      <c r="D43" t="str">
        <f>VLOOKUP(C43,'POPULATION DATA-3'!$E$3:$N$1432,10,0)</f>
        <v>81789</v>
      </c>
      <c r="G43" s="61" t="s">
        <v>851</v>
      </c>
      <c r="H43" s="61" t="str">
        <f>VLOOKUP(Table5[[#This Row],[BRANCH_NAME]],$C$3:$D$1432,2,0)</f>
        <v>33010</v>
      </c>
      <c r="I43">
        <v>33010</v>
      </c>
      <c r="K43">
        <v>33010</v>
      </c>
    </row>
    <row r="44" spans="1:11">
      <c r="A44">
        <v>283889</v>
      </c>
      <c r="C44" s="61" t="s">
        <v>1001</v>
      </c>
      <c r="D44" t="str">
        <f>VLOOKUP(C44,'POPULATION DATA-3'!$E$3:$N$1432,10,0)</f>
        <v>81789</v>
      </c>
      <c r="G44" s="61" t="s">
        <v>860</v>
      </c>
      <c r="H44" s="61" t="str">
        <f>VLOOKUP(Table5[[#This Row],[BRANCH_NAME]],$C$3:$D$1432,2,0)</f>
        <v>283889</v>
      </c>
      <c r="I44">
        <v>283889</v>
      </c>
      <c r="K44">
        <v>283889</v>
      </c>
    </row>
    <row r="45" spans="1:11">
      <c r="A45">
        <v>97251.17</v>
      </c>
      <c r="C45" s="101" t="s">
        <v>1005</v>
      </c>
      <c r="D45" t="str">
        <f>VLOOKUP(C45,'POPULATION DATA-3'!$E$3:$N$1432,10,0)</f>
        <v>241669</v>
      </c>
      <c r="G45" s="61" t="s">
        <v>1011</v>
      </c>
      <c r="H45" s="61" t="str">
        <f>VLOOKUP(Table5[[#This Row],[BRANCH_NAME]],$C$3:$D$1432,2,0)</f>
        <v>262841</v>
      </c>
      <c r="I45">
        <v>97251.17</v>
      </c>
      <c r="K45">
        <v>97251.17</v>
      </c>
    </row>
    <row r="46" spans="1:11">
      <c r="A46">
        <v>165589.82999999999</v>
      </c>
      <c r="C46" s="61" t="s">
        <v>1005</v>
      </c>
      <c r="D46" t="str">
        <f>VLOOKUP(C46,'POPULATION DATA-3'!$E$3:$N$1432,10,0)</f>
        <v>241669</v>
      </c>
      <c r="G46" s="61" t="s">
        <v>1012</v>
      </c>
      <c r="H46" s="61" t="str">
        <f>VLOOKUP(Table5[[#This Row],[BRANCH_NAME]],$C$3:$D$1432,2,0)</f>
        <v>165589.83</v>
      </c>
      <c r="I46">
        <v>165589.82999999999</v>
      </c>
      <c r="K46">
        <v>165589.82999999999</v>
      </c>
    </row>
    <row r="47" spans="1:11">
      <c r="A47">
        <v>301046</v>
      </c>
      <c r="C47" s="101" t="s">
        <v>582</v>
      </c>
      <c r="D47" t="str">
        <f>VLOOKUP(C47,'POPULATION DATA-3'!$E$3:$N$1432,10,0)</f>
        <v>188586</v>
      </c>
      <c r="G47" s="61" t="s">
        <v>852</v>
      </c>
      <c r="H47" s="61" t="str">
        <f>VLOOKUP(Table5[[#This Row],[BRANCH_NAME]],$C$3:$D$1432,2,0)</f>
        <v>301046</v>
      </c>
      <c r="I47">
        <v>301046</v>
      </c>
      <c r="K47">
        <v>301046</v>
      </c>
    </row>
    <row r="48" spans="1:11">
      <c r="A48">
        <v>121716</v>
      </c>
      <c r="C48" s="61" t="s">
        <v>845</v>
      </c>
      <c r="D48" t="str">
        <f>VLOOKUP(C48,'POPULATION DATA-3'!$E$3:$N$1432,10,0)</f>
        <v>56575.8</v>
      </c>
      <c r="G48" s="61" t="s">
        <v>998</v>
      </c>
      <c r="H48" s="61" t="str">
        <f>VLOOKUP(Table5[[#This Row],[BRANCH_NAME]],$C$3:$D$1432,2,0)</f>
        <v>121716</v>
      </c>
      <c r="I48">
        <v>121716</v>
      </c>
      <c r="K48">
        <v>121716</v>
      </c>
    </row>
    <row r="49" spans="1:11">
      <c r="A49">
        <v>9398.25</v>
      </c>
      <c r="C49" s="61" t="s">
        <v>850</v>
      </c>
      <c r="D49" t="str">
        <f>VLOOKUP(C49,'POPULATION DATA-3'!$E$3:$N$1432,10,0)</f>
        <v>62233.38</v>
      </c>
      <c r="G49" s="61" t="s">
        <v>1003</v>
      </c>
      <c r="H49" s="61" t="str">
        <f>VLOOKUP(Table5[[#This Row],[BRANCH_NAME]],$C$3:$D$1432,2,0)</f>
        <v>9398.25</v>
      </c>
      <c r="I49">
        <v>9398.25</v>
      </c>
      <c r="K49">
        <v>9398.25</v>
      </c>
    </row>
    <row r="50" spans="1:11">
      <c r="A50">
        <v>11486.750000000002</v>
      </c>
      <c r="C50" s="61" t="s">
        <v>580</v>
      </c>
      <c r="D50" t="str">
        <f>VLOOKUP(C50,'POPULATION DATA-3'!$E$3:$N$1432,10,0)</f>
        <v>69776.82</v>
      </c>
      <c r="G50" s="61" t="s">
        <v>1006</v>
      </c>
      <c r="H50" s="61" t="str">
        <f>VLOOKUP(Table5[[#This Row],[BRANCH_NAME]],$C$3:$D$1432,2,0)</f>
        <v>11486.75</v>
      </c>
      <c r="I50">
        <v>11486.750000000002</v>
      </c>
      <c r="K50">
        <v>11486.750000000002</v>
      </c>
    </row>
    <row r="51" spans="1:11">
      <c r="A51">
        <v>64666.75</v>
      </c>
      <c r="C51" s="101" t="s">
        <v>1014</v>
      </c>
      <c r="D51" t="str">
        <f>VLOOKUP(C51,'POPULATION DATA-3'!$E$3:$N$1432,10,0)</f>
        <v>65879</v>
      </c>
      <c r="G51" s="61" t="s">
        <v>607</v>
      </c>
      <c r="H51" s="61" t="str">
        <f>VLOOKUP(Table5[[#This Row],[BRANCH_NAME]],$C$3:$D$1432,2,0)</f>
        <v>174775</v>
      </c>
      <c r="I51">
        <v>64666.75</v>
      </c>
      <c r="K51">
        <v>64666.75</v>
      </c>
    </row>
    <row r="52" spans="1:11">
      <c r="A52">
        <v>110108.25</v>
      </c>
      <c r="C52" s="61" t="s">
        <v>1013</v>
      </c>
      <c r="D52" t="str">
        <f>VLOOKUP(C52,'POPULATION DATA-3'!$E$3:$N$1432,10,0)</f>
        <v>65879</v>
      </c>
      <c r="G52" s="61" t="s">
        <v>615</v>
      </c>
      <c r="H52" s="61" t="str">
        <f>VLOOKUP(Table5[[#This Row],[BRANCH_NAME]],$C$3:$D$1432,2,0)</f>
        <v>110108.25</v>
      </c>
      <c r="I52">
        <v>110108.25</v>
      </c>
      <c r="K52">
        <v>110108.25</v>
      </c>
    </row>
    <row r="53" spans="1:11">
      <c r="A53">
        <v>193556</v>
      </c>
      <c r="C53" s="101" t="s">
        <v>905</v>
      </c>
      <c r="D53" t="str">
        <f>VLOOKUP(C53,'POPULATION DATA-3'!$E$3:$N$1432,10,0)</f>
        <v>195619</v>
      </c>
      <c r="G53" s="61" t="s">
        <v>907</v>
      </c>
      <c r="H53" s="61" t="str">
        <f>VLOOKUP(Table5[[#This Row],[BRANCH_NAME]],$C$3:$D$1432,2,0)</f>
        <v>193556</v>
      </c>
      <c r="I53">
        <v>193556</v>
      </c>
      <c r="K53">
        <v>193556</v>
      </c>
    </row>
    <row r="54" spans="1:11">
      <c r="A54">
        <v>90159.85</v>
      </c>
      <c r="C54" s="61" t="s">
        <v>584</v>
      </c>
      <c r="D54" t="str">
        <f>VLOOKUP(C54,'POPULATION DATA-3'!$E$3:$N$1432,10,0)</f>
        <v>88028.55</v>
      </c>
      <c r="G54" s="61" t="s">
        <v>838</v>
      </c>
      <c r="H54" s="61" t="str">
        <f>VLOOKUP(Table5[[#This Row],[BRANCH_NAME]],$C$3:$D$1432,2,0)</f>
        <v>90159.85</v>
      </c>
      <c r="I54">
        <v>90159.85</v>
      </c>
      <c r="K54">
        <v>90159.85</v>
      </c>
    </row>
    <row r="55" spans="1:11">
      <c r="A55">
        <v>73767.150000000009</v>
      </c>
      <c r="C55" s="61" t="s">
        <v>906</v>
      </c>
      <c r="D55" t="str">
        <f>VLOOKUP(C55,'POPULATION DATA-3'!$E$3:$N$1432,10,0)</f>
        <v>107590.45</v>
      </c>
      <c r="G55" s="61" t="s">
        <v>841</v>
      </c>
      <c r="H55" s="61" t="str">
        <f>VLOOKUP(Table5[[#This Row],[BRANCH_NAME]],$C$3:$D$1432,2,0)</f>
        <v>73767.15</v>
      </c>
      <c r="I55">
        <v>73767.150000000009</v>
      </c>
      <c r="K55">
        <v>73767.150000000009</v>
      </c>
    </row>
    <row r="56" spans="1:11">
      <c r="A56">
        <v>94938.599999999991</v>
      </c>
      <c r="C56" s="101" t="s">
        <v>618</v>
      </c>
      <c r="D56" t="str">
        <f>VLOOKUP(C56,'POPULATION DATA-3'!$E$3:$N$1432,10,0)</f>
        <v>237831</v>
      </c>
      <c r="G56" s="61" t="s">
        <v>52</v>
      </c>
      <c r="H56" s="61" t="str">
        <f>VLOOKUP(Table5[[#This Row],[BRANCH_NAME]],$C$3:$D$1432,2,0)</f>
        <v>94938.6</v>
      </c>
      <c r="I56">
        <v>94938.599999999991</v>
      </c>
      <c r="K56">
        <v>94938.599999999991</v>
      </c>
    </row>
    <row r="57" spans="1:11">
      <c r="A57">
        <v>101267.84</v>
      </c>
      <c r="C57" s="61" t="s">
        <v>997</v>
      </c>
      <c r="D57" t="str">
        <f>VLOOKUP(C57,'POPULATION DATA-3'!$E$3:$N$1432,10,0)</f>
        <v>95132.4</v>
      </c>
      <c r="G57" s="61" t="s">
        <v>675</v>
      </c>
      <c r="H57" s="61" t="str">
        <f>VLOOKUP(Table5[[#This Row],[BRANCH_NAME]],$C$3:$D$1432,2,0)</f>
        <v>101267.84</v>
      </c>
      <c r="I57">
        <v>101267.84</v>
      </c>
      <c r="K57">
        <v>101267.84</v>
      </c>
    </row>
    <row r="58" spans="1:11">
      <c r="A58">
        <v>120255.56</v>
      </c>
      <c r="C58" s="61" t="s">
        <v>616</v>
      </c>
      <c r="D58" t="str">
        <f>VLOOKUP(C58,'POPULATION DATA-3'!$E$3:$N$1432,10,0)</f>
        <v>142698.6</v>
      </c>
      <c r="G58" s="61" t="s">
        <v>56</v>
      </c>
      <c r="H58" s="61" t="str">
        <f>VLOOKUP(Table5[[#This Row],[BRANCH_NAME]],$C$3:$D$1432,2,0)</f>
        <v>28058.5</v>
      </c>
      <c r="I58">
        <v>120255.56</v>
      </c>
      <c r="K58">
        <v>120255.56</v>
      </c>
    </row>
    <row r="59" spans="1:11">
      <c r="A59">
        <v>73561.5</v>
      </c>
      <c r="C59" s="101" t="s">
        <v>1010</v>
      </c>
      <c r="D59" t="str">
        <f>VLOOKUP(C59,'POPULATION DATA-3'!$E$3:$N$1432,10,0)</f>
        <v>59578</v>
      </c>
      <c r="G59" s="61" t="s">
        <v>826</v>
      </c>
      <c r="H59" s="61" t="str">
        <f>VLOOKUP(Table5[[#This Row],[BRANCH_NAME]],$C$3:$D$1432,2,0)</f>
        <v>73561.5</v>
      </c>
      <c r="I59">
        <v>73561.5</v>
      </c>
      <c r="K59">
        <v>73561.5</v>
      </c>
    </row>
    <row r="60" spans="1:11">
      <c r="A60">
        <v>89908.5</v>
      </c>
      <c r="C60" s="61" t="s">
        <v>1009</v>
      </c>
      <c r="D60" t="str">
        <f>VLOOKUP(C60,'POPULATION DATA-3'!$E$3:$N$1432,10,0)</f>
        <v>59578</v>
      </c>
      <c r="G60" s="61" t="s">
        <v>1016</v>
      </c>
      <c r="H60" s="61" t="str">
        <f>VLOOKUP(Table5[[#This Row],[BRANCH_NAME]],$C$3:$D$1432,2,0)</f>
        <v>89908.5</v>
      </c>
      <c r="I60">
        <v>89908.5</v>
      </c>
      <c r="K60">
        <v>89908.5</v>
      </c>
    </row>
    <row r="61" spans="1:11">
      <c r="A61">
        <v>148494</v>
      </c>
      <c r="C61" s="101" t="s">
        <v>904</v>
      </c>
      <c r="D61" t="str">
        <f>VLOOKUP(C61,'POPULATION DATA-3'!$E$3:$N$1432,10,0)</f>
        <v>130364</v>
      </c>
      <c r="G61" s="61" t="s">
        <v>583</v>
      </c>
      <c r="H61" s="61" t="str">
        <f>VLOOKUP(Table5[[#This Row],[BRANCH_NAME]],$C$3:$D$1432,2,0)</f>
        <v>148494</v>
      </c>
      <c r="I61">
        <v>148494</v>
      </c>
      <c r="K61">
        <v>148494</v>
      </c>
    </row>
    <row r="62" spans="1:11">
      <c r="A62">
        <v>88004</v>
      </c>
      <c r="C62" s="61" t="s">
        <v>903</v>
      </c>
      <c r="D62" t="str">
        <f>VLOOKUP(C62,'POPULATION DATA-3'!$E$3:$N$1432,10,0)</f>
        <v>130364</v>
      </c>
      <c r="G62" s="61" t="s">
        <v>842</v>
      </c>
      <c r="H62" s="61" t="str">
        <f>VLOOKUP(Table5[[#This Row],[BRANCH_NAME]],$C$3:$D$1432,2,0)</f>
        <v>88004</v>
      </c>
      <c r="I62">
        <v>88004</v>
      </c>
      <c r="K62">
        <v>88004</v>
      </c>
    </row>
    <row r="63" spans="1:11">
      <c r="A63">
        <v>93983.6</v>
      </c>
      <c r="C63" s="101" t="s">
        <v>847</v>
      </c>
      <c r="D63" t="str">
        <f>VLOOKUP(C63,'POPULATION DATA-3'!$E$3:$N$1432,10,0)</f>
        <v>165050</v>
      </c>
      <c r="G63" s="61" t="s">
        <v>590</v>
      </c>
      <c r="H63" s="61" t="str">
        <f>VLOOKUP(Table5[[#This Row],[BRANCH_NAME]],$C$3:$D$1432,2,0)</f>
        <v>93983.6</v>
      </c>
      <c r="I63">
        <v>93983.6</v>
      </c>
      <c r="K63">
        <v>93983.6</v>
      </c>
    </row>
    <row r="64" spans="1:11">
      <c r="A64">
        <v>140975.4</v>
      </c>
      <c r="C64" s="61" t="s">
        <v>846</v>
      </c>
      <c r="D64" t="str">
        <f>VLOOKUP(C64,'POPULATION DATA-3'!$E$3:$N$1432,10,0)</f>
        <v>29709</v>
      </c>
      <c r="G64" s="61" t="s">
        <v>613</v>
      </c>
      <c r="H64" s="61" t="str">
        <f>VLOOKUP(Table5[[#This Row],[BRANCH_NAME]],$C$3:$D$1432,2,0)</f>
        <v>140975.4</v>
      </c>
      <c r="I64">
        <v>140975.4</v>
      </c>
      <c r="K64">
        <v>140975.4</v>
      </c>
    </row>
    <row r="65" spans="1:11">
      <c r="A65">
        <v>68248.350000000006</v>
      </c>
      <c r="C65" s="61" t="s">
        <v>849</v>
      </c>
      <c r="D65" t="str">
        <f>VLOOKUP(C65,'POPULATION DATA-3'!$E$3:$N$1432,10,0)</f>
        <v>36311</v>
      </c>
      <c r="G65" s="10" t="s">
        <v>9</v>
      </c>
      <c r="H65" s="10" t="str">
        <f>VLOOKUP(Table5[[#This Row],[BRANCH_NAME]],$C$3:$D$1432,2,0)</f>
        <v>TOTAL_POPULATION</v>
      </c>
      <c r="I65">
        <v>68248.350000000006</v>
      </c>
      <c r="K65">
        <v>68248.350000000006</v>
      </c>
    </row>
    <row r="66" spans="1:11">
      <c r="A66">
        <v>83414.650000000009</v>
      </c>
      <c r="C66" s="61" t="s">
        <v>56</v>
      </c>
      <c r="D66" t="str">
        <f>VLOOKUP(C66,'POPULATION DATA-3'!$E$3:$N$1432,10,0)</f>
        <v>28058.5</v>
      </c>
      <c r="G66" s="61" t="s">
        <v>83</v>
      </c>
      <c r="H66" s="61" t="str">
        <f>VLOOKUP(Table5[[#This Row],[BRANCH_NAME]],$C$3:$D$1432,2,0)</f>
        <v>68248.35</v>
      </c>
      <c r="I66">
        <v>83414.650000000009</v>
      </c>
      <c r="K66">
        <v>83414.650000000009</v>
      </c>
    </row>
    <row r="67" spans="1:11">
      <c r="A67">
        <v>145215</v>
      </c>
      <c r="C67" s="61" t="s">
        <v>909</v>
      </c>
      <c r="D67" t="str">
        <f>VLOOKUP(C67,'POPULATION DATA-3'!$E$3:$N$1432,10,0)</f>
        <v>37961.5</v>
      </c>
      <c r="G67" s="61" t="s">
        <v>93</v>
      </c>
      <c r="H67" s="61" t="str">
        <f>VLOOKUP(Table5[[#This Row],[BRANCH_NAME]],$C$3:$D$1432,2,0)</f>
        <v>83414.65</v>
      </c>
      <c r="I67">
        <v>145215</v>
      </c>
      <c r="K67">
        <v>145215</v>
      </c>
    </row>
    <row r="68" spans="1:11">
      <c r="A68">
        <v>51804.4</v>
      </c>
      <c r="C68" s="61" t="s">
        <v>851</v>
      </c>
      <c r="D68" t="str">
        <f>VLOOKUP(C68,'POPULATION DATA-3'!$E$3:$N$1432,10,0)</f>
        <v>33010</v>
      </c>
      <c r="G68" s="61" t="s">
        <v>37</v>
      </c>
      <c r="H68" s="61" t="str">
        <f>VLOOKUP(Table5[[#This Row],[BRANCH_NAME]],$C$3:$D$1432,2,0)</f>
        <v>145215</v>
      </c>
      <c r="I68">
        <v>51804.4</v>
      </c>
      <c r="K68">
        <v>51804.4</v>
      </c>
    </row>
    <row r="69" spans="1:11">
      <c r="A69">
        <v>46623.96</v>
      </c>
      <c r="C69" s="101" t="s">
        <v>861</v>
      </c>
      <c r="D69" t="str">
        <f>VLOOKUP(C69,'POPULATION DATA-3'!$E$3:$N$1432,10,0)</f>
        <v>283889</v>
      </c>
      <c r="G69" s="61" t="s">
        <v>21</v>
      </c>
      <c r="H69" s="61" t="str">
        <f>VLOOKUP(Table5[[#This Row],[BRANCH_NAME]],$C$3:$D$1432,2,0)</f>
        <v>259022</v>
      </c>
      <c r="I69">
        <v>46623.96</v>
      </c>
      <c r="K69">
        <v>46623.96</v>
      </c>
    </row>
    <row r="70" spans="1:11">
      <c r="A70">
        <v>56984.840000000004</v>
      </c>
      <c r="C70" s="61" t="s">
        <v>860</v>
      </c>
      <c r="D70" t="str">
        <f>VLOOKUP(C70,'POPULATION DATA-3'!$E$3:$N$1432,10,0)</f>
        <v>283889</v>
      </c>
      <c r="G70" s="61" t="s">
        <v>20</v>
      </c>
      <c r="H70" s="61" t="str">
        <f>VLOOKUP(Table5[[#This Row],[BRANCH_NAME]],$C$3:$D$1432,2,0)</f>
        <v>46623.96</v>
      </c>
      <c r="I70">
        <v>56984.840000000004</v>
      </c>
      <c r="K70">
        <v>56984.840000000004</v>
      </c>
    </row>
    <row r="71" spans="1:11">
      <c r="A71">
        <v>103608.8</v>
      </c>
      <c r="C71" s="101" t="s">
        <v>1011</v>
      </c>
      <c r="D71" t="str">
        <f>VLOOKUP(C71,'POPULATION DATA-3'!$E$3:$N$1432,10,0)</f>
        <v>262841</v>
      </c>
      <c r="G71" s="61" t="s">
        <v>376</v>
      </c>
      <c r="H71" s="61" t="str">
        <f>VLOOKUP(Table5[[#This Row],[BRANCH_NAME]],$C$3:$D$1432,2,0)</f>
        <v>56984.84</v>
      </c>
      <c r="I71">
        <v>103608.8</v>
      </c>
      <c r="K71">
        <v>103608.8</v>
      </c>
    </row>
    <row r="72" spans="1:11">
      <c r="A72">
        <v>66841.98</v>
      </c>
      <c r="C72" s="61" t="s">
        <v>1011</v>
      </c>
      <c r="D72" t="str">
        <f>VLOOKUP(C72,'POPULATION DATA-3'!$E$3:$N$1432,10,0)</f>
        <v>262841</v>
      </c>
      <c r="G72" s="61" t="s">
        <v>379</v>
      </c>
      <c r="H72" s="61" t="str">
        <f>VLOOKUP(Table5[[#This Row],[BRANCH_NAME]],$C$3:$D$1432,2,0)</f>
        <v>103608.8</v>
      </c>
      <c r="I72">
        <v>66841.98</v>
      </c>
      <c r="K72">
        <v>66841.98</v>
      </c>
    </row>
    <row r="73" spans="1:11">
      <c r="A73">
        <v>113812.02</v>
      </c>
      <c r="C73" s="61" t="s">
        <v>1012</v>
      </c>
      <c r="D73" t="str">
        <f>VLOOKUP(C73,'POPULATION DATA-3'!$E$3:$N$1432,10,0)</f>
        <v>165589.83</v>
      </c>
      <c r="G73" s="61" t="s">
        <v>34</v>
      </c>
      <c r="H73" s="61" t="str">
        <f>VLOOKUP(Table5[[#This Row],[BRANCH_NAME]],$C$3:$D$1432,2,0)</f>
        <v>66841.98</v>
      </c>
      <c r="I73">
        <v>113812.02</v>
      </c>
      <c r="K73">
        <v>113812.02</v>
      </c>
    </row>
    <row r="74" spans="1:11">
      <c r="A74">
        <v>79237.76999999999</v>
      </c>
      <c r="C74" s="101" t="s">
        <v>853</v>
      </c>
      <c r="D74" t="str">
        <f>VLOOKUP(C74,'POPULATION DATA-3'!$E$3:$N$1432,10,0)</f>
        <v>301046</v>
      </c>
      <c r="G74" s="61" t="s">
        <v>25</v>
      </c>
      <c r="H74" s="61" t="str">
        <f>VLOOKUP(Table5[[#This Row],[BRANCH_NAME]],$C$3:$D$1432,2,0)</f>
        <v>113812.02</v>
      </c>
      <c r="I74">
        <v>79237.76999999999</v>
      </c>
      <c r="K74">
        <v>79237.76999999999</v>
      </c>
    </row>
    <row r="75" spans="1:11">
      <c r="A75">
        <v>89353.23000000001</v>
      </c>
      <c r="C75" s="61" t="s">
        <v>852</v>
      </c>
      <c r="D75" t="str">
        <f>VLOOKUP(C75,'POPULATION DATA-3'!$E$3:$N$1432,10,0)</f>
        <v>301046</v>
      </c>
      <c r="G75" s="61" t="s">
        <v>96</v>
      </c>
      <c r="H75" s="61" t="str">
        <f>VLOOKUP(Table5[[#This Row],[BRANCH_NAME]],$C$3:$D$1432,2,0)</f>
        <v>79237.77</v>
      </c>
      <c r="I75">
        <v>89353.23000000001</v>
      </c>
      <c r="K75">
        <v>89353.23000000001</v>
      </c>
    </row>
    <row r="76" spans="1:11">
      <c r="A76">
        <v>196877</v>
      </c>
      <c r="C76" s="101" t="s">
        <v>999</v>
      </c>
      <c r="D76" t="str">
        <f>VLOOKUP(C76,'POPULATION DATA-3'!$E$3:$N$1432,10,0)</f>
        <v>121716</v>
      </c>
      <c r="G76" s="61" t="s">
        <v>102</v>
      </c>
      <c r="H76" s="61" t="str">
        <f>VLOOKUP(Table5[[#This Row],[BRANCH_NAME]],$C$3:$D$1432,2,0)</f>
        <v>89353.23</v>
      </c>
      <c r="I76">
        <v>196877</v>
      </c>
      <c r="K76">
        <v>196877</v>
      </c>
    </row>
    <row r="77" spans="1:11">
      <c r="A77">
        <v>298430</v>
      </c>
      <c r="C77" s="61" t="s">
        <v>998</v>
      </c>
      <c r="D77" t="str">
        <f>VLOOKUP(C77,'POPULATION DATA-3'!$E$3:$N$1432,10,0)</f>
        <v>121716</v>
      </c>
      <c r="G77" s="61" t="s">
        <v>79</v>
      </c>
      <c r="H77" s="61" t="str">
        <f>VLOOKUP(Table5[[#This Row],[BRANCH_NAME]],$C$3:$D$1432,2,0)</f>
        <v>196877</v>
      </c>
      <c r="I77">
        <v>298430</v>
      </c>
      <c r="K77">
        <v>298430</v>
      </c>
    </row>
    <row r="78" spans="1:11">
      <c r="A78">
        <v>213598</v>
      </c>
      <c r="C78" s="101" t="s">
        <v>1004</v>
      </c>
      <c r="D78" t="str">
        <f>VLOOKUP(C78,'POPULATION DATA-3'!$E$3:$N$1432,10,0)</f>
        <v>20885</v>
      </c>
      <c r="G78" s="61" t="s">
        <v>28</v>
      </c>
      <c r="H78" s="61" t="str">
        <f>VLOOKUP(Table5[[#This Row],[BRANCH_NAME]],$C$3:$D$1432,2,0)</f>
        <v>298430</v>
      </c>
      <c r="I78">
        <v>213598</v>
      </c>
      <c r="K78">
        <v>213598</v>
      </c>
    </row>
    <row r="79" spans="1:11">
      <c r="A79">
        <v>88282</v>
      </c>
      <c r="C79" s="61" t="s">
        <v>1003</v>
      </c>
      <c r="D79" t="str">
        <f>VLOOKUP(C79,'POPULATION DATA-3'!$E$3:$N$1432,10,0)</f>
        <v>9398.25</v>
      </c>
      <c r="G79" s="61" t="s">
        <v>111</v>
      </c>
      <c r="H79" s="61" t="str">
        <f>VLOOKUP(Table5[[#This Row],[BRANCH_NAME]],$C$3:$D$1432,2,0)</f>
        <v>213598</v>
      </c>
      <c r="I79">
        <v>88282</v>
      </c>
      <c r="K79">
        <v>88282</v>
      </c>
    </row>
    <row r="80" spans="1:11">
      <c r="A80">
        <v>124433</v>
      </c>
      <c r="C80" s="61" t="s">
        <v>1006</v>
      </c>
      <c r="D80" t="str">
        <f>VLOOKUP(C80,'POPULATION DATA-3'!$E$3:$N$1432,10,0)</f>
        <v>11486.75</v>
      </c>
      <c r="G80" s="61" t="s">
        <v>8</v>
      </c>
      <c r="H80" s="61" t="str">
        <f>VLOOKUP(Table5[[#This Row],[BRANCH_NAME]],$C$3:$D$1432,2,0)</f>
        <v>88282</v>
      </c>
      <c r="I80">
        <v>124433</v>
      </c>
      <c r="K80">
        <v>124433</v>
      </c>
    </row>
    <row r="81" spans="1:11">
      <c r="A81">
        <v>431162</v>
      </c>
      <c r="C81" s="101" t="s">
        <v>607</v>
      </c>
      <c r="D81" t="str">
        <f>VLOOKUP(C81,'POPULATION DATA-3'!$E$3:$N$1432,10,0)</f>
        <v>174775</v>
      </c>
      <c r="G81" s="61" t="s">
        <v>214</v>
      </c>
      <c r="H81" s="61" t="str">
        <f>VLOOKUP(Table5[[#This Row],[BRANCH_NAME]],$C$3:$D$1432,2,0)</f>
        <v>124433</v>
      </c>
      <c r="I81">
        <v>431162</v>
      </c>
      <c r="K81">
        <v>431162</v>
      </c>
    </row>
    <row r="82" spans="1:11">
      <c r="A82">
        <v>133688.94</v>
      </c>
      <c r="C82" s="61" t="s">
        <v>607</v>
      </c>
      <c r="D82" t="str">
        <f>VLOOKUP(C82,'POPULATION DATA-3'!$E$3:$N$1432,10,0)</f>
        <v>174775</v>
      </c>
      <c r="G82" s="61" t="s">
        <v>370</v>
      </c>
      <c r="H82" s="61" t="str">
        <f>VLOOKUP(Table5[[#This Row],[BRANCH_NAME]],$C$3:$D$1432,2,0)</f>
        <v>431162</v>
      </c>
      <c r="I82">
        <v>133688.94</v>
      </c>
      <c r="K82">
        <v>133688.94</v>
      </c>
    </row>
    <row r="83" spans="1:11">
      <c r="A83">
        <v>162047.20000000001</v>
      </c>
      <c r="C83" s="61" t="s">
        <v>615</v>
      </c>
      <c r="D83" t="str">
        <f>VLOOKUP(C83,'POPULATION DATA-3'!$E$3:$N$1432,10,0)</f>
        <v>110108.25</v>
      </c>
      <c r="G83" s="61" t="s">
        <v>183</v>
      </c>
      <c r="H83" s="61" t="str">
        <f>VLOOKUP(Table5[[#This Row],[BRANCH_NAME]],$C$3:$D$1432,2,0)</f>
        <v>133688.94</v>
      </c>
      <c r="I83">
        <v>162047.20000000001</v>
      </c>
      <c r="K83">
        <v>162047.20000000001</v>
      </c>
    </row>
    <row r="84" spans="1:11">
      <c r="A84">
        <v>109381.86</v>
      </c>
      <c r="C84" s="101" t="s">
        <v>908</v>
      </c>
      <c r="D84" t="str">
        <f>VLOOKUP(C84,'POPULATION DATA-3'!$E$3:$N$1432,10,0)</f>
        <v>193556</v>
      </c>
      <c r="G84" s="61" t="s">
        <v>187</v>
      </c>
      <c r="H84" s="61" t="str">
        <f>VLOOKUP(Table5[[#This Row],[BRANCH_NAME]],$C$3:$D$1432,2,0)</f>
        <v>162047.2</v>
      </c>
      <c r="I84">
        <v>109381.86</v>
      </c>
      <c r="K84">
        <v>109381.86</v>
      </c>
    </row>
    <row r="85" spans="1:11">
      <c r="A85">
        <v>109861.6</v>
      </c>
      <c r="C85" s="61" t="s">
        <v>907</v>
      </c>
      <c r="D85" t="str">
        <f>VLOOKUP(C85,'POPULATION DATA-3'!$E$3:$N$1432,10,0)</f>
        <v>193556</v>
      </c>
      <c r="G85" s="61" t="s">
        <v>194</v>
      </c>
      <c r="H85" s="61" t="str">
        <f>VLOOKUP(Table5[[#This Row],[BRANCH_NAME]],$C$3:$D$1432,2,0)</f>
        <v>109381.86</v>
      </c>
      <c r="I85">
        <v>109861.6</v>
      </c>
      <c r="K85">
        <v>109861.6</v>
      </c>
    </row>
    <row r="86" spans="1:11">
      <c r="A86">
        <v>98875.44</v>
      </c>
      <c r="C86" s="101" t="s">
        <v>839</v>
      </c>
      <c r="D86" t="str">
        <f>VLOOKUP(C86,'POPULATION DATA-3'!$E$3:$N$1432,10,0)</f>
        <v>163927</v>
      </c>
      <c r="G86" s="61" t="s">
        <v>337</v>
      </c>
      <c r="H86" s="61" t="str">
        <f>VLOOKUP(Table5[[#This Row],[BRANCH_NAME]],$C$3:$D$1432,2,0)</f>
        <v>109861.6</v>
      </c>
      <c r="I86">
        <v>98875.44</v>
      </c>
      <c r="K86">
        <v>98875.44</v>
      </c>
    </row>
    <row r="87" spans="1:11">
      <c r="A87">
        <v>137327</v>
      </c>
      <c r="C87" s="61" t="s">
        <v>838</v>
      </c>
      <c r="D87" t="str">
        <f>VLOOKUP(C87,'POPULATION DATA-3'!$E$3:$N$1432,10,0)</f>
        <v>90159.85</v>
      </c>
      <c r="G87" s="61" t="s">
        <v>344</v>
      </c>
      <c r="H87" s="61" t="str">
        <f>VLOOKUP(Table5[[#This Row],[BRANCH_NAME]],$C$3:$D$1432,2,0)</f>
        <v>98875.44</v>
      </c>
      <c r="I87">
        <v>137327</v>
      </c>
      <c r="K87">
        <v>137327</v>
      </c>
    </row>
    <row r="88" spans="1:11">
      <c r="A88">
        <v>203243.96</v>
      </c>
      <c r="C88" s="61" t="s">
        <v>841</v>
      </c>
      <c r="D88" t="str">
        <f>VLOOKUP(C88,'POPULATION DATA-3'!$E$3:$N$1432,10,0)</f>
        <v>73767.15</v>
      </c>
      <c r="G88" s="61" t="s">
        <v>348</v>
      </c>
      <c r="H88" s="61" t="str">
        <f>VLOOKUP(Table5[[#This Row],[BRANCH_NAME]],$C$3:$D$1432,2,0)</f>
        <v>137327</v>
      </c>
      <c r="I88">
        <v>203243.96</v>
      </c>
      <c r="K88">
        <v>203243.96</v>
      </c>
    </row>
    <row r="89" spans="1:11">
      <c r="A89">
        <v>257247</v>
      </c>
      <c r="C89" s="101" t="s">
        <v>1000</v>
      </c>
      <c r="D89" t="str">
        <f>VLOOKUP(C89,'POPULATION DATA-3'!$E$3:$N$1432,10,0)</f>
        <v>316462</v>
      </c>
      <c r="G89" s="61" t="s">
        <v>349</v>
      </c>
      <c r="H89" s="61" t="str">
        <f>VLOOKUP(Table5[[#This Row],[BRANCH_NAME]],$C$3:$D$1432,2,0)</f>
        <v>203243.96</v>
      </c>
      <c r="I89">
        <v>257247</v>
      </c>
      <c r="K89">
        <v>257247</v>
      </c>
    </row>
    <row r="90" spans="1:11">
      <c r="A90">
        <v>82556.25</v>
      </c>
      <c r="C90" s="61" t="s">
        <v>52</v>
      </c>
      <c r="D90" t="str">
        <f>VLOOKUP(C90,'POPULATION DATA-3'!$E$3:$N$1432,10,0)</f>
        <v>94938.6</v>
      </c>
      <c r="G90" s="61" t="s">
        <v>32</v>
      </c>
      <c r="H90" s="61" t="str">
        <f>VLOOKUP(Table5[[#This Row],[BRANCH_NAME]],$C$3:$D$1432,2,0)</f>
        <v>257247</v>
      </c>
      <c r="I90">
        <v>82556.25</v>
      </c>
      <c r="K90">
        <v>82556.25</v>
      </c>
    </row>
    <row r="91" spans="1:11">
      <c r="A91">
        <v>140568.75</v>
      </c>
      <c r="C91" s="61" t="s">
        <v>675</v>
      </c>
      <c r="D91" t="str">
        <f>VLOOKUP(C91,'POPULATION DATA-3'!$E$3:$N$1432,10,0)</f>
        <v>101267.84</v>
      </c>
      <c r="G91" s="61" t="s">
        <v>369</v>
      </c>
      <c r="H91" s="61" t="str">
        <f>VLOOKUP(Table5[[#This Row],[BRANCH_NAME]],$C$3:$D$1432,2,0)</f>
        <v>223125</v>
      </c>
      <c r="I91">
        <v>140568.75</v>
      </c>
      <c r="K91">
        <v>140568.75</v>
      </c>
    </row>
    <row r="92" spans="1:11">
      <c r="A92">
        <v>234897.30000000002</v>
      </c>
      <c r="C92" s="61" t="s">
        <v>56</v>
      </c>
      <c r="D92" t="str">
        <f>VLOOKUP(C92,'POPULATION DATA-3'!$E$3:$N$1432,10,0)</f>
        <v>28058.5</v>
      </c>
      <c r="G92" s="61" t="s">
        <v>380</v>
      </c>
      <c r="H92" s="61" t="str">
        <f>VLOOKUP(Table5[[#This Row],[BRANCH_NAME]],$C$3:$D$1432,2,0)</f>
        <v>140568.75</v>
      </c>
      <c r="I92">
        <v>234897.30000000002</v>
      </c>
      <c r="K92">
        <v>234897.30000000002</v>
      </c>
    </row>
    <row r="93" spans="1:11">
      <c r="A93">
        <v>104398.8</v>
      </c>
      <c r="C93" s="101" t="s">
        <v>1015</v>
      </c>
      <c r="D93" t="str">
        <f>VLOOKUP(C93,'POPULATION DATA-3'!$E$3:$N$1432,10,0)</f>
        <v>163470</v>
      </c>
      <c r="G93" s="61" t="s">
        <v>18</v>
      </c>
      <c r="H93" s="61" t="str">
        <f>VLOOKUP(Table5[[#This Row],[BRANCH_NAME]],$C$3:$D$1432,2,0)</f>
        <v>234897.3</v>
      </c>
      <c r="I93">
        <v>104398.8</v>
      </c>
      <c r="K93">
        <v>104398.8</v>
      </c>
    </row>
    <row r="94" spans="1:11">
      <c r="A94">
        <v>182697.9</v>
      </c>
      <c r="C94" s="61" t="s">
        <v>826</v>
      </c>
      <c r="D94" t="str">
        <f>VLOOKUP(C94,'POPULATION DATA-3'!$E$3:$N$1432,10,0)</f>
        <v>73561.5</v>
      </c>
      <c r="G94" s="61" t="s">
        <v>27</v>
      </c>
      <c r="H94" s="61" t="str">
        <f>VLOOKUP(Table5[[#This Row],[BRANCH_NAME]],$C$3:$D$1432,2,0)</f>
        <v>104398.8</v>
      </c>
      <c r="I94">
        <v>182697.9</v>
      </c>
      <c r="K94">
        <v>182697.9</v>
      </c>
    </row>
    <row r="95" spans="1:11">
      <c r="A95">
        <v>94157.86</v>
      </c>
      <c r="C95" s="61" t="s">
        <v>1016</v>
      </c>
      <c r="D95" t="str">
        <f>VLOOKUP(C95,'POPULATION DATA-3'!$E$3:$N$1432,10,0)</f>
        <v>89908.5</v>
      </c>
      <c r="G95" s="61" t="s">
        <v>31</v>
      </c>
      <c r="H95" s="61" t="str">
        <f>VLOOKUP(Table5[[#This Row],[BRANCH_NAME]],$C$3:$D$1432,2,0)</f>
        <v>182697.9</v>
      </c>
      <c r="I95">
        <v>94157.86</v>
      </c>
      <c r="K95">
        <v>94157.86</v>
      </c>
    </row>
    <row r="96" spans="1:11">
      <c r="A96">
        <v>110533.14000000001</v>
      </c>
      <c r="C96" s="101" t="s">
        <v>585</v>
      </c>
      <c r="D96" t="str">
        <f>VLOOKUP(C96,'POPULATION DATA-3'!$E$3:$N$1432,10,0)</f>
        <v>148494</v>
      </c>
      <c r="G96" s="61" t="s">
        <v>204</v>
      </c>
      <c r="H96" s="61" t="str">
        <f>VLOOKUP(Table5[[#This Row],[BRANCH_NAME]],$C$3:$D$1432,2,0)</f>
        <v>204691</v>
      </c>
      <c r="I96">
        <v>110533.14000000001</v>
      </c>
      <c r="K96">
        <v>110533.14000000001</v>
      </c>
    </row>
    <row r="97" spans="1:11">
      <c r="A97">
        <v>102620.50000000001</v>
      </c>
      <c r="C97" s="61" t="s">
        <v>583</v>
      </c>
      <c r="D97" t="str">
        <f>VLOOKUP(C97,'POPULATION DATA-3'!$E$3:$N$1432,10,0)</f>
        <v>148494</v>
      </c>
      <c r="G97" s="61" t="s">
        <v>203</v>
      </c>
      <c r="H97" s="61" t="str">
        <f>VLOOKUP(Table5[[#This Row],[BRANCH_NAME]],$C$3:$D$1432,2,0)</f>
        <v>110533.14</v>
      </c>
      <c r="I97">
        <v>102620.50000000001</v>
      </c>
      <c r="K97">
        <v>102620.50000000001</v>
      </c>
    </row>
    <row r="98" spans="1:11">
      <c r="A98">
        <v>129784.75</v>
      </c>
      <c r="C98" s="101" t="s">
        <v>843</v>
      </c>
      <c r="D98" t="str">
        <f>VLOOKUP(C98,'POPULATION DATA-3'!$E$3:$N$1432,10,0)</f>
        <v>88004</v>
      </c>
      <c r="G98" s="61" t="s">
        <v>212</v>
      </c>
      <c r="H98" s="61" t="str">
        <f>VLOOKUP(Table5[[#This Row],[BRANCH_NAME]],$C$3:$D$1432,2,0)</f>
        <v>301825</v>
      </c>
      <c r="I98">
        <v>129784.75</v>
      </c>
      <c r="K98">
        <v>129784.75</v>
      </c>
    </row>
    <row r="99" spans="1:11">
      <c r="A99">
        <v>69419.75</v>
      </c>
      <c r="C99" s="61" t="s">
        <v>842</v>
      </c>
      <c r="D99" t="str">
        <f>VLOOKUP(C99,'POPULATION DATA-3'!$E$3:$N$1432,10,0)</f>
        <v>88004</v>
      </c>
      <c r="G99" s="61" t="s">
        <v>211</v>
      </c>
      <c r="H99" s="61" t="str">
        <f>VLOOKUP(Table5[[#This Row],[BRANCH_NAME]],$C$3:$D$1432,2,0)</f>
        <v>129784.75</v>
      </c>
      <c r="I99">
        <v>69419.75</v>
      </c>
      <c r="K99">
        <v>69419.75</v>
      </c>
    </row>
    <row r="100" spans="1:11">
      <c r="A100">
        <v>474465</v>
      </c>
      <c r="C100" s="101" t="s">
        <v>591</v>
      </c>
      <c r="D100" t="str">
        <f>VLOOKUP(C100,'POPULATION DATA-3'!$E$3:$N$1432,10,0)</f>
        <v>234959</v>
      </c>
      <c r="G100" s="61" t="s">
        <v>216</v>
      </c>
      <c r="H100" s="61" t="str">
        <f>VLOOKUP(Table5[[#This Row],[BRANCH_NAME]],$C$3:$D$1432,2,0)</f>
        <v>69419.75</v>
      </c>
      <c r="I100">
        <v>474465</v>
      </c>
      <c r="K100">
        <v>474465</v>
      </c>
    </row>
    <row r="101" spans="1:11">
      <c r="A101">
        <v>233017</v>
      </c>
      <c r="C101" s="61" t="s">
        <v>590</v>
      </c>
      <c r="D101" t="str">
        <f>VLOOKUP(C101,'POPULATION DATA-3'!$E$3:$N$1432,10,0)</f>
        <v>93983.6</v>
      </c>
      <c r="G101" s="61" t="s">
        <v>241</v>
      </c>
      <c r="H101" s="61" t="str">
        <f>VLOOKUP(Table5[[#This Row],[BRANCH_NAME]],$C$3:$D$1432,2,0)</f>
        <v>474465</v>
      </c>
      <c r="I101">
        <v>233017</v>
      </c>
      <c r="K101">
        <v>233017</v>
      </c>
    </row>
    <row r="102" spans="1:11">
      <c r="A102">
        <v>178390</v>
      </c>
      <c r="C102" s="61" t="s">
        <v>613</v>
      </c>
      <c r="D102" t="str">
        <f>VLOOKUP(C102,'POPULATION DATA-3'!$E$3:$N$1432,10,0)</f>
        <v>140975.4</v>
      </c>
      <c r="G102" s="61" t="s">
        <v>85</v>
      </c>
      <c r="H102" s="61" t="str">
        <f>VLOOKUP(Table5[[#This Row],[BRANCH_NAME]],$C$3:$D$1432,2,0)</f>
        <v>233017</v>
      </c>
      <c r="I102">
        <v>178390</v>
      </c>
      <c r="K102">
        <v>178390</v>
      </c>
    </row>
    <row r="103" spans="1:11">
      <c r="A103">
        <v>350273</v>
      </c>
      <c r="C103" s="10" t="s">
        <v>9</v>
      </c>
      <c r="D103" t="str">
        <f>VLOOKUP(C103,'POPULATION DATA-3'!$E$3:$N$1432,10,0)</f>
        <v>TOTAL_POPULATION</v>
      </c>
      <c r="G103" s="61" t="s">
        <v>130</v>
      </c>
      <c r="H103" s="61" t="str">
        <f>VLOOKUP(Table5[[#This Row],[BRANCH_NAME]],$C$3:$D$1432,2,0)</f>
        <v>178390</v>
      </c>
      <c r="I103">
        <v>350273</v>
      </c>
      <c r="K103">
        <v>350273</v>
      </c>
    </row>
    <row r="104" spans="1:11">
      <c r="A104">
        <v>79206.23000000001</v>
      </c>
      <c r="C104" s="101" t="s">
        <v>84</v>
      </c>
      <c r="D104" t="str">
        <f>VLOOKUP(C104,'POPULATION DATA-3'!$E$3:$N$1432,10,0)</f>
        <v>151663</v>
      </c>
      <c r="G104" s="61" t="s">
        <v>189</v>
      </c>
      <c r="H104" s="61" t="str">
        <f>VLOOKUP(Table5[[#This Row],[BRANCH_NAME]],$C$3:$D$1432,2,0)</f>
        <v>350273</v>
      </c>
      <c r="I104">
        <v>79206.23000000001</v>
      </c>
      <c r="K104">
        <v>79206.23000000001</v>
      </c>
    </row>
    <row r="105" spans="1:11">
      <c r="A105">
        <v>69887.849999999991</v>
      </c>
      <c r="C105" s="61" t="s">
        <v>83</v>
      </c>
      <c r="D105" t="str">
        <f>VLOOKUP(C105,'POPULATION DATA-3'!$E$3:$N$1432,10,0)</f>
        <v>68248.35</v>
      </c>
      <c r="G105" s="61" t="s">
        <v>38</v>
      </c>
      <c r="H105" s="61" t="str">
        <f>VLOOKUP(Table5[[#This Row],[BRANCH_NAME]],$C$3:$D$1432,2,0)</f>
        <v>79206.23</v>
      </c>
      <c r="I105">
        <v>69887.849999999991</v>
      </c>
      <c r="K105">
        <v>69887.849999999991</v>
      </c>
    </row>
    <row r="106" spans="1:11">
      <c r="A106">
        <v>55910.28</v>
      </c>
      <c r="C106" s="61" t="s">
        <v>93</v>
      </c>
      <c r="D106" t="str">
        <f>VLOOKUP(C106,'POPULATION DATA-3'!$E$3:$N$1432,10,0)</f>
        <v>83414.65</v>
      </c>
      <c r="G106" s="61" t="s">
        <v>42</v>
      </c>
      <c r="H106" s="61" t="str">
        <f>VLOOKUP(Table5[[#This Row],[BRANCH_NAME]],$C$3:$D$1432,2,0)</f>
        <v>69887.85</v>
      </c>
      <c r="I106">
        <v>55910.28</v>
      </c>
      <c r="K106">
        <v>55910.28</v>
      </c>
    </row>
    <row r="107" spans="1:11">
      <c r="A107">
        <v>116479.75</v>
      </c>
      <c r="C107" s="101" t="s">
        <v>37</v>
      </c>
      <c r="D107" t="str">
        <f>VLOOKUP(C107,'POPULATION DATA-3'!$E$3:$N$1432,10,0)</f>
        <v>145215</v>
      </c>
      <c r="G107" s="61" t="s">
        <v>64</v>
      </c>
      <c r="H107" s="61" t="str">
        <f>VLOOKUP(Table5[[#This Row],[BRANCH_NAME]],$C$3:$D$1432,2,0)</f>
        <v>55910.28</v>
      </c>
      <c r="I107">
        <v>116479.75</v>
      </c>
      <c r="K107">
        <v>116479.75</v>
      </c>
    </row>
    <row r="108" spans="1:11">
      <c r="A108">
        <v>79206.23000000001</v>
      </c>
      <c r="C108" s="61" t="s">
        <v>37</v>
      </c>
      <c r="D108" t="str">
        <f>VLOOKUP(C108,'POPULATION DATA-3'!$E$3:$N$1432,10,0)</f>
        <v>145215</v>
      </c>
      <c r="G108" s="61" t="s">
        <v>52</v>
      </c>
      <c r="H108" s="61" t="str">
        <f>VLOOKUP(Table5[[#This Row],[BRANCH_NAME]],$C$3:$D$1432,2,0)</f>
        <v>94938.6</v>
      </c>
      <c r="I108">
        <v>79206.23000000001</v>
      </c>
      <c r="K108">
        <v>79206.23000000001</v>
      </c>
    </row>
    <row r="109" spans="1:11">
      <c r="A109">
        <v>65228.66</v>
      </c>
      <c r="C109" s="101" t="s">
        <v>21</v>
      </c>
      <c r="D109" t="str">
        <f>VLOOKUP(C109,'POPULATION DATA-3'!$E$3:$N$1432,10,0)</f>
        <v>259022</v>
      </c>
      <c r="G109" s="61" t="s">
        <v>56</v>
      </c>
      <c r="H109" s="61" t="str">
        <f>VLOOKUP(Table5[[#This Row],[BRANCH_NAME]],$C$3:$D$1432,2,0)</f>
        <v>28058.5</v>
      </c>
      <c r="I109">
        <v>65228.66</v>
      </c>
      <c r="K109">
        <v>65228.66</v>
      </c>
    </row>
    <row r="110" spans="1:11">
      <c r="A110">
        <v>12601.08</v>
      </c>
      <c r="C110" s="61" t="s">
        <v>21</v>
      </c>
      <c r="D110" t="str">
        <f>VLOOKUP(C110,'POPULATION DATA-3'!$E$3:$N$1432,10,0)</f>
        <v>259022</v>
      </c>
      <c r="G110" s="61" t="s">
        <v>57</v>
      </c>
      <c r="H110" s="61" t="str">
        <f>VLOOKUP(Table5[[#This Row],[BRANCH_NAME]],$C$3:$D$1432,2,0)</f>
        <v>65228.66</v>
      </c>
      <c r="I110">
        <v>12601.08</v>
      </c>
      <c r="K110">
        <v>12601.08</v>
      </c>
    </row>
    <row r="111" spans="1:11">
      <c r="A111">
        <v>14001.2</v>
      </c>
      <c r="C111" s="61" t="s">
        <v>20</v>
      </c>
      <c r="D111" t="str">
        <f>VLOOKUP(C111,'POPULATION DATA-3'!$E$3:$N$1432,10,0)</f>
        <v>46623.96</v>
      </c>
      <c r="G111" s="61" t="s">
        <v>355</v>
      </c>
      <c r="H111" s="61" t="str">
        <f>VLOOKUP(Table5[[#This Row],[BRANCH_NAME]],$C$3:$D$1432,2,0)</f>
        <v>12601.08</v>
      </c>
      <c r="I111">
        <v>14001.2</v>
      </c>
      <c r="K111">
        <v>14001.2</v>
      </c>
    </row>
    <row r="112" spans="1:11">
      <c r="A112">
        <v>8400.7199999999993</v>
      </c>
      <c r="C112" s="61" t="s">
        <v>376</v>
      </c>
      <c r="D112" t="str">
        <f>VLOOKUP(C112,'POPULATION DATA-3'!$E$3:$N$1432,10,0)</f>
        <v>56984.84</v>
      </c>
      <c r="G112" s="61" t="s">
        <v>292</v>
      </c>
      <c r="H112" s="61" t="str">
        <f>VLOOKUP(Table5[[#This Row],[BRANCH_NAME]],$C$3:$D$1432,2,0)</f>
        <v>14001.2</v>
      </c>
      <c r="I112">
        <v>8400.7199999999993</v>
      </c>
      <c r="K112">
        <v>8400.7199999999993</v>
      </c>
    </row>
    <row r="113" spans="1:11">
      <c r="A113">
        <v>19680</v>
      </c>
      <c r="C113" s="61" t="s">
        <v>379</v>
      </c>
      <c r="D113" t="str">
        <f>VLOOKUP(C113,'POPULATION DATA-3'!$E$3:$N$1432,10,0)</f>
        <v>103608.8</v>
      </c>
      <c r="G113" s="61" t="s">
        <v>288</v>
      </c>
      <c r="H113" s="61" t="str">
        <f>VLOOKUP(Table5[[#This Row],[BRANCH_NAME]],$C$3:$D$1432,2,0)</f>
        <v>8400.72</v>
      </c>
      <c r="I113">
        <v>19680</v>
      </c>
      <c r="K113">
        <v>19680</v>
      </c>
    </row>
    <row r="114" spans="1:11">
      <c r="A114">
        <v>48983.13</v>
      </c>
      <c r="C114" s="101" t="s">
        <v>26</v>
      </c>
      <c r="D114" t="str">
        <f>VLOOKUP(C114,'POPULATION DATA-3'!$E$3:$N$1432,10,0)</f>
        <v>180654</v>
      </c>
      <c r="G114" s="61" t="s">
        <v>276</v>
      </c>
      <c r="H114" s="61" t="str">
        <f>VLOOKUP(Table5[[#This Row],[BRANCH_NAME]],$C$3:$D$1432,2,0)</f>
        <v>19680</v>
      </c>
      <c r="I114">
        <v>48983.13</v>
      </c>
      <c r="K114">
        <v>48983.13</v>
      </c>
    </row>
    <row r="115" spans="1:11">
      <c r="A115">
        <v>60645.78</v>
      </c>
      <c r="C115" s="61" t="s">
        <v>34</v>
      </c>
      <c r="D115" t="str">
        <f>VLOOKUP(C115,'POPULATION DATA-3'!$E$3:$N$1432,10,0)</f>
        <v>66841.98</v>
      </c>
      <c r="G115" s="61" t="s">
        <v>334</v>
      </c>
      <c r="H115" s="61" t="str">
        <f>VLOOKUP(Table5[[#This Row],[BRANCH_NAME]],$C$3:$D$1432,2,0)</f>
        <v>48983.13</v>
      </c>
      <c r="I115">
        <v>60645.78</v>
      </c>
      <c r="K115">
        <v>60645.78</v>
      </c>
    </row>
    <row r="116" spans="1:11">
      <c r="A116">
        <v>41985.54</v>
      </c>
      <c r="C116" s="61" t="s">
        <v>25</v>
      </c>
      <c r="D116" t="str">
        <f>VLOOKUP(C116,'POPULATION DATA-3'!$E$3:$N$1432,10,0)</f>
        <v>113812.02</v>
      </c>
      <c r="G116" s="61" t="s">
        <v>336</v>
      </c>
      <c r="H116" s="61" t="str">
        <f>VLOOKUP(Table5[[#This Row],[BRANCH_NAME]],$C$3:$D$1432,2,0)</f>
        <v>233253</v>
      </c>
      <c r="I116">
        <v>41985.54</v>
      </c>
      <c r="K116">
        <v>41985.54</v>
      </c>
    </row>
    <row r="117" spans="1:11">
      <c r="A117">
        <v>34987.949999999997</v>
      </c>
      <c r="C117" s="101" t="s">
        <v>97</v>
      </c>
      <c r="D117" t="str">
        <f>VLOOKUP(C117,'POPULATION DATA-3'!$E$3:$N$1432,10,0)</f>
        <v>168591</v>
      </c>
      <c r="G117" s="61" t="s">
        <v>345</v>
      </c>
      <c r="H117" s="61" t="str">
        <f>VLOOKUP(Table5[[#This Row],[BRANCH_NAME]],$C$3:$D$1432,2,0)</f>
        <v>41985.54</v>
      </c>
      <c r="I117">
        <v>34987.949999999997</v>
      </c>
      <c r="K117">
        <v>34987.949999999997</v>
      </c>
    </row>
    <row r="118" spans="1:11">
      <c r="A118">
        <v>48983.13</v>
      </c>
      <c r="C118" s="61" t="s">
        <v>96</v>
      </c>
      <c r="D118" t="str">
        <f>VLOOKUP(C118,'POPULATION DATA-3'!$E$3:$N$1432,10,0)</f>
        <v>79237.77</v>
      </c>
      <c r="G118" s="61" t="s">
        <v>362</v>
      </c>
      <c r="H118" s="61" t="str">
        <f>VLOOKUP(Table5[[#This Row],[BRANCH_NAME]],$C$3:$D$1432,2,0)</f>
        <v>34987.95</v>
      </c>
      <c r="I118">
        <v>48983.13</v>
      </c>
      <c r="K118">
        <v>48983.13</v>
      </c>
    </row>
    <row r="119" spans="1:11">
      <c r="A119">
        <v>199641.60000000001</v>
      </c>
      <c r="C119" s="61" t="s">
        <v>102</v>
      </c>
      <c r="D119" t="str">
        <f>VLOOKUP(C119,'POPULATION DATA-3'!$E$3:$N$1432,10,0)</f>
        <v>89353.23</v>
      </c>
      <c r="G119" s="61" t="s">
        <v>358</v>
      </c>
      <c r="H119" s="61" t="str">
        <f>VLOOKUP(Table5[[#This Row],[BRANCH_NAME]],$C$3:$D$1432,2,0)</f>
        <v>48983.13</v>
      </c>
      <c r="I119">
        <v>199641.60000000001</v>
      </c>
      <c r="K119">
        <v>199641.60000000001</v>
      </c>
    </row>
    <row r="120" spans="1:11">
      <c r="A120">
        <v>244006.40000000002</v>
      </c>
      <c r="C120" s="101" t="s">
        <v>80</v>
      </c>
      <c r="D120" t="str">
        <f>VLOOKUP(C120,'POPULATION DATA-3'!$E$3:$N$1432,10,0)</f>
        <v>196877</v>
      </c>
      <c r="G120" s="61" t="s">
        <v>195</v>
      </c>
      <c r="H120" s="61" t="str">
        <f>VLOOKUP(Table5[[#This Row],[BRANCH_NAME]],$C$3:$D$1432,2,0)</f>
        <v>199641.6</v>
      </c>
      <c r="I120">
        <v>244006.40000000002</v>
      </c>
      <c r="K120">
        <v>244006.40000000002</v>
      </c>
    </row>
    <row r="121" spans="1:11">
      <c r="A121">
        <v>64044.800000000003</v>
      </c>
      <c r="C121" s="61" t="s">
        <v>79</v>
      </c>
      <c r="D121" t="str">
        <f>VLOOKUP(C121,'POPULATION DATA-3'!$E$3:$N$1432,10,0)</f>
        <v>196877</v>
      </c>
      <c r="G121" s="61" t="s">
        <v>50</v>
      </c>
      <c r="H121" s="61" t="str">
        <f>VLOOKUP(Table5[[#This Row],[BRANCH_NAME]],$C$3:$D$1432,2,0)</f>
        <v>244006.4</v>
      </c>
      <c r="I121">
        <v>64044.800000000003</v>
      </c>
      <c r="K121">
        <v>64044.800000000003</v>
      </c>
    </row>
    <row r="122" spans="1:11">
      <c r="A122">
        <v>96067.199999999997</v>
      </c>
      <c r="C122" s="101" t="s">
        <v>29</v>
      </c>
      <c r="D122" t="str">
        <f>VLOOKUP(C122,'POPULATION DATA-3'!$E$3:$N$1432,10,0)</f>
        <v>298430</v>
      </c>
      <c r="G122" s="61" t="s">
        <v>81</v>
      </c>
      <c r="H122" s="61" t="str">
        <f>VLOOKUP(Table5[[#This Row],[BRANCH_NAME]],$C$3:$D$1432,2,0)</f>
        <v>64044.8</v>
      </c>
      <c r="I122">
        <v>96067.199999999997</v>
      </c>
      <c r="K122">
        <v>96067.199999999997</v>
      </c>
    </row>
    <row r="123" spans="1:11">
      <c r="A123">
        <v>187156</v>
      </c>
      <c r="C123" s="61" t="s">
        <v>28</v>
      </c>
      <c r="D123" t="str">
        <f>VLOOKUP(C123,'POPULATION DATA-3'!$E$3:$N$1432,10,0)</f>
        <v>298430</v>
      </c>
      <c r="G123" s="61" t="s">
        <v>104</v>
      </c>
      <c r="H123" s="61" t="str">
        <f>VLOOKUP(Table5[[#This Row],[BRANCH_NAME]],$C$3:$D$1432,2,0)</f>
        <v>96067.2</v>
      </c>
      <c r="I123">
        <v>187156</v>
      </c>
      <c r="K123">
        <v>187156</v>
      </c>
    </row>
    <row r="124" spans="1:11">
      <c r="A124">
        <v>301310</v>
      </c>
      <c r="C124" s="101" t="s">
        <v>112</v>
      </c>
      <c r="D124" t="str">
        <f>VLOOKUP(C124,'POPULATION DATA-3'!$E$3:$N$1432,10,0)</f>
        <v>213598</v>
      </c>
      <c r="G124" s="61" t="s">
        <v>264</v>
      </c>
      <c r="H124" s="61" t="str">
        <f>VLOOKUP(Table5[[#This Row],[BRANCH_NAME]],$C$3:$D$1432,2,0)</f>
        <v>187156</v>
      </c>
      <c r="I124">
        <v>301310</v>
      </c>
      <c r="K124">
        <v>301310</v>
      </c>
    </row>
    <row r="125" spans="1:11">
      <c r="A125">
        <v>338760</v>
      </c>
      <c r="C125" s="61" t="s">
        <v>111</v>
      </c>
      <c r="D125" t="str">
        <f>VLOOKUP(C125,'POPULATION DATA-3'!$E$3:$N$1432,10,0)</f>
        <v>213598</v>
      </c>
      <c r="G125" s="61" t="s">
        <v>339</v>
      </c>
      <c r="H125" s="61" t="str">
        <f>VLOOKUP(Table5[[#This Row],[BRANCH_NAME]],$C$3:$D$1432,2,0)</f>
        <v>301310</v>
      </c>
      <c r="I125">
        <v>338760</v>
      </c>
      <c r="K125">
        <v>338760</v>
      </c>
    </row>
    <row r="126" spans="1:11">
      <c r="A126">
        <v>258278</v>
      </c>
      <c r="C126" s="101" t="s">
        <v>10</v>
      </c>
      <c r="D126" t="str">
        <f>VLOOKUP(C126,'POPULATION DATA-3'!$E$3:$N$1432,10,0)</f>
        <v>88282</v>
      </c>
      <c r="G126" s="61" t="s">
        <v>238</v>
      </c>
      <c r="H126" s="61" t="str">
        <f>VLOOKUP(Table5[[#This Row],[BRANCH_NAME]],$C$3:$D$1432,2,0)</f>
        <v>338760</v>
      </c>
      <c r="I126">
        <v>258278</v>
      </c>
      <c r="K126">
        <v>258278</v>
      </c>
    </row>
    <row r="127" spans="1:11">
      <c r="A127">
        <v>101760.8</v>
      </c>
      <c r="C127" s="61" t="s">
        <v>8</v>
      </c>
      <c r="D127" t="str">
        <f>VLOOKUP(C127,'POPULATION DATA-3'!$E$3:$N$1432,10,0)</f>
        <v>88282</v>
      </c>
      <c r="G127" s="61" t="s">
        <v>197</v>
      </c>
      <c r="H127" s="61" t="str">
        <f>VLOOKUP(Table5[[#This Row],[BRANCH_NAME]],$C$3:$D$1432,2,0)</f>
        <v>258278</v>
      </c>
      <c r="I127">
        <v>101760.8</v>
      </c>
      <c r="K127">
        <v>101760.8</v>
      </c>
    </row>
    <row r="128" spans="1:11">
      <c r="A128">
        <v>152641.19999999998</v>
      </c>
      <c r="C128" s="101" t="s">
        <v>215</v>
      </c>
      <c r="D128" t="str">
        <f>VLOOKUP(C128,'POPULATION DATA-3'!$E$3:$N$1432,10,0)</f>
        <v>124433</v>
      </c>
      <c r="G128" s="61" t="s">
        <v>258</v>
      </c>
      <c r="H128" s="61" t="str">
        <f>VLOOKUP(Table5[[#This Row],[BRANCH_NAME]],$C$3:$D$1432,2,0)</f>
        <v>101760.8</v>
      </c>
      <c r="I128">
        <v>152641.19999999998</v>
      </c>
      <c r="K128">
        <v>152641.19999999998</v>
      </c>
    </row>
    <row r="129" spans="1:11">
      <c r="A129">
        <v>349910</v>
      </c>
      <c r="C129" s="61" t="s">
        <v>214</v>
      </c>
      <c r="D129" t="str">
        <f>VLOOKUP(C129,'POPULATION DATA-3'!$E$3:$N$1432,10,0)</f>
        <v>124433</v>
      </c>
      <c r="G129" s="61" t="s">
        <v>263</v>
      </c>
      <c r="H129" s="61" t="str">
        <f>VLOOKUP(Table5[[#This Row],[BRANCH_NAME]],$C$3:$D$1432,2,0)</f>
        <v>152641.2</v>
      </c>
      <c r="I129">
        <v>349910</v>
      </c>
      <c r="K129">
        <v>349910</v>
      </c>
    </row>
    <row r="130" spans="1:11">
      <c r="A130">
        <v>431352</v>
      </c>
      <c r="C130" s="101" t="s">
        <v>371</v>
      </c>
      <c r="D130" t="str">
        <f>VLOOKUP(C130,'POPULATION DATA-3'!$E$3:$N$1432,10,0)</f>
        <v>431162</v>
      </c>
      <c r="G130" s="61" t="s">
        <v>221</v>
      </c>
      <c r="H130" s="61" t="str">
        <f>VLOOKUP(Table5[[#This Row],[BRANCH_NAME]],$C$3:$D$1432,2,0)</f>
        <v>349910</v>
      </c>
      <c r="I130">
        <v>431352</v>
      </c>
      <c r="K130">
        <v>431352</v>
      </c>
    </row>
    <row r="131" spans="1:11">
      <c r="A131">
        <v>60699.869999999995</v>
      </c>
      <c r="C131" s="61" t="s">
        <v>370</v>
      </c>
      <c r="D131" t="str">
        <f>VLOOKUP(C131,'POPULATION DATA-3'!$E$3:$N$1432,10,0)</f>
        <v>431162</v>
      </c>
      <c r="G131" s="61" t="s">
        <v>205</v>
      </c>
      <c r="H131" s="61" t="str">
        <f>VLOOKUP(Table5[[#This Row],[BRANCH_NAME]],$C$3:$D$1432,2,0)</f>
        <v>431352</v>
      </c>
      <c r="I131">
        <v>60699.869999999995</v>
      </c>
      <c r="K131">
        <v>60699.869999999995</v>
      </c>
    </row>
    <row r="132" spans="1:11">
      <c r="A132">
        <v>75152.22</v>
      </c>
      <c r="C132" s="101" t="s">
        <v>184</v>
      </c>
      <c r="D132" t="str">
        <f>VLOOKUP(C132,'POPULATION DATA-3'!$E$3:$N$1432,10,0)</f>
        <v>405118</v>
      </c>
      <c r="G132" s="61" t="s">
        <v>100</v>
      </c>
      <c r="H132" s="61" t="str">
        <f>VLOOKUP(Table5[[#This Row],[BRANCH_NAME]],$C$3:$D$1432,2,0)</f>
        <v>60699.87</v>
      </c>
      <c r="I132">
        <v>75152.22</v>
      </c>
      <c r="K132">
        <v>75152.22</v>
      </c>
    </row>
    <row r="133" spans="1:11">
      <c r="A133">
        <v>52028.46</v>
      </c>
      <c r="C133" s="61" t="s">
        <v>183</v>
      </c>
      <c r="D133" t="str">
        <f>VLOOKUP(C133,'POPULATION DATA-3'!$E$3:$N$1432,10,0)</f>
        <v>133688.94</v>
      </c>
      <c r="G133" s="61" t="s">
        <v>123</v>
      </c>
      <c r="H133" s="61" t="str">
        <f>VLOOKUP(Table5[[#This Row],[BRANCH_NAME]],$C$3:$D$1432,2,0)</f>
        <v>75152.22</v>
      </c>
      <c r="I133">
        <v>52028.46</v>
      </c>
      <c r="K133">
        <v>52028.46</v>
      </c>
    </row>
    <row r="134" spans="1:11">
      <c r="A134">
        <v>43357.049999999996</v>
      </c>
      <c r="C134" s="61" t="s">
        <v>187</v>
      </c>
      <c r="D134" t="str">
        <f>VLOOKUP(C134,'POPULATION DATA-3'!$E$3:$N$1432,10,0)</f>
        <v>162047.2</v>
      </c>
      <c r="G134" s="61" t="s">
        <v>121</v>
      </c>
      <c r="H134" s="61" t="str">
        <f>VLOOKUP(Table5[[#This Row],[BRANCH_NAME]],$C$3:$D$1432,2,0)</f>
        <v>52028.46</v>
      </c>
      <c r="I134">
        <v>43357.049999999996</v>
      </c>
      <c r="K134">
        <v>43357.049999999996</v>
      </c>
    </row>
    <row r="135" spans="1:11">
      <c r="A135">
        <v>60699.869999999995</v>
      </c>
      <c r="C135" s="61" t="s">
        <v>194</v>
      </c>
      <c r="D135" t="str">
        <f>VLOOKUP(C135,'POPULATION DATA-3'!$E$3:$N$1432,10,0)</f>
        <v>109381.86</v>
      </c>
      <c r="G135" s="61" t="s">
        <v>138</v>
      </c>
      <c r="H135" s="61" t="str">
        <f>VLOOKUP(Table5[[#This Row],[BRANCH_NAME]],$C$3:$D$1432,2,0)</f>
        <v>43357.05</v>
      </c>
      <c r="I135">
        <v>60699.869999999995</v>
      </c>
      <c r="K135">
        <v>60699.869999999995</v>
      </c>
    </row>
    <row r="136" spans="1:11">
      <c r="A136">
        <v>256168</v>
      </c>
      <c r="C136" s="101" t="s">
        <v>338</v>
      </c>
      <c r="D136" t="str">
        <f>VLOOKUP(C136,'POPULATION DATA-3'!$E$3:$N$1432,10,0)</f>
        <v>549308</v>
      </c>
      <c r="G136" s="61" t="s">
        <v>117</v>
      </c>
      <c r="H136" s="61" t="str">
        <f>VLOOKUP(Table5[[#This Row],[BRANCH_NAME]],$C$3:$D$1432,2,0)</f>
        <v>60699.87</v>
      </c>
      <c r="I136">
        <v>256168</v>
      </c>
      <c r="K136">
        <v>256168</v>
      </c>
    </row>
    <row r="137" spans="1:11">
      <c r="A137">
        <v>130905.39</v>
      </c>
      <c r="C137" s="61" t="s">
        <v>337</v>
      </c>
      <c r="D137" t="str">
        <f>VLOOKUP(C137,'POPULATION DATA-3'!$E$3:$N$1432,10,0)</f>
        <v>109861.6</v>
      </c>
      <c r="G137" s="61" t="s">
        <v>133</v>
      </c>
      <c r="H137" s="61" t="str">
        <f>VLOOKUP(Table5[[#This Row],[BRANCH_NAME]],$C$3:$D$1432,2,0)</f>
        <v>256168</v>
      </c>
      <c r="I137">
        <v>130905.39</v>
      </c>
      <c r="K137">
        <v>130905.39</v>
      </c>
    </row>
    <row r="138" spans="1:11">
      <c r="A138">
        <v>162640.03</v>
      </c>
      <c r="C138" s="61" t="s">
        <v>344</v>
      </c>
      <c r="D138" t="str">
        <f>VLOOKUP(C138,'POPULATION DATA-3'!$E$3:$N$1432,10,0)</f>
        <v>98875.44</v>
      </c>
      <c r="G138" s="61" t="s">
        <v>61</v>
      </c>
      <c r="H138" s="61" t="str">
        <f>VLOOKUP(Table5[[#This Row],[BRANCH_NAME]],$C$3:$D$1432,2,0)</f>
        <v>130905.39</v>
      </c>
      <c r="I138">
        <v>162640.03</v>
      </c>
      <c r="K138">
        <v>162640.03</v>
      </c>
    </row>
    <row r="139" spans="1:11">
      <c r="A139">
        <v>103137.58</v>
      </c>
      <c r="C139" s="61" t="s">
        <v>348</v>
      </c>
      <c r="D139" t="str">
        <f>VLOOKUP(C139,'POPULATION DATA-3'!$E$3:$N$1432,10,0)</f>
        <v>137327</v>
      </c>
      <c r="G139" s="61" t="s">
        <v>45</v>
      </c>
      <c r="H139" s="61" t="str">
        <f>VLOOKUP(Table5[[#This Row],[BRANCH_NAME]],$C$3:$D$1432,2,0)</f>
        <v>162640.03</v>
      </c>
      <c r="I139">
        <v>103137.58</v>
      </c>
      <c r="K139">
        <v>103137.58</v>
      </c>
    </row>
    <row r="140" spans="1:11">
      <c r="A140">
        <v>173580.99000000002</v>
      </c>
      <c r="C140" s="61" t="s">
        <v>349</v>
      </c>
      <c r="D140" t="str">
        <f>VLOOKUP(C140,'POPULATION DATA-3'!$E$3:$N$1432,10,0)</f>
        <v>203243.96</v>
      </c>
      <c r="G140" s="61" t="s">
        <v>55</v>
      </c>
      <c r="H140" s="61" t="str">
        <f>VLOOKUP(Table5[[#This Row],[BRANCH_NAME]],$C$3:$D$1432,2,0)</f>
        <v>103137.58</v>
      </c>
      <c r="I140">
        <v>173580.99000000002</v>
      </c>
      <c r="K140">
        <v>173580.99000000002</v>
      </c>
    </row>
    <row r="141" spans="1:11">
      <c r="A141">
        <v>220921.25999999998</v>
      </c>
      <c r="C141" s="101" t="s">
        <v>33</v>
      </c>
      <c r="D141" t="str">
        <f>VLOOKUP(C141,'POPULATION DATA-3'!$E$3:$N$1432,10,0)</f>
        <v>257247</v>
      </c>
      <c r="G141" s="61" t="s">
        <v>72</v>
      </c>
      <c r="H141" s="61" t="str">
        <f>VLOOKUP(Table5[[#This Row],[BRANCH_NAME]],$C$3:$D$1432,2,0)</f>
        <v>173580.99</v>
      </c>
      <c r="I141">
        <v>220921.25999999998</v>
      </c>
      <c r="K141">
        <v>220921.25999999998</v>
      </c>
    </row>
    <row r="142" spans="1:11">
      <c r="A142">
        <v>131500.75</v>
      </c>
      <c r="C142" s="61" t="s">
        <v>32</v>
      </c>
      <c r="D142" t="str">
        <f>VLOOKUP(C142,'POPULATION DATA-3'!$E$3:$N$1432,10,0)</f>
        <v>257247</v>
      </c>
      <c r="G142" s="61" t="s">
        <v>108</v>
      </c>
      <c r="H142" s="61" t="str">
        <f>VLOOKUP(Table5[[#This Row],[BRANCH_NAME]],$C$3:$D$1432,2,0)</f>
        <v>220921.26</v>
      </c>
      <c r="I142">
        <v>131500.75</v>
      </c>
      <c r="K142">
        <v>131500.75</v>
      </c>
    </row>
    <row r="143" spans="1:11">
      <c r="A143">
        <v>246070.08</v>
      </c>
      <c r="C143" s="101" t="s">
        <v>369</v>
      </c>
      <c r="D143" t="str">
        <f>VLOOKUP(C143,'POPULATION DATA-3'!$E$3:$N$1432,10,0)</f>
        <v>223125</v>
      </c>
      <c r="G143" s="61" t="s">
        <v>128</v>
      </c>
      <c r="H143" s="61" t="str">
        <f>VLOOKUP(Table5[[#This Row],[BRANCH_NAME]],$C$3:$D$1432,2,0)</f>
        <v>131500.75</v>
      </c>
      <c r="I143">
        <v>246070.08</v>
      </c>
      <c r="K143">
        <v>246070.08</v>
      </c>
    </row>
    <row r="144" spans="1:11">
      <c r="A144">
        <v>266575.92</v>
      </c>
      <c r="C144" s="61" t="s">
        <v>369</v>
      </c>
      <c r="D144" t="str">
        <f>VLOOKUP(C144,'POPULATION DATA-3'!$E$3:$N$1432,10,0)</f>
        <v>223125</v>
      </c>
      <c r="G144" s="61" t="s">
        <v>90</v>
      </c>
      <c r="H144" s="61" t="str">
        <f>VLOOKUP(Table5[[#This Row],[BRANCH_NAME]],$C$3:$D$1432,2,0)</f>
        <v>246070.08</v>
      </c>
      <c r="I144">
        <v>266575.92</v>
      </c>
      <c r="K144">
        <v>266575.92</v>
      </c>
    </row>
    <row r="145" spans="1:11">
      <c r="A145">
        <v>109575</v>
      </c>
      <c r="C145" s="61" t="s">
        <v>380</v>
      </c>
      <c r="D145" t="str">
        <f>VLOOKUP(C145,'POPULATION DATA-3'!$E$3:$N$1432,10,0)</f>
        <v>140568.75</v>
      </c>
      <c r="G145" s="61" t="s">
        <v>261</v>
      </c>
      <c r="H145" s="61" t="str">
        <f>VLOOKUP(Table5[[#This Row],[BRANCH_NAME]],$C$3:$D$1432,2,0)</f>
        <v>266575.92</v>
      </c>
      <c r="I145">
        <v>109575</v>
      </c>
      <c r="K145">
        <v>109575</v>
      </c>
    </row>
    <row r="146" spans="1:11">
      <c r="A146">
        <v>155324.19</v>
      </c>
      <c r="C146" s="101" t="s">
        <v>24</v>
      </c>
      <c r="D146" t="str">
        <f>VLOOKUP(C146,'POPULATION DATA-3'!$E$3:$N$1432,10,0)</f>
        <v>521994</v>
      </c>
      <c r="G146" s="61" t="s">
        <v>62</v>
      </c>
      <c r="H146" s="61" t="str">
        <f>VLOOKUP(Table5[[#This Row],[BRANCH_NAME]],$C$3:$D$1432,2,0)</f>
        <v>109575</v>
      </c>
      <c r="I146">
        <v>155324.19</v>
      </c>
      <c r="K146">
        <v>155324.19</v>
      </c>
    </row>
    <row r="147" spans="1:11">
      <c r="A147">
        <v>175152.81</v>
      </c>
      <c r="C147" s="61" t="s">
        <v>18</v>
      </c>
      <c r="D147" t="str">
        <f>VLOOKUP(C147,'POPULATION DATA-3'!$E$3:$N$1432,10,0)</f>
        <v>234897.3</v>
      </c>
      <c r="G147" s="61" t="s">
        <v>43</v>
      </c>
      <c r="H147" s="61" t="str">
        <f>VLOOKUP(Table5[[#This Row],[BRANCH_NAME]],$C$3:$D$1432,2,0)</f>
        <v>155324.19</v>
      </c>
      <c r="I147">
        <v>175152.81</v>
      </c>
      <c r="K147">
        <v>175152.81</v>
      </c>
    </row>
    <row r="148" spans="1:11">
      <c r="A148">
        <v>57471.94</v>
      </c>
      <c r="C148" s="61" t="s">
        <v>27</v>
      </c>
      <c r="D148" t="str">
        <f>VLOOKUP(C148,'POPULATION DATA-3'!$E$3:$N$1432,10,0)</f>
        <v>104398.8</v>
      </c>
      <c r="G148" s="61" t="s">
        <v>60</v>
      </c>
      <c r="H148" s="61" t="str">
        <f>VLOOKUP(Table5[[#This Row],[BRANCH_NAME]],$C$3:$D$1432,2,0)</f>
        <v>175152.81</v>
      </c>
      <c r="I148">
        <v>57471.94</v>
      </c>
      <c r="K148">
        <v>57471.94</v>
      </c>
    </row>
    <row r="149" spans="1:11">
      <c r="A149">
        <v>67467.06</v>
      </c>
      <c r="C149" s="61" t="s">
        <v>31</v>
      </c>
      <c r="D149" t="str">
        <f>VLOOKUP(C149,'POPULATION DATA-3'!$E$3:$N$1432,10,0)</f>
        <v>182697.9</v>
      </c>
      <c r="G149" s="61" t="s">
        <v>132</v>
      </c>
      <c r="H149" s="61" t="str">
        <f>VLOOKUP(Table5[[#This Row],[BRANCH_NAME]],$C$3:$D$1432,2,0)</f>
        <v>57471.94</v>
      </c>
      <c r="I149">
        <v>67467.06</v>
      </c>
      <c r="K149">
        <v>67467.06</v>
      </c>
    </row>
    <row r="150" spans="1:11">
      <c r="A150">
        <v>104617.59</v>
      </c>
      <c r="C150" s="101" t="s">
        <v>204</v>
      </c>
      <c r="D150" t="str">
        <f>VLOOKUP(C150,'POPULATION DATA-3'!$E$3:$N$1432,10,0)</f>
        <v>204691</v>
      </c>
      <c r="G150" s="61" t="s">
        <v>94</v>
      </c>
      <c r="H150" s="61" t="str">
        <f>VLOOKUP(Table5[[#This Row],[BRANCH_NAME]],$C$3:$D$1432,2,0)</f>
        <v>67467.06</v>
      </c>
      <c r="I150">
        <v>104617.59</v>
      </c>
      <c r="K150">
        <v>104617.59</v>
      </c>
    </row>
    <row r="151" spans="1:11">
      <c r="A151">
        <v>129526.54000000001</v>
      </c>
      <c r="C151" s="61" t="s">
        <v>204</v>
      </c>
      <c r="D151" t="str">
        <f>VLOOKUP(C151,'POPULATION DATA-3'!$E$3:$N$1432,10,0)</f>
        <v>204691</v>
      </c>
      <c r="G151" s="61" t="s">
        <v>119</v>
      </c>
      <c r="H151" s="61" t="str">
        <f>VLOOKUP(Table5[[#This Row],[BRANCH_NAME]],$C$3:$D$1432,2,0)</f>
        <v>104617.59</v>
      </c>
      <c r="I151">
        <v>129526.54000000001</v>
      </c>
      <c r="K151">
        <v>129526.54000000001</v>
      </c>
    </row>
    <row r="152" spans="1:11">
      <c r="A152">
        <v>74726.849999999991</v>
      </c>
      <c r="C152" s="61" t="s">
        <v>203</v>
      </c>
      <c r="D152" t="str">
        <f>VLOOKUP(C152,'POPULATION DATA-3'!$E$3:$N$1432,10,0)</f>
        <v>110533.14</v>
      </c>
      <c r="G152" s="61" t="s">
        <v>127</v>
      </c>
      <c r="H152" s="61" t="str">
        <f>VLOOKUP(Table5[[#This Row],[BRANCH_NAME]],$C$3:$D$1432,2,0)</f>
        <v>129526.54</v>
      </c>
      <c r="I152">
        <v>74726.849999999991</v>
      </c>
      <c r="K152">
        <v>74726.849999999991</v>
      </c>
    </row>
    <row r="153" spans="1:11">
      <c r="A153">
        <v>89672.22</v>
      </c>
      <c r="C153" s="101" t="s">
        <v>212</v>
      </c>
      <c r="D153" t="str">
        <f>VLOOKUP(C153,'POPULATION DATA-3'!$E$3:$N$1432,10,0)</f>
        <v>301825</v>
      </c>
      <c r="G153" s="61" t="s">
        <v>120</v>
      </c>
      <c r="H153" s="61" t="str">
        <f>VLOOKUP(Table5[[#This Row],[BRANCH_NAME]],$C$3:$D$1432,2,0)</f>
        <v>498179</v>
      </c>
      <c r="I153">
        <v>89672.22</v>
      </c>
      <c r="K153">
        <v>89672.22</v>
      </c>
    </row>
    <row r="154" spans="1:11">
      <c r="A154">
        <v>104617.59</v>
      </c>
      <c r="C154" s="61" t="s">
        <v>212</v>
      </c>
      <c r="D154" t="str">
        <f>VLOOKUP(C154,'POPULATION DATA-3'!$E$3:$N$1432,10,0)</f>
        <v>301825</v>
      </c>
      <c r="G154" s="61" t="s">
        <v>122</v>
      </c>
      <c r="H154" s="61" t="str">
        <f>VLOOKUP(Table5[[#This Row],[BRANCH_NAME]],$C$3:$D$1432,2,0)</f>
        <v>89672.22</v>
      </c>
      <c r="I154">
        <v>104617.59</v>
      </c>
      <c r="K154">
        <v>104617.59</v>
      </c>
    </row>
    <row r="155" spans="1:11">
      <c r="A155">
        <v>452463</v>
      </c>
      <c r="C155" s="61" t="s">
        <v>211</v>
      </c>
      <c r="D155" t="str">
        <f>VLOOKUP(C155,'POPULATION DATA-3'!$E$3:$N$1432,10,0)</f>
        <v>129784.75</v>
      </c>
      <c r="G155" s="61" t="s">
        <v>381</v>
      </c>
      <c r="H155" s="61" t="str">
        <f>VLOOKUP(Table5[[#This Row],[BRANCH_NAME]],$C$3:$D$1432,2,0)</f>
        <v>104617.59</v>
      </c>
      <c r="I155">
        <v>452463</v>
      </c>
      <c r="K155">
        <v>452463</v>
      </c>
    </row>
    <row r="156" spans="1:11">
      <c r="A156">
        <v>206386</v>
      </c>
      <c r="C156" s="61" t="s">
        <v>216</v>
      </c>
      <c r="D156" t="str">
        <f>VLOOKUP(C156,'POPULATION DATA-3'!$E$3:$N$1432,10,0)</f>
        <v>69419.75</v>
      </c>
      <c r="G156" s="61" t="s">
        <v>360</v>
      </c>
      <c r="H156" s="61" t="str">
        <f>VLOOKUP(Table5[[#This Row],[BRANCH_NAME]],$C$3:$D$1432,2,0)</f>
        <v>452463</v>
      </c>
      <c r="I156">
        <v>206386</v>
      </c>
      <c r="K156">
        <v>206386</v>
      </c>
    </row>
    <row r="157" spans="1:11">
      <c r="A157">
        <v>35862</v>
      </c>
      <c r="C157" s="101" t="s">
        <v>242</v>
      </c>
      <c r="D157" t="str">
        <f>VLOOKUP(C157,'POPULATION DATA-3'!$E$3:$N$1432,10,0)</f>
        <v>474465</v>
      </c>
      <c r="G157" s="61" t="s">
        <v>191</v>
      </c>
      <c r="H157" s="61" t="str">
        <f>VLOOKUP(Table5[[#This Row],[BRANCH_NAME]],$C$3:$D$1432,2,0)</f>
        <v>206386</v>
      </c>
      <c r="I157">
        <v>35862</v>
      </c>
      <c r="K157">
        <v>35862</v>
      </c>
    </row>
    <row r="158" spans="1:11">
      <c r="A158">
        <v>382139</v>
      </c>
      <c r="C158" s="61" t="s">
        <v>241</v>
      </c>
      <c r="D158" t="str">
        <f>VLOOKUP(C158,'POPULATION DATA-3'!$E$3:$N$1432,10,0)</f>
        <v>474465</v>
      </c>
      <c r="G158" s="61" t="s">
        <v>75</v>
      </c>
      <c r="H158" s="61" t="str">
        <f>VLOOKUP(Table5[[#This Row],[BRANCH_NAME]],$C$3:$D$1432,2,0)</f>
        <v>35862</v>
      </c>
      <c r="I158">
        <v>382139</v>
      </c>
      <c r="K158">
        <v>382139</v>
      </c>
    </row>
    <row r="159" spans="1:11">
      <c r="A159">
        <v>59693</v>
      </c>
      <c r="C159" s="101" t="s">
        <v>86</v>
      </c>
      <c r="D159" t="str">
        <f>VLOOKUP(C159,'POPULATION DATA-3'!$E$3:$N$1432,10,0)</f>
        <v>233017</v>
      </c>
      <c r="G159" s="61" t="s">
        <v>14</v>
      </c>
      <c r="H159" s="61" t="str">
        <f>VLOOKUP(Table5[[#This Row],[BRANCH_NAME]],$C$3:$D$1432,2,0)</f>
        <v>382139</v>
      </c>
      <c r="I159">
        <v>59693</v>
      </c>
      <c r="K159">
        <v>59693</v>
      </c>
    </row>
    <row r="160" spans="1:11">
      <c r="A160">
        <v>179148</v>
      </c>
      <c r="C160" s="61" t="s">
        <v>85</v>
      </c>
      <c r="D160" t="str">
        <f>VLOOKUP(C160,'POPULATION DATA-3'!$E$3:$N$1432,10,0)</f>
        <v>233017</v>
      </c>
      <c r="G160" s="61" t="s">
        <v>277</v>
      </c>
      <c r="H160" s="61" t="str">
        <f>VLOOKUP(Table5[[#This Row],[BRANCH_NAME]],$C$3:$D$1432,2,0)</f>
        <v>59693</v>
      </c>
      <c r="I160">
        <v>179148</v>
      </c>
      <c r="K160">
        <v>179148</v>
      </c>
    </row>
    <row r="161" spans="1:11">
      <c r="A161">
        <v>319221</v>
      </c>
      <c r="C161" s="101" t="s">
        <v>131</v>
      </c>
      <c r="D161" t="str">
        <f>VLOOKUP(C161,'POPULATION DATA-3'!$E$3:$N$1432,10,0)</f>
        <v>178390</v>
      </c>
      <c r="G161" s="61" t="s">
        <v>372</v>
      </c>
      <c r="H161" s="61" t="str">
        <f>VLOOKUP(Table5[[#This Row],[BRANCH_NAME]],$C$3:$D$1432,2,0)</f>
        <v>179148</v>
      </c>
      <c r="I161">
        <v>319221</v>
      </c>
      <c r="K161">
        <v>319221</v>
      </c>
    </row>
    <row r="162" spans="1:11">
      <c r="A162">
        <v>111833</v>
      </c>
      <c r="C162" s="61" t="s">
        <v>130</v>
      </c>
      <c r="D162" t="str">
        <f>VLOOKUP(C162,'POPULATION DATA-3'!$E$3:$N$1432,10,0)</f>
        <v>178390</v>
      </c>
      <c r="G162" s="61" t="s">
        <v>35</v>
      </c>
      <c r="H162" s="61" t="str">
        <f>VLOOKUP(Table5[[#This Row],[BRANCH_NAME]],$C$3:$D$1432,2,0)</f>
        <v>319221</v>
      </c>
      <c r="I162">
        <v>111833</v>
      </c>
      <c r="K162">
        <v>111833</v>
      </c>
    </row>
    <row r="163" spans="1:11">
      <c r="A163">
        <v>31127.25</v>
      </c>
      <c r="C163" s="101" t="s">
        <v>189</v>
      </c>
      <c r="D163" t="str">
        <f>VLOOKUP(C163,'POPULATION DATA-3'!$E$3:$N$1432,10,0)</f>
        <v>350273</v>
      </c>
      <c r="G163" s="61" t="s">
        <v>278</v>
      </c>
      <c r="H163" s="61" t="str">
        <f>VLOOKUP(Table5[[#This Row],[BRANCH_NAME]],$C$3:$D$1432,2,0)</f>
        <v>111833</v>
      </c>
      <c r="I163">
        <v>31127.25</v>
      </c>
      <c r="K163">
        <v>31127.25</v>
      </c>
    </row>
    <row r="164" spans="1:11">
      <c r="A164">
        <v>19808.250000000004</v>
      </c>
      <c r="C164" s="61" t="s">
        <v>189</v>
      </c>
      <c r="D164" t="str">
        <f>VLOOKUP(C164,'POPULATION DATA-3'!$E$3:$N$1432,10,0)</f>
        <v>350273</v>
      </c>
      <c r="G164" s="61" t="s">
        <v>69</v>
      </c>
      <c r="H164" s="61" t="str">
        <f>VLOOKUP(Table5[[#This Row],[BRANCH_NAME]],$C$3:$D$1432,2,0)</f>
        <v>31127.25</v>
      </c>
      <c r="I164">
        <v>19808.250000000004</v>
      </c>
      <c r="K164">
        <v>19808.250000000004</v>
      </c>
    </row>
    <row r="165" spans="1:11">
      <c r="A165">
        <v>42446.25</v>
      </c>
      <c r="C165" s="101" t="s">
        <v>39</v>
      </c>
      <c r="D165" t="str">
        <f>VLOOKUP(C165,'POPULATION DATA-3'!$E$3:$N$1432,10,0)</f>
        <v>465919</v>
      </c>
      <c r="G165" s="61" t="s">
        <v>71</v>
      </c>
      <c r="H165" s="61" t="str">
        <f>VLOOKUP(Table5[[#This Row],[BRANCH_NAME]],$C$3:$D$1432,2,0)</f>
        <v>19808.25</v>
      </c>
      <c r="I165">
        <v>42446.25</v>
      </c>
      <c r="K165">
        <v>42446.25</v>
      </c>
    </row>
    <row r="166" spans="1:11">
      <c r="A166">
        <v>14148.75</v>
      </c>
      <c r="C166" s="61" t="s">
        <v>38</v>
      </c>
      <c r="D166" t="str">
        <f>VLOOKUP(C166,'POPULATION DATA-3'!$E$3:$N$1432,10,0)</f>
        <v>79206.23</v>
      </c>
      <c r="G166" s="61" t="s">
        <v>92</v>
      </c>
      <c r="H166" s="61" t="str">
        <f>VLOOKUP(Table5[[#This Row],[BRANCH_NAME]],$C$3:$D$1432,2,0)</f>
        <v>42446.25</v>
      </c>
      <c r="I166">
        <v>14148.75</v>
      </c>
      <c r="K166">
        <v>14148.75</v>
      </c>
    </row>
    <row r="167" spans="1:11">
      <c r="A167">
        <v>25467.75</v>
      </c>
      <c r="C167" s="61" t="s">
        <v>42</v>
      </c>
      <c r="D167" t="str">
        <f>VLOOKUP(C167,'POPULATION DATA-3'!$E$3:$N$1432,10,0)</f>
        <v>69887.85</v>
      </c>
      <c r="G167" s="61" t="s">
        <v>103</v>
      </c>
      <c r="H167" s="61" t="str">
        <f>VLOOKUP(Table5[[#This Row],[BRANCH_NAME]],$C$3:$D$1432,2,0)</f>
        <v>14148.75</v>
      </c>
      <c r="I167">
        <v>25467.75</v>
      </c>
      <c r="K167">
        <v>25467.75</v>
      </c>
    </row>
    <row r="168" spans="1:11">
      <c r="A168">
        <v>53765.25</v>
      </c>
      <c r="C168" s="61" t="s">
        <v>64</v>
      </c>
      <c r="D168" t="str">
        <f>VLOOKUP(C168,'POPULATION DATA-3'!$E$3:$N$1432,10,0)</f>
        <v>55910.28</v>
      </c>
      <c r="G168" s="61" t="s">
        <v>105</v>
      </c>
      <c r="H168" s="61" t="str">
        <f>VLOOKUP(Table5[[#This Row],[BRANCH_NAME]],$C$3:$D$1432,2,0)</f>
        <v>25467.75</v>
      </c>
      <c r="I168">
        <v>53765.25</v>
      </c>
      <c r="K168">
        <v>53765.25</v>
      </c>
    </row>
    <row r="169" spans="1:11">
      <c r="A169">
        <v>50935.5</v>
      </c>
      <c r="C169" s="61" t="s">
        <v>52</v>
      </c>
      <c r="D169" t="str">
        <f>VLOOKUP(C169,'POPULATION DATA-3'!$E$3:$N$1432,10,0)</f>
        <v>94938.6</v>
      </c>
      <c r="G169" s="61" t="s">
        <v>106</v>
      </c>
      <c r="H169" s="61" t="str">
        <f>VLOOKUP(Table5[[#This Row],[BRANCH_NAME]],$C$3:$D$1432,2,0)</f>
        <v>53765.25</v>
      </c>
      <c r="I169">
        <v>50935.5</v>
      </c>
      <c r="K169">
        <v>50935.5</v>
      </c>
    </row>
    <row r="170" spans="1:11">
      <c r="A170">
        <v>45276</v>
      </c>
      <c r="C170" s="61" t="s">
        <v>56</v>
      </c>
      <c r="D170" t="str">
        <f>VLOOKUP(C170,'POPULATION DATA-3'!$E$3:$N$1432,10,0)</f>
        <v>28058.5</v>
      </c>
      <c r="G170" s="61" t="s">
        <v>109</v>
      </c>
      <c r="H170" s="61" t="str">
        <f>VLOOKUP(Table5[[#This Row],[BRANCH_NAME]],$C$3:$D$1432,2,0)</f>
        <v>50935.5</v>
      </c>
      <c r="I170">
        <v>45276</v>
      </c>
      <c r="K170">
        <v>45276</v>
      </c>
    </row>
    <row r="171" spans="1:11">
      <c r="A171">
        <v>38741.699999999997</v>
      </c>
      <c r="C171" s="61" t="s">
        <v>57</v>
      </c>
      <c r="D171" t="str">
        <f>VLOOKUP(C171,'POPULATION DATA-3'!$E$3:$N$1432,10,0)</f>
        <v>65228.66</v>
      </c>
      <c r="G171" s="61" t="s">
        <v>137</v>
      </c>
      <c r="H171" s="61" t="str">
        <f>VLOOKUP(Table5[[#This Row],[BRANCH_NAME]],$C$3:$D$1432,2,0)</f>
        <v>45276</v>
      </c>
      <c r="I171">
        <v>38741.699999999997</v>
      </c>
      <c r="K171">
        <v>38741.699999999997</v>
      </c>
    </row>
    <row r="172" spans="1:11">
      <c r="A172">
        <v>41324.480000000003</v>
      </c>
      <c r="C172" s="101" t="s">
        <v>289</v>
      </c>
      <c r="D172" t="str">
        <f>VLOOKUP(C172,'POPULATION DATA-3'!$E$3:$N$1432,10,0)</f>
        <v>35003</v>
      </c>
      <c r="G172" s="61" t="s">
        <v>186</v>
      </c>
      <c r="H172" s="61" t="str">
        <f>VLOOKUP(Table5[[#This Row],[BRANCH_NAME]],$C$3:$D$1432,2,0)</f>
        <v>38741.7</v>
      </c>
      <c r="I172">
        <v>41324.480000000003</v>
      </c>
      <c r="K172">
        <v>41324.480000000003</v>
      </c>
    </row>
    <row r="173" spans="1:11">
      <c r="A173">
        <v>46490.04</v>
      </c>
      <c r="C173" s="61" t="s">
        <v>355</v>
      </c>
      <c r="D173" t="str">
        <f>VLOOKUP(C173,'POPULATION DATA-3'!$E$3:$N$1432,10,0)</f>
        <v>12601.08</v>
      </c>
      <c r="G173" s="61" t="s">
        <v>185</v>
      </c>
      <c r="H173" s="61" t="str">
        <f>VLOOKUP(Table5[[#This Row],[BRANCH_NAME]],$C$3:$D$1432,2,0)</f>
        <v>41324.48</v>
      </c>
      <c r="I173">
        <v>46490.04</v>
      </c>
      <c r="K173">
        <v>46490.04</v>
      </c>
    </row>
    <row r="174" spans="1:11">
      <c r="A174">
        <v>30993.360000000001</v>
      </c>
      <c r="C174" s="61" t="s">
        <v>292</v>
      </c>
      <c r="D174" t="str">
        <f>VLOOKUP(C174,'POPULATION DATA-3'!$E$3:$N$1432,10,0)</f>
        <v>14001.2</v>
      </c>
      <c r="G174" s="61" t="s">
        <v>220</v>
      </c>
      <c r="H174" s="61" t="str">
        <f>VLOOKUP(Table5[[#This Row],[BRANCH_NAME]],$C$3:$D$1432,2,0)</f>
        <v>46490.04</v>
      </c>
      <c r="I174">
        <v>30993.360000000001</v>
      </c>
      <c r="K174">
        <v>30993.360000000001</v>
      </c>
    </row>
    <row r="175" spans="1:11">
      <c r="A175">
        <v>23245.02</v>
      </c>
      <c r="C175" s="61" t="s">
        <v>288</v>
      </c>
      <c r="D175" t="str">
        <f>VLOOKUP(C175,'POPULATION DATA-3'!$E$3:$N$1432,10,0)</f>
        <v>8400.72</v>
      </c>
      <c r="G175" s="61" t="s">
        <v>11</v>
      </c>
      <c r="H175" s="61" t="str">
        <f>VLOOKUP(Table5[[#This Row],[BRANCH_NAME]],$C$3:$D$1432,2,0)</f>
        <v>30993.36</v>
      </c>
      <c r="I175">
        <v>23245.02</v>
      </c>
      <c r="K175">
        <v>23245.02</v>
      </c>
    </row>
    <row r="176" spans="1:11">
      <c r="A176">
        <v>15496.68</v>
      </c>
      <c r="C176" s="101" t="s">
        <v>276</v>
      </c>
      <c r="D176" t="str">
        <f>VLOOKUP(C176,'POPULATION DATA-3'!$E$3:$N$1432,10,0)</f>
        <v>19680</v>
      </c>
      <c r="G176" s="61" t="s">
        <v>208</v>
      </c>
      <c r="H176" s="61" t="str">
        <f>VLOOKUP(Table5[[#This Row],[BRANCH_NAME]],$C$3:$D$1432,2,0)</f>
        <v>23245.02</v>
      </c>
      <c r="I176">
        <v>15496.68</v>
      </c>
      <c r="K176">
        <v>15496.68</v>
      </c>
    </row>
    <row r="177" spans="1:11">
      <c r="A177">
        <v>61986.720000000001</v>
      </c>
      <c r="C177" s="61" t="s">
        <v>276</v>
      </c>
      <c r="D177" t="str">
        <f>VLOOKUP(C177,'POPULATION DATA-3'!$E$3:$N$1432,10,0)</f>
        <v>19680</v>
      </c>
      <c r="G177" s="61" t="s">
        <v>213</v>
      </c>
      <c r="H177" s="61" t="str">
        <f>VLOOKUP(Table5[[#This Row],[BRANCH_NAME]],$C$3:$D$1432,2,0)</f>
        <v>15496.68</v>
      </c>
      <c r="I177">
        <v>61986.720000000001</v>
      </c>
      <c r="K177">
        <v>61986.720000000001</v>
      </c>
    </row>
    <row r="178" spans="1:11">
      <c r="A178">
        <v>64500.04</v>
      </c>
      <c r="C178" s="101" t="s">
        <v>336</v>
      </c>
      <c r="D178" t="str">
        <f>VLOOKUP(C178,'POPULATION DATA-3'!$E$3:$N$1432,10,0)</f>
        <v>233253</v>
      </c>
      <c r="G178" s="61" t="s">
        <v>217</v>
      </c>
      <c r="H178" s="61" t="str">
        <f>VLOOKUP(Table5[[#This Row],[BRANCH_NAME]],$C$3:$D$1432,2,0)</f>
        <v>61986.72</v>
      </c>
      <c r="I178">
        <v>64500.04</v>
      </c>
      <c r="K178">
        <v>64500.04</v>
      </c>
    </row>
    <row r="179" spans="1:11">
      <c r="A179">
        <v>82090.960000000006</v>
      </c>
      <c r="C179" s="61" t="s">
        <v>334</v>
      </c>
      <c r="D179" t="str">
        <f>VLOOKUP(C179,'POPULATION DATA-3'!$E$3:$N$1432,10,0)</f>
        <v>48983.13</v>
      </c>
      <c r="G179" s="61" t="s">
        <v>163</v>
      </c>
      <c r="H179" s="61" t="str">
        <f>VLOOKUP(Table5[[#This Row],[BRANCH_NAME]],$C$3:$D$1432,2,0)</f>
        <v>64500.04</v>
      </c>
      <c r="I179">
        <v>82090.960000000006</v>
      </c>
      <c r="K179">
        <v>82090.960000000006</v>
      </c>
    </row>
    <row r="180" spans="1:11">
      <c r="A180">
        <v>138710.06999999998</v>
      </c>
      <c r="C180" s="61" t="s">
        <v>336</v>
      </c>
      <c r="D180" t="str">
        <f>VLOOKUP(C180,'POPULATION DATA-3'!$E$3:$N$1432,10,0)</f>
        <v>233253</v>
      </c>
      <c r="G180" s="61" t="s">
        <v>164</v>
      </c>
      <c r="H180" s="61" t="str">
        <f>VLOOKUP(Table5[[#This Row],[BRANCH_NAME]],$C$3:$D$1432,2,0)</f>
        <v>82090.96</v>
      </c>
      <c r="I180">
        <v>138710.06999999998</v>
      </c>
      <c r="K180">
        <v>138710.06999999998</v>
      </c>
    </row>
    <row r="181" spans="1:11">
      <c r="A181">
        <v>104640.93</v>
      </c>
      <c r="C181" s="61" t="s">
        <v>345</v>
      </c>
      <c r="D181" t="str">
        <f>VLOOKUP(C181,'POPULATION DATA-3'!$E$3:$N$1432,10,0)</f>
        <v>41985.54</v>
      </c>
      <c r="G181" s="61" t="s">
        <v>125</v>
      </c>
      <c r="H181" s="61" t="str">
        <f>VLOOKUP(Table5[[#This Row],[BRANCH_NAME]],$C$3:$D$1432,2,0)</f>
        <v>138710.07</v>
      </c>
      <c r="I181">
        <v>104640.93</v>
      </c>
      <c r="K181">
        <v>104640.93</v>
      </c>
    </row>
    <row r="182" spans="1:11">
      <c r="A182">
        <v>159874.68</v>
      </c>
      <c r="C182" s="61" t="s">
        <v>362</v>
      </c>
      <c r="D182" t="str">
        <f>VLOOKUP(C182,'POPULATION DATA-3'!$E$3:$N$1432,10,0)</f>
        <v>34987.95</v>
      </c>
      <c r="G182" s="61" t="s">
        <v>129</v>
      </c>
      <c r="H182" s="61" t="str">
        <f>VLOOKUP(Table5[[#This Row],[BRANCH_NAME]],$C$3:$D$1432,2,0)</f>
        <v>104640.93</v>
      </c>
      <c r="I182">
        <v>159874.68</v>
      </c>
      <c r="K182">
        <v>159874.68</v>
      </c>
    </row>
    <row r="183" spans="1:11">
      <c r="A183">
        <v>115771.31999999999</v>
      </c>
      <c r="C183" s="61" t="s">
        <v>358</v>
      </c>
      <c r="D183" t="str">
        <f>VLOOKUP(C183,'POPULATION DATA-3'!$E$3:$N$1432,10,0)</f>
        <v>48983.13</v>
      </c>
      <c r="G183" s="61" t="s">
        <v>201</v>
      </c>
      <c r="H183" s="61" t="str">
        <f>VLOOKUP(Table5[[#This Row],[BRANCH_NAME]],$C$3:$D$1432,2,0)</f>
        <v>159874.68</v>
      </c>
      <c r="I183">
        <v>115771.31999999999</v>
      </c>
      <c r="K183">
        <v>115771.31999999999</v>
      </c>
    </row>
    <row r="184" spans="1:11">
      <c r="A184">
        <v>253237.25</v>
      </c>
      <c r="C184" s="101" t="s">
        <v>196</v>
      </c>
      <c r="D184" t="str">
        <f>VLOOKUP(C184,'POPULATION DATA-3'!$E$3:$N$1432,10,0)</f>
        <v>443648</v>
      </c>
      <c r="G184" s="61" t="s">
        <v>209</v>
      </c>
      <c r="H184" s="61" t="str">
        <f>VLOOKUP(Table5[[#This Row],[BRANCH_NAME]],$C$3:$D$1432,2,0)</f>
        <v>115771.32</v>
      </c>
      <c r="I184">
        <v>253237.25</v>
      </c>
      <c r="K184">
        <v>253237.25</v>
      </c>
    </row>
    <row r="185" spans="1:11">
      <c r="A185">
        <v>232704.50000000003</v>
      </c>
      <c r="C185" s="61" t="s">
        <v>195</v>
      </c>
      <c r="D185" t="str">
        <f>VLOOKUP(C185,'POPULATION DATA-3'!$E$3:$N$1432,10,0)</f>
        <v>199641.6</v>
      </c>
      <c r="G185" s="61" t="s">
        <v>281</v>
      </c>
      <c r="H185" s="61" t="str">
        <f>VLOOKUP(Table5[[#This Row],[BRANCH_NAME]],$C$3:$D$1432,2,0)</f>
        <v>253237.25</v>
      </c>
      <c r="I185">
        <v>232704.50000000003</v>
      </c>
      <c r="K185">
        <v>232704.50000000003</v>
      </c>
    </row>
    <row r="186" spans="1:11">
      <c r="A186">
        <v>198483.25</v>
      </c>
      <c r="C186" s="61" t="s">
        <v>50</v>
      </c>
      <c r="D186" t="str">
        <f>VLOOKUP(C186,'POPULATION DATA-3'!$E$3:$N$1432,10,0)</f>
        <v>244006.4</v>
      </c>
      <c r="G186" s="61" t="s">
        <v>284</v>
      </c>
      <c r="H186" s="61" t="str">
        <f>VLOOKUP(Table5[[#This Row],[BRANCH_NAME]],$C$3:$D$1432,2,0)</f>
        <v>232704.5</v>
      </c>
      <c r="I186">
        <v>198483.25</v>
      </c>
      <c r="K186">
        <v>198483.25</v>
      </c>
    </row>
    <row r="187" spans="1:11">
      <c r="A187">
        <v>108995</v>
      </c>
      <c r="C187" s="101" t="s">
        <v>82</v>
      </c>
      <c r="D187" t="str">
        <f>VLOOKUP(C187,'POPULATION DATA-3'!$E$3:$N$1432,10,0)</f>
        <v>160112</v>
      </c>
      <c r="G187" s="61" t="s">
        <v>285</v>
      </c>
      <c r="H187" s="61" t="str">
        <f>VLOOKUP(Table5[[#This Row],[BRANCH_NAME]],$C$3:$D$1432,2,0)</f>
        <v>198483.25</v>
      </c>
      <c r="I187">
        <v>108995</v>
      </c>
      <c r="K187">
        <v>108995</v>
      </c>
    </row>
    <row r="188" spans="1:11">
      <c r="A188">
        <v>279913</v>
      </c>
      <c r="C188" s="61" t="s">
        <v>81</v>
      </c>
      <c r="D188" t="str">
        <f>VLOOKUP(C188,'POPULATION DATA-3'!$E$3:$N$1432,10,0)</f>
        <v>64044.8</v>
      </c>
      <c r="G188" s="61" t="s">
        <v>296</v>
      </c>
      <c r="H188" s="61" t="str">
        <f>VLOOKUP(Table5[[#This Row],[BRANCH_NAME]],$C$3:$D$1432,2,0)</f>
        <v>108995</v>
      </c>
      <c r="I188">
        <v>279913</v>
      </c>
      <c r="K188">
        <v>279913</v>
      </c>
    </row>
    <row r="189" spans="1:11">
      <c r="A189">
        <v>71417</v>
      </c>
      <c r="C189" s="61" t="s">
        <v>104</v>
      </c>
      <c r="D189" t="str">
        <f>VLOOKUP(C189,'POPULATION DATA-3'!$E$3:$N$1432,10,0)</f>
        <v>96067.2</v>
      </c>
      <c r="G189" s="61" t="s">
        <v>367</v>
      </c>
      <c r="H189" s="61" t="str">
        <f>VLOOKUP(Table5[[#This Row],[BRANCH_NAME]],$C$3:$D$1432,2,0)</f>
        <v>279913</v>
      </c>
      <c r="I189">
        <v>71417</v>
      </c>
      <c r="K189">
        <v>71417</v>
      </c>
    </row>
    <row r="190" spans="1:11">
      <c r="A190">
        <v>77718.5</v>
      </c>
      <c r="C190" s="101" t="s">
        <v>264</v>
      </c>
      <c r="D190" t="str">
        <f>VLOOKUP(C190,'POPULATION DATA-3'!$E$3:$N$1432,10,0)</f>
        <v>187156</v>
      </c>
      <c r="G190" s="61" t="s">
        <v>47</v>
      </c>
      <c r="H190" s="61" t="str">
        <f>VLOOKUP(Table5[[#This Row],[BRANCH_NAME]],$C$3:$D$1432,2,0)</f>
        <v>71417</v>
      </c>
      <c r="I190">
        <v>77718.5</v>
      </c>
      <c r="K190">
        <v>77718.5</v>
      </c>
    </row>
    <row r="191" spans="1:11">
      <c r="A191">
        <v>60914.499999999993</v>
      </c>
      <c r="C191" s="61" t="s">
        <v>264</v>
      </c>
      <c r="D191" t="str">
        <f>VLOOKUP(C191,'POPULATION DATA-3'!$E$3:$N$1432,10,0)</f>
        <v>187156</v>
      </c>
      <c r="G191" s="61" t="s">
        <v>50</v>
      </c>
      <c r="H191" s="61" t="str">
        <f>VLOOKUP(Table5[[#This Row],[BRANCH_NAME]],$C$3:$D$1432,2,0)</f>
        <v>244006.4</v>
      </c>
      <c r="I191">
        <v>60914.499999999993</v>
      </c>
      <c r="K191">
        <v>60914.499999999993</v>
      </c>
    </row>
    <row r="192" spans="1:11">
      <c r="A192">
        <v>82827.920000000013</v>
      </c>
      <c r="C192" s="101" t="s">
        <v>340</v>
      </c>
      <c r="D192" t="str">
        <f>VLOOKUP(C192,'POPULATION DATA-3'!$E$3:$N$1432,10,0)</f>
        <v>301310</v>
      </c>
      <c r="G192" s="61" t="s">
        <v>51</v>
      </c>
      <c r="H192" s="61" t="str">
        <f>VLOOKUP(Table5[[#This Row],[BRANCH_NAME]],$C$3:$D$1432,2,0)</f>
        <v>60914.5</v>
      </c>
      <c r="I192">
        <v>82827.920000000013</v>
      </c>
      <c r="K192">
        <v>82827.920000000013</v>
      </c>
    </row>
    <row r="193" spans="1:11">
      <c r="A193">
        <v>73953.5</v>
      </c>
      <c r="C193" s="61" t="s">
        <v>339</v>
      </c>
      <c r="D193" t="str">
        <f>VLOOKUP(C193,'POPULATION DATA-3'!$E$3:$N$1432,10,0)</f>
        <v>301310</v>
      </c>
      <c r="G193" s="61" t="s">
        <v>40</v>
      </c>
      <c r="H193" s="61" t="str">
        <f>VLOOKUP(Table5[[#This Row],[BRANCH_NAME]],$C$3:$D$1432,2,0)</f>
        <v>82827.92</v>
      </c>
      <c r="I193">
        <v>73953.5</v>
      </c>
      <c r="K193">
        <v>73953.5</v>
      </c>
    </row>
    <row r="194" spans="1:11">
      <c r="A194">
        <v>85786.06</v>
      </c>
      <c r="C194" s="101" t="s">
        <v>240</v>
      </c>
      <c r="D194" t="str">
        <f>VLOOKUP(C194,'POPULATION DATA-3'!$E$3:$N$1432,10,0)</f>
        <v>338760</v>
      </c>
      <c r="G194" s="61" t="s">
        <v>58</v>
      </c>
      <c r="H194" s="61" t="str">
        <f>VLOOKUP(Table5[[#This Row],[BRANCH_NAME]],$C$3:$D$1432,2,0)</f>
        <v>73953.5</v>
      </c>
      <c r="I194">
        <v>85786.06</v>
      </c>
      <c r="K194">
        <v>85786.06</v>
      </c>
    </row>
    <row r="195" spans="1:11">
      <c r="A195">
        <v>53246.52</v>
      </c>
      <c r="C195" s="61" t="s">
        <v>238</v>
      </c>
      <c r="D195" t="str">
        <f>VLOOKUP(C195,'POPULATION DATA-3'!$E$3:$N$1432,10,0)</f>
        <v>338760</v>
      </c>
      <c r="G195" s="61" t="s">
        <v>59</v>
      </c>
      <c r="H195" s="61" t="str">
        <f>VLOOKUP(Table5[[#This Row],[BRANCH_NAME]],$C$3:$D$1432,2,0)</f>
        <v>85786.06</v>
      </c>
      <c r="I195">
        <v>53246.52</v>
      </c>
      <c r="K195">
        <v>53246.52</v>
      </c>
    </row>
    <row r="196" spans="1:11">
      <c r="A196">
        <v>175435.04</v>
      </c>
      <c r="C196" s="101" t="s">
        <v>198</v>
      </c>
      <c r="D196" t="str">
        <f>VLOOKUP(C196,'POPULATION DATA-3'!$E$3:$N$1432,10,0)</f>
        <v>258278</v>
      </c>
      <c r="G196" s="61" t="s">
        <v>1062</v>
      </c>
      <c r="H196" s="61" t="str">
        <f>VLOOKUP(Table5[[#This Row],[BRANCH_NAME]],$C$3:$D$1432,2,0)</f>
        <v>53246.52</v>
      </c>
      <c r="I196">
        <v>175435.04</v>
      </c>
      <c r="K196">
        <v>175435.04</v>
      </c>
    </row>
    <row r="197" spans="1:11">
      <c r="A197">
        <v>125928.88000000002</v>
      </c>
      <c r="C197" s="61" t="s">
        <v>197</v>
      </c>
      <c r="D197" t="str">
        <f>VLOOKUP(C197,'POPULATION DATA-3'!$E$3:$N$1432,10,0)</f>
        <v>258278</v>
      </c>
      <c r="G197" s="61" t="s">
        <v>87</v>
      </c>
      <c r="H197" s="61" t="str">
        <f>VLOOKUP(Table5[[#This Row],[BRANCH_NAME]],$C$3:$D$1432,2,0)</f>
        <v>175435.04</v>
      </c>
      <c r="I197">
        <v>125928.88000000002</v>
      </c>
      <c r="K197">
        <v>125928.88000000002</v>
      </c>
    </row>
    <row r="198" spans="1:11">
      <c r="A198">
        <v>137168.08000000002</v>
      </c>
      <c r="C198" s="101" t="s">
        <v>259</v>
      </c>
      <c r="D198" t="str">
        <f>VLOOKUP(C198,'POPULATION DATA-3'!$E$3:$N$1432,10,0)</f>
        <v>254402</v>
      </c>
      <c r="G198" s="61" t="s">
        <v>88</v>
      </c>
      <c r="H198" s="61" t="str">
        <f>VLOOKUP(Table5[[#This Row],[BRANCH_NAME]],$C$3:$D$1432,2,0)</f>
        <v>398716</v>
      </c>
      <c r="I198">
        <v>137168.08000000002</v>
      </c>
      <c r="K198">
        <v>137168.08000000002</v>
      </c>
    </row>
    <row r="199" spans="1:11">
      <c r="A199">
        <v>107774.92</v>
      </c>
      <c r="C199" s="61" t="s">
        <v>258</v>
      </c>
      <c r="D199" t="str">
        <f>VLOOKUP(C199,'POPULATION DATA-3'!$E$3:$N$1432,10,0)</f>
        <v>101760.8</v>
      </c>
      <c r="G199" s="61" t="s">
        <v>199</v>
      </c>
      <c r="H199" s="61" t="str">
        <f>VLOOKUP(Table5[[#This Row],[BRANCH_NAME]],$C$3:$D$1432,2,0)</f>
        <v>137168.08</v>
      </c>
      <c r="I199">
        <v>107774.92</v>
      </c>
      <c r="K199">
        <v>107774.92</v>
      </c>
    </row>
    <row r="200" spans="1:11">
      <c r="A200">
        <v>523556</v>
      </c>
      <c r="C200" s="61" t="s">
        <v>263</v>
      </c>
      <c r="D200" t="str">
        <f>VLOOKUP(C200,'POPULATION DATA-3'!$E$3:$N$1432,10,0)</f>
        <v>152641.2</v>
      </c>
      <c r="G200" s="61" t="s">
        <v>210</v>
      </c>
      <c r="H200" s="61" t="str">
        <f>VLOOKUP(Table5[[#This Row],[BRANCH_NAME]],$C$3:$D$1432,2,0)</f>
        <v>107774.92</v>
      </c>
      <c r="I200">
        <v>523556</v>
      </c>
      <c r="K200">
        <v>523556</v>
      </c>
    </row>
    <row r="201" spans="1:11">
      <c r="A201">
        <v>74027.7</v>
      </c>
      <c r="C201" s="101" t="s">
        <v>221</v>
      </c>
      <c r="D201" t="str">
        <f>VLOOKUP(C201,'POPULATION DATA-3'!$E$3:$N$1432,10,0)</f>
        <v>349910</v>
      </c>
      <c r="G201" s="61" t="s">
        <v>192</v>
      </c>
      <c r="H201" s="61" t="str">
        <f>VLOOKUP(Table5[[#This Row],[BRANCH_NAME]],$C$3:$D$1432,2,0)</f>
        <v>523556</v>
      </c>
      <c r="I201">
        <v>74027.7</v>
      </c>
      <c r="K201">
        <v>74027.7</v>
      </c>
    </row>
    <row r="202" spans="1:11">
      <c r="A202">
        <v>88833.239999999991</v>
      </c>
      <c r="C202" s="61" t="s">
        <v>221</v>
      </c>
      <c r="D202" t="str">
        <f>VLOOKUP(C202,'POPULATION DATA-3'!$E$3:$N$1432,10,0)</f>
        <v>349910</v>
      </c>
      <c r="G202" s="61" t="s">
        <v>22</v>
      </c>
      <c r="H202" s="61" t="str">
        <f>VLOOKUP(Table5[[#This Row],[BRANCH_NAME]],$C$3:$D$1432,2,0)</f>
        <v>74027.7</v>
      </c>
      <c r="I202">
        <v>88833.239999999991</v>
      </c>
      <c r="K202">
        <v>88833.239999999991</v>
      </c>
    </row>
    <row r="203" spans="1:11">
      <c r="A203">
        <v>98703.6</v>
      </c>
      <c r="C203" s="101" t="s">
        <v>205</v>
      </c>
      <c r="D203" t="str">
        <f>VLOOKUP(C203,'POPULATION DATA-3'!$E$3:$N$1432,10,0)</f>
        <v>431352</v>
      </c>
      <c r="G203" s="61" t="s">
        <v>23</v>
      </c>
      <c r="H203" s="61" t="str">
        <f>VLOOKUP(Table5[[#This Row],[BRANCH_NAME]],$C$3:$D$1432,2,0)</f>
        <v>88833.24</v>
      </c>
      <c r="I203">
        <v>98703.6</v>
      </c>
      <c r="K203">
        <v>98703.6</v>
      </c>
    </row>
    <row r="204" spans="1:11">
      <c r="A204">
        <v>64157.340000000004</v>
      </c>
      <c r="C204" s="61" t="s">
        <v>205</v>
      </c>
      <c r="D204" t="str">
        <f>VLOOKUP(C204,'POPULATION DATA-3'!$E$3:$N$1432,10,0)</f>
        <v>431352</v>
      </c>
      <c r="G204" s="61" t="s">
        <v>19</v>
      </c>
      <c r="H204" s="61" t="str">
        <f>VLOOKUP(Table5[[#This Row],[BRANCH_NAME]],$C$3:$D$1432,2,0)</f>
        <v>493518</v>
      </c>
      <c r="I204">
        <v>64157.340000000004</v>
      </c>
      <c r="K204">
        <v>64157.340000000004</v>
      </c>
    </row>
    <row r="205" spans="1:11">
      <c r="A205">
        <v>59222.159999999996</v>
      </c>
      <c r="C205" s="101" t="s">
        <v>101</v>
      </c>
      <c r="D205" t="str">
        <f>VLOOKUP(C205,'POPULATION DATA-3'!$E$3:$N$1432,10,0)</f>
        <v>289047</v>
      </c>
      <c r="G205" s="61" t="s">
        <v>30</v>
      </c>
      <c r="H205" s="61" t="str">
        <f>VLOOKUP(Table5[[#This Row],[BRANCH_NAME]],$C$3:$D$1432,2,0)</f>
        <v>64157.34</v>
      </c>
      <c r="I205">
        <v>59222.159999999996</v>
      </c>
      <c r="K205">
        <v>59222.159999999996</v>
      </c>
    </row>
    <row r="206" spans="1:11">
      <c r="A206">
        <v>108573.96</v>
      </c>
      <c r="C206" s="61" t="s">
        <v>100</v>
      </c>
      <c r="D206" t="str">
        <f>VLOOKUP(C206,'POPULATION DATA-3'!$E$3:$N$1432,10,0)</f>
        <v>60699.87</v>
      </c>
      <c r="G206" s="61" t="s">
        <v>36</v>
      </c>
      <c r="H206" s="61" t="str">
        <f>VLOOKUP(Table5[[#This Row],[BRANCH_NAME]],$C$3:$D$1432,2,0)</f>
        <v>59222.16</v>
      </c>
      <c r="I206">
        <v>108573.96</v>
      </c>
      <c r="K206">
        <v>108573.96</v>
      </c>
    </row>
    <row r="207" spans="1:11">
      <c r="A207">
        <v>93496.75</v>
      </c>
      <c r="C207" s="61" t="s">
        <v>123</v>
      </c>
      <c r="D207" t="str">
        <f>VLOOKUP(C207,'POPULATION DATA-3'!$E$3:$N$1432,10,0)</f>
        <v>75152.22</v>
      </c>
      <c r="G207" s="61" t="s">
        <v>17</v>
      </c>
      <c r="H207" s="61" t="str">
        <f>VLOOKUP(Table5[[#This Row],[BRANCH_NAME]],$C$3:$D$1432,2,0)</f>
        <v>108573.96</v>
      </c>
      <c r="I207">
        <v>93496.75</v>
      </c>
      <c r="K207">
        <v>93496.75</v>
      </c>
    </row>
    <row r="208" spans="1:11">
      <c r="A208">
        <v>104716.36000000002</v>
      </c>
      <c r="C208" s="61" t="s">
        <v>121</v>
      </c>
      <c r="D208" t="str">
        <f>VLOOKUP(C208,'POPULATION DATA-3'!$E$3:$N$1432,10,0)</f>
        <v>52028.46</v>
      </c>
      <c r="G208" s="61" t="s">
        <v>188</v>
      </c>
      <c r="H208" s="61" t="str">
        <f>VLOOKUP(Table5[[#This Row],[BRANCH_NAME]],$C$3:$D$1432,2,0)</f>
        <v>93496.75</v>
      </c>
      <c r="I208">
        <v>104716.36000000002</v>
      </c>
      <c r="K208">
        <v>104716.36000000002</v>
      </c>
    </row>
    <row r="209" spans="1:11">
      <c r="A209">
        <v>89756.87999999999</v>
      </c>
      <c r="C209" s="61" t="s">
        <v>138</v>
      </c>
      <c r="D209" t="str">
        <f>VLOOKUP(C209,'POPULATION DATA-3'!$E$3:$N$1432,10,0)</f>
        <v>43357.05</v>
      </c>
      <c r="G209" s="61" t="s">
        <v>190</v>
      </c>
      <c r="H209" s="61" t="str">
        <f>VLOOKUP(Table5[[#This Row],[BRANCH_NAME]],$C$3:$D$1432,2,0)</f>
        <v>104716.36</v>
      </c>
      <c r="I209">
        <v>89756.87999999999</v>
      </c>
      <c r="K209">
        <v>89756.87999999999</v>
      </c>
    </row>
    <row r="210" spans="1:11">
      <c r="A210">
        <v>86017.010000000009</v>
      </c>
      <c r="C210" s="61" t="s">
        <v>117</v>
      </c>
      <c r="D210" t="str">
        <f>VLOOKUP(C210,'POPULATION DATA-3'!$E$3:$N$1432,10,0)</f>
        <v>60699.87</v>
      </c>
      <c r="G210" s="61" t="s">
        <v>53</v>
      </c>
      <c r="H210" s="61" t="str">
        <f>VLOOKUP(Table5[[#This Row],[BRANCH_NAME]],$C$3:$D$1432,2,0)</f>
        <v>89756.88</v>
      </c>
      <c r="I210">
        <v>86017.010000000009</v>
      </c>
      <c r="K210">
        <v>86017.010000000009</v>
      </c>
    </row>
    <row r="211" spans="1:11">
      <c r="A211">
        <v>198894</v>
      </c>
      <c r="C211" s="101" t="s">
        <v>134</v>
      </c>
      <c r="D211" t="str">
        <f>VLOOKUP(C211,'POPULATION DATA-3'!$E$3:$N$1432,10,0)</f>
        <v>256168</v>
      </c>
      <c r="G211" s="61" t="s">
        <v>54</v>
      </c>
      <c r="H211" s="61" t="str">
        <f>VLOOKUP(Table5[[#This Row],[BRANCH_NAME]],$C$3:$D$1432,2,0)</f>
        <v>373987</v>
      </c>
      <c r="I211">
        <v>198894</v>
      </c>
      <c r="K211">
        <v>198894</v>
      </c>
    </row>
    <row r="212" spans="1:11">
      <c r="A212">
        <v>193357</v>
      </c>
      <c r="C212" s="61" t="s">
        <v>133</v>
      </c>
      <c r="D212" t="str">
        <f>VLOOKUP(C212,'POPULATION DATA-3'!$E$3:$N$1432,10,0)</f>
        <v>256168</v>
      </c>
      <c r="G212" s="61" t="s">
        <v>110</v>
      </c>
      <c r="H212" s="61" t="str">
        <f>VLOOKUP(Table5[[#This Row],[BRANCH_NAME]],$C$3:$D$1432,2,0)</f>
        <v>198894</v>
      </c>
      <c r="I212">
        <v>193357</v>
      </c>
      <c r="K212">
        <v>193357</v>
      </c>
    </row>
    <row r="213" spans="1:11">
      <c r="A213">
        <v>45482.400000000001</v>
      </c>
      <c r="C213" s="101" t="s">
        <v>46</v>
      </c>
      <c r="D213" t="str">
        <f>VLOOKUP(C213,'POPULATION DATA-3'!$E$3:$N$1432,10,0)</f>
        <v>396683</v>
      </c>
      <c r="G213" s="61" t="s">
        <v>11</v>
      </c>
      <c r="H213" s="61" t="str">
        <f>VLOOKUP(Table5[[#This Row],[BRANCH_NAME]],$C$3:$D$1432,2,0)</f>
        <v>30993.36</v>
      </c>
      <c r="I213">
        <v>45482.400000000001</v>
      </c>
      <c r="K213">
        <v>45482.400000000001</v>
      </c>
    </row>
    <row r="214" spans="1:11">
      <c r="A214">
        <v>55589.600000000006</v>
      </c>
      <c r="C214" s="61" t="s">
        <v>61</v>
      </c>
      <c r="D214" t="str">
        <f>VLOOKUP(C214,'POPULATION DATA-3'!$E$3:$N$1432,10,0)</f>
        <v>130905.39</v>
      </c>
      <c r="G214" s="61" t="s">
        <v>91</v>
      </c>
      <c r="H214" s="61" t="str">
        <f>VLOOKUP(Table5[[#This Row],[BRANCH_NAME]],$C$3:$D$1432,2,0)</f>
        <v>101072</v>
      </c>
      <c r="I214">
        <v>55589.600000000006</v>
      </c>
      <c r="K214">
        <v>55589.600000000006</v>
      </c>
    </row>
    <row r="215" spans="1:11">
      <c r="A215">
        <v>77122.650000000009</v>
      </c>
      <c r="C215" s="61" t="s">
        <v>45</v>
      </c>
      <c r="D215" t="str">
        <f>VLOOKUP(C215,'POPULATION DATA-3'!$E$3:$N$1432,10,0)</f>
        <v>162640.03</v>
      </c>
      <c r="G215" s="61" t="s">
        <v>89</v>
      </c>
      <c r="H215" s="61" t="str">
        <f>VLOOKUP(Table5[[#This Row],[BRANCH_NAME]],$C$3:$D$1432,2,0)</f>
        <v>55589.6</v>
      </c>
      <c r="I215">
        <v>77122.650000000009</v>
      </c>
      <c r="K215">
        <v>77122.650000000009</v>
      </c>
    </row>
    <row r="216" spans="1:11">
      <c r="A216">
        <v>63100.35</v>
      </c>
      <c r="C216" s="61" t="s">
        <v>55</v>
      </c>
      <c r="D216" t="str">
        <f>VLOOKUP(C216,'POPULATION DATA-3'!$E$3:$N$1432,10,0)</f>
        <v>103137.58</v>
      </c>
      <c r="G216" s="61" t="s">
        <v>67</v>
      </c>
      <c r="H216" s="61" t="str">
        <f>VLOOKUP(Table5[[#This Row],[BRANCH_NAME]],$C$3:$D$1432,2,0)</f>
        <v>77122.65</v>
      </c>
      <c r="I216">
        <v>63100.35</v>
      </c>
      <c r="K216">
        <v>63100.35</v>
      </c>
    </row>
    <row r="217" spans="1:11">
      <c r="A217">
        <v>528120</v>
      </c>
      <c r="C217" s="101" t="s">
        <v>73</v>
      </c>
      <c r="D217" t="str">
        <f>VLOOKUP(C217,'POPULATION DATA-3'!$E$3:$N$1432,10,0)</f>
        <v>526003</v>
      </c>
      <c r="G217" s="61" t="s">
        <v>124</v>
      </c>
      <c r="H217" s="61" t="str">
        <f>VLOOKUP(Table5[[#This Row],[BRANCH_NAME]],$C$3:$D$1432,2,0)</f>
        <v>63100.35</v>
      </c>
      <c r="I217">
        <v>528120</v>
      </c>
      <c r="K217">
        <v>528120</v>
      </c>
    </row>
    <row r="218" spans="1:11">
      <c r="A218">
        <v>236965</v>
      </c>
      <c r="C218" s="61" t="s">
        <v>72</v>
      </c>
      <c r="D218" t="str">
        <f>VLOOKUP(C218,'POPULATION DATA-3'!$E$3:$N$1432,10,0)</f>
        <v>173580.99</v>
      </c>
      <c r="G218" s="61" t="s">
        <v>378</v>
      </c>
      <c r="H218" s="61" t="str">
        <f>VLOOKUP(Table5[[#This Row],[BRANCH_NAME]],$C$3:$D$1432,2,0)</f>
        <v>528120</v>
      </c>
      <c r="I218">
        <v>236965</v>
      </c>
      <c r="K218">
        <v>236965</v>
      </c>
    </row>
    <row r="219" spans="1:11">
      <c r="A219">
        <v>82086.48</v>
      </c>
      <c r="C219" s="61" t="s">
        <v>108</v>
      </c>
      <c r="D219" t="str">
        <f>VLOOKUP(C219,'POPULATION DATA-3'!$E$3:$N$1432,10,0)</f>
        <v>220921.26</v>
      </c>
      <c r="G219" s="61" t="s">
        <v>290</v>
      </c>
      <c r="H219" s="61" t="str">
        <f>VLOOKUP(Table5[[#This Row],[BRANCH_NAME]],$C$3:$D$1432,2,0)</f>
        <v>236965</v>
      </c>
      <c r="I219">
        <v>82086.48</v>
      </c>
      <c r="K219">
        <v>82086.48</v>
      </c>
    </row>
    <row r="220" spans="1:11">
      <c r="A220">
        <v>82086.48</v>
      </c>
      <c r="C220" s="61" t="s">
        <v>128</v>
      </c>
      <c r="D220" t="str">
        <f>VLOOKUP(C220,'POPULATION DATA-3'!$E$3:$N$1432,10,0)</f>
        <v>131500.75</v>
      </c>
      <c r="G220" s="61" t="s">
        <v>1060</v>
      </c>
      <c r="H220" s="61" t="str">
        <f>VLOOKUP(Table5[[#This Row],[BRANCH_NAME]],$C$3:$D$1432,2,0)</f>
        <v>82086.48</v>
      </c>
      <c r="I220">
        <v>82086.48</v>
      </c>
      <c r="K220">
        <v>82086.48</v>
      </c>
    </row>
    <row r="221" spans="1:11">
      <c r="A221">
        <v>95767.560000000012</v>
      </c>
      <c r="C221" s="101" t="s">
        <v>260</v>
      </c>
      <c r="D221" t="str">
        <f>VLOOKUP(C221,'POPULATION DATA-3'!$E$3:$N$1432,10,0)</f>
        <v>512646</v>
      </c>
      <c r="G221" s="61" t="s">
        <v>1061</v>
      </c>
      <c r="H221" s="61" t="str">
        <f>VLOOKUP(Table5[[#This Row],[BRANCH_NAME]],$C$3:$D$1432,2,0)</f>
        <v>82086.48</v>
      </c>
      <c r="I221">
        <v>95767.560000000012</v>
      </c>
      <c r="K221">
        <v>95767.560000000012</v>
      </c>
    </row>
    <row r="222" spans="1:11">
      <c r="A222">
        <v>78666.210000000006</v>
      </c>
      <c r="C222" s="61" t="s">
        <v>90</v>
      </c>
      <c r="D222" t="str">
        <f>VLOOKUP(C222,'POPULATION DATA-3'!$E$3:$N$1432,10,0)</f>
        <v>246070.08</v>
      </c>
      <c r="G222" s="61" t="s">
        <v>286</v>
      </c>
      <c r="H222" s="61" t="str">
        <f>VLOOKUP(Table5[[#This Row],[BRANCH_NAME]],$C$3:$D$1432,2,0)</f>
        <v>95767.56</v>
      </c>
      <c r="I222">
        <v>78666.210000000006</v>
      </c>
      <c r="K222">
        <v>78666.210000000006</v>
      </c>
    </row>
    <row r="223" spans="1:11">
      <c r="A223">
        <v>71677</v>
      </c>
      <c r="C223" s="61" t="s">
        <v>261</v>
      </c>
      <c r="D223" t="str">
        <f>VLOOKUP(C223,'POPULATION DATA-3'!$E$3:$N$1432,10,0)</f>
        <v>266575.92</v>
      </c>
      <c r="G223" s="61" t="s">
        <v>287</v>
      </c>
      <c r="H223" s="61" t="str">
        <f>VLOOKUP(Table5[[#This Row],[BRANCH_NAME]],$C$3:$D$1432,2,0)</f>
        <v>342027</v>
      </c>
      <c r="I223">
        <v>71677</v>
      </c>
      <c r="K223">
        <v>71677</v>
      </c>
    </row>
    <row r="224" spans="1:11">
      <c r="A224">
        <v>335243</v>
      </c>
      <c r="C224" s="101" t="s">
        <v>63</v>
      </c>
      <c r="D224" t="str">
        <f>VLOOKUP(C224,'POPULATION DATA-3'!$E$3:$N$1432,10,0)</f>
        <v>109575</v>
      </c>
      <c r="G224" s="61" t="s">
        <v>382</v>
      </c>
      <c r="H224" s="61" t="str">
        <f>VLOOKUP(Table5[[#This Row],[BRANCH_NAME]],$C$3:$D$1432,2,0)</f>
        <v>71677</v>
      </c>
      <c r="I224">
        <v>335243</v>
      </c>
      <c r="K224">
        <v>335243</v>
      </c>
    </row>
    <row r="225" spans="1:11">
      <c r="A225">
        <v>186452.2</v>
      </c>
      <c r="C225" s="61" t="s">
        <v>62</v>
      </c>
      <c r="D225" t="str">
        <f>VLOOKUP(C225,'POPULATION DATA-3'!$E$3:$N$1432,10,0)</f>
        <v>109575</v>
      </c>
      <c r="G225" s="61" t="s">
        <v>291</v>
      </c>
      <c r="H225" s="61" t="str">
        <f>VLOOKUP(Table5[[#This Row],[BRANCH_NAME]],$C$3:$D$1432,2,0)</f>
        <v>335243</v>
      </c>
      <c r="I225">
        <v>186452.2</v>
      </c>
      <c r="K225">
        <v>186452.2</v>
      </c>
    </row>
    <row r="226" spans="1:11">
      <c r="A226">
        <v>152551.80000000002</v>
      </c>
      <c r="C226" s="101" t="s">
        <v>44</v>
      </c>
      <c r="D226" t="str">
        <f>VLOOKUP(C226,'POPULATION DATA-3'!$E$3:$N$1432,10,0)</f>
        <v>330477</v>
      </c>
      <c r="G226" s="61" t="s">
        <v>98</v>
      </c>
      <c r="H226" s="61" t="str">
        <f>VLOOKUP(Table5[[#This Row],[BRANCH_NAME]],$C$3:$D$1432,2,0)</f>
        <v>186452.2</v>
      </c>
      <c r="I226">
        <v>152551.80000000002</v>
      </c>
      <c r="K226">
        <v>152551.80000000002</v>
      </c>
    </row>
    <row r="227" spans="1:11">
      <c r="A227">
        <v>103308.8</v>
      </c>
      <c r="C227" s="61" t="s">
        <v>43</v>
      </c>
      <c r="D227" t="str">
        <f>VLOOKUP(C227,'POPULATION DATA-3'!$E$3:$N$1432,10,0)</f>
        <v>155324.19</v>
      </c>
      <c r="G227" s="61" t="s">
        <v>116</v>
      </c>
      <c r="H227" s="61" t="str">
        <f>VLOOKUP(Table5[[#This Row],[BRANCH_NAME]],$C$3:$D$1432,2,0)</f>
        <v>152551.8</v>
      </c>
      <c r="I227">
        <v>103308.8</v>
      </c>
      <c r="K227">
        <v>103308.8</v>
      </c>
    </row>
    <row r="228" spans="1:11">
      <c r="A228">
        <v>106537.20000000001</v>
      </c>
      <c r="C228" s="61" t="s">
        <v>60</v>
      </c>
      <c r="D228" t="str">
        <f>VLOOKUP(C228,'POPULATION DATA-3'!$E$3:$N$1432,10,0)</f>
        <v>175152.81</v>
      </c>
      <c r="G228" s="61" t="s">
        <v>65</v>
      </c>
      <c r="H228" s="61" t="str">
        <f>VLOOKUP(Table5[[#This Row],[BRANCH_NAME]],$C$3:$D$1432,2,0)</f>
        <v>103308.8</v>
      </c>
      <c r="I228">
        <v>106537.20000000001</v>
      </c>
      <c r="K228">
        <v>106537.20000000001</v>
      </c>
    </row>
    <row r="229" spans="1:11">
      <c r="A229">
        <v>112994</v>
      </c>
      <c r="C229" s="101" t="s">
        <v>95</v>
      </c>
      <c r="D229" t="str">
        <f>VLOOKUP(C229,'POPULATION DATA-3'!$E$3:$N$1432,10,0)</f>
        <v>124939</v>
      </c>
      <c r="G229" s="61" t="s">
        <v>136</v>
      </c>
      <c r="H229" s="61" t="str">
        <f>VLOOKUP(Table5[[#This Row],[BRANCH_NAME]],$C$3:$D$1432,2,0)</f>
        <v>106537.2</v>
      </c>
      <c r="I229">
        <v>112994</v>
      </c>
      <c r="K229">
        <v>112994</v>
      </c>
    </row>
    <row r="230" spans="1:11">
      <c r="A230">
        <v>37256.449999999997</v>
      </c>
      <c r="C230" s="61" t="s">
        <v>132</v>
      </c>
      <c r="D230" t="str">
        <f>VLOOKUP(C230,'POPULATION DATA-3'!$E$3:$N$1432,10,0)</f>
        <v>57471.94</v>
      </c>
      <c r="G230" s="61" t="s">
        <v>113</v>
      </c>
      <c r="H230" s="61" t="str">
        <f>VLOOKUP(Table5[[#This Row],[BRANCH_NAME]],$C$3:$D$1432,2,0)</f>
        <v>112994</v>
      </c>
      <c r="I230">
        <v>37256.449999999997</v>
      </c>
      <c r="K230">
        <v>37256.449999999997</v>
      </c>
    </row>
    <row r="231" spans="1:11">
      <c r="A231">
        <v>35127.51</v>
      </c>
      <c r="C231" s="61" t="s">
        <v>94</v>
      </c>
      <c r="D231" t="str">
        <f>VLOOKUP(C231,'POPULATION DATA-3'!$E$3:$N$1432,10,0)</f>
        <v>67467.06</v>
      </c>
      <c r="G231" s="61" t="s">
        <v>114</v>
      </c>
      <c r="H231" s="61" t="str">
        <f>VLOOKUP(Table5[[#This Row],[BRANCH_NAME]],$C$3:$D$1432,2,0)</f>
        <v>37256.45</v>
      </c>
      <c r="I231">
        <v>35127.51</v>
      </c>
      <c r="K231">
        <v>35127.51</v>
      </c>
    </row>
    <row r="232" spans="1:11">
      <c r="A232">
        <v>34063.040000000001</v>
      </c>
      <c r="C232" s="101" t="s">
        <v>120</v>
      </c>
      <c r="D232" t="str">
        <f>VLOOKUP(C232,'POPULATION DATA-3'!$E$3:$N$1432,10,0)</f>
        <v>498179</v>
      </c>
      <c r="G232" s="61" t="s">
        <v>115</v>
      </c>
      <c r="H232" s="61" t="str">
        <f>VLOOKUP(Table5[[#This Row],[BRANCH_NAME]],$C$3:$D$1432,2,0)</f>
        <v>106447</v>
      </c>
      <c r="I232">
        <v>34063.040000000001</v>
      </c>
      <c r="K232">
        <v>34063.040000000001</v>
      </c>
    </row>
    <row r="233" spans="1:11">
      <c r="A233">
        <v>278605</v>
      </c>
      <c r="C233" s="61" t="s">
        <v>119</v>
      </c>
      <c r="D233" t="str">
        <f>VLOOKUP(C233,'POPULATION DATA-3'!$E$3:$N$1432,10,0)</f>
        <v>104617.59</v>
      </c>
      <c r="G233" s="61" t="s">
        <v>118</v>
      </c>
      <c r="H233" s="61" t="str">
        <f>VLOOKUP(Table5[[#This Row],[BRANCH_NAME]],$C$3:$D$1432,2,0)</f>
        <v>34063.04</v>
      </c>
      <c r="I233">
        <v>278605</v>
      </c>
      <c r="K233">
        <v>278605</v>
      </c>
    </row>
    <row r="234" spans="1:11">
      <c r="A234">
        <v>315208</v>
      </c>
      <c r="C234" s="61" t="s">
        <v>127</v>
      </c>
      <c r="D234" t="str">
        <f>VLOOKUP(C234,'POPULATION DATA-3'!$E$3:$N$1432,10,0)</f>
        <v>129526.54</v>
      </c>
      <c r="G234" s="61" t="s">
        <v>139</v>
      </c>
      <c r="H234" s="61" t="str">
        <f>VLOOKUP(Table5[[#This Row],[BRANCH_NAME]],$C$3:$D$1432,2,0)</f>
        <v>278605</v>
      </c>
      <c r="I234">
        <v>315208</v>
      </c>
      <c r="K234">
        <v>315208</v>
      </c>
    </row>
    <row r="235" spans="1:11">
      <c r="A235">
        <v>173162.7</v>
      </c>
      <c r="C235" s="61" t="s">
        <v>120</v>
      </c>
      <c r="D235" t="str">
        <f>VLOOKUP(C235,'POPULATION DATA-3'!$E$3:$N$1432,10,0)</f>
        <v>498179</v>
      </c>
      <c r="G235" s="61" t="s">
        <v>1065</v>
      </c>
      <c r="H235" s="61" t="str">
        <f>VLOOKUP(Table5[[#This Row],[BRANCH_NAME]],$C$3:$D$1432,2,0)</f>
        <v>315208</v>
      </c>
      <c r="I235">
        <v>173162.7</v>
      </c>
      <c r="K235">
        <v>173162.7</v>
      </c>
    </row>
    <row r="236" spans="1:11">
      <c r="A236">
        <v>211643.30000000002</v>
      </c>
      <c r="C236" s="61" t="s">
        <v>122</v>
      </c>
      <c r="D236" t="str">
        <f>VLOOKUP(C236,'POPULATION DATA-3'!$E$3:$N$1432,10,0)</f>
        <v>89672.22</v>
      </c>
      <c r="G236" s="61" t="s">
        <v>374</v>
      </c>
      <c r="H236" s="61" t="str">
        <f>VLOOKUP(Table5[[#This Row],[BRANCH_NAME]],$C$3:$D$1432,2,0)</f>
        <v>173162.7</v>
      </c>
      <c r="I236">
        <v>211643.30000000002</v>
      </c>
      <c r="K236">
        <v>211643.30000000002</v>
      </c>
    </row>
    <row r="237" spans="1:11">
      <c r="A237">
        <v>310871</v>
      </c>
      <c r="C237" s="61" t="s">
        <v>381</v>
      </c>
      <c r="D237" t="str">
        <f>VLOOKUP(C237,'POPULATION DATA-3'!$E$3:$N$1432,10,0)</f>
        <v>104617.59</v>
      </c>
      <c r="G237" s="61" t="s">
        <v>377</v>
      </c>
      <c r="H237" s="61" t="str">
        <f>VLOOKUP(Table5[[#This Row],[BRANCH_NAME]],$C$3:$D$1432,2,0)</f>
        <v>211643.3</v>
      </c>
      <c r="I237">
        <v>310871</v>
      </c>
      <c r="K237">
        <v>310871</v>
      </c>
    </row>
    <row r="238" spans="1:11">
      <c r="A238">
        <v>229118</v>
      </c>
      <c r="C238" s="101" t="s">
        <v>361</v>
      </c>
      <c r="D238" t="str">
        <f>VLOOKUP(C238,'POPULATION DATA-3'!$E$3:$N$1432,10,0)</f>
        <v>452463</v>
      </c>
      <c r="G238" s="61" t="s">
        <v>353</v>
      </c>
      <c r="H238" s="61" t="str">
        <f>VLOOKUP(Table5[[#This Row],[BRANCH_NAME]],$C$3:$D$1432,2,0)</f>
        <v>310871</v>
      </c>
      <c r="I238">
        <v>229118</v>
      </c>
      <c r="K238">
        <v>229118</v>
      </c>
    </row>
    <row r="239" spans="1:11">
      <c r="A239">
        <v>96958</v>
      </c>
      <c r="C239" s="61" t="s">
        <v>360</v>
      </c>
      <c r="D239" t="str">
        <f>VLOOKUP(C239,'POPULATION DATA-3'!$E$3:$N$1432,10,0)</f>
        <v>452463</v>
      </c>
      <c r="G239" s="61" t="s">
        <v>49</v>
      </c>
      <c r="H239" s="61" t="str">
        <f>VLOOKUP(Table5[[#This Row],[BRANCH_NAME]],$C$3:$D$1432,2,0)</f>
        <v>229118</v>
      </c>
      <c r="I239">
        <v>96958</v>
      </c>
      <c r="K239">
        <v>96958</v>
      </c>
    </row>
    <row r="240" spans="1:11">
      <c r="A240">
        <v>108592.96000000001</v>
      </c>
      <c r="C240" s="101" t="s">
        <v>191</v>
      </c>
      <c r="D240" t="str">
        <f>VLOOKUP(C240,'POPULATION DATA-3'!$E$3:$N$1432,10,0)</f>
        <v>206386</v>
      </c>
      <c r="G240" s="61" t="s">
        <v>77</v>
      </c>
      <c r="H240" s="61" t="str">
        <f>VLOOKUP(Table5[[#This Row],[BRANCH_NAME]],$C$3:$D$1432,2,0)</f>
        <v>96958</v>
      </c>
      <c r="I240">
        <v>108592.96000000001</v>
      </c>
      <c r="K240">
        <v>108592.96000000001</v>
      </c>
    </row>
    <row r="241" spans="1:11">
      <c r="A241">
        <v>93079.679999999993</v>
      </c>
      <c r="C241" s="61" t="s">
        <v>191</v>
      </c>
      <c r="D241" t="str">
        <f>VLOOKUP(C241,'POPULATION DATA-3'!$E$3:$N$1432,10,0)</f>
        <v>206386</v>
      </c>
      <c r="G241" s="61" t="s">
        <v>78</v>
      </c>
      <c r="H241" s="61" t="str">
        <f>VLOOKUP(Table5[[#This Row],[BRANCH_NAME]],$C$3:$D$1432,2,0)</f>
        <v>108592.96</v>
      </c>
      <c r="I241">
        <v>93079.679999999993</v>
      </c>
      <c r="K241">
        <v>93079.679999999993</v>
      </c>
    </row>
    <row r="242" spans="1:11">
      <c r="A242">
        <v>89201.36</v>
      </c>
      <c r="C242" s="101" t="s">
        <v>76</v>
      </c>
      <c r="D242" t="str">
        <f>VLOOKUP(C242,'POPULATION DATA-3'!$E$3:$N$1432,10,0)</f>
        <v>35862</v>
      </c>
      <c r="G242" s="61" t="s">
        <v>135</v>
      </c>
      <c r="H242" s="61" t="str">
        <f>VLOOKUP(Table5[[#This Row],[BRANCH_NAME]],$C$3:$D$1432,2,0)</f>
        <v>93079.68</v>
      </c>
      <c r="I242">
        <v>89201.36</v>
      </c>
      <c r="K242">
        <v>89201.36</v>
      </c>
    </row>
    <row r="243" spans="1:11">
      <c r="A243">
        <v>262547</v>
      </c>
      <c r="C243" s="61" t="s">
        <v>75</v>
      </c>
      <c r="D243" t="str">
        <f>VLOOKUP(C243,'POPULATION DATA-3'!$E$3:$N$1432,10,0)</f>
        <v>35862</v>
      </c>
      <c r="G243" s="61" t="s">
        <v>74</v>
      </c>
      <c r="H243" s="61" t="str">
        <f>VLOOKUP(Table5[[#This Row],[BRANCH_NAME]],$C$3:$D$1432,2,0)</f>
        <v>387832</v>
      </c>
      <c r="I243">
        <v>262547</v>
      </c>
      <c r="K243">
        <v>262547</v>
      </c>
    </row>
    <row r="244" spans="1:11">
      <c r="A244">
        <v>49079.1</v>
      </c>
      <c r="C244" s="101" t="s">
        <v>16</v>
      </c>
      <c r="D244" t="str">
        <f>VLOOKUP(C244,'POPULATION DATA-3'!$E$3:$N$1432,10,0)</f>
        <v>382139</v>
      </c>
      <c r="G244" s="61" t="s">
        <v>262</v>
      </c>
      <c r="H244" s="61" t="str">
        <f>VLOOKUP(Table5[[#This Row],[BRANCH_NAME]],$C$3:$D$1432,2,0)</f>
        <v>262547</v>
      </c>
      <c r="I244">
        <v>49079.1</v>
      </c>
      <c r="K244">
        <v>49079.1</v>
      </c>
    </row>
    <row r="245" spans="1:11">
      <c r="A245">
        <v>58894.92</v>
      </c>
      <c r="C245" s="61" t="s">
        <v>14</v>
      </c>
      <c r="D245" t="str">
        <f>VLOOKUP(C245,'POPULATION DATA-3'!$E$3:$N$1432,10,0)</f>
        <v>382139</v>
      </c>
      <c r="G245" s="61" t="s">
        <v>343</v>
      </c>
      <c r="H245" s="61" t="str">
        <f>VLOOKUP(Table5[[#This Row],[BRANCH_NAME]],$C$3:$D$1432,2,0)</f>
        <v>49079.1</v>
      </c>
      <c r="I245">
        <v>58894.92</v>
      </c>
      <c r="K245">
        <v>58894.92</v>
      </c>
    </row>
    <row r="246" spans="1:11">
      <c r="A246">
        <v>65438.8</v>
      </c>
      <c r="C246" s="101" t="s">
        <v>277</v>
      </c>
      <c r="D246" t="str">
        <f>VLOOKUP(C246,'POPULATION DATA-3'!$E$3:$N$1432,10,0)</f>
        <v>59693</v>
      </c>
      <c r="G246" s="61" t="s">
        <v>341</v>
      </c>
      <c r="H246" s="61" t="str">
        <f>VLOOKUP(Table5[[#This Row],[BRANCH_NAME]],$C$3:$D$1432,2,0)</f>
        <v>58894.92</v>
      </c>
      <c r="I246">
        <v>65438.8</v>
      </c>
      <c r="K246">
        <v>65438.8</v>
      </c>
    </row>
    <row r="247" spans="1:11">
      <c r="A247">
        <v>42535.22</v>
      </c>
      <c r="C247" s="61" t="s">
        <v>277</v>
      </c>
      <c r="D247" t="str">
        <f>VLOOKUP(C247,'POPULATION DATA-3'!$E$3:$N$1432,10,0)</f>
        <v>59693</v>
      </c>
      <c r="G247" s="61" t="s">
        <v>350</v>
      </c>
      <c r="H247" s="61" t="str">
        <f>VLOOKUP(Table5[[#This Row],[BRANCH_NAME]],$C$3:$D$1432,2,0)</f>
        <v>65438.8</v>
      </c>
      <c r="I247">
        <v>42535.22</v>
      </c>
      <c r="K247">
        <v>42535.22</v>
      </c>
    </row>
    <row r="248" spans="1:11">
      <c r="A248">
        <v>39263.279999999999</v>
      </c>
      <c r="C248" s="101" t="s">
        <v>373</v>
      </c>
      <c r="D248" t="str">
        <f>VLOOKUP(C248,'POPULATION DATA-3'!$E$3:$N$1432,10,0)</f>
        <v>179148</v>
      </c>
      <c r="G248" s="61" t="s">
        <v>351</v>
      </c>
      <c r="H248" s="61" t="str">
        <f>VLOOKUP(Table5[[#This Row],[BRANCH_NAME]],$C$3:$D$1432,2,0)</f>
        <v>166870</v>
      </c>
      <c r="I248">
        <v>39263.279999999999</v>
      </c>
      <c r="K248">
        <v>39263.279999999999</v>
      </c>
    </row>
    <row r="249" spans="1:11">
      <c r="A249">
        <v>71982.680000000008</v>
      </c>
      <c r="C249" s="61" t="s">
        <v>372</v>
      </c>
      <c r="D249" t="str">
        <f>VLOOKUP(C249,'POPULATION DATA-3'!$E$3:$N$1432,10,0)</f>
        <v>179148</v>
      </c>
      <c r="G249" s="61" t="s">
        <v>356</v>
      </c>
      <c r="H249" s="61" t="str">
        <f>VLOOKUP(Table5[[#This Row],[BRANCH_NAME]],$C$3:$D$1432,2,0)</f>
        <v>39263.28</v>
      </c>
      <c r="I249">
        <v>71982.680000000008</v>
      </c>
      <c r="K249">
        <v>71982.680000000008</v>
      </c>
    </row>
    <row r="250" spans="1:11">
      <c r="A250">
        <v>289514</v>
      </c>
      <c r="C250" s="101" t="s">
        <v>35</v>
      </c>
      <c r="D250" t="str">
        <f>VLOOKUP(C250,'POPULATION DATA-3'!$E$3:$N$1432,10,0)</f>
        <v>319221</v>
      </c>
      <c r="G250" s="61" t="s">
        <v>342</v>
      </c>
      <c r="H250" s="61" t="str">
        <f>VLOOKUP(Table5[[#This Row],[BRANCH_NAME]],$C$3:$D$1432,2,0)</f>
        <v>327194</v>
      </c>
      <c r="I250">
        <v>289514</v>
      </c>
      <c r="K250">
        <v>289514</v>
      </c>
    </row>
    <row r="251" spans="1:11">
      <c r="A251">
        <v>11323.5</v>
      </c>
      <c r="C251" s="61" t="s">
        <v>35</v>
      </c>
      <c r="D251" t="str">
        <f>VLOOKUP(C251,'POPULATION DATA-3'!$E$3:$N$1432,10,0)</f>
        <v>319221</v>
      </c>
      <c r="G251" s="61" t="s">
        <v>1063</v>
      </c>
      <c r="H251" s="61" t="str">
        <f>VLOOKUP(Table5[[#This Row],[BRANCH_NAME]],$C$3:$D$1432,2,0)</f>
        <v>289514</v>
      </c>
      <c r="I251">
        <v>11323.5</v>
      </c>
      <c r="K251">
        <v>11323.5</v>
      </c>
    </row>
    <row r="252" spans="1:11">
      <c r="A252">
        <v>13588.199999999999</v>
      </c>
      <c r="C252" s="101" t="s">
        <v>280</v>
      </c>
      <c r="D252" t="str">
        <f>VLOOKUP(C252,'POPULATION DATA-3'!$E$3:$N$1432,10,0)</f>
        <v>111833</v>
      </c>
      <c r="G252" s="61" t="s">
        <v>346</v>
      </c>
      <c r="H252" s="61" t="str">
        <f>VLOOKUP(Table5[[#This Row],[BRANCH_NAME]],$C$3:$D$1432,2,0)</f>
        <v>11323.5</v>
      </c>
      <c r="I252">
        <v>13588.199999999999</v>
      </c>
      <c r="K252">
        <v>13588.199999999999</v>
      </c>
    </row>
    <row r="253" spans="1:11">
      <c r="A253">
        <v>21137.200000000001</v>
      </c>
      <c r="C253" s="61" t="s">
        <v>278</v>
      </c>
      <c r="D253" t="str">
        <f>VLOOKUP(C253,'POPULATION DATA-3'!$E$3:$N$1432,10,0)</f>
        <v>111833</v>
      </c>
      <c r="G253" s="61" t="s">
        <v>363</v>
      </c>
      <c r="H253" s="61" t="str">
        <f>VLOOKUP(Table5[[#This Row],[BRANCH_NAME]],$C$3:$D$1432,2,0)</f>
        <v>13588.2</v>
      </c>
      <c r="I253">
        <v>21137.200000000001</v>
      </c>
      <c r="K253">
        <v>21137.200000000001</v>
      </c>
    </row>
    <row r="254" spans="1:11">
      <c r="A254">
        <v>17362.7</v>
      </c>
      <c r="C254" s="101" t="s">
        <v>70</v>
      </c>
      <c r="D254" t="str">
        <f>VLOOKUP(C254,'POPULATION DATA-3'!$E$3:$N$1432,10,0)</f>
        <v>282975</v>
      </c>
      <c r="G254" s="61" t="s">
        <v>352</v>
      </c>
      <c r="H254" s="61" t="str">
        <f>VLOOKUP(Table5[[#This Row],[BRANCH_NAME]],$C$3:$D$1432,2,0)</f>
        <v>21137.2</v>
      </c>
      <c r="I254">
        <v>17362.7</v>
      </c>
      <c r="K254">
        <v>17362.7</v>
      </c>
    </row>
    <row r="255" spans="1:11">
      <c r="A255">
        <v>15098</v>
      </c>
      <c r="C255" s="61" t="s">
        <v>69</v>
      </c>
      <c r="D255" t="str">
        <f>VLOOKUP(C255,'POPULATION DATA-3'!$E$3:$N$1432,10,0)</f>
        <v>31127.25</v>
      </c>
      <c r="G255" s="61" t="s">
        <v>357</v>
      </c>
      <c r="H255" s="61" t="str">
        <f>VLOOKUP(Table5[[#This Row],[BRANCH_NAME]],$C$3:$D$1432,2,0)</f>
        <v>17362.7</v>
      </c>
      <c r="I255">
        <v>15098</v>
      </c>
      <c r="K255">
        <v>15098</v>
      </c>
    </row>
    <row r="256" spans="1:11">
      <c r="A256">
        <v>333840</v>
      </c>
      <c r="C256" s="61" t="s">
        <v>71</v>
      </c>
      <c r="D256" t="str">
        <f>VLOOKUP(C256,'POPULATION DATA-3'!$E$3:$N$1432,10,0)</f>
        <v>19808.25</v>
      </c>
      <c r="G256" s="61" t="s">
        <v>359</v>
      </c>
      <c r="H256" s="61" t="str">
        <f>VLOOKUP(Table5[[#This Row],[BRANCH_NAME]],$C$3:$D$1432,2,0)</f>
        <v>15098</v>
      </c>
      <c r="I256">
        <v>333840</v>
      </c>
      <c r="K256">
        <v>333840</v>
      </c>
    </row>
    <row r="257" spans="1:11">
      <c r="A257">
        <v>184617</v>
      </c>
      <c r="C257" s="61" t="s">
        <v>92</v>
      </c>
      <c r="D257" t="str">
        <f>VLOOKUP(C257,'POPULATION DATA-3'!$E$3:$N$1432,10,0)</f>
        <v>42446.25</v>
      </c>
      <c r="G257" s="61" t="s">
        <v>247</v>
      </c>
      <c r="H257" s="61" t="str">
        <f>VLOOKUP(Table5[[#This Row],[BRANCH_NAME]],$C$3:$D$1432,2,0)</f>
        <v>333840</v>
      </c>
      <c r="I257">
        <v>184617</v>
      </c>
      <c r="K257">
        <v>184617</v>
      </c>
    </row>
    <row r="258" spans="1:11">
      <c r="A258">
        <v>207379</v>
      </c>
      <c r="C258" s="61" t="s">
        <v>103</v>
      </c>
      <c r="D258" t="str">
        <f>VLOOKUP(C258,'POPULATION DATA-3'!$E$3:$N$1432,10,0)</f>
        <v>14148.75</v>
      </c>
      <c r="G258" s="61" t="s">
        <v>218</v>
      </c>
      <c r="H258" s="61" t="str">
        <f>VLOOKUP(Table5[[#This Row],[BRANCH_NAME]],$C$3:$D$1432,2,0)</f>
        <v>184617</v>
      </c>
      <c r="I258">
        <v>207379</v>
      </c>
      <c r="K258">
        <v>207379</v>
      </c>
    </row>
    <row r="259" spans="1:11">
      <c r="A259">
        <v>331566</v>
      </c>
      <c r="C259" s="61" t="s">
        <v>105</v>
      </c>
      <c r="D259" t="str">
        <f>VLOOKUP(C259,'POPULATION DATA-3'!$E$3:$N$1432,10,0)</f>
        <v>25467.75</v>
      </c>
      <c r="G259" s="61" t="s">
        <v>243</v>
      </c>
      <c r="H259" s="61" t="str">
        <f>VLOOKUP(Table5[[#This Row],[BRANCH_NAME]],$C$3:$D$1432,2,0)</f>
        <v>207379</v>
      </c>
      <c r="I259">
        <v>331566</v>
      </c>
      <c r="K259">
        <v>331566</v>
      </c>
    </row>
    <row r="260" spans="1:11">
      <c r="A260">
        <v>64778.400000000001</v>
      </c>
      <c r="C260" s="61" t="s">
        <v>106</v>
      </c>
      <c r="D260" t="str">
        <f>VLOOKUP(C260,'POPULATION DATA-3'!$E$3:$N$1432,10,0)</f>
        <v>53765.25</v>
      </c>
      <c r="G260" s="10" t="s">
        <v>142</v>
      </c>
      <c r="H260" s="10" t="str">
        <f>VLOOKUP(Table5[[#This Row],[BRANCH_NAME]],$C$3:$D$1432,2,0)</f>
        <v>TOTAL_POPULATION</v>
      </c>
      <c r="I260">
        <v>64778.400000000001</v>
      </c>
      <c r="K260">
        <v>64778.400000000001</v>
      </c>
    </row>
    <row r="261" spans="1:11">
      <c r="A261">
        <v>79173.600000000006</v>
      </c>
      <c r="C261" s="61" t="s">
        <v>109</v>
      </c>
      <c r="D261" t="str">
        <f>VLOOKUP(C261,'POPULATION DATA-3'!$E$3:$N$1432,10,0)</f>
        <v>50935.5</v>
      </c>
      <c r="G261" s="61" t="s">
        <v>745</v>
      </c>
      <c r="H261" s="61" t="str">
        <f>VLOOKUP(Table5[[#This Row],[BRANCH_NAME]],$C$3:$D$1432,2,0)</f>
        <v>331566</v>
      </c>
      <c r="I261">
        <v>79173.600000000006</v>
      </c>
      <c r="K261">
        <v>79173.600000000006</v>
      </c>
    </row>
    <row r="262" spans="1:11">
      <c r="A262">
        <v>320025</v>
      </c>
      <c r="C262" s="61" t="s">
        <v>137</v>
      </c>
      <c r="D262" t="str">
        <f>VLOOKUP(C262,'POPULATION DATA-3'!$E$3:$N$1432,10,0)</f>
        <v>45276</v>
      </c>
      <c r="G262" s="61" t="s">
        <v>527</v>
      </c>
      <c r="H262" s="61" t="str">
        <f>VLOOKUP(Table5[[#This Row],[BRANCH_NAME]],$C$3:$D$1432,2,0)</f>
        <v>64778.4</v>
      </c>
      <c r="I262">
        <v>320025</v>
      </c>
      <c r="K262">
        <v>320025</v>
      </c>
    </row>
    <row r="263" spans="1:11">
      <c r="A263">
        <v>15355.12</v>
      </c>
      <c r="C263" s="101" t="s">
        <v>13</v>
      </c>
      <c r="D263" t="str">
        <f>VLOOKUP(C263,'POPULATION DATA-3'!$E$3:$N$1432,10,0)</f>
        <v>258278</v>
      </c>
      <c r="G263" s="61" t="s">
        <v>541</v>
      </c>
      <c r="H263" s="61" t="str">
        <f>VLOOKUP(Table5[[#This Row],[BRANCH_NAME]],$C$3:$D$1432,2,0)</f>
        <v>79173.6</v>
      </c>
      <c r="I263">
        <v>15355.12</v>
      </c>
      <c r="K263">
        <v>15355.12</v>
      </c>
    </row>
    <row r="264" spans="1:11">
      <c r="A264">
        <v>19542.88</v>
      </c>
      <c r="C264" s="61" t="s">
        <v>186</v>
      </c>
      <c r="D264" t="str">
        <f>VLOOKUP(C264,'POPULATION DATA-3'!$E$3:$N$1432,10,0)</f>
        <v>38741.7</v>
      </c>
      <c r="G264" s="61" t="s">
        <v>542</v>
      </c>
      <c r="H264" s="61" t="str">
        <f>VLOOKUP(Table5[[#This Row],[BRANCH_NAME]],$C$3:$D$1432,2,0)</f>
        <v>320025</v>
      </c>
      <c r="I264">
        <v>19542.88</v>
      </c>
      <c r="K264">
        <v>19542.88</v>
      </c>
    </row>
    <row r="265" spans="1:11">
      <c r="A265">
        <v>230011</v>
      </c>
      <c r="C265" s="61" t="s">
        <v>185</v>
      </c>
      <c r="D265" t="str">
        <f>VLOOKUP(C265,'POPULATION DATA-3'!$E$3:$N$1432,10,0)</f>
        <v>41324.48</v>
      </c>
      <c r="G265" s="61" t="s">
        <v>255</v>
      </c>
      <c r="H265" s="61" t="str">
        <f>VLOOKUP(Table5[[#This Row],[BRANCH_NAME]],$C$3:$D$1432,2,0)</f>
        <v>34898</v>
      </c>
      <c r="I265">
        <v>230011</v>
      </c>
      <c r="K265">
        <v>230011</v>
      </c>
    </row>
    <row r="266" spans="1:11">
      <c r="A266">
        <v>64558.549999999996</v>
      </c>
      <c r="C266" s="61" t="s">
        <v>220</v>
      </c>
      <c r="D266" t="str">
        <f>VLOOKUP(C266,'POPULATION DATA-3'!$E$3:$N$1432,10,0)</f>
        <v>46490.04</v>
      </c>
      <c r="G266" s="61" t="s">
        <v>254</v>
      </c>
      <c r="H266" s="61" t="str">
        <f>VLOOKUP(Table5[[#This Row],[BRANCH_NAME]],$C$3:$D$1432,2,0)</f>
        <v>19542.88</v>
      </c>
      <c r="I266">
        <v>64558.549999999996</v>
      </c>
      <c r="K266">
        <v>64558.549999999996</v>
      </c>
    </row>
    <row r="267" spans="1:11">
      <c r="A267">
        <v>60869.490000000005</v>
      </c>
      <c r="C267" s="61" t="s">
        <v>11</v>
      </c>
      <c r="D267" t="str">
        <f>VLOOKUP(C267,'POPULATION DATA-3'!$E$3:$N$1432,10,0)</f>
        <v>30993.36</v>
      </c>
      <c r="G267" s="61" t="s">
        <v>781</v>
      </c>
      <c r="H267" s="61" t="str">
        <f>VLOOKUP(Table5[[#This Row],[BRANCH_NAME]],$C$3:$D$1432,2,0)</f>
        <v>230011</v>
      </c>
      <c r="I267">
        <v>60869.490000000005</v>
      </c>
      <c r="K267">
        <v>60869.490000000005</v>
      </c>
    </row>
    <row r="268" spans="1:11">
      <c r="A268">
        <v>59024.959999999999</v>
      </c>
      <c r="C268" s="61" t="s">
        <v>208</v>
      </c>
      <c r="D268" t="str">
        <f>VLOOKUP(C268,'POPULATION DATA-3'!$E$3:$N$1432,10,0)</f>
        <v>23245.02</v>
      </c>
      <c r="G268" s="61" t="s">
        <v>560</v>
      </c>
      <c r="H268" s="61" t="str">
        <f>VLOOKUP(Table5[[#This Row],[BRANCH_NAME]],$C$3:$D$1432,2,0)</f>
        <v>64558.55</v>
      </c>
      <c r="I268">
        <v>59024.959999999999</v>
      </c>
      <c r="K268">
        <v>59024.959999999999</v>
      </c>
    </row>
    <row r="269" spans="1:11">
      <c r="A269">
        <v>44560.25</v>
      </c>
      <c r="C269" s="61" t="s">
        <v>213</v>
      </c>
      <c r="D269" t="str">
        <f>VLOOKUP(C269,'POPULATION DATA-3'!$E$3:$N$1432,10,0)</f>
        <v>15496.68</v>
      </c>
      <c r="G269" s="61" t="s">
        <v>557</v>
      </c>
      <c r="H269" s="61" t="str">
        <f>VLOOKUP(Table5[[#This Row],[BRANCH_NAME]],$C$3:$D$1432,2,0)</f>
        <v>60869.49</v>
      </c>
      <c r="I269">
        <v>44560.25</v>
      </c>
      <c r="K269">
        <v>44560.25</v>
      </c>
    </row>
    <row r="270" spans="1:11">
      <c r="A270">
        <v>49907.48</v>
      </c>
      <c r="C270" s="61" t="s">
        <v>217</v>
      </c>
      <c r="D270" t="str">
        <f>VLOOKUP(C270,'POPULATION DATA-3'!$E$3:$N$1432,10,0)</f>
        <v>61986.72</v>
      </c>
      <c r="G270" s="61" t="s">
        <v>517</v>
      </c>
      <c r="H270" s="61" t="str">
        <f>VLOOKUP(Table5[[#This Row],[BRANCH_NAME]],$C$3:$D$1432,2,0)</f>
        <v>59024.96</v>
      </c>
      <c r="I270">
        <v>49907.48</v>
      </c>
      <c r="K270">
        <v>49907.48</v>
      </c>
    </row>
    <row r="271" spans="1:11">
      <c r="A271">
        <v>42777.84</v>
      </c>
      <c r="C271" s="101" t="s">
        <v>165</v>
      </c>
      <c r="D271" t="str">
        <f>VLOOKUP(C271,'POPULATION DATA-3'!$E$3:$N$1432,10,0)</f>
        <v>146591</v>
      </c>
      <c r="G271" s="61" t="s">
        <v>466</v>
      </c>
      <c r="H271" s="61" t="str">
        <f>VLOOKUP(Table5[[#This Row],[BRANCH_NAME]],$C$3:$D$1432,2,0)</f>
        <v>44560.25</v>
      </c>
      <c r="I271">
        <v>42777.84</v>
      </c>
      <c r="K271">
        <v>42777.84</v>
      </c>
    </row>
    <row r="272" spans="1:11">
      <c r="A272">
        <v>40995.43</v>
      </c>
      <c r="C272" s="61" t="s">
        <v>163</v>
      </c>
      <c r="D272" t="str">
        <f>VLOOKUP(C272,'POPULATION DATA-3'!$E$3:$N$1432,10,0)</f>
        <v>64500.04</v>
      </c>
      <c r="G272" s="61" t="s">
        <v>478</v>
      </c>
      <c r="H272" s="61" t="str">
        <f>VLOOKUP(Table5[[#This Row],[BRANCH_NAME]],$C$3:$D$1432,2,0)</f>
        <v>49907.48</v>
      </c>
      <c r="I272">
        <v>40995.43</v>
      </c>
      <c r="K272">
        <v>40995.43</v>
      </c>
    </row>
    <row r="273" spans="1:11">
      <c r="A273">
        <v>39967.5</v>
      </c>
      <c r="C273" s="61" t="s">
        <v>164</v>
      </c>
      <c r="D273" t="str">
        <f>VLOOKUP(C273,'POPULATION DATA-3'!$E$3:$N$1432,10,0)</f>
        <v>82090.96</v>
      </c>
      <c r="G273" s="61" t="s">
        <v>524</v>
      </c>
      <c r="H273" s="61" t="str">
        <f>VLOOKUP(Table5[[#This Row],[BRANCH_NAME]],$C$3:$D$1432,2,0)</f>
        <v>42777.84</v>
      </c>
      <c r="I273">
        <v>39967.5</v>
      </c>
      <c r="K273">
        <v>39967.5</v>
      </c>
    </row>
    <row r="274" spans="1:11">
      <c r="A274">
        <v>36770.1</v>
      </c>
      <c r="C274" s="101" t="s">
        <v>126</v>
      </c>
      <c r="D274" t="str">
        <f>VLOOKUP(C274,'POPULATION DATA-3'!$E$3:$N$1432,10,0)</f>
        <v>243351</v>
      </c>
      <c r="G274" s="61" t="s">
        <v>573</v>
      </c>
      <c r="H274" s="61" t="str">
        <f>VLOOKUP(Table5[[#This Row],[BRANCH_NAME]],$C$3:$D$1432,2,0)</f>
        <v>40995.43</v>
      </c>
      <c r="I274">
        <v>36770.1</v>
      </c>
      <c r="K274">
        <v>36770.1</v>
      </c>
    </row>
    <row r="275" spans="1:11">
      <c r="A275">
        <v>38368.799999999996</v>
      </c>
      <c r="C275" s="61" t="s">
        <v>125</v>
      </c>
      <c r="D275" t="str">
        <f>VLOOKUP(C275,'POPULATION DATA-3'!$E$3:$N$1432,10,0)</f>
        <v>138710.07</v>
      </c>
      <c r="G275" s="61" t="s">
        <v>796</v>
      </c>
      <c r="H275" s="61" t="str">
        <f>VLOOKUP(Table5[[#This Row],[BRANCH_NAME]],$C$3:$D$1432,2,0)</f>
        <v>39967.5</v>
      </c>
      <c r="I275">
        <v>38368.799999999996</v>
      </c>
      <c r="K275">
        <v>38368.799999999996</v>
      </c>
    </row>
    <row r="276" spans="1:11">
      <c r="A276">
        <v>44763.600000000006</v>
      </c>
      <c r="C276" s="61" t="s">
        <v>129</v>
      </c>
      <c r="D276" t="str">
        <f>VLOOKUP(C276,'POPULATION DATA-3'!$E$3:$N$1432,10,0)</f>
        <v>104640.93</v>
      </c>
      <c r="G276" s="61" t="s">
        <v>798</v>
      </c>
      <c r="H276" s="61" t="str">
        <f>VLOOKUP(Table5[[#This Row],[BRANCH_NAME]],$C$3:$D$1432,2,0)</f>
        <v>36770.1</v>
      </c>
      <c r="I276">
        <v>44763.600000000006</v>
      </c>
      <c r="K276">
        <v>44763.600000000006</v>
      </c>
    </row>
    <row r="277" spans="1:11">
      <c r="A277">
        <v>124500</v>
      </c>
      <c r="C277" s="101" t="s">
        <v>202</v>
      </c>
      <c r="D277" t="str">
        <f>VLOOKUP(C277,'POPULATION DATA-3'!$E$3:$N$1432,10,0)</f>
        <v>275646</v>
      </c>
      <c r="G277" s="61" t="s">
        <v>804</v>
      </c>
      <c r="H277" s="61" t="str">
        <f>VLOOKUP(Table5[[#This Row],[BRANCH_NAME]],$C$3:$D$1432,2,0)</f>
        <v>38368.8</v>
      </c>
      <c r="I277">
        <v>124500</v>
      </c>
      <c r="K277">
        <v>124500</v>
      </c>
    </row>
    <row r="278" spans="1:11">
      <c r="A278">
        <v>298309</v>
      </c>
      <c r="C278" s="61" t="s">
        <v>201</v>
      </c>
      <c r="D278" t="str">
        <f>VLOOKUP(C278,'POPULATION DATA-3'!$E$3:$N$1432,10,0)</f>
        <v>159874.68</v>
      </c>
      <c r="G278" s="61" t="s">
        <v>806</v>
      </c>
      <c r="H278" s="61" t="str">
        <f>VLOOKUP(Table5[[#This Row],[BRANCH_NAME]],$C$3:$D$1432,2,0)</f>
        <v>44763.6</v>
      </c>
      <c r="I278">
        <v>298309</v>
      </c>
      <c r="K278">
        <v>298309</v>
      </c>
    </row>
    <row r="279" spans="1:11">
      <c r="A279">
        <v>82890.240000000005</v>
      </c>
      <c r="C279" s="61" t="s">
        <v>209</v>
      </c>
      <c r="D279" t="str">
        <f>VLOOKUP(C279,'POPULATION DATA-3'!$E$3:$N$1432,10,0)</f>
        <v>115771.32</v>
      </c>
      <c r="G279" s="61" t="s">
        <v>248</v>
      </c>
      <c r="H279" s="61" t="str">
        <f>VLOOKUP(Table5[[#This Row],[BRANCH_NAME]],$C$3:$D$1432,2,0)</f>
        <v>124500</v>
      </c>
      <c r="I279">
        <v>82890.240000000005</v>
      </c>
      <c r="K279">
        <v>82890.240000000005</v>
      </c>
    </row>
    <row r="280" spans="1:11">
      <c r="A280">
        <v>90661.2</v>
      </c>
      <c r="C280" s="101" t="s">
        <v>283</v>
      </c>
      <c r="D280" t="str">
        <f>VLOOKUP(C280,'POPULATION DATA-3'!$E$3:$N$1432,10,0)</f>
        <v>684425</v>
      </c>
      <c r="G280" s="61" t="s">
        <v>660</v>
      </c>
      <c r="H280" s="61" t="str">
        <f>VLOOKUP(Table5[[#This Row],[BRANCH_NAME]],$C$3:$D$1432,2,0)</f>
        <v>298309</v>
      </c>
      <c r="I280">
        <v>90661.2</v>
      </c>
      <c r="K280">
        <v>90661.2</v>
      </c>
    </row>
    <row r="281" spans="1:11">
      <c r="A281">
        <v>85480.56</v>
      </c>
      <c r="C281" s="61" t="s">
        <v>281</v>
      </c>
      <c r="D281" t="str">
        <f>VLOOKUP(C281,'POPULATION DATA-3'!$E$3:$N$1432,10,0)</f>
        <v>253237.25</v>
      </c>
      <c r="G281" s="61" t="s">
        <v>596</v>
      </c>
      <c r="H281" s="61" t="str">
        <f>VLOOKUP(Table5[[#This Row],[BRANCH_NAME]],$C$3:$D$1432,2,0)</f>
        <v>259032</v>
      </c>
      <c r="I281">
        <v>85480.56</v>
      </c>
      <c r="K281">
        <v>85480.56</v>
      </c>
    </row>
    <row r="282" spans="1:11">
      <c r="A282">
        <v>189913</v>
      </c>
      <c r="C282" s="61" t="s">
        <v>284</v>
      </c>
      <c r="D282" t="str">
        <f>VLOOKUP(C282,'POPULATION DATA-3'!$E$3:$N$1432,10,0)</f>
        <v>232704.5</v>
      </c>
      <c r="G282" s="61" t="s">
        <v>602</v>
      </c>
      <c r="H282" s="61" t="str">
        <f>VLOOKUP(Table5[[#This Row],[BRANCH_NAME]],$C$3:$D$1432,2,0)</f>
        <v>90661.2</v>
      </c>
      <c r="I282">
        <v>189913</v>
      </c>
      <c r="K282">
        <v>189913</v>
      </c>
    </row>
    <row r="283" spans="1:11">
      <c r="A283">
        <v>256658</v>
      </c>
      <c r="C283" s="61" t="s">
        <v>285</v>
      </c>
      <c r="D283" t="str">
        <f>VLOOKUP(C283,'POPULATION DATA-3'!$E$3:$N$1432,10,0)</f>
        <v>198483.25</v>
      </c>
      <c r="G283" s="61" t="s">
        <v>598</v>
      </c>
      <c r="H283" s="61" t="str">
        <f>VLOOKUP(Table5[[#This Row],[BRANCH_NAME]],$C$3:$D$1432,2,0)</f>
        <v>85480.56</v>
      </c>
      <c r="I283">
        <v>256658</v>
      </c>
      <c r="K283">
        <v>256658</v>
      </c>
    </row>
    <row r="284" spans="1:11">
      <c r="A284">
        <v>64605.200000000004</v>
      </c>
      <c r="C284" s="101" t="s">
        <v>297</v>
      </c>
      <c r="D284" t="str">
        <f>VLOOKUP(C284,'POPULATION DATA-3'!$E$3:$N$1432,10,0)</f>
        <v>108995</v>
      </c>
      <c r="G284" s="61" t="s">
        <v>816</v>
      </c>
      <c r="H284" s="61" t="str">
        <f>VLOOKUP(Table5[[#This Row],[BRANCH_NAME]],$C$3:$D$1432,2,0)</f>
        <v>189913</v>
      </c>
      <c r="I284">
        <v>64605.200000000004</v>
      </c>
      <c r="K284">
        <v>64605.200000000004</v>
      </c>
    </row>
    <row r="285" spans="1:11">
      <c r="A285">
        <v>52858.8</v>
      </c>
      <c r="C285" s="61" t="s">
        <v>296</v>
      </c>
      <c r="D285" t="str">
        <f>VLOOKUP(C285,'POPULATION DATA-3'!$E$3:$N$1432,10,0)</f>
        <v>108995</v>
      </c>
      <c r="G285" s="61" t="s">
        <v>606</v>
      </c>
      <c r="H285" s="61" t="str">
        <f>VLOOKUP(Table5[[#This Row],[BRANCH_NAME]],$C$3:$D$1432,2,0)</f>
        <v>256658</v>
      </c>
      <c r="I285">
        <v>52858.8</v>
      </c>
      <c r="K285">
        <v>52858.8</v>
      </c>
    </row>
    <row r="286" spans="1:11">
      <c r="A286">
        <v>63477</v>
      </c>
      <c r="C286" s="101" t="s">
        <v>368</v>
      </c>
      <c r="D286" t="str">
        <f>VLOOKUP(C286,'POPULATION DATA-3'!$E$3:$N$1432,10,0)</f>
        <v>279913</v>
      </c>
      <c r="G286" s="61" t="s">
        <v>474</v>
      </c>
      <c r="H286" s="61" t="str">
        <f>VLOOKUP(Table5[[#This Row],[BRANCH_NAME]],$C$3:$D$1432,2,0)</f>
        <v>64605.2</v>
      </c>
      <c r="I286">
        <v>63477</v>
      </c>
      <c r="K286">
        <v>63477</v>
      </c>
    </row>
    <row r="287" spans="1:11">
      <c r="A287">
        <v>24016.799999999999</v>
      </c>
      <c r="C287" s="61" t="s">
        <v>367</v>
      </c>
      <c r="D287" t="str">
        <f>VLOOKUP(C287,'POPULATION DATA-3'!$E$3:$N$1432,10,0)</f>
        <v>279913</v>
      </c>
      <c r="G287" s="61" t="s">
        <v>512</v>
      </c>
      <c r="H287" s="61" t="str">
        <f>VLOOKUP(Table5[[#This Row],[BRANCH_NAME]],$C$3:$D$1432,2,0)</f>
        <v>52858.8</v>
      </c>
      <c r="I287">
        <v>24016.799999999999</v>
      </c>
      <c r="K287">
        <v>24016.799999999999</v>
      </c>
    </row>
    <row r="288" spans="1:11">
      <c r="A288">
        <v>28820.16</v>
      </c>
      <c r="C288" s="101" t="s">
        <v>48</v>
      </c>
      <c r="D288" t="str">
        <f>VLOOKUP(C288,'POPULATION DATA-3'!$E$3:$N$1432,10,0)</f>
        <v>210050</v>
      </c>
      <c r="G288" s="61" t="s">
        <v>599</v>
      </c>
      <c r="H288" s="61" t="str">
        <f>VLOOKUP(Table5[[#This Row],[BRANCH_NAME]],$C$3:$D$1432,2,0)</f>
        <v>63477</v>
      </c>
      <c r="I288">
        <v>28820.16</v>
      </c>
      <c r="K288">
        <v>28820.16</v>
      </c>
    </row>
    <row r="289" spans="1:11">
      <c r="A289">
        <v>32022.400000000001</v>
      </c>
      <c r="C289" s="61" t="s">
        <v>47</v>
      </c>
      <c r="D289" t="str">
        <f>VLOOKUP(C289,'POPULATION DATA-3'!$E$3:$N$1432,10,0)</f>
        <v>71417</v>
      </c>
      <c r="G289" s="61" t="s">
        <v>483</v>
      </c>
      <c r="H289" s="61" t="str">
        <f>VLOOKUP(Table5[[#This Row],[BRANCH_NAME]],$C$3:$D$1432,2,0)</f>
        <v>24016.8</v>
      </c>
      <c r="I289">
        <v>32022.400000000001</v>
      </c>
      <c r="K289">
        <v>32022.400000000001</v>
      </c>
    </row>
    <row r="290" spans="1:11">
      <c r="A290">
        <v>19213.439999999999</v>
      </c>
      <c r="C290" s="61" t="s">
        <v>50</v>
      </c>
      <c r="D290" t="str">
        <f>VLOOKUP(C290,'POPULATION DATA-3'!$E$3:$N$1432,10,0)</f>
        <v>244006.4</v>
      </c>
      <c r="G290" s="61" t="s">
        <v>526</v>
      </c>
      <c r="H290" s="61" t="str">
        <f>VLOOKUP(Table5[[#This Row],[BRANCH_NAME]],$C$3:$D$1432,2,0)</f>
        <v>28820.16</v>
      </c>
      <c r="I290">
        <v>19213.439999999999</v>
      </c>
      <c r="K290">
        <v>19213.439999999999</v>
      </c>
    </row>
    <row r="291" spans="1:11">
      <c r="A291">
        <v>20814.560000000001</v>
      </c>
      <c r="C291" s="61" t="s">
        <v>51</v>
      </c>
      <c r="D291" t="str">
        <f>VLOOKUP(C291,'POPULATION DATA-3'!$E$3:$N$1432,10,0)</f>
        <v>60914.5</v>
      </c>
      <c r="G291" s="61" t="s">
        <v>82</v>
      </c>
      <c r="H291" s="61" t="str">
        <f>VLOOKUP(Table5[[#This Row],[BRANCH_NAME]],$C$3:$D$1432,2,0)</f>
        <v>160112</v>
      </c>
      <c r="I291">
        <v>20814.560000000001</v>
      </c>
      <c r="K291">
        <v>20814.560000000001</v>
      </c>
    </row>
    <row r="292" spans="1:11">
      <c r="A292">
        <v>35224.639999999999</v>
      </c>
      <c r="C292" s="101" t="s">
        <v>41</v>
      </c>
      <c r="D292" t="str">
        <f>VLOOKUP(C292,'POPULATION DATA-3'!$E$3:$N$1432,10,0)</f>
        <v>295814</v>
      </c>
      <c r="G292" s="61" t="s">
        <v>503</v>
      </c>
      <c r="H292" s="61" t="str">
        <f>VLOOKUP(Table5[[#This Row],[BRANCH_NAME]],$C$3:$D$1432,2,0)</f>
        <v>19213.44</v>
      </c>
      <c r="I292">
        <v>35224.639999999999</v>
      </c>
      <c r="K292">
        <v>35224.639999999999</v>
      </c>
    </row>
    <row r="293" spans="1:11">
      <c r="A293">
        <v>123636</v>
      </c>
      <c r="C293" s="61" t="s">
        <v>40</v>
      </c>
      <c r="D293" t="str">
        <f>VLOOKUP(C293,'POPULATION DATA-3'!$E$3:$N$1432,10,0)</f>
        <v>82827.92</v>
      </c>
      <c r="G293" s="61" t="s">
        <v>519</v>
      </c>
      <c r="H293" s="61" t="str">
        <f>VLOOKUP(Table5[[#This Row],[BRANCH_NAME]],$C$3:$D$1432,2,0)</f>
        <v>20814.56</v>
      </c>
      <c r="I293">
        <v>123636</v>
      </c>
      <c r="K293">
        <v>123636</v>
      </c>
    </row>
    <row r="294" spans="1:11">
      <c r="A294">
        <v>159139</v>
      </c>
      <c r="C294" s="61" t="s">
        <v>58</v>
      </c>
      <c r="D294" t="str">
        <f>VLOOKUP(C294,'POPULATION DATA-3'!$E$3:$N$1432,10,0)</f>
        <v>73953.5</v>
      </c>
      <c r="G294" s="61" t="s">
        <v>529</v>
      </c>
      <c r="H294" s="61" t="str">
        <f>VLOOKUP(Table5[[#This Row],[BRANCH_NAME]],$C$3:$D$1432,2,0)</f>
        <v>35224.64</v>
      </c>
      <c r="I294">
        <v>159139</v>
      </c>
      <c r="K294">
        <v>159139</v>
      </c>
    </row>
    <row r="295" spans="1:11">
      <c r="A295">
        <v>207278</v>
      </c>
      <c r="C295" s="61" t="s">
        <v>59</v>
      </c>
      <c r="D295" t="str">
        <f>VLOOKUP(C295,'POPULATION DATA-3'!$E$3:$N$1432,10,0)</f>
        <v>85786.06</v>
      </c>
      <c r="G295" s="61" t="s">
        <v>788</v>
      </c>
      <c r="H295" s="61" t="str">
        <f>VLOOKUP(Table5[[#This Row],[BRANCH_NAME]],$C$3:$D$1432,2,0)</f>
        <v>123636</v>
      </c>
      <c r="I295">
        <v>207278</v>
      </c>
      <c r="K295">
        <v>207278</v>
      </c>
    </row>
    <row r="296" spans="1:11">
      <c r="A296">
        <v>125312</v>
      </c>
      <c r="C296" s="61" t="s">
        <v>1062</v>
      </c>
      <c r="D296" t="str">
        <f>VLOOKUP(C296,'POPULATION DATA-3'!$E$3:$N$1432,10,0)</f>
        <v>53246.52</v>
      </c>
      <c r="G296" s="61" t="s">
        <v>479</v>
      </c>
      <c r="H296" s="61" t="str">
        <f>VLOOKUP(Table5[[#This Row],[BRANCH_NAME]],$C$3:$D$1432,2,0)</f>
        <v>159139</v>
      </c>
      <c r="I296">
        <v>125312</v>
      </c>
      <c r="K296">
        <v>125312</v>
      </c>
    </row>
    <row r="297" spans="1:11">
      <c r="A297">
        <v>517117</v>
      </c>
      <c r="C297" s="101" t="s">
        <v>88</v>
      </c>
      <c r="D297" t="str">
        <f>VLOOKUP(C297,'POPULATION DATA-3'!$E$3:$N$1432,10,0)</f>
        <v>398716</v>
      </c>
      <c r="G297" s="61" t="s">
        <v>229</v>
      </c>
      <c r="H297" s="61" t="str">
        <f>VLOOKUP(Table5[[#This Row],[BRANCH_NAME]],$C$3:$D$1432,2,0)</f>
        <v>207278</v>
      </c>
      <c r="I297">
        <v>517117</v>
      </c>
      <c r="K297">
        <v>517117</v>
      </c>
    </row>
    <row r="298" spans="1:11">
      <c r="A298">
        <v>36125</v>
      </c>
      <c r="C298" s="61" t="s">
        <v>87</v>
      </c>
      <c r="D298" t="str">
        <f>VLOOKUP(C298,'POPULATION DATA-3'!$E$3:$N$1432,10,0)</f>
        <v>175435.04</v>
      </c>
      <c r="G298" s="61" t="s">
        <v>514</v>
      </c>
      <c r="H298" s="61" t="str">
        <f>VLOOKUP(Table5[[#This Row],[BRANCH_NAME]],$C$3:$D$1432,2,0)</f>
        <v>125312</v>
      </c>
      <c r="I298">
        <v>36125</v>
      </c>
      <c r="K298">
        <v>36125</v>
      </c>
    </row>
    <row r="299" spans="1:11">
      <c r="A299">
        <v>56065.350000000006</v>
      </c>
      <c r="C299" s="61" t="s">
        <v>88</v>
      </c>
      <c r="D299" t="str">
        <f>VLOOKUP(C299,'POPULATION DATA-3'!$E$3:$N$1432,10,0)</f>
        <v>398716</v>
      </c>
      <c r="G299" s="61" t="s">
        <v>559</v>
      </c>
      <c r="H299" s="61" t="str">
        <f>VLOOKUP(Table5[[#This Row],[BRANCH_NAME]],$C$3:$D$1432,2,0)</f>
        <v>517117</v>
      </c>
      <c r="I299">
        <v>56065.350000000006</v>
      </c>
      <c r="K299">
        <v>56065.350000000006</v>
      </c>
    </row>
    <row r="300" spans="1:11">
      <c r="A300">
        <v>45871.65</v>
      </c>
      <c r="C300" s="101" t="s">
        <v>200</v>
      </c>
      <c r="D300" t="str">
        <f>VLOOKUP(C300,'POPULATION DATA-3'!$E$3:$N$1432,10,0)</f>
        <v>244943</v>
      </c>
      <c r="G300" s="61" t="s">
        <v>234</v>
      </c>
      <c r="H300" s="61" t="str">
        <f>VLOOKUP(Table5[[#This Row],[BRANCH_NAME]],$C$3:$D$1432,2,0)</f>
        <v>36125</v>
      </c>
      <c r="I300">
        <v>45871.65</v>
      </c>
      <c r="K300">
        <v>45871.65</v>
      </c>
    </row>
    <row r="301" spans="1:11">
      <c r="A301">
        <v>79253.649999999994</v>
      </c>
      <c r="C301" s="61" t="s">
        <v>199</v>
      </c>
      <c r="D301" t="str">
        <f>VLOOKUP(C301,'POPULATION DATA-3'!$E$3:$N$1432,10,0)</f>
        <v>137168.08</v>
      </c>
      <c r="G301" s="61" t="s">
        <v>550</v>
      </c>
      <c r="H301" s="61" t="str">
        <f>VLOOKUP(Table5[[#This Row],[BRANCH_NAME]],$C$3:$D$1432,2,0)</f>
        <v>56065.35</v>
      </c>
      <c r="I301">
        <v>79253.649999999994</v>
      </c>
      <c r="K301">
        <v>79253.649999999994</v>
      </c>
    </row>
    <row r="302" spans="1:11">
      <c r="A302">
        <v>74724.87000000001</v>
      </c>
      <c r="C302" s="61" t="s">
        <v>210</v>
      </c>
      <c r="D302" t="str">
        <f>VLOOKUP(C302,'POPULATION DATA-3'!$E$3:$N$1432,10,0)</f>
        <v>107774.92</v>
      </c>
      <c r="G302" s="61" t="s">
        <v>564</v>
      </c>
      <c r="H302" s="61" t="str">
        <f>VLOOKUP(Table5[[#This Row],[BRANCH_NAME]],$C$3:$D$1432,2,0)</f>
        <v>45871.65</v>
      </c>
      <c r="I302">
        <v>74724.87000000001</v>
      </c>
      <c r="K302">
        <v>74724.87000000001</v>
      </c>
    </row>
    <row r="303" spans="1:11">
      <c r="A303">
        <v>72460.479999999996</v>
      </c>
      <c r="C303" s="101" t="s">
        <v>193</v>
      </c>
      <c r="D303" t="str">
        <f>VLOOKUP(C303,'POPULATION DATA-3'!$E$3:$N$1432,10,0)</f>
        <v>523556</v>
      </c>
      <c r="G303" s="61" t="s">
        <v>472</v>
      </c>
      <c r="H303" s="61" t="str">
        <f>VLOOKUP(Table5[[#This Row],[BRANCH_NAME]],$C$3:$D$1432,2,0)</f>
        <v>79253.65</v>
      </c>
      <c r="I303">
        <v>72460.479999999996</v>
      </c>
      <c r="K303">
        <v>72460.479999999996</v>
      </c>
    </row>
    <row r="304" spans="1:11">
      <c r="A304">
        <v>206426</v>
      </c>
      <c r="C304" s="61" t="s">
        <v>192</v>
      </c>
      <c r="D304" t="str">
        <f>VLOOKUP(C304,'POPULATION DATA-3'!$E$3:$N$1432,10,0)</f>
        <v>523556</v>
      </c>
      <c r="G304" s="61" t="s">
        <v>510</v>
      </c>
      <c r="H304" s="61" t="str">
        <f>VLOOKUP(Table5[[#This Row],[BRANCH_NAME]],$C$3:$D$1432,2,0)</f>
        <v>74724.87</v>
      </c>
      <c r="I304">
        <v>206426</v>
      </c>
      <c r="K304">
        <v>206426</v>
      </c>
    </row>
    <row r="305" spans="1:11">
      <c r="A305">
        <v>157988</v>
      </c>
      <c r="C305" s="101" t="s">
        <v>19</v>
      </c>
      <c r="D305" t="str">
        <f>VLOOKUP(C305,'POPULATION DATA-3'!$E$3:$N$1432,10,0)</f>
        <v>493518</v>
      </c>
      <c r="G305" s="61" t="s">
        <v>521</v>
      </c>
      <c r="H305" s="61" t="str">
        <f>VLOOKUP(Table5[[#This Row],[BRANCH_NAME]],$C$3:$D$1432,2,0)</f>
        <v>72460.48</v>
      </c>
      <c r="I305">
        <v>157988</v>
      </c>
      <c r="K305">
        <v>157988</v>
      </c>
    </row>
    <row r="306" spans="1:11">
      <c r="A306">
        <v>1820374</v>
      </c>
      <c r="C306" s="61" t="s">
        <v>22</v>
      </c>
      <c r="D306" t="str">
        <f>VLOOKUP(C306,'POPULATION DATA-3'!$E$3:$N$1432,10,0)</f>
        <v>74027.7</v>
      </c>
      <c r="G306" s="61" t="s">
        <v>743</v>
      </c>
      <c r="H306" s="61" t="str">
        <f>VLOOKUP(Table5[[#This Row],[BRANCH_NAME]],$C$3:$D$1432,2,0)</f>
        <v>206426</v>
      </c>
      <c r="I306">
        <v>1820374</v>
      </c>
      <c r="K306">
        <v>1820374</v>
      </c>
    </row>
    <row r="307" spans="1:11">
      <c r="A307">
        <v>417939</v>
      </c>
      <c r="C307" s="61" t="s">
        <v>23</v>
      </c>
      <c r="D307" t="str">
        <f>VLOOKUP(C307,'POPULATION DATA-3'!$E$3:$N$1432,10,0)</f>
        <v>88833.24</v>
      </c>
      <c r="G307" s="61" t="s">
        <v>683</v>
      </c>
      <c r="H307" s="61" t="str">
        <f>VLOOKUP(Table5[[#This Row],[BRANCH_NAME]],$C$3:$D$1432,2,0)</f>
        <v>157988</v>
      </c>
      <c r="I307">
        <v>417939</v>
      </c>
      <c r="K307">
        <v>417939</v>
      </c>
    </row>
    <row r="308" spans="1:11">
      <c r="A308">
        <v>120402.79999999999</v>
      </c>
      <c r="C308" s="61" t="s">
        <v>19</v>
      </c>
      <c r="D308" t="str">
        <f>VLOOKUP(C308,'POPULATION DATA-3'!$E$3:$N$1432,10,0)</f>
        <v>493518</v>
      </c>
      <c r="G308" s="61" t="s">
        <v>256</v>
      </c>
      <c r="H308" s="61" t="str">
        <f>VLOOKUP(Table5[[#This Row],[BRANCH_NAME]],$C$3:$D$1432,2,0)</f>
        <v>1820374</v>
      </c>
      <c r="I308">
        <v>120402.79999999999</v>
      </c>
      <c r="K308">
        <v>120402.79999999999</v>
      </c>
    </row>
    <row r="309" spans="1:11">
      <c r="A309">
        <v>113522.64</v>
      </c>
      <c r="C309" s="61" t="s">
        <v>30</v>
      </c>
      <c r="D309" t="str">
        <f>VLOOKUP(C309,'POPULATION DATA-3'!$E$3:$N$1432,10,0)</f>
        <v>64157.34</v>
      </c>
      <c r="G309" s="61" t="s">
        <v>813</v>
      </c>
      <c r="H309" s="61" t="str">
        <f>VLOOKUP(Table5[[#This Row],[BRANCH_NAME]],$C$3:$D$1432,2,0)</f>
        <v>417939</v>
      </c>
      <c r="I309">
        <v>113522.64</v>
      </c>
      <c r="K309">
        <v>113522.64</v>
      </c>
    </row>
    <row r="310" spans="1:11">
      <c r="A310">
        <v>110082.56</v>
      </c>
      <c r="C310" s="61" t="s">
        <v>36</v>
      </c>
      <c r="D310" t="str">
        <f>VLOOKUP(C310,'POPULATION DATA-3'!$E$3:$N$1432,10,0)</f>
        <v>59222.16</v>
      </c>
      <c r="G310" s="61" t="s">
        <v>180</v>
      </c>
      <c r="H310" s="61" t="str">
        <f>VLOOKUP(Table5[[#This Row],[BRANCH_NAME]],$C$3:$D$1432,2,0)</f>
        <v>120402.8</v>
      </c>
      <c r="I310">
        <v>110082.56</v>
      </c>
      <c r="K310">
        <v>110082.56</v>
      </c>
    </row>
    <row r="311" spans="1:11">
      <c r="A311">
        <v>113548.95</v>
      </c>
      <c r="C311" s="61" t="s">
        <v>17</v>
      </c>
      <c r="D311" t="str">
        <f>VLOOKUP(C311,'POPULATION DATA-3'!$E$3:$N$1432,10,0)</f>
        <v>108573.96</v>
      </c>
      <c r="G311" s="61" t="s">
        <v>150</v>
      </c>
      <c r="H311" s="61" t="str">
        <f>VLOOKUP(Table5[[#This Row],[BRANCH_NAME]],$C$3:$D$1432,2,0)</f>
        <v>113522.64</v>
      </c>
      <c r="I311">
        <v>113548.95</v>
      </c>
      <c r="K311">
        <v>113548.95</v>
      </c>
    </row>
    <row r="312" spans="1:11">
      <c r="A312">
        <v>138782.05000000002</v>
      </c>
      <c r="C312" s="101" t="s">
        <v>54</v>
      </c>
      <c r="D312" t="str">
        <f>VLOOKUP(C312,'POPULATION DATA-3'!$E$3:$N$1432,10,0)</f>
        <v>373987</v>
      </c>
      <c r="G312" s="61" t="s">
        <v>636</v>
      </c>
      <c r="H312" s="61" t="str">
        <f>VLOOKUP(Table5[[#This Row],[BRANCH_NAME]],$C$3:$D$1432,2,0)</f>
        <v>110082.56</v>
      </c>
      <c r="I312">
        <v>138782.05000000002</v>
      </c>
      <c r="K312">
        <v>138782.05000000002</v>
      </c>
    </row>
    <row r="313" spans="1:11">
      <c r="A313">
        <v>139177.5</v>
      </c>
      <c r="C313" s="61" t="s">
        <v>188</v>
      </c>
      <c r="D313" t="str">
        <f>VLOOKUP(C313,'POPULATION DATA-3'!$E$3:$N$1432,10,0)</f>
        <v>93496.75</v>
      </c>
      <c r="G313" s="61" t="s">
        <v>349</v>
      </c>
      <c r="H313" s="61" t="str">
        <f>VLOOKUP(Table5[[#This Row],[BRANCH_NAME]],$C$3:$D$1432,2,0)</f>
        <v>203243.96</v>
      </c>
      <c r="I313">
        <v>139177.5</v>
      </c>
      <c r="K313">
        <v>139177.5</v>
      </c>
    </row>
    <row r="314" spans="1:11">
      <c r="A314">
        <v>113872.5</v>
      </c>
      <c r="C314" s="61" t="s">
        <v>190</v>
      </c>
      <c r="D314" t="str">
        <f>VLOOKUP(C314,'POPULATION DATA-3'!$E$3:$N$1432,10,0)</f>
        <v>104716.36</v>
      </c>
      <c r="G314" s="61" t="s">
        <v>802</v>
      </c>
      <c r="H314" s="61" t="str">
        <f>VLOOKUP(Table5[[#This Row],[BRANCH_NAME]],$C$3:$D$1432,2,0)</f>
        <v>138782.05</v>
      </c>
      <c r="I314">
        <v>113872.5</v>
      </c>
      <c r="K314">
        <v>113872.5</v>
      </c>
    </row>
    <row r="315" spans="1:11">
      <c r="A315">
        <v>76624.900000000009</v>
      </c>
      <c r="C315" s="61" t="s">
        <v>53</v>
      </c>
      <c r="D315" t="str">
        <f>VLOOKUP(C315,'POPULATION DATA-3'!$E$3:$N$1432,10,0)</f>
        <v>89756.88</v>
      </c>
      <c r="G315" s="61" t="s">
        <v>569</v>
      </c>
      <c r="H315" s="61" t="str">
        <f>VLOOKUP(Table5[[#This Row],[BRANCH_NAME]],$C$3:$D$1432,2,0)</f>
        <v>253050</v>
      </c>
      <c r="I315">
        <v>76624.900000000009</v>
      </c>
      <c r="K315">
        <v>76624.900000000009</v>
      </c>
    </row>
    <row r="316" spans="1:11">
      <c r="A316">
        <v>62693.1</v>
      </c>
      <c r="C316" s="61" t="s">
        <v>54</v>
      </c>
      <c r="D316" t="str">
        <f>VLOOKUP(C316,'POPULATION DATA-3'!$E$3:$N$1432,10,0)</f>
        <v>373987</v>
      </c>
      <c r="G316" s="61" t="s">
        <v>577</v>
      </c>
      <c r="H316" s="61" t="str">
        <f>VLOOKUP(Table5[[#This Row],[BRANCH_NAME]],$C$3:$D$1432,2,0)</f>
        <v>113872.5</v>
      </c>
      <c r="I316">
        <v>62693.1</v>
      </c>
      <c r="K316">
        <v>62693.1</v>
      </c>
    </row>
    <row r="317" spans="1:11">
      <c r="A317">
        <v>127243</v>
      </c>
      <c r="C317" s="101" t="s">
        <v>110</v>
      </c>
      <c r="D317" t="str">
        <f>VLOOKUP(C317,'POPULATION DATA-3'!$E$3:$N$1432,10,0)</f>
        <v>198894</v>
      </c>
      <c r="G317" s="61" t="s">
        <v>691</v>
      </c>
      <c r="H317" s="61" t="str">
        <f>VLOOKUP(Table5[[#This Row],[BRANCH_NAME]],$C$3:$D$1432,2,0)</f>
        <v>76624.9</v>
      </c>
      <c r="I317">
        <v>127243</v>
      </c>
      <c r="K317">
        <v>127243</v>
      </c>
    </row>
    <row r="318" spans="1:11">
      <c r="A318">
        <v>101136.20000000001</v>
      </c>
      <c r="C318" s="61" t="s">
        <v>110</v>
      </c>
      <c r="D318" t="str">
        <f>VLOOKUP(C318,'POPULATION DATA-3'!$E$3:$N$1432,10,0)</f>
        <v>198894</v>
      </c>
      <c r="G318" s="61" t="s">
        <v>687</v>
      </c>
      <c r="H318" s="61" t="str">
        <f>VLOOKUP(Table5[[#This Row],[BRANCH_NAME]],$C$3:$D$1432,2,0)</f>
        <v>62693.1</v>
      </c>
      <c r="I318">
        <v>101136.20000000001</v>
      </c>
      <c r="K318">
        <v>101136.20000000001</v>
      </c>
    </row>
    <row r="319" spans="1:11">
      <c r="A319">
        <v>82747.8</v>
      </c>
      <c r="C319" s="101" t="s">
        <v>107</v>
      </c>
      <c r="D319" t="str">
        <f>VLOOKUP(C319,'POPULATION DATA-3'!$E$3:$N$1432,10,0)</f>
        <v>193357</v>
      </c>
      <c r="G319" s="61" t="s">
        <v>571</v>
      </c>
      <c r="H319" s="61" t="str">
        <f>VLOOKUP(Table5[[#This Row],[BRANCH_NAME]],$C$3:$D$1432,2,0)</f>
        <v>127243</v>
      </c>
      <c r="I319">
        <v>82747.8</v>
      </c>
      <c r="K319">
        <v>82747.8</v>
      </c>
    </row>
    <row r="320" spans="1:11">
      <c r="A320">
        <v>492166</v>
      </c>
      <c r="C320" s="61" t="s">
        <v>11</v>
      </c>
      <c r="D320" t="str">
        <f>VLOOKUP(C320,'POPULATION DATA-3'!$E$3:$N$1432,10,0)</f>
        <v>30993.36</v>
      </c>
      <c r="G320" s="61" t="s">
        <v>662</v>
      </c>
      <c r="H320" s="61" t="str">
        <f>VLOOKUP(Table5[[#This Row],[BRANCH_NAME]],$C$3:$D$1432,2,0)</f>
        <v>101136.2</v>
      </c>
      <c r="I320">
        <v>492166</v>
      </c>
      <c r="K320">
        <v>492166</v>
      </c>
    </row>
    <row r="321" spans="1:11">
      <c r="A321">
        <v>114882</v>
      </c>
      <c r="C321" s="101" t="s">
        <v>91</v>
      </c>
      <c r="D321" t="str">
        <f>VLOOKUP(C321,'POPULATION DATA-3'!$E$3:$N$1432,10,0)</f>
        <v>101072</v>
      </c>
      <c r="G321" s="61" t="s">
        <v>663</v>
      </c>
      <c r="H321" s="61" t="str">
        <f>VLOOKUP(Table5[[#This Row],[BRANCH_NAME]],$C$3:$D$1432,2,0)</f>
        <v>183884</v>
      </c>
      <c r="I321">
        <v>114882</v>
      </c>
      <c r="K321">
        <v>114882</v>
      </c>
    </row>
    <row r="322" spans="1:11">
      <c r="A322">
        <v>134029</v>
      </c>
      <c r="C322" s="61" t="s">
        <v>91</v>
      </c>
      <c r="D322" t="str">
        <f>VLOOKUP(C322,'POPULATION DATA-3'!$E$3:$N$1432,10,0)</f>
        <v>101072</v>
      </c>
      <c r="G322" s="61" t="s">
        <v>509</v>
      </c>
      <c r="H322" s="61" t="str">
        <f>VLOOKUP(Table5[[#This Row],[BRANCH_NAME]],$C$3:$D$1432,2,0)</f>
        <v>492166</v>
      </c>
      <c r="I322">
        <v>134029</v>
      </c>
      <c r="K322">
        <v>134029</v>
      </c>
    </row>
    <row r="323" spans="1:11">
      <c r="A323">
        <v>119668.75</v>
      </c>
      <c r="C323" s="61" t="s">
        <v>89</v>
      </c>
      <c r="D323" t="str">
        <f>VLOOKUP(C323,'POPULATION DATA-3'!$E$3:$N$1432,10,0)</f>
        <v>55589.6</v>
      </c>
      <c r="G323" s="61" t="s">
        <v>619</v>
      </c>
      <c r="H323" s="61" t="str">
        <f>VLOOKUP(Table5[[#This Row],[BRANCH_NAME]],$C$3:$D$1432,2,0)</f>
        <v>114882</v>
      </c>
      <c r="I323">
        <v>119668.75</v>
      </c>
      <c r="K323">
        <v>119668.75</v>
      </c>
    </row>
    <row r="324" spans="1:11">
      <c r="A324">
        <v>110095.25</v>
      </c>
      <c r="C324" s="101" t="s">
        <v>68</v>
      </c>
      <c r="D324" t="str">
        <f>VLOOKUP(C324,'POPULATION DATA-3'!$E$3:$N$1432,10,0)</f>
        <v>140223</v>
      </c>
      <c r="G324" s="61" t="s">
        <v>622</v>
      </c>
      <c r="H324" s="61" t="str">
        <f>VLOOKUP(Table5[[#This Row],[BRANCH_NAME]],$C$3:$D$1432,2,0)</f>
        <v>134029</v>
      </c>
      <c r="I324">
        <v>110095.25</v>
      </c>
      <c r="K324">
        <v>110095.25</v>
      </c>
    </row>
    <row r="325" spans="1:11">
      <c r="A325">
        <v>424190</v>
      </c>
      <c r="C325" s="61" t="s">
        <v>67</v>
      </c>
      <c r="D325" t="str">
        <f>VLOOKUP(C325,'POPULATION DATA-3'!$E$3:$N$1432,10,0)</f>
        <v>77122.65</v>
      </c>
      <c r="G325" s="61" t="s">
        <v>624</v>
      </c>
      <c r="H325" s="61" t="str">
        <f>VLOOKUP(Table5[[#This Row],[BRANCH_NAME]],$C$3:$D$1432,2,0)</f>
        <v>119668.75</v>
      </c>
      <c r="I325">
        <v>424190</v>
      </c>
      <c r="K325">
        <v>424190</v>
      </c>
    </row>
    <row r="326" spans="1:11">
      <c r="A326">
        <v>53397</v>
      </c>
      <c r="C326" s="61" t="s">
        <v>124</v>
      </c>
      <c r="D326" t="str">
        <f>VLOOKUP(C326,'POPULATION DATA-3'!$E$3:$N$1432,10,0)</f>
        <v>63100.35</v>
      </c>
      <c r="G326" s="61" t="s">
        <v>631</v>
      </c>
      <c r="H326" s="61" t="str">
        <f>VLOOKUP(Table5[[#This Row],[BRANCH_NAME]],$C$3:$D$1432,2,0)</f>
        <v>110095.25</v>
      </c>
      <c r="I326">
        <v>53397</v>
      </c>
      <c r="K326">
        <v>53397</v>
      </c>
    </row>
    <row r="327" spans="1:11">
      <c r="A327">
        <v>65263.000000000007</v>
      </c>
      <c r="C327" s="101" t="s">
        <v>378</v>
      </c>
      <c r="D327" t="str">
        <f>VLOOKUP(C327,'POPULATION DATA-3'!$E$3:$N$1432,10,0)</f>
        <v>528120</v>
      </c>
      <c r="G327" s="61" t="s">
        <v>174</v>
      </c>
      <c r="H327" s="61" t="str">
        <f>VLOOKUP(Table5[[#This Row],[BRANCH_NAME]],$C$3:$D$1432,2,0)</f>
        <v>424190</v>
      </c>
      <c r="I327">
        <v>65263.000000000007</v>
      </c>
      <c r="K327">
        <v>65263.000000000007</v>
      </c>
    </row>
    <row r="328" spans="1:11">
      <c r="A328">
        <v>249100</v>
      </c>
      <c r="C328" s="61" t="s">
        <v>378</v>
      </c>
      <c r="D328" t="str">
        <f>VLOOKUP(C328,'POPULATION DATA-3'!$E$3:$N$1432,10,0)</f>
        <v>528120</v>
      </c>
      <c r="G328" s="61" t="s">
        <v>498</v>
      </c>
      <c r="H328" s="61" t="str">
        <f>VLOOKUP(Table5[[#This Row],[BRANCH_NAME]],$C$3:$D$1432,2,0)</f>
        <v>53397</v>
      </c>
      <c r="I328">
        <v>249100</v>
      </c>
      <c r="K328">
        <v>249100</v>
      </c>
    </row>
    <row r="329" spans="1:11">
      <c r="A329">
        <v>96211.15</v>
      </c>
      <c r="C329" s="101" t="s">
        <v>290</v>
      </c>
      <c r="D329" t="str">
        <f>VLOOKUP(C329,'POPULATION DATA-3'!$E$3:$N$1432,10,0)</f>
        <v>236965</v>
      </c>
      <c r="G329" s="61" t="s">
        <v>500</v>
      </c>
      <c r="H329" s="61" t="str">
        <f>VLOOKUP(Table5[[#This Row],[BRANCH_NAME]],$C$3:$D$1432,2,0)</f>
        <v>65263</v>
      </c>
      <c r="I329">
        <v>96211.15</v>
      </c>
      <c r="K329">
        <v>96211.15</v>
      </c>
    </row>
    <row r="330" spans="1:11">
      <c r="A330">
        <v>90713.37000000001</v>
      </c>
      <c r="C330" s="61" t="s">
        <v>290</v>
      </c>
      <c r="D330" t="str">
        <f>VLOOKUP(C330,'POPULATION DATA-3'!$E$3:$N$1432,10,0)</f>
        <v>236965</v>
      </c>
      <c r="G330" s="61" t="s">
        <v>156</v>
      </c>
      <c r="H330" s="61" t="str">
        <f>VLOOKUP(Table5[[#This Row],[BRANCH_NAME]],$C$3:$D$1432,2,0)</f>
        <v>249100</v>
      </c>
      <c r="I330">
        <v>90713.37000000001</v>
      </c>
      <c r="K330">
        <v>90713.37000000001</v>
      </c>
    </row>
    <row r="331" spans="1:11">
      <c r="A331">
        <v>87964.479999999996</v>
      </c>
      <c r="C331" s="101" t="s">
        <v>287</v>
      </c>
      <c r="D331" t="str">
        <f>VLOOKUP(C331,'POPULATION DATA-3'!$E$3:$N$1432,10,0)</f>
        <v>342027</v>
      </c>
      <c r="G331" s="61" t="s">
        <v>172</v>
      </c>
      <c r="H331" s="61" t="str">
        <f>VLOOKUP(Table5[[#This Row],[BRANCH_NAME]],$C$3:$D$1432,2,0)</f>
        <v>96211.15</v>
      </c>
      <c r="I331">
        <v>87964.479999999996</v>
      </c>
      <c r="K331">
        <v>87964.479999999996</v>
      </c>
    </row>
    <row r="332" spans="1:11">
      <c r="A332">
        <v>90793.8</v>
      </c>
      <c r="C332" s="61" t="s">
        <v>1060</v>
      </c>
      <c r="D332" t="str">
        <f>VLOOKUP(C332,'POPULATION DATA-3'!$E$3:$N$1432,10,0)</f>
        <v>82086.48</v>
      </c>
      <c r="G332" s="61" t="s">
        <v>633</v>
      </c>
      <c r="H332" s="61" t="str">
        <f>VLOOKUP(Table5[[#This Row],[BRANCH_NAME]],$C$3:$D$1432,2,0)</f>
        <v>90713.37</v>
      </c>
      <c r="I332">
        <v>90793.8</v>
      </c>
      <c r="K332">
        <v>90793.8</v>
      </c>
    </row>
    <row r="333" spans="1:11">
      <c r="A333">
        <v>110970.20000000001</v>
      </c>
      <c r="C333" s="61" t="s">
        <v>1061</v>
      </c>
      <c r="D333" t="str">
        <f>VLOOKUP(C333,'POPULATION DATA-3'!$E$3:$N$1432,10,0)</f>
        <v>82086.48</v>
      </c>
      <c r="G333" s="61" t="s">
        <v>739</v>
      </c>
      <c r="H333" s="61" t="str">
        <f>VLOOKUP(Table5[[#This Row],[BRANCH_NAME]],$C$3:$D$1432,2,0)</f>
        <v>87964.48</v>
      </c>
      <c r="I333">
        <v>110970.20000000001</v>
      </c>
      <c r="K333">
        <v>110970.20000000001</v>
      </c>
    </row>
    <row r="334" spans="1:11">
      <c r="A334">
        <v>172337</v>
      </c>
      <c r="C334" s="61" t="s">
        <v>286</v>
      </c>
      <c r="D334" t="str">
        <f>VLOOKUP(C334,'POPULATION DATA-3'!$E$3:$N$1432,10,0)</f>
        <v>95767.56</v>
      </c>
      <c r="G334" s="61" t="s">
        <v>166</v>
      </c>
      <c r="H334" s="61" t="str">
        <f>VLOOKUP(Table5[[#This Row],[BRANCH_NAME]],$C$3:$D$1432,2,0)</f>
        <v>90793.8</v>
      </c>
      <c r="I334">
        <v>172337</v>
      </c>
      <c r="K334">
        <v>172337</v>
      </c>
    </row>
    <row r="335" spans="1:11">
      <c r="A335">
        <v>143208</v>
      </c>
      <c r="C335" s="61" t="s">
        <v>287</v>
      </c>
      <c r="D335" t="str">
        <f>VLOOKUP(C335,'POPULATION DATA-3'!$E$3:$N$1432,10,0)</f>
        <v>342027</v>
      </c>
      <c r="G335" s="61" t="s">
        <v>168</v>
      </c>
      <c r="H335" s="61" t="str">
        <f>VLOOKUP(Table5[[#This Row],[BRANCH_NAME]],$C$3:$D$1432,2,0)</f>
        <v>201764</v>
      </c>
      <c r="I335">
        <v>143208</v>
      </c>
      <c r="K335">
        <v>143208</v>
      </c>
    </row>
    <row r="336" spans="1:11">
      <c r="A336">
        <v>119756.7</v>
      </c>
      <c r="C336" s="101" t="s">
        <v>382</v>
      </c>
      <c r="D336" t="str">
        <f>VLOOKUP(C336,'POPULATION DATA-3'!$E$3:$N$1432,10,0)</f>
        <v>71677</v>
      </c>
      <c r="G336" s="61" t="s">
        <v>780</v>
      </c>
      <c r="H336" s="61" t="str">
        <f>VLOOKUP(Table5[[#This Row],[BRANCH_NAME]],$C$3:$D$1432,2,0)</f>
        <v>172337</v>
      </c>
      <c r="I336">
        <v>119756.7</v>
      </c>
      <c r="K336">
        <v>119756.7</v>
      </c>
    </row>
    <row r="337" spans="1:11">
      <c r="A337">
        <v>112913.46</v>
      </c>
      <c r="C337" s="61" t="s">
        <v>382</v>
      </c>
      <c r="D337" t="str">
        <f>VLOOKUP(C337,'POPULATION DATA-3'!$E$3:$N$1432,10,0)</f>
        <v>71677</v>
      </c>
      <c r="G337" s="61" t="s">
        <v>578</v>
      </c>
      <c r="H337" s="61" t="str">
        <f>VLOOKUP(Table5[[#This Row],[BRANCH_NAME]],$C$3:$D$1432,2,0)</f>
        <v>143208</v>
      </c>
      <c r="I337">
        <v>112913.46</v>
      </c>
      <c r="K337">
        <v>112913.46</v>
      </c>
    </row>
    <row r="338" spans="1:11">
      <c r="A338">
        <v>109491.84</v>
      </c>
      <c r="C338" s="101" t="s">
        <v>291</v>
      </c>
      <c r="D338" t="str">
        <f>VLOOKUP(C338,'POPULATION DATA-3'!$E$3:$N$1432,10,0)</f>
        <v>335243</v>
      </c>
      <c r="G338" s="61" t="s">
        <v>632</v>
      </c>
      <c r="H338" s="61" t="str">
        <f>VLOOKUP(Table5[[#This Row],[BRANCH_NAME]],$C$3:$D$1432,2,0)</f>
        <v>119756.7</v>
      </c>
      <c r="I338">
        <v>109491.84</v>
      </c>
      <c r="K338">
        <v>109491.84</v>
      </c>
    </row>
    <row r="339" spans="1:11">
      <c r="A339">
        <v>287807</v>
      </c>
      <c r="C339" s="61" t="s">
        <v>291</v>
      </c>
      <c r="D339" t="str">
        <f>VLOOKUP(C339,'POPULATION DATA-3'!$E$3:$N$1432,10,0)</f>
        <v>335243</v>
      </c>
      <c r="G339" s="61" t="s">
        <v>629</v>
      </c>
      <c r="H339" s="61" t="str">
        <f>VLOOKUP(Table5[[#This Row],[BRANCH_NAME]],$C$3:$D$1432,2,0)</f>
        <v>342162</v>
      </c>
      <c r="I339">
        <v>287807</v>
      </c>
      <c r="K339">
        <v>287807</v>
      </c>
    </row>
    <row r="340" spans="1:11">
      <c r="A340">
        <v>83046</v>
      </c>
      <c r="C340" s="101" t="s">
        <v>99</v>
      </c>
      <c r="D340" t="str">
        <f>VLOOKUP(C340,'POPULATION DATA-3'!$E$3:$N$1432,10,0)</f>
        <v>339004</v>
      </c>
      <c r="G340" s="61" t="s">
        <v>628</v>
      </c>
      <c r="H340" s="61" t="str">
        <f>VLOOKUP(Table5[[#This Row],[BRANCH_NAME]],$C$3:$D$1432,2,0)</f>
        <v>109491.84</v>
      </c>
      <c r="I340">
        <v>83046</v>
      </c>
      <c r="K340">
        <v>83046</v>
      </c>
    </row>
    <row r="341" spans="1:11">
      <c r="A341">
        <v>124569</v>
      </c>
      <c r="C341" s="61" t="s">
        <v>98</v>
      </c>
      <c r="D341" t="str">
        <f>VLOOKUP(C341,'POPULATION DATA-3'!$E$3:$N$1432,10,0)</f>
        <v>186452.2</v>
      </c>
      <c r="G341" s="61" t="s">
        <v>664</v>
      </c>
      <c r="H341" s="61" t="str">
        <f>VLOOKUP(Table5[[#This Row],[BRANCH_NAME]],$C$3:$D$1432,2,0)</f>
        <v>287807</v>
      </c>
      <c r="I341">
        <v>124569</v>
      </c>
      <c r="K341">
        <v>124569</v>
      </c>
    </row>
    <row r="342" spans="1:11">
      <c r="A342">
        <v>264501</v>
      </c>
      <c r="C342" s="61" t="s">
        <v>116</v>
      </c>
      <c r="D342" t="str">
        <f>VLOOKUP(C342,'POPULATION DATA-3'!$E$3:$N$1432,10,0)</f>
        <v>152551.8</v>
      </c>
      <c r="G342" s="61" t="s">
        <v>155</v>
      </c>
      <c r="H342" s="61" t="str">
        <f>VLOOKUP(Table5[[#This Row],[BRANCH_NAME]],$C$3:$D$1432,2,0)</f>
        <v>207615</v>
      </c>
      <c r="I342">
        <v>264501</v>
      </c>
      <c r="K342">
        <v>264501</v>
      </c>
    </row>
    <row r="343" spans="1:11">
      <c r="A343">
        <v>830174</v>
      </c>
      <c r="C343" s="101" t="s">
        <v>66</v>
      </c>
      <c r="D343" t="str">
        <f>VLOOKUP(C343,'POPULATION DATA-3'!$E$3:$N$1432,10,0)</f>
        <v>322840</v>
      </c>
      <c r="G343" s="61" t="s">
        <v>154</v>
      </c>
      <c r="H343" s="61" t="str">
        <f>VLOOKUP(Table5[[#This Row],[BRANCH_NAME]],$C$3:$D$1432,2,0)</f>
        <v>124569</v>
      </c>
      <c r="I343">
        <v>830174</v>
      </c>
      <c r="K343">
        <v>830174</v>
      </c>
    </row>
    <row r="344" spans="1:11">
      <c r="A344">
        <v>186393.60000000001</v>
      </c>
      <c r="C344" s="61" t="s">
        <v>65</v>
      </c>
      <c r="D344" t="str">
        <f>VLOOKUP(C344,'POPULATION DATA-3'!$E$3:$N$1432,10,0)</f>
        <v>103308.8</v>
      </c>
      <c r="G344" s="61" t="s">
        <v>670</v>
      </c>
      <c r="H344" s="61" t="str">
        <f>VLOOKUP(Table5[[#This Row],[BRANCH_NAME]],$C$3:$D$1432,2,0)</f>
        <v>264501</v>
      </c>
      <c r="I344">
        <v>186393.60000000001</v>
      </c>
      <c r="K344">
        <v>186393.60000000001</v>
      </c>
    </row>
    <row r="345" spans="1:11">
      <c r="A345">
        <v>227814.40000000002</v>
      </c>
      <c r="C345" s="61" t="s">
        <v>136</v>
      </c>
      <c r="D345" t="str">
        <f>VLOOKUP(C345,'POPULATION DATA-3'!$E$3:$N$1432,10,0)</f>
        <v>106537.2</v>
      </c>
      <c r="G345" s="61" t="s">
        <v>548</v>
      </c>
      <c r="H345" s="61" t="str">
        <f>VLOOKUP(Table5[[#This Row],[BRANCH_NAME]],$C$3:$D$1432,2,0)</f>
        <v>830174</v>
      </c>
      <c r="I345">
        <v>227814.40000000002</v>
      </c>
      <c r="K345">
        <v>227814.40000000002</v>
      </c>
    </row>
    <row r="346" spans="1:11">
      <c r="A346">
        <v>28870.799999999999</v>
      </c>
      <c r="C346" s="61" t="s">
        <v>113</v>
      </c>
      <c r="D346" t="str">
        <f>VLOOKUP(C346,'POPULATION DATA-3'!$E$3:$N$1432,10,0)</f>
        <v>112994</v>
      </c>
      <c r="G346" s="61" t="s">
        <v>252</v>
      </c>
      <c r="H346" s="61" t="str">
        <f>VLOOKUP(Table5[[#This Row],[BRANCH_NAME]],$C$3:$D$1432,2,0)</f>
        <v>186393.6</v>
      </c>
      <c r="I346">
        <v>28870.799999999999</v>
      </c>
      <c r="K346">
        <v>28870.799999999999</v>
      </c>
    </row>
    <row r="347" spans="1:11">
      <c r="A347">
        <v>27221.040000000001</v>
      </c>
      <c r="C347" s="101" t="s">
        <v>115</v>
      </c>
      <c r="D347" t="str">
        <f>VLOOKUP(C347,'POPULATION DATA-3'!$E$3:$N$1432,10,0)</f>
        <v>106447</v>
      </c>
      <c r="G347" s="61" t="s">
        <v>251</v>
      </c>
      <c r="H347" s="61" t="str">
        <f>VLOOKUP(Table5[[#This Row],[BRANCH_NAME]],$C$3:$D$1432,2,0)</f>
        <v>227814.4</v>
      </c>
      <c r="I347">
        <v>27221.040000000001</v>
      </c>
      <c r="K347">
        <v>27221.040000000001</v>
      </c>
    </row>
    <row r="348" spans="1:11">
      <c r="A348">
        <v>26396.16</v>
      </c>
      <c r="C348" s="61" t="s">
        <v>114</v>
      </c>
      <c r="D348" t="str">
        <f>VLOOKUP(C348,'POPULATION DATA-3'!$E$3:$N$1432,10,0)</f>
        <v>37256.45</v>
      </c>
      <c r="G348" s="61" t="s">
        <v>504</v>
      </c>
      <c r="H348" s="61" t="str">
        <f>VLOOKUP(Table5[[#This Row],[BRANCH_NAME]],$C$3:$D$1432,2,0)</f>
        <v>28870.8</v>
      </c>
      <c r="I348">
        <v>26396.16</v>
      </c>
      <c r="K348">
        <v>26396.16</v>
      </c>
    </row>
    <row r="349" spans="1:11">
      <c r="A349">
        <v>11030.25</v>
      </c>
      <c r="C349" s="61" t="s">
        <v>115</v>
      </c>
      <c r="D349" t="str">
        <f>VLOOKUP(C349,'POPULATION DATA-3'!$E$3:$N$1432,10,0)</f>
        <v>106447</v>
      </c>
      <c r="G349" s="61" t="s">
        <v>506</v>
      </c>
      <c r="H349" s="61" t="str">
        <f>VLOOKUP(Table5[[#This Row],[BRANCH_NAME]],$C$3:$D$1432,2,0)</f>
        <v>27221.04</v>
      </c>
      <c r="I349">
        <v>11030.25</v>
      </c>
      <c r="K349">
        <v>11030.25</v>
      </c>
    </row>
    <row r="350" spans="1:11">
      <c r="A350">
        <v>13236.3</v>
      </c>
      <c r="C350" s="61" t="s">
        <v>118</v>
      </c>
      <c r="D350" t="str">
        <f>VLOOKUP(C350,'POPULATION DATA-3'!$E$3:$N$1432,10,0)</f>
        <v>34063.04</v>
      </c>
      <c r="G350" s="61" t="s">
        <v>558</v>
      </c>
      <c r="H350" s="61" t="str">
        <f>VLOOKUP(Table5[[#This Row],[BRANCH_NAME]],$C$3:$D$1432,2,0)</f>
        <v>26396.16</v>
      </c>
      <c r="I350">
        <v>13236.3</v>
      </c>
      <c r="K350">
        <v>13236.3</v>
      </c>
    </row>
    <row r="351" spans="1:11">
      <c r="A351">
        <v>20589.800000000003</v>
      </c>
      <c r="C351" s="101" t="s">
        <v>140</v>
      </c>
      <c r="D351" t="str">
        <f>VLOOKUP(C351,'POPULATION DATA-3'!$E$3:$N$1432,10,0)</f>
        <v>278605</v>
      </c>
      <c r="G351" s="61" t="s">
        <v>594</v>
      </c>
      <c r="H351" s="61" t="str">
        <f>VLOOKUP(Table5[[#This Row],[BRANCH_NAME]],$C$3:$D$1432,2,0)</f>
        <v>11030.25</v>
      </c>
      <c r="I351">
        <v>20589.800000000003</v>
      </c>
      <c r="K351">
        <v>20589.800000000003</v>
      </c>
    </row>
    <row r="352" spans="1:11">
      <c r="A352">
        <v>16913.05</v>
      </c>
      <c r="C352" s="61" t="s">
        <v>139</v>
      </c>
      <c r="D352" t="str">
        <f>VLOOKUP(C352,'POPULATION DATA-3'!$E$3:$N$1432,10,0)</f>
        <v>278605</v>
      </c>
      <c r="G352" s="61" t="s">
        <v>601</v>
      </c>
      <c r="H352" s="61" t="str">
        <f>VLOOKUP(Table5[[#This Row],[BRANCH_NAME]],$C$3:$D$1432,2,0)</f>
        <v>13236.3</v>
      </c>
      <c r="I352">
        <v>16913.05</v>
      </c>
      <c r="K352">
        <v>16913.05</v>
      </c>
    </row>
    <row r="353" spans="1:11">
      <c r="A353">
        <v>14707</v>
      </c>
      <c r="C353" s="101" t="s">
        <v>1065</v>
      </c>
      <c r="D353" t="str">
        <f>VLOOKUP(C353,'POPULATION DATA-3'!$E$3:$N$1432,10,0)</f>
        <v>315208</v>
      </c>
      <c r="G353" s="61" t="s">
        <v>236</v>
      </c>
      <c r="H353" s="61" t="str">
        <f>VLOOKUP(Table5[[#This Row],[BRANCH_NAME]],$C$3:$D$1432,2,0)</f>
        <v>20589.8</v>
      </c>
      <c r="I353">
        <v>14707</v>
      </c>
      <c r="K353">
        <v>14707</v>
      </c>
    </row>
    <row r="354" spans="1:11">
      <c r="A354">
        <v>85301.65</v>
      </c>
      <c r="C354" s="61" t="s">
        <v>1065</v>
      </c>
      <c r="D354" t="str">
        <f>VLOOKUP(C354,'POPULATION DATA-3'!$E$3:$N$1432,10,0)</f>
        <v>315208</v>
      </c>
      <c r="G354" s="61" t="s">
        <v>597</v>
      </c>
      <c r="H354" s="61" t="str">
        <f>VLOOKUP(Table5[[#This Row],[BRANCH_NAME]],$C$3:$D$1432,2,0)</f>
        <v>16913.05</v>
      </c>
      <c r="I354">
        <v>85301.65</v>
      </c>
      <c r="K354">
        <v>85301.65</v>
      </c>
    </row>
    <row r="355" spans="1:11">
      <c r="A355">
        <v>80427.27</v>
      </c>
      <c r="C355" s="101" t="s">
        <v>375</v>
      </c>
      <c r="D355" t="str">
        <f>VLOOKUP(C355,'POPULATION DATA-3'!$E$3:$N$1432,10,0)</f>
        <v>384806</v>
      </c>
      <c r="G355" s="61" t="s">
        <v>605</v>
      </c>
      <c r="H355" s="61" t="str">
        <f>VLOOKUP(Table5[[#This Row],[BRANCH_NAME]],$C$3:$D$1432,2,0)</f>
        <v>14707</v>
      </c>
      <c r="I355">
        <v>80427.27</v>
      </c>
      <c r="K355">
        <v>80427.27</v>
      </c>
    </row>
    <row r="356" spans="1:11">
      <c r="A356">
        <v>77990.080000000002</v>
      </c>
      <c r="C356" s="61" t="s">
        <v>374</v>
      </c>
      <c r="D356" t="str">
        <f>VLOOKUP(C356,'POPULATION DATA-3'!$E$3:$N$1432,10,0)</f>
        <v>173162.7</v>
      </c>
      <c r="G356" s="61" t="s">
        <v>152</v>
      </c>
      <c r="H356" s="61" t="str">
        <f>VLOOKUP(Table5[[#This Row],[BRANCH_NAME]],$C$3:$D$1432,2,0)</f>
        <v>85301.65</v>
      </c>
      <c r="I356">
        <v>77990.080000000002</v>
      </c>
      <c r="K356">
        <v>77990.080000000002</v>
      </c>
    </row>
    <row r="357" spans="1:11">
      <c r="A357">
        <v>182236</v>
      </c>
      <c r="C357" s="61" t="s">
        <v>377</v>
      </c>
      <c r="D357" t="str">
        <f>VLOOKUP(C357,'POPULATION DATA-3'!$E$3:$N$1432,10,0)</f>
        <v>211643.3</v>
      </c>
      <c r="G357" s="61" t="s">
        <v>176</v>
      </c>
      <c r="H357" s="61" t="str">
        <f>VLOOKUP(Table5[[#This Row],[BRANCH_NAME]],$C$3:$D$1432,2,0)</f>
        <v>80427.27</v>
      </c>
      <c r="I357">
        <v>182236</v>
      </c>
      <c r="K357">
        <v>182236</v>
      </c>
    </row>
    <row r="358" spans="1:11">
      <c r="A358">
        <v>369933</v>
      </c>
      <c r="C358" s="101" t="s">
        <v>354</v>
      </c>
      <c r="D358" t="str">
        <f>VLOOKUP(C358,'POPULATION DATA-3'!$E$3:$N$1432,10,0)</f>
        <v>310871</v>
      </c>
      <c r="G358" s="61" t="s">
        <v>638</v>
      </c>
      <c r="H358" s="61" t="str">
        <f>VLOOKUP(Table5[[#This Row],[BRANCH_NAME]],$C$3:$D$1432,2,0)</f>
        <v>77990.08</v>
      </c>
      <c r="I358">
        <v>369933</v>
      </c>
      <c r="K358">
        <v>369933</v>
      </c>
    </row>
    <row r="359" spans="1:11">
      <c r="A359">
        <v>159242</v>
      </c>
      <c r="C359" s="61" t="s">
        <v>353</v>
      </c>
      <c r="D359" t="str">
        <f>VLOOKUP(C359,'POPULATION DATA-3'!$E$3:$N$1432,10,0)</f>
        <v>310871</v>
      </c>
      <c r="G359" s="61" t="s">
        <v>669</v>
      </c>
      <c r="H359" s="61" t="str">
        <f>VLOOKUP(Table5[[#This Row],[BRANCH_NAME]],$C$3:$D$1432,2,0)</f>
        <v>182236</v>
      </c>
      <c r="I359">
        <v>159242</v>
      </c>
      <c r="K359">
        <v>159242</v>
      </c>
    </row>
    <row r="360" spans="1:11">
      <c r="A360">
        <v>190170.2</v>
      </c>
      <c r="C360" s="101" t="s">
        <v>49</v>
      </c>
      <c r="D360" t="str">
        <f>VLOOKUP(C360,'POPULATION DATA-3'!$E$3:$N$1432,10,0)</f>
        <v>229118</v>
      </c>
      <c r="G360" s="61" t="s">
        <v>522</v>
      </c>
      <c r="H360" s="61" t="str">
        <f>VLOOKUP(Table5[[#This Row],[BRANCH_NAME]],$C$3:$D$1432,2,0)</f>
        <v>369933</v>
      </c>
      <c r="I360">
        <v>190170.2</v>
      </c>
      <c r="K360">
        <v>190170.2</v>
      </c>
    </row>
    <row r="361" spans="1:11">
      <c r="A361">
        <v>155593.80000000002</v>
      </c>
      <c r="C361" s="61" t="s">
        <v>49</v>
      </c>
      <c r="D361" t="str">
        <f>VLOOKUP(C361,'POPULATION DATA-3'!$E$3:$N$1432,10,0)</f>
        <v>229118</v>
      </c>
      <c r="G361" s="61" t="s">
        <v>699</v>
      </c>
      <c r="H361" s="61" t="str">
        <f>VLOOKUP(Table5[[#This Row],[BRANCH_NAME]],$C$3:$D$1432,2,0)</f>
        <v>159242</v>
      </c>
      <c r="I361">
        <v>155593.80000000002</v>
      </c>
      <c r="K361">
        <v>155593.80000000002</v>
      </c>
    </row>
    <row r="362" spans="1:11">
      <c r="A362">
        <v>133528.05000000002</v>
      </c>
      <c r="C362" s="101" t="s">
        <v>74</v>
      </c>
      <c r="D362" t="str">
        <f>VLOOKUP(C362,'POPULATION DATA-3'!$E$3:$N$1432,10,0)</f>
        <v>387832</v>
      </c>
      <c r="G362" s="61" t="s">
        <v>167</v>
      </c>
      <c r="H362" s="61" t="str">
        <f>VLOOKUP(Table5[[#This Row],[BRANCH_NAME]],$C$3:$D$1432,2,0)</f>
        <v>190170.2</v>
      </c>
      <c r="I362">
        <v>133528.05000000002</v>
      </c>
      <c r="K362">
        <v>133528.05000000002</v>
      </c>
    </row>
    <row r="363" spans="1:11">
      <c r="A363">
        <v>163200.95000000001</v>
      </c>
      <c r="C363" s="61" t="s">
        <v>77</v>
      </c>
      <c r="D363" t="str">
        <f>VLOOKUP(C363,'POPULATION DATA-3'!$E$3:$N$1432,10,0)</f>
        <v>96958</v>
      </c>
      <c r="G363" s="61" t="s">
        <v>675</v>
      </c>
      <c r="H363" s="61" t="str">
        <f>VLOOKUP(Table5[[#This Row],[BRANCH_NAME]],$C$3:$D$1432,2,0)</f>
        <v>101267.84</v>
      </c>
      <c r="I363">
        <v>163200.95000000001</v>
      </c>
      <c r="K363">
        <v>163200.95000000001</v>
      </c>
    </row>
    <row r="364" spans="1:11">
      <c r="A364">
        <v>54570.9</v>
      </c>
      <c r="C364" s="61" t="s">
        <v>78</v>
      </c>
      <c r="D364" t="str">
        <f>VLOOKUP(C364,'POPULATION DATA-3'!$E$3:$N$1432,10,0)</f>
        <v>108592.96</v>
      </c>
      <c r="G364" s="61" t="s">
        <v>141</v>
      </c>
      <c r="H364" s="61" t="str">
        <f>VLOOKUP(Table5[[#This Row],[BRANCH_NAME]],$C$3:$D$1432,2,0)</f>
        <v>133528.05</v>
      </c>
      <c r="I364">
        <v>54570.9</v>
      </c>
      <c r="K364">
        <v>54570.9</v>
      </c>
    </row>
    <row r="365" spans="1:11">
      <c r="A365">
        <v>65485.079999999994</v>
      </c>
      <c r="C365" s="61" t="s">
        <v>135</v>
      </c>
      <c r="D365" t="str">
        <f>VLOOKUP(C365,'POPULATION DATA-3'!$E$3:$N$1432,10,0)</f>
        <v>93079.68</v>
      </c>
      <c r="G365" s="61" t="s">
        <v>144</v>
      </c>
      <c r="H365" s="61" t="str">
        <f>VLOOKUP(Table5[[#This Row],[BRANCH_NAME]],$C$3:$D$1432,2,0)</f>
        <v>296729</v>
      </c>
      <c r="I365">
        <v>65485.079999999994</v>
      </c>
      <c r="K365">
        <v>65485.079999999994</v>
      </c>
    </row>
    <row r="366" spans="1:11">
      <c r="A366">
        <v>101865.68000000001</v>
      </c>
      <c r="C366" s="61" t="s">
        <v>74</v>
      </c>
      <c r="D366" t="str">
        <f>VLOOKUP(C366,'POPULATION DATA-3'!$E$3:$N$1432,10,0)</f>
        <v>387832</v>
      </c>
      <c r="G366" s="61" t="s">
        <v>169</v>
      </c>
      <c r="H366" s="61" t="str">
        <f>VLOOKUP(Table5[[#This Row],[BRANCH_NAME]],$C$3:$D$1432,2,0)</f>
        <v>54570.9</v>
      </c>
      <c r="I366">
        <v>101865.68000000001</v>
      </c>
      <c r="K366">
        <v>101865.68000000001</v>
      </c>
    </row>
    <row r="367" spans="1:11">
      <c r="A367">
        <v>83675.38</v>
      </c>
      <c r="C367" s="101" t="s">
        <v>262</v>
      </c>
      <c r="D367" t="str">
        <f>VLOOKUP(C367,'POPULATION DATA-3'!$E$3:$N$1432,10,0)</f>
        <v>262547</v>
      </c>
      <c r="G367" s="61" t="s">
        <v>265</v>
      </c>
      <c r="H367" s="61" t="str">
        <f>VLOOKUP(Table5[[#This Row],[BRANCH_NAME]],$C$3:$D$1432,2,0)</f>
        <v>65485.08</v>
      </c>
      <c r="I367">
        <v>83675.38</v>
      </c>
      <c r="K367">
        <v>83675.38</v>
      </c>
    </row>
    <row r="368" spans="1:11">
      <c r="A368">
        <v>72761.2</v>
      </c>
      <c r="C368" s="61" t="s">
        <v>262</v>
      </c>
      <c r="D368" t="str">
        <f>VLOOKUP(C368,'POPULATION DATA-3'!$E$3:$N$1432,10,0)</f>
        <v>262547</v>
      </c>
      <c r="G368" s="61" t="s">
        <v>689</v>
      </c>
      <c r="H368" s="61" t="str">
        <f>VLOOKUP(Table5[[#This Row],[BRANCH_NAME]],$C$3:$D$1432,2,0)</f>
        <v>101865.68</v>
      </c>
      <c r="I368">
        <v>72761.2</v>
      </c>
      <c r="K368">
        <v>72761.2</v>
      </c>
    </row>
    <row r="369" spans="1:11">
      <c r="A369">
        <v>221432.4</v>
      </c>
      <c r="C369" s="101" t="s">
        <v>342</v>
      </c>
      <c r="D369" t="str">
        <f>VLOOKUP(C369,'POPULATION DATA-3'!$E$3:$N$1432,10,0)</f>
        <v>327194</v>
      </c>
      <c r="G369" s="61" t="s">
        <v>170</v>
      </c>
      <c r="H369" s="61" t="str">
        <f>VLOOKUP(Table5[[#This Row],[BRANCH_NAME]],$C$3:$D$1432,2,0)</f>
        <v>83675.38</v>
      </c>
      <c r="I369">
        <v>221432.4</v>
      </c>
      <c r="K369">
        <v>221432.4</v>
      </c>
    </row>
    <row r="370" spans="1:11">
      <c r="A370">
        <v>208779.12</v>
      </c>
      <c r="C370" s="61" t="s">
        <v>343</v>
      </c>
      <c r="D370" t="str">
        <f>VLOOKUP(C370,'POPULATION DATA-3'!$E$3:$N$1432,10,0)</f>
        <v>49079.1</v>
      </c>
      <c r="G370" s="61" t="s">
        <v>692</v>
      </c>
      <c r="H370" s="61" t="str">
        <f>VLOOKUP(Table5[[#This Row],[BRANCH_NAME]],$C$3:$D$1432,2,0)</f>
        <v>72761.2</v>
      </c>
      <c r="I370">
        <v>208779.12</v>
      </c>
      <c r="K370">
        <v>208779.12</v>
      </c>
    </row>
    <row r="371" spans="1:11">
      <c r="A371">
        <v>202452.48000000001</v>
      </c>
      <c r="C371" s="61" t="s">
        <v>341</v>
      </c>
      <c r="D371" t="str">
        <f>VLOOKUP(C371,'POPULATION DATA-3'!$E$3:$N$1432,10,0)</f>
        <v>58894.92</v>
      </c>
      <c r="G371" s="61" t="s">
        <v>516</v>
      </c>
      <c r="H371" s="61" t="str">
        <f>VLOOKUP(Table5[[#This Row],[BRANCH_NAME]],$C$3:$D$1432,2,0)</f>
        <v>632664</v>
      </c>
      <c r="I371">
        <v>202452.48000000001</v>
      </c>
      <c r="K371">
        <v>202452.48000000001</v>
      </c>
    </row>
    <row r="372" spans="1:11">
      <c r="A372">
        <v>61167.149999999994</v>
      </c>
      <c r="C372" s="61" t="s">
        <v>350</v>
      </c>
      <c r="D372" t="str">
        <f>VLOOKUP(C372,'POPULATION DATA-3'!$E$3:$N$1432,10,0)</f>
        <v>65438.8</v>
      </c>
      <c r="G372" s="61" t="s">
        <v>539</v>
      </c>
      <c r="H372" s="61" t="str">
        <f>VLOOKUP(Table5[[#This Row],[BRANCH_NAME]],$C$3:$D$1432,2,0)</f>
        <v>208779.12</v>
      </c>
      <c r="I372">
        <v>61167.149999999994</v>
      </c>
      <c r="K372">
        <v>61167.149999999994</v>
      </c>
    </row>
    <row r="373" spans="1:11">
      <c r="A373">
        <v>73400.58</v>
      </c>
      <c r="C373" s="61" t="s">
        <v>351</v>
      </c>
      <c r="D373" t="str">
        <f>VLOOKUP(C373,'POPULATION DATA-3'!$E$3:$N$1432,10,0)</f>
        <v>166870</v>
      </c>
      <c r="G373" s="61" t="s">
        <v>540</v>
      </c>
      <c r="H373" s="61" t="str">
        <f>VLOOKUP(Table5[[#This Row],[BRANCH_NAME]],$C$3:$D$1432,2,0)</f>
        <v>202452.48</v>
      </c>
      <c r="I373">
        <v>73400.58</v>
      </c>
      <c r="K373">
        <v>73400.58</v>
      </c>
    </row>
    <row r="374" spans="1:11">
      <c r="A374">
        <v>114178.68000000001</v>
      </c>
      <c r="C374" s="61" t="s">
        <v>356</v>
      </c>
      <c r="D374" t="str">
        <f>VLOOKUP(C374,'POPULATION DATA-3'!$E$3:$N$1432,10,0)</f>
        <v>39263.28</v>
      </c>
      <c r="G374" s="61" t="s">
        <v>803</v>
      </c>
      <c r="H374" s="61" t="str">
        <f>VLOOKUP(Table5[[#This Row],[BRANCH_NAME]],$C$3:$D$1432,2,0)</f>
        <v>61167.15</v>
      </c>
      <c r="I374">
        <v>114178.68000000001</v>
      </c>
      <c r="K374">
        <v>114178.68000000001</v>
      </c>
    </row>
    <row r="375" spans="1:11">
      <c r="A375">
        <v>93789.63</v>
      </c>
      <c r="C375" s="61" t="s">
        <v>342</v>
      </c>
      <c r="D375" t="str">
        <f>VLOOKUP(C375,'POPULATION DATA-3'!$E$3:$N$1432,10,0)</f>
        <v>327194</v>
      </c>
      <c r="G375" s="61" t="s">
        <v>667</v>
      </c>
      <c r="H375" s="61" t="str">
        <f>VLOOKUP(Table5[[#This Row],[BRANCH_NAME]],$C$3:$D$1432,2,0)</f>
        <v>407781</v>
      </c>
      <c r="I375">
        <v>93789.63</v>
      </c>
      <c r="K375">
        <v>93789.63</v>
      </c>
    </row>
    <row r="376" spans="1:11">
      <c r="A376">
        <v>81556.200000000012</v>
      </c>
      <c r="C376" s="101" t="s">
        <v>1064</v>
      </c>
      <c r="D376" t="str">
        <f>VLOOKUP(C376,'POPULATION DATA-3'!$E$3:$N$1432,10,0)</f>
        <v>289514</v>
      </c>
      <c r="G376" s="61" t="s">
        <v>799</v>
      </c>
      <c r="H376" s="61" t="str">
        <f>VLOOKUP(Table5[[#This Row],[BRANCH_NAME]],$C$3:$D$1432,2,0)</f>
        <v>114178.68</v>
      </c>
      <c r="I376">
        <v>81556.200000000012</v>
      </c>
      <c r="K376">
        <v>81556.200000000012</v>
      </c>
    </row>
    <row r="377" spans="1:11">
      <c r="A377">
        <v>211108.40000000002</v>
      </c>
      <c r="C377" s="61" t="s">
        <v>1063</v>
      </c>
      <c r="D377" t="str">
        <f>VLOOKUP(C377,'POPULATION DATA-3'!$E$3:$N$1432,10,0)</f>
        <v>289514</v>
      </c>
      <c r="G377" s="61" t="s">
        <v>807</v>
      </c>
      <c r="H377" s="61" t="str">
        <f>VLOOKUP(Table5[[#This Row],[BRANCH_NAME]],$C$3:$D$1432,2,0)</f>
        <v>93789.63</v>
      </c>
      <c r="I377">
        <v>211108.40000000002</v>
      </c>
      <c r="K377">
        <v>211108.40000000002</v>
      </c>
    </row>
    <row r="378" spans="1:11">
      <c r="A378">
        <v>316662.59999999998</v>
      </c>
      <c r="C378" s="101" t="s">
        <v>347</v>
      </c>
      <c r="D378" t="str">
        <f>VLOOKUP(C378,'POPULATION DATA-3'!$E$3:$N$1432,10,0)</f>
        <v>75490</v>
      </c>
      <c r="G378" s="61" t="s">
        <v>812</v>
      </c>
      <c r="H378" s="61" t="str">
        <f>VLOOKUP(Table5[[#This Row],[BRANCH_NAME]],$C$3:$D$1432,2,0)</f>
        <v>81556.2</v>
      </c>
      <c r="I378">
        <v>316662.59999999998</v>
      </c>
      <c r="K378">
        <v>316662.59999999998</v>
      </c>
    </row>
    <row r="379" spans="1:11">
      <c r="A379">
        <v>96289.2</v>
      </c>
      <c r="C379" s="61" t="s">
        <v>346</v>
      </c>
      <c r="D379" t="str">
        <f>VLOOKUP(C379,'POPULATION DATA-3'!$E$3:$N$1432,10,0)</f>
        <v>11323.5</v>
      </c>
      <c r="G379" s="61" t="s">
        <v>305</v>
      </c>
      <c r="H379" s="61" t="str">
        <f>VLOOKUP(Table5[[#This Row],[BRANCH_NAME]],$C$3:$D$1432,2,0)</f>
        <v>527771</v>
      </c>
      <c r="I379">
        <v>96289.2</v>
      </c>
      <c r="K379">
        <v>96289.2</v>
      </c>
    </row>
    <row r="380" spans="1:11">
      <c r="A380">
        <v>90786.96</v>
      </c>
      <c r="C380" s="61" t="s">
        <v>363</v>
      </c>
      <c r="D380" t="str">
        <f>VLOOKUP(C380,'POPULATION DATA-3'!$E$3:$N$1432,10,0)</f>
        <v>13588.2</v>
      </c>
      <c r="G380" s="61" t="s">
        <v>568</v>
      </c>
      <c r="H380" s="61" t="str">
        <f>VLOOKUP(Table5[[#This Row],[BRANCH_NAME]],$C$3:$D$1432,2,0)</f>
        <v>316662.6</v>
      </c>
      <c r="I380">
        <v>90786.96</v>
      </c>
      <c r="K380">
        <v>90786.96</v>
      </c>
    </row>
    <row r="381" spans="1:11">
      <c r="A381">
        <v>88035.839999999997</v>
      </c>
      <c r="C381" s="61" t="s">
        <v>352</v>
      </c>
      <c r="D381" t="str">
        <f>VLOOKUP(C381,'POPULATION DATA-3'!$E$3:$N$1432,10,0)</f>
        <v>21137.2</v>
      </c>
      <c r="G381" s="61" t="s">
        <v>758</v>
      </c>
      <c r="H381" s="61" t="str">
        <f>VLOOKUP(Table5[[#This Row],[BRANCH_NAME]],$C$3:$D$1432,2,0)</f>
        <v>96289.2</v>
      </c>
      <c r="I381">
        <v>88035.839999999997</v>
      </c>
      <c r="K381">
        <v>88035.839999999997</v>
      </c>
    </row>
    <row r="382" spans="1:11">
      <c r="A382">
        <v>16800.48</v>
      </c>
      <c r="C382" s="61" t="s">
        <v>357</v>
      </c>
      <c r="D382" t="str">
        <f>VLOOKUP(C382,'POPULATION DATA-3'!$E$3:$N$1432,10,0)</f>
        <v>17362.7</v>
      </c>
      <c r="G382" s="61" t="s">
        <v>227</v>
      </c>
      <c r="H382" s="61" t="str">
        <f>VLOOKUP(Table5[[#This Row],[BRANCH_NAME]],$C$3:$D$1432,2,0)</f>
        <v>90786.96</v>
      </c>
      <c r="I382">
        <v>16800.48</v>
      </c>
      <c r="K382">
        <v>16800.48</v>
      </c>
    </row>
    <row r="383" spans="1:11">
      <c r="A383">
        <v>18900.54</v>
      </c>
      <c r="C383" s="61" t="s">
        <v>359</v>
      </c>
      <c r="D383" t="str">
        <f>VLOOKUP(C383,'POPULATION DATA-3'!$E$3:$N$1432,10,0)</f>
        <v>15098</v>
      </c>
      <c r="G383" s="61" t="s">
        <v>759</v>
      </c>
      <c r="H383" s="61" t="str">
        <f>VLOOKUP(Table5[[#This Row],[BRANCH_NAME]],$C$3:$D$1432,2,0)</f>
        <v>88035.84</v>
      </c>
      <c r="I383">
        <v>18900.54</v>
      </c>
      <c r="K383">
        <v>18900.54</v>
      </c>
    </row>
    <row r="384" spans="1:11">
      <c r="A384">
        <v>25200.719999999998</v>
      </c>
      <c r="C384" s="101" t="s">
        <v>247</v>
      </c>
      <c r="D384" t="str">
        <f>VLOOKUP(C384,'POPULATION DATA-3'!$E$3:$N$1432,10,0)</f>
        <v>333840</v>
      </c>
      <c r="G384" s="61" t="s">
        <v>470</v>
      </c>
      <c r="H384" s="61" t="str">
        <f>VLOOKUP(Table5[[#This Row],[BRANCH_NAME]],$C$3:$D$1432,2,0)</f>
        <v>16800.48</v>
      </c>
      <c r="I384">
        <v>25200.719999999998</v>
      </c>
      <c r="K384">
        <v>25200.719999999998</v>
      </c>
    </row>
    <row r="385" spans="1:11">
      <c r="A385">
        <v>31500.899999999998</v>
      </c>
      <c r="C385" s="61" t="s">
        <v>247</v>
      </c>
      <c r="D385" t="str">
        <f>VLOOKUP(C385,'POPULATION DATA-3'!$E$3:$N$1432,10,0)</f>
        <v>333840</v>
      </c>
      <c r="G385" s="61" t="s">
        <v>546</v>
      </c>
      <c r="H385" s="61" t="str">
        <f>VLOOKUP(Table5[[#This Row],[BRANCH_NAME]],$C$3:$D$1432,2,0)</f>
        <v>18900.54</v>
      </c>
      <c r="I385">
        <v>31500.899999999998</v>
      </c>
      <c r="K385">
        <v>31500.899999999998</v>
      </c>
    </row>
    <row r="386" spans="1:11">
      <c r="A386">
        <v>33600.959999999999</v>
      </c>
      <c r="C386" s="101" t="s">
        <v>219</v>
      </c>
      <c r="D386" t="str">
        <f>VLOOKUP(C386,'POPULATION DATA-3'!$E$3:$N$1432,10,0)</f>
        <v>184617</v>
      </c>
      <c r="G386" s="61" t="s">
        <v>497</v>
      </c>
      <c r="H386" s="61" t="str">
        <f>VLOOKUP(Table5[[#This Row],[BRANCH_NAME]],$C$3:$D$1432,2,0)</f>
        <v>25200.72</v>
      </c>
      <c r="I386">
        <v>33600.959999999999</v>
      </c>
      <c r="K386">
        <v>33600.959999999999</v>
      </c>
    </row>
    <row r="387" spans="1:11">
      <c r="A387">
        <v>27300.780000000002</v>
      </c>
      <c r="C387" s="61" t="s">
        <v>218</v>
      </c>
      <c r="D387" t="str">
        <f>VLOOKUP(C387,'POPULATION DATA-3'!$E$3:$N$1432,10,0)</f>
        <v>184617</v>
      </c>
      <c r="G387" s="61" t="s">
        <v>570</v>
      </c>
      <c r="H387" s="61" t="str">
        <f>VLOOKUP(Table5[[#This Row],[BRANCH_NAME]],$C$3:$D$1432,2,0)</f>
        <v>31500.9</v>
      </c>
      <c r="I387">
        <v>27300.780000000002</v>
      </c>
      <c r="K387">
        <v>27300.780000000002</v>
      </c>
    </row>
    <row r="388" spans="1:11">
      <c r="A388">
        <v>14700.420000000002</v>
      </c>
      <c r="C388" s="101" t="s">
        <v>244</v>
      </c>
      <c r="D388" t="str">
        <f>VLOOKUP(C388,'POPULATION DATA-3'!$E$3:$N$1432,10,0)</f>
        <v>207379</v>
      </c>
      <c r="G388" s="61" t="s">
        <v>576</v>
      </c>
      <c r="H388" s="61" t="str">
        <f>VLOOKUP(Table5[[#This Row],[BRANCH_NAME]],$C$3:$D$1432,2,0)</f>
        <v>33600.96</v>
      </c>
      <c r="I388">
        <v>14700.420000000002</v>
      </c>
      <c r="K388">
        <v>14700.420000000002</v>
      </c>
    </row>
    <row r="389" spans="1:11">
      <c r="A389">
        <v>42001.200000000004</v>
      </c>
      <c r="C389" s="61" t="s">
        <v>243</v>
      </c>
      <c r="D389" t="str">
        <f>VLOOKUP(C389,'POPULATION DATA-3'!$E$3:$N$1432,10,0)</f>
        <v>207379</v>
      </c>
      <c r="G389" s="61" t="s">
        <v>563</v>
      </c>
      <c r="H389" s="61" t="str">
        <f>VLOOKUP(Table5[[#This Row],[BRANCH_NAME]],$C$3:$D$1432,2,0)</f>
        <v>27300.78</v>
      </c>
      <c r="I389">
        <v>42001.200000000004</v>
      </c>
      <c r="K389">
        <v>42001.200000000004</v>
      </c>
    </row>
    <row r="390" spans="1:11">
      <c r="A390">
        <v>43410.9</v>
      </c>
      <c r="C390" s="10" t="s">
        <v>142</v>
      </c>
      <c r="D390" t="str">
        <f>VLOOKUP(C390,'POPULATION DATA-3'!$E$3:$N$1432,10,0)</f>
        <v>TOTAL_POPULATION</v>
      </c>
      <c r="G390" s="61" t="s">
        <v>530</v>
      </c>
      <c r="H390" s="61" t="str">
        <f>VLOOKUP(Table5[[#This Row],[BRANCH_NAME]],$C$3:$D$1432,2,0)</f>
        <v>14700.42</v>
      </c>
      <c r="I390">
        <v>43410.9</v>
      </c>
      <c r="K390">
        <v>43410.9</v>
      </c>
    </row>
    <row r="391" spans="1:11">
      <c r="A391">
        <v>52093.079999999994</v>
      </c>
      <c r="C391" s="101" t="s">
        <v>745</v>
      </c>
      <c r="D391" t="str">
        <f>VLOOKUP(C391,'POPULATION DATA-3'!$E$3:$N$1432,10,0)</f>
        <v>331566</v>
      </c>
      <c r="G391" s="61" t="s">
        <v>487</v>
      </c>
      <c r="H391" s="61" t="str">
        <f>VLOOKUP(Table5[[#This Row],[BRANCH_NAME]],$C$3:$D$1432,2,0)</f>
        <v>42001.2</v>
      </c>
      <c r="I391">
        <v>52093.079999999994</v>
      </c>
      <c r="K391">
        <v>52093.079999999994</v>
      </c>
    </row>
    <row r="392" spans="1:11">
      <c r="A392">
        <v>81033.680000000008</v>
      </c>
      <c r="C392" s="61" t="s">
        <v>745</v>
      </c>
      <c r="D392" t="str">
        <f>VLOOKUP(C392,'POPULATION DATA-3'!$E$3:$N$1432,10,0)</f>
        <v>331566</v>
      </c>
      <c r="G392" s="61" t="s">
        <v>149</v>
      </c>
      <c r="H392" s="61" t="str">
        <f>VLOOKUP(Table5[[#This Row],[BRANCH_NAME]],$C$3:$D$1432,2,0)</f>
        <v>43410.9</v>
      </c>
      <c r="I392">
        <v>81033.680000000008</v>
      </c>
      <c r="K392">
        <v>81033.680000000008</v>
      </c>
    </row>
    <row r="393" spans="1:11">
      <c r="A393">
        <v>66563.38</v>
      </c>
      <c r="C393" s="101" t="s">
        <v>528</v>
      </c>
      <c r="D393" t="str">
        <f>VLOOKUP(C393,'POPULATION DATA-3'!$E$3:$N$1432,10,0)</f>
        <v>143952</v>
      </c>
      <c r="G393" s="61" t="s">
        <v>634</v>
      </c>
      <c r="H393" s="61" t="str">
        <f>VLOOKUP(Table5[[#This Row],[BRANCH_NAME]],$C$3:$D$1432,2,0)</f>
        <v>52093.08</v>
      </c>
      <c r="I393">
        <v>66563.38</v>
      </c>
      <c r="K393">
        <v>66563.38</v>
      </c>
    </row>
    <row r="394" spans="1:11">
      <c r="A394">
        <v>57881.200000000004</v>
      </c>
      <c r="C394" s="61" t="s">
        <v>527</v>
      </c>
      <c r="D394" t="str">
        <f>VLOOKUP(C394,'POPULATION DATA-3'!$E$3:$N$1432,10,0)</f>
        <v>64778.4</v>
      </c>
      <c r="G394" s="61" t="s">
        <v>635</v>
      </c>
      <c r="H394" s="61" t="str">
        <f>VLOOKUP(Table5[[#This Row],[BRANCH_NAME]],$C$3:$D$1432,2,0)</f>
        <v>81033.68</v>
      </c>
      <c r="I394">
        <v>57881.200000000004</v>
      </c>
      <c r="K394">
        <v>57881.200000000004</v>
      </c>
    </row>
    <row r="395" spans="1:11">
      <c r="A395">
        <v>76652.600000000006</v>
      </c>
      <c r="C395" s="61" t="s">
        <v>541</v>
      </c>
      <c r="D395" t="str">
        <f>VLOOKUP(C395,'POPULATION DATA-3'!$E$3:$N$1432,10,0)</f>
        <v>79173.6</v>
      </c>
      <c r="G395" s="61" t="s">
        <v>151</v>
      </c>
      <c r="H395" s="61" t="str">
        <f>VLOOKUP(Table5[[#This Row],[BRANCH_NAME]],$C$3:$D$1432,2,0)</f>
        <v>289406</v>
      </c>
      <c r="I395">
        <v>76652.600000000006</v>
      </c>
      <c r="K395">
        <v>76652.600000000006</v>
      </c>
    </row>
    <row r="396" spans="1:11">
      <c r="A396">
        <v>88150.49</v>
      </c>
      <c r="C396" s="101" t="s">
        <v>542</v>
      </c>
      <c r="D396" t="str">
        <f>VLOOKUP(C396,'POPULATION DATA-3'!$E$3:$N$1432,10,0)</f>
        <v>320025</v>
      </c>
      <c r="G396" s="61" t="s">
        <v>266</v>
      </c>
      <c r="H396" s="61" t="str">
        <f>VLOOKUP(Table5[[#This Row],[BRANCH_NAME]],$C$3:$D$1432,2,0)</f>
        <v>57881.2</v>
      </c>
      <c r="I396">
        <v>88150.49</v>
      </c>
      <c r="K396">
        <v>88150.49</v>
      </c>
    </row>
    <row r="397" spans="1:11">
      <c r="A397">
        <v>107313.64000000001</v>
      </c>
      <c r="C397" s="61" t="s">
        <v>542</v>
      </c>
      <c r="D397" t="str">
        <f>VLOOKUP(C397,'POPULATION DATA-3'!$E$3:$N$1432,10,0)</f>
        <v>320025</v>
      </c>
      <c r="G397" s="61" t="s">
        <v>702</v>
      </c>
      <c r="H397" s="61" t="str">
        <f>VLOOKUP(Table5[[#This Row],[BRANCH_NAME]],$C$3:$D$1432,2,0)</f>
        <v>76652.6</v>
      </c>
      <c r="I397">
        <v>107313.64000000001</v>
      </c>
      <c r="K397">
        <v>107313.64000000001</v>
      </c>
    </row>
    <row r="398" spans="1:11">
      <c r="A398">
        <v>68987.34</v>
      </c>
      <c r="C398" s="101" t="s">
        <v>255</v>
      </c>
      <c r="D398" t="str">
        <f>VLOOKUP(C398,'POPULATION DATA-3'!$E$3:$N$1432,10,0)</f>
        <v>34898</v>
      </c>
      <c r="G398" s="61" t="s">
        <v>704</v>
      </c>
      <c r="H398" s="61" t="str">
        <f>VLOOKUP(Table5[[#This Row],[BRANCH_NAME]],$C$3:$D$1432,2,0)</f>
        <v>88150.49</v>
      </c>
      <c r="I398">
        <v>68987.34</v>
      </c>
      <c r="K398">
        <v>68987.34</v>
      </c>
    </row>
    <row r="399" spans="1:11">
      <c r="A399">
        <v>57489.45</v>
      </c>
      <c r="C399" s="61" t="s">
        <v>255</v>
      </c>
      <c r="D399" t="str">
        <f>VLOOKUP(C399,'POPULATION DATA-3'!$E$3:$N$1432,10,0)</f>
        <v>34898</v>
      </c>
      <c r="G399" s="61" t="s">
        <v>705</v>
      </c>
      <c r="H399" s="61" t="str">
        <f>VLOOKUP(Table5[[#This Row],[BRANCH_NAME]],$C$3:$D$1432,2,0)</f>
        <v>107313.64</v>
      </c>
      <c r="I399">
        <v>57489.45</v>
      </c>
      <c r="K399">
        <v>57489.45</v>
      </c>
    </row>
    <row r="400" spans="1:11">
      <c r="A400">
        <v>197898</v>
      </c>
      <c r="C400" s="61" t="s">
        <v>254</v>
      </c>
      <c r="D400" t="str">
        <f>VLOOKUP(C400,'POPULATION DATA-3'!$E$3:$N$1432,10,0)</f>
        <v>19542.88</v>
      </c>
      <c r="G400" s="61" t="s">
        <v>50</v>
      </c>
      <c r="H400" s="61" t="str">
        <f>VLOOKUP(Table5[[#This Row],[BRANCH_NAME]],$C$3:$D$1432,2,0)</f>
        <v>244006.4</v>
      </c>
      <c r="I400">
        <v>197898</v>
      </c>
      <c r="K400">
        <v>197898</v>
      </c>
    </row>
    <row r="401" spans="1:11">
      <c r="A401">
        <v>9463.2999999999993</v>
      </c>
      <c r="C401" s="101" t="s">
        <v>782</v>
      </c>
      <c r="D401" t="str">
        <f>VLOOKUP(C401,'POPULATION DATA-3'!$E$3:$N$1432,10,0)</f>
        <v>230011</v>
      </c>
      <c r="G401" s="61" t="s">
        <v>706</v>
      </c>
      <c r="H401" s="61" t="str">
        <f>VLOOKUP(Table5[[#This Row],[BRANCH_NAME]],$C$3:$D$1432,2,0)</f>
        <v>57489.45</v>
      </c>
      <c r="I401">
        <v>9463.2999999999993</v>
      </c>
      <c r="K401">
        <v>9463.2999999999993</v>
      </c>
    </row>
    <row r="402" spans="1:11">
      <c r="A402">
        <v>8922.5400000000009</v>
      </c>
      <c r="C402" s="61" t="s">
        <v>781</v>
      </c>
      <c r="D402" t="str">
        <f>VLOOKUP(C402,'POPULATION DATA-3'!$E$3:$N$1432,10,0)</f>
        <v>230011</v>
      </c>
      <c r="G402" s="61" t="s">
        <v>603</v>
      </c>
      <c r="H402" s="61" t="str">
        <f>VLOOKUP(Table5[[#This Row],[BRANCH_NAME]],$C$3:$D$1432,2,0)</f>
        <v>197898</v>
      </c>
      <c r="I402">
        <v>8922.5400000000009</v>
      </c>
      <c r="K402">
        <v>8922.5400000000009</v>
      </c>
    </row>
    <row r="403" spans="1:11">
      <c r="A403">
        <v>8652.16</v>
      </c>
      <c r="C403" s="101" t="s">
        <v>518</v>
      </c>
      <c r="D403" t="str">
        <f>VLOOKUP(C403,'POPULATION DATA-3'!$E$3:$N$1432,10,0)</f>
        <v>184453</v>
      </c>
      <c r="G403" s="61" t="s">
        <v>800</v>
      </c>
      <c r="H403" s="61" t="str">
        <f>VLOOKUP(Table5[[#This Row],[BRANCH_NAME]],$C$3:$D$1432,2,0)</f>
        <v>9463.3</v>
      </c>
      <c r="I403">
        <v>8652.16</v>
      </c>
      <c r="K403">
        <v>8652.16</v>
      </c>
    </row>
    <row r="404" spans="1:11">
      <c r="A404">
        <v>198540</v>
      </c>
      <c r="C404" s="61" t="s">
        <v>560</v>
      </c>
      <c r="D404" t="str">
        <f>VLOOKUP(C404,'POPULATION DATA-3'!$E$3:$N$1432,10,0)</f>
        <v>64558.55</v>
      </c>
      <c r="G404" s="61" t="s">
        <v>801</v>
      </c>
      <c r="H404" s="61" t="str">
        <f>VLOOKUP(Table5[[#This Row],[BRANCH_NAME]],$C$3:$D$1432,2,0)</f>
        <v>27038</v>
      </c>
      <c r="I404">
        <v>198540</v>
      </c>
      <c r="K404">
        <v>198540</v>
      </c>
    </row>
    <row r="405" spans="1:11">
      <c r="A405">
        <v>238248</v>
      </c>
      <c r="C405" s="61" t="s">
        <v>557</v>
      </c>
      <c r="D405" t="str">
        <f>VLOOKUP(C405,'POPULATION DATA-3'!$E$3:$N$1432,10,0)</f>
        <v>60869.49</v>
      </c>
      <c r="G405" s="61" t="s">
        <v>809</v>
      </c>
      <c r="H405" s="61" t="str">
        <f>VLOOKUP(Table5[[#This Row],[BRANCH_NAME]],$C$3:$D$1432,2,0)</f>
        <v>8652.16</v>
      </c>
      <c r="I405">
        <v>238248</v>
      </c>
      <c r="K405">
        <v>238248</v>
      </c>
    </row>
    <row r="406" spans="1:11">
      <c r="A406">
        <v>264720</v>
      </c>
      <c r="C406" s="61" t="s">
        <v>517</v>
      </c>
      <c r="D406" t="str">
        <f>VLOOKUP(C406,'POPULATION DATA-3'!$E$3:$N$1432,10,0)</f>
        <v>59024.96</v>
      </c>
      <c r="G406" s="61" t="s">
        <v>741</v>
      </c>
      <c r="H406" s="61" t="str">
        <f>VLOOKUP(Table5[[#This Row],[BRANCH_NAME]],$C$3:$D$1432,2,0)</f>
        <v>198540</v>
      </c>
      <c r="I406">
        <v>264720</v>
      </c>
      <c r="K406">
        <v>264720</v>
      </c>
    </row>
    <row r="407" spans="1:11">
      <c r="A407">
        <v>172068</v>
      </c>
      <c r="C407" s="101" t="s">
        <v>467</v>
      </c>
      <c r="D407" t="str">
        <f>VLOOKUP(C407,'POPULATION DATA-3'!$E$3:$N$1432,10,0)</f>
        <v>178241</v>
      </c>
      <c r="G407" s="61" t="s">
        <v>729</v>
      </c>
      <c r="H407" s="61" t="str">
        <f>VLOOKUP(Table5[[#This Row],[BRANCH_NAME]],$C$3:$D$1432,2,0)</f>
        <v>238248</v>
      </c>
      <c r="I407">
        <v>172068</v>
      </c>
      <c r="K407">
        <v>172068</v>
      </c>
    </row>
    <row r="408" spans="1:11">
      <c r="A408">
        <v>158832</v>
      </c>
      <c r="C408" s="61" t="s">
        <v>466</v>
      </c>
      <c r="D408" t="str">
        <f>VLOOKUP(C408,'POPULATION DATA-3'!$E$3:$N$1432,10,0)</f>
        <v>44560.25</v>
      </c>
      <c r="G408" s="61" t="s">
        <v>733</v>
      </c>
      <c r="H408" s="61" t="str">
        <f>VLOOKUP(Table5[[#This Row],[BRANCH_NAME]],$C$3:$D$1432,2,0)</f>
        <v>264720</v>
      </c>
      <c r="I408">
        <v>158832</v>
      </c>
      <c r="K408">
        <v>158832</v>
      </c>
    </row>
    <row r="409" spans="1:11">
      <c r="A409">
        <v>291192</v>
      </c>
      <c r="C409" s="61" t="s">
        <v>478</v>
      </c>
      <c r="D409" t="str">
        <f>VLOOKUP(C409,'POPULATION DATA-3'!$E$3:$N$1432,10,0)</f>
        <v>49907.48</v>
      </c>
      <c r="G409" s="61" t="s">
        <v>735</v>
      </c>
      <c r="H409" s="61" t="str">
        <f>VLOOKUP(Table5[[#This Row],[BRANCH_NAME]],$C$3:$D$1432,2,0)</f>
        <v>172068</v>
      </c>
      <c r="I409">
        <v>291192</v>
      </c>
      <c r="K409">
        <v>291192</v>
      </c>
    </row>
    <row r="410" spans="1:11">
      <c r="A410">
        <v>85875.900000000009</v>
      </c>
      <c r="C410" s="61" t="s">
        <v>524</v>
      </c>
      <c r="D410" t="str">
        <f>VLOOKUP(C410,'POPULATION DATA-3'!$E$3:$N$1432,10,0)</f>
        <v>42777.84</v>
      </c>
      <c r="G410" s="61" t="s">
        <v>738</v>
      </c>
      <c r="H410" s="61" t="str">
        <f>VLOOKUP(Table5[[#This Row],[BRANCH_NAME]],$C$3:$D$1432,2,0)</f>
        <v>158832</v>
      </c>
      <c r="I410">
        <v>85875.900000000009</v>
      </c>
      <c r="K410">
        <v>85875.900000000009</v>
      </c>
    </row>
    <row r="411" spans="1:11">
      <c r="A411">
        <v>83273.600000000006</v>
      </c>
      <c r="C411" s="61" t="s">
        <v>573</v>
      </c>
      <c r="D411" t="str">
        <f>VLOOKUP(C411,'POPULATION DATA-3'!$E$3:$N$1432,10,0)</f>
        <v>40995.43</v>
      </c>
      <c r="G411" s="61" t="s">
        <v>742</v>
      </c>
      <c r="H411" s="61" t="str">
        <f>VLOOKUP(Table5[[#This Row],[BRANCH_NAME]],$C$3:$D$1432,2,0)</f>
        <v>291192</v>
      </c>
      <c r="I411">
        <v>83273.600000000006</v>
      </c>
      <c r="K411">
        <v>83273.600000000006</v>
      </c>
    </row>
    <row r="412" spans="1:11">
      <c r="A412">
        <v>91080.5</v>
      </c>
      <c r="C412" s="101" t="s">
        <v>797</v>
      </c>
      <c r="D412" t="str">
        <f>VLOOKUP(C412,'POPULATION DATA-3'!$E$3:$N$1432,10,0)</f>
        <v>159870</v>
      </c>
      <c r="G412" s="61" t="s">
        <v>224</v>
      </c>
      <c r="H412" s="61" t="str">
        <f>VLOOKUP(Table5[[#This Row],[BRANCH_NAME]],$C$3:$D$1432,2,0)</f>
        <v>85875.9</v>
      </c>
      <c r="I412">
        <v>91080.5</v>
      </c>
      <c r="K412">
        <v>91080.5</v>
      </c>
    </row>
    <row r="413" spans="1:11">
      <c r="A413">
        <v>247633.74999999997</v>
      </c>
      <c r="C413" s="61" t="s">
        <v>796</v>
      </c>
      <c r="D413" t="str">
        <f>VLOOKUP(C413,'POPULATION DATA-3'!$E$3:$N$1432,10,0)</f>
        <v>39967.5</v>
      </c>
      <c r="G413" s="61" t="s">
        <v>786</v>
      </c>
      <c r="H413" s="61" t="str">
        <f>VLOOKUP(Table5[[#This Row],[BRANCH_NAME]],$C$3:$D$1432,2,0)</f>
        <v>83273.6</v>
      </c>
      <c r="I413">
        <v>247633.74999999997</v>
      </c>
      <c r="K413">
        <v>247633.74999999997</v>
      </c>
    </row>
    <row r="414" spans="1:11">
      <c r="A414">
        <v>226408</v>
      </c>
      <c r="C414" s="61" t="s">
        <v>798</v>
      </c>
      <c r="D414" t="str">
        <f>VLOOKUP(C414,'POPULATION DATA-3'!$E$3:$N$1432,10,0)</f>
        <v>36770.1</v>
      </c>
      <c r="G414" s="61" t="s">
        <v>226</v>
      </c>
      <c r="H414" s="61" t="str">
        <f>VLOOKUP(Table5[[#This Row],[BRANCH_NAME]],$C$3:$D$1432,2,0)</f>
        <v>260230</v>
      </c>
      <c r="I414">
        <v>226408</v>
      </c>
      <c r="K414">
        <v>226408</v>
      </c>
    </row>
    <row r="415" spans="1:11">
      <c r="A415">
        <v>233483.25</v>
      </c>
      <c r="C415" s="61" t="s">
        <v>804</v>
      </c>
      <c r="D415" t="str">
        <f>VLOOKUP(C415,'POPULATION DATA-3'!$E$3:$N$1432,10,0)</f>
        <v>38368.8</v>
      </c>
      <c r="G415" s="61" t="s">
        <v>38</v>
      </c>
      <c r="H415" s="61" t="str">
        <f>VLOOKUP(Table5[[#This Row],[BRANCH_NAME]],$C$3:$D$1432,2,0)</f>
        <v>79206.23</v>
      </c>
      <c r="I415">
        <v>233483.25</v>
      </c>
      <c r="K415">
        <v>233483.25</v>
      </c>
    </row>
    <row r="416" spans="1:11">
      <c r="A416">
        <v>79702.75</v>
      </c>
      <c r="C416" s="61" t="s">
        <v>806</v>
      </c>
      <c r="D416" t="str">
        <f>VLOOKUP(C416,'POPULATION DATA-3'!$E$3:$N$1432,10,0)</f>
        <v>44763.6</v>
      </c>
      <c r="G416" s="61" t="s">
        <v>760</v>
      </c>
      <c r="H416" s="61" t="str">
        <f>VLOOKUP(Table5[[#This Row],[BRANCH_NAME]],$C$3:$D$1432,2,0)</f>
        <v>226408</v>
      </c>
      <c r="I416">
        <v>79702.75</v>
      </c>
      <c r="K416">
        <v>79702.75</v>
      </c>
    </row>
    <row r="417" spans="1:11">
      <c r="A417">
        <v>89267.08</v>
      </c>
      <c r="C417" s="101" t="s">
        <v>249</v>
      </c>
      <c r="D417" t="str">
        <f>VLOOKUP(C417,'POPULATION DATA-3'!$E$3:$N$1432,10,0)</f>
        <v>124500</v>
      </c>
      <c r="G417" s="61" t="s">
        <v>57</v>
      </c>
      <c r="H417" s="61" t="str">
        <f>VLOOKUP(Table5[[#This Row],[BRANCH_NAME]],$C$3:$D$1432,2,0)</f>
        <v>65228.66</v>
      </c>
      <c r="I417">
        <v>89267.08</v>
      </c>
      <c r="K417">
        <v>89267.08</v>
      </c>
    </row>
    <row r="418" spans="1:11">
      <c r="A418">
        <v>76514.64</v>
      </c>
      <c r="C418" s="61" t="s">
        <v>248</v>
      </c>
      <c r="D418" t="str">
        <f>VLOOKUP(C418,'POPULATION DATA-3'!$E$3:$N$1432,10,0)</f>
        <v>124500</v>
      </c>
      <c r="G418" s="61" t="s">
        <v>158</v>
      </c>
      <c r="H418" s="61" t="str">
        <f>VLOOKUP(Table5[[#This Row],[BRANCH_NAME]],$C$3:$D$1432,2,0)</f>
        <v>79702.75</v>
      </c>
      <c r="I418">
        <v>76514.64</v>
      </c>
      <c r="K418">
        <v>76514.64</v>
      </c>
    </row>
    <row r="419" spans="1:11">
      <c r="A419">
        <v>73326.53</v>
      </c>
      <c r="C419" s="101" t="s">
        <v>661</v>
      </c>
      <c r="D419" t="str">
        <f>VLOOKUP(C419,'POPULATION DATA-3'!$E$3:$N$1432,10,0)</f>
        <v>298309</v>
      </c>
      <c r="G419" s="61" t="s">
        <v>223</v>
      </c>
      <c r="H419" s="61" t="str">
        <f>VLOOKUP(Table5[[#This Row],[BRANCH_NAME]],$C$3:$D$1432,2,0)</f>
        <v>89267.08</v>
      </c>
      <c r="I419">
        <v>73326.53</v>
      </c>
      <c r="K419">
        <v>73326.53</v>
      </c>
    </row>
    <row r="420" spans="1:11">
      <c r="A420">
        <v>29233.16</v>
      </c>
      <c r="C420" s="61" t="s">
        <v>660</v>
      </c>
      <c r="D420" t="str">
        <f>VLOOKUP(C420,'POPULATION DATA-3'!$E$3:$N$1432,10,0)</f>
        <v>298309</v>
      </c>
      <c r="G420" s="61" t="s">
        <v>574</v>
      </c>
      <c r="H420" s="61" t="str">
        <f>VLOOKUP(Table5[[#This Row],[BRANCH_NAME]],$C$3:$D$1432,2,0)</f>
        <v>76514.64</v>
      </c>
      <c r="I420">
        <v>29233.16</v>
      </c>
      <c r="K420">
        <v>29233.16</v>
      </c>
    </row>
    <row r="421" spans="1:11">
      <c r="A421">
        <v>37205.840000000004</v>
      </c>
      <c r="C421" s="101" t="s">
        <v>596</v>
      </c>
      <c r="D421" t="str">
        <f>VLOOKUP(C421,'POPULATION DATA-3'!$E$3:$N$1432,10,0)</f>
        <v>259032</v>
      </c>
      <c r="G421" s="61" t="s">
        <v>222</v>
      </c>
      <c r="H421" s="61" t="str">
        <f>VLOOKUP(Table5[[#This Row],[BRANCH_NAME]],$C$3:$D$1432,2,0)</f>
        <v>73326.53</v>
      </c>
      <c r="I421">
        <v>37205.840000000004</v>
      </c>
      <c r="K421">
        <v>37205.840000000004</v>
      </c>
    </row>
    <row r="422" spans="1:11">
      <c r="A422">
        <v>133729</v>
      </c>
      <c r="C422" s="61" t="s">
        <v>596</v>
      </c>
      <c r="D422" t="str">
        <f>VLOOKUP(C422,'POPULATION DATA-3'!$E$3:$N$1432,10,0)</f>
        <v>259032</v>
      </c>
      <c r="G422" s="61" t="s">
        <v>492</v>
      </c>
      <c r="H422" s="61" t="str">
        <f>VLOOKUP(Table5[[#This Row],[BRANCH_NAME]],$C$3:$D$1432,2,0)</f>
        <v>29233.16</v>
      </c>
      <c r="I422">
        <v>133729</v>
      </c>
      <c r="K422">
        <v>133729</v>
      </c>
    </row>
    <row r="423" spans="1:11">
      <c r="A423">
        <v>99038.45</v>
      </c>
      <c r="C423" s="61" t="s">
        <v>602</v>
      </c>
      <c r="D423" t="str">
        <f>VLOOKUP(C423,'POPULATION DATA-3'!$E$3:$N$1432,10,0)</f>
        <v>90661.2</v>
      </c>
      <c r="G423" s="61" t="s">
        <v>493</v>
      </c>
      <c r="H423" s="61" t="str">
        <f>VLOOKUP(Table5[[#This Row],[BRANCH_NAME]],$C$3:$D$1432,2,0)</f>
        <v>66439</v>
      </c>
      <c r="I423">
        <v>99038.45</v>
      </c>
      <c r="K423">
        <v>99038.45</v>
      </c>
    </row>
    <row r="424" spans="1:11">
      <c r="A424">
        <v>90549.440000000002</v>
      </c>
      <c r="C424" s="61" t="s">
        <v>598</v>
      </c>
      <c r="D424" t="str">
        <f>VLOOKUP(C424,'POPULATION DATA-3'!$E$3:$N$1432,10,0)</f>
        <v>85480.56</v>
      </c>
      <c r="G424" s="61" t="s">
        <v>668</v>
      </c>
      <c r="H424" s="61" t="str">
        <f>VLOOKUP(Table5[[#This Row],[BRANCH_NAME]],$C$3:$D$1432,2,0)</f>
        <v>133729</v>
      </c>
      <c r="I424">
        <v>90549.440000000002</v>
      </c>
      <c r="K424">
        <v>90549.440000000002</v>
      </c>
    </row>
    <row r="425" spans="1:11">
      <c r="A425">
        <v>93379.11</v>
      </c>
      <c r="C425" s="101" t="s">
        <v>816</v>
      </c>
      <c r="D425" t="str">
        <f>VLOOKUP(C425,'POPULATION DATA-3'!$E$3:$N$1432,10,0)</f>
        <v>189913</v>
      </c>
      <c r="G425" s="61" t="s">
        <v>667</v>
      </c>
      <c r="H425" s="61" t="str">
        <f>VLOOKUP(Table5[[#This Row],[BRANCH_NAME]],$C$3:$D$1432,2,0)</f>
        <v>407781</v>
      </c>
      <c r="I425">
        <v>93379.11</v>
      </c>
      <c r="K425">
        <v>93379.11</v>
      </c>
    </row>
    <row r="426" spans="1:11">
      <c r="A426">
        <v>137033.05000000002</v>
      </c>
      <c r="C426" s="61" t="s">
        <v>816</v>
      </c>
      <c r="D426" t="str">
        <f>VLOOKUP(C426,'POPULATION DATA-3'!$E$3:$N$1432,10,0)</f>
        <v>189913</v>
      </c>
      <c r="G426" s="61" t="s">
        <v>665</v>
      </c>
      <c r="H426" s="61" t="str">
        <f>VLOOKUP(Table5[[#This Row],[BRANCH_NAME]],$C$3:$D$1432,2,0)</f>
        <v>90549.44</v>
      </c>
      <c r="I426">
        <v>137033.05000000002</v>
      </c>
      <c r="K426">
        <v>137033.05000000002</v>
      </c>
    </row>
    <row r="427" spans="1:11">
      <c r="A427">
        <v>112117.95</v>
      </c>
      <c r="C427" s="101" t="s">
        <v>606</v>
      </c>
      <c r="D427" t="str">
        <f>VLOOKUP(C427,'POPULATION DATA-3'!$E$3:$N$1432,10,0)</f>
        <v>256658</v>
      </c>
      <c r="G427" s="61" t="s">
        <v>666</v>
      </c>
      <c r="H427" s="61" t="str">
        <f>VLOOKUP(Table5[[#This Row],[BRANCH_NAME]],$C$3:$D$1432,2,0)</f>
        <v>282967</v>
      </c>
      <c r="I427">
        <v>112117.95</v>
      </c>
      <c r="K427">
        <v>112117.95</v>
      </c>
    </row>
    <row r="428" spans="1:11">
      <c r="A428">
        <v>597574</v>
      </c>
      <c r="C428" s="61" t="s">
        <v>606</v>
      </c>
      <c r="D428" t="str">
        <f>VLOOKUP(C428,'POPULATION DATA-3'!$E$3:$N$1432,10,0)</f>
        <v>256658</v>
      </c>
      <c r="G428" s="61" t="s">
        <v>206</v>
      </c>
      <c r="H428" s="61" t="str">
        <f>VLOOKUP(Table5[[#This Row],[BRANCH_NAME]],$C$3:$D$1432,2,0)</f>
        <v>137033.05</v>
      </c>
      <c r="I428">
        <v>597574</v>
      </c>
      <c r="K428">
        <v>597574</v>
      </c>
    </row>
    <row r="429" spans="1:11">
      <c r="A429">
        <v>9154</v>
      </c>
      <c r="C429" s="101" t="s">
        <v>475</v>
      </c>
      <c r="D429" t="str">
        <f>VLOOKUP(C429,'POPULATION DATA-3'!$E$3:$N$1432,10,0)</f>
        <v>117464</v>
      </c>
      <c r="G429" s="61" t="s">
        <v>761</v>
      </c>
      <c r="H429" s="61" t="str">
        <f>VLOOKUP(Table5[[#This Row],[BRANCH_NAME]],$C$3:$D$1432,2,0)</f>
        <v>112117.95</v>
      </c>
      <c r="I429">
        <v>9154</v>
      </c>
      <c r="K429">
        <v>9154</v>
      </c>
    </row>
    <row r="430" spans="1:11">
      <c r="A430">
        <v>16123</v>
      </c>
      <c r="C430" s="61" t="s">
        <v>474</v>
      </c>
      <c r="D430" t="str">
        <f>VLOOKUP(C430,'POPULATION DATA-3'!$E$3:$N$1432,10,0)</f>
        <v>64605.2</v>
      </c>
      <c r="G430" s="61" t="s">
        <v>567</v>
      </c>
      <c r="H430" s="61" t="str">
        <f>VLOOKUP(Table5[[#This Row],[BRANCH_NAME]],$C$3:$D$1432,2,0)</f>
        <v>597574</v>
      </c>
      <c r="I430">
        <v>16123</v>
      </c>
      <c r="K430">
        <v>16123</v>
      </c>
    </row>
    <row r="431" spans="1:11">
      <c r="A431">
        <v>18057.760000000002</v>
      </c>
      <c r="C431" s="61" t="s">
        <v>512</v>
      </c>
      <c r="D431" t="str">
        <f>VLOOKUP(C431,'POPULATION DATA-3'!$E$3:$N$1432,10,0)</f>
        <v>52858.8</v>
      </c>
      <c r="G431" s="61" t="s">
        <v>225</v>
      </c>
      <c r="H431" s="61" t="str">
        <f>VLOOKUP(Table5[[#This Row],[BRANCH_NAME]],$C$3:$D$1432,2,0)</f>
        <v>9154</v>
      </c>
      <c r="I431">
        <v>18057.760000000002</v>
      </c>
      <c r="K431">
        <v>18057.760000000002</v>
      </c>
    </row>
    <row r="432" spans="1:11">
      <c r="A432">
        <v>15478.08</v>
      </c>
      <c r="C432" s="101" t="s">
        <v>600</v>
      </c>
      <c r="D432" t="str">
        <f>VLOOKUP(C432,'POPULATION DATA-3'!$E$3:$N$1432,10,0)</f>
        <v>63477</v>
      </c>
      <c r="G432" s="61" t="s">
        <v>476</v>
      </c>
      <c r="H432" s="61" t="str">
        <f>VLOOKUP(Table5[[#This Row],[BRANCH_NAME]],$C$3:$D$1432,2,0)</f>
        <v>16123</v>
      </c>
      <c r="I432">
        <v>15478.08</v>
      </c>
      <c r="K432">
        <v>15478.08</v>
      </c>
    </row>
    <row r="433" spans="1:11">
      <c r="A433">
        <v>14833.16</v>
      </c>
      <c r="C433" s="61" t="s">
        <v>599</v>
      </c>
      <c r="D433" t="str">
        <f>VLOOKUP(C433,'POPULATION DATA-3'!$E$3:$N$1432,10,0)</f>
        <v>63477</v>
      </c>
      <c r="G433" s="61" t="s">
        <v>484</v>
      </c>
      <c r="H433" s="61" t="str">
        <f>VLOOKUP(Table5[[#This Row],[BRANCH_NAME]],$C$3:$D$1432,2,0)</f>
        <v>18057.76</v>
      </c>
      <c r="I433">
        <v>14833.16</v>
      </c>
      <c r="K433">
        <v>14833.16</v>
      </c>
    </row>
    <row r="434" spans="1:11">
      <c r="A434">
        <v>243285</v>
      </c>
      <c r="C434" s="101" t="s">
        <v>82</v>
      </c>
      <c r="D434" t="str">
        <f>VLOOKUP(C434,'POPULATION DATA-3'!$E$3:$N$1432,10,0)</f>
        <v>160112</v>
      </c>
      <c r="G434" s="61" t="s">
        <v>531</v>
      </c>
      <c r="H434" s="61" t="str">
        <f>VLOOKUP(Table5[[#This Row],[BRANCH_NAME]],$C$3:$D$1432,2,0)</f>
        <v>15478.08</v>
      </c>
      <c r="I434">
        <v>243285</v>
      </c>
      <c r="K434">
        <v>243285</v>
      </c>
    </row>
    <row r="435" spans="1:11">
      <c r="A435">
        <v>187528.59999999998</v>
      </c>
      <c r="C435" s="61" t="s">
        <v>483</v>
      </c>
      <c r="D435" t="str">
        <f>VLOOKUP(C435,'POPULATION DATA-3'!$E$3:$N$1432,10,0)</f>
        <v>24016.8</v>
      </c>
      <c r="G435" s="61" t="s">
        <v>534</v>
      </c>
      <c r="H435" s="61" t="str">
        <f>VLOOKUP(Table5[[#This Row],[BRANCH_NAME]],$C$3:$D$1432,2,0)</f>
        <v>14833.16</v>
      </c>
      <c r="I435">
        <v>187528.59999999998</v>
      </c>
      <c r="K435">
        <v>187528.59999999998</v>
      </c>
    </row>
    <row r="436" spans="1:11">
      <c r="A436">
        <v>176812.68000000002</v>
      </c>
      <c r="C436" s="61" t="s">
        <v>526</v>
      </c>
      <c r="D436" t="str">
        <f>VLOOKUP(C436,'POPULATION DATA-3'!$E$3:$N$1432,10,0)</f>
        <v>28820.16</v>
      </c>
      <c r="G436" s="61" t="s">
        <v>783</v>
      </c>
      <c r="H436" s="61" t="str">
        <f>VLOOKUP(Table5[[#This Row],[BRANCH_NAME]],$C$3:$D$1432,2,0)</f>
        <v>243285</v>
      </c>
      <c r="I436">
        <v>176812.68000000002</v>
      </c>
      <c r="K436">
        <v>176812.68000000002</v>
      </c>
    </row>
    <row r="437" spans="1:11">
      <c r="A437">
        <v>171454.72</v>
      </c>
      <c r="C437" s="61" t="s">
        <v>82</v>
      </c>
      <c r="D437" t="str">
        <f>VLOOKUP(C437,'POPULATION DATA-3'!$E$3:$N$1432,10,0)</f>
        <v>160112</v>
      </c>
      <c r="G437" s="61" t="s">
        <v>755</v>
      </c>
      <c r="H437" s="61" t="str">
        <f>VLOOKUP(Table5[[#This Row],[BRANCH_NAME]],$C$3:$D$1432,2,0)</f>
        <v>187528.6</v>
      </c>
      <c r="I437">
        <v>171454.72</v>
      </c>
      <c r="K437">
        <v>171454.72</v>
      </c>
    </row>
    <row r="438" spans="1:11">
      <c r="A438">
        <v>173034.45</v>
      </c>
      <c r="C438" s="61" t="s">
        <v>503</v>
      </c>
      <c r="D438" t="str">
        <f>VLOOKUP(C438,'POPULATION DATA-3'!$E$3:$N$1432,10,0)</f>
        <v>19213.44</v>
      </c>
      <c r="G438" s="61" t="s">
        <v>763</v>
      </c>
      <c r="H438" s="61" t="str">
        <f>VLOOKUP(Table5[[#This Row],[BRANCH_NAME]],$C$3:$D$1432,2,0)</f>
        <v>176812.68</v>
      </c>
      <c r="I438">
        <v>173034.45</v>
      </c>
      <c r="K438">
        <v>173034.45</v>
      </c>
    </row>
    <row r="439" spans="1:11">
      <c r="A439">
        <v>211486.55000000002</v>
      </c>
      <c r="C439" s="61" t="s">
        <v>519</v>
      </c>
      <c r="D439" t="str">
        <f>VLOOKUP(C439,'POPULATION DATA-3'!$E$3:$N$1432,10,0)</f>
        <v>20814.56</v>
      </c>
      <c r="G439" s="61" t="s">
        <v>762</v>
      </c>
      <c r="H439" s="61" t="str">
        <f>VLOOKUP(Table5[[#This Row],[BRANCH_NAME]],$C$3:$D$1432,2,0)</f>
        <v>171454.72</v>
      </c>
      <c r="I439">
        <v>211486.55000000002</v>
      </c>
      <c r="K439">
        <v>211486.55000000002</v>
      </c>
    </row>
    <row r="440" spans="1:11">
      <c r="A440">
        <v>228710</v>
      </c>
      <c r="C440" s="61" t="s">
        <v>529</v>
      </c>
      <c r="D440" t="str">
        <f>VLOOKUP(C440,'POPULATION DATA-3'!$E$3:$N$1432,10,0)</f>
        <v>35224.64</v>
      </c>
      <c r="G440" s="61" t="s">
        <v>777</v>
      </c>
      <c r="H440" s="61" t="str">
        <f>VLOOKUP(Table5[[#This Row],[BRANCH_NAME]],$C$3:$D$1432,2,0)</f>
        <v>173034.45</v>
      </c>
      <c r="I440">
        <v>228710</v>
      </c>
      <c r="K440">
        <v>228710</v>
      </c>
    </row>
    <row r="441" spans="1:11">
      <c r="A441">
        <v>30065.399999999998</v>
      </c>
      <c r="C441" s="101" t="s">
        <v>789</v>
      </c>
      <c r="D441" t="str">
        <f>VLOOKUP(C441,'POPULATION DATA-3'!$E$3:$N$1432,10,0)</f>
        <v>123636</v>
      </c>
      <c r="G441" s="61" t="s">
        <v>778</v>
      </c>
      <c r="H441" s="61" t="str">
        <f>VLOOKUP(Table5[[#This Row],[BRANCH_NAME]],$C$3:$D$1432,2,0)</f>
        <v>211486.55</v>
      </c>
      <c r="I441">
        <v>30065.399999999998</v>
      </c>
      <c r="K441">
        <v>30065.399999999998</v>
      </c>
    </row>
    <row r="442" spans="1:11">
      <c r="A442">
        <v>36078.479999999996</v>
      </c>
      <c r="C442" s="61" t="s">
        <v>788</v>
      </c>
      <c r="D442" t="str">
        <f>VLOOKUP(C442,'POPULATION DATA-3'!$E$3:$N$1432,10,0)</f>
        <v>123636</v>
      </c>
      <c r="G442" s="61" t="s">
        <v>676</v>
      </c>
      <c r="H442" s="61" t="str">
        <f>VLOOKUP(Table5[[#This Row],[BRANCH_NAME]],$C$3:$D$1432,2,0)</f>
        <v>228710</v>
      </c>
      <c r="I442">
        <v>36078.479999999996</v>
      </c>
      <c r="K442">
        <v>36078.479999999996</v>
      </c>
    </row>
    <row r="443" spans="1:11">
      <c r="A443">
        <v>56122.080000000002</v>
      </c>
      <c r="C443" s="101" t="s">
        <v>480</v>
      </c>
      <c r="D443" t="str">
        <f>VLOOKUP(C443,'POPULATION DATA-3'!$E$3:$N$1432,10,0)</f>
        <v>159139</v>
      </c>
      <c r="G443" s="61" t="s">
        <v>488</v>
      </c>
      <c r="H443" s="61" t="str">
        <f>VLOOKUP(Table5[[#This Row],[BRANCH_NAME]],$C$3:$D$1432,2,0)</f>
        <v>30065.4</v>
      </c>
      <c r="I443">
        <v>56122.080000000002</v>
      </c>
      <c r="K443">
        <v>56122.080000000002</v>
      </c>
    </row>
    <row r="444" spans="1:11">
      <c r="A444">
        <v>46100.28</v>
      </c>
      <c r="C444" s="61" t="s">
        <v>479</v>
      </c>
      <c r="D444" t="str">
        <f>VLOOKUP(C444,'POPULATION DATA-3'!$E$3:$N$1432,10,0)</f>
        <v>159139</v>
      </c>
      <c r="G444" s="61" t="s">
        <v>513</v>
      </c>
      <c r="H444" s="61" t="str">
        <f>VLOOKUP(Table5[[#This Row],[BRANCH_NAME]],$C$3:$D$1432,2,0)</f>
        <v>36078.48</v>
      </c>
      <c r="I444">
        <v>46100.28</v>
      </c>
      <c r="K444">
        <v>46100.28</v>
      </c>
    </row>
    <row r="445" spans="1:11">
      <c r="A445">
        <v>40087.200000000004</v>
      </c>
      <c r="C445" s="101" t="s">
        <v>229</v>
      </c>
      <c r="D445" t="str">
        <f>VLOOKUP(C445,'POPULATION DATA-3'!$E$3:$N$1432,10,0)</f>
        <v>207278</v>
      </c>
      <c r="G445" s="61" t="s">
        <v>566</v>
      </c>
      <c r="H445" s="61" t="str">
        <f>VLOOKUP(Table5[[#This Row],[BRANCH_NAME]],$C$3:$D$1432,2,0)</f>
        <v>56122.08</v>
      </c>
      <c r="I445">
        <v>40087.200000000004</v>
      </c>
      <c r="K445">
        <v>40087.200000000004</v>
      </c>
    </row>
    <row r="446" spans="1:11">
      <c r="A446">
        <v>224079</v>
      </c>
      <c r="C446" s="61" t="s">
        <v>229</v>
      </c>
      <c r="D446" t="str">
        <f>VLOOKUP(C446,'POPULATION DATA-3'!$E$3:$N$1432,10,0)</f>
        <v>207278</v>
      </c>
      <c r="G446" s="61" t="s">
        <v>525</v>
      </c>
      <c r="H446" s="61" t="str">
        <f>VLOOKUP(Table5[[#This Row],[BRANCH_NAME]],$C$3:$D$1432,2,0)</f>
        <v>46100.28</v>
      </c>
      <c r="I446">
        <v>224079</v>
      </c>
      <c r="K446">
        <v>224079</v>
      </c>
    </row>
    <row r="447" spans="1:11">
      <c r="A447">
        <v>375935</v>
      </c>
      <c r="C447" s="101" t="s">
        <v>515</v>
      </c>
      <c r="D447" t="str">
        <f>VLOOKUP(C447,'POPULATION DATA-3'!$E$3:$N$1432,10,0)</f>
        <v>125312</v>
      </c>
      <c r="G447" s="61" t="s">
        <v>538</v>
      </c>
      <c r="H447" s="61" t="str">
        <f>VLOOKUP(Table5[[#This Row],[BRANCH_NAME]],$C$3:$D$1432,2,0)</f>
        <v>40087.2</v>
      </c>
      <c r="I447">
        <v>375935</v>
      </c>
      <c r="K447">
        <v>375935</v>
      </c>
    </row>
    <row r="448" spans="1:11">
      <c r="A448">
        <v>376421</v>
      </c>
      <c r="C448" s="61" t="s">
        <v>514</v>
      </c>
      <c r="D448" t="str">
        <f>VLOOKUP(C448,'POPULATION DATA-3'!$E$3:$N$1432,10,0)</f>
        <v>125312</v>
      </c>
      <c r="G448" s="61" t="s">
        <v>535</v>
      </c>
      <c r="H448" s="61" t="str">
        <f>VLOOKUP(Table5[[#This Row],[BRANCH_NAME]],$C$3:$D$1432,2,0)</f>
        <v>224079</v>
      </c>
      <c r="I448">
        <v>376421</v>
      </c>
      <c r="K448">
        <v>376421</v>
      </c>
    </row>
    <row r="449" spans="1:11">
      <c r="A449">
        <v>186254</v>
      </c>
      <c r="C449" s="101" t="s">
        <v>559</v>
      </c>
      <c r="D449" t="str">
        <f>VLOOKUP(C449,'POPULATION DATA-3'!$E$3:$N$1432,10,0)</f>
        <v>517117</v>
      </c>
      <c r="G449" s="61" t="s">
        <v>736</v>
      </c>
      <c r="H449" s="61" t="str">
        <f>VLOOKUP(Table5[[#This Row],[BRANCH_NAME]],$C$3:$D$1432,2,0)</f>
        <v>375935</v>
      </c>
      <c r="I449">
        <v>186254</v>
      </c>
      <c r="K449">
        <v>186254</v>
      </c>
    </row>
    <row r="450" spans="1:11">
      <c r="A450">
        <v>124589</v>
      </c>
      <c r="C450" s="61" t="s">
        <v>559</v>
      </c>
      <c r="D450" t="str">
        <f>VLOOKUP(C450,'POPULATION DATA-3'!$E$3:$N$1432,10,0)</f>
        <v>517117</v>
      </c>
      <c r="G450" s="61" t="s">
        <v>561</v>
      </c>
      <c r="H450" s="61" t="str">
        <f>VLOOKUP(Table5[[#This Row],[BRANCH_NAME]],$C$3:$D$1432,2,0)</f>
        <v>376421</v>
      </c>
      <c r="I450">
        <v>124589</v>
      </c>
      <c r="K450">
        <v>124589</v>
      </c>
    </row>
    <row r="451" spans="1:11">
      <c r="A451">
        <v>171494</v>
      </c>
      <c r="C451" s="101" t="s">
        <v>234</v>
      </c>
      <c r="D451" t="str">
        <f>VLOOKUP(C451,'POPULATION DATA-3'!$E$3:$N$1432,10,0)</f>
        <v>36125</v>
      </c>
      <c r="G451" s="61" t="s">
        <v>604</v>
      </c>
      <c r="H451" s="61" t="str">
        <f>VLOOKUP(Table5[[#This Row],[BRANCH_NAME]],$C$3:$D$1432,2,0)</f>
        <v>186254</v>
      </c>
      <c r="I451">
        <v>171494</v>
      </c>
      <c r="K451">
        <v>171494</v>
      </c>
    </row>
    <row r="452" spans="1:11">
      <c r="A452">
        <v>485068.49999999994</v>
      </c>
      <c r="C452" s="61" t="s">
        <v>234</v>
      </c>
      <c r="D452" t="str">
        <f>VLOOKUP(C452,'POPULATION DATA-3'!$E$3:$N$1432,10,0)</f>
        <v>36125</v>
      </c>
      <c r="G452" s="61" t="s">
        <v>235</v>
      </c>
      <c r="H452" s="61" t="str">
        <f>VLOOKUP(Table5[[#This Row],[BRANCH_NAME]],$C$3:$D$1432,2,0)</f>
        <v>124589</v>
      </c>
      <c r="I452">
        <v>485068.49999999994</v>
      </c>
      <c r="K452">
        <v>485068.49999999994</v>
      </c>
    </row>
    <row r="453" spans="1:11">
      <c r="A453">
        <v>457350.30000000005</v>
      </c>
      <c r="C453" s="101" t="s">
        <v>551</v>
      </c>
      <c r="D453" t="str">
        <f>VLOOKUP(C453,'POPULATION DATA-3'!$E$3:$N$1432,10,0)</f>
        <v>101937</v>
      </c>
      <c r="G453" s="61" t="s">
        <v>686</v>
      </c>
      <c r="H453" s="61" t="str">
        <f>VLOOKUP(Table5[[#This Row],[BRANCH_NAME]],$C$3:$D$1432,2,0)</f>
        <v>171494</v>
      </c>
      <c r="I453">
        <v>457350.30000000005</v>
      </c>
      <c r="K453">
        <v>457350.30000000005</v>
      </c>
    </row>
    <row r="454" spans="1:11">
      <c r="A454">
        <v>443491.2</v>
      </c>
      <c r="C454" s="61" t="s">
        <v>550</v>
      </c>
      <c r="D454" t="str">
        <f>VLOOKUP(C454,'POPULATION DATA-3'!$E$3:$N$1432,10,0)</f>
        <v>56065.35</v>
      </c>
      <c r="G454" s="61" t="s">
        <v>554</v>
      </c>
      <c r="H454" s="61" t="str">
        <f>VLOOKUP(Table5[[#This Row],[BRANCH_NAME]],$C$3:$D$1432,2,0)</f>
        <v>485068.5</v>
      </c>
      <c r="I454">
        <v>443491.2</v>
      </c>
      <c r="K454">
        <v>443491.2</v>
      </c>
    </row>
    <row r="455" spans="1:11">
      <c r="A455">
        <v>28000</v>
      </c>
      <c r="C455" s="61" t="s">
        <v>564</v>
      </c>
      <c r="D455" t="str">
        <f>VLOOKUP(C455,'POPULATION DATA-3'!$E$3:$N$1432,10,0)</f>
        <v>45871.65</v>
      </c>
      <c r="G455" s="61" t="s">
        <v>507</v>
      </c>
      <c r="H455" s="61" t="str">
        <f>VLOOKUP(Table5[[#This Row],[BRANCH_NAME]],$C$3:$D$1432,2,0)</f>
        <v>457350.3</v>
      </c>
      <c r="I455">
        <v>28000</v>
      </c>
      <c r="K455">
        <v>28000</v>
      </c>
    </row>
    <row r="456" spans="1:11">
      <c r="A456">
        <v>31360.000000000004</v>
      </c>
      <c r="C456" s="101" t="s">
        <v>473</v>
      </c>
      <c r="D456" t="str">
        <f>VLOOKUP(C456,'POPULATION DATA-3'!$E$3:$N$1432,10,0)</f>
        <v>226439</v>
      </c>
      <c r="G456" s="61" t="s">
        <v>508</v>
      </c>
      <c r="H456" s="61" t="str">
        <f>VLOOKUP(Table5[[#This Row],[BRANCH_NAME]],$C$3:$D$1432,2,0)</f>
        <v>1385910</v>
      </c>
      <c r="I456">
        <v>31360.000000000004</v>
      </c>
      <c r="K456">
        <v>31360.000000000004</v>
      </c>
    </row>
    <row r="457" spans="1:11">
      <c r="A457">
        <v>26880</v>
      </c>
      <c r="C457" s="61" t="s">
        <v>472</v>
      </c>
      <c r="D457" t="str">
        <f>VLOOKUP(C457,'POPULATION DATA-3'!$E$3:$N$1432,10,0)</f>
        <v>79253.65</v>
      </c>
      <c r="G457" s="61" t="s">
        <v>481</v>
      </c>
      <c r="H457" s="61" t="str">
        <f>VLOOKUP(Table5[[#This Row],[BRANCH_NAME]],$C$3:$D$1432,2,0)</f>
        <v>28000</v>
      </c>
      <c r="I457">
        <v>26880</v>
      </c>
      <c r="K457">
        <v>26880</v>
      </c>
    </row>
    <row r="458" spans="1:11">
      <c r="A458">
        <v>25760</v>
      </c>
      <c r="C458" s="61" t="s">
        <v>510</v>
      </c>
      <c r="D458" t="str">
        <f>VLOOKUP(C458,'POPULATION DATA-3'!$E$3:$N$1432,10,0)</f>
        <v>74724.87</v>
      </c>
      <c r="G458" s="61" t="s">
        <v>565</v>
      </c>
      <c r="H458" s="61" t="str">
        <f>VLOOKUP(Table5[[#This Row],[BRANCH_NAME]],$C$3:$D$1432,2,0)</f>
        <v>31360</v>
      </c>
      <c r="I458">
        <v>25760</v>
      </c>
      <c r="K458">
        <v>25760</v>
      </c>
    </row>
    <row r="459" spans="1:11">
      <c r="A459">
        <v>152726.75</v>
      </c>
      <c r="C459" s="61" t="s">
        <v>521</v>
      </c>
      <c r="D459" t="str">
        <f>VLOOKUP(C459,'POPULATION DATA-3'!$E$3:$N$1432,10,0)</f>
        <v>72460.48</v>
      </c>
      <c r="G459" s="61" t="s">
        <v>555</v>
      </c>
      <c r="H459" s="61" t="str">
        <f>VLOOKUP(Table5[[#This Row],[BRANCH_NAME]],$C$3:$D$1432,2,0)</f>
        <v>26880</v>
      </c>
      <c r="I459">
        <v>152726.75</v>
      </c>
      <c r="K459">
        <v>152726.75</v>
      </c>
    </row>
    <row r="460" spans="1:11">
      <c r="A460">
        <v>124958.25</v>
      </c>
      <c r="C460" s="101" t="s">
        <v>744</v>
      </c>
      <c r="D460" t="str">
        <f>VLOOKUP(C460,'POPULATION DATA-3'!$E$3:$N$1432,10,0)</f>
        <v>206426</v>
      </c>
      <c r="G460" s="61" t="s">
        <v>556</v>
      </c>
      <c r="H460" s="61" t="str">
        <f>VLOOKUP(Table5[[#This Row],[BRANCH_NAME]],$C$3:$D$1432,2,0)</f>
        <v>25760</v>
      </c>
      <c r="I460">
        <v>124958.25</v>
      </c>
      <c r="K460">
        <v>124958.25</v>
      </c>
    </row>
    <row r="461" spans="1:11">
      <c r="A461">
        <v>87104.849999999991</v>
      </c>
      <c r="C461" s="61" t="s">
        <v>743</v>
      </c>
      <c r="D461" t="str">
        <f>VLOOKUP(C461,'POPULATION DATA-3'!$E$3:$N$1432,10,0)</f>
        <v>206426</v>
      </c>
      <c r="G461" s="61" t="s">
        <v>815</v>
      </c>
      <c r="H461" s="61" t="str">
        <f>VLOOKUP(Table5[[#This Row],[BRANCH_NAME]],$C$3:$D$1432,2,0)</f>
        <v>152726.75</v>
      </c>
      <c r="I461">
        <v>87104.849999999991</v>
      </c>
      <c r="K461">
        <v>87104.849999999991</v>
      </c>
    </row>
    <row r="462" spans="1:11">
      <c r="A462">
        <v>79638.720000000001</v>
      </c>
      <c r="C462" s="101" t="s">
        <v>685</v>
      </c>
      <c r="D462" t="str">
        <f>VLOOKUP(C462,'POPULATION DATA-3'!$E$3:$N$1432,10,0)</f>
        <v>157988</v>
      </c>
      <c r="G462" s="61" t="s">
        <v>810</v>
      </c>
      <c r="H462" s="61" t="str">
        <f>VLOOKUP(Table5[[#This Row],[BRANCH_NAME]],$C$3:$D$1432,2,0)</f>
        <v>124958.25</v>
      </c>
      <c r="I462">
        <v>79638.720000000001</v>
      </c>
      <c r="K462">
        <v>79638.720000000001</v>
      </c>
    </row>
    <row r="463" spans="1:11">
      <c r="A463">
        <v>82127.430000000008</v>
      </c>
      <c r="C463" s="61" t="s">
        <v>683</v>
      </c>
      <c r="D463" t="str">
        <f>VLOOKUP(C463,'POPULATION DATA-3'!$E$3:$N$1432,10,0)</f>
        <v>157988</v>
      </c>
      <c r="G463" s="61" t="s">
        <v>575</v>
      </c>
      <c r="H463" s="61" t="str">
        <f>VLOOKUP(Table5[[#This Row],[BRANCH_NAME]],$C$3:$D$1432,2,0)</f>
        <v>87104.85</v>
      </c>
      <c r="I463">
        <v>82127.430000000008</v>
      </c>
      <c r="K463">
        <v>82127.430000000008</v>
      </c>
    </row>
    <row r="464" spans="1:11">
      <c r="A464">
        <v>357416</v>
      </c>
      <c r="C464" s="101" t="s">
        <v>257</v>
      </c>
      <c r="D464" t="str">
        <f>VLOOKUP(C464,'POPULATION DATA-3'!$E$3:$N$1432,10,0)</f>
        <v>1820374</v>
      </c>
      <c r="G464" s="61" t="s">
        <v>245</v>
      </c>
      <c r="H464" s="61" t="str">
        <f>VLOOKUP(Table5[[#This Row],[BRANCH_NAME]],$C$3:$D$1432,2,0)</f>
        <v>79638.72</v>
      </c>
      <c r="I464">
        <v>357416</v>
      </c>
      <c r="K464">
        <v>357416</v>
      </c>
    </row>
    <row r="465" spans="1:11">
      <c r="A465">
        <v>167097.15000000002</v>
      </c>
      <c r="C465" s="61" t="s">
        <v>256</v>
      </c>
      <c r="D465" t="str">
        <f>VLOOKUP(C465,'POPULATION DATA-3'!$E$3:$N$1432,10,0)</f>
        <v>1820374</v>
      </c>
      <c r="G465" s="61" t="s">
        <v>250</v>
      </c>
      <c r="H465" s="61" t="str">
        <f>VLOOKUP(Table5[[#This Row],[BRANCH_NAME]],$C$3:$D$1432,2,0)</f>
        <v>82127.43</v>
      </c>
      <c r="I465">
        <v>167097.15000000002</v>
      </c>
      <c r="K465">
        <v>167097.15000000002</v>
      </c>
    </row>
    <row r="466" spans="1:11">
      <c r="A466">
        <v>136715.85</v>
      </c>
      <c r="C466" s="101" t="s">
        <v>813</v>
      </c>
      <c r="D466" t="str">
        <f>VLOOKUP(C466,'POPULATION DATA-3'!$E$3:$N$1432,10,0)</f>
        <v>417939</v>
      </c>
      <c r="G466" s="61" t="s">
        <v>672</v>
      </c>
      <c r="H466" s="61" t="str">
        <f>VLOOKUP(Table5[[#This Row],[BRANCH_NAME]],$C$3:$D$1432,2,0)</f>
        <v>357416</v>
      </c>
      <c r="I466">
        <v>136715.85</v>
      </c>
      <c r="K466">
        <v>136715.85</v>
      </c>
    </row>
    <row r="467" spans="1:11">
      <c r="A467">
        <v>171873</v>
      </c>
      <c r="C467" s="61" t="s">
        <v>813</v>
      </c>
      <c r="D467" t="str">
        <f>VLOOKUP(C467,'POPULATION DATA-3'!$E$3:$N$1432,10,0)</f>
        <v>417939</v>
      </c>
      <c r="G467" s="61" t="s">
        <v>17</v>
      </c>
      <c r="H467" s="61" t="str">
        <f>VLOOKUP(Table5[[#This Row],[BRANCH_NAME]],$C$3:$D$1432,2,0)</f>
        <v>108573.96</v>
      </c>
      <c r="I467">
        <v>171873</v>
      </c>
      <c r="K467">
        <v>171873</v>
      </c>
    </row>
    <row r="468" spans="1:11">
      <c r="A468">
        <v>38266.549999999996</v>
      </c>
      <c r="C468" s="101" t="s">
        <v>181</v>
      </c>
      <c r="D468" t="str">
        <f>VLOOKUP(C468,'POPULATION DATA-3'!$E$3:$N$1432,10,0)</f>
        <v>344008</v>
      </c>
      <c r="G468" s="61" t="s">
        <v>162</v>
      </c>
      <c r="H468" s="61" t="str">
        <f>VLOOKUP(Table5[[#This Row],[BRANCH_NAME]],$C$3:$D$1432,2,0)</f>
        <v>136715.85</v>
      </c>
      <c r="I468">
        <v>38266.549999999996</v>
      </c>
      <c r="K468">
        <v>38266.549999999996</v>
      </c>
    </row>
    <row r="469" spans="1:11">
      <c r="A469">
        <v>34986.559999999998</v>
      </c>
      <c r="C469" s="61" t="s">
        <v>180</v>
      </c>
      <c r="D469" t="str">
        <f>VLOOKUP(C469,'POPULATION DATA-3'!$E$3:$N$1432,10,0)</f>
        <v>120402.8</v>
      </c>
      <c r="G469" s="61" t="s">
        <v>678</v>
      </c>
      <c r="H469" s="61" t="str">
        <f>VLOOKUP(Table5[[#This Row],[BRANCH_NAME]],$C$3:$D$1432,2,0)</f>
        <v>171873</v>
      </c>
      <c r="I469">
        <v>34986.559999999998</v>
      </c>
      <c r="K469">
        <v>34986.559999999998</v>
      </c>
    </row>
    <row r="470" spans="1:11">
      <c r="A470">
        <v>36079.89</v>
      </c>
      <c r="C470" s="61" t="s">
        <v>150</v>
      </c>
      <c r="D470" t="str">
        <f>VLOOKUP(C470,'POPULATION DATA-3'!$E$3:$N$1432,10,0)</f>
        <v>113522.64</v>
      </c>
      <c r="G470" s="61" t="s">
        <v>490</v>
      </c>
      <c r="H470" s="61" t="str">
        <f>VLOOKUP(Table5[[#This Row],[BRANCH_NAME]],$C$3:$D$1432,2,0)</f>
        <v>38266.55</v>
      </c>
      <c r="I470">
        <v>36079.89</v>
      </c>
      <c r="K470">
        <v>36079.89</v>
      </c>
    </row>
    <row r="471" spans="1:11">
      <c r="A471">
        <v>141218</v>
      </c>
      <c r="C471" s="61" t="s">
        <v>636</v>
      </c>
      <c r="D471" t="str">
        <f>VLOOKUP(C471,'POPULATION DATA-3'!$E$3:$N$1432,10,0)</f>
        <v>110082.56</v>
      </c>
      <c r="G471" s="61" t="s">
        <v>496</v>
      </c>
      <c r="H471" s="61" t="str">
        <f>VLOOKUP(Table5[[#This Row],[BRANCH_NAME]],$C$3:$D$1432,2,0)</f>
        <v>34986.56</v>
      </c>
      <c r="I471">
        <v>141218</v>
      </c>
      <c r="K471">
        <v>141218</v>
      </c>
    </row>
    <row r="472" spans="1:11">
      <c r="A472">
        <v>56390.400000000001</v>
      </c>
      <c r="C472" s="101" t="s">
        <v>349</v>
      </c>
      <c r="D472" t="str">
        <f>VLOOKUP(C472,'POPULATION DATA-3'!$E$3:$N$1432,10,0)</f>
        <v>203243.96</v>
      </c>
      <c r="G472" s="61" t="s">
        <v>511</v>
      </c>
      <c r="H472" s="61" t="str">
        <f>VLOOKUP(Table5[[#This Row],[BRANCH_NAME]],$C$3:$D$1432,2,0)</f>
        <v>36079.89</v>
      </c>
      <c r="I472">
        <v>56390.400000000001</v>
      </c>
      <c r="K472">
        <v>56390.400000000001</v>
      </c>
    </row>
    <row r="473" spans="1:11">
      <c r="A473">
        <v>71862.75</v>
      </c>
      <c r="C473" s="61" t="s">
        <v>349</v>
      </c>
      <c r="D473" t="str">
        <f>VLOOKUP(C473,'POPULATION DATA-3'!$E$3:$N$1432,10,0)</f>
        <v>203243.96</v>
      </c>
      <c r="G473" s="61" t="s">
        <v>515</v>
      </c>
      <c r="H473" s="61" t="str">
        <f>VLOOKUP(Table5[[#This Row],[BRANCH_NAME]],$C$3:$D$1432,2,0)</f>
        <v>125312</v>
      </c>
      <c r="I473">
        <v>71862.75</v>
      </c>
      <c r="K473">
        <v>71862.75</v>
      </c>
    </row>
    <row r="474" spans="1:11">
      <c r="A474">
        <v>80486.280000000013</v>
      </c>
      <c r="C474" s="61" t="s">
        <v>802</v>
      </c>
      <c r="D474" t="str">
        <f>VLOOKUP(C474,'POPULATION DATA-3'!$E$3:$N$1432,10,0)</f>
        <v>138782.05</v>
      </c>
      <c r="G474" s="61" t="s">
        <v>740</v>
      </c>
      <c r="H474" s="61" t="str">
        <f>VLOOKUP(Table5[[#This Row],[BRANCH_NAME]],$C$3:$D$1432,2,0)</f>
        <v>56390.4</v>
      </c>
      <c r="I474">
        <v>80486.280000000013</v>
      </c>
      <c r="K474">
        <v>80486.280000000013</v>
      </c>
    </row>
    <row r="475" spans="1:11">
      <c r="A475">
        <v>68988.239999999991</v>
      </c>
      <c r="C475" s="101" t="s">
        <v>569</v>
      </c>
      <c r="D475" t="str">
        <f>VLOOKUP(C475,'POPULATION DATA-3'!$E$3:$N$1432,10,0)</f>
        <v>253050</v>
      </c>
      <c r="G475" s="61" t="s">
        <v>682</v>
      </c>
      <c r="H475" s="61" t="str">
        <f>VLOOKUP(Table5[[#This Row],[BRANCH_NAME]],$C$3:$D$1432,2,0)</f>
        <v>71862.75</v>
      </c>
      <c r="I475">
        <v>68988.239999999991</v>
      </c>
      <c r="K475">
        <v>68988.239999999991</v>
      </c>
    </row>
    <row r="476" spans="1:11">
      <c r="A476">
        <v>66113.73</v>
      </c>
      <c r="C476" s="61" t="s">
        <v>569</v>
      </c>
      <c r="D476" t="str">
        <f>VLOOKUP(C476,'POPULATION DATA-3'!$E$3:$N$1432,10,0)</f>
        <v>253050</v>
      </c>
      <c r="G476" s="61" t="s">
        <v>680</v>
      </c>
      <c r="H476" s="61" t="str">
        <f>VLOOKUP(Table5[[#This Row],[BRANCH_NAME]],$C$3:$D$1432,2,0)</f>
        <v>80486.28</v>
      </c>
      <c r="I476">
        <v>66113.73</v>
      </c>
      <c r="K476">
        <v>66113.73</v>
      </c>
    </row>
    <row r="477" spans="1:11">
      <c r="A477">
        <v>400358</v>
      </c>
      <c r="C477" s="61" t="s">
        <v>577</v>
      </c>
      <c r="D477" t="str">
        <f>VLOOKUP(C477,'POPULATION DATA-3'!$E$3:$N$1432,10,0)</f>
        <v>113872.5</v>
      </c>
      <c r="G477" s="61" t="s">
        <v>690</v>
      </c>
      <c r="H477" s="61" t="str">
        <f>VLOOKUP(Table5[[#This Row],[BRANCH_NAME]],$C$3:$D$1432,2,0)</f>
        <v>68988.24</v>
      </c>
      <c r="I477">
        <v>400358</v>
      </c>
      <c r="K477">
        <v>400358</v>
      </c>
    </row>
    <row r="478" spans="1:11">
      <c r="A478">
        <v>108900</v>
      </c>
      <c r="C478" s="101" t="s">
        <v>688</v>
      </c>
      <c r="D478" t="str">
        <f>VLOOKUP(C478,'POPULATION DATA-3'!$E$3:$N$1432,10,0)</f>
        <v>139318</v>
      </c>
      <c r="G478" s="61" t="s">
        <v>681</v>
      </c>
      <c r="H478" s="61" t="str">
        <f>VLOOKUP(Table5[[#This Row],[BRANCH_NAME]],$C$3:$D$1432,2,0)</f>
        <v>287451</v>
      </c>
      <c r="I478">
        <v>108900</v>
      </c>
      <c r="K478">
        <v>108900</v>
      </c>
    </row>
    <row r="479" spans="1:11">
      <c r="A479">
        <v>64971.75</v>
      </c>
      <c r="C479" s="61" t="s">
        <v>691</v>
      </c>
      <c r="D479" t="str">
        <f>VLOOKUP(C479,'POPULATION DATA-3'!$E$3:$N$1432,10,0)</f>
        <v>76624.9</v>
      </c>
      <c r="G479" s="61" t="s">
        <v>732</v>
      </c>
      <c r="H479" s="61" t="str">
        <f>VLOOKUP(Table5[[#This Row],[BRANCH_NAME]],$C$3:$D$1432,2,0)</f>
        <v>400358</v>
      </c>
      <c r="I479">
        <v>64971.75</v>
      </c>
      <c r="K479">
        <v>64971.75</v>
      </c>
    </row>
    <row r="480" spans="1:11">
      <c r="A480">
        <v>62372.88</v>
      </c>
      <c r="C480" s="61" t="s">
        <v>687</v>
      </c>
      <c r="D480" t="str">
        <f>VLOOKUP(C480,'POPULATION DATA-3'!$E$3:$N$1432,10,0)</f>
        <v>62693.1</v>
      </c>
      <c r="G480" s="61" t="s">
        <v>485</v>
      </c>
      <c r="H480" s="61" t="str">
        <f>VLOOKUP(Table5[[#This Row],[BRANCH_NAME]],$C$3:$D$1432,2,0)</f>
        <v>108900</v>
      </c>
      <c r="I480">
        <v>62372.88</v>
      </c>
      <c r="K480">
        <v>62372.88</v>
      </c>
    </row>
    <row r="481" spans="1:11">
      <c r="A481">
        <v>72768.36</v>
      </c>
      <c r="C481" s="101" t="s">
        <v>572</v>
      </c>
      <c r="D481" t="str">
        <f>VLOOKUP(C481,'POPULATION DATA-3'!$E$3:$N$1432,10,0)</f>
        <v>127243</v>
      </c>
      <c r="G481" s="61" t="s">
        <v>697</v>
      </c>
      <c r="H481" s="61" t="str">
        <f>VLOOKUP(Table5[[#This Row],[BRANCH_NAME]],$C$3:$D$1432,2,0)</f>
        <v>64971.75</v>
      </c>
      <c r="I481">
        <v>72768.36</v>
      </c>
      <c r="K481">
        <v>72768.36</v>
      </c>
    </row>
    <row r="482" spans="1:11">
      <c r="A482">
        <v>59774.01</v>
      </c>
      <c r="C482" s="61" t="s">
        <v>571</v>
      </c>
      <c r="D482" t="str">
        <f>VLOOKUP(C482,'POPULATION DATA-3'!$E$3:$N$1432,10,0)</f>
        <v>127243</v>
      </c>
      <c r="G482" s="61" t="s">
        <v>701</v>
      </c>
      <c r="H482" s="61" t="str">
        <f>VLOOKUP(Table5[[#This Row],[BRANCH_NAME]],$C$3:$D$1432,2,0)</f>
        <v>62372.88</v>
      </c>
      <c r="I482">
        <v>59774.01</v>
      </c>
      <c r="K482">
        <v>59774.01</v>
      </c>
    </row>
    <row r="483" spans="1:11">
      <c r="A483">
        <v>73918.8</v>
      </c>
      <c r="C483" s="101" t="s">
        <v>663</v>
      </c>
      <c r="D483" t="str">
        <f>VLOOKUP(C483,'POPULATION DATA-3'!$E$3:$N$1432,10,0)</f>
        <v>183884</v>
      </c>
      <c r="G483" s="61" t="s">
        <v>707</v>
      </c>
      <c r="H483" s="61" t="str">
        <f>VLOOKUP(Table5[[#This Row],[BRANCH_NAME]],$C$3:$D$1432,2,0)</f>
        <v>72768.36</v>
      </c>
      <c r="I483">
        <v>73918.8</v>
      </c>
      <c r="K483">
        <v>73918.8</v>
      </c>
    </row>
    <row r="484" spans="1:11">
      <c r="A484">
        <v>88702.56</v>
      </c>
      <c r="C484" s="61" t="s">
        <v>662</v>
      </c>
      <c r="D484" t="str">
        <f>VLOOKUP(C484,'POPULATION DATA-3'!$E$3:$N$1432,10,0)</f>
        <v>101136.2</v>
      </c>
      <c r="G484" s="61" t="s">
        <v>698</v>
      </c>
      <c r="H484" s="61" t="str">
        <f>VLOOKUP(Table5[[#This Row],[BRANCH_NAME]],$C$3:$D$1432,2,0)</f>
        <v>259887</v>
      </c>
      <c r="I484">
        <v>88702.56</v>
      </c>
      <c r="K484">
        <v>88702.56</v>
      </c>
    </row>
    <row r="485" spans="1:11">
      <c r="A485">
        <v>98558.400000000009</v>
      </c>
      <c r="C485" s="61" t="s">
        <v>663</v>
      </c>
      <c r="D485" t="str">
        <f>VLOOKUP(C485,'POPULATION DATA-3'!$E$3:$N$1432,10,0)</f>
        <v>183884</v>
      </c>
      <c r="G485" s="61" t="s">
        <v>621</v>
      </c>
      <c r="H485" s="61" t="str">
        <f>VLOOKUP(Table5[[#This Row],[BRANCH_NAME]],$C$3:$D$1432,2,0)</f>
        <v>73918.8</v>
      </c>
      <c r="I485">
        <v>98558.400000000009</v>
      </c>
      <c r="K485">
        <v>98558.400000000009</v>
      </c>
    </row>
    <row r="486" spans="1:11">
      <c r="A486">
        <v>64062.96</v>
      </c>
      <c r="C486" s="101" t="s">
        <v>509</v>
      </c>
      <c r="D486" t="str">
        <f>VLOOKUP(C486,'POPULATION DATA-3'!$E$3:$N$1432,10,0)</f>
        <v>492166</v>
      </c>
      <c r="G486" s="61" t="s">
        <v>623</v>
      </c>
      <c r="H486" s="61" t="str">
        <f>VLOOKUP(Table5[[#This Row],[BRANCH_NAME]],$C$3:$D$1432,2,0)</f>
        <v>88702.56</v>
      </c>
      <c r="I486">
        <v>64062.96</v>
      </c>
      <c r="K486">
        <v>64062.96</v>
      </c>
    </row>
    <row r="487" spans="1:11">
      <c r="A487">
        <v>59135.040000000001</v>
      </c>
      <c r="C487" s="61" t="s">
        <v>509</v>
      </c>
      <c r="D487" t="str">
        <f>VLOOKUP(C487,'POPULATION DATA-3'!$E$3:$N$1432,10,0)</f>
        <v>492166</v>
      </c>
      <c r="G487" s="61" t="s">
        <v>625</v>
      </c>
      <c r="H487" s="61" t="str">
        <f>VLOOKUP(Table5[[#This Row],[BRANCH_NAME]],$C$3:$D$1432,2,0)</f>
        <v>98558.4</v>
      </c>
      <c r="I487">
        <v>59135.040000000001</v>
      </c>
      <c r="K487">
        <v>59135.040000000001</v>
      </c>
    </row>
    <row r="488" spans="1:11">
      <c r="A488">
        <v>108414.24</v>
      </c>
      <c r="C488" s="101" t="s">
        <v>620</v>
      </c>
      <c r="D488" t="str">
        <f>VLOOKUP(C488,'POPULATION DATA-3'!$E$3:$N$1432,10,0)</f>
        <v>478675</v>
      </c>
      <c r="G488" s="61" t="s">
        <v>626</v>
      </c>
      <c r="H488" s="61" t="str">
        <f>VLOOKUP(Table5[[#This Row],[BRANCH_NAME]],$C$3:$D$1432,2,0)</f>
        <v>64062.96</v>
      </c>
      <c r="I488">
        <v>108414.24</v>
      </c>
      <c r="K488">
        <v>108414.24</v>
      </c>
    </row>
    <row r="489" spans="1:11">
      <c r="A489">
        <v>31681.5</v>
      </c>
      <c r="C489" s="61" t="s">
        <v>619</v>
      </c>
      <c r="D489" t="str">
        <f>VLOOKUP(C489,'POPULATION DATA-3'!$E$3:$N$1432,10,0)</f>
        <v>114882</v>
      </c>
      <c r="G489" s="61" t="s">
        <v>627</v>
      </c>
      <c r="H489" s="61" t="str">
        <f>VLOOKUP(Table5[[#This Row],[BRANCH_NAME]],$C$3:$D$1432,2,0)</f>
        <v>59135.04</v>
      </c>
      <c r="I489">
        <v>31681.5</v>
      </c>
      <c r="K489">
        <v>31681.5</v>
      </c>
    </row>
    <row r="490" spans="1:11">
      <c r="A490">
        <v>38017.799999999996</v>
      </c>
      <c r="C490" s="61" t="s">
        <v>622</v>
      </c>
      <c r="D490" t="str">
        <f>VLOOKUP(C490,'POPULATION DATA-3'!$E$3:$N$1432,10,0)</f>
        <v>134029</v>
      </c>
      <c r="G490" s="61" t="s">
        <v>303</v>
      </c>
      <c r="H490" s="61" t="str">
        <f>VLOOKUP(Table5[[#This Row],[BRANCH_NAME]],$C$3:$D$1432,2,0)</f>
        <v>492792</v>
      </c>
      <c r="I490">
        <v>38017.799999999996</v>
      </c>
      <c r="K490">
        <v>38017.799999999996</v>
      </c>
    </row>
    <row r="491" spans="1:11">
      <c r="A491">
        <v>59138.8</v>
      </c>
      <c r="C491" s="61" t="s">
        <v>624</v>
      </c>
      <c r="D491" t="str">
        <f>VLOOKUP(C491,'POPULATION DATA-3'!$E$3:$N$1432,10,0)</f>
        <v>119668.75</v>
      </c>
      <c r="G491" s="61" t="s">
        <v>494</v>
      </c>
      <c r="H491" s="61" t="str">
        <f>VLOOKUP(Table5[[#This Row],[BRANCH_NAME]],$C$3:$D$1432,2,0)</f>
        <v>31681.5</v>
      </c>
      <c r="I491">
        <v>59138.8</v>
      </c>
      <c r="K491">
        <v>59138.8</v>
      </c>
    </row>
    <row r="492" spans="1:11">
      <c r="A492">
        <v>48578.3</v>
      </c>
      <c r="C492" s="61" t="s">
        <v>631</v>
      </c>
      <c r="D492" t="str">
        <f>VLOOKUP(C492,'POPULATION DATA-3'!$E$3:$N$1432,10,0)</f>
        <v>110095.25</v>
      </c>
      <c r="G492" s="61" t="s">
        <v>532</v>
      </c>
      <c r="H492" s="61" t="str">
        <f>VLOOKUP(Table5[[#This Row],[BRANCH_NAME]],$C$3:$D$1432,2,0)</f>
        <v>38017.8</v>
      </c>
      <c r="I492">
        <v>48578.3</v>
      </c>
      <c r="K492">
        <v>48578.3</v>
      </c>
    </row>
    <row r="493" spans="1:11">
      <c r="A493">
        <v>42242</v>
      </c>
      <c r="C493" s="101" t="s">
        <v>175</v>
      </c>
      <c r="D493" t="str">
        <f>VLOOKUP(C493,'POPULATION DATA-3'!$E$3:$N$1432,10,0)</f>
        <v>424190</v>
      </c>
      <c r="G493" s="61" t="s">
        <v>533</v>
      </c>
      <c r="H493" s="61" t="str">
        <f>VLOOKUP(Table5[[#This Row],[BRANCH_NAME]],$C$3:$D$1432,2,0)</f>
        <v>59138.8</v>
      </c>
      <c r="I493">
        <v>42242</v>
      </c>
      <c r="K493">
        <v>42242</v>
      </c>
    </row>
    <row r="494" spans="1:11">
      <c r="A494">
        <v>104220.8</v>
      </c>
      <c r="C494" s="61" t="s">
        <v>174</v>
      </c>
      <c r="D494" t="str">
        <f>VLOOKUP(C494,'POPULATION DATA-3'!$E$3:$N$1432,10,0)</f>
        <v>424190</v>
      </c>
      <c r="G494" s="61" t="s">
        <v>537</v>
      </c>
      <c r="H494" s="61" t="str">
        <f>VLOOKUP(Table5[[#This Row],[BRANCH_NAME]],$C$3:$D$1432,2,0)</f>
        <v>48578.3</v>
      </c>
      <c r="I494">
        <v>104220.8</v>
      </c>
      <c r="K494">
        <v>104220.8</v>
      </c>
    </row>
    <row r="495" spans="1:11">
      <c r="A495">
        <v>119853.92</v>
      </c>
      <c r="C495" s="101" t="s">
        <v>499</v>
      </c>
      <c r="D495" t="str">
        <f>VLOOKUP(C495,'POPULATION DATA-3'!$E$3:$N$1432,10,0)</f>
        <v>118660</v>
      </c>
      <c r="G495" s="61" t="s">
        <v>536</v>
      </c>
      <c r="H495" s="61" t="str">
        <f>VLOOKUP(Table5[[#This Row],[BRANCH_NAME]],$C$3:$D$1432,2,0)</f>
        <v>42242</v>
      </c>
      <c r="I495">
        <v>119853.92</v>
      </c>
      <c r="K495">
        <v>119853.92</v>
      </c>
    </row>
    <row r="496" spans="1:11">
      <c r="A496">
        <v>145909.12000000002</v>
      </c>
      <c r="C496" s="61" t="s">
        <v>498</v>
      </c>
      <c r="D496" t="str">
        <f>VLOOKUP(C496,'POPULATION DATA-3'!$E$3:$N$1432,10,0)</f>
        <v>53397</v>
      </c>
      <c r="G496" s="61" t="s">
        <v>805</v>
      </c>
      <c r="H496" s="61" t="str">
        <f>VLOOKUP(Table5[[#This Row],[BRANCH_NAME]],$C$3:$D$1432,2,0)</f>
        <v>104220.8</v>
      </c>
      <c r="I496">
        <v>145909.12000000002</v>
      </c>
      <c r="K496">
        <v>145909.12000000002</v>
      </c>
    </row>
    <row r="497" spans="1:11">
      <c r="A497">
        <v>93798.720000000001</v>
      </c>
      <c r="C497" s="61" t="s">
        <v>500</v>
      </c>
      <c r="D497" t="str">
        <f>VLOOKUP(C497,'POPULATION DATA-3'!$E$3:$N$1432,10,0)</f>
        <v>65263</v>
      </c>
      <c r="G497" s="61" t="s">
        <v>808</v>
      </c>
      <c r="H497" s="61" t="str">
        <f>VLOOKUP(Table5[[#This Row],[BRANCH_NAME]],$C$3:$D$1432,2,0)</f>
        <v>119853.92</v>
      </c>
      <c r="I497">
        <v>93798.720000000001</v>
      </c>
      <c r="K497">
        <v>93798.720000000001</v>
      </c>
    </row>
    <row r="498" spans="1:11">
      <c r="A498">
        <v>78165.599999999991</v>
      </c>
      <c r="C498" s="101" t="s">
        <v>156</v>
      </c>
      <c r="D498" t="str">
        <f>VLOOKUP(C498,'POPULATION DATA-3'!$E$3:$N$1432,10,0)</f>
        <v>249100</v>
      </c>
      <c r="G498" s="61" t="s">
        <v>230</v>
      </c>
      <c r="H498" s="61" t="str">
        <f>VLOOKUP(Table5[[#This Row],[BRANCH_NAME]],$C$3:$D$1432,2,0)</f>
        <v>145909.12</v>
      </c>
      <c r="I498">
        <v>78165.599999999991</v>
      </c>
      <c r="K498">
        <v>78165.599999999991</v>
      </c>
    </row>
    <row r="499" spans="1:11">
      <c r="A499">
        <v>66714.75</v>
      </c>
      <c r="C499" s="61" t="s">
        <v>156</v>
      </c>
      <c r="D499" t="str">
        <f>VLOOKUP(C499,'POPULATION DATA-3'!$E$3:$N$1432,10,0)</f>
        <v>249100</v>
      </c>
      <c r="G499" s="61" t="s">
        <v>814</v>
      </c>
      <c r="H499" s="61" t="str">
        <f>VLOOKUP(Table5[[#This Row],[BRANCH_NAME]],$C$3:$D$1432,2,0)</f>
        <v>93798.72</v>
      </c>
      <c r="I499">
        <v>66714.75</v>
      </c>
      <c r="K499">
        <v>66714.75</v>
      </c>
    </row>
    <row r="500" spans="1:11">
      <c r="A500">
        <v>81540.25</v>
      </c>
      <c r="C500" s="101" t="s">
        <v>173</v>
      </c>
      <c r="D500" t="str">
        <f>VLOOKUP(C500,'POPULATION DATA-3'!$E$3:$N$1432,10,0)</f>
        <v>274889</v>
      </c>
      <c r="G500" s="61" t="s">
        <v>143</v>
      </c>
      <c r="H500" s="61" t="str">
        <f>VLOOKUP(Table5[[#This Row],[BRANCH_NAME]],$C$3:$D$1432,2,0)</f>
        <v>78165.6</v>
      </c>
      <c r="I500">
        <v>81540.25</v>
      </c>
      <c r="K500">
        <v>81540.25</v>
      </c>
    </row>
    <row r="501" spans="1:11">
      <c r="A501">
        <v>174593</v>
      </c>
      <c r="C501" s="61" t="s">
        <v>172</v>
      </c>
      <c r="D501" t="str">
        <f>VLOOKUP(C501,'POPULATION DATA-3'!$E$3:$N$1432,10,0)</f>
        <v>96211.15</v>
      </c>
      <c r="G501" s="61" t="s">
        <v>468</v>
      </c>
      <c r="H501" s="61" t="str">
        <f>VLOOKUP(Table5[[#This Row],[BRANCH_NAME]],$C$3:$D$1432,2,0)</f>
        <v>66714.75</v>
      </c>
      <c r="I501">
        <v>174593</v>
      </c>
      <c r="K501">
        <v>174593</v>
      </c>
    </row>
    <row r="502" spans="1:11">
      <c r="A502">
        <v>69010.549999999988</v>
      </c>
      <c r="C502" s="61" t="s">
        <v>633</v>
      </c>
      <c r="D502" t="str">
        <f>VLOOKUP(C502,'POPULATION DATA-3'!$E$3:$N$1432,10,0)</f>
        <v>90713.37</v>
      </c>
      <c r="G502" s="61" t="s">
        <v>547</v>
      </c>
      <c r="H502" s="61" t="str">
        <f>VLOOKUP(Table5[[#This Row],[BRANCH_NAME]],$C$3:$D$1432,2,0)</f>
        <v>81540.25</v>
      </c>
      <c r="I502">
        <v>69010.549999999988</v>
      </c>
      <c r="K502">
        <v>69010.549999999988</v>
      </c>
    </row>
    <row r="503" spans="1:11">
      <c r="A503">
        <v>65067.090000000004</v>
      </c>
      <c r="C503" s="61" t="s">
        <v>739</v>
      </c>
      <c r="D503" t="str">
        <f>VLOOKUP(C503,'POPULATION DATA-3'!$E$3:$N$1432,10,0)</f>
        <v>87964.48</v>
      </c>
      <c r="G503" s="61" t="s">
        <v>543</v>
      </c>
      <c r="H503" s="61" t="str">
        <f>VLOOKUP(Table5[[#This Row],[BRANCH_NAME]],$C$3:$D$1432,2,0)</f>
        <v>174593</v>
      </c>
      <c r="I503">
        <v>65067.090000000004</v>
      </c>
      <c r="K503">
        <v>65067.090000000004</v>
      </c>
    </row>
    <row r="504" spans="1:11">
      <c r="A504">
        <v>63095.360000000001</v>
      </c>
      <c r="C504" s="101" t="s">
        <v>168</v>
      </c>
      <c r="D504" t="str">
        <f>VLOOKUP(C504,'POPULATION DATA-3'!$E$3:$N$1432,10,0)</f>
        <v>201764</v>
      </c>
      <c r="G504" s="61" t="s">
        <v>693</v>
      </c>
      <c r="H504" s="61" t="str">
        <f>VLOOKUP(Table5[[#This Row],[BRANCH_NAME]],$C$3:$D$1432,2,0)</f>
        <v>69010.55</v>
      </c>
      <c r="I504">
        <v>63095.360000000001</v>
      </c>
      <c r="K504">
        <v>63095.360000000001</v>
      </c>
    </row>
    <row r="505" spans="1:11">
      <c r="A505">
        <v>68970</v>
      </c>
      <c r="C505" s="61" t="s">
        <v>166</v>
      </c>
      <c r="D505" t="str">
        <f>VLOOKUP(C505,'POPULATION DATA-3'!$E$3:$N$1432,10,0)</f>
        <v>90793.8</v>
      </c>
      <c r="G505" s="61" t="s">
        <v>695</v>
      </c>
      <c r="H505" s="61" t="str">
        <f>VLOOKUP(Table5[[#This Row],[BRANCH_NAME]],$C$3:$D$1432,2,0)</f>
        <v>65067.09</v>
      </c>
      <c r="I505">
        <v>68970</v>
      </c>
      <c r="K505">
        <v>68970</v>
      </c>
    </row>
    <row r="506" spans="1:11">
      <c r="A506">
        <v>56430</v>
      </c>
      <c r="C506" s="61" t="s">
        <v>168</v>
      </c>
      <c r="D506" t="str">
        <f>VLOOKUP(C506,'POPULATION DATA-3'!$E$3:$N$1432,10,0)</f>
        <v>201764</v>
      </c>
      <c r="G506" s="61" t="s">
        <v>696</v>
      </c>
      <c r="H506" s="61" t="str">
        <f>VLOOKUP(Table5[[#This Row],[BRANCH_NAME]],$C$3:$D$1432,2,0)</f>
        <v>63095.36</v>
      </c>
      <c r="I506">
        <v>56430</v>
      </c>
      <c r="K506">
        <v>56430</v>
      </c>
    </row>
    <row r="507" spans="1:11">
      <c r="A507">
        <v>100893</v>
      </c>
      <c r="C507" s="101" t="s">
        <v>780</v>
      </c>
      <c r="D507" t="str">
        <f>VLOOKUP(C507,'POPULATION DATA-3'!$E$3:$N$1432,10,0)</f>
        <v>172337</v>
      </c>
      <c r="G507" s="61" t="s">
        <v>232</v>
      </c>
      <c r="H507" s="61" t="str">
        <f>VLOOKUP(Table5[[#This Row],[BRANCH_NAME]],$C$3:$D$1432,2,0)</f>
        <v>68970</v>
      </c>
      <c r="I507">
        <v>100893</v>
      </c>
      <c r="K507">
        <v>100893</v>
      </c>
    </row>
    <row r="508" spans="1:11">
      <c r="A508">
        <v>66636</v>
      </c>
      <c r="C508" s="61" t="s">
        <v>780</v>
      </c>
      <c r="D508" t="str">
        <f>VLOOKUP(C508,'POPULATION DATA-3'!$E$3:$N$1432,10,0)</f>
        <v>172337</v>
      </c>
      <c r="G508" s="61" t="s">
        <v>630</v>
      </c>
      <c r="H508" s="61" t="str">
        <f>VLOOKUP(Table5[[#This Row],[BRANCH_NAME]],$C$3:$D$1432,2,0)</f>
        <v>56430</v>
      </c>
      <c r="I508">
        <v>66636</v>
      </c>
      <c r="K508">
        <v>66636</v>
      </c>
    </row>
    <row r="509" spans="1:11">
      <c r="A509">
        <v>43753.85</v>
      </c>
      <c r="C509" s="101" t="s">
        <v>579</v>
      </c>
      <c r="D509" t="str">
        <f>VLOOKUP(C509,'POPULATION DATA-3'!$E$3:$N$1432,10,0)</f>
        <v>143208</v>
      </c>
      <c r="G509" s="61" t="s">
        <v>637</v>
      </c>
      <c r="H509" s="61" t="str">
        <f>VLOOKUP(Table5[[#This Row],[BRANCH_NAME]],$C$3:$D$1432,2,0)</f>
        <v>100893</v>
      </c>
      <c r="I509">
        <v>43753.85</v>
      </c>
      <c r="K509">
        <v>43753.85</v>
      </c>
    </row>
    <row r="510" spans="1:11">
      <c r="A510">
        <v>41253.630000000005</v>
      </c>
      <c r="C510" s="61" t="s">
        <v>578</v>
      </c>
      <c r="D510" t="str">
        <f>VLOOKUP(C510,'POPULATION DATA-3'!$E$3:$N$1432,10,0)</f>
        <v>143208</v>
      </c>
      <c r="G510" s="61" t="s">
        <v>552</v>
      </c>
      <c r="H510" s="61" t="str">
        <f>VLOOKUP(Table5[[#This Row],[BRANCH_NAME]],$C$3:$D$1432,2,0)</f>
        <v>66636</v>
      </c>
      <c r="I510">
        <v>41253.630000000005</v>
      </c>
      <c r="K510">
        <v>41253.630000000005</v>
      </c>
    </row>
    <row r="511" spans="1:11">
      <c r="A511">
        <v>40003.520000000004</v>
      </c>
      <c r="C511" s="101" t="s">
        <v>629</v>
      </c>
      <c r="D511" t="str">
        <f>VLOOKUP(C511,'POPULATION DATA-3'!$E$3:$N$1432,10,0)</f>
        <v>342162</v>
      </c>
      <c r="G511" s="61" t="s">
        <v>501</v>
      </c>
      <c r="H511" s="61" t="str">
        <f>VLOOKUP(Table5[[#This Row],[BRANCH_NAME]],$C$3:$D$1432,2,0)</f>
        <v>43753.85</v>
      </c>
      <c r="I511">
        <v>40003.520000000004</v>
      </c>
      <c r="K511">
        <v>40003.520000000004</v>
      </c>
    </row>
    <row r="512" spans="1:11">
      <c r="A512">
        <v>217764</v>
      </c>
      <c r="C512" s="61" t="s">
        <v>632</v>
      </c>
      <c r="D512" t="str">
        <f>VLOOKUP(C512,'POPULATION DATA-3'!$E$3:$N$1432,10,0)</f>
        <v>119756.7</v>
      </c>
      <c r="G512" s="61" t="s">
        <v>520</v>
      </c>
      <c r="H512" s="61" t="str">
        <f>VLOOKUP(Table5[[#This Row],[BRANCH_NAME]],$C$3:$D$1432,2,0)</f>
        <v>41253.63</v>
      </c>
      <c r="I512">
        <v>217764</v>
      </c>
      <c r="K512">
        <v>217764</v>
      </c>
    </row>
    <row r="513" spans="1:11">
      <c r="A513">
        <v>262434</v>
      </c>
      <c r="C513" s="61" t="s">
        <v>629</v>
      </c>
      <c r="D513" t="str">
        <f>VLOOKUP(C513,'POPULATION DATA-3'!$E$3:$N$1432,10,0)</f>
        <v>342162</v>
      </c>
      <c r="G513" s="61" t="s">
        <v>545</v>
      </c>
      <c r="H513" s="61" t="str">
        <f>VLOOKUP(Table5[[#This Row],[BRANCH_NAME]],$C$3:$D$1432,2,0)</f>
        <v>40003.52</v>
      </c>
      <c r="I513">
        <v>262434</v>
      </c>
      <c r="K513">
        <v>262434</v>
      </c>
    </row>
    <row r="514" spans="1:11">
      <c r="A514">
        <v>51888.299999999996</v>
      </c>
      <c r="C514" s="61" t="s">
        <v>628</v>
      </c>
      <c r="D514" t="str">
        <f>VLOOKUP(C514,'POPULATION DATA-3'!$E$3:$N$1432,10,0)</f>
        <v>109491.84</v>
      </c>
      <c r="G514" s="61" t="s">
        <v>784</v>
      </c>
      <c r="H514" s="61" t="str">
        <f>VLOOKUP(Table5[[#This Row],[BRANCH_NAME]],$C$3:$D$1432,2,0)</f>
        <v>217764</v>
      </c>
      <c r="I514">
        <v>51888.299999999996</v>
      </c>
      <c r="K514">
        <v>51888.299999999996</v>
      </c>
    </row>
    <row r="515" spans="1:11">
      <c r="A515">
        <v>62265.96</v>
      </c>
      <c r="C515" s="101" t="s">
        <v>664</v>
      </c>
      <c r="D515" t="str">
        <f>VLOOKUP(C515,'POPULATION DATA-3'!$E$3:$N$1432,10,0)</f>
        <v>287807</v>
      </c>
      <c r="G515" s="10" t="s">
        <v>294</v>
      </c>
      <c r="H515" s="10" t="str">
        <f>VLOOKUP(Table5[[#This Row],[BRANCH_NAME]],$C$3:$D$1432,2,0)</f>
        <v>TOTAL_POPULATION</v>
      </c>
      <c r="I515">
        <v>62265.96</v>
      </c>
      <c r="K515">
        <v>62265.96</v>
      </c>
    </row>
    <row r="516" spans="1:11">
      <c r="A516">
        <v>96858.16</v>
      </c>
      <c r="C516" s="61" t="s">
        <v>664</v>
      </c>
      <c r="D516" t="str">
        <f>VLOOKUP(C516,'POPULATION DATA-3'!$E$3:$N$1432,10,0)</f>
        <v>287807</v>
      </c>
      <c r="G516" s="61" t="s">
        <v>881</v>
      </c>
      <c r="H516" s="61" t="str">
        <f>VLOOKUP(Table5[[#This Row],[BRANCH_NAME]],$C$3:$D$1432,2,0)</f>
        <v>262434</v>
      </c>
      <c r="I516">
        <v>96858.16</v>
      </c>
      <c r="K516">
        <v>96858.16</v>
      </c>
    </row>
    <row r="517" spans="1:11">
      <c r="A517">
        <v>79562.06</v>
      </c>
      <c r="C517" s="101" t="s">
        <v>155</v>
      </c>
      <c r="D517" t="str">
        <f>VLOOKUP(C517,'POPULATION DATA-3'!$E$3:$N$1432,10,0)</f>
        <v>207615</v>
      </c>
      <c r="G517" s="61" t="s">
        <v>866</v>
      </c>
      <c r="H517" s="61" t="str">
        <f>VLOOKUP(Table5[[#This Row],[BRANCH_NAME]],$C$3:$D$1432,2,0)</f>
        <v>345922</v>
      </c>
      <c r="I517">
        <v>79562.06</v>
      </c>
      <c r="K517">
        <v>79562.06</v>
      </c>
    </row>
    <row r="518" spans="1:11">
      <c r="A518">
        <v>69184.400000000009</v>
      </c>
      <c r="C518" s="61" t="s">
        <v>155</v>
      </c>
      <c r="D518" t="str">
        <f>VLOOKUP(C518,'POPULATION DATA-3'!$E$3:$N$1432,10,0)</f>
        <v>207615</v>
      </c>
      <c r="G518" s="61" t="s">
        <v>870</v>
      </c>
      <c r="H518" s="61" t="str">
        <f>VLOOKUP(Table5[[#This Row],[BRANCH_NAME]],$C$3:$D$1432,2,0)</f>
        <v>62265.96</v>
      </c>
      <c r="I518">
        <v>69184.400000000009</v>
      </c>
      <c r="K518">
        <v>69184.400000000009</v>
      </c>
    </row>
    <row r="519" spans="1:11">
      <c r="A519">
        <v>39958.35</v>
      </c>
      <c r="C519" s="61" t="s">
        <v>154</v>
      </c>
      <c r="D519" t="str">
        <f>VLOOKUP(C519,'POPULATION DATA-3'!$E$3:$N$1432,10,0)</f>
        <v>124569</v>
      </c>
      <c r="G519" s="61" t="s">
        <v>875</v>
      </c>
      <c r="H519" s="61" t="str">
        <f>VLOOKUP(Table5[[#This Row],[BRANCH_NAME]],$C$3:$D$1432,2,0)</f>
        <v>96858.16</v>
      </c>
      <c r="I519">
        <v>39958.35</v>
      </c>
      <c r="K519">
        <v>39958.35</v>
      </c>
    </row>
    <row r="520" spans="1:11">
      <c r="A520">
        <v>47950.02</v>
      </c>
      <c r="C520" s="101" t="s">
        <v>671</v>
      </c>
      <c r="D520" t="str">
        <f>VLOOKUP(C520,'POPULATION DATA-3'!$E$3:$N$1432,10,0)</f>
        <v>264501</v>
      </c>
      <c r="G520" s="61" t="s">
        <v>878</v>
      </c>
      <c r="H520" s="61" t="str">
        <f>VLOOKUP(Table5[[#This Row],[BRANCH_NAME]],$C$3:$D$1432,2,0)</f>
        <v>79562.06</v>
      </c>
      <c r="I520">
        <v>47950.02</v>
      </c>
      <c r="K520">
        <v>47950.02</v>
      </c>
    </row>
    <row r="521" spans="1:11">
      <c r="A521">
        <v>53277.8</v>
      </c>
      <c r="C521" s="61" t="s">
        <v>670</v>
      </c>
      <c r="D521" t="str">
        <f>VLOOKUP(C521,'POPULATION DATA-3'!$E$3:$N$1432,10,0)</f>
        <v>264501</v>
      </c>
      <c r="G521" s="61" t="s">
        <v>877</v>
      </c>
      <c r="H521" s="61" t="str">
        <f>VLOOKUP(Table5[[#This Row],[BRANCH_NAME]],$C$3:$D$1432,2,0)</f>
        <v>69184.4</v>
      </c>
      <c r="I521">
        <v>53277.8</v>
      </c>
      <c r="K521">
        <v>53277.8</v>
      </c>
    </row>
    <row r="522" spans="1:11">
      <c r="A522">
        <v>34630.57</v>
      </c>
      <c r="C522" s="101" t="s">
        <v>549</v>
      </c>
      <c r="D522" t="str">
        <f>VLOOKUP(C522,'POPULATION DATA-3'!$E$3:$N$1432,10,0)</f>
        <v>830174</v>
      </c>
      <c r="G522" s="61" t="s">
        <v>299</v>
      </c>
      <c r="H522" s="61" t="str">
        <f>VLOOKUP(Table5[[#This Row],[BRANCH_NAME]],$C$3:$D$1432,2,0)</f>
        <v>39958.35</v>
      </c>
      <c r="I522">
        <v>34630.57</v>
      </c>
      <c r="K522">
        <v>34630.57</v>
      </c>
    </row>
    <row r="523" spans="1:11">
      <c r="A523">
        <v>31966.68</v>
      </c>
      <c r="C523" s="61" t="s">
        <v>548</v>
      </c>
      <c r="D523" t="str">
        <f>VLOOKUP(C523,'POPULATION DATA-3'!$E$3:$N$1432,10,0)</f>
        <v>830174</v>
      </c>
      <c r="G523" s="61" t="s">
        <v>819</v>
      </c>
      <c r="H523" s="61" t="str">
        <f>VLOOKUP(Table5[[#This Row],[BRANCH_NAME]],$C$3:$D$1432,2,0)</f>
        <v>47950.02</v>
      </c>
      <c r="I523">
        <v>31966.68</v>
      </c>
      <c r="K523">
        <v>31966.68</v>
      </c>
    </row>
    <row r="524" spans="1:11">
      <c r="A524">
        <v>58605.58</v>
      </c>
      <c r="C524" s="101" t="s">
        <v>253</v>
      </c>
      <c r="D524" t="str">
        <f>VLOOKUP(C524,'POPULATION DATA-3'!$E$3:$N$1432,10,0)</f>
        <v>414208</v>
      </c>
      <c r="G524" s="61" t="s">
        <v>821</v>
      </c>
      <c r="H524" s="61" t="str">
        <f>VLOOKUP(Table5[[#This Row],[BRANCH_NAME]],$C$3:$D$1432,2,0)</f>
        <v>53277.8</v>
      </c>
      <c r="I524">
        <v>58605.58</v>
      </c>
      <c r="K524">
        <v>58605.58</v>
      </c>
    </row>
    <row r="525" spans="1:11">
      <c r="A525">
        <v>97603.650000000009</v>
      </c>
      <c r="C525" s="61" t="s">
        <v>252</v>
      </c>
      <c r="D525" t="str">
        <f>VLOOKUP(C525,'POPULATION DATA-3'!$E$3:$N$1432,10,0)</f>
        <v>186393.6</v>
      </c>
      <c r="G525" s="61" t="s">
        <v>825</v>
      </c>
      <c r="H525" s="61" t="str">
        <f>VLOOKUP(Table5[[#This Row],[BRANCH_NAME]],$C$3:$D$1432,2,0)</f>
        <v>34630.57</v>
      </c>
      <c r="I525">
        <v>97603.650000000009</v>
      </c>
      <c r="K525">
        <v>97603.650000000009</v>
      </c>
    </row>
    <row r="526" spans="1:11">
      <c r="A526">
        <v>119293.35</v>
      </c>
      <c r="C526" s="61" t="s">
        <v>251</v>
      </c>
      <c r="D526" t="str">
        <f>VLOOKUP(C526,'POPULATION DATA-3'!$E$3:$N$1432,10,0)</f>
        <v>227814.4</v>
      </c>
      <c r="G526" s="61" t="s">
        <v>826</v>
      </c>
      <c r="H526" s="61" t="str">
        <f>VLOOKUP(Table5[[#This Row],[BRANCH_NAME]],$C$3:$D$1432,2,0)</f>
        <v>73561.5</v>
      </c>
      <c r="I526">
        <v>119293.35</v>
      </c>
      <c r="K526">
        <v>119293.35</v>
      </c>
    </row>
    <row r="527" spans="1:11">
      <c r="A527">
        <v>36524</v>
      </c>
      <c r="C527" s="101" t="s">
        <v>505</v>
      </c>
      <c r="D527" t="str">
        <f>VLOOKUP(C527,'POPULATION DATA-3'!$E$3:$N$1432,10,0)</f>
        <v>82488</v>
      </c>
      <c r="G527" s="61" t="s">
        <v>829</v>
      </c>
      <c r="H527" s="61" t="str">
        <f>VLOOKUP(Table5[[#This Row],[BRANCH_NAME]],$C$3:$D$1432,2,0)</f>
        <v>58605.58</v>
      </c>
      <c r="I527">
        <v>36524</v>
      </c>
      <c r="K527">
        <v>36524</v>
      </c>
    </row>
    <row r="528" spans="1:11">
      <c r="A528">
        <v>110046.20000000001</v>
      </c>
      <c r="C528" s="61" t="s">
        <v>504</v>
      </c>
      <c r="D528" t="str">
        <f>VLOOKUP(C528,'POPULATION DATA-3'!$E$3:$N$1432,10,0)</f>
        <v>28870.8</v>
      </c>
      <c r="G528" s="61" t="s">
        <v>879</v>
      </c>
      <c r="H528" s="61" t="str">
        <f>VLOOKUP(Table5[[#This Row],[BRANCH_NAME]],$C$3:$D$1432,2,0)</f>
        <v>97603.65</v>
      </c>
      <c r="I528">
        <v>110046.20000000001</v>
      </c>
      <c r="K528">
        <v>110046.20000000001</v>
      </c>
    </row>
    <row r="529" spans="1:11">
      <c r="A529">
        <v>90037.8</v>
      </c>
      <c r="C529" s="61" t="s">
        <v>506</v>
      </c>
      <c r="D529" t="str">
        <f>VLOOKUP(C529,'POPULATION DATA-3'!$E$3:$N$1432,10,0)</f>
        <v>27221.04</v>
      </c>
      <c r="G529" s="61" t="s">
        <v>898</v>
      </c>
      <c r="H529" s="61" t="str">
        <f>VLOOKUP(Table5[[#This Row],[BRANCH_NAME]],$C$3:$D$1432,2,0)</f>
        <v>119293.35</v>
      </c>
      <c r="I529">
        <v>90037.8</v>
      </c>
      <c r="K529">
        <v>90037.8</v>
      </c>
    </row>
    <row r="530" spans="1:11">
      <c r="A530">
        <v>138810</v>
      </c>
      <c r="C530" s="61" t="s">
        <v>558</v>
      </c>
      <c r="D530" t="str">
        <f>VLOOKUP(C530,'POPULATION DATA-3'!$E$3:$N$1432,10,0)</f>
        <v>26396.16</v>
      </c>
      <c r="G530" s="61" t="s">
        <v>896</v>
      </c>
      <c r="H530" s="61" t="str">
        <f>VLOOKUP(Table5[[#This Row],[BRANCH_NAME]],$C$3:$D$1432,2,0)</f>
        <v>36524</v>
      </c>
      <c r="I530">
        <v>138810</v>
      </c>
      <c r="K530">
        <v>138810</v>
      </c>
    </row>
    <row r="531" spans="1:11">
      <c r="A531">
        <v>172664.25</v>
      </c>
      <c r="C531" s="101" t="s">
        <v>595</v>
      </c>
      <c r="D531" t="str">
        <f>VLOOKUP(C531,'POPULATION DATA-3'!$E$3:$N$1432,10,0)</f>
        <v>73535</v>
      </c>
      <c r="G531" s="61" t="s">
        <v>961</v>
      </c>
      <c r="H531" s="61" t="str">
        <f>VLOOKUP(Table5[[#This Row],[BRANCH_NAME]],$C$3:$D$1432,2,0)</f>
        <v>200084</v>
      </c>
      <c r="I531">
        <v>172664.25</v>
      </c>
      <c r="K531">
        <v>172664.25</v>
      </c>
    </row>
    <row r="532" spans="1:11">
      <c r="A532">
        <v>141270.75</v>
      </c>
      <c r="C532" s="61" t="s">
        <v>594</v>
      </c>
      <c r="D532" t="str">
        <f>VLOOKUP(C532,'POPULATION DATA-3'!$E$3:$N$1432,10,0)</f>
        <v>11030.25</v>
      </c>
      <c r="G532" s="61" t="s">
        <v>964</v>
      </c>
      <c r="H532" s="61" t="str">
        <f>VLOOKUP(Table5[[#This Row],[BRANCH_NAME]],$C$3:$D$1432,2,0)</f>
        <v>90037.8</v>
      </c>
      <c r="I532">
        <v>141270.75</v>
      </c>
      <c r="K532">
        <v>141270.75</v>
      </c>
    </row>
    <row r="533" spans="1:11">
      <c r="A533">
        <v>68542.2</v>
      </c>
      <c r="C533" s="61" t="s">
        <v>601</v>
      </c>
      <c r="D533" t="str">
        <f>VLOOKUP(C533,'POPULATION DATA-3'!$E$3:$N$1432,10,0)</f>
        <v>13236.3</v>
      </c>
      <c r="G533" s="61" t="s">
        <v>824</v>
      </c>
      <c r="H533" s="61" t="str">
        <f>VLOOKUP(Table5[[#This Row],[BRANCH_NAME]],$C$3:$D$1432,2,0)</f>
        <v>138810</v>
      </c>
      <c r="I533">
        <v>68542.2</v>
      </c>
      <c r="K533">
        <v>68542.2</v>
      </c>
    </row>
    <row r="534" spans="1:11">
      <c r="A534">
        <v>83773.8</v>
      </c>
      <c r="C534" s="61" t="s">
        <v>236</v>
      </c>
      <c r="D534" t="str">
        <f>VLOOKUP(C534,'POPULATION DATA-3'!$E$3:$N$1432,10,0)</f>
        <v>20589.8</v>
      </c>
      <c r="G534" s="61" t="s">
        <v>867</v>
      </c>
      <c r="H534" s="61" t="str">
        <f>VLOOKUP(Table5[[#This Row],[BRANCH_NAME]],$C$3:$D$1432,2,0)</f>
        <v>172664.25</v>
      </c>
      <c r="I534">
        <v>83773.8</v>
      </c>
      <c r="K534">
        <v>83773.8</v>
      </c>
    </row>
    <row r="535" spans="1:11">
      <c r="A535">
        <v>289577</v>
      </c>
      <c r="C535" s="61" t="s">
        <v>597</v>
      </c>
      <c r="D535" t="str">
        <f>VLOOKUP(C535,'POPULATION DATA-3'!$E$3:$N$1432,10,0)</f>
        <v>16913.05</v>
      </c>
      <c r="G535" s="61" t="s">
        <v>876</v>
      </c>
      <c r="H535" s="61" t="str">
        <f>VLOOKUP(Table5[[#This Row],[BRANCH_NAME]],$C$3:$D$1432,2,0)</f>
        <v>141270.75</v>
      </c>
      <c r="I535">
        <v>289577</v>
      </c>
      <c r="K535">
        <v>289577</v>
      </c>
    </row>
    <row r="536" spans="1:11">
      <c r="A536">
        <v>54764.639999999999</v>
      </c>
      <c r="C536" s="61" t="s">
        <v>605</v>
      </c>
      <c r="D536" t="str">
        <f>VLOOKUP(C536,'POPULATION DATA-3'!$E$3:$N$1432,10,0)</f>
        <v>14707</v>
      </c>
      <c r="G536" s="61" t="s">
        <v>923</v>
      </c>
      <c r="H536" s="61" t="str">
        <f>VLOOKUP(Table5[[#This Row],[BRANCH_NAME]],$C$3:$D$1432,2,0)</f>
        <v>68542.2</v>
      </c>
      <c r="I536">
        <v>54764.639999999999</v>
      </c>
      <c r="K536">
        <v>54764.639999999999</v>
      </c>
    </row>
    <row r="537" spans="1:11">
      <c r="A537">
        <v>68455.8</v>
      </c>
      <c r="C537" s="101" t="s">
        <v>153</v>
      </c>
      <c r="D537" t="str">
        <f>VLOOKUP(C537,'POPULATION DATA-3'!$E$3:$N$1432,10,0)</f>
        <v>243719</v>
      </c>
      <c r="G537" s="61" t="s">
        <v>929</v>
      </c>
      <c r="H537" s="61" t="str">
        <f>VLOOKUP(Table5[[#This Row],[BRANCH_NAME]],$C$3:$D$1432,2,0)</f>
        <v>83773.8</v>
      </c>
      <c r="I537">
        <v>68455.8</v>
      </c>
      <c r="K537">
        <v>68455.8</v>
      </c>
    </row>
    <row r="538" spans="1:11">
      <c r="A538">
        <v>73019.520000000004</v>
      </c>
      <c r="C538" s="61" t="s">
        <v>152</v>
      </c>
      <c r="D538" t="str">
        <f>VLOOKUP(C538,'POPULATION DATA-3'!$E$3:$N$1432,10,0)</f>
        <v>85301.65</v>
      </c>
      <c r="G538" s="61" t="s">
        <v>872</v>
      </c>
      <c r="H538" s="61" t="str">
        <f>VLOOKUP(Table5[[#This Row],[BRANCH_NAME]],$C$3:$D$1432,2,0)</f>
        <v>289577</v>
      </c>
      <c r="I538">
        <v>73019.520000000004</v>
      </c>
      <c r="K538">
        <v>73019.520000000004</v>
      </c>
    </row>
    <row r="539" spans="1:11">
      <c r="A539">
        <v>91274.400000000009</v>
      </c>
      <c r="C539" s="61" t="s">
        <v>176</v>
      </c>
      <c r="D539" t="str">
        <f>VLOOKUP(C539,'POPULATION DATA-3'!$E$3:$N$1432,10,0)</f>
        <v>80427.27</v>
      </c>
      <c r="G539" s="61" t="s">
        <v>958</v>
      </c>
      <c r="H539" s="61" t="str">
        <f>VLOOKUP(Table5[[#This Row],[BRANCH_NAME]],$C$3:$D$1432,2,0)</f>
        <v>54764.64</v>
      </c>
      <c r="I539">
        <v>91274.400000000009</v>
      </c>
      <c r="K539">
        <v>91274.400000000009</v>
      </c>
    </row>
    <row r="540" spans="1:11">
      <c r="A540">
        <v>50200.92</v>
      </c>
      <c r="C540" s="61" t="s">
        <v>638</v>
      </c>
      <c r="D540" t="str">
        <f>VLOOKUP(C540,'POPULATION DATA-3'!$E$3:$N$1432,10,0)</f>
        <v>77990.08</v>
      </c>
      <c r="G540" s="61" t="s">
        <v>960</v>
      </c>
      <c r="H540" s="61" t="str">
        <f>VLOOKUP(Table5[[#This Row],[BRANCH_NAME]],$C$3:$D$1432,2,0)</f>
        <v>68455.8</v>
      </c>
      <c r="I540">
        <v>50200.92</v>
      </c>
      <c r="K540">
        <v>50200.92</v>
      </c>
    </row>
    <row r="541" spans="1:11">
      <c r="A541">
        <v>63892.080000000009</v>
      </c>
      <c r="C541" s="101" t="s">
        <v>669</v>
      </c>
      <c r="D541" t="str">
        <f>VLOOKUP(C541,'POPULATION DATA-3'!$E$3:$N$1432,10,0)</f>
        <v>182236</v>
      </c>
      <c r="G541" s="61" t="s">
        <v>935</v>
      </c>
      <c r="H541" s="61" t="str">
        <f>VLOOKUP(Table5[[#This Row],[BRANCH_NAME]],$C$3:$D$1432,2,0)</f>
        <v>456372</v>
      </c>
      <c r="I541">
        <v>63892.080000000009</v>
      </c>
      <c r="K541">
        <v>63892.080000000009</v>
      </c>
    </row>
    <row r="542" spans="1:11">
      <c r="A542">
        <v>54764.639999999999</v>
      </c>
      <c r="C542" s="61" t="s">
        <v>669</v>
      </c>
      <c r="D542" t="str">
        <f>VLOOKUP(C542,'POPULATION DATA-3'!$E$3:$N$1432,10,0)</f>
        <v>182236</v>
      </c>
      <c r="G542" s="61" t="s">
        <v>965</v>
      </c>
      <c r="H542" s="61" t="str">
        <f>VLOOKUP(Table5[[#This Row],[BRANCH_NAME]],$C$3:$D$1432,2,0)</f>
        <v>91274.4</v>
      </c>
      <c r="I542">
        <v>54764.639999999999</v>
      </c>
      <c r="K542">
        <v>54764.639999999999</v>
      </c>
    </row>
    <row r="543" spans="1:11">
      <c r="A543">
        <v>56411.1</v>
      </c>
      <c r="C543" s="101" t="s">
        <v>523</v>
      </c>
      <c r="D543" t="str">
        <f>VLOOKUP(C543,'POPULATION DATA-3'!$E$3:$N$1432,10,0)</f>
        <v>369933</v>
      </c>
      <c r="G543" s="61" t="s">
        <v>947</v>
      </c>
      <c r="H543" s="61" t="str">
        <f>VLOOKUP(Table5[[#This Row],[BRANCH_NAME]],$C$3:$D$1432,2,0)</f>
        <v>50200.92</v>
      </c>
      <c r="I543">
        <v>56411.1</v>
      </c>
      <c r="K543">
        <v>56411.1</v>
      </c>
    </row>
    <row r="544" spans="1:11">
      <c r="A544">
        <v>68946.900000000009</v>
      </c>
      <c r="C544" s="61" t="s">
        <v>522</v>
      </c>
      <c r="D544" t="str">
        <f>VLOOKUP(C544,'POPULATION DATA-3'!$E$3:$N$1432,10,0)</f>
        <v>369933</v>
      </c>
      <c r="G544" s="61" t="s">
        <v>967</v>
      </c>
      <c r="H544" s="61" t="str">
        <f>VLOOKUP(Table5[[#This Row],[BRANCH_NAME]],$C$3:$D$1432,2,0)</f>
        <v>63892.08</v>
      </c>
      <c r="I544">
        <v>68946.900000000009</v>
      </c>
      <c r="K544">
        <v>68946.900000000009</v>
      </c>
    </row>
    <row r="545" spans="1:11">
      <c r="A545">
        <v>305675</v>
      </c>
      <c r="C545" s="101" t="s">
        <v>700</v>
      </c>
      <c r="D545" t="str">
        <f>VLOOKUP(C545,'POPULATION DATA-3'!$E$3:$N$1432,10,0)</f>
        <v>159242</v>
      </c>
      <c r="G545" s="61" t="s">
        <v>970</v>
      </c>
      <c r="H545" s="61" t="str">
        <f>VLOOKUP(Table5[[#This Row],[BRANCH_NAME]],$C$3:$D$1432,2,0)</f>
        <v>54764.64</v>
      </c>
      <c r="I545">
        <v>305675</v>
      </c>
      <c r="K545">
        <v>305675</v>
      </c>
    </row>
    <row r="546" spans="1:11">
      <c r="A546">
        <v>164783.85</v>
      </c>
      <c r="C546" s="61" t="s">
        <v>699</v>
      </c>
      <c r="D546" t="str">
        <f>VLOOKUP(C546,'POPULATION DATA-3'!$E$3:$N$1432,10,0)</f>
        <v>159242</v>
      </c>
      <c r="G546" s="61" t="s">
        <v>1019</v>
      </c>
      <c r="H546" s="61" t="str">
        <f>VLOOKUP(Table5[[#This Row],[BRANCH_NAME]],$C$3:$D$1432,2,0)</f>
        <v>56411.1</v>
      </c>
      <c r="I546">
        <v>164783.85</v>
      </c>
      <c r="K546">
        <v>164783.85</v>
      </c>
    </row>
    <row r="547" spans="1:11">
      <c r="A547">
        <v>134823.15</v>
      </c>
      <c r="C547" s="101" t="s">
        <v>674</v>
      </c>
      <c r="D547" t="str">
        <f>VLOOKUP(C547,'POPULATION DATA-3'!$E$3:$N$1432,10,0)</f>
        <v>345764</v>
      </c>
      <c r="G547" s="61" t="s">
        <v>985</v>
      </c>
      <c r="H547" s="61" t="str">
        <f>VLOOKUP(Table5[[#This Row],[BRANCH_NAME]],$C$3:$D$1432,2,0)</f>
        <v>68946.9</v>
      </c>
      <c r="I547">
        <v>134823.15</v>
      </c>
      <c r="K547">
        <v>134823.15</v>
      </c>
    </row>
    <row r="548" spans="1:11">
      <c r="A548">
        <v>197723</v>
      </c>
      <c r="C548" s="61" t="s">
        <v>167</v>
      </c>
      <c r="D548" t="str">
        <f>VLOOKUP(C548,'POPULATION DATA-3'!$E$3:$N$1432,10,0)</f>
        <v>190170.2</v>
      </c>
      <c r="G548" s="61" t="s">
        <v>930</v>
      </c>
      <c r="H548" s="61" t="str">
        <f>VLOOKUP(Table5[[#This Row],[BRANCH_NAME]],$C$3:$D$1432,2,0)</f>
        <v>305675</v>
      </c>
      <c r="I548">
        <v>197723</v>
      </c>
      <c r="K548">
        <v>197723</v>
      </c>
    </row>
    <row r="549" spans="1:11">
      <c r="A549">
        <v>5384.4</v>
      </c>
      <c r="C549" s="61" t="s">
        <v>675</v>
      </c>
      <c r="D549" t="str">
        <f>VLOOKUP(C549,'POPULATION DATA-3'!$E$3:$N$1432,10,0)</f>
        <v>101267.84</v>
      </c>
      <c r="G549" s="61" t="s">
        <v>983</v>
      </c>
      <c r="H549" s="61" t="str">
        <f>VLOOKUP(Table5[[#This Row],[BRANCH_NAME]],$C$3:$D$1432,2,0)</f>
        <v>164783.85</v>
      </c>
      <c r="I549">
        <v>5384.4</v>
      </c>
      <c r="K549">
        <v>5384.4</v>
      </c>
    </row>
    <row r="550" spans="1:11">
      <c r="A550">
        <v>5076.72</v>
      </c>
      <c r="C550" s="101" t="s">
        <v>144</v>
      </c>
      <c r="D550" t="str">
        <f>VLOOKUP(C550,'POPULATION DATA-3'!$E$3:$N$1432,10,0)</f>
        <v>296729</v>
      </c>
      <c r="G550" s="61" t="s">
        <v>301</v>
      </c>
      <c r="H550" s="61" t="str">
        <f>VLOOKUP(Table5[[#This Row],[BRANCH_NAME]],$C$3:$D$1432,2,0)</f>
        <v>299607</v>
      </c>
      <c r="I550">
        <v>5076.72</v>
      </c>
      <c r="K550">
        <v>5076.72</v>
      </c>
    </row>
    <row r="551" spans="1:11">
      <c r="A551">
        <v>4922.88</v>
      </c>
      <c r="C551" s="61" t="s">
        <v>141</v>
      </c>
      <c r="D551" t="str">
        <f>VLOOKUP(C551,'POPULATION DATA-3'!$E$3:$N$1432,10,0)</f>
        <v>133528.05</v>
      </c>
      <c r="G551" s="61" t="s">
        <v>916</v>
      </c>
      <c r="H551" s="61" t="str">
        <f>VLOOKUP(Table5[[#This Row],[BRANCH_NAME]],$C$3:$D$1432,2,0)</f>
        <v>197723</v>
      </c>
      <c r="I551">
        <v>4922.88</v>
      </c>
      <c r="K551">
        <v>4922.88</v>
      </c>
    </row>
    <row r="552" spans="1:11">
      <c r="A552">
        <v>81580.800000000003</v>
      </c>
      <c r="C552" s="61" t="s">
        <v>144</v>
      </c>
      <c r="D552" t="str">
        <f>VLOOKUP(C552,'POPULATION DATA-3'!$E$3:$N$1432,10,0)</f>
        <v>296729</v>
      </c>
      <c r="G552" s="61" t="s">
        <v>977</v>
      </c>
      <c r="H552" s="61" t="str">
        <f>VLOOKUP(Table5[[#This Row],[BRANCH_NAME]],$C$3:$D$1432,2,0)</f>
        <v>5384.4</v>
      </c>
      <c r="I552">
        <v>81580.800000000003</v>
      </c>
      <c r="K552">
        <v>81580.800000000003</v>
      </c>
    </row>
    <row r="553" spans="1:11">
      <c r="A553">
        <v>97896.959999999992</v>
      </c>
      <c r="C553" s="101" t="s">
        <v>171</v>
      </c>
      <c r="D553" t="str">
        <f>VLOOKUP(C553,'POPULATION DATA-3'!$E$3:$N$1432,10,0)</f>
        <v>363806</v>
      </c>
      <c r="G553" s="61" t="s">
        <v>971</v>
      </c>
      <c r="H553" s="61" t="str">
        <f>VLOOKUP(Table5[[#This Row],[BRANCH_NAME]],$C$3:$D$1432,2,0)</f>
        <v>5076.72</v>
      </c>
      <c r="I553">
        <v>97896.959999999992</v>
      </c>
      <c r="K553">
        <v>97896.959999999992</v>
      </c>
    </row>
    <row r="554" spans="1:11">
      <c r="A554">
        <v>152284.16</v>
      </c>
      <c r="C554" s="61" t="s">
        <v>169</v>
      </c>
      <c r="D554" t="str">
        <f>VLOOKUP(C554,'POPULATION DATA-3'!$E$3:$N$1432,10,0)</f>
        <v>54570.9</v>
      </c>
      <c r="G554" s="61" t="s">
        <v>976</v>
      </c>
      <c r="H554" s="61" t="str">
        <f>VLOOKUP(Table5[[#This Row],[BRANCH_NAME]],$C$3:$D$1432,2,0)</f>
        <v>4922.88</v>
      </c>
      <c r="I554">
        <v>152284.16</v>
      </c>
      <c r="K554">
        <v>152284.16</v>
      </c>
    </row>
    <row r="555" spans="1:11">
      <c r="A555">
        <v>125090.56000000001</v>
      </c>
      <c r="C555" s="61" t="s">
        <v>265</v>
      </c>
      <c r="D555" t="str">
        <f>VLOOKUP(C555,'POPULATION DATA-3'!$E$3:$N$1432,10,0)</f>
        <v>65485.08</v>
      </c>
      <c r="G555" s="61" t="s">
        <v>912</v>
      </c>
      <c r="H555" s="61" t="str">
        <f>VLOOKUP(Table5[[#This Row],[BRANCH_NAME]],$C$3:$D$1432,2,0)</f>
        <v>81580.8</v>
      </c>
      <c r="I555">
        <v>125090.56000000001</v>
      </c>
      <c r="K555">
        <v>125090.56000000001</v>
      </c>
    </row>
    <row r="556" spans="1:11">
      <c r="A556">
        <v>108774.40000000001</v>
      </c>
      <c r="C556" s="61" t="s">
        <v>689</v>
      </c>
      <c r="D556" t="str">
        <f>VLOOKUP(C556,'POPULATION DATA-3'!$E$3:$N$1432,10,0)</f>
        <v>101865.68</v>
      </c>
      <c r="G556" s="61" t="s">
        <v>918</v>
      </c>
      <c r="H556" s="61" t="str">
        <f>VLOOKUP(Table5[[#This Row],[BRANCH_NAME]],$C$3:$D$1432,2,0)</f>
        <v>97896.96</v>
      </c>
      <c r="I556">
        <v>108774.40000000001</v>
      </c>
      <c r="K556">
        <v>108774.40000000001</v>
      </c>
    </row>
    <row r="557" spans="1:11">
      <c r="A557">
        <v>104617.79999999999</v>
      </c>
      <c r="C557" s="61" t="s">
        <v>170</v>
      </c>
      <c r="D557" t="str">
        <f>VLOOKUP(C557,'POPULATION DATA-3'!$E$3:$N$1432,10,0)</f>
        <v>83675.38</v>
      </c>
      <c r="G557" s="61" t="s">
        <v>919</v>
      </c>
      <c r="H557" s="61" t="str">
        <f>VLOOKUP(Table5[[#This Row],[BRANCH_NAME]],$C$3:$D$1432,2,0)</f>
        <v>152284.16</v>
      </c>
      <c r="I557">
        <v>104617.79999999999</v>
      </c>
      <c r="K557">
        <v>104617.79999999999</v>
      </c>
    </row>
    <row r="558" spans="1:11">
      <c r="A558">
        <v>98639.64</v>
      </c>
      <c r="C558" s="61" t="s">
        <v>692</v>
      </c>
      <c r="D558" t="str">
        <f>VLOOKUP(C558,'POPULATION DATA-3'!$E$3:$N$1432,10,0)</f>
        <v>72761.2</v>
      </c>
      <c r="G558" s="61" t="s">
        <v>295</v>
      </c>
      <c r="H558" s="61" t="str">
        <f>VLOOKUP(Table5[[#This Row],[BRANCH_NAME]],$C$3:$D$1432,2,0)</f>
        <v>125090.56</v>
      </c>
      <c r="I558">
        <v>98639.64</v>
      </c>
      <c r="K558">
        <v>98639.64</v>
      </c>
    </row>
    <row r="559" spans="1:11">
      <c r="A559">
        <v>95650.559999999998</v>
      </c>
      <c r="C559" s="101" t="s">
        <v>516</v>
      </c>
      <c r="D559" t="str">
        <f>VLOOKUP(C559,'POPULATION DATA-3'!$E$3:$N$1432,10,0)</f>
        <v>632664</v>
      </c>
      <c r="G559" s="61" t="s">
        <v>911</v>
      </c>
      <c r="H559" s="61" t="str">
        <f>VLOOKUP(Table5[[#This Row],[BRANCH_NAME]],$C$3:$D$1432,2,0)</f>
        <v>108774.4</v>
      </c>
      <c r="I559">
        <v>95650.559999999998</v>
      </c>
      <c r="K559">
        <v>95650.559999999998</v>
      </c>
    </row>
    <row r="560" spans="1:11">
      <c r="A560">
        <v>108776.25000000001</v>
      </c>
      <c r="C560" s="61" t="s">
        <v>516</v>
      </c>
      <c r="D560" t="str">
        <f>VLOOKUP(C560,'POPULATION DATA-3'!$E$3:$N$1432,10,0)</f>
        <v>632664</v>
      </c>
      <c r="G560" s="61" t="s">
        <v>895</v>
      </c>
      <c r="H560" s="61" t="str">
        <f>VLOOKUP(Table5[[#This Row],[BRANCH_NAME]],$C$3:$D$1432,2,0)</f>
        <v>104617.8</v>
      </c>
      <c r="I560">
        <v>108776.25000000001</v>
      </c>
      <c r="K560">
        <v>108776.25000000001</v>
      </c>
    </row>
    <row r="561" spans="1:11">
      <c r="A561">
        <v>88998.75</v>
      </c>
      <c r="C561" s="61" t="s">
        <v>539</v>
      </c>
      <c r="D561" t="str">
        <f>VLOOKUP(C561,'POPULATION DATA-3'!$E$3:$N$1432,10,0)</f>
        <v>208779.12</v>
      </c>
      <c r="G561" s="61" t="s">
        <v>884</v>
      </c>
      <c r="H561" s="61" t="str">
        <f>VLOOKUP(Table5[[#This Row],[BRANCH_NAME]],$C$3:$D$1432,2,0)</f>
        <v>98639.64</v>
      </c>
      <c r="I561">
        <v>88998.75</v>
      </c>
      <c r="K561">
        <v>88998.75</v>
      </c>
    </row>
    <row r="562" spans="1:11">
      <c r="A562">
        <v>171962.55000000002</v>
      </c>
      <c r="C562" s="61" t="s">
        <v>540</v>
      </c>
      <c r="D562" t="str">
        <f>VLOOKUP(C562,'POPULATION DATA-3'!$E$3:$N$1432,10,0)</f>
        <v>202452.48</v>
      </c>
      <c r="G562" s="61" t="s">
        <v>889</v>
      </c>
      <c r="H562" s="61" t="str">
        <f>VLOOKUP(Table5[[#This Row],[BRANCH_NAME]],$C$3:$D$1432,2,0)</f>
        <v>95650.56</v>
      </c>
      <c r="I562">
        <v>171962.55000000002</v>
      </c>
      <c r="K562">
        <v>171962.55000000002</v>
      </c>
    </row>
    <row r="563" spans="1:11">
      <c r="A563">
        <v>210176.45</v>
      </c>
      <c r="C563" s="101" t="s">
        <v>667</v>
      </c>
      <c r="D563" t="str">
        <f>VLOOKUP(C563,'POPULATION DATA-3'!$E$3:$N$1432,10,0)</f>
        <v>407781</v>
      </c>
      <c r="G563" s="61" t="s">
        <v>868</v>
      </c>
      <c r="H563" s="61" t="str">
        <f>VLOOKUP(Table5[[#This Row],[BRANCH_NAME]],$C$3:$D$1432,2,0)</f>
        <v>108776.25</v>
      </c>
      <c r="I563">
        <v>210176.45</v>
      </c>
      <c r="K563">
        <v>210176.45</v>
      </c>
    </row>
    <row r="564" spans="1:11">
      <c r="A564">
        <v>99090.900000000009</v>
      </c>
      <c r="C564" s="61" t="s">
        <v>803</v>
      </c>
      <c r="D564" t="str">
        <f>VLOOKUP(C564,'POPULATION DATA-3'!$E$3:$N$1432,10,0)</f>
        <v>61167.15</v>
      </c>
      <c r="G564" s="61" t="s">
        <v>874</v>
      </c>
      <c r="H564" s="61" t="str">
        <f>VLOOKUP(Table5[[#This Row],[BRANCH_NAME]],$C$3:$D$1432,2,0)</f>
        <v>88998.75</v>
      </c>
      <c r="I564">
        <v>99090.900000000009</v>
      </c>
      <c r="K564">
        <v>99090.900000000009</v>
      </c>
    </row>
    <row r="565" spans="1:11">
      <c r="A565">
        <v>121111.1</v>
      </c>
      <c r="C565" s="61" t="s">
        <v>667</v>
      </c>
      <c r="D565" t="str">
        <f>VLOOKUP(C565,'POPULATION DATA-3'!$E$3:$N$1432,10,0)</f>
        <v>407781</v>
      </c>
      <c r="G565" s="61" t="s">
        <v>823</v>
      </c>
      <c r="H565" s="61" t="str">
        <f>VLOOKUP(Table5[[#This Row],[BRANCH_NAME]],$C$3:$D$1432,2,0)</f>
        <v>171962.55</v>
      </c>
      <c r="I565">
        <v>121111.1</v>
      </c>
      <c r="K565">
        <v>121111.1</v>
      </c>
    </row>
    <row r="566" spans="1:11">
      <c r="A566">
        <v>96211.15</v>
      </c>
      <c r="C566" s="61" t="s">
        <v>799</v>
      </c>
      <c r="D566" t="str">
        <f>VLOOKUP(C566,'POPULATION DATA-3'!$E$3:$N$1432,10,0)</f>
        <v>114178.68</v>
      </c>
      <c r="G566" s="61" t="s">
        <v>822</v>
      </c>
      <c r="H566" s="61" t="str">
        <f>VLOOKUP(Table5[[#This Row],[BRANCH_NAME]],$C$3:$D$1432,2,0)</f>
        <v>210176.45</v>
      </c>
      <c r="I566">
        <v>96211.15</v>
      </c>
      <c r="K566">
        <v>96211.15</v>
      </c>
    </row>
    <row r="567" spans="1:11">
      <c r="A567">
        <v>90713.37000000001</v>
      </c>
      <c r="C567" s="61" t="s">
        <v>807</v>
      </c>
      <c r="D567" t="str">
        <f>VLOOKUP(C567,'POPULATION DATA-3'!$E$3:$N$1432,10,0)</f>
        <v>93789.63</v>
      </c>
      <c r="G567" s="61" t="s">
        <v>985</v>
      </c>
      <c r="H567" s="61" t="str">
        <f>VLOOKUP(Table5[[#This Row],[BRANCH_NAME]],$C$3:$D$1432,2,0)</f>
        <v>68946.9</v>
      </c>
      <c r="I567">
        <v>90713.37000000001</v>
      </c>
      <c r="K567">
        <v>90713.37000000001</v>
      </c>
    </row>
    <row r="568" spans="1:11">
      <c r="A568">
        <v>87964.479999999996</v>
      </c>
      <c r="C568" s="61" t="s">
        <v>812</v>
      </c>
      <c r="D568" t="str">
        <f>VLOOKUP(C568,'POPULATION DATA-3'!$E$3:$N$1432,10,0)</f>
        <v>81556.2</v>
      </c>
      <c r="G568" s="61" t="s">
        <v>986</v>
      </c>
      <c r="H568" s="61" t="str">
        <f>VLOOKUP(Table5[[#This Row],[BRANCH_NAME]],$C$3:$D$1432,2,0)</f>
        <v>220202</v>
      </c>
      <c r="I568">
        <v>87964.479999999996</v>
      </c>
      <c r="K568">
        <v>87964.479999999996</v>
      </c>
    </row>
    <row r="569" spans="1:11">
      <c r="A569">
        <v>126415.8</v>
      </c>
      <c r="C569" s="101" t="s">
        <v>305</v>
      </c>
      <c r="D569" t="str">
        <f>VLOOKUP(C569,'POPULATION DATA-3'!$E$3:$N$1432,10,0)</f>
        <v>527771</v>
      </c>
      <c r="G569" s="61" t="s">
        <v>913</v>
      </c>
      <c r="H569" s="61" t="str">
        <f>VLOOKUP(Table5[[#This Row],[BRANCH_NAME]],$C$3:$D$1432,2,0)</f>
        <v>96211.15</v>
      </c>
      <c r="I569">
        <v>126415.8</v>
      </c>
      <c r="K569">
        <v>126415.8</v>
      </c>
    </row>
    <row r="570" spans="1:11">
      <c r="A570">
        <v>154508.20000000001</v>
      </c>
      <c r="C570" s="61" t="s">
        <v>305</v>
      </c>
      <c r="D570" t="str">
        <f>VLOOKUP(C570,'POPULATION DATA-3'!$E$3:$N$1432,10,0)</f>
        <v>527771</v>
      </c>
      <c r="G570" s="61" t="s">
        <v>173</v>
      </c>
      <c r="H570" s="61" t="str">
        <f>VLOOKUP(Table5[[#This Row],[BRANCH_NAME]],$C$3:$D$1432,2,0)</f>
        <v>274889</v>
      </c>
      <c r="I570">
        <v>154508.20000000001</v>
      </c>
      <c r="K570">
        <v>154508.20000000001</v>
      </c>
    </row>
    <row r="571" spans="1:11">
      <c r="A571">
        <v>58754.5</v>
      </c>
      <c r="C571" s="61" t="s">
        <v>568</v>
      </c>
      <c r="D571" t="str">
        <f>VLOOKUP(C571,'POPULATION DATA-3'!$E$3:$N$1432,10,0)</f>
        <v>316662.6</v>
      </c>
      <c r="G571" s="61" t="s">
        <v>1021</v>
      </c>
      <c r="H571" s="61" t="str">
        <f>VLOOKUP(Table5[[#This Row],[BRANCH_NAME]],$C$3:$D$1432,2,0)</f>
        <v>87964.48</v>
      </c>
      <c r="I571">
        <v>58754.5</v>
      </c>
      <c r="K571">
        <v>58754.5</v>
      </c>
    </row>
    <row r="572" spans="1:11">
      <c r="A572">
        <v>65805.040000000008</v>
      </c>
      <c r="C572" s="101" t="s">
        <v>228</v>
      </c>
      <c r="D572" t="str">
        <f>VLOOKUP(C572,'POPULATION DATA-3'!$E$3:$N$1432,10,0)</f>
        <v>275112</v>
      </c>
      <c r="G572" s="61" t="s">
        <v>901</v>
      </c>
      <c r="H572" s="61" t="str">
        <f>VLOOKUP(Table5[[#This Row],[BRANCH_NAME]],$C$3:$D$1432,2,0)</f>
        <v>280924</v>
      </c>
      <c r="I572">
        <v>65805.040000000008</v>
      </c>
      <c r="K572">
        <v>65805.040000000008</v>
      </c>
    </row>
    <row r="573" spans="1:11">
      <c r="A573">
        <v>56404.32</v>
      </c>
      <c r="C573" s="61" t="s">
        <v>758</v>
      </c>
      <c r="D573" t="str">
        <f>VLOOKUP(C573,'POPULATION DATA-3'!$E$3:$N$1432,10,0)</f>
        <v>96289.2</v>
      </c>
      <c r="G573" s="61" t="s">
        <v>900</v>
      </c>
      <c r="H573" s="61" t="str">
        <f>VLOOKUP(Table5[[#This Row],[BRANCH_NAME]],$C$3:$D$1432,2,0)</f>
        <v>154508.2</v>
      </c>
      <c r="I573">
        <v>56404.32</v>
      </c>
      <c r="K573">
        <v>56404.32</v>
      </c>
    </row>
    <row r="574" spans="1:11">
      <c r="A574">
        <v>54054.14</v>
      </c>
      <c r="C574" s="61" t="s">
        <v>227</v>
      </c>
      <c r="D574" t="str">
        <f>VLOOKUP(C574,'POPULATION DATA-3'!$E$3:$N$1432,10,0)</f>
        <v>90786.96</v>
      </c>
      <c r="G574" s="61" t="s">
        <v>922</v>
      </c>
      <c r="H574" s="61" t="str">
        <f>VLOOKUP(Table5[[#This Row],[BRANCH_NAME]],$C$3:$D$1432,2,0)</f>
        <v>58754.5</v>
      </c>
      <c r="I574">
        <v>54054.14</v>
      </c>
      <c r="K574">
        <v>54054.14</v>
      </c>
    </row>
    <row r="575" spans="1:11">
      <c r="A575">
        <v>88659</v>
      </c>
      <c r="C575" s="61" t="s">
        <v>759</v>
      </c>
      <c r="D575" t="str">
        <f>VLOOKUP(C575,'POPULATION DATA-3'!$E$3:$N$1432,10,0)</f>
        <v>88035.84</v>
      </c>
      <c r="G575" s="61" t="s">
        <v>953</v>
      </c>
      <c r="H575" s="61" t="str">
        <f>VLOOKUP(Table5[[#This Row],[BRANCH_NAME]],$C$3:$D$1432,2,0)</f>
        <v>65805.04</v>
      </c>
      <c r="I575">
        <v>88659</v>
      </c>
      <c r="K575">
        <v>88659</v>
      </c>
    </row>
    <row r="576" spans="1:11">
      <c r="A576">
        <v>141121</v>
      </c>
      <c r="C576" s="101" t="s">
        <v>471</v>
      </c>
      <c r="D576" t="str">
        <f>VLOOKUP(C576,'POPULATION DATA-3'!$E$3:$N$1432,10,0)</f>
        <v>210006</v>
      </c>
      <c r="G576" s="61" t="s">
        <v>921</v>
      </c>
      <c r="H576" s="61" t="str">
        <f>VLOOKUP(Table5[[#This Row],[BRANCH_NAME]],$C$3:$D$1432,2,0)</f>
        <v>235018</v>
      </c>
      <c r="I576">
        <v>141121</v>
      </c>
      <c r="K576">
        <v>141121</v>
      </c>
    </row>
    <row r="577" spans="1:11">
      <c r="A577">
        <v>15039.06</v>
      </c>
      <c r="C577" s="61" t="s">
        <v>470</v>
      </c>
      <c r="D577" t="str">
        <f>VLOOKUP(C577,'POPULATION DATA-3'!$E$3:$N$1432,10,0)</f>
        <v>16800.48</v>
      </c>
      <c r="G577" s="61" t="s">
        <v>920</v>
      </c>
      <c r="H577" s="61" t="str">
        <f>VLOOKUP(Table5[[#This Row],[BRANCH_NAME]],$C$3:$D$1432,2,0)</f>
        <v>54054.14</v>
      </c>
      <c r="I577">
        <v>15039.06</v>
      </c>
      <c r="K577">
        <v>15039.06</v>
      </c>
    </row>
    <row r="578" spans="1:11">
      <c r="A578">
        <v>10026.040000000001</v>
      </c>
      <c r="C578" s="61" t="s">
        <v>546</v>
      </c>
      <c r="D578" t="str">
        <f>VLOOKUP(C578,'POPULATION DATA-3'!$E$3:$N$1432,10,0)</f>
        <v>18900.54</v>
      </c>
      <c r="G578" s="61" t="s">
        <v>954</v>
      </c>
      <c r="H578" s="61" t="str">
        <f>VLOOKUP(Table5[[#This Row],[BRANCH_NAME]],$C$3:$D$1432,2,0)</f>
        <v>88659</v>
      </c>
      <c r="I578">
        <v>10026.040000000001</v>
      </c>
      <c r="K578">
        <v>10026.040000000001</v>
      </c>
    </row>
    <row r="579" spans="1:11">
      <c r="A579">
        <v>17545.570000000003</v>
      </c>
      <c r="C579" s="61" t="s">
        <v>497</v>
      </c>
      <c r="D579" t="str">
        <f>VLOOKUP(C579,'POPULATION DATA-3'!$E$3:$N$1432,10,0)</f>
        <v>25200.72</v>
      </c>
      <c r="G579" s="61" t="s">
        <v>293</v>
      </c>
      <c r="H579" s="61" t="str">
        <f>VLOOKUP(Table5[[#This Row],[BRANCH_NAME]],$C$3:$D$1432,2,0)</f>
        <v>141121</v>
      </c>
      <c r="I579">
        <v>17545.570000000003</v>
      </c>
      <c r="K579">
        <v>17545.570000000003</v>
      </c>
    </row>
    <row r="580" spans="1:11">
      <c r="A580">
        <v>20052.080000000002</v>
      </c>
      <c r="C580" s="61" t="s">
        <v>570</v>
      </c>
      <c r="D580" t="str">
        <f>VLOOKUP(C580,'POPULATION DATA-3'!$E$3:$N$1432,10,0)</f>
        <v>31500.9</v>
      </c>
      <c r="G580" s="61" t="s">
        <v>886</v>
      </c>
      <c r="H580" s="61" t="str">
        <f>VLOOKUP(Table5[[#This Row],[BRANCH_NAME]],$C$3:$D$1432,2,0)</f>
        <v>15039.06</v>
      </c>
      <c r="I580">
        <v>20052.080000000002</v>
      </c>
      <c r="K580">
        <v>20052.080000000002</v>
      </c>
    </row>
    <row r="581" spans="1:11">
      <c r="A581">
        <v>12532.550000000001</v>
      </c>
      <c r="C581" s="61" t="s">
        <v>576</v>
      </c>
      <c r="D581" t="str">
        <f>VLOOKUP(C581,'POPULATION DATA-3'!$E$3:$N$1432,10,0)</f>
        <v>33600.96</v>
      </c>
      <c r="G581" s="61" t="s">
        <v>888</v>
      </c>
      <c r="H581" s="61" t="str">
        <f>VLOOKUP(Table5[[#This Row],[BRANCH_NAME]],$C$3:$D$1432,2,0)</f>
        <v>10026.04</v>
      </c>
      <c r="I581">
        <v>12532.550000000001</v>
      </c>
      <c r="K581">
        <v>12532.550000000001</v>
      </c>
    </row>
    <row r="582" spans="1:11">
      <c r="A582">
        <v>27571.61</v>
      </c>
      <c r="C582" s="61" t="s">
        <v>563</v>
      </c>
      <c r="D582" t="str">
        <f>VLOOKUP(C582,'POPULATION DATA-3'!$E$3:$N$1432,10,0)</f>
        <v>27300.78</v>
      </c>
      <c r="G582" s="61" t="s">
        <v>883</v>
      </c>
      <c r="H582" s="61" t="str">
        <f>VLOOKUP(Table5[[#This Row],[BRANCH_NAME]],$C$3:$D$1432,2,0)</f>
        <v>17545.57</v>
      </c>
      <c r="I582">
        <v>27571.61</v>
      </c>
      <c r="K582">
        <v>27571.61</v>
      </c>
    </row>
    <row r="583" spans="1:11">
      <c r="A583">
        <v>20052.080000000002</v>
      </c>
      <c r="C583" s="61" t="s">
        <v>530</v>
      </c>
      <c r="D583" t="str">
        <f>VLOOKUP(C583,'POPULATION DATA-3'!$E$3:$N$1432,10,0)</f>
        <v>14700.42</v>
      </c>
      <c r="G583" s="61" t="s">
        <v>887</v>
      </c>
      <c r="H583" s="61" t="str">
        <f>VLOOKUP(Table5[[#This Row],[BRANCH_NAME]],$C$3:$D$1432,2,0)</f>
        <v>20052.08</v>
      </c>
      <c r="I583">
        <v>20052.080000000002</v>
      </c>
      <c r="K583">
        <v>20052.080000000002</v>
      </c>
    </row>
    <row r="584" spans="1:11">
      <c r="A584">
        <v>10026.040000000001</v>
      </c>
      <c r="C584" s="61" t="s">
        <v>487</v>
      </c>
      <c r="D584" t="str">
        <f>VLOOKUP(C584,'POPULATION DATA-3'!$E$3:$N$1432,10,0)</f>
        <v>42001.2</v>
      </c>
      <c r="G584" s="61" t="s">
        <v>364</v>
      </c>
      <c r="H584" s="61" t="str">
        <f>VLOOKUP(Table5[[#This Row],[BRANCH_NAME]],$C$3:$D$1432,2,0)</f>
        <v>12532.55</v>
      </c>
      <c r="I584">
        <v>10026.040000000001</v>
      </c>
      <c r="K584">
        <v>10026.040000000001</v>
      </c>
    </row>
    <row r="585" spans="1:11">
      <c r="A585">
        <v>22558.59</v>
      </c>
      <c r="C585" s="101" t="s">
        <v>151</v>
      </c>
      <c r="D585" t="str">
        <f>VLOOKUP(C585,'POPULATION DATA-3'!$E$3:$N$1432,10,0)</f>
        <v>289406</v>
      </c>
      <c r="G585" s="61" t="s">
        <v>891</v>
      </c>
      <c r="H585" s="61" t="str">
        <f>VLOOKUP(Table5[[#This Row],[BRANCH_NAME]],$C$3:$D$1432,2,0)</f>
        <v>27571.61</v>
      </c>
      <c r="I585">
        <v>22558.59</v>
      </c>
      <c r="K585">
        <v>22558.59</v>
      </c>
    </row>
    <row r="586" spans="1:11">
      <c r="A586">
        <v>42610.670000000006</v>
      </c>
      <c r="C586" s="61" t="s">
        <v>149</v>
      </c>
      <c r="D586" t="str">
        <f>VLOOKUP(C586,'POPULATION DATA-3'!$E$3:$N$1432,10,0)</f>
        <v>43410.9</v>
      </c>
      <c r="G586" s="61" t="s">
        <v>890</v>
      </c>
      <c r="H586" s="61" t="str">
        <f>VLOOKUP(Table5[[#This Row],[BRANCH_NAME]],$C$3:$D$1432,2,0)</f>
        <v>20052.08</v>
      </c>
      <c r="I586">
        <v>42610.670000000006</v>
      </c>
      <c r="K586">
        <v>42610.670000000006</v>
      </c>
    </row>
    <row r="587" spans="1:11">
      <c r="A587">
        <v>32584.63</v>
      </c>
      <c r="C587" s="61" t="s">
        <v>634</v>
      </c>
      <c r="D587" t="str">
        <f>VLOOKUP(C587,'POPULATION DATA-3'!$E$3:$N$1432,10,0)</f>
        <v>52093.08</v>
      </c>
      <c r="G587" s="61" t="s">
        <v>902</v>
      </c>
      <c r="H587" s="61" t="str">
        <f>VLOOKUP(Table5[[#This Row],[BRANCH_NAME]],$C$3:$D$1432,2,0)</f>
        <v>10026.04</v>
      </c>
      <c r="I587">
        <v>32584.63</v>
      </c>
      <c r="K587">
        <v>32584.63</v>
      </c>
    </row>
    <row r="588" spans="1:11">
      <c r="A588">
        <v>20052.080000000002</v>
      </c>
      <c r="C588" s="61" t="s">
        <v>635</v>
      </c>
      <c r="D588" t="str">
        <f>VLOOKUP(C588,'POPULATION DATA-3'!$E$3:$N$1432,10,0)</f>
        <v>81033.68</v>
      </c>
      <c r="G588" s="61" t="s">
        <v>892</v>
      </c>
      <c r="H588" s="61" t="str">
        <f>VLOOKUP(Table5[[#This Row],[BRANCH_NAME]],$C$3:$D$1432,2,0)</f>
        <v>22558.59</v>
      </c>
      <c r="I588">
        <v>20052.080000000002</v>
      </c>
      <c r="K588">
        <v>20052.080000000002</v>
      </c>
    </row>
    <row r="589" spans="1:11">
      <c r="A589">
        <v>23029.200000000001</v>
      </c>
      <c r="C589" s="61" t="s">
        <v>151</v>
      </c>
      <c r="D589" t="str">
        <f>VLOOKUP(C589,'POPULATION DATA-3'!$E$3:$N$1432,10,0)</f>
        <v>289406</v>
      </c>
      <c r="G589" s="61" t="s">
        <v>893</v>
      </c>
      <c r="H589" s="61" t="str">
        <f>VLOOKUP(Table5[[#This Row],[BRANCH_NAME]],$C$3:$D$1432,2,0)</f>
        <v>42610.67</v>
      </c>
      <c r="I589">
        <v>23029.200000000001</v>
      </c>
      <c r="K589">
        <v>23029.200000000001</v>
      </c>
    </row>
    <row r="590" spans="1:11">
      <c r="A590">
        <v>28786.5</v>
      </c>
      <c r="C590" s="61" t="s">
        <v>266</v>
      </c>
      <c r="D590" t="str">
        <f>VLOOKUP(C590,'POPULATION DATA-3'!$E$3:$N$1432,10,0)</f>
        <v>57881.2</v>
      </c>
      <c r="G590" s="61" t="s">
        <v>894</v>
      </c>
      <c r="H590" s="61" t="str">
        <f>VLOOKUP(Table5[[#This Row],[BRANCH_NAME]],$C$3:$D$1432,2,0)</f>
        <v>32584.63</v>
      </c>
      <c r="I590">
        <v>28786.5</v>
      </c>
      <c r="K590">
        <v>28786.5</v>
      </c>
    </row>
    <row r="591" spans="1:11">
      <c r="A591">
        <v>30705.600000000002</v>
      </c>
      <c r="C591" s="101" t="s">
        <v>703</v>
      </c>
      <c r="D591" t="str">
        <f>VLOOKUP(C591,'POPULATION DATA-3'!$E$3:$N$1432,10,0)</f>
        <v>383263</v>
      </c>
      <c r="G591" s="61" t="s">
        <v>899</v>
      </c>
      <c r="H591" s="61" t="str">
        <f>VLOOKUP(Table5[[#This Row],[BRANCH_NAME]],$C$3:$D$1432,2,0)</f>
        <v>20052.08</v>
      </c>
      <c r="I591">
        <v>30705.600000000002</v>
      </c>
      <c r="K591">
        <v>30705.600000000002</v>
      </c>
    </row>
    <row r="592" spans="1:11">
      <c r="A592">
        <v>38382</v>
      </c>
      <c r="C592" s="61" t="s">
        <v>702</v>
      </c>
      <c r="D592" t="str">
        <f>VLOOKUP(C592,'POPULATION DATA-3'!$E$3:$N$1432,10,0)</f>
        <v>76652.6</v>
      </c>
      <c r="G592" s="61" t="s">
        <v>932</v>
      </c>
      <c r="H592" s="61" t="str">
        <f>VLOOKUP(Table5[[#This Row],[BRANCH_NAME]],$C$3:$D$1432,2,0)</f>
        <v>23029.2</v>
      </c>
      <c r="I592">
        <v>38382</v>
      </c>
      <c r="K592">
        <v>38382</v>
      </c>
    </row>
    <row r="593" spans="1:11">
      <c r="A593">
        <v>21110.1</v>
      </c>
      <c r="C593" s="61" t="s">
        <v>704</v>
      </c>
      <c r="D593" t="str">
        <f>VLOOKUP(C593,'POPULATION DATA-3'!$E$3:$N$1432,10,0)</f>
        <v>88150.49</v>
      </c>
      <c r="G593" s="61" t="s">
        <v>934</v>
      </c>
      <c r="H593" s="61" t="str">
        <f>VLOOKUP(Table5[[#This Row],[BRANCH_NAME]],$C$3:$D$1432,2,0)</f>
        <v>28786.5</v>
      </c>
      <c r="I593">
        <v>21110.1</v>
      </c>
      <c r="K593">
        <v>21110.1</v>
      </c>
    </row>
    <row r="594" spans="1:11">
      <c r="A594">
        <v>26867.4</v>
      </c>
      <c r="C594" s="61" t="s">
        <v>705</v>
      </c>
      <c r="D594" t="str">
        <f>VLOOKUP(C594,'POPULATION DATA-3'!$E$3:$N$1432,10,0)</f>
        <v>107313.64</v>
      </c>
      <c r="G594" s="61" t="s">
        <v>936</v>
      </c>
      <c r="H594" s="61" t="str">
        <f>VLOOKUP(Table5[[#This Row],[BRANCH_NAME]],$C$3:$D$1432,2,0)</f>
        <v>30705.6</v>
      </c>
      <c r="I594">
        <v>26867.4</v>
      </c>
      <c r="K594">
        <v>26867.4</v>
      </c>
    </row>
    <row r="595" spans="1:11">
      <c r="A595">
        <v>23029.200000000001</v>
      </c>
      <c r="C595" s="61" t="s">
        <v>50</v>
      </c>
      <c r="D595" t="str">
        <f>VLOOKUP(C595,'POPULATION DATA-3'!$E$3:$N$1432,10,0)</f>
        <v>244006.4</v>
      </c>
      <c r="G595" s="61" t="s">
        <v>946</v>
      </c>
      <c r="H595" s="61" t="str">
        <f>VLOOKUP(Table5[[#This Row],[BRANCH_NAME]],$C$3:$D$1432,2,0)</f>
        <v>38382</v>
      </c>
      <c r="I595">
        <v>23029.200000000001</v>
      </c>
      <c r="K595">
        <v>23029.200000000001</v>
      </c>
    </row>
    <row r="596" spans="1:11">
      <c r="A596">
        <v>193931</v>
      </c>
      <c r="C596" s="61" t="s">
        <v>706</v>
      </c>
      <c r="D596" t="str">
        <f>VLOOKUP(C596,'POPULATION DATA-3'!$E$3:$N$1432,10,0)</f>
        <v>57489.45</v>
      </c>
      <c r="G596" s="61" t="s">
        <v>948</v>
      </c>
      <c r="H596" s="61" t="str">
        <f>VLOOKUP(Table5[[#This Row],[BRANCH_NAME]],$C$3:$D$1432,2,0)</f>
        <v>21110.1</v>
      </c>
      <c r="I596">
        <v>193931</v>
      </c>
      <c r="K596">
        <v>193931</v>
      </c>
    </row>
    <row r="597" spans="1:11">
      <c r="A597">
        <v>114959.95</v>
      </c>
      <c r="C597" s="101" t="s">
        <v>603</v>
      </c>
      <c r="D597" t="str">
        <f>VLOOKUP(C597,'POPULATION DATA-3'!$E$3:$N$1432,10,0)</f>
        <v>197898</v>
      </c>
      <c r="G597" s="61" t="s">
        <v>950</v>
      </c>
      <c r="H597" s="61" t="str">
        <f>VLOOKUP(Table5[[#This Row],[BRANCH_NAME]],$C$3:$D$1432,2,0)</f>
        <v>26867.4</v>
      </c>
      <c r="I597">
        <v>114959.95</v>
      </c>
      <c r="K597">
        <v>114959.95</v>
      </c>
    </row>
    <row r="598" spans="1:11">
      <c r="A598">
        <v>108390.81000000001</v>
      </c>
      <c r="C598" s="61" t="s">
        <v>603</v>
      </c>
      <c r="D598" t="str">
        <f>VLOOKUP(C598,'POPULATION DATA-3'!$E$3:$N$1432,10,0)</f>
        <v>197898</v>
      </c>
      <c r="G598" s="61" t="s">
        <v>949</v>
      </c>
      <c r="H598" s="61" t="str">
        <f>VLOOKUP(Table5[[#This Row],[BRANCH_NAME]],$C$3:$D$1432,2,0)</f>
        <v>23029.2</v>
      </c>
      <c r="I598">
        <v>108390.81000000001</v>
      </c>
      <c r="K598">
        <v>108390.81000000001</v>
      </c>
    </row>
    <row r="599" spans="1:11">
      <c r="A599">
        <v>105106.24000000001</v>
      </c>
      <c r="C599" s="101" t="s">
        <v>801</v>
      </c>
      <c r="D599" t="str">
        <f>VLOOKUP(C599,'POPULATION DATA-3'!$E$3:$N$1432,10,0)</f>
        <v>27038</v>
      </c>
      <c r="G599" s="61" t="s">
        <v>939</v>
      </c>
      <c r="H599" s="61" t="str">
        <f>VLOOKUP(Table5[[#This Row],[BRANCH_NAME]],$C$3:$D$1432,2,0)</f>
        <v>193931</v>
      </c>
      <c r="I599">
        <v>105106.24000000001</v>
      </c>
      <c r="K599">
        <v>105106.24000000001</v>
      </c>
    </row>
    <row r="600" spans="1:11">
      <c r="A600">
        <v>100971.36</v>
      </c>
      <c r="C600" s="61" t="s">
        <v>800</v>
      </c>
      <c r="D600" t="str">
        <f>VLOOKUP(C600,'POPULATION DATA-3'!$E$3:$N$1432,10,0)</f>
        <v>9463.3</v>
      </c>
      <c r="G600" s="61" t="s">
        <v>966</v>
      </c>
      <c r="H600" s="61" t="str">
        <f>VLOOKUP(Table5[[#This Row],[BRANCH_NAME]],$C$3:$D$1432,2,0)</f>
        <v>328457</v>
      </c>
      <c r="I600">
        <v>100971.36</v>
      </c>
      <c r="K600">
        <v>100971.36</v>
      </c>
    </row>
    <row r="601" spans="1:11">
      <c r="A601">
        <v>84142.8</v>
      </c>
      <c r="C601" s="61" t="s">
        <v>801</v>
      </c>
      <c r="D601" t="str">
        <f>VLOOKUP(C601,'POPULATION DATA-3'!$E$3:$N$1432,10,0)</f>
        <v>27038</v>
      </c>
      <c r="G601" s="61" t="s">
        <v>969</v>
      </c>
      <c r="H601" s="61" t="str">
        <f>VLOOKUP(Table5[[#This Row],[BRANCH_NAME]],$C$3:$D$1432,2,0)</f>
        <v>108390.81</v>
      </c>
      <c r="I601">
        <v>84142.8</v>
      </c>
      <c r="K601">
        <v>84142.8</v>
      </c>
    </row>
    <row r="602" spans="1:11">
      <c r="A602">
        <v>112190.40000000001</v>
      </c>
      <c r="C602" s="61" t="s">
        <v>809</v>
      </c>
      <c r="D602" t="str">
        <f>VLOOKUP(C602,'POPULATION DATA-3'!$E$3:$N$1432,10,0)</f>
        <v>8652.16</v>
      </c>
      <c r="G602" s="61" t="s">
        <v>974</v>
      </c>
      <c r="H602" s="61" t="str">
        <f>VLOOKUP(Table5[[#This Row],[BRANCH_NAME]],$C$3:$D$1432,2,0)</f>
        <v>105106.24</v>
      </c>
      <c r="I602">
        <v>112190.40000000001</v>
      </c>
      <c r="K602">
        <v>112190.40000000001</v>
      </c>
    </row>
    <row r="603" spans="1:11">
      <c r="A603">
        <v>72923.760000000009</v>
      </c>
      <c r="C603" s="101" t="s">
        <v>731</v>
      </c>
      <c r="D603" t="str">
        <f>VLOOKUP(C603,'POPULATION DATA-3'!$E$3:$N$1432,10,0)</f>
        <v>1323600</v>
      </c>
      <c r="G603" s="61" t="s">
        <v>962</v>
      </c>
      <c r="H603" s="61" t="str">
        <f>VLOOKUP(Table5[[#This Row],[BRANCH_NAME]],$C$3:$D$1432,2,0)</f>
        <v>100971.36</v>
      </c>
      <c r="I603">
        <v>72923.760000000009</v>
      </c>
      <c r="K603">
        <v>72923.760000000009</v>
      </c>
    </row>
    <row r="604" spans="1:11">
      <c r="A604">
        <v>67314.239999999991</v>
      </c>
      <c r="C604" s="61" t="s">
        <v>741</v>
      </c>
      <c r="D604" t="str">
        <f>VLOOKUP(C604,'POPULATION DATA-3'!$E$3:$N$1432,10,0)</f>
        <v>198540</v>
      </c>
      <c r="G604" s="61" t="s">
        <v>968</v>
      </c>
      <c r="H604" s="61" t="str">
        <f>VLOOKUP(Table5[[#This Row],[BRANCH_NAME]],$C$3:$D$1432,2,0)</f>
        <v>84142.8</v>
      </c>
      <c r="I604">
        <v>67314.239999999991</v>
      </c>
      <c r="K604">
        <v>67314.239999999991</v>
      </c>
    </row>
    <row r="605" spans="1:11">
      <c r="A605">
        <v>123409.44</v>
      </c>
      <c r="C605" s="61" t="s">
        <v>729</v>
      </c>
      <c r="D605" t="str">
        <f>VLOOKUP(C605,'POPULATION DATA-3'!$E$3:$N$1432,10,0)</f>
        <v>238248</v>
      </c>
      <c r="G605" s="61" t="s">
        <v>493</v>
      </c>
      <c r="H605" s="61" t="str">
        <f>VLOOKUP(Table5[[#This Row],[BRANCH_NAME]],$C$3:$D$1432,2,0)</f>
        <v>66439</v>
      </c>
      <c r="I605">
        <v>123409.44</v>
      </c>
      <c r="K605">
        <v>123409.44</v>
      </c>
    </row>
    <row r="606" spans="1:11">
      <c r="A606">
        <v>102867.3</v>
      </c>
      <c r="C606" s="61" t="s">
        <v>733</v>
      </c>
      <c r="D606" t="str">
        <f>VLOOKUP(C606,'POPULATION DATA-3'!$E$3:$N$1432,10,0)</f>
        <v>264720</v>
      </c>
      <c r="G606" s="61" t="s">
        <v>973</v>
      </c>
      <c r="H606" s="61" t="str">
        <f>VLOOKUP(Table5[[#This Row],[BRANCH_NAME]],$C$3:$D$1432,2,0)</f>
        <v>72923.76</v>
      </c>
      <c r="I606">
        <v>102867.3</v>
      </c>
      <c r="K606">
        <v>102867.3</v>
      </c>
    </row>
    <row r="607" spans="1:11">
      <c r="A607">
        <v>125726.70000000001</v>
      </c>
      <c r="C607" s="61" t="s">
        <v>735</v>
      </c>
      <c r="D607" t="str">
        <f>VLOOKUP(C607,'POPULATION DATA-3'!$E$3:$N$1432,10,0)</f>
        <v>172068</v>
      </c>
      <c r="G607" s="61" t="s">
        <v>57</v>
      </c>
      <c r="H607" s="61" t="str">
        <f>VLOOKUP(Table5[[#This Row],[BRANCH_NAME]],$C$3:$D$1432,2,0)</f>
        <v>65228.66</v>
      </c>
      <c r="I607">
        <v>125726.70000000001</v>
      </c>
      <c r="K607">
        <v>125726.70000000001</v>
      </c>
    </row>
    <row r="608" spans="1:11">
      <c r="A608">
        <v>76747.86</v>
      </c>
      <c r="C608" s="61" t="s">
        <v>738</v>
      </c>
      <c r="D608" t="str">
        <f>VLOOKUP(C608,'POPULATION DATA-3'!$E$3:$N$1432,10,0)</f>
        <v>158832</v>
      </c>
      <c r="G608" s="61" t="s">
        <v>975</v>
      </c>
      <c r="H608" s="61" t="str">
        <f>VLOOKUP(Table5[[#This Row],[BRANCH_NAME]],$C$3:$D$1432,2,0)</f>
        <v>123409.44</v>
      </c>
      <c r="I608">
        <v>76747.86</v>
      </c>
      <c r="K608">
        <v>76747.86</v>
      </c>
    </row>
    <row r="609" spans="1:11">
      <c r="A609">
        <v>63956.549999999996</v>
      </c>
      <c r="C609" s="61" t="s">
        <v>742</v>
      </c>
      <c r="D609" t="str">
        <f>VLOOKUP(C609,'POPULATION DATA-3'!$E$3:$N$1432,10,0)</f>
        <v>291192</v>
      </c>
      <c r="G609" s="61" t="s">
        <v>324</v>
      </c>
      <c r="H609" s="61" t="str">
        <f>VLOOKUP(Table5[[#This Row],[BRANCH_NAME]],$C$3:$D$1432,2,0)</f>
        <v>102867.3</v>
      </c>
      <c r="I609">
        <v>63956.549999999996</v>
      </c>
      <c r="K609">
        <v>63956.549999999996</v>
      </c>
    </row>
    <row r="610" spans="1:11">
      <c r="A610">
        <v>85275.400000000009</v>
      </c>
      <c r="C610" s="101" t="s">
        <v>226</v>
      </c>
      <c r="D610" t="str">
        <f>VLOOKUP(C610,'POPULATION DATA-3'!$E$3:$N$1432,10,0)</f>
        <v>260230</v>
      </c>
      <c r="G610" s="61" t="s">
        <v>326</v>
      </c>
      <c r="H610" s="61" t="str">
        <f>VLOOKUP(Table5[[#This Row],[BRANCH_NAME]],$C$3:$D$1432,2,0)</f>
        <v>228594</v>
      </c>
      <c r="I610">
        <v>85275.400000000009</v>
      </c>
      <c r="K610">
        <v>85275.400000000009</v>
      </c>
    </row>
    <row r="611" spans="1:11">
      <c r="A611">
        <v>55429.01</v>
      </c>
      <c r="C611" s="61" t="s">
        <v>224</v>
      </c>
      <c r="D611" t="str">
        <f>VLOOKUP(C611,'POPULATION DATA-3'!$E$3:$N$1432,10,0)</f>
        <v>85875.9</v>
      </c>
      <c r="G611" s="61" t="s">
        <v>981</v>
      </c>
      <c r="H611" s="61" t="str">
        <f>VLOOKUP(Table5[[#This Row],[BRANCH_NAME]],$C$3:$D$1432,2,0)</f>
        <v>76747.86</v>
      </c>
      <c r="I611">
        <v>55429.01</v>
      </c>
      <c r="K611">
        <v>55429.01</v>
      </c>
    </row>
    <row r="612" spans="1:11">
      <c r="A612">
        <v>51165.24</v>
      </c>
      <c r="C612" s="61" t="s">
        <v>786</v>
      </c>
      <c r="D612" t="str">
        <f>VLOOKUP(C612,'POPULATION DATA-3'!$E$3:$N$1432,10,0)</f>
        <v>83273.6</v>
      </c>
      <c r="G612" s="61" t="s">
        <v>979</v>
      </c>
      <c r="H612" s="61" t="str">
        <f>VLOOKUP(Table5[[#This Row],[BRANCH_NAME]],$C$3:$D$1432,2,0)</f>
        <v>63956.55</v>
      </c>
      <c r="I612">
        <v>51165.24</v>
      </c>
      <c r="K612">
        <v>51165.24</v>
      </c>
    </row>
    <row r="613" spans="1:11">
      <c r="A613">
        <v>93802.94</v>
      </c>
      <c r="C613" s="61" t="s">
        <v>226</v>
      </c>
      <c r="D613" t="str">
        <f>VLOOKUP(C613,'POPULATION DATA-3'!$E$3:$N$1432,10,0)</f>
        <v>260230</v>
      </c>
      <c r="G613" s="61" t="s">
        <v>978</v>
      </c>
      <c r="H613" s="61" t="str">
        <f>VLOOKUP(Table5[[#This Row],[BRANCH_NAME]],$C$3:$D$1432,2,0)</f>
        <v>85275.4</v>
      </c>
      <c r="I613">
        <v>93802.94</v>
      </c>
      <c r="K613">
        <v>93802.94</v>
      </c>
    </row>
    <row r="614" spans="1:11">
      <c r="A614">
        <v>225713.92000000001</v>
      </c>
      <c r="C614" s="101" t="s">
        <v>757</v>
      </c>
      <c r="D614" t="str">
        <f>VLOOKUP(C614,'POPULATION DATA-3'!$E$3:$N$1432,10,0)</f>
        <v>707525</v>
      </c>
      <c r="G614" s="61" t="s">
        <v>304</v>
      </c>
      <c r="H614" s="61" t="str">
        <f>VLOOKUP(Table5[[#This Row],[BRANCH_NAME]],$C$3:$D$1432,2,0)</f>
        <v>55429.01</v>
      </c>
      <c r="I614">
        <v>225713.92000000001</v>
      </c>
      <c r="K614">
        <v>225713.92000000001</v>
      </c>
    </row>
    <row r="615" spans="1:11">
      <c r="A615">
        <v>232767.48</v>
      </c>
      <c r="C615" s="61" t="s">
        <v>38</v>
      </c>
      <c r="D615" t="str">
        <f>VLOOKUP(C615,'POPULATION DATA-3'!$E$3:$N$1432,10,0)</f>
        <v>79206.23</v>
      </c>
      <c r="G615" s="61" t="s">
        <v>387</v>
      </c>
      <c r="H615" s="61" t="str">
        <f>VLOOKUP(Table5[[#This Row],[BRANCH_NAME]],$C$3:$D$1432,2,0)</f>
        <v>51165.24</v>
      </c>
      <c r="I615">
        <v>232767.48</v>
      </c>
      <c r="K615">
        <v>232767.48</v>
      </c>
    </row>
    <row r="616" spans="1:11">
      <c r="A616">
        <v>246874.59999999998</v>
      </c>
      <c r="C616" s="61" t="s">
        <v>760</v>
      </c>
      <c r="D616" t="str">
        <f>VLOOKUP(C616,'POPULATION DATA-3'!$E$3:$N$1432,10,0)</f>
        <v>226408</v>
      </c>
      <c r="G616" s="61" t="s">
        <v>980</v>
      </c>
      <c r="H616" s="61" t="str">
        <f>VLOOKUP(Table5[[#This Row],[BRANCH_NAME]],$C$3:$D$1432,2,0)</f>
        <v>93802.94</v>
      </c>
      <c r="I616">
        <v>246874.59999999998</v>
      </c>
      <c r="K616">
        <v>246874.59999999998</v>
      </c>
    </row>
    <row r="617" spans="1:11">
      <c r="A617">
        <v>632664</v>
      </c>
      <c r="C617" s="61" t="s">
        <v>57</v>
      </c>
      <c r="D617" t="str">
        <f>VLOOKUP(C617,'POPULATION DATA-3'!$E$3:$N$1432,10,0)</f>
        <v>65228.66</v>
      </c>
      <c r="G617" s="61" t="s">
        <v>984</v>
      </c>
      <c r="H617" s="61" t="str">
        <f>VLOOKUP(Table5[[#This Row],[BRANCH_NAME]],$C$3:$D$1432,2,0)</f>
        <v>225713.92</v>
      </c>
      <c r="I617">
        <v>632664</v>
      </c>
      <c r="K617">
        <v>632664</v>
      </c>
    </row>
    <row r="618" spans="1:11">
      <c r="A618">
        <v>527771</v>
      </c>
      <c r="C618" s="101" t="s">
        <v>159</v>
      </c>
      <c r="D618" t="str">
        <f>VLOOKUP(C618,'POPULATION DATA-3'!$E$3:$N$1432,10,0)</f>
        <v>318811</v>
      </c>
      <c r="G618" s="61" t="s">
        <v>302</v>
      </c>
      <c r="H618" s="61" t="str">
        <f>VLOOKUP(Table5[[#This Row],[BRANCH_NAME]],$C$3:$D$1432,2,0)</f>
        <v>705356</v>
      </c>
      <c r="I618">
        <v>527771</v>
      </c>
      <c r="K618">
        <v>527771</v>
      </c>
    </row>
    <row r="619" spans="1:11">
      <c r="A619">
        <v>332514</v>
      </c>
      <c r="C619" s="61" t="s">
        <v>158</v>
      </c>
      <c r="D619" t="str">
        <f>VLOOKUP(C619,'POPULATION DATA-3'!$E$3:$N$1432,10,0)</f>
        <v>79702.75</v>
      </c>
      <c r="G619" s="61" t="s">
        <v>982</v>
      </c>
      <c r="H619" s="61" t="str">
        <f>VLOOKUP(Table5[[#This Row],[BRANCH_NAME]],$C$3:$D$1432,2,0)</f>
        <v>246874.6</v>
      </c>
      <c r="I619">
        <v>332514</v>
      </c>
      <c r="K619">
        <v>332514</v>
      </c>
    </row>
    <row r="620" spans="1:11">
      <c r="A620">
        <v>137947</v>
      </c>
      <c r="C620" s="61" t="s">
        <v>223</v>
      </c>
      <c r="D620" t="str">
        <f>VLOOKUP(C620,'POPULATION DATA-3'!$E$3:$N$1432,10,0)</f>
        <v>89267.08</v>
      </c>
      <c r="G620" s="61" t="s">
        <v>516</v>
      </c>
      <c r="H620" s="61" t="str">
        <f>VLOOKUP(Table5[[#This Row],[BRANCH_NAME]],$C$3:$D$1432,2,0)</f>
        <v>632664</v>
      </c>
      <c r="I620">
        <v>137947</v>
      </c>
      <c r="K620">
        <v>137947</v>
      </c>
    </row>
    <row r="621" spans="1:11">
      <c r="A621">
        <v>28138</v>
      </c>
      <c r="C621" s="61" t="s">
        <v>574</v>
      </c>
      <c r="D621" t="str">
        <f>VLOOKUP(C621,'POPULATION DATA-3'!$E$3:$N$1432,10,0)</f>
        <v>76514.64</v>
      </c>
      <c r="G621" s="61" t="s">
        <v>305</v>
      </c>
      <c r="H621" s="61" t="str">
        <f>VLOOKUP(Table5[[#This Row],[BRANCH_NAME]],$C$3:$D$1432,2,0)</f>
        <v>527771</v>
      </c>
      <c r="I621">
        <v>28138</v>
      </c>
      <c r="K621">
        <v>28138</v>
      </c>
    </row>
    <row r="622" spans="1:11">
      <c r="A622">
        <v>102768.96000000001</v>
      </c>
      <c r="C622" s="61" t="s">
        <v>222</v>
      </c>
      <c r="D622" t="str">
        <f>VLOOKUP(C622,'POPULATION DATA-3'!$E$3:$N$1432,10,0)</f>
        <v>73326.53</v>
      </c>
      <c r="G622" s="61" t="s">
        <v>327</v>
      </c>
      <c r="H622" s="61" t="str">
        <f>VLOOKUP(Table5[[#This Row],[BRANCH_NAME]],$C$3:$D$1432,2,0)</f>
        <v>332514</v>
      </c>
      <c r="I622">
        <v>102768.96000000001</v>
      </c>
      <c r="K622">
        <v>102768.96000000001</v>
      </c>
    </row>
    <row r="623" spans="1:11">
      <c r="A623">
        <v>105980.49</v>
      </c>
      <c r="C623" s="101" t="s">
        <v>493</v>
      </c>
      <c r="D623" t="str">
        <f>VLOOKUP(C623,'POPULATION DATA-3'!$E$3:$N$1432,10,0)</f>
        <v>66439</v>
      </c>
      <c r="G623" s="61" t="s">
        <v>831</v>
      </c>
      <c r="H623" s="61" t="str">
        <f>VLOOKUP(Table5[[#This Row],[BRANCH_NAME]],$C$3:$D$1432,2,0)</f>
        <v>137947</v>
      </c>
      <c r="I623">
        <v>105980.49</v>
      </c>
      <c r="K623">
        <v>105980.49</v>
      </c>
    </row>
    <row r="624" spans="1:11">
      <c r="A624">
        <v>112403.54999999999</v>
      </c>
      <c r="C624" s="61" t="s">
        <v>492</v>
      </c>
      <c r="D624" t="str">
        <f>VLOOKUP(C624,'POPULATION DATA-3'!$E$3:$N$1432,10,0)</f>
        <v>29233.16</v>
      </c>
      <c r="G624" s="61" t="s">
        <v>385</v>
      </c>
      <c r="H624" s="61" t="str">
        <f>VLOOKUP(Table5[[#This Row],[BRANCH_NAME]],$C$3:$D$1432,2,0)</f>
        <v>28138</v>
      </c>
      <c r="I624">
        <v>112403.54999999999</v>
      </c>
      <c r="K624">
        <v>112403.54999999999</v>
      </c>
    </row>
    <row r="625" spans="1:11">
      <c r="A625">
        <v>99143</v>
      </c>
      <c r="C625" s="61" t="s">
        <v>493</v>
      </c>
      <c r="D625" t="str">
        <f>VLOOKUP(C625,'POPULATION DATA-3'!$E$3:$N$1432,10,0)</f>
        <v>66439</v>
      </c>
      <c r="G625" s="61" t="s">
        <v>827</v>
      </c>
      <c r="H625" s="61" t="str">
        <f>VLOOKUP(Table5[[#This Row],[BRANCH_NAME]],$C$3:$D$1432,2,0)</f>
        <v>102768.96</v>
      </c>
      <c r="I625">
        <v>99143</v>
      </c>
      <c r="K625">
        <v>99143</v>
      </c>
    </row>
    <row r="626" spans="1:11">
      <c r="A626">
        <v>56025</v>
      </c>
      <c r="C626" s="101" t="s">
        <v>668</v>
      </c>
      <c r="D626" t="str">
        <f>VLOOKUP(C626,'POPULATION DATA-3'!$E$3:$N$1432,10,0)</f>
        <v>133729</v>
      </c>
      <c r="G626" s="61" t="s">
        <v>833</v>
      </c>
      <c r="H626" s="61" t="str">
        <f>VLOOKUP(Table5[[#This Row],[BRANCH_NAME]],$C$3:$D$1432,2,0)</f>
        <v>105980.49</v>
      </c>
      <c r="I626">
        <v>56025</v>
      </c>
      <c r="K626">
        <v>56025</v>
      </c>
    </row>
    <row r="627" spans="1:11">
      <c r="A627">
        <v>68475</v>
      </c>
      <c r="C627" s="61" t="s">
        <v>668</v>
      </c>
      <c r="D627" t="str">
        <f>VLOOKUP(C627,'POPULATION DATA-3'!$E$3:$N$1432,10,0)</f>
        <v>133729</v>
      </c>
      <c r="G627" s="61" t="s">
        <v>830</v>
      </c>
      <c r="H627" s="61" t="str">
        <f>VLOOKUP(Table5[[#This Row],[BRANCH_NAME]],$C$3:$D$1432,2,0)</f>
        <v>112403.55</v>
      </c>
      <c r="I627">
        <v>68475</v>
      </c>
      <c r="K627">
        <v>68475</v>
      </c>
    </row>
    <row r="628" spans="1:11">
      <c r="A628">
        <v>95505.2</v>
      </c>
      <c r="C628" s="101" t="s">
        <v>666</v>
      </c>
      <c r="D628" t="str">
        <f>VLOOKUP(C628,'POPULATION DATA-3'!$E$3:$N$1432,10,0)</f>
        <v>282967</v>
      </c>
      <c r="G628" s="61" t="s">
        <v>329</v>
      </c>
      <c r="H628" s="61" t="str">
        <f>VLOOKUP(Table5[[#This Row],[BRANCH_NAME]],$C$3:$D$1432,2,0)</f>
        <v>99143</v>
      </c>
      <c r="I628">
        <v>95505.2</v>
      </c>
      <c r="K628">
        <v>95505.2</v>
      </c>
    </row>
    <row r="629" spans="1:11">
      <c r="A629">
        <v>90047.760000000009</v>
      </c>
      <c r="C629" s="61" t="s">
        <v>667</v>
      </c>
      <c r="D629" t="str">
        <f>VLOOKUP(C629,'POPULATION DATA-3'!$E$3:$N$1432,10,0)</f>
        <v>407781</v>
      </c>
      <c r="G629" s="61" t="s">
        <v>989</v>
      </c>
      <c r="H629" s="61" t="str">
        <f>VLOOKUP(Table5[[#This Row],[BRANCH_NAME]],$C$3:$D$1432,2,0)</f>
        <v>56025</v>
      </c>
      <c r="I629">
        <v>90047.760000000009</v>
      </c>
      <c r="K629">
        <v>90047.760000000009</v>
      </c>
    </row>
    <row r="630" spans="1:11">
      <c r="A630">
        <v>87319.040000000008</v>
      </c>
      <c r="C630" s="61" t="s">
        <v>665</v>
      </c>
      <c r="D630" t="str">
        <f>VLOOKUP(C630,'POPULATION DATA-3'!$E$3:$N$1432,10,0)</f>
        <v>90549.44</v>
      </c>
      <c r="G630" s="61" t="s">
        <v>992</v>
      </c>
      <c r="H630" s="61" t="str">
        <f>VLOOKUP(Table5[[#This Row],[BRANCH_NAME]],$C$3:$D$1432,2,0)</f>
        <v>68475</v>
      </c>
      <c r="I630">
        <v>87319.040000000008</v>
      </c>
      <c r="K630">
        <v>87319.040000000008</v>
      </c>
    </row>
    <row r="631" spans="1:11">
      <c r="A631">
        <v>111592.35</v>
      </c>
      <c r="C631" s="61" t="s">
        <v>666</v>
      </c>
      <c r="D631" t="str">
        <f>VLOOKUP(C631,'POPULATION DATA-3'!$E$3:$N$1432,10,0)</f>
        <v>282967</v>
      </c>
      <c r="G631" s="61" t="s">
        <v>991</v>
      </c>
      <c r="H631" s="61" t="str">
        <f>VLOOKUP(Table5[[#This Row],[BRANCH_NAME]],$C$3:$D$1432,2,0)</f>
        <v>95505.2</v>
      </c>
      <c r="I631">
        <v>111592.35</v>
      </c>
      <c r="K631">
        <v>111592.35</v>
      </c>
    </row>
    <row r="632" spans="1:11">
      <c r="A632">
        <v>136390.65000000002</v>
      </c>
      <c r="C632" s="101" t="s">
        <v>207</v>
      </c>
      <c r="D632" t="str">
        <f>VLOOKUP(C632,'POPULATION DATA-3'!$E$3:$N$1432,10,0)</f>
        <v>249151</v>
      </c>
      <c r="G632" s="61" t="s">
        <v>325</v>
      </c>
      <c r="H632" s="61" t="str">
        <f>VLOOKUP(Table5[[#This Row],[BRANCH_NAME]],$C$3:$D$1432,2,0)</f>
        <v>90047.76</v>
      </c>
      <c r="I632">
        <v>136390.65000000002</v>
      </c>
      <c r="K632">
        <v>136390.65000000002</v>
      </c>
    </row>
    <row r="633" spans="1:11">
      <c r="A633">
        <v>299820</v>
      </c>
      <c r="C633" s="61" t="s">
        <v>206</v>
      </c>
      <c r="D633" t="str">
        <f>VLOOKUP(C633,'POPULATION DATA-3'!$E$3:$N$1432,10,0)</f>
        <v>137033.05</v>
      </c>
      <c r="G633" s="61" t="s">
        <v>988</v>
      </c>
      <c r="H633" s="61" t="str">
        <f>VLOOKUP(Table5[[#This Row],[BRANCH_NAME]],$C$3:$D$1432,2,0)</f>
        <v>87319.04</v>
      </c>
      <c r="I633">
        <v>299820</v>
      </c>
      <c r="K633">
        <v>299820</v>
      </c>
    </row>
    <row r="634" spans="1:11">
      <c r="A634">
        <v>83881</v>
      </c>
      <c r="C634" s="61" t="s">
        <v>761</v>
      </c>
      <c r="D634" t="str">
        <f>VLOOKUP(C634,'POPULATION DATA-3'!$E$3:$N$1432,10,0)</f>
        <v>112117.95</v>
      </c>
      <c r="G634" s="61" t="s">
        <v>927</v>
      </c>
      <c r="H634" s="61" t="str">
        <f>VLOOKUP(Table5[[#This Row],[BRANCH_NAME]],$C$3:$D$1432,2,0)</f>
        <v>111592.35</v>
      </c>
      <c r="I634">
        <v>83881</v>
      </c>
      <c r="K634">
        <v>83881</v>
      </c>
    </row>
    <row r="635" spans="1:11">
      <c r="A635">
        <v>178503</v>
      </c>
      <c r="C635" s="101" t="s">
        <v>567</v>
      </c>
      <c r="D635" t="str">
        <f>VLOOKUP(C635,'POPULATION DATA-3'!$E$3:$N$1432,10,0)</f>
        <v>597574</v>
      </c>
      <c r="G635" s="61" t="s">
        <v>943</v>
      </c>
      <c r="H635" s="61" t="str">
        <f>VLOOKUP(Table5[[#This Row],[BRANCH_NAME]],$C$3:$D$1432,2,0)</f>
        <v>136390.65</v>
      </c>
      <c r="I635">
        <v>178503</v>
      </c>
      <c r="K635">
        <v>178503</v>
      </c>
    </row>
    <row r="636" spans="1:11">
      <c r="A636">
        <v>189519</v>
      </c>
      <c r="C636" s="61" t="s">
        <v>567</v>
      </c>
      <c r="D636" t="str">
        <f>VLOOKUP(C636,'POPULATION DATA-3'!$E$3:$N$1432,10,0)</f>
        <v>597574</v>
      </c>
      <c r="G636" s="61" t="s">
        <v>1024</v>
      </c>
      <c r="H636" s="61" t="str">
        <f>VLOOKUP(Table5[[#This Row],[BRANCH_NAME]],$C$3:$D$1432,2,0)</f>
        <v>299820</v>
      </c>
      <c r="I636">
        <v>189519</v>
      </c>
      <c r="K636">
        <v>189519</v>
      </c>
    </row>
    <row r="637" spans="1:11">
      <c r="A637">
        <v>361648</v>
      </c>
      <c r="C637" s="101" t="s">
        <v>787</v>
      </c>
      <c r="D637" t="str">
        <f>VLOOKUP(C637,'POPULATION DATA-3'!$E$3:$N$1432,10,0)</f>
        <v>9154</v>
      </c>
      <c r="G637" s="61" t="s">
        <v>937</v>
      </c>
      <c r="H637" s="61" t="str">
        <f>VLOOKUP(Table5[[#This Row],[BRANCH_NAME]],$C$3:$D$1432,2,0)</f>
        <v>83881</v>
      </c>
      <c r="I637">
        <v>361648</v>
      </c>
      <c r="K637">
        <v>361648</v>
      </c>
    </row>
    <row r="638" spans="1:11">
      <c r="A638">
        <v>207401.4</v>
      </c>
      <c r="C638" s="61" t="s">
        <v>225</v>
      </c>
      <c r="D638" t="str">
        <f>VLOOKUP(C638,'POPULATION DATA-3'!$E$3:$N$1432,10,0)</f>
        <v>9154</v>
      </c>
      <c r="G638" s="61" t="s">
        <v>298</v>
      </c>
      <c r="H638" s="61" t="str">
        <f>VLOOKUP(Table5[[#This Row],[BRANCH_NAME]],$C$3:$D$1432,2,0)</f>
        <v>178503</v>
      </c>
      <c r="I638">
        <v>207401.4</v>
      </c>
      <c r="K638">
        <v>207401.4</v>
      </c>
    </row>
    <row r="639" spans="1:11">
      <c r="A639">
        <v>253490.60000000003</v>
      </c>
      <c r="C639" s="101" t="s">
        <v>477</v>
      </c>
      <c r="D639" t="str">
        <f>VLOOKUP(C639,'POPULATION DATA-3'!$E$3:$N$1432,10,0)</f>
        <v>64492</v>
      </c>
      <c r="G639" s="61" t="s">
        <v>944</v>
      </c>
      <c r="H639" s="61" t="str">
        <f>VLOOKUP(Table5[[#This Row],[BRANCH_NAME]],$C$3:$D$1432,2,0)</f>
        <v>189519</v>
      </c>
      <c r="I639">
        <v>253490.60000000003</v>
      </c>
      <c r="K639">
        <v>253490.60000000003</v>
      </c>
    </row>
    <row r="640" spans="1:11">
      <c r="A640">
        <v>361648</v>
      </c>
      <c r="C640" s="61" t="s">
        <v>476</v>
      </c>
      <c r="D640" t="str">
        <f>VLOOKUP(C640,'POPULATION DATA-3'!$E$3:$N$1432,10,0)</f>
        <v>16123</v>
      </c>
      <c r="G640" s="61" t="s">
        <v>914</v>
      </c>
      <c r="H640" s="61" t="str">
        <f>VLOOKUP(Table5[[#This Row],[BRANCH_NAME]],$C$3:$D$1432,2,0)</f>
        <v>361648</v>
      </c>
      <c r="I640">
        <v>361648</v>
      </c>
      <c r="K640">
        <v>361648</v>
      </c>
    </row>
    <row r="641" spans="1:11">
      <c r="A641">
        <v>47738.1</v>
      </c>
      <c r="C641" s="61" t="s">
        <v>484</v>
      </c>
      <c r="D641" t="str">
        <f>VLOOKUP(C641,'POPULATION DATA-3'!$E$3:$N$1432,10,0)</f>
        <v>18057.76</v>
      </c>
      <c r="G641" s="61" t="s">
        <v>332</v>
      </c>
      <c r="H641" s="61" t="str">
        <f>VLOOKUP(Table5[[#This Row],[BRANCH_NAME]],$C$3:$D$1432,2,0)</f>
        <v>207401.4</v>
      </c>
      <c r="I641">
        <v>47738.1</v>
      </c>
      <c r="K641">
        <v>47738.1</v>
      </c>
    </row>
    <row r="642" spans="1:11">
      <c r="A642">
        <v>57285.72</v>
      </c>
      <c r="C642" s="61" t="s">
        <v>531</v>
      </c>
      <c r="D642" t="str">
        <f>VLOOKUP(C642,'POPULATION DATA-3'!$E$3:$N$1432,10,0)</f>
        <v>15478.08</v>
      </c>
      <c r="G642" s="61" t="s">
        <v>331</v>
      </c>
      <c r="H642" s="61" t="str">
        <f>VLOOKUP(Table5[[#This Row],[BRANCH_NAME]],$C$3:$D$1432,2,0)</f>
        <v>253490.6</v>
      </c>
      <c r="I642">
        <v>57285.72</v>
      </c>
      <c r="K642">
        <v>57285.72</v>
      </c>
    </row>
    <row r="643" spans="1:11">
      <c r="A643">
        <v>89111.12000000001</v>
      </c>
      <c r="C643" s="61" t="s">
        <v>534</v>
      </c>
      <c r="D643" t="str">
        <f>VLOOKUP(C643,'POPULATION DATA-3'!$E$3:$N$1432,10,0)</f>
        <v>14833.16</v>
      </c>
      <c r="G643" s="61" t="s">
        <v>383</v>
      </c>
      <c r="H643" s="61" t="str">
        <f>VLOOKUP(Table5[[#This Row],[BRANCH_NAME]],$C$3:$D$1432,2,0)</f>
        <v>361648</v>
      </c>
      <c r="I643">
        <v>89111.12000000001</v>
      </c>
      <c r="K643">
        <v>89111.12000000001</v>
      </c>
    </row>
    <row r="644" spans="1:11">
      <c r="A644">
        <v>73198.42</v>
      </c>
      <c r="C644" s="101" t="s">
        <v>783</v>
      </c>
      <c r="D644" t="str">
        <f>VLOOKUP(C644,'POPULATION DATA-3'!$E$3:$N$1432,10,0)</f>
        <v>243285</v>
      </c>
      <c r="G644" s="61" t="s">
        <v>1026</v>
      </c>
      <c r="H644" s="61" t="str">
        <f>VLOOKUP(Table5[[#This Row],[BRANCH_NAME]],$C$3:$D$1432,2,0)</f>
        <v>47738.1</v>
      </c>
      <c r="I644">
        <v>73198.42</v>
      </c>
      <c r="K644">
        <v>73198.42</v>
      </c>
    </row>
    <row r="645" spans="1:11">
      <c r="A645">
        <v>63650.8</v>
      </c>
      <c r="C645" s="61" t="s">
        <v>783</v>
      </c>
      <c r="D645" t="str">
        <f>VLOOKUP(C645,'POPULATION DATA-3'!$E$3:$N$1432,10,0)</f>
        <v>243285</v>
      </c>
      <c r="G645" s="61" t="s">
        <v>1017</v>
      </c>
      <c r="H645" s="61" t="str">
        <f>VLOOKUP(Table5[[#This Row],[BRANCH_NAME]],$C$3:$D$1432,2,0)</f>
        <v>57285.72</v>
      </c>
      <c r="I645">
        <v>63650.8</v>
      </c>
      <c r="K645">
        <v>63650.8</v>
      </c>
    </row>
    <row r="646" spans="1:11">
      <c r="A646">
        <v>34415.800000000003</v>
      </c>
      <c r="C646" s="101" t="s">
        <v>756</v>
      </c>
      <c r="D646" t="str">
        <f>VLOOKUP(C646,'POPULATION DATA-3'!$E$3:$N$1432,10,0)</f>
        <v>535796</v>
      </c>
      <c r="G646" s="61" t="s">
        <v>1022</v>
      </c>
      <c r="H646" s="61" t="str">
        <f>VLOOKUP(Table5[[#This Row],[BRANCH_NAME]],$C$3:$D$1432,2,0)</f>
        <v>89111.12</v>
      </c>
      <c r="I646">
        <v>34415.800000000003</v>
      </c>
      <c r="K646">
        <v>34415.800000000003</v>
      </c>
    </row>
    <row r="647" spans="1:11">
      <c r="A647">
        <v>39578.17</v>
      </c>
      <c r="C647" s="61" t="s">
        <v>755</v>
      </c>
      <c r="D647" t="str">
        <f>VLOOKUP(C647,'POPULATION DATA-3'!$E$3:$N$1432,10,0)</f>
        <v>187528.6</v>
      </c>
      <c r="G647" s="61" t="s">
        <v>1023</v>
      </c>
      <c r="H647" s="61" t="str">
        <f>VLOOKUP(Table5[[#This Row],[BRANCH_NAME]],$C$3:$D$1432,2,0)</f>
        <v>73198.42</v>
      </c>
      <c r="I647">
        <v>39578.17</v>
      </c>
      <c r="K647">
        <v>39578.17</v>
      </c>
    </row>
    <row r="648" spans="1:11">
      <c r="A648">
        <v>48182.12</v>
      </c>
      <c r="C648" s="61" t="s">
        <v>763</v>
      </c>
      <c r="D648" t="str">
        <f>VLOOKUP(C648,'POPULATION DATA-3'!$E$3:$N$1432,10,0)</f>
        <v>176812.68</v>
      </c>
      <c r="G648" s="61" t="s">
        <v>1025</v>
      </c>
      <c r="H648" s="61" t="str">
        <f>VLOOKUP(Table5[[#This Row],[BRANCH_NAME]],$C$3:$D$1432,2,0)</f>
        <v>63650.8</v>
      </c>
      <c r="I648">
        <v>48182.12</v>
      </c>
      <c r="K648">
        <v>48182.12</v>
      </c>
    </row>
    <row r="649" spans="1:11">
      <c r="A649">
        <v>30974.219999999998</v>
      </c>
      <c r="C649" s="61" t="s">
        <v>762</v>
      </c>
      <c r="D649" t="str">
        <f>VLOOKUP(C649,'POPULATION DATA-3'!$E$3:$N$1432,10,0)</f>
        <v>171454.72</v>
      </c>
      <c r="G649" s="61" t="s">
        <v>925</v>
      </c>
      <c r="H649" s="61" t="str">
        <f>VLOOKUP(Table5[[#This Row],[BRANCH_NAME]],$C$3:$D$1432,2,0)</f>
        <v>34415.8</v>
      </c>
      <c r="I649">
        <v>30974.219999999998</v>
      </c>
      <c r="K649">
        <v>30974.219999999998</v>
      </c>
    </row>
    <row r="650" spans="1:11">
      <c r="A650">
        <v>25811.85</v>
      </c>
      <c r="C650" s="101" t="s">
        <v>779</v>
      </c>
      <c r="D650" t="str">
        <f>VLOOKUP(C650,'POPULATION DATA-3'!$E$3:$N$1432,10,0)</f>
        <v>384521</v>
      </c>
      <c r="G650" s="61" t="s">
        <v>941</v>
      </c>
      <c r="H650" s="61" t="str">
        <f>VLOOKUP(Table5[[#This Row],[BRANCH_NAME]],$C$3:$D$1432,2,0)</f>
        <v>39578.17</v>
      </c>
      <c r="I650">
        <v>25811.85</v>
      </c>
      <c r="K650">
        <v>25811.85</v>
      </c>
    </row>
    <row r="651" spans="1:11">
      <c r="A651">
        <v>492792</v>
      </c>
      <c r="C651" s="61" t="s">
        <v>777</v>
      </c>
      <c r="D651" t="str">
        <f>VLOOKUP(C651,'POPULATION DATA-3'!$E$3:$N$1432,10,0)</f>
        <v>173034.45</v>
      </c>
      <c r="G651" s="61" t="s">
        <v>942</v>
      </c>
      <c r="H651" s="61" t="str">
        <f>VLOOKUP(Table5[[#This Row],[BRANCH_NAME]],$C$3:$D$1432,2,0)</f>
        <v>48182.12</v>
      </c>
      <c r="I651">
        <v>492792</v>
      </c>
      <c r="K651">
        <v>492792</v>
      </c>
    </row>
    <row r="652" spans="1:11">
      <c r="A652">
        <v>52519.05</v>
      </c>
      <c r="C652" s="61" t="s">
        <v>778</v>
      </c>
      <c r="D652" t="str">
        <f>VLOOKUP(C652,'POPULATION DATA-3'!$E$3:$N$1432,10,0)</f>
        <v>211486.55</v>
      </c>
      <c r="G652" s="61" t="s">
        <v>956</v>
      </c>
      <c r="H652" s="61" t="str">
        <f>VLOOKUP(Table5[[#This Row],[BRANCH_NAME]],$C$3:$D$1432,2,0)</f>
        <v>30974.22</v>
      </c>
      <c r="I652">
        <v>52519.05</v>
      </c>
      <c r="K652">
        <v>52519.05</v>
      </c>
    </row>
    <row r="653" spans="1:11">
      <c r="A653">
        <v>64189.950000000004</v>
      </c>
      <c r="C653" s="101" t="s">
        <v>677</v>
      </c>
      <c r="D653" t="str">
        <f>VLOOKUP(C653,'POPULATION DATA-3'!$E$3:$N$1432,10,0)</f>
        <v>228710</v>
      </c>
      <c r="G653" s="61" t="s">
        <v>957</v>
      </c>
      <c r="H653" s="61" t="str">
        <f>VLOOKUP(Table5[[#This Row],[BRANCH_NAME]],$C$3:$D$1432,2,0)</f>
        <v>25811.85</v>
      </c>
      <c r="I653">
        <v>64189.950000000004</v>
      </c>
      <c r="K653">
        <v>64189.950000000004</v>
      </c>
    </row>
    <row r="654" spans="1:11">
      <c r="A654">
        <v>218930</v>
      </c>
      <c r="C654" s="61" t="s">
        <v>676</v>
      </c>
      <c r="D654" t="str">
        <f>VLOOKUP(C654,'POPULATION DATA-3'!$E$3:$N$1432,10,0)</f>
        <v>228710</v>
      </c>
      <c r="G654" s="61" t="s">
        <v>303</v>
      </c>
      <c r="H654" s="61" t="str">
        <f>VLOOKUP(Table5[[#This Row],[BRANCH_NAME]],$C$3:$D$1432,2,0)</f>
        <v>492792</v>
      </c>
      <c r="I654">
        <v>218930</v>
      </c>
      <c r="K654">
        <v>218930</v>
      </c>
    </row>
    <row r="655" spans="1:11">
      <c r="A655">
        <v>59548.170000000006</v>
      </c>
      <c r="C655" s="101" t="s">
        <v>489</v>
      </c>
      <c r="D655" t="str">
        <f>VLOOKUP(C655,'POPULATION DATA-3'!$E$3:$N$1432,10,0)</f>
        <v>200436</v>
      </c>
      <c r="G655" s="61" t="s">
        <v>951</v>
      </c>
      <c r="H655" s="61" t="str">
        <f>VLOOKUP(Table5[[#This Row],[BRANCH_NAME]],$C$3:$D$1432,2,0)</f>
        <v>52519.05</v>
      </c>
      <c r="I655">
        <v>59548.170000000006</v>
      </c>
      <c r="K655">
        <v>59548.170000000006</v>
      </c>
    </row>
    <row r="656" spans="1:11">
      <c r="A656">
        <v>57743.68</v>
      </c>
      <c r="C656" s="61" t="s">
        <v>488</v>
      </c>
      <c r="D656" t="str">
        <f>VLOOKUP(C656,'POPULATION DATA-3'!$E$3:$N$1432,10,0)</f>
        <v>30065.4</v>
      </c>
      <c r="G656" s="61" t="s">
        <v>952</v>
      </c>
      <c r="H656" s="61" t="str">
        <f>VLOOKUP(Table5[[#This Row],[BRANCH_NAME]],$C$3:$D$1432,2,0)</f>
        <v>116709</v>
      </c>
      <c r="I656">
        <v>57743.68</v>
      </c>
      <c r="K656">
        <v>57743.68</v>
      </c>
    </row>
    <row r="657" spans="1:11">
      <c r="A657">
        <v>63157.149999999994</v>
      </c>
      <c r="C657" s="61" t="s">
        <v>513</v>
      </c>
      <c r="D657" t="str">
        <f>VLOOKUP(C657,'POPULATION DATA-3'!$E$3:$N$1432,10,0)</f>
        <v>36078.48</v>
      </c>
      <c r="G657" s="10" t="s">
        <v>147</v>
      </c>
      <c r="H657" s="10" t="str">
        <f>VLOOKUP(Table5[[#This Row],[BRANCH_NAME]],$C$3:$D$1432,2,0)</f>
        <v>TOTAL_POPULATION</v>
      </c>
      <c r="I657">
        <v>63157.149999999994</v>
      </c>
      <c r="K657">
        <v>63157.149999999994</v>
      </c>
    </row>
    <row r="658" spans="1:11">
      <c r="A658">
        <v>430320</v>
      </c>
      <c r="C658" s="61" t="s">
        <v>566</v>
      </c>
      <c r="D658" t="str">
        <f>VLOOKUP(C658,'POPULATION DATA-3'!$E$3:$N$1432,10,0)</f>
        <v>56122.08</v>
      </c>
      <c r="G658" s="61" t="s">
        <v>834</v>
      </c>
      <c r="H658" s="61" t="str">
        <f>VLOOKUP(Table5[[#This Row],[BRANCH_NAME]],$C$3:$D$1432,2,0)</f>
        <v>218930</v>
      </c>
      <c r="I658">
        <v>430320</v>
      </c>
      <c r="K658">
        <v>430320</v>
      </c>
    </row>
    <row r="659" spans="1:11">
      <c r="A659">
        <v>74208.09</v>
      </c>
      <c r="C659" s="61" t="s">
        <v>525</v>
      </c>
      <c r="D659" t="str">
        <f>VLOOKUP(C659,'POPULATION DATA-3'!$E$3:$N$1432,10,0)</f>
        <v>46100.28</v>
      </c>
      <c r="G659" s="61" t="s">
        <v>764</v>
      </c>
      <c r="H659" s="61" t="str">
        <f>VLOOKUP(Table5[[#This Row],[BRANCH_NAME]],$C$3:$D$1432,2,0)</f>
        <v>180449</v>
      </c>
      <c r="I659">
        <v>74208.09</v>
      </c>
      <c r="K659">
        <v>74208.09</v>
      </c>
    </row>
    <row r="660" spans="1:11">
      <c r="A660">
        <v>71959.360000000001</v>
      </c>
      <c r="C660" s="61" t="s">
        <v>538</v>
      </c>
      <c r="D660" t="str">
        <f>VLOOKUP(C660,'POPULATION DATA-3'!$E$3:$N$1432,10,0)</f>
        <v>40087.2</v>
      </c>
      <c r="G660" s="61" t="s">
        <v>772</v>
      </c>
      <c r="H660" s="61" t="str">
        <f>VLOOKUP(Table5[[#This Row],[BRANCH_NAME]],$C$3:$D$1432,2,0)</f>
        <v>57743.68</v>
      </c>
      <c r="I660">
        <v>71959.360000000001</v>
      </c>
      <c r="K660">
        <v>71959.360000000001</v>
      </c>
    </row>
    <row r="661" spans="1:11">
      <c r="A661">
        <v>78705.549999999988</v>
      </c>
      <c r="C661" s="101" t="s">
        <v>535</v>
      </c>
      <c r="D661" t="str">
        <f>VLOOKUP(C661,'POPULATION DATA-3'!$E$3:$N$1432,10,0)</f>
        <v>224079</v>
      </c>
      <c r="G661" s="61" t="s">
        <v>770</v>
      </c>
      <c r="H661" s="61" t="str">
        <f>VLOOKUP(Table5[[#This Row],[BRANCH_NAME]],$C$3:$D$1432,2,0)</f>
        <v>63157.15</v>
      </c>
      <c r="I661">
        <v>78705.549999999988</v>
      </c>
      <c r="K661">
        <v>78705.549999999988</v>
      </c>
    </row>
    <row r="662" spans="1:11">
      <c r="A662">
        <v>430746</v>
      </c>
      <c r="C662" s="61" t="s">
        <v>535</v>
      </c>
      <c r="D662" t="str">
        <f>VLOOKUP(C662,'POPULATION DATA-3'!$E$3:$N$1432,10,0)</f>
        <v>224079</v>
      </c>
      <c r="G662" s="61" t="s">
        <v>727</v>
      </c>
      <c r="H662" s="61" t="str">
        <f>VLOOKUP(Table5[[#This Row],[BRANCH_NAME]],$C$3:$D$1432,2,0)</f>
        <v>430320</v>
      </c>
      <c r="I662">
        <v>430746</v>
      </c>
      <c r="K662">
        <v>430746</v>
      </c>
    </row>
    <row r="663" spans="1:11">
      <c r="A663">
        <v>290043</v>
      </c>
      <c r="C663" s="101" t="s">
        <v>737</v>
      </c>
      <c r="D663" t="str">
        <f>VLOOKUP(C663,'POPULATION DATA-3'!$E$3:$N$1432,10,0)</f>
        <v>375935</v>
      </c>
      <c r="G663" s="61" t="s">
        <v>766</v>
      </c>
      <c r="H663" s="61" t="str">
        <f>VLOOKUP(Table5[[#This Row],[BRANCH_NAME]],$C$3:$D$1432,2,0)</f>
        <v>74208.09</v>
      </c>
      <c r="I663">
        <v>290043</v>
      </c>
      <c r="K663">
        <v>290043</v>
      </c>
    </row>
    <row r="664" spans="1:11">
      <c r="A664">
        <v>206991.40000000002</v>
      </c>
      <c r="C664" s="61" t="s">
        <v>736</v>
      </c>
      <c r="D664" t="str">
        <f>VLOOKUP(C664,'POPULATION DATA-3'!$E$3:$N$1432,10,0)</f>
        <v>375935</v>
      </c>
      <c r="G664" s="61" t="s">
        <v>87</v>
      </c>
      <c r="H664" s="61" t="str">
        <f>VLOOKUP(Table5[[#This Row],[BRANCH_NAME]],$C$3:$D$1432,2,0)</f>
        <v>175435.04</v>
      </c>
      <c r="I664">
        <v>206991.40000000002</v>
      </c>
      <c r="K664">
        <v>206991.40000000002</v>
      </c>
    </row>
    <row r="665" spans="1:11">
      <c r="A665">
        <v>169356.6</v>
      </c>
      <c r="C665" s="101" t="s">
        <v>562</v>
      </c>
      <c r="D665" t="str">
        <f>VLOOKUP(C665,'POPULATION DATA-3'!$E$3:$N$1432,10,0)</f>
        <v>376421</v>
      </c>
      <c r="G665" s="61" t="s">
        <v>771</v>
      </c>
      <c r="H665" s="61" t="str">
        <f>VLOOKUP(Table5[[#This Row],[BRANCH_NAME]],$C$3:$D$1432,2,0)</f>
        <v>78705.55</v>
      </c>
      <c r="I665">
        <v>169356.6</v>
      </c>
      <c r="K665">
        <v>169356.6</v>
      </c>
    </row>
    <row r="666" spans="1:11">
      <c r="A666">
        <v>298429</v>
      </c>
      <c r="C666" s="61" t="s">
        <v>561</v>
      </c>
      <c r="D666" t="str">
        <f>VLOOKUP(C666,'POPULATION DATA-3'!$E$3:$N$1432,10,0)</f>
        <v>376421</v>
      </c>
      <c r="G666" s="61" t="s">
        <v>716</v>
      </c>
      <c r="H666" s="61" t="str">
        <f>VLOOKUP(Table5[[#This Row],[BRANCH_NAME]],$C$3:$D$1432,2,0)</f>
        <v>430746</v>
      </c>
      <c r="I666">
        <v>298429</v>
      </c>
      <c r="K666">
        <v>298429</v>
      </c>
    </row>
    <row r="667" spans="1:11">
      <c r="A667">
        <v>49205.760000000002</v>
      </c>
      <c r="C667" s="101" t="s">
        <v>604</v>
      </c>
      <c r="D667" t="str">
        <f>VLOOKUP(C667,'POPULATION DATA-3'!$E$3:$N$1432,10,0)</f>
        <v>186254</v>
      </c>
      <c r="G667" s="61" t="s">
        <v>722</v>
      </c>
      <c r="H667" s="61" t="str">
        <f>VLOOKUP(Table5[[#This Row],[BRANCH_NAME]],$C$3:$D$1432,2,0)</f>
        <v>290043</v>
      </c>
      <c r="I667">
        <v>49205.760000000002</v>
      </c>
      <c r="K667">
        <v>49205.760000000002</v>
      </c>
    </row>
    <row r="668" spans="1:11">
      <c r="A668">
        <v>73808.639999999999</v>
      </c>
      <c r="C668" s="61" t="s">
        <v>604</v>
      </c>
      <c r="D668" t="str">
        <f>VLOOKUP(C668,'POPULATION DATA-3'!$E$3:$N$1432,10,0)</f>
        <v>186254</v>
      </c>
      <c r="G668" s="61" t="s">
        <v>708</v>
      </c>
      <c r="H668" s="61" t="str">
        <f>VLOOKUP(Table5[[#This Row],[BRANCH_NAME]],$C$3:$D$1432,2,0)</f>
        <v>206991.4</v>
      </c>
      <c r="I668">
        <v>73808.639999999999</v>
      </c>
      <c r="K668">
        <v>73808.639999999999</v>
      </c>
    </row>
    <row r="669" spans="1:11">
      <c r="A669">
        <v>79959.360000000001</v>
      </c>
      <c r="C669" s="101" t="s">
        <v>237</v>
      </c>
      <c r="D669" t="str">
        <f>VLOOKUP(C669,'POPULATION DATA-3'!$E$3:$N$1432,10,0)</f>
        <v>124589</v>
      </c>
      <c r="G669" s="61" t="s">
        <v>818</v>
      </c>
      <c r="H669" s="61" t="str">
        <f>VLOOKUP(Table5[[#This Row],[BRANCH_NAME]],$C$3:$D$1432,2,0)</f>
        <v>169356.6</v>
      </c>
      <c r="I669">
        <v>79959.360000000001</v>
      </c>
      <c r="K669">
        <v>79959.360000000001</v>
      </c>
    </row>
    <row r="670" spans="1:11">
      <c r="A670">
        <v>98411.520000000004</v>
      </c>
      <c r="C670" s="61" t="s">
        <v>235</v>
      </c>
      <c r="D670" t="str">
        <f>VLOOKUP(C670,'POPULATION DATA-3'!$E$3:$N$1432,10,0)</f>
        <v>124589</v>
      </c>
      <c r="G670" s="61" t="s">
        <v>652</v>
      </c>
      <c r="H670" s="61" t="str">
        <f>VLOOKUP(Table5[[#This Row],[BRANCH_NAME]],$C$3:$D$1432,2,0)</f>
        <v>298429</v>
      </c>
      <c r="I670">
        <v>98411.520000000004</v>
      </c>
      <c r="K670">
        <v>98411.520000000004</v>
      </c>
    </row>
    <row r="671" spans="1:11">
      <c r="A671">
        <v>104562.24000000001</v>
      </c>
      <c r="C671" s="101" t="s">
        <v>686</v>
      </c>
      <c r="D671" t="str">
        <f>VLOOKUP(C671,'POPULATION DATA-3'!$E$3:$N$1432,10,0)</f>
        <v>171494</v>
      </c>
      <c r="G671" s="61" t="s">
        <v>643</v>
      </c>
      <c r="H671" s="61" t="str">
        <f>VLOOKUP(Table5[[#This Row],[BRANCH_NAME]],$C$3:$D$1432,2,0)</f>
        <v>49205.76</v>
      </c>
      <c r="I671">
        <v>104562.24000000001</v>
      </c>
      <c r="K671">
        <v>104562.24000000001</v>
      </c>
    </row>
    <row r="672" spans="1:11">
      <c r="A672">
        <v>92260.800000000003</v>
      </c>
      <c r="C672" s="61" t="s">
        <v>686</v>
      </c>
      <c r="D672" t="str">
        <f>VLOOKUP(C672,'POPULATION DATA-3'!$E$3:$N$1432,10,0)</f>
        <v>171494</v>
      </c>
      <c r="G672" s="61" t="s">
        <v>645</v>
      </c>
      <c r="H672" s="61" t="str">
        <f>VLOOKUP(Table5[[#This Row],[BRANCH_NAME]],$C$3:$D$1432,2,0)</f>
        <v>73808.64</v>
      </c>
      <c r="I672">
        <v>92260.800000000003</v>
      </c>
      <c r="K672">
        <v>92260.800000000003</v>
      </c>
    </row>
    <row r="673" spans="1:11">
      <c r="A673">
        <v>67657.919999999998</v>
      </c>
      <c r="C673" s="101" t="s">
        <v>508</v>
      </c>
      <c r="D673" t="str">
        <f>VLOOKUP(C673,'POPULATION DATA-3'!$E$3:$N$1432,10,0)</f>
        <v>1385910</v>
      </c>
      <c r="G673" s="61" t="s">
        <v>641</v>
      </c>
      <c r="H673" s="61" t="str">
        <f>VLOOKUP(Table5[[#This Row],[BRANCH_NAME]],$C$3:$D$1432,2,0)</f>
        <v>79959.36</v>
      </c>
      <c r="I673">
        <v>67657.919999999998</v>
      </c>
      <c r="K673">
        <v>67657.919999999998</v>
      </c>
    </row>
    <row r="674" spans="1:11">
      <c r="A674">
        <v>49205.760000000002</v>
      </c>
      <c r="C674" s="61" t="s">
        <v>554</v>
      </c>
      <c r="D674" t="str">
        <f>VLOOKUP(C674,'POPULATION DATA-3'!$E$3:$N$1432,10,0)</f>
        <v>485068.5</v>
      </c>
      <c r="G674" s="61" t="s">
        <v>646</v>
      </c>
      <c r="H674" s="61" t="str">
        <f>VLOOKUP(Table5[[#This Row],[BRANCH_NAME]],$C$3:$D$1432,2,0)</f>
        <v>98411.52</v>
      </c>
      <c r="I674">
        <v>49205.760000000002</v>
      </c>
      <c r="K674">
        <v>49205.760000000002</v>
      </c>
    </row>
    <row r="675" spans="1:11">
      <c r="A675">
        <v>160452</v>
      </c>
      <c r="C675" s="61" t="s">
        <v>507</v>
      </c>
      <c r="D675" t="str">
        <f>VLOOKUP(C675,'POPULATION DATA-3'!$E$3:$N$1432,10,0)</f>
        <v>457350.3</v>
      </c>
      <c r="G675" s="61" t="s">
        <v>647</v>
      </c>
      <c r="H675" s="61" t="str">
        <f>VLOOKUP(Table5[[#This Row],[BRANCH_NAME]],$C$3:$D$1432,2,0)</f>
        <v>104562.24</v>
      </c>
      <c r="I675">
        <v>160452</v>
      </c>
      <c r="K675">
        <v>160452</v>
      </c>
    </row>
    <row r="676" spans="1:11">
      <c r="A676">
        <v>271912</v>
      </c>
      <c r="C676" s="61" t="s">
        <v>508</v>
      </c>
      <c r="D676" t="str">
        <f>VLOOKUP(C676,'POPULATION DATA-3'!$E$3:$N$1432,10,0)</f>
        <v>1385910</v>
      </c>
      <c r="G676" s="61" t="s">
        <v>648</v>
      </c>
      <c r="H676" s="61" t="str">
        <f>VLOOKUP(Table5[[#This Row],[BRANCH_NAME]],$C$3:$D$1432,2,0)</f>
        <v>92260.8</v>
      </c>
      <c r="I676">
        <v>271912</v>
      </c>
      <c r="K676">
        <v>271912</v>
      </c>
    </row>
    <row r="677" spans="1:11">
      <c r="A677">
        <v>304729</v>
      </c>
      <c r="C677" s="101" t="s">
        <v>482</v>
      </c>
      <c r="D677" t="str">
        <f>VLOOKUP(C677,'POPULATION DATA-3'!$E$3:$N$1432,10,0)</f>
        <v>112000</v>
      </c>
      <c r="G677" s="61" t="s">
        <v>650</v>
      </c>
      <c r="H677" s="61" t="str">
        <f>VLOOKUP(Table5[[#This Row],[BRANCH_NAME]],$C$3:$D$1432,2,0)</f>
        <v>67657.92</v>
      </c>
      <c r="I677">
        <v>304729</v>
      </c>
      <c r="K677">
        <v>304729</v>
      </c>
    </row>
    <row r="678" spans="1:11">
      <c r="A678">
        <v>93087.959999999992</v>
      </c>
      <c r="C678" s="61" t="s">
        <v>481</v>
      </c>
      <c r="D678" t="str">
        <f>VLOOKUP(C678,'POPULATION DATA-3'!$E$3:$N$1432,10,0)</f>
        <v>28000</v>
      </c>
      <c r="G678" s="61" t="s">
        <v>57</v>
      </c>
      <c r="H678" s="61" t="str">
        <f>VLOOKUP(Table5[[#This Row],[BRANCH_NAME]],$C$3:$D$1432,2,0)</f>
        <v>65228.66</v>
      </c>
      <c r="I678">
        <v>93087.959999999992</v>
      </c>
      <c r="K678">
        <v>93087.959999999992</v>
      </c>
    </row>
    <row r="679" spans="1:11">
      <c r="A679">
        <v>116359.95</v>
      </c>
      <c r="C679" s="61" t="s">
        <v>565</v>
      </c>
      <c r="D679" t="str">
        <f>VLOOKUP(C679,'POPULATION DATA-3'!$E$3:$N$1432,10,0)</f>
        <v>31360</v>
      </c>
      <c r="G679" s="61" t="s">
        <v>794</v>
      </c>
      <c r="H679" s="61" t="str">
        <f>VLOOKUP(Table5[[#This Row],[BRANCH_NAME]],$C$3:$D$1432,2,0)</f>
        <v>160452</v>
      </c>
      <c r="I679">
        <v>116359.95</v>
      </c>
      <c r="K679">
        <v>116359.95</v>
      </c>
    </row>
    <row r="680" spans="1:11">
      <c r="A680">
        <v>124117.28</v>
      </c>
      <c r="C680" s="61" t="s">
        <v>555</v>
      </c>
      <c r="D680" t="str">
        <f>VLOOKUP(C680,'POPULATION DATA-3'!$E$3:$N$1432,10,0)</f>
        <v>26880</v>
      </c>
      <c r="G680" s="61" t="s">
        <v>817</v>
      </c>
      <c r="H680" s="61" t="str">
        <f>VLOOKUP(Table5[[#This Row],[BRANCH_NAME]],$C$3:$D$1432,2,0)</f>
        <v>271912</v>
      </c>
      <c r="I680">
        <v>124117.28</v>
      </c>
      <c r="K680">
        <v>124117.28</v>
      </c>
    </row>
    <row r="681" spans="1:11">
      <c r="A681">
        <v>155146.6</v>
      </c>
      <c r="C681" s="61" t="s">
        <v>556</v>
      </c>
      <c r="D681" t="str">
        <f>VLOOKUP(C681,'POPULATION DATA-3'!$E$3:$N$1432,10,0)</f>
        <v>25760</v>
      </c>
      <c r="G681" s="61" t="s">
        <v>767</v>
      </c>
      <c r="H681" s="61" t="str">
        <f>VLOOKUP(Table5[[#This Row],[BRANCH_NAME]],$C$3:$D$1432,2,0)</f>
        <v>304729</v>
      </c>
      <c r="I681">
        <v>155146.6</v>
      </c>
      <c r="K681">
        <v>155146.6</v>
      </c>
    </row>
    <row r="682" spans="1:11">
      <c r="A682">
        <v>85330.63</v>
      </c>
      <c r="C682" s="101" t="s">
        <v>811</v>
      </c>
      <c r="D682" t="str">
        <f>VLOOKUP(C682,'POPULATION DATA-3'!$E$3:$N$1432,10,0)</f>
        <v>277685</v>
      </c>
      <c r="G682" s="61" t="s">
        <v>728</v>
      </c>
      <c r="H682" s="61" t="str">
        <f>VLOOKUP(Table5[[#This Row],[BRANCH_NAME]],$C$3:$D$1432,2,0)</f>
        <v>93087.96</v>
      </c>
      <c r="I682">
        <v>85330.63</v>
      </c>
      <c r="K682">
        <v>85330.63</v>
      </c>
    </row>
    <row r="683" spans="1:11">
      <c r="A683">
        <v>108602.62000000001</v>
      </c>
      <c r="C683" s="61" t="s">
        <v>815</v>
      </c>
      <c r="D683" t="str">
        <f>VLOOKUP(C683,'POPULATION DATA-3'!$E$3:$N$1432,10,0)</f>
        <v>152726.75</v>
      </c>
      <c r="G683" s="61" t="s">
        <v>712</v>
      </c>
      <c r="H683" s="61" t="str">
        <f>VLOOKUP(Table5[[#This Row],[BRANCH_NAME]],$C$3:$D$1432,2,0)</f>
        <v>116359.95</v>
      </c>
      <c r="I683">
        <v>108602.62000000001</v>
      </c>
      <c r="K683">
        <v>108602.62000000001</v>
      </c>
    </row>
    <row r="684" spans="1:11">
      <c r="A684">
        <v>93087.959999999992</v>
      </c>
      <c r="C684" s="61" t="s">
        <v>810</v>
      </c>
      <c r="D684" t="str">
        <f>VLOOKUP(C684,'POPULATION DATA-3'!$E$3:$N$1432,10,0)</f>
        <v>124958.25</v>
      </c>
      <c r="G684" s="61" t="s">
        <v>714</v>
      </c>
      <c r="H684" s="61" t="str">
        <f>VLOOKUP(Table5[[#This Row],[BRANCH_NAME]],$C$3:$D$1432,2,0)</f>
        <v>124117.28</v>
      </c>
      <c r="I684">
        <v>93087.959999999992</v>
      </c>
      <c r="K684">
        <v>93087.959999999992</v>
      </c>
    </row>
    <row r="685" spans="1:11">
      <c r="A685">
        <v>154479</v>
      </c>
      <c r="C685" s="101" t="s">
        <v>246</v>
      </c>
      <c r="D685" t="str">
        <f>VLOOKUP(C685,'POPULATION DATA-3'!$E$3:$N$1432,10,0)</f>
        <v>248871</v>
      </c>
      <c r="G685" s="61" t="s">
        <v>726</v>
      </c>
      <c r="H685" s="61" t="str">
        <f>VLOOKUP(Table5[[#This Row],[BRANCH_NAME]],$C$3:$D$1432,2,0)</f>
        <v>155146.6</v>
      </c>
      <c r="I685">
        <v>154479</v>
      </c>
      <c r="K685">
        <v>154479</v>
      </c>
    </row>
    <row r="686" spans="1:11">
      <c r="A686">
        <v>263608</v>
      </c>
      <c r="C686" s="61" t="s">
        <v>575</v>
      </c>
      <c r="D686" t="str">
        <f>VLOOKUP(C686,'POPULATION DATA-3'!$E$3:$N$1432,10,0)</f>
        <v>87104.85</v>
      </c>
      <c r="G686" s="61" t="s">
        <v>720</v>
      </c>
      <c r="H686" s="61" t="str">
        <f>VLOOKUP(Table5[[#This Row],[BRANCH_NAME]],$C$3:$D$1432,2,0)</f>
        <v>85330.63</v>
      </c>
      <c r="I686">
        <v>263608</v>
      </c>
      <c r="K686">
        <v>263608</v>
      </c>
    </row>
    <row r="687" spans="1:11">
      <c r="A687">
        <v>167507</v>
      </c>
      <c r="C687" s="61" t="s">
        <v>245</v>
      </c>
      <c r="D687" t="str">
        <f>VLOOKUP(C687,'POPULATION DATA-3'!$E$3:$N$1432,10,0)</f>
        <v>79638.72</v>
      </c>
      <c r="G687" s="61" t="s">
        <v>11</v>
      </c>
      <c r="H687" s="61" t="str">
        <f>VLOOKUP(Table5[[#This Row],[BRANCH_NAME]],$C$3:$D$1432,2,0)</f>
        <v>30993.36</v>
      </c>
      <c r="I687">
        <v>167507</v>
      </c>
      <c r="K687">
        <v>167507</v>
      </c>
    </row>
    <row r="688" spans="1:11">
      <c r="A688">
        <v>415473</v>
      </c>
      <c r="C688" s="61" t="s">
        <v>250</v>
      </c>
      <c r="D688" t="str">
        <f>VLOOKUP(C688,'POPULATION DATA-3'!$E$3:$N$1432,10,0)</f>
        <v>82127.43</v>
      </c>
      <c r="G688" s="61" t="s">
        <v>147</v>
      </c>
      <c r="H688" s="61" t="str">
        <f>VLOOKUP(Table5[[#This Row],[BRANCH_NAME]],$C$3:$D$1432,2,0)</f>
        <v>TOTAL_POPULATION</v>
      </c>
      <c r="I688">
        <v>415473</v>
      </c>
      <c r="K688">
        <v>415473</v>
      </c>
    </row>
    <row r="689" spans="1:11">
      <c r="A689">
        <v>79216.2</v>
      </c>
      <c r="C689" s="101" t="s">
        <v>673</v>
      </c>
      <c r="D689" t="str">
        <f>VLOOKUP(C689,'POPULATION DATA-3'!$E$3:$N$1432,10,0)</f>
        <v>357416</v>
      </c>
      <c r="G689" s="61" t="s">
        <v>773</v>
      </c>
      <c r="H689" s="61" t="str">
        <f>VLOOKUP(Table5[[#This Row],[BRANCH_NAME]],$C$3:$D$1432,2,0)</f>
        <v>154479</v>
      </c>
      <c r="I689">
        <v>79216.2</v>
      </c>
      <c r="K689">
        <v>79216.2</v>
      </c>
    </row>
    <row r="690" spans="1:11">
      <c r="A690">
        <v>74689.56</v>
      </c>
      <c r="C690" s="61" t="s">
        <v>672</v>
      </c>
      <c r="D690" t="str">
        <f>VLOOKUP(C690,'POPULATION DATA-3'!$E$3:$N$1432,10,0)</f>
        <v>357416</v>
      </c>
      <c r="G690" s="61" t="s">
        <v>654</v>
      </c>
      <c r="H690" s="61" t="str">
        <f>VLOOKUP(Table5[[#This Row],[BRANCH_NAME]],$C$3:$D$1432,2,0)</f>
        <v>263608</v>
      </c>
      <c r="I690">
        <v>74689.56</v>
      </c>
      <c r="K690">
        <v>74689.56</v>
      </c>
    </row>
    <row r="691" spans="1:11">
      <c r="A691">
        <v>72426.240000000005</v>
      </c>
      <c r="C691" s="101" t="s">
        <v>17</v>
      </c>
      <c r="D691" t="str">
        <f>VLOOKUP(C691,'POPULATION DATA-3'!$E$3:$N$1432,10,0)</f>
        <v>108573.96</v>
      </c>
      <c r="G691" s="61" t="s">
        <v>775</v>
      </c>
      <c r="H691" s="61" t="str">
        <f>VLOOKUP(Table5[[#This Row],[BRANCH_NAME]],$C$3:$D$1432,2,0)</f>
        <v>167507</v>
      </c>
      <c r="I691">
        <v>72426.240000000005</v>
      </c>
      <c r="K691">
        <v>72426.240000000005</v>
      </c>
    </row>
    <row r="692" spans="1:11">
      <c r="A692">
        <v>402727</v>
      </c>
      <c r="C692" s="61" t="s">
        <v>17</v>
      </c>
      <c r="D692" t="str">
        <f>VLOOKUP(C692,'POPULATION DATA-3'!$E$3:$N$1432,10,0)</f>
        <v>108573.96</v>
      </c>
      <c r="G692" s="61" t="s">
        <v>721</v>
      </c>
      <c r="H692" s="61" t="str">
        <f>VLOOKUP(Table5[[#This Row],[BRANCH_NAME]],$C$3:$D$1432,2,0)</f>
        <v>415473</v>
      </c>
      <c r="I692">
        <v>402727</v>
      </c>
      <c r="K692">
        <v>402727</v>
      </c>
    </row>
    <row r="693" spans="1:11">
      <c r="A693">
        <v>2324853</v>
      </c>
      <c r="C693" s="61" t="s">
        <v>162</v>
      </c>
      <c r="D693" t="str">
        <f>VLOOKUP(C693,'POPULATION DATA-3'!$E$3:$N$1432,10,0)</f>
        <v>136715.85</v>
      </c>
      <c r="G693" s="61" t="s">
        <v>790</v>
      </c>
      <c r="H693" s="61" t="str">
        <f>VLOOKUP(Table5[[#This Row],[BRANCH_NAME]],$C$3:$D$1432,2,0)</f>
        <v>79216.2</v>
      </c>
      <c r="I693">
        <v>2324853</v>
      </c>
      <c r="K693">
        <v>2324853</v>
      </c>
    </row>
    <row r="694" spans="1:11">
      <c r="A694">
        <v>75900</v>
      </c>
      <c r="C694" s="101" t="s">
        <v>679</v>
      </c>
      <c r="D694" t="str">
        <f>VLOOKUP(C694,'POPULATION DATA-3'!$E$3:$N$1432,10,0)</f>
        <v>171873</v>
      </c>
      <c r="G694" s="61" t="s">
        <v>791</v>
      </c>
      <c r="H694" s="61" t="str">
        <f>VLOOKUP(Table5[[#This Row],[BRANCH_NAME]],$C$3:$D$1432,2,0)</f>
        <v>226332</v>
      </c>
      <c r="I694">
        <v>75900</v>
      </c>
      <c r="K694">
        <v>75900</v>
      </c>
    </row>
    <row r="695" spans="1:11">
      <c r="A695">
        <v>330971.30000000005</v>
      </c>
      <c r="C695" s="61" t="s">
        <v>678</v>
      </c>
      <c r="D695" t="str">
        <f>VLOOKUP(C695,'POPULATION DATA-3'!$E$3:$N$1432,10,0)</f>
        <v>171873</v>
      </c>
      <c r="G695" s="61" t="s">
        <v>793</v>
      </c>
      <c r="H695" s="61" t="str">
        <f>VLOOKUP(Table5[[#This Row],[BRANCH_NAME]],$C$3:$D$1432,2,0)</f>
        <v>72426.24</v>
      </c>
      <c r="I695">
        <v>330971.30000000005</v>
      </c>
      <c r="K695">
        <v>330971.30000000005</v>
      </c>
    </row>
    <row r="696" spans="1:11">
      <c r="A696">
        <v>270794.7</v>
      </c>
      <c r="C696" s="101" t="s">
        <v>491</v>
      </c>
      <c r="D696" t="str">
        <f>VLOOKUP(C696,'POPULATION DATA-3'!$E$3:$N$1432,10,0)</f>
        <v>109333</v>
      </c>
      <c r="G696" s="61" t="s">
        <v>724</v>
      </c>
      <c r="H696" s="61" t="str">
        <f>VLOOKUP(Table5[[#This Row],[BRANCH_NAME]],$C$3:$D$1432,2,0)</f>
        <v>402727</v>
      </c>
      <c r="I696">
        <v>270794.7</v>
      </c>
      <c r="K696">
        <v>270794.7</v>
      </c>
    </row>
    <row r="697" spans="1:11">
      <c r="A697">
        <v>310834</v>
      </c>
      <c r="C697" s="61" t="s">
        <v>490</v>
      </c>
      <c r="D697" t="str">
        <f>VLOOKUP(C697,'POPULATION DATA-3'!$E$3:$N$1432,10,0)</f>
        <v>38266.55</v>
      </c>
      <c r="G697" s="61" t="s">
        <v>768</v>
      </c>
      <c r="H697" s="61" t="str">
        <f>VLOOKUP(Table5[[#This Row],[BRANCH_NAME]],$C$3:$D$1432,2,0)</f>
        <v>2324853</v>
      </c>
      <c r="I697">
        <v>310834</v>
      </c>
      <c r="K697">
        <v>310834</v>
      </c>
    </row>
    <row r="698" spans="1:11">
      <c r="A698">
        <v>81330</v>
      </c>
      <c r="C698" s="61" t="s">
        <v>496</v>
      </c>
      <c r="D698" t="str">
        <f>VLOOKUP(C698,'POPULATION DATA-3'!$E$3:$N$1432,10,0)</f>
        <v>34986.56</v>
      </c>
      <c r="G698" s="61" t="s">
        <v>160</v>
      </c>
      <c r="H698" s="61" t="str">
        <f>VLOOKUP(Table5[[#This Row],[BRANCH_NAME]],$C$3:$D$1432,2,0)</f>
        <v>75900</v>
      </c>
      <c r="I698">
        <v>81330</v>
      </c>
      <c r="K698">
        <v>81330</v>
      </c>
    </row>
    <row r="699" spans="1:11">
      <c r="A699">
        <v>91089.600000000006</v>
      </c>
      <c r="C699" s="61" t="s">
        <v>511</v>
      </c>
      <c r="D699" t="str">
        <f>VLOOKUP(C699,'POPULATION DATA-3'!$E$3:$N$1432,10,0)</f>
        <v>36079.89</v>
      </c>
      <c r="G699" s="61" t="s">
        <v>710</v>
      </c>
      <c r="H699" s="61" t="str">
        <f>VLOOKUP(Table5[[#This Row],[BRANCH_NAME]],$C$3:$D$1432,2,0)</f>
        <v>330971.3</v>
      </c>
      <c r="I699">
        <v>91089.600000000006</v>
      </c>
      <c r="K699">
        <v>91089.600000000006</v>
      </c>
    </row>
    <row r="700" spans="1:11">
      <c r="A700">
        <v>78076.800000000003</v>
      </c>
      <c r="C700" s="101" t="s">
        <v>734</v>
      </c>
      <c r="D700" t="str">
        <f>VLOOKUP(C700,'POPULATION DATA-3'!$E$3:$N$1432,10,0)</f>
        <v>256760</v>
      </c>
      <c r="G700" s="61" t="s">
        <v>715</v>
      </c>
      <c r="H700" s="61" t="str">
        <f>VLOOKUP(Table5[[#This Row],[BRANCH_NAME]],$C$3:$D$1432,2,0)</f>
        <v>270794.7</v>
      </c>
      <c r="I700">
        <v>78076.800000000003</v>
      </c>
      <c r="K700">
        <v>78076.800000000003</v>
      </c>
    </row>
    <row r="701" spans="1:11">
      <c r="A701">
        <v>74823.600000000006</v>
      </c>
      <c r="C701" s="61" t="s">
        <v>515</v>
      </c>
      <c r="D701" t="str">
        <f>VLOOKUP(C701,'POPULATION DATA-3'!$E$3:$N$1432,10,0)</f>
        <v>125312</v>
      </c>
      <c r="G701" s="61" t="s">
        <v>769</v>
      </c>
      <c r="H701" s="61" t="str">
        <f>VLOOKUP(Table5[[#This Row],[BRANCH_NAME]],$C$3:$D$1432,2,0)</f>
        <v>310834</v>
      </c>
      <c r="I701">
        <v>74823.600000000006</v>
      </c>
      <c r="K701">
        <v>74823.600000000006</v>
      </c>
    </row>
    <row r="702" spans="1:11">
      <c r="A702">
        <v>174012.65</v>
      </c>
      <c r="C702" s="61" t="s">
        <v>740</v>
      </c>
      <c r="D702" t="str">
        <f>VLOOKUP(C702,'POPULATION DATA-3'!$E$3:$N$1432,10,0)</f>
        <v>56390.4</v>
      </c>
      <c r="G702" s="61" t="s">
        <v>640</v>
      </c>
      <c r="H702" s="61" t="str">
        <f>VLOOKUP(Table5[[#This Row],[BRANCH_NAME]],$C$3:$D$1432,2,0)</f>
        <v>81330</v>
      </c>
      <c r="I702">
        <v>174012.65</v>
      </c>
      <c r="K702">
        <v>174012.65</v>
      </c>
    </row>
    <row r="703" spans="1:11">
      <c r="A703">
        <v>164069.07</v>
      </c>
      <c r="C703" s="101" t="s">
        <v>681</v>
      </c>
      <c r="D703" t="str">
        <f>VLOOKUP(C703,'POPULATION DATA-3'!$E$3:$N$1432,10,0)</f>
        <v>287451</v>
      </c>
      <c r="G703" s="61" t="s">
        <v>651</v>
      </c>
      <c r="H703" s="61" t="str">
        <f>VLOOKUP(Table5[[#This Row],[BRANCH_NAME]],$C$3:$D$1432,2,0)</f>
        <v>91089.6</v>
      </c>
      <c r="I703">
        <v>164069.07</v>
      </c>
      <c r="K703">
        <v>164069.07</v>
      </c>
    </row>
    <row r="704" spans="1:11">
      <c r="A704">
        <v>159097.28</v>
      </c>
      <c r="C704" s="61" t="s">
        <v>682</v>
      </c>
      <c r="D704" t="str">
        <f>VLOOKUP(C704,'POPULATION DATA-3'!$E$3:$N$1432,10,0)</f>
        <v>71862.75</v>
      </c>
      <c r="G704" s="61" t="s">
        <v>649</v>
      </c>
      <c r="H704" s="61" t="str">
        <f>VLOOKUP(Table5[[#This Row],[BRANCH_NAME]],$C$3:$D$1432,2,0)</f>
        <v>78076.8</v>
      </c>
      <c r="I704">
        <v>159097.28</v>
      </c>
      <c r="K704">
        <v>159097.28</v>
      </c>
    </row>
    <row r="705" spans="1:11">
      <c r="A705">
        <v>259648</v>
      </c>
      <c r="C705" s="61" t="s">
        <v>680</v>
      </c>
      <c r="D705" t="str">
        <f>VLOOKUP(C705,'POPULATION DATA-3'!$E$3:$N$1432,10,0)</f>
        <v>80486.28</v>
      </c>
      <c r="G705" s="61" t="s">
        <v>642</v>
      </c>
      <c r="H705" s="61" t="str">
        <f>VLOOKUP(Table5[[#This Row],[BRANCH_NAME]],$C$3:$D$1432,2,0)</f>
        <v>325320</v>
      </c>
      <c r="I705">
        <v>259648</v>
      </c>
      <c r="K705">
        <v>259648</v>
      </c>
    </row>
    <row r="706" spans="1:11">
      <c r="A706">
        <v>298220</v>
      </c>
      <c r="C706" s="61" t="s">
        <v>690</v>
      </c>
      <c r="D706" t="str">
        <f>VLOOKUP(C706,'POPULATION DATA-3'!$E$3:$N$1432,10,0)</f>
        <v>68988.24</v>
      </c>
      <c r="G706" s="61" t="s">
        <v>177</v>
      </c>
      <c r="H706" s="61" t="str">
        <f>VLOOKUP(Table5[[#This Row],[BRANCH_NAME]],$C$3:$D$1432,2,0)</f>
        <v>174012.65</v>
      </c>
      <c r="I706">
        <v>298220</v>
      </c>
      <c r="K706">
        <v>298220</v>
      </c>
    </row>
    <row r="707" spans="1:11">
      <c r="A707">
        <v>419308</v>
      </c>
      <c r="C707" s="61" t="s">
        <v>681</v>
      </c>
      <c r="D707" t="str">
        <f>VLOOKUP(C707,'POPULATION DATA-3'!$E$3:$N$1432,10,0)</f>
        <v>287451</v>
      </c>
      <c r="G707" s="61" t="s">
        <v>792</v>
      </c>
      <c r="H707" s="61" t="str">
        <f>VLOOKUP(Table5[[#This Row],[BRANCH_NAME]],$C$3:$D$1432,2,0)</f>
        <v>164069.07</v>
      </c>
      <c r="I707">
        <v>419308</v>
      </c>
      <c r="K707">
        <v>419308</v>
      </c>
    </row>
    <row r="708" spans="1:11">
      <c r="A708">
        <v>419308</v>
      </c>
      <c r="C708" s="101" t="s">
        <v>732</v>
      </c>
      <c r="D708" t="str">
        <f>VLOOKUP(C708,'POPULATION DATA-3'!$E$3:$N$1432,10,0)</f>
        <v>400358</v>
      </c>
      <c r="G708" s="61" t="s">
        <v>178</v>
      </c>
      <c r="H708" s="61" t="str">
        <f>VLOOKUP(Table5[[#This Row],[BRANCH_NAME]],$C$3:$D$1432,2,0)</f>
        <v>159097.28</v>
      </c>
      <c r="I708">
        <v>419308</v>
      </c>
      <c r="K708">
        <v>419308</v>
      </c>
    </row>
    <row r="709" spans="1:11">
      <c r="A709">
        <v>103366.9</v>
      </c>
      <c r="C709" s="61" t="s">
        <v>732</v>
      </c>
      <c r="D709" t="str">
        <f>VLOOKUP(C709,'POPULATION DATA-3'!$E$3:$N$1432,10,0)</f>
        <v>400358</v>
      </c>
      <c r="G709" s="61" t="s">
        <v>182</v>
      </c>
      <c r="H709" s="61" t="str">
        <f>VLOOKUP(Table5[[#This Row],[BRANCH_NAME]],$C$3:$D$1432,2,0)</f>
        <v>259648</v>
      </c>
      <c r="I709">
        <v>103366.9</v>
      </c>
      <c r="K709">
        <v>103366.9</v>
      </c>
    </row>
    <row r="710" spans="1:11">
      <c r="A710">
        <v>97460.22</v>
      </c>
      <c r="C710" s="101" t="s">
        <v>486</v>
      </c>
      <c r="D710" t="str">
        <f>VLOOKUP(C710,'POPULATION DATA-3'!$E$3:$N$1432,10,0)</f>
        <v>108900</v>
      </c>
      <c r="G710" s="61" t="s">
        <v>718</v>
      </c>
      <c r="H710" s="61" t="str">
        <f>VLOOKUP(Table5[[#This Row],[BRANCH_NAME]],$C$3:$D$1432,2,0)</f>
        <v>298220</v>
      </c>
      <c r="I710">
        <v>97460.22</v>
      </c>
      <c r="K710">
        <v>97460.22</v>
      </c>
    </row>
    <row r="711" spans="1:11">
      <c r="A711">
        <v>94506.880000000005</v>
      </c>
      <c r="C711" s="61" t="s">
        <v>485</v>
      </c>
      <c r="D711" t="str">
        <f>VLOOKUP(C711,'POPULATION DATA-3'!$E$3:$N$1432,10,0)</f>
        <v>108900</v>
      </c>
      <c r="G711" s="61" t="s">
        <v>146</v>
      </c>
      <c r="H711" s="61" t="str">
        <f>VLOOKUP(Table5[[#This Row],[BRANCH_NAME]],$C$3:$D$1432,2,0)</f>
        <v>419308</v>
      </c>
      <c r="I711">
        <v>94506.880000000005</v>
      </c>
      <c r="K711">
        <v>94506.880000000005</v>
      </c>
    </row>
    <row r="712" spans="1:11">
      <c r="A712">
        <v>1496.7</v>
      </c>
      <c r="C712" s="101" t="s">
        <v>698</v>
      </c>
      <c r="D712" t="str">
        <f>VLOOKUP(C712,'POPULATION DATA-3'!$E$3:$N$1432,10,0)</f>
        <v>259887</v>
      </c>
      <c r="G712" s="10" t="s">
        <v>399</v>
      </c>
      <c r="H712" s="10" t="str">
        <f>VLOOKUP(Table5[[#This Row],[BRANCH_NAME]],$C$3:$D$1432,2,0)</f>
        <v>TOTAL_POPULATION</v>
      </c>
      <c r="I712">
        <v>1496.7</v>
      </c>
      <c r="K712">
        <v>1496.7</v>
      </c>
    </row>
    <row r="713" spans="1:11">
      <c r="A713">
        <v>1829.3000000000002</v>
      </c>
      <c r="C713" s="61" t="s">
        <v>697</v>
      </c>
      <c r="D713" t="str">
        <f>VLOOKUP(C713,'POPULATION DATA-3'!$E$3:$N$1432,10,0)</f>
        <v>64971.75</v>
      </c>
      <c r="G713" s="61" t="s">
        <v>1099</v>
      </c>
      <c r="H713" s="61" t="str">
        <f>VLOOKUP(Table5[[#This Row],[BRANCH_NAME]],$C$3:$D$1432,2,0)</f>
        <v>419308</v>
      </c>
      <c r="I713">
        <v>1829.3000000000002</v>
      </c>
      <c r="K713">
        <v>1829.3000000000002</v>
      </c>
    </row>
    <row r="714" spans="1:11">
      <c r="A714">
        <v>157254</v>
      </c>
      <c r="C714" s="61" t="s">
        <v>701</v>
      </c>
      <c r="D714" t="str">
        <f>VLOOKUP(C714,'POPULATION DATA-3'!$E$3:$N$1432,10,0)</f>
        <v>62372.88</v>
      </c>
      <c r="G714" s="61" t="s">
        <v>1178</v>
      </c>
      <c r="H714" s="61" t="str">
        <f>VLOOKUP(Table5[[#This Row],[BRANCH_NAME]],$C$3:$D$1432,2,0)</f>
        <v>103366.9</v>
      </c>
      <c r="I714">
        <v>157254</v>
      </c>
      <c r="K714">
        <v>157254</v>
      </c>
    </row>
    <row r="715" spans="1:11">
      <c r="A715">
        <v>193256</v>
      </c>
      <c r="C715" s="61" t="s">
        <v>707</v>
      </c>
      <c r="D715" t="str">
        <f>VLOOKUP(C715,'POPULATION DATA-3'!$E$3:$N$1432,10,0)</f>
        <v>72768.36</v>
      </c>
      <c r="G715" s="61" t="s">
        <v>1187</v>
      </c>
      <c r="H715" s="61" t="str">
        <f>VLOOKUP(Table5[[#This Row],[BRANCH_NAME]],$C$3:$D$1432,2,0)</f>
        <v>97460.22</v>
      </c>
      <c r="I715">
        <v>193256</v>
      </c>
      <c r="K715">
        <v>193256</v>
      </c>
    </row>
    <row r="716" spans="1:11">
      <c r="A716">
        <v>45850.7</v>
      </c>
      <c r="C716" s="61" t="s">
        <v>698</v>
      </c>
      <c r="D716" t="str">
        <f>VLOOKUP(C716,'POPULATION DATA-3'!$E$3:$N$1432,10,0)</f>
        <v>259887</v>
      </c>
      <c r="G716" s="61" t="s">
        <v>398</v>
      </c>
      <c r="H716" s="61" t="str">
        <f>VLOOKUP(Table5[[#This Row],[BRANCH_NAME]],$C$3:$D$1432,2,0)</f>
        <v>94506.88</v>
      </c>
      <c r="I716">
        <v>45850.7</v>
      </c>
      <c r="K716">
        <v>45850.7</v>
      </c>
    </row>
    <row r="717" spans="1:11">
      <c r="A717">
        <v>43230.66</v>
      </c>
      <c r="C717" s="101" t="s">
        <v>303</v>
      </c>
      <c r="D717" t="str">
        <f>VLOOKUP(C717,'POPULATION DATA-3'!$E$3:$N$1432,10,0)</f>
        <v>492792</v>
      </c>
      <c r="G717" s="61" t="s">
        <v>1182</v>
      </c>
      <c r="H717" s="61" t="str">
        <f>VLOOKUP(Table5[[#This Row],[BRANCH_NAME]],$C$3:$D$1432,2,0)</f>
        <v>3326</v>
      </c>
      <c r="I717">
        <v>43230.66</v>
      </c>
      <c r="K717">
        <v>43230.66</v>
      </c>
    </row>
    <row r="718" spans="1:11">
      <c r="A718">
        <v>41920.639999999999</v>
      </c>
      <c r="C718" s="61" t="s">
        <v>621</v>
      </c>
      <c r="D718" t="str">
        <f>VLOOKUP(C718,'POPULATION DATA-3'!$E$3:$N$1432,10,0)</f>
        <v>73918.8</v>
      </c>
      <c r="G718" s="61" t="s">
        <v>1181</v>
      </c>
      <c r="H718" s="61" t="str">
        <f>VLOOKUP(Table5[[#This Row],[BRANCH_NAME]],$C$3:$D$1432,2,0)</f>
        <v>1829.3</v>
      </c>
      <c r="I718">
        <v>41920.639999999999</v>
      </c>
      <c r="K718">
        <v>41920.639999999999</v>
      </c>
    </row>
    <row r="719" spans="1:11">
      <c r="A719">
        <v>184183</v>
      </c>
      <c r="C719" s="61" t="s">
        <v>623</v>
      </c>
      <c r="D719" t="str">
        <f>VLOOKUP(C719,'POPULATION DATA-3'!$E$3:$N$1432,10,0)</f>
        <v>88702.56</v>
      </c>
      <c r="G719" s="61" t="s">
        <v>1169</v>
      </c>
      <c r="H719" s="61" t="str">
        <f>VLOOKUP(Table5[[#This Row],[BRANCH_NAME]],$C$3:$D$1432,2,0)</f>
        <v>157254</v>
      </c>
      <c r="I719">
        <v>184183</v>
      </c>
      <c r="K719">
        <v>184183</v>
      </c>
    </row>
    <row r="720" spans="1:11">
      <c r="A720">
        <v>125852.40000000001</v>
      </c>
      <c r="C720" s="61" t="s">
        <v>625</v>
      </c>
      <c r="D720" t="str">
        <f>VLOOKUP(C720,'POPULATION DATA-3'!$E$3:$N$1432,10,0)</f>
        <v>98558.4</v>
      </c>
      <c r="G720" s="61" t="s">
        <v>1128</v>
      </c>
      <c r="H720" s="61" t="str">
        <f>VLOOKUP(Table5[[#This Row],[BRANCH_NAME]],$C$3:$D$1432,2,0)</f>
        <v>193256</v>
      </c>
      <c r="I720">
        <v>125852.40000000001</v>
      </c>
      <c r="K720">
        <v>125852.40000000001</v>
      </c>
    </row>
    <row r="721" spans="1:11">
      <c r="A721">
        <v>153819.6</v>
      </c>
      <c r="C721" s="61" t="s">
        <v>626</v>
      </c>
      <c r="D721" t="str">
        <f>VLOOKUP(C721,'POPULATION DATA-3'!$E$3:$N$1432,10,0)</f>
        <v>64062.96</v>
      </c>
      <c r="G721" s="61" t="s">
        <v>1116</v>
      </c>
      <c r="H721" s="61" t="str">
        <f>VLOOKUP(Table5[[#This Row],[BRANCH_NAME]],$C$3:$D$1432,2,0)</f>
        <v>131002</v>
      </c>
      <c r="I721">
        <v>153819.6</v>
      </c>
      <c r="K721">
        <v>153819.6</v>
      </c>
    </row>
    <row r="722" spans="1:11">
      <c r="A722">
        <v>158775.75</v>
      </c>
      <c r="C722" s="61" t="s">
        <v>627</v>
      </c>
      <c r="D722" t="str">
        <f>VLOOKUP(C722,'POPULATION DATA-3'!$E$3:$N$1432,10,0)</f>
        <v>59135.04</v>
      </c>
      <c r="G722" s="61" t="s">
        <v>1127</v>
      </c>
      <c r="H722" s="61" t="str">
        <f>VLOOKUP(Table5[[#This Row],[BRANCH_NAME]],$C$3:$D$1432,2,0)</f>
        <v>43230.66</v>
      </c>
      <c r="I722">
        <v>158775.75</v>
      </c>
      <c r="K722">
        <v>158775.75</v>
      </c>
    </row>
    <row r="723" spans="1:11">
      <c r="A723">
        <v>194059.25000000003</v>
      </c>
      <c r="C723" s="61" t="s">
        <v>303</v>
      </c>
      <c r="D723" t="str">
        <f>VLOOKUP(C723,'POPULATION DATA-3'!$E$3:$N$1432,10,0)</f>
        <v>492792</v>
      </c>
      <c r="G723" s="61" t="s">
        <v>1126</v>
      </c>
      <c r="H723" s="61" t="str">
        <f>VLOOKUP(Table5[[#This Row],[BRANCH_NAME]],$C$3:$D$1432,2,0)</f>
        <v>41920.64</v>
      </c>
      <c r="I723">
        <v>194059.25000000003</v>
      </c>
      <c r="K723">
        <v>194059.25000000003</v>
      </c>
    </row>
    <row r="724" spans="1:11">
      <c r="A724">
        <v>141236.15000000002</v>
      </c>
      <c r="C724" s="101" t="s">
        <v>495</v>
      </c>
      <c r="D724" t="str">
        <f>VLOOKUP(C724,'POPULATION DATA-3'!$E$3:$N$1432,10,0)</f>
        <v>211210</v>
      </c>
      <c r="G724" s="61" t="s">
        <v>1198</v>
      </c>
      <c r="H724" s="61" t="str">
        <f>VLOOKUP(Table5[[#This Row],[BRANCH_NAME]],$C$3:$D$1432,2,0)</f>
        <v>184183</v>
      </c>
      <c r="I724">
        <v>141236.15000000002</v>
      </c>
      <c r="K724">
        <v>141236.15000000002</v>
      </c>
    </row>
    <row r="725" spans="1:11">
      <c r="A725">
        <v>115556.85</v>
      </c>
      <c r="C725" s="61" t="s">
        <v>494</v>
      </c>
      <c r="D725" t="str">
        <f>VLOOKUP(C725,'POPULATION DATA-3'!$E$3:$N$1432,10,0)</f>
        <v>31681.5</v>
      </c>
      <c r="G725" s="61" t="s">
        <v>1119</v>
      </c>
      <c r="H725" s="61" t="str">
        <f>VLOOKUP(Table5[[#This Row],[BRANCH_NAME]],$C$3:$D$1432,2,0)</f>
        <v>125852.4</v>
      </c>
      <c r="I725">
        <v>115556.85</v>
      </c>
      <c r="K725">
        <v>115556.85</v>
      </c>
    </row>
    <row r="726" spans="1:11">
      <c r="A726">
        <v>124433</v>
      </c>
      <c r="C726" s="61" t="s">
        <v>532</v>
      </c>
      <c r="D726" t="str">
        <f>VLOOKUP(C726,'POPULATION DATA-3'!$E$3:$N$1432,10,0)</f>
        <v>38017.8</v>
      </c>
      <c r="G726" s="61" t="s">
        <v>1123</v>
      </c>
      <c r="H726" s="61" t="str">
        <f>VLOOKUP(Table5[[#This Row],[BRANCH_NAME]],$C$3:$D$1432,2,0)</f>
        <v>153819.6</v>
      </c>
      <c r="I726">
        <v>124433</v>
      </c>
      <c r="K726">
        <v>124433</v>
      </c>
    </row>
    <row r="727" spans="1:11">
      <c r="A727">
        <v>44108.4</v>
      </c>
      <c r="C727" s="61" t="s">
        <v>533</v>
      </c>
      <c r="D727" t="str">
        <f>VLOOKUP(C727,'POPULATION DATA-3'!$E$3:$N$1432,10,0)</f>
        <v>59138.8</v>
      </c>
      <c r="G727" s="61" t="s">
        <v>1243</v>
      </c>
      <c r="H727" s="61" t="str">
        <f>VLOOKUP(Table5[[#This Row],[BRANCH_NAME]],$C$3:$D$1432,2,0)</f>
        <v>352835</v>
      </c>
      <c r="I727">
        <v>44108.4</v>
      </c>
      <c r="K727">
        <v>44108.4</v>
      </c>
    </row>
    <row r="728" spans="1:11">
      <c r="A728">
        <v>52930.079999999994</v>
      </c>
      <c r="C728" s="61" t="s">
        <v>537</v>
      </c>
      <c r="D728" t="str">
        <f>VLOOKUP(C728,'POPULATION DATA-3'!$E$3:$N$1432,10,0)</f>
        <v>48578.3</v>
      </c>
      <c r="G728" s="61" t="s">
        <v>1248</v>
      </c>
      <c r="H728" s="61" t="str">
        <f>VLOOKUP(Table5[[#This Row],[BRANCH_NAME]],$C$3:$D$1432,2,0)</f>
        <v>194059.25</v>
      </c>
      <c r="I728">
        <v>52930.079999999994</v>
      </c>
      <c r="K728">
        <v>52930.079999999994</v>
      </c>
    </row>
    <row r="729" spans="1:11">
      <c r="A729">
        <v>58811.200000000004</v>
      </c>
      <c r="C729" s="61" t="s">
        <v>536</v>
      </c>
      <c r="D729" t="str">
        <f>VLOOKUP(C729,'POPULATION DATA-3'!$E$3:$N$1432,10,0)</f>
        <v>42242</v>
      </c>
      <c r="G729" s="61" t="s">
        <v>1185</v>
      </c>
      <c r="H729" s="61" t="str">
        <f>VLOOKUP(Table5[[#This Row],[BRANCH_NAME]],$C$3:$D$1432,2,0)</f>
        <v>256793</v>
      </c>
      <c r="I729">
        <v>58811.200000000004</v>
      </c>
      <c r="K729">
        <v>58811.200000000004</v>
      </c>
    </row>
    <row r="730" spans="1:11">
      <c r="A730">
        <v>38227.279999999999</v>
      </c>
      <c r="C730" s="101" t="s">
        <v>231</v>
      </c>
      <c r="D730" t="str">
        <f>VLOOKUP(C730,'POPULATION DATA-3'!$E$3:$N$1432,10,0)</f>
        <v>521104</v>
      </c>
      <c r="G730" s="61" t="s">
        <v>1184</v>
      </c>
      <c r="H730" s="61" t="str">
        <f>VLOOKUP(Table5[[#This Row],[BRANCH_NAME]],$C$3:$D$1432,2,0)</f>
        <v>115556.85</v>
      </c>
      <c r="I730">
        <v>38227.279999999999</v>
      </c>
      <c r="K730">
        <v>38227.279999999999</v>
      </c>
    </row>
    <row r="731" spans="1:11">
      <c r="A731">
        <v>35286.720000000001</v>
      </c>
      <c r="C731" s="61" t="s">
        <v>805</v>
      </c>
      <c r="D731" t="str">
        <f>VLOOKUP(C731,'POPULATION DATA-3'!$E$3:$N$1432,10,0)</f>
        <v>104220.8</v>
      </c>
      <c r="G731" s="61" t="s">
        <v>1170</v>
      </c>
      <c r="H731" s="61" t="str">
        <f>VLOOKUP(Table5[[#This Row],[BRANCH_NAME]],$C$3:$D$1432,2,0)</f>
        <v>124433</v>
      </c>
      <c r="I731">
        <v>35286.720000000001</v>
      </c>
      <c r="K731">
        <v>35286.720000000001</v>
      </c>
    </row>
    <row r="732" spans="1:11">
      <c r="A732">
        <v>64692.32</v>
      </c>
      <c r="C732" s="61" t="s">
        <v>808</v>
      </c>
      <c r="D732" t="str">
        <f>VLOOKUP(C732,'POPULATION DATA-3'!$E$3:$N$1432,10,0)</f>
        <v>119853.92</v>
      </c>
      <c r="G732" s="61" t="s">
        <v>1215</v>
      </c>
      <c r="H732" s="61" t="str">
        <f>VLOOKUP(Table5[[#This Row],[BRANCH_NAME]],$C$3:$D$1432,2,0)</f>
        <v>44108.4</v>
      </c>
      <c r="I732">
        <v>64692.32</v>
      </c>
      <c r="K732">
        <v>64692.32</v>
      </c>
    </row>
    <row r="733" spans="1:11">
      <c r="A733">
        <v>63671.040000000001</v>
      </c>
      <c r="C733" s="61" t="s">
        <v>230</v>
      </c>
      <c r="D733" t="str">
        <f>VLOOKUP(C733,'POPULATION DATA-3'!$E$3:$N$1432,10,0)</f>
        <v>145909.12</v>
      </c>
      <c r="G733" s="61" t="s">
        <v>1207</v>
      </c>
      <c r="H733" s="61" t="str">
        <f>VLOOKUP(Table5[[#This Row],[BRANCH_NAME]],$C$3:$D$1432,2,0)</f>
        <v>52930.08</v>
      </c>
      <c r="I733">
        <v>63671.040000000001</v>
      </c>
      <c r="K733">
        <v>63671.040000000001</v>
      </c>
    </row>
    <row r="734" spans="1:11">
      <c r="A734">
        <v>79588.800000000003</v>
      </c>
      <c r="C734" s="61" t="s">
        <v>814</v>
      </c>
      <c r="D734" t="str">
        <f>VLOOKUP(C734,'POPULATION DATA-3'!$E$3:$N$1432,10,0)</f>
        <v>93798.72</v>
      </c>
      <c r="G734" s="61" t="s">
        <v>1206</v>
      </c>
      <c r="H734" s="61" t="str">
        <f>VLOOKUP(Table5[[#This Row],[BRANCH_NAME]],$C$3:$D$1432,2,0)</f>
        <v>58811.2</v>
      </c>
      <c r="I734">
        <v>79588.800000000003</v>
      </c>
      <c r="K734">
        <v>79588.800000000003</v>
      </c>
    </row>
    <row r="735" spans="1:11">
      <c r="A735">
        <v>84894.720000000001</v>
      </c>
      <c r="C735" s="61" t="s">
        <v>143</v>
      </c>
      <c r="D735" t="str">
        <f>VLOOKUP(C735,'POPULATION DATA-3'!$E$3:$N$1432,10,0)</f>
        <v>78165.6</v>
      </c>
      <c r="G735" s="61" t="s">
        <v>675</v>
      </c>
      <c r="H735" s="61" t="str">
        <f>VLOOKUP(Table5[[#This Row],[BRANCH_NAME]],$C$3:$D$1432,2,0)</f>
        <v>101267.84</v>
      </c>
      <c r="I735">
        <v>84894.720000000001</v>
      </c>
      <c r="K735">
        <v>84894.720000000001</v>
      </c>
    </row>
    <row r="736" spans="1:11">
      <c r="A736">
        <v>106118.40000000001</v>
      </c>
      <c r="C736" s="101" t="s">
        <v>469</v>
      </c>
      <c r="D736" t="str">
        <f>VLOOKUP(C736,'POPULATION DATA-3'!$E$3:$N$1432,10,0)</f>
        <v>148255</v>
      </c>
      <c r="G736" s="61" t="s">
        <v>1214</v>
      </c>
      <c r="H736" s="61" t="str">
        <f>VLOOKUP(Table5[[#This Row],[BRANCH_NAME]],$C$3:$D$1432,2,0)</f>
        <v>35286.72</v>
      </c>
      <c r="I736">
        <v>106118.40000000001</v>
      </c>
      <c r="K736">
        <v>106118.40000000001</v>
      </c>
    </row>
    <row r="737" spans="1:11">
      <c r="A737">
        <v>58365.120000000003</v>
      </c>
      <c r="C737" s="61" t="s">
        <v>468</v>
      </c>
      <c r="D737" t="str">
        <f>VLOOKUP(C737,'POPULATION DATA-3'!$E$3:$N$1432,10,0)</f>
        <v>66714.75</v>
      </c>
      <c r="G737" s="61" t="s">
        <v>1216</v>
      </c>
      <c r="H737" s="61" t="str">
        <f>VLOOKUP(Table5[[#This Row],[BRANCH_NAME]],$C$3:$D$1432,2,0)</f>
        <v>64692.32</v>
      </c>
      <c r="I737">
        <v>58365.120000000003</v>
      </c>
      <c r="K737">
        <v>58365.120000000003</v>
      </c>
    </row>
    <row r="738" spans="1:11">
      <c r="A738">
        <v>74282.880000000005</v>
      </c>
      <c r="C738" s="61" t="s">
        <v>547</v>
      </c>
      <c r="D738" t="str">
        <f>VLOOKUP(C738,'POPULATION DATA-3'!$E$3:$N$1432,10,0)</f>
        <v>81540.25</v>
      </c>
      <c r="G738" s="61" t="s">
        <v>1146</v>
      </c>
      <c r="H738" s="61" t="str">
        <f>VLOOKUP(Table5[[#This Row],[BRANCH_NAME]],$C$3:$D$1432,2,0)</f>
        <v>63671.04</v>
      </c>
      <c r="I738">
        <v>74282.880000000005</v>
      </c>
      <c r="K738">
        <v>74282.880000000005</v>
      </c>
    </row>
    <row r="739" spans="1:11">
      <c r="A739">
        <v>63671.040000000001</v>
      </c>
      <c r="C739" s="101" t="s">
        <v>544</v>
      </c>
      <c r="D739" t="str">
        <f>VLOOKUP(C739,'POPULATION DATA-3'!$E$3:$N$1432,10,0)</f>
        <v>174593</v>
      </c>
      <c r="G739" s="61" t="s">
        <v>1149</v>
      </c>
      <c r="H739" s="61" t="str">
        <f>VLOOKUP(Table5[[#This Row],[BRANCH_NAME]],$C$3:$D$1432,2,0)</f>
        <v>79588.8</v>
      </c>
      <c r="I739">
        <v>63671.040000000001</v>
      </c>
      <c r="K739">
        <v>63671.040000000001</v>
      </c>
    </row>
    <row r="740" spans="1:11">
      <c r="A740">
        <v>206788</v>
      </c>
      <c r="C740" s="61" t="s">
        <v>543</v>
      </c>
      <c r="D740" t="str">
        <f>VLOOKUP(C740,'POPULATION DATA-3'!$E$3:$N$1432,10,0)</f>
        <v>174593</v>
      </c>
      <c r="G740" s="61" t="s">
        <v>1151</v>
      </c>
      <c r="H740" s="61" t="str">
        <f>VLOOKUP(Table5[[#This Row],[BRANCH_NAME]],$C$3:$D$1432,2,0)</f>
        <v>84894.72</v>
      </c>
      <c r="I740">
        <v>206788</v>
      </c>
      <c r="K740">
        <v>206788</v>
      </c>
    </row>
    <row r="741" spans="1:11">
      <c r="A741">
        <v>72780.25</v>
      </c>
      <c r="C741" s="101" t="s">
        <v>694</v>
      </c>
      <c r="D741" t="str">
        <f>VLOOKUP(C741,'POPULATION DATA-3'!$E$3:$N$1432,10,0)</f>
        <v>197173</v>
      </c>
      <c r="G741" s="61" t="s">
        <v>1154</v>
      </c>
      <c r="H741" s="61" t="str">
        <f>VLOOKUP(Table5[[#This Row],[BRANCH_NAME]],$C$3:$D$1432,2,0)</f>
        <v>106118.4</v>
      </c>
      <c r="I741">
        <v>72780.25</v>
      </c>
      <c r="K741">
        <v>72780.25</v>
      </c>
    </row>
    <row r="742" spans="1:11">
      <c r="A742">
        <v>81513.88</v>
      </c>
      <c r="C742" s="61" t="s">
        <v>693</v>
      </c>
      <c r="D742" t="str">
        <f>VLOOKUP(C742,'POPULATION DATA-3'!$E$3:$N$1432,10,0)</f>
        <v>69010.55</v>
      </c>
      <c r="G742" s="61" t="s">
        <v>1155</v>
      </c>
      <c r="H742" s="61" t="str">
        <f>VLOOKUP(Table5[[#This Row],[BRANCH_NAME]],$C$3:$D$1432,2,0)</f>
        <v>58365.12</v>
      </c>
      <c r="I742">
        <v>81513.88</v>
      </c>
      <c r="K742">
        <v>81513.88</v>
      </c>
    </row>
    <row r="743" spans="1:11">
      <c r="A743">
        <v>69869.039999999994</v>
      </c>
      <c r="C743" s="61" t="s">
        <v>695</v>
      </c>
      <c r="D743" t="str">
        <f>VLOOKUP(C743,'POPULATION DATA-3'!$E$3:$N$1432,10,0)</f>
        <v>65067.09</v>
      </c>
      <c r="G743" s="61" t="s">
        <v>1158</v>
      </c>
      <c r="H743" s="61" t="str">
        <f>VLOOKUP(Table5[[#This Row],[BRANCH_NAME]],$C$3:$D$1432,2,0)</f>
        <v>74282.88</v>
      </c>
      <c r="I743">
        <v>69869.039999999994</v>
      </c>
      <c r="K743">
        <v>69869.039999999994</v>
      </c>
    </row>
    <row r="744" spans="1:11">
      <c r="A744">
        <v>66957.83</v>
      </c>
      <c r="C744" s="61" t="s">
        <v>696</v>
      </c>
      <c r="D744" t="str">
        <f>VLOOKUP(C744,'POPULATION DATA-3'!$E$3:$N$1432,10,0)</f>
        <v>63095.36</v>
      </c>
      <c r="G744" s="61" t="s">
        <v>115</v>
      </c>
      <c r="H744" s="61" t="str">
        <f>VLOOKUP(Table5[[#This Row],[BRANCH_NAME]],$C$3:$D$1432,2,0)</f>
        <v>106447</v>
      </c>
      <c r="I744">
        <v>66957.83</v>
      </c>
      <c r="K744">
        <v>66957.83</v>
      </c>
    </row>
    <row r="745" spans="1:11">
      <c r="A745">
        <v>292404</v>
      </c>
      <c r="C745" s="101" t="s">
        <v>233</v>
      </c>
      <c r="D745" t="str">
        <f>VLOOKUP(C745,'POPULATION DATA-3'!$E$3:$N$1432,10,0)</f>
        <v>125400</v>
      </c>
      <c r="G745" s="61" t="s">
        <v>1203</v>
      </c>
      <c r="H745" s="61" t="str">
        <f>VLOOKUP(Table5[[#This Row],[BRANCH_NAME]],$C$3:$D$1432,2,0)</f>
        <v>206788</v>
      </c>
      <c r="I745">
        <v>292404</v>
      </c>
      <c r="K745">
        <v>292404</v>
      </c>
    </row>
    <row r="746" spans="1:11">
      <c r="A746">
        <v>44169.5</v>
      </c>
      <c r="C746" s="61" t="s">
        <v>232</v>
      </c>
      <c r="D746" t="str">
        <f>VLOOKUP(C746,'POPULATION DATA-3'!$E$3:$N$1432,10,0)</f>
        <v>68970</v>
      </c>
      <c r="G746" s="61" t="s">
        <v>415</v>
      </c>
      <c r="H746" s="61" t="str">
        <f>VLOOKUP(Table5[[#This Row],[BRANCH_NAME]],$C$3:$D$1432,2,0)</f>
        <v>291121</v>
      </c>
      <c r="I746">
        <v>44169.5</v>
      </c>
      <c r="K746">
        <v>44169.5</v>
      </c>
    </row>
    <row r="747" spans="1:11">
      <c r="A747">
        <v>49469.840000000004</v>
      </c>
      <c r="C747" s="61" t="s">
        <v>630</v>
      </c>
      <c r="D747" t="str">
        <f>VLOOKUP(C747,'POPULATION DATA-3'!$E$3:$N$1432,10,0)</f>
        <v>56430</v>
      </c>
      <c r="G747" s="61" t="s">
        <v>1176</v>
      </c>
      <c r="H747" s="61" t="str">
        <f>VLOOKUP(Table5[[#This Row],[BRANCH_NAME]],$C$3:$D$1432,2,0)</f>
        <v>81513.88</v>
      </c>
      <c r="I747">
        <v>49469.840000000004</v>
      </c>
      <c r="K747">
        <v>49469.840000000004</v>
      </c>
    </row>
    <row r="748" spans="1:11">
      <c r="A748">
        <v>42402.720000000001</v>
      </c>
      <c r="C748" s="101" t="s">
        <v>637</v>
      </c>
      <c r="D748" t="str">
        <f>VLOOKUP(C748,'POPULATION DATA-3'!$E$3:$N$1432,10,0)</f>
        <v>100893</v>
      </c>
      <c r="G748" s="61" t="s">
        <v>1183</v>
      </c>
      <c r="H748" s="61" t="str">
        <f>VLOOKUP(Table5[[#This Row],[BRANCH_NAME]],$C$3:$D$1432,2,0)</f>
        <v>69869.04</v>
      </c>
      <c r="I748">
        <v>42402.720000000001</v>
      </c>
      <c r="K748">
        <v>42402.720000000001</v>
      </c>
    </row>
    <row r="749" spans="1:11">
      <c r="A749">
        <v>40635.94</v>
      </c>
      <c r="C749" s="61" t="s">
        <v>637</v>
      </c>
      <c r="D749" t="str">
        <f>VLOOKUP(C749,'POPULATION DATA-3'!$E$3:$N$1432,10,0)</f>
        <v>100893</v>
      </c>
      <c r="G749" s="61" t="s">
        <v>414</v>
      </c>
      <c r="H749" s="61" t="str">
        <f>VLOOKUP(Table5[[#This Row],[BRANCH_NAME]],$C$3:$D$1432,2,0)</f>
        <v>66957.83</v>
      </c>
      <c r="I749">
        <v>40635.94</v>
      </c>
      <c r="K749">
        <v>40635.94</v>
      </c>
    </row>
    <row r="750" spans="1:11">
      <c r="A750">
        <v>29745</v>
      </c>
      <c r="C750" s="101" t="s">
        <v>553</v>
      </c>
      <c r="D750" t="str">
        <f>VLOOKUP(C750,'POPULATION DATA-3'!$E$3:$N$1432,10,0)</f>
        <v>66636</v>
      </c>
      <c r="G750" s="61" t="s">
        <v>1037</v>
      </c>
      <c r="H750" s="61" t="str">
        <f>VLOOKUP(Table5[[#This Row],[BRANCH_NAME]],$C$3:$D$1432,2,0)</f>
        <v>292404</v>
      </c>
      <c r="I750">
        <v>29745</v>
      </c>
      <c r="K750">
        <v>29745</v>
      </c>
    </row>
    <row r="751" spans="1:11">
      <c r="A751">
        <v>111855.79999999999</v>
      </c>
      <c r="C751" s="61" t="s">
        <v>552</v>
      </c>
      <c r="D751" t="str">
        <f>VLOOKUP(C751,'POPULATION DATA-3'!$E$3:$N$1432,10,0)</f>
        <v>66636</v>
      </c>
      <c r="G751" s="61" t="s">
        <v>1033</v>
      </c>
      <c r="H751" s="61" t="str">
        <f>VLOOKUP(Table5[[#This Row],[BRANCH_NAME]],$C$3:$D$1432,2,0)</f>
        <v>44169.5</v>
      </c>
      <c r="I751">
        <v>111855.79999999999</v>
      </c>
      <c r="K751">
        <v>111855.79999999999</v>
      </c>
    </row>
    <row r="752" spans="1:11">
      <c r="A752">
        <v>105464.04000000001</v>
      </c>
      <c r="C752" s="101" t="s">
        <v>502</v>
      </c>
      <c r="D752" t="str">
        <f>VLOOKUP(C752,'POPULATION DATA-3'!$E$3:$N$1432,10,0)</f>
        <v>125011</v>
      </c>
      <c r="G752" s="61" t="s">
        <v>1055</v>
      </c>
      <c r="H752" s="61" t="str">
        <f>VLOOKUP(Table5[[#This Row],[BRANCH_NAME]],$C$3:$D$1432,2,0)</f>
        <v>49469.84</v>
      </c>
      <c r="I752">
        <v>105464.04000000001</v>
      </c>
      <c r="K752">
        <v>105464.04000000001</v>
      </c>
    </row>
    <row r="753" spans="1:11">
      <c r="A753">
        <v>102268.16</v>
      </c>
      <c r="C753" s="61" t="s">
        <v>501</v>
      </c>
      <c r="D753" t="str">
        <f>VLOOKUP(C753,'POPULATION DATA-3'!$E$3:$N$1432,10,0)</f>
        <v>43753.85</v>
      </c>
      <c r="G753" s="61" t="s">
        <v>1054</v>
      </c>
      <c r="H753" s="61" t="str">
        <f>VLOOKUP(Table5[[#This Row],[BRANCH_NAME]],$C$3:$D$1432,2,0)</f>
        <v>42402.72</v>
      </c>
      <c r="I753">
        <v>102268.16</v>
      </c>
      <c r="K753">
        <v>102268.16</v>
      </c>
    </row>
    <row r="754" spans="1:11">
      <c r="A754">
        <v>330924</v>
      </c>
      <c r="C754" s="61" t="s">
        <v>520</v>
      </c>
      <c r="D754" t="str">
        <f>VLOOKUP(C754,'POPULATION DATA-3'!$E$3:$N$1432,10,0)</f>
        <v>41253.63</v>
      </c>
      <c r="G754" s="61" t="s">
        <v>1058</v>
      </c>
      <c r="H754" s="61" t="str">
        <f>VLOOKUP(Table5[[#This Row],[BRANCH_NAME]],$C$3:$D$1432,2,0)</f>
        <v>40635.94</v>
      </c>
      <c r="I754">
        <v>330924</v>
      </c>
      <c r="K754">
        <v>330924</v>
      </c>
    </row>
    <row r="755" spans="1:11">
      <c r="A755">
        <v>124120.35</v>
      </c>
      <c r="C755" s="61" t="s">
        <v>545</v>
      </c>
      <c r="D755" t="str">
        <f>VLOOKUP(C755,'POPULATION DATA-3'!$E$3:$N$1432,10,0)</f>
        <v>40003.52</v>
      </c>
      <c r="G755" s="61" t="s">
        <v>1240</v>
      </c>
      <c r="H755" s="61" t="str">
        <f>VLOOKUP(Table5[[#This Row],[BRANCH_NAME]],$C$3:$D$1432,2,0)</f>
        <v>29745</v>
      </c>
      <c r="I755">
        <v>124120.35</v>
      </c>
      <c r="K755">
        <v>124120.35</v>
      </c>
    </row>
    <row r="756" spans="1:11">
      <c r="A756">
        <v>151702.65000000002</v>
      </c>
      <c r="C756" s="101" t="s">
        <v>785</v>
      </c>
      <c r="D756" t="str">
        <f>VLOOKUP(C756,'POPULATION DATA-3'!$E$3:$N$1432,10,0)</f>
        <v>217764</v>
      </c>
      <c r="G756" s="61" t="s">
        <v>1059</v>
      </c>
      <c r="H756" s="61" t="str">
        <f>VLOOKUP(Table5[[#This Row],[BRANCH_NAME]],$C$3:$D$1432,2,0)</f>
        <v>111855.8</v>
      </c>
      <c r="I756">
        <v>151702.65000000002</v>
      </c>
      <c r="K756">
        <v>151702.65000000002</v>
      </c>
    </row>
    <row r="757" spans="1:11">
      <c r="A757">
        <v>96654.6</v>
      </c>
      <c r="C757" s="61" t="s">
        <v>784</v>
      </c>
      <c r="D757" t="str">
        <f>VLOOKUP(C757,'POPULATION DATA-3'!$E$3:$N$1432,10,0)</f>
        <v>217764</v>
      </c>
      <c r="G757" s="61" t="s">
        <v>1045</v>
      </c>
      <c r="H757" s="61" t="str">
        <f>VLOOKUP(Table5[[#This Row],[BRANCH_NAME]],$C$3:$D$1432,2,0)</f>
        <v>105464.04</v>
      </c>
      <c r="I757">
        <v>96654.6</v>
      </c>
      <c r="K757">
        <v>96654.6</v>
      </c>
    </row>
    <row r="758" spans="1:11">
      <c r="A758">
        <v>118133.40000000001</v>
      </c>
      <c r="C758" s="10" t="s">
        <v>294</v>
      </c>
      <c r="D758" t="str">
        <f>VLOOKUP(C758,'POPULATION DATA-3'!$E$3:$N$1432,10,0)</f>
        <v>TOTAL_POPULATION</v>
      </c>
      <c r="G758" s="61" t="s">
        <v>1056</v>
      </c>
      <c r="H758" s="61" t="str">
        <f>VLOOKUP(Table5[[#This Row],[BRANCH_NAME]],$C$3:$D$1432,2,0)</f>
        <v>102268.16</v>
      </c>
      <c r="I758">
        <v>118133.40000000001</v>
      </c>
      <c r="K758">
        <v>118133.40000000001</v>
      </c>
    </row>
    <row r="759" spans="1:11">
      <c r="A759">
        <v>78483</v>
      </c>
      <c r="C759" s="101" t="s">
        <v>882</v>
      </c>
      <c r="D759" t="str">
        <f>VLOOKUP(C759,'POPULATION DATA-3'!$E$3:$N$1432,10,0)</f>
        <v>262434</v>
      </c>
      <c r="G759" s="61" t="s">
        <v>1200</v>
      </c>
      <c r="H759" s="61" t="str">
        <f>VLOOKUP(Table5[[#This Row],[BRANCH_NAME]],$C$3:$D$1432,2,0)</f>
        <v>330924</v>
      </c>
      <c r="I759">
        <v>78483</v>
      </c>
      <c r="K759">
        <v>78483</v>
      </c>
    </row>
    <row r="760" spans="1:11">
      <c r="A760">
        <v>87900.96</v>
      </c>
      <c r="C760" s="61" t="s">
        <v>881</v>
      </c>
      <c r="D760" t="str">
        <f>VLOOKUP(C760,'POPULATION DATA-3'!$E$3:$N$1432,10,0)</f>
        <v>262434</v>
      </c>
      <c r="G760" s="61" t="s">
        <v>1152</v>
      </c>
      <c r="H760" s="61" t="str">
        <f>VLOOKUP(Table5[[#This Row],[BRANCH_NAME]],$C$3:$D$1432,2,0)</f>
        <v>124120.35</v>
      </c>
      <c r="I760">
        <v>87900.96</v>
      </c>
      <c r="K760">
        <v>87900.96</v>
      </c>
    </row>
    <row r="761" spans="1:11">
      <c r="A761">
        <v>75343.679999999993</v>
      </c>
      <c r="C761" s="101" t="s">
        <v>866</v>
      </c>
      <c r="D761" t="str">
        <f>VLOOKUP(C761,'POPULATION DATA-3'!$E$3:$N$1432,10,0)</f>
        <v>345922</v>
      </c>
      <c r="G761" s="61" t="s">
        <v>1159</v>
      </c>
      <c r="H761" s="61" t="str">
        <f>VLOOKUP(Table5[[#This Row],[BRANCH_NAME]],$C$3:$D$1432,2,0)</f>
        <v>151702.65</v>
      </c>
      <c r="I761">
        <v>75343.679999999993</v>
      </c>
      <c r="K761">
        <v>75343.679999999993</v>
      </c>
    </row>
    <row r="762" spans="1:11">
      <c r="A762">
        <v>72204.36</v>
      </c>
      <c r="C762" s="61" t="s">
        <v>866</v>
      </c>
      <c r="D762" t="str">
        <f>VLOOKUP(C762,'POPULATION DATA-3'!$E$3:$N$1432,10,0)</f>
        <v>345922</v>
      </c>
      <c r="G762" s="61" t="s">
        <v>406</v>
      </c>
      <c r="H762" s="61" t="str">
        <f>VLOOKUP(Table5[[#This Row],[BRANCH_NAME]],$C$3:$D$1432,2,0)</f>
        <v>96654.6</v>
      </c>
      <c r="I762">
        <v>72204.36</v>
      </c>
      <c r="K762">
        <v>72204.36</v>
      </c>
    </row>
    <row r="763" spans="1:11">
      <c r="A763">
        <v>319818.8</v>
      </c>
      <c r="C763" s="61" t="s">
        <v>870</v>
      </c>
      <c r="D763" t="str">
        <f>VLOOKUP(C763,'POPULATION DATA-3'!$E$3:$N$1432,10,0)</f>
        <v>62265.96</v>
      </c>
      <c r="G763" s="61" t="s">
        <v>1122</v>
      </c>
      <c r="H763" s="61" t="str">
        <f>VLOOKUP(Table5[[#This Row],[BRANCH_NAME]],$C$3:$D$1432,2,0)</f>
        <v>118133.4</v>
      </c>
      <c r="I763">
        <v>319818.8</v>
      </c>
      <c r="K763">
        <v>319818.8</v>
      </c>
    </row>
    <row r="764" spans="1:11">
      <c r="A764">
        <v>301543.44</v>
      </c>
      <c r="C764" s="61" t="s">
        <v>875</v>
      </c>
      <c r="D764" t="str">
        <f>VLOOKUP(C764,'POPULATION DATA-3'!$E$3:$N$1432,10,0)</f>
        <v>96858.16</v>
      </c>
      <c r="G764" s="61" t="s">
        <v>1180</v>
      </c>
      <c r="H764" s="61" t="str">
        <f>VLOOKUP(Table5[[#This Row],[BRANCH_NAME]],$C$3:$D$1432,2,0)</f>
        <v>78483</v>
      </c>
      <c r="I764">
        <v>301543.44</v>
      </c>
      <c r="K764">
        <v>301543.44</v>
      </c>
    </row>
    <row r="765" spans="1:11">
      <c r="A765">
        <v>292405.76000000001</v>
      </c>
      <c r="C765" s="61" t="s">
        <v>878</v>
      </c>
      <c r="D765" t="str">
        <f>VLOOKUP(C765,'POPULATION DATA-3'!$E$3:$N$1432,10,0)</f>
        <v>79562.06</v>
      </c>
      <c r="G765" s="61" t="s">
        <v>1175</v>
      </c>
      <c r="H765" s="61" t="str">
        <f>VLOOKUP(Table5[[#This Row],[BRANCH_NAME]],$C$3:$D$1432,2,0)</f>
        <v>313932</v>
      </c>
      <c r="I765">
        <v>292405.76000000001</v>
      </c>
      <c r="K765">
        <v>292405.76000000001</v>
      </c>
    </row>
    <row r="766" spans="1:11">
      <c r="A766">
        <v>64438.65</v>
      </c>
      <c r="C766" s="61" t="s">
        <v>877</v>
      </c>
      <c r="D766" t="str">
        <f>VLOOKUP(C766,'POPULATION DATA-3'!$E$3:$N$1432,10,0)</f>
        <v>69184.4</v>
      </c>
      <c r="G766" s="61" t="s">
        <v>1177</v>
      </c>
      <c r="H766" s="61" t="str">
        <f>VLOOKUP(Table5[[#This Row],[BRANCH_NAME]],$C$3:$D$1432,2,0)</f>
        <v>75343.68</v>
      </c>
      <c r="I766">
        <v>64438.65</v>
      </c>
      <c r="K766">
        <v>64438.65</v>
      </c>
    </row>
    <row r="767" spans="1:11">
      <c r="A767">
        <v>78758.350000000006</v>
      </c>
      <c r="C767" s="101" t="s">
        <v>820</v>
      </c>
      <c r="D767" t="str">
        <f>VLOOKUP(C767,'POPULATION DATA-3'!$E$3:$N$1432,10,0)</f>
        <v>266389</v>
      </c>
      <c r="G767" s="61" t="s">
        <v>1186</v>
      </c>
      <c r="H767" s="61" t="str">
        <f>VLOOKUP(Table5[[#This Row],[BRANCH_NAME]],$C$3:$D$1432,2,0)</f>
        <v>72204.36</v>
      </c>
      <c r="I767">
        <v>78758.350000000006</v>
      </c>
      <c r="K767">
        <v>78758.350000000006</v>
      </c>
    </row>
    <row r="768" spans="1:11">
      <c r="A768">
        <v>102600</v>
      </c>
      <c r="C768" s="61" t="s">
        <v>299</v>
      </c>
      <c r="D768" t="str">
        <f>VLOOKUP(C768,'POPULATION DATA-3'!$E$3:$N$1432,10,0)</f>
        <v>39958.35</v>
      </c>
      <c r="G768" s="61" t="s">
        <v>1102</v>
      </c>
      <c r="H768" s="61" t="str">
        <f>VLOOKUP(Table5[[#This Row],[BRANCH_NAME]],$C$3:$D$1432,2,0)</f>
        <v>319818.8</v>
      </c>
      <c r="I768">
        <v>102600</v>
      </c>
      <c r="K768">
        <v>102600</v>
      </c>
    </row>
    <row r="769" spans="1:11">
      <c r="A769">
        <v>51300</v>
      </c>
      <c r="C769" s="61" t="s">
        <v>819</v>
      </c>
      <c r="D769" t="str">
        <f>VLOOKUP(C769,'POPULATION DATA-3'!$E$3:$N$1432,10,0)</f>
        <v>47950.02</v>
      </c>
      <c r="G769" s="61" t="s">
        <v>1103</v>
      </c>
      <c r="H769" s="61" t="str">
        <f>VLOOKUP(Table5[[#This Row],[BRANCH_NAME]],$C$3:$D$1432,2,0)</f>
        <v>301543.44</v>
      </c>
      <c r="I769">
        <v>51300</v>
      </c>
      <c r="K769">
        <v>51300</v>
      </c>
    </row>
    <row r="770" spans="1:11">
      <c r="A770">
        <v>45900</v>
      </c>
      <c r="C770" s="61" t="s">
        <v>821</v>
      </c>
      <c r="D770" t="str">
        <f>VLOOKUP(C770,'POPULATION DATA-3'!$E$3:$N$1432,10,0)</f>
        <v>53277.8</v>
      </c>
      <c r="G770" s="61" t="s">
        <v>404</v>
      </c>
      <c r="H770" s="61" t="str">
        <f>VLOOKUP(Table5[[#This Row],[BRANCH_NAME]],$C$3:$D$1432,2,0)</f>
        <v>292405.76</v>
      </c>
      <c r="I770">
        <v>45900</v>
      </c>
      <c r="K770">
        <v>45900</v>
      </c>
    </row>
    <row r="771" spans="1:11">
      <c r="A771">
        <v>40500</v>
      </c>
      <c r="C771" s="61" t="s">
        <v>825</v>
      </c>
      <c r="D771" t="str">
        <f>VLOOKUP(C771,'POPULATION DATA-3'!$E$3:$N$1432,10,0)</f>
        <v>34630.57</v>
      </c>
      <c r="G771" s="61" t="s">
        <v>1104</v>
      </c>
      <c r="H771" s="61" t="str">
        <f>VLOOKUP(Table5[[#This Row],[BRANCH_NAME]],$C$3:$D$1432,2,0)</f>
        <v>143197</v>
      </c>
      <c r="I771">
        <v>40500</v>
      </c>
      <c r="K771">
        <v>40500</v>
      </c>
    </row>
    <row r="772" spans="1:11">
      <c r="A772">
        <v>29700</v>
      </c>
      <c r="C772" s="61" t="s">
        <v>826</v>
      </c>
      <c r="D772" t="str">
        <f>VLOOKUP(C772,'POPULATION DATA-3'!$E$3:$N$1432,10,0)</f>
        <v>73561.5</v>
      </c>
      <c r="G772" s="61" t="s">
        <v>1106</v>
      </c>
      <c r="H772" s="61" t="str">
        <f>VLOOKUP(Table5[[#This Row],[BRANCH_NAME]],$C$3:$D$1432,2,0)</f>
        <v>78758.35</v>
      </c>
      <c r="I772">
        <v>29700</v>
      </c>
      <c r="K772">
        <v>29700</v>
      </c>
    </row>
    <row r="773" spans="1:11">
      <c r="A773">
        <v>27000</v>
      </c>
      <c r="C773" s="61" t="s">
        <v>829</v>
      </c>
      <c r="D773" t="str">
        <f>VLOOKUP(C773,'POPULATION DATA-3'!$E$3:$N$1432,10,0)</f>
        <v>58605.58</v>
      </c>
      <c r="G773" s="61" t="s">
        <v>1027</v>
      </c>
      <c r="H773" s="61" t="str">
        <f>VLOOKUP(Table5[[#This Row],[BRANCH_NAME]],$C$3:$D$1432,2,0)</f>
        <v>102600</v>
      </c>
      <c r="I773">
        <v>27000</v>
      </c>
      <c r="K773">
        <v>27000</v>
      </c>
    </row>
    <row r="774" spans="1:11">
      <c r="A774">
        <v>54000</v>
      </c>
      <c r="C774" s="101" t="s">
        <v>880</v>
      </c>
      <c r="D774" t="str">
        <f>VLOOKUP(C774,'POPULATION DATA-3'!$E$3:$N$1432,10,0)</f>
        <v>216897</v>
      </c>
      <c r="G774" s="61" t="s">
        <v>1035</v>
      </c>
      <c r="H774" s="61" t="str">
        <f>VLOOKUP(Table5[[#This Row],[BRANCH_NAME]],$C$3:$D$1432,2,0)</f>
        <v>51300</v>
      </c>
      <c r="I774">
        <v>54000</v>
      </c>
      <c r="K774">
        <v>54000</v>
      </c>
    </row>
    <row r="775" spans="1:11">
      <c r="A775">
        <v>48600</v>
      </c>
      <c r="C775" s="61" t="s">
        <v>879</v>
      </c>
      <c r="D775" t="str">
        <f>VLOOKUP(C775,'POPULATION DATA-3'!$E$3:$N$1432,10,0)</f>
        <v>97603.65</v>
      </c>
      <c r="G775" s="61" t="s">
        <v>1038</v>
      </c>
      <c r="H775" s="61" t="str">
        <f>VLOOKUP(Table5[[#This Row],[BRANCH_NAME]],$C$3:$D$1432,2,0)</f>
        <v>45900</v>
      </c>
      <c r="I775">
        <v>48600</v>
      </c>
      <c r="K775">
        <v>48600</v>
      </c>
    </row>
    <row r="776" spans="1:11">
      <c r="A776">
        <v>43200</v>
      </c>
      <c r="C776" s="61" t="s">
        <v>898</v>
      </c>
      <c r="D776" t="str">
        <f>VLOOKUP(C776,'POPULATION DATA-3'!$E$3:$N$1432,10,0)</f>
        <v>119293.35</v>
      </c>
      <c r="G776" s="61" t="s">
        <v>1040</v>
      </c>
      <c r="H776" s="61" t="str">
        <f>VLOOKUP(Table5[[#This Row],[BRANCH_NAME]],$C$3:$D$1432,2,0)</f>
        <v>40500</v>
      </c>
      <c r="I776">
        <v>43200</v>
      </c>
      <c r="K776">
        <v>43200</v>
      </c>
    </row>
    <row r="777" spans="1:11">
      <c r="A777">
        <v>37800</v>
      </c>
      <c r="C777" s="101" t="s">
        <v>897</v>
      </c>
      <c r="D777" t="str">
        <f>VLOOKUP(C777,'POPULATION DATA-3'!$E$3:$N$1432,10,0)</f>
        <v>36524</v>
      </c>
      <c r="G777" s="61" t="s">
        <v>1044</v>
      </c>
      <c r="H777" s="61" t="str">
        <f>VLOOKUP(Table5[[#This Row],[BRANCH_NAME]],$C$3:$D$1432,2,0)</f>
        <v>29700</v>
      </c>
      <c r="I777">
        <v>37800</v>
      </c>
      <c r="K777">
        <v>37800</v>
      </c>
    </row>
    <row r="778" spans="1:11">
      <c r="A778">
        <v>59400</v>
      </c>
      <c r="C778" s="61" t="s">
        <v>896</v>
      </c>
      <c r="D778" t="str">
        <f>VLOOKUP(C778,'POPULATION DATA-3'!$E$3:$N$1432,10,0)</f>
        <v>36524</v>
      </c>
      <c r="G778" s="61" t="s">
        <v>1047</v>
      </c>
      <c r="H778" s="61" t="str">
        <f>VLOOKUP(Table5[[#This Row],[BRANCH_NAME]],$C$3:$D$1432,2,0)</f>
        <v>27000</v>
      </c>
      <c r="I778">
        <v>59400</v>
      </c>
      <c r="K778">
        <v>59400</v>
      </c>
    </row>
    <row r="779" spans="1:11">
      <c r="A779">
        <v>274405</v>
      </c>
      <c r="C779" s="101" t="s">
        <v>961</v>
      </c>
      <c r="D779" t="str">
        <f>VLOOKUP(C779,'POPULATION DATA-3'!$E$3:$N$1432,10,0)</f>
        <v>200084</v>
      </c>
      <c r="G779" s="61" t="s">
        <v>1048</v>
      </c>
      <c r="H779" s="61" t="str">
        <f>VLOOKUP(Table5[[#This Row],[BRANCH_NAME]],$C$3:$D$1432,2,0)</f>
        <v>54000</v>
      </c>
      <c r="I779">
        <v>274405</v>
      </c>
      <c r="K779">
        <v>274405</v>
      </c>
    </row>
    <row r="780" spans="1:11">
      <c r="A780">
        <v>163736.1</v>
      </c>
      <c r="C780" s="61" t="s">
        <v>961</v>
      </c>
      <c r="D780" t="str">
        <f>VLOOKUP(C780,'POPULATION DATA-3'!$E$3:$N$1432,10,0)</f>
        <v>200084</v>
      </c>
      <c r="G780" s="61" t="s">
        <v>1050</v>
      </c>
      <c r="H780" s="61" t="str">
        <f>VLOOKUP(Table5[[#This Row],[BRANCH_NAME]],$C$3:$D$1432,2,0)</f>
        <v>48600</v>
      </c>
      <c r="I780">
        <v>163736.1</v>
      </c>
      <c r="K780">
        <v>163736.1</v>
      </c>
    </row>
    <row r="781" spans="1:11">
      <c r="A781">
        <v>200121.90000000002</v>
      </c>
      <c r="C781" s="61" t="s">
        <v>964</v>
      </c>
      <c r="D781" t="str">
        <f>VLOOKUP(C781,'POPULATION DATA-3'!$E$3:$N$1432,10,0)</f>
        <v>90037.8</v>
      </c>
      <c r="G781" s="61" t="s">
        <v>1053</v>
      </c>
      <c r="H781" s="61" t="str">
        <f>VLOOKUP(Table5[[#This Row],[BRANCH_NAME]],$C$3:$D$1432,2,0)</f>
        <v>43200</v>
      </c>
      <c r="I781">
        <v>200121.90000000002</v>
      </c>
      <c r="K781">
        <v>200121.90000000002</v>
      </c>
    </row>
    <row r="782" spans="1:11">
      <c r="A782">
        <v>292589</v>
      </c>
      <c r="C782" s="101" t="s">
        <v>824</v>
      </c>
      <c r="D782" t="str">
        <f>VLOOKUP(C782,'POPULATION DATA-3'!$E$3:$N$1432,10,0)</f>
        <v>138810</v>
      </c>
      <c r="G782" s="61" t="s">
        <v>1057</v>
      </c>
      <c r="H782" s="61" t="str">
        <f>VLOOKUP(Table5[[#This Row],[BRANCH_NAME]],$C$3:$D$1432,2,0)</f>
        <v>37800</v>
      </c>
      <c r="I782">
        <v>292589</v>
      </c>
      <c r="K782">
        <v>292589</v>
      </c>
    </row>
    <row r="783" spans="1:11">
      <c r="A783">
        <v>170021</v>
      </c>
      <c r="C783" s="61" t="s">
        <v>824</v>
      </c>
      <c r="D783" t="str">
        <f>VLOOKUP(C783,'POPULATION DATA-3'!$E$3:$N$1432,10,0)</f>
        <v>138810</v>
      </c>
      <c r="G783" s="61" t="s">
        <v>1043</v>
      </c>
      <c r="H783" s="61" t="str">
        <f>VLOOKUP(Table5[[#This Row],[BRANCH_NAME]],$C$3:$D$1432,2,0)</f>
        <v>59400</v>
      </c>
      <c r="I783">
        <v>170021</v>
      </c>
      <c r="K783">
        <v>170021</v>
      </c>
    </row>
    <row r="784" spans="1:11">
      <c r="A784">
        <v>126158</v>
      </c>
      <c r="C784" s="101" t="s">
        <v>871</v>
      </c>
      <c r="D784" t="str">
        <f>VLOOKUP(C784,'POPULATION DATA-3'!$E$3:$N$1432,10,0)</f>
        <v>313935</v>
      </c>
      <c r="G784" s="61" t="s">
        <v>349</v>
      </c>
      <c r="H784" s="61" t="str">
        <f>VLOOKUP(Table5[[#This Row],[BRANCH_NAME]],$C$3:$D$1432,2,0)</f>
        <v>203243.96</v>
      </c>
      <c r="I784">
        <v>126158</v>
      </c>
      <c r="K784">
        <v>126158</v>
      </c>
    </row>
    <row r="785" spans="1:11">
      <c r="A785">
        <v>81360.900000000009</v>
      </c>
      <c r="C785" s="61" t="s">
        <v>867</v>
      </c>
      <c r="D785" t="str">
        <f>VLOOKUP(C785,'POPULATION DATA-3'!$E$3:$N$1432,10,0)</f>
        <v>172664.25</v>
      </c>
      <c r="G785" s="61" t="s">
        <v>1135</v>
      </c>
      <c r="H785" s="61" t="str">
        <f>VLOOKUP(Table5[[#This Row],[BRANCH_NAME]],$C$3:$D$1432,2,0)</f>
        <v>163736.1</v>
      </c>
      <c r="I785">
        <v>81360.900000000009</v>
      </c>
      <c r="K785">
        <v>81360.900000000009</v>
      </c>
    </row>
    <row r="786" spans="1:11">
      <c r="A786">
        <v>99441.1</v>
      </c>
      <c r="C786" s="61" t="s">
        <v>876</v>
      </c>
      <c r="D786" t="str">
        <f>VLOOKUP(C786,'POPULATION DATA-3'!$E$3:$N$1432,10,0)</f>
        <v>141270.75</v>
      </c>
      <c r="G786" s="61" t="s">
        <v>1144</v>
      </c>
      <c r="H786" s="61" t="str">
        <f>VLOOKUP(Table5[[#This Row],[BRANCH_NAME]],$C$3:$D$1432,2,0)</f>
        <v>200121.9</v>
      </c>
      <c r="I786">
        <v>99441.1</v>
      </c>
      <c r="K786">
        <v>99441.1</v>
      </c>
    </row>
    <row r="787" spans="1:11">
      <c r="A787">
        <v>141801.79999999999</v>
      </c>
      <c r="C787" s="101" t="s">
        <v>924</v>
      </c>
      <c r="D787" t="str">
        <f>VLOOKUP(C787,'POPULATION DATA-3'!$E$3:$N$1432,10,0)</f>
        <v>152316</v>
      </c>
      <c r="G787" s="61" t="s">
        <v>1137</v>
      </c>
      <c r="H787" s="61" t="str">
        <f>VLOOKUP(Table5[[#This Row],[BRANCH_NAME]],$C$3:$D$1432,2,0)</f>
        <v>292589</v>
      </c>
      <c r="I787">
        <v>141801.79999999999</v>
      </c>
      <c r="K787">
        <v>141801.79999999999</v>
      </c>
    </row>
    <row r="788" spans="1:11">
      <c r="A788">
        <v>133698.84</v>
      </c>
      <c r="C788" s="61" t="s">
        <v>923</v>
      </c>
      <c r="D788" t="str">
        <f>VLOOKUP(C788,'POPULATION DATA-3'!$E$3:$N$1432,10,0)</f>
        <v>68542.2</v>
      </c>
      <c r="G788" s="61" t="s">
        <v>1209</v>
      </c>
      <c r="H788" s="61" t="str">
        <f>VLOOKUP(Table5[[#This Row],[BRANCH_NAME]],$C$3:$D$1432,2,0)</f>
        <v>170021</v>
      </c>
      <c r="I788">
        <v>133698.84</v>
      </c>
      <c r="K788">
        <v>133698.84</v>
      </c>
    </row>
    <row r="789" spans="1:11">
      <c r="A789">
        <v>129647.36</v>
      </c>
      <c r="C789" s="61" t="s">
        <v>929</v>
      </c>
      <c r="D789" t="str">
        <f>VLOOKUP(C789,'POPULATION DATA-3'!$E$3:$N$1432,10,0)</f>
        <v>83773.8</v>
      </c>
      <c r="G789" s="61" t="s">
        <v>1212</v>
      </c>
      <c r="H789" s="61" t="str">
        <f>VLOOKUP(Table5[[#This Row],[BRANCH_NAME]],$C$3:$D$1432,2,0)</f>
        <v>126158</v>
      </c>
      <c r="I789">
        <v>129647.36</v>
      </c>
      <c r="K789">
        <v>129647.36</v>
      </c>
    </row>
    <row r="790" spans="1:11">
      <c r="A790">
        <v>52945.049999999996</v>
      </c>
      <c r="C790" s="101" t="s">
        <v>873</v>
      </c>
      <c r="D790" t="str">
        <f>VLOOKUP(C790,'POPULATION DATA-3'!$E$3:$N$1432,10,0)</f>
        <v>289577</v>
      </c>
      <c r="G790" s="61" t="s">
        <v>1030</v>
      </c>
      <c r="H790" s="61" t="str">
        <f>VLOOKUP(Table5[[#This Row],[BRANCH_NAME]],$C$3:$D$1432,2,0)</f>
        <v>81360.9</v>
      </c>
      <c r="I790">
        <v>52945.049999999996</v>
      </c>
      <c r="K790">
        <v>52945.049999999996</v>
      </c>
    </row>
    <row r="791" spans="1:11">
      <c r="A791">
        <v>63534.06</v>
      </c>
      <c r="C791" s="61" t="s">
        <v>872</v>
      </c>
      <c r="D791" t="str">
        <f>VLOOKUP(C791,'POPULATION DATA-3'!$E$3:$N$1432,10,0)</f>
        <v>289577</v>
      </c>
      <c r="G791" s="61" t="s">
        <v>1031</v>
      </c>
      <c r="H791" s="61" t="str">
        <f>VLOOKUP(Table5[[#This Row],[BRANCH_NAME]],$C$3:$D$1432,2,0)</f>
        <v>180802</v>
      </c>
      <c r="I791">
        <v>63534.06</v>
      </c>
      <c r="K791">
        <v>63534.06</v>
      </c>
    </row>
    <row r="792" spans="1:11">
      <c r="A792">
        <v>98830.760000000009</v>
      </c>
      <c r="C792" s="101" t="s">
        <v>935</v>
      </c>
      <c r="D792" t="str">
        <f>VLOOKUP(C792,'POPULATION DATA-3'!$E$3:$N$1432,10,0)</f>
        <v>456372</v>
      </c>
      <c r="G792" s="61" t="s">
        <v>1133</v>
      </c>
      <c r="H792" s="61" t="str">
        <f>VLOOKUP(Table5[[#This Row],[BRANCH_NAME]],$C$3:$D$1432,2,0)</f>
        <v>294056</v>
      </c>
      <c r="I792">
        <v>98830.760000000009</v>
      </c>
      <c r="K792">
        <v>98830.760000000009</v>
      </c>
    </row>
    <row r="793" spans="1:11">
      <c r="A793">
        <v>81182.41</v>
      </c>
      <c r="C793" s="61" t="s">
        <v>958</v>
      </c>
      <c r="D793" t="str">
        <f>VLOOKUP(C793,'POPULATION DATA-3'!$E$3:$N$1432,10,0)</f>
        <v>54764.64</v>
      </c>
      <c r="G793" s="61" t="s">
        <v>1145</v>
      </c>
      <c r="H793" s="61" t="str">
        <f>VLOOKUP(Table5[[#This Row],[BRANCH_NAME]],$C$3:$D$1432,2,0)</f>
        <v>133698.84</v>
      </c>
      <c r="I793">
        <v>81182.41</v>
      </c>
      <c r="K793">
        <v>81182.41</v>
      </c>
    </row>
    <row r="794" spans="1:11">
      <c r="A794">
        <v>70593.400000000009</v>
      </c>
      <c r="C794" s="61" t="s">
        <v>960</v>
      </c>
      <c r="D794" t="str">
        <f>VLOOKUP(C794,'POPULATION DATA-3'!$E$3:$N$1432,10,0)</f>
        <v>68455.8</v>
      </c>
      <c r="G794" s="61" t="s">
        <v>1129</v>
      </c>
      <c r="H794" s="61" t="str">
        <f>VLOOKUP(Table5[[#This Row],[BRANCH_NAME]],$C$3:$D$1432,2,0)</f>
        <v>129647.36</v>
      </c>
      <c r="I794">
        <v>70593.400000000009</v>
      </c>
      <c r="K794">
        <v>70593.400000000009</v>
      </c>
    </row>
    <row r="795" spans="1:11">
      <c r="A795">
        <v>141388.20000000001</v>
      </c>
      <c r="C795" s="61" t="s">
        <v>935</v>
      </c>
      <c r="D795" t="str">
        <f>VLOOKUP(C795,'POPULATION DATA-3'!$E$3:$N$1432,10,0)</f>
        <v>456372</v>
      </c>
      <c r="G795" s="61" t="s">
        <v>1118</v>
      </c>
      <c r="H795" s="61" t="str">
        <f>VLOOKUP(Table5[[#This Row],[BRANCH_NAME]],$C$3:$D$1432,2,0)</f>
        <v>52945.05</v>
      </c>
      <c r="I795">
        <v>141388.20000000001</v>
      </c>
      <c r="K795">
        <v>141388.20000000001</v>
      </c>
    </row>
    <row r="796" spans="1:11">
      <c r="A796">
        <v>172807.80000000002</v>
      </c>
      <c r="C796" s="61" t="s">
        <v>965</v>
      </c>
      <c r="D796" t="str">
        <f>VLOOKUP(C796,'POPULATION DATA-3'!$E$3:$N$1432,10,0)</f>
        <v>91274.4</v>
      </c>
      <c r="G796" s="61" t="s">
        <v>407</v>
      </c>
      <c r="H796" s="61" t="str">
        <f>VLOOKUP(Table5[[#This Row],[BRANCH_NAME]],$C$3:$D$1432,2,0)</f>
        <v>63534.06</v>
      </c>
      <c r="I796">
        <v>172807.80000000002</v>
      </c>
      <c r="K796">
        <v>172807.80000000002</v>
      </c>
    </row>
    <row r="797" spans="1:11">
      <c r="A797">
        <v>64726.95</v>
      </c>
      <c r="C797" s="61" t="s">
        <v>947</v>
      </c>
      <c r="D797" t="str">
        <f>VLOOKUP(C797,'POPULATION DATA-3'!$E$3:$N$1432,10,0)</f>
        <v>50200.92</v>
      </c>
      <c r="G797" s="61" t="s">
        <v>1125</v>
      </c>
      <c r="H797" s="61" t="str">
        <f>VLOOKUP(Table5[[#This Row],[BRANCH_NAME]],$C$3:$D$1432,2,0)</f>
        <v>98830.76</v>
      </c>
      <c r="I797">
        <v>64726.95</v>
      </c>
      <c r="K797">
        <v>64726.95</v>
      </c>
    </row>
    <row r="798" spans="1:11">
      <c r="A798">
        <v>77672.34</v>
      </c>
      <c r="C798" s="61" t="s">
        <v>967</v>
      </c>
      <c r="D798" t="str">
        <f>VLOOKUP(C798,'POPULATION DATA-3'!$E$3:$N$1432,10,0)</f>
        <v>63892.08</v>
      </c>
      <c r="G798" s="61" t="s">
        <v>1121</v>
      </c>
      <c r="H798" s="61" t="str">
        <f>VLOOKUP(Table5[[#This Row],[BRANCH_NAME]],$C$3:$D$1432,2,0)</f>
        <v>81182.41</v>
      </c>
      <c r="I798">
        <v>77672.34</v>
      </c>
      <c r="K798">
        <v>77672.34</v>
      </c>
    </row>
    <row r="799" spans="1:11">
      <c r="A799">
        <v>86302.6</v>
      </c>
      <c r="C799" s="61" t="s">
        <v>970</v>
      </c>
      <c r="D799" t="str">
        <f>VLOOKUP(C799,'POPULATION DATA-3'!$E$3:$N$1432,10,0)</f>
        <v>54764.64</v>
      </c>
      <c r="G799" s="61" t="s">
        <v>57</v>
      </c>
      <c r="H799" s="61" t="str">
        <f>VLOOKUP(Table5[[#This Row],[BRANCH_NAME]],$C$3:$D$1432,2,0)</f>
        <v>65228.66</v>
      </c>
      <c r="I799">
        <v>86302.6</v>
      </c>
      <c r="K799">
        <v>86302.6</v>
      </c>
    </row>
    <row r="800" spans="1:11">
      <c r="A800">
        <v>51781.56</v>
      </c>
      <c r="C800" s="101" t="s">
        <v>1020</v>
      </c>
      <c r="D800" t="str">
        <f>VLOOKUP(C800,'POPULATION DATA-3'!$E$3:$N$1432,10,0)</f>
        <v>125358</v>
      </c>
      <c r="G800" s="61" t="s">
        <v>1204</v>
      </c>
      <c r="H800" s="61" t="str">
        <f>VLOOKUP(Table5[[#This Row],[BRANCH_NAME]],$C$3:$D$1432,2,0)</f>
        <v>141388.2</v>
      </c>
      <c r="I800">
        <v>51781.56</v>
      </c>
      <c r="K800">
        <v>51781.56</v>
      </c>
    </row>
    <row r="801" spans="1:11">
      <c r="A801">
        <v>56096.69</v>
      </c>
      <c r="C801" s="61" t="s">
        <v>1019</v>
      </c>
      <c r="D801" t="str">
        <f>VLOOKUP(C801,'POPULATION DATA-3'!$E$3:$N$1432,10,0)</f>
        <v>56411.1</v>
      </c>
      <c r="G801" s="61" t="s">
        <v>1208</v>
      </c>
      <c r="H801" s="61" t="str">
        <f>VLOOKUP(Table5[[#This Row],[BRANCH_NAME]],$C$3:$D$1432,2,0)</f>
        <v>172807.8</v>
      </c>
      <c r="I801">
        <v>56096.69</v>
      </c>
      <c r="K801">
        <v>56096.69</v>
      </c>
    </row>
    <row r="802" spans="1:11">
      <c r="A802">
        <v>94932.86</v>
      </c>
      <c r="C802" s="61" t="s">
        <v>985</v>
      </c>
      <c r="D802" t="str">
        <f>VLOOKUP(C802,'POPULATION DATA-3'!$E$3:$N$1432,10,0)</f>
        <v>68946.9</v>
      </c>
      <c r="G802" s="61" t="s">
        <v>1167</v>
      </c>
      <c r="H802" s="61" t="str">
        <f>VLOOKUP(Table5[[#This Row],[BRANCH_NAME]],$C$3:$D$1432,2,0)</f>
        <v>64726.95</v>
      </c>
      <c r="I802">
        <v>94932.86</v>
      </c>
      <c r="K802">
        <v>94932.86</v>
      </c>
    </row>
    <row r="803" spans="1:11">
      <c r="A803">
        <v>82448.799999999988</v>
      </c>
      <c r="C803" s="101" t="s">
        <v>931</v>
      </c>
      <c r="D803" t="str">
        <f>VLOOKUP(C803,'POPULATION DATA-3'!$E$3:$N$1432,10,0)</f>
        <v>305675</v>
      </c>
      <c r="G803" s="61" t="s">
        <v>1172</v>
      </c>
      <c r="H803" s="61" t="str">
        <f>VLOOKUP(Table5[[#This Row],[BRANCH_NAME]],$C$3:$D$1432,2,0)</f>
        <v>77672.34</v>
      </c>
      <c r="I803">
        <v>82448.799999999988</v>
      </c>
      <c r="K803">
        <v>82448.799999999988</v>
      </c>
    </row>
    <row r="804" spans="1:11">
      <c r="A804">
        <v>77737.440000000002</v>
      </c>
      <c r="C804" s="61" t="s">
        <v>930</v>
      </c>
      <c r="D804" t="str">
        <f>VLOOKUP(C804,'POPULATION DATA-3'!$E$3:$N$1432,10,0)</f>
        <v>305675</v>
      </c>
      <c r="G804" s="61" t="s">
        <v>733</v>
      </c>
      <c r="H804" s="61" t="str">
        <f>VLOOKUP(Table5[[#This Row],[BRANCH_NAME]],$C$3:$D$1432,2,0)</f>
        <v>264720</v>
      </c>
      <c r="I804">
        <v>77737.440000000002</v>
      </c>
      <c r="K804">
        <v>77737.440000000002</v>
      </c>
    </row>
    <row r="805" spans="1:11">
      <c r="A805">
        <v>75381.759999999995</v>
      </c>
      <c r="C805" s="101" t="s">
        <v>301</v>
      </c>
      <c r="D805" t="str">
        <f>VLOOKUP(C805,'POPULATION DATA-3'!$E$3:$N$1432,10,0)</f>
        <v>299607</v>
      </c>
      <c r="G805" s="61" t="s">
        <v>1173</v>
      </c>
      <c r="H805" s="61" t="str">
        <f>VLOOKUP(Table5[[#This Row],[BRANCH_NAME]],$C$3:$D$1432,2,0)</f>
        <v>51781.56</v>
      </c>
      <c r="I805">
        <v>75381.759999999995</v>
      </c>
      <c r="K805">
        <v>75381.759999999995</v>
      </c>
    </row>
    <row r="806" spans="1:11">
      <c r="A806">
        <v>231900</v>
      </c>
      <c r="C806" s="61" t="s">
        <v>983</v>
      </c>
      <c r="D806" t="str">
        <f>VLOOKUP(C806,'POPULATION DATA-3'!$E$3:$N$1432,10,0)</f>
        <v>164783.85</v>
      </c>
      <c r="G806" s="61" t="s">
        <v>1174</v>
      </c>
      <c r="H806" s="61" t="str">
        <f>VLOOKUP(Table5[[#This Row],[BRANCH_NAME]],$C$3:$D$1432,2,0)</f>
        <v>56096.69</v>
      </c>
      <c r="I806">
        <v>231900</v>
      </c>
      <c r="K806">
        <v>231900</v>
      </c>
    </row>
    <row r="807" spans="1:11">
      <c r="A807">
        <v>59442.75</v>
      </c>
      <c r="C807" s="61" t="s">
        <v>301</v>
      </c>
      <c r="D807" t="str">
        <f>VLOOKUP(C807,'POPULATION DATA-3'!$E$3:$N$1432,10,0)</f>
        <v>299607</v>
      </c>
      <c r="G807" s="61" t="s">
        <v>1188</v>
      </c>
      <c r="H807" s="61" t="str">
        <f>VLOOKUP(Table5[[#This Row],[BRANCH_NAME]],$C$3:$D$1432,2,0)</f>
        <v>94932.86</v>
      </c>
      <c r="I807">
        <v>59442.75</v>
      </c>
      <c r="K807">
        <v>59442.75</v>
      </c>
    </row>
    <row r="808" spans="1:11">
      <c r="A808">
        <v>72652.25</v>
      </c>
      <c r="C808" s="101" t="s">
        <v>917</v>
      </c>
      <c r="D808" t="str">
        <f>VLOOKUP(C808,'POPULATION DATA-3'!$E$3:$N$1432,10,0)</f>
        <v>197723</v>
      </c>
      <c r="G808" s="61" t="s">
        <v>1100</v>
      </c>
      <c r="H808" s="61" t="str">
        <f>VLOOKUP(Table5[[#This Row],[BRANCH_NAME]],$C$3:$D$1432,2,0)</f>
        <v>82448.8</v>
      </c>
      <c r="I808">
        <v>72652.25</v>
      </c>
      <c r="K808">
        <v>72652.25</v>
      </c>
    </row>
    <row r="809" spans="1:11">
      <c r="A809">
        <v>114119.50000000001</v>
      </c>
      <c r="C809" s="61" t="s">
        <v>916</v>
      </c>
      <c r="D809" t="str">
        <f>VLOOKUP(C809,'POPULATION DATA-3'!$E$3:$N$1432,10,0)</f>
        <v>197723</v>
      </c>
      <c r="G809" s="61" t="s">
        <v>1105</v>
      </c>
      <c r="H809" s="61" t="str">
        <f>VLOOKUP(Table5[[#This Row],[BRANCH_NAME]],$C$3:$D$1432,2,0)</f>
        <v>77737.44</v>
      </c>
      <c r="I809">
        <v>114119.50000000001</v>
      </c>
      <c r="K809">
        <v>114119.50000000001</v>
      </c>
    </row>
    <row r="810" spans="1:11">
      <c r="A810">
        <v>93370.5</v>
      </c>
      <c r="C810" s="101" t="s">
        <v>972</v>
      </c>
      <c r="D810" t="str">
        <f>VLOOKUP(C810,'POPULATION DATA-3'!$E$3:$N$1432,10,0)</f>
        <v>15384</v>
      </c>
      <c r="G810" s="61" t="s">
        <v>1107</v>
      </c>
      <c r="H810" s="61" t="str">
        <f>VLOOKUP(Table5[[#This Row],[BRANCH_NAME]],$C$3:$D$1432,2,0)</f>
        <v>75381.76</v>
      </c>
      <c r="I810">
        <v>93370.5</v>
      </c>
      <c r="K810">
        <v>93370.5</v>
      </c>
    </row>
    <row r="811" spans="1:11">
      <c r="A811">
        <v>47649.9</v>
      </c>
      <c r="C811" s="61" t="s">
        <v>977</v>
      </c>
      <c r="D811" t="str">
        <f>VLOOKUP(C811,'POPULATION DATA-3'!$E$3:$N$1432,10,0)</f>
        <v>5384.4</v>
      </c>
      <c r="G811" s="61" t="s">
        <v>1141</v>
      </c>
      <c r="H811" s="61" t="str">
        <f>VLOOKUP(Table5[[#This Row],[BRANCH_NAME]],$C$3:$D$1432,2,0)</f>
        <v>231900</v>
      </c>
      <c r="I811">
        <v>47649.9</v>
      </c>
      <c r="K811">
        <v>47649.9</v>
      </c>
    </row>
    <row r="812" spans="1:11">
      <c r="A812">
        <v>57179.88</v>
      </c>
      <c r="C812" s="61" t="s">
        <v>971</v>
      </c>
      <c r="D812" t="str">
        <f>VLOOKUP(C812,'POPULATION DATA-3'!$E$3:$N$1432,10,0)</f>
        <v>5076.72</v>
      </c>
      <c r="G812" s="61" t="s">
        <v>1139</v>
      </c>
      <c r="H812" s="61" t="str">
        <f>VLOOKUP(Table5[[#This Row],[BRANCH_NAME]],$C$3:$D$1432,2,0)</f>
        <v>59442.75</v>
      </c>
      <c r="I812">
        <v>57179.88</v>
      </c>
      <c r="K812">
        <v>57179.88</v>
      </c>
    </row>
    <row r="813" spans="1:11">
      <c r="A813">
        <v>88946.48000000001</v>
      </c>
      <c r="C813" s="61" t="s">
        <v>976</v>
      </c>
      <c r="D813" t="str">
        <f>VLOOKUP(C813,'POPULATION DATA-3'!$E$3:$N$1432,10,0)</f>
        <v>4922.88</v>
      </c>
      <c r="G813" s="61" t="s">
        <v>1143</v>
      </c>
      <c r="H813" s="61" t="str">
        <f>VLOOKUP(Table5[[#This Row],[BRANCH_NAME]],$C$3:$D$1432,2,0)</f>
        <v>72652.25</v>
      </c>
      <c r="I813">
        <v>88946.48000000001</v>
      </c>
      <c r="K813">
        <v>88946.48000000001</v>
      </c>
    </row>
    <row r="814" spans="1:11">
      <c r="A814">
        <v>73063.180000000008</v>
      </c>
      <c r="C814" s="101" t="s">
        <v>910</v>
      </c>
      <c r="D814" t="str">
        <f>VLOOKUP(C814,'POPULATION DATA-3'!$E$3:$N$1432,10,0)</f>
        <v>543872</v>
      </c>
      <c r="G814" s="61" t="s">
        <v>1201</v>
      </c>
      <c r="H814" s="61" t="str">
        <f>VLOOKUP(Table5[[#This Row],[BRANCH_NAME]],$C$3:$D$1432,2,0)</f>
        <v>114119.5</v>
      </c>
      <c r="I814">
        <v>73063.180000000008</v>
      </c>
      <c r="K814">
        <v>73063.180000000008</v>
      </c>
    </row>
    <row r="815" spans="1:11">
      <c r="A815">
        <v>63533.200000000004</v>
      </c>
      <c r="C815" s="61" t="s">
        <v>912</v>
      </c>
      <c r="D815" t="str">
        <f>VLOOKUP(C815,'POPULATION DATA-3'!$E$3:$N$1432,10,0)</f>
        <v>81580.8</v>
      </c>
      <c r="G815" s="61" t="s">
        <v>1202</v>
      </c>
      <c r="H815" s="61" t="str">
        <f>VLOOKUP(Table5[[#This Row],[BRANCH_NAME]],$C$3:$D$1432,2,0)</f>
        <v>207490</v>
      </c>
      <c r="I815">
        <v>63533.200000000004</v>
      </c>
      <c r="K815">
        <v>63533.200000000004</v>
      </c>
    </row>
    <row r="816" spans="1:11">
      <c r="A816">
        <v>37699.199999999997</v>
      </c>
      <c r="C816" s="61" t="s">
        <v>918</v>
      </c>
      <c r="D816" t="str">
        <f>VLOOKUP(C816,'POPULATION DATA-3'!$E$3:$N$1432,10,0)</f>
        <v>97896.96</v>
      </c>
      <c r="G816" s="61" t="s">
        <v>1235</v>
      </c>
      <c r="H816" s="61" t="str">
        <f>VLOOKUP(Table5[[#This Row],[BRANCH_NAME]],$C$3:$D$1432,2,0)</f>
        <v>47649.9</v>
      </c>
      <c r="I816">
        <v>37699.199999999997</v>
      </c>
      <c r="K816">
        <v>37699.199999999997</v>
      </c>
    </row>
    <row r="817" spans="1:11">
      <c r="A817">
        <v>35544.959999999999</v>
      </c>
      <c r="C817" s="61" t="s">
        <v>919</v>
      </c>
      <c r="D817" t="str">
        <f>VLOOKUP(C817,'POPULATION DATA-3'!$E$3:$N$1432,10,0)</f>
        <v>152284.16</v>
      </c>
      <c r="G817" s="61" t="s">
        <v>1237</v>
      </c>
      <c r="H817" s="61" t="str">
        <f>VLOOKUP(Table5[[#This Row],[BRANCH_NAME]],$C$3:$D$1432,2,0)</f>
        <v>57179.88</v>
      </c>
      <c r="I817">
        <v>35544.959999999999</v>
      </c>
      <c r="K817">
        <v>35544.959999999999</v>
      </c>
    </row>
    <row r="818" spans="1:11">
      <c r="A818">
        <v>34467.840000000004</v>
      </c>
      <c r="C818" s="61" t="s">
        <v>295</v>
      </c>
      <c r="D818" t="str">
        <f>VLOOKUP(C818,'POPULATION DATA-3'!$E$3:$N$1432,10,0)</f>
        <v>125090.56</v>
      </c>
      <c r="G818" s="61" t="s">
        <v>1245</v>
      </c>
      <c r="H818" s="61" t="str">
        <f>VLOOKUP(Table5[[#This Row],[BRANCH_NAME]],$C$3:$D$1432,2,0)</f>
        <v>88946.48</v>
      </c>
      <c r="I818">
        <v>34467.840000000004</v>
      </c>
      <c r="K818">
        <v>34467.840000000004</v>
      </c>
    </row>
    <row r="819" spans="1:11">
      <c r="A819">
        <v>17678.25</v>
      </c>
      <c r="C819" s="61" t="s">
        <v>911</v>
      </c>
      <c r="D819" t="str">
        <f>VLOOKUP(C819,'POPULATION DATA-3'!$E$3:$N$1432,10,0)</f>
        <v>108774.4</v>
      </c>
      <c r="G819" s="61" t="s">
        <v>1246</v>
      </c>
      <c r="H819" s="61" t="str">
        <f>VLOOKUP(Table5[[#This Row],[BRANCH_NAME]],$C$3:$D$1432,2,0)</f>
        <v>73063.18</v>
      </c>
      <c r="I819">
        <v>17678.25</v>
      </c>
      <c r="K819">
        <v>17678.25</v>
      </c>
    </row>
    <row r="820" spans="1:11">
      <c r="A820">
        <v>21606.75</v>
      </c>
      <c r="C820" s="101" t="s">
        <v>885</v>
      </c>
      <c r="D820" t="str">
        <f>VLOOKUP(C820,'POPULATION DATA-3'!$E$3:$N$1432,10,0)</f>
        <v>298908</v>
      </c>
      <c r="G820" s="61" t="s">
        <v>1236</v>
      </c>
      <c r="H820" s="61" t="str">
        <f>VLOOKUP(Table5[[#This Row],[BRANCH_NAME]],$C$3:$D$1432,2,0)</f>
        <v>317666</v>
      </c>
      <c r="I820">
        <v>21606.75</v>
      </c>
      <c r="K820">
        <v>21606.75</v>
      </c>
    </row>
    <row r="821" spans="1:11">
      <c r="A821">
        <v>88985.600000000006</v>
      </c>
      <c r="C821" s="61" t="s">
        <v>895</v>
      </c>
      <c r="D821" t="str">
        <f>VLOOKUP(C821,'POPULATION DATA-3'!$E$3:$N$1432,10,0)</f>
        <v>104617.8</v>
      </c>
      <c r="G821" s="61" t="s">
        <v>402</v>
      </c>
      <c r="H821" s="61" t="str">
        <f>VLOOKUP(Table5[[#This Row],[BRANCH_NAME]],$C$3:$D$1432,2,0)</f>
        <v>37699.2</v>
      </c>
      <c r="I821">
        <v>88985.600000000006</v>
      </c>
      <c r="K821">
        <v>88985.600000000006</v>
      </c>
    </row>
    <row r="822" spans="1:11">
      <c r="A822">
        <v>72806.400000000009</v>
      </c>
      <c r="C822" s="61" t="s">
        <v>884</v>
      </c>
      <c r="D822" t="str">
        <f>VLOOKUP(C822,'POPULATION DATA-3'!$E$3:$N$1432,10,0)</f>
        <v>98639.64</v>
      </c>
      <c r="G822" s="61" t="s">
        <v>285</v>
      </c>
      <c r="H822" s="61" t="str">
        <f>VLOOKUP(Table5[[#This Row],[BRANCH_NAME]],$C$3:$D$1432,2,0)</f>
        <v>198483.25</v>
      </c>
      <c r="I822">
        <v>72806.400000000009</v>
      </c>
      <c r="K822">
        <v>72806.400000000009</v>
      </c>
    </row>
    <row r="823" spans="1:11">
      <c r="A823">
        <v>12541.050000000001</v>
      </c>
      <c r="C823" s="61" t="s">
        <v>889</v>
      </c>
      <c r="D823" t="str">
        <f>VLOOKUP(C823,'POPULATION DATA-3'!$E$3:$N$1432,10,0)</f>
        <v>95650.56</v>
      </c>
      <c r="G823" s="61" t="s">
        <v>1211</v>
      </c>
      <c r="H823" s="61" t="str">
        <f>VLOOKUP(Table5[[#This Row],[BRANCH_NAME]],$C$3:$D$1432,2,0)</f>
        <v>34467.84</v>
      </c>
      <c r="I823">
        <v>12541.050000000001</v>
      </c>
      <c r="K823">
        <v>12541.050000000001</v>
      </c>
    </row>
    <row r="824" spans="1:11">
      <c r="A824">
        <v>15327.95</v>
      </c>
      <c r="C824" s="101" t="s">
        <v>869</v>
      </c>
      <c r="D824" t="str">
        <f>VLOOKUP(C824,'POPULATION DATA-3'!$E$3:$N$1432,10,0)</f>
        <v>197775</v>
      </c>
      <c r="G824" s="61" t="s">
        <v>1238</v>
      </c>
      <c r="H824" s="61" t="str">
        <f>VLOOKUP(Table5[[#This Row],[BRANCH_NAME]],$C$3:$D$1432,2,0)</f>
        <v>17678.25</v>
      </c>
      <c r="I824">
        <v>15327.95</v>
      </c>
      <c r="K824">
        <v>15327.95</v>
      </c>
    </row>
    <row r="825" spans="1:11">
      <c r="A825">
        <v>140269</v>
      </c>
      <c r="C825" s="61" t="s">
        <v>868</v>
      </c>
      <c r="D825" t="str">
        <f>VLOOKUP(C825,'POPULATION DATA-3'!$E$3:$N$1432,10,0)</f>
        <v>108776.25</v>
      </c>
      <c r="G825" s="61" t="s">
        <v>1241</v>
      </c>
      <c r="H825" s="61" t="str">
        <f>VLOOKUP(Table5[[#This Row],[BRANCH_NAME]],$C$3:$D$1432,2,0)</f>
        <v>21606.75</v>
      </c>
      <c r="I825">
        <v>140269</v>
      </c>
      <c r="K825">
        <v>140269</v>
      </c>
    </row>
    <row r="826" spans="1:11">
      <c r="A826">
        <v>157101.28000000003</v>
      </c>
      <c r="C826" s="61" t="s">
        <v>874</v>
      </c>
      <c r="D826" t="str">
        <f>VLOOKUP(C826,'POPULATION DATA-3'!$E$3:$N$1432,10,0)</f>
        <v>88998.75</v>
      </c>
      <c r="G826" s="61" t="s">
        <v>1131</v>
      </c>
      <c r="H826" s="61" t="str">
        <f>VLOOKUP(Table5[[#This Row],[BRANCH_NAME]],$C$3:$D$1432,2,0)</f>
        <v>88985.6</v>
      </c>
      <c r="I826">
        <v>157101.28000000003</v>
      </c>
      <c r="K826">
        <v>157101.28000000003</v>
      </c>
    </row>
    <row r="827" spans="1:11">
      <c r="A827">
        <v>134658.23999999999</v>
      </c>
      <c r="C827" s="101" t="s">
        <v>16</v>
      </c>
      <c r="D827" t="str">
        <f>VLOOKUP(C827,'POPULATION DATA-3'!$E$3:$N$1432,10,0)</f>
        <v>382139</v>
      </c>
      <c r="G827" s="61" t="s">
        <v>1132</v>
      </c>
      <c r="H827" s="61" t="str">
        <f>VLOOKUP(Table5[[#This Row],[BRANCH_NAME]],$C$3:$D$1432,2,0)</f>
        <v>161792</v>
      </c>
      <c r="I827">
        <v>134658.23999999999</v>
      </c>
      <c r="K827">
        <v>134658.23999999999</v>
      </c>
    </row>
    <row r="828" spans="1:11">
      <c r="A828">
        <v>129047.48000000001</v>
      </c>
      <c r="C828" s="61" t="s">
        <v>823</v>
      </c>
      <c r="D828" t="str">
        <f>VLOOKUP(C828,'POPULATION DATA-3'!$E$3:$N$1432,10,0)</f>
        <v>171962.55</v>
      </c>
      <c r="G828" s="61" t="s">
        <v>412</v>
      </c>
      <c r="H828" s="61" t="str">
        <f>VLOOKUP(Table5[[#This Row],[BRANCH_NAME]],$C$3:$D$1432,2,0)</f>
        <v>12541.05</v>
      </c>
      <c r="I828">
        <v>129047.48000000001</v>
      </c>
      <c r="K828">
        <v>129047.48000000001</v>
      </c>
    </row>
    <row r="829" spans="1:11">
      <c r="A829">
        <v>25707.33</v>
      </c>
      <c r="C829" s="61" t="s">
        <v>822</v>
      </c>
      <c r="D829" t="str">
        <f>VLOOKUP(C829,'POPULATION DATA-3'!$E$3:$N$1432,10,0)</f>
        <v>210176.45</v>
      </c>
      <c r="G829" s="61" t="s">
        <v>416</v>
      </c>
      <c r="H829" s="61" t="str">
        <f>VLOOKUP(Table5[[#This Row],[BRANCH_NAME]],$C$3:$D$1432,2,0)</f>
        <v>15327.95</v>
      </c>
      <c r="I829">
        <v>25707.33</v>
      </c>
      <c r="K829">
        <v>25707.33</v>
      </c>
    </row>
    <row r="830" spans="1:11">
      <c r="A830">
        <v>26825.039999999997</v>
      </c>
      <c r="C830" s="101" t="s">
        <v>986</v>
      </c>
      <c r="D830" t="str">
        <f>VLOOKUP(C830,'POPULATION DATA-3'!$E$3:$N$1432,10,0)</f>
        <v>220202</v>
      </c>
      <c r="G830" s="61" t="s">
        <v>1233</v>
      </c>
      <c r="H830" s="61" t="str">
        <f>VLOOKUP(Table5[[#This Row],[BRANCH_NAME]],$C$3:$D$1432,2,0)</f>
        <v>140269</v>
      </c>
      <c r="I830">
        <v>26825.039999999997</v>
      </c>
      <c r="K830">
        <v>26825.039999999997</v>
      </c>
    </row>
    <row r="831" spans="1:11">
      <c r="A831">
        <v>31295.880000000005</v>
      </c>
      <c r="C831" s="61" t="s">
        <v>985</v>
      </c>
      <c r="D831" t="str">
        <f>VLOOKUP(C831,'POPULATION DATA-3'!$E$3:$N$1432,10,0)</f>
        <v>68946.9</v>
      </c>
      <c r="G831" s="61" t="s">
        <v>1244</v>
      </c>
      <c r="H831" s="61" t="str">
        <f>VLOOKUP(Table5[[#This Row],[BRANCH_NAME]],$C$3:$D$1432,2,0)</f>
        <v>157101.28</v>
      </c>
      <c r="I831">
        <v>31295.880000000005</v>
      </c>
      <c r="K831">
        <v>31295.880000000005</v>
      </c>
    </row>
    <row r="832" spans="1:11">
      <c r="A832">
        <v>27942.75</v>
      </c>
      <c r="C832" s="61" t="s">
        <v>986</v>
      </c>
      <c r="D832" t="str">
        <f>VLOOKUP(C832,'POPULATION DATA-3'!$E$3:$N$1432,10,0)</f>
        <v>220202</v>
      </c>
      <c r="G832" s="61" t="s">
        <v>1234</v>
      </c>
      <c r="H832" s="61" t="str">
        <f>VLOOKUP(Table5[[#This Row],[BRANCH_NAME]],$C$3:$D$1432,2,0)</f>
        <v>561076</v>
      </c>
      <c r="I832">
        <v>27942.75</v>
      </c>
      <c r="K832">
        <v>27942.75</v>
      </c>
    </row>
    <row r="833" spans="1:11">
      <c r="A833">
        <v>174012.65</v>
      </c>
      <c r="C833" s="101" t="s">
        <v>173</v>
      </c>
      <c r="D833" t="str">
        <f>VLOOKUP(C833,'POPULATION DATA-3'!$E$3:$N$1432,10,0)</f>
        <v>274889</v>
      </c>
      <c r="G833" s="61" t="s">
        <v>1249</v>
      </c>
      <c r="H833" s="61" t="str">
        <f>VLOOKUP(Table5[[#This Row],[BRANCH_NAME]],$C$3:$D$1432,2,0)</f>
        <v>129047.48</v>
      </c>
      <c r="I833">
        <v>174012.65</v>
      </c>
      <c r="K833">
        <v>174012.65</v>
      </c>
    </row>
    <row r="834" spans="1:11">
      <c r="A834">
        <v>164069.07</v>
      </c>
      <c r="C834" s="61" t="s">
        <v>913</v>
      </c>
      <c r="D834" t="str">
        <f>VLOOKUP(C834,'POPULATION DATA-3'!$E$3:$N$1432,10,0)</f>
        <v>96211.15</v>
      </c>
      <c r="G834" s="61" t="s">
        <v>475</v>
      </c>
      <c r="H834" s="61" t="str">
        <f>VLOOKUP(Table5[[#This Row],[BRANCH_NAME]],$C$3:$D$1432,2,0)</f>
        <v>117464</v>
      </c>
      <c r="I834">
        <v>164069.07</v>
      </c>
      <c r="K834">
        <v>164069.07</v>
      </c>
    </row>
    <row r="835" spans="1:11">
      <c r="A835">
        <v>159097.28</v>
      </c>
      <c r="C835" s="61" t="s">
        <v>173</v>
      </c>
      <c r="D835" t="str">
        <f>VLOOKUP(C835,'POPULATION DATA-3'!$E$3:$N$1432,10,0)</f>
        <v>274889</v>
      </c>
      <c r="G835" s="61" t="s">
        <v>1041</v>
      </c>
      <c r="H835" s="61" t="str">
        <f>VLOOKUP(Table5[[#This Row],[BRANCH_NAME]],$C$3:$D$1432,2,0)</f>
        <v>26825.04</v>
      </c>
      <c r="I835">
        <v>159097.28</v>
      </c>
      <c r="K835">
        <v>159097.28</v>
      </c>
    </row>
    <row r="836" spans="1:11">
      <c r="A836">
        <v>88676.7</v>
      </c>
      <c r="C836" s="61" t="s">
        <v>1021</v>
      </c>
      <c r="D836" t="str">
        <f>VLOOKUP(C836,'POPULATION DATA-3'!$E$3:$N$1432,10,0)</f>
        <v>87964.48</v>
      </c>
      <c r="G836" s="61" t="s">
        <v>1042</v>
      </c>
      <c r="H836" s="61" t="str">
        <f>VLOOKUP(Table5[[#This Row],[BRANCH_NAME]],$C$3:$D$1432,2,0)</f>
        <v>31295.88</v>
      </c>
      <c r="I836">
        <v>88676.7</v>
      </c>
      <c r="K836">
        <v>88676.7</v>
      </c>
    </row>
    <row r="837" spans="1:11">
      <c r="A837">
        <v>106412.04</v>
      </c>
      <c r="C837" s="101" t="s">
        <v>901</v>
      </c>
      <c r="D837" t="str">
        <f>VLOOKUP(C837,'POPULATION DATA-3'!$E$3:$N$1432,10,0)</f>
        <v>280924</v>
      </c>
      <c r="G837" s="61" t="s">
        <v>1036</v>
      </c>
      <c r="H837" s="61" t="str">
        <f>VLOOKUP(Table5[[#This Row],[BRANCH_NAME]],$C$3:$D$1432,2,0)</f>
        <v>27942.75</v>
      </c>
      <c r="I837">
        <v>106412.04</v>
      </c>
      <c r="K837">
        <v>106412.04</v>
      </c>
    </row>
    <row r="838" spans="1:11">
      <c r="A838">
        <v>165529.84000000003</v>
      </c>
      <c r="C838" s="61" t="s">
        <v>901</v>
      </c>
      <c r="D838" t="str">
        <f>VLOOKUP(C838,'POPULATION DATA-3'!$E$3:$N$1432,10,0)</f>
        <v>280924</v>
      </c>
      <c r="G838" s="61" t="s">
        <v>667</v>
      </c>
      <c r="H838" s="61" t="str">
        <f>VLOOKUP(Table5[[#This Row],[BRANCH_NAME]],$C$3:$D$1432,2,0)</f>
        <v>407781</v>
      </c>
      <c r="I838">
        <v>165529.84000000003</v>
      </c>
      <c r="K838">
        <v>165529.84000000003</v>
      </c>
    </row>
    <row r="839" spans="1:11">
      <c r="A839">
        <v>135970.94</v>
      </c>
      <c r="C839" s="61" t="s">
        <v>900</v>
      </c>
      <c r="D839" t="str">
        <f>VLOOKUP(C839,'POPULATION DATA-3'!$E$3:$N$1432,10,0)</f>
        <v>154508.2</v>
      </c>
      <c r="G839" s="61" t="s">
        <v>1049</v>
      </c>
      <c r="H839" s="61" t="str">
        <f>VLOOKUP(Table5[[#This Row],[BRANCH_NAME]],$C$3:$D$1432,2,0)</f>
        <v>164069.07</v>
      </c>
      <c r="I839">
        <v>135970.94</v>
      </c>
      <c r="K839">
        <v>135970.94</v>
      </c>
    </row>
    <row r="840" spans="1:11">
      <c r="A840">
        <v>118235.6</v>
      </c>
      <c r="C840" s="101" t="s">
        <v>921</v>
      </c>
      <c r="D840" t="str">
        <f>VLOOKUP(C840,'POPULATION DATA-3'!$E$3:$N$1432,10,0)</f>
        <v>235018</v>
      </c>
      <c r="G840" s="61" t="s">
        <v>178</v>
      </c>
      <c r="H840" s="61" t="str">
        <f>VLOOKUP(Table5[[#This Row],[BRANCH_NAME]],$C$3:$D$1432,2,0)</f>
        <v>159097.28</v>
      </c>
      <c r="I840">
        <v>118235.6</v>
      </c>
      <c r="K840">
        <v>118235.6</v>
      </c>
    </row>
    <row r="841" spans="1:11">
      <c r="A841">
        <v>364382</v>
      </c>
      <c r="C841" s="61" t="s">
        <v>922</v>
      </c>
      <c r="D841" t="str">
        <f>VLOOKUP(C841,'POPULATION DATA-3'!$E$3:$N$1432,10,0)</f>
        <v>58754.5</v>
      </c>
      <c r="G841" s="61" t="s">
        <v>1150</v>
      </c>
      <c r="H841" s="61" t="str">
        <f>VLOOKUP(Table5[[#This Row],[BRANCH_NAME]],$C$3:$D$1432,2,0)</f>
        <v>88676.7</v>
      </c>
      <c r="I841">
        <v>364382</v>
      </c>
      <c r="K841">
        <v>364382</v>
      </c>
    </row>
    <row r="842" spans="1:11">
      <c r="A842">
        <v>83273.25</v>
      </c>
      <c r="C842" s="61" t="s">
        <v>953</v>
      </c>
      <c r="D842" t="str">
        <f>VLOOKUP(C842,'POPULATION DATA-3'!$E$3:$N$1432,10,0)</f>
        <v>65805.04</v>
      </c>
      <c r="G842" s="61" t="s">
        <v>1156</v>
      </c>
      <c r="H842" s="61" t="str">
        <f>VLOOKUP(Table5[[#This Row],[BRANCH_NAME]],$C$3:$D$1432,2,0)</f>
        <v>106412.04</v>
      </c>
      <c r="I842">
        <v>83273.25</v>
      </c>
      <c r="K842">
        <v>83273.25</v>
      </c>
    </row>
    <row r="843" spans="1:11">
      <c r="A843">
        <v>99927.9</v>
      </c>
      <c r="C843" s="61" t="s">
        <v>921</v>
      </c>
      <c r="D843" t="str">
        <f>VLOOKUP(C843,'POPULATION DATA-3'!$E$3:$N$1432,10,0)</f>
        <v>235018</v>
      </c>
      <c r="G843" s="61" t="s">
        <v>1039</v>
      </c>
      <c r="H843" s="61" t="str">
        <f>VLOOKUP(Table5[[#This Row],[BRANCH_NAME]],$C$3:$D$1432,2,0)</f>
        <v>165529.84</v>
      </c>
      <c r="I843">
        <v>99927.9</v>
      </c>
      <c r="K843">
        <v>99927.9</v>
      </c>
    </row>
    <row r="844" spans="1:11">
      <c r="A844">
        <v>155443.40000000002</v>
      </c>
      <c r="C844" s="61" t="s">
        <v>920</v>
      </c>
      <c r="D844" t="str">
        <f>VLOOKUP(C844,'POPULATION DATA-3'!$E$3:$N$1432,10,0)</f>
        <v>54054.14</v>
      </c>
      <c r="G844" s="61" t="s">
        <v>1157</v>
      </c>
      <c r="H844" s="61" t="str">
        <f>VLOOKUP(Table5[[#This Row],[BRANCH_NAME]],$C$3:$D$1432,2,0)</f>
        <v>135970.94</v>
      </c>
      <c r="I844">
        <v>155443.40000000002</v>
      </c>
      <c r="K844">
        <v>155443.40000000002</v>
      </c>
    </row>
    <row r="845" spans="1:11">
      <c r="A845">
        <v>127685.65000000001</v>
      </c>
      <c r="C845" s="101" t="s">
        <v>955</v>
      </c>
      <c r="D845" t="str">
        <f>VLOOKUP(C845,'POPULATION DATA-3'!$E$3:$N$1432,10,0)</f>
        <v>88659</v>
      </c>
      <c r="G845" s="61" t="s">
        <v>1160</v>
      </c>
      <c r="H845" s="61" t="str">
        <f>VLOOKUP(Table5[[#This Row],[BRANCH_NAME]],$C$3:$D$1432,2,0)</f>
        <v>118235.6</v>
      </c>
      <c r="I845">
        <v>127685.65000000001</v>
      </c>
      <c r="K845">
        <v>127685.65000000001</v>
      </c>
    </row>
    <row r="846" spans="1:11">
      <c r="A846">
        <v>111031</v>
      </c>
      <c r="C846" s="61" t="s">
        <v>954</v>
      </c>
      <c r="D846" t="str">
        <f>VLOOKUP(C846,'POPULATION DATA-3'!$E$3:$N$1432,10,0)</f>
        <v>88659</v>
      </c>
      <c r="G846" s="61" t="s">
        <v>1124</v>
      </c>
      <c r="H846" s="61" t="str">
        <f>VLOOKUP(Table5[[#This Row],[BRANCH_NAME]],$C$3:$D$1432,2,0)</f>
        <v>364382</v>
      </c>
      <c r="I846">
        <v>111031</v>
      </c>
      <c r="K846">
        <v>111031</v>
      </c>
    </row>
    <row r="847" spans="1:11">
      <c r="A847">
        <v>186778</v>
      </c>
      <c r="C847" s="101" t="s">
        <v>293</v>
      </c>
      <c r="D847" t="str">
        <f>VLOOKUP(C847,'POPULATION DATA-3'!$E$3:$N$1432,10,0)</f>
        <v>141121</v>
      </c>
      <c r="G847" s="61" t="s">
        <v>1230</v>
      </c>
      <c r="H847" s="61" t="str">
        <f>VLOOKUP(Table5[[#This Row],[BRANCH_NAME]],$C$3:$D$1432,2,0)</f>
        <v>83273.25</v>
      </c>
      <c r="I847">
        <v>186778</v>
      </c>
      <c r="K847">
        <v>186778</v>
      </c>
    </row>
    <row r="848" spans="1:11">
      <c r="A848">
        <v>91771.680000000008</v>
      </c>
      <c r="C848" s="61" t="s">
        <v>293</v>
      </c>
      <c r="D848" t="str">
        <f>VLOOKUP(C848,'POPULATION DATA-3'!$E$3:$N$1432,10,0)</f>
        <v>141121</v>
      </c>
      <c r="G848" s="61" t="s">
        <v>1242</v>
      </c>
      <c r="H848" s="61" t="str">
        <f>VLOOKUP(Table5[[#This Row],[BRANCH_NAME]],$C$3:$D$1432,2,0)</f>
        <v>99927.9</v>
      </c>
      <c r="I848">
        <v>91771.680000000008</v>
      </c>
      <c r="K848">
        <v>91771.680000000008</v>
      </c>
    </row>
    <row r="849" spans="1:11">
      <c r="A849">
        <v>88990.720000000001</v>
      </c>
      <c r="C849" s="101" t="s">
        <v>366</v>
      </c>
      <c r="D849" t="str">
        <f>VLOOKUP(C849,'POPULATION DATA-3'!$E$3:$N$1432,10,0)</f>
        <v>250651</v>
      </c>
      <c r="G849" s="61" t="s">
        <v>493</v>
      </c>
      <c r="H849" s="61" t="str">
        <f>VLOOKUP(Table5[[#This Row],[BRANCH_NAME]],$C$3:$D$1432,2,0)</f>
        <v>66439</v>
      </c>
      <c r="I849">
        <v>88990.720000000001</v>
      </c>
      <c r="K849">
        <v>88990.720000000001</v>
      </c>
    </row>
    <row r="850" spans="1:11">
      <c r="A850">
        <v>97333.599999999991</v>
      </c>
      <c r="C850" s="61" t="s">
        <v>886</v>
      </c>
      <c r="D850" t="str">
        <f>VLOOKUP(C850,'POPULATION DATA-3'!$E$3:$N$1432,10,0)</f>
        <v>15039.06</v>
      </c>
      <c r="G850" s="61" t="s">
        <v>1247</v>
      </c>
      <c r="H850" s="61" t="str">
        <f>VLOOKUP(Table5[[#This Row],[BRANCH_NAME]],$C$3:$D$1432,2,0)</f>
        <v>127685.65</v>
      </c>
      <c r="I850">
        <v>97333.599999999991</v>
      </c>
      <c r="K850">
        <v>97333.599999999991</v>
      </c>
    </row>
    <row r="851" spans="1:11">
      <c r="A851">
        <v>540156</v>
      </c>
      <c r="C851" s="61" t="s">
        <v>888</v>
      </c>
      <c r="D851" t="str">
        <f>VLOOKUP(C851,'POPULATION DATA-3'!$E$3:$N$1432,10,0)</f>
        <v>10026.04</v>
      </c>
      <c r="G851" s="61" t="s">
        <v>57</v>
      </c>
      <c r="H851" s="61" t="str">
        <f>VLOOKUP(Table5[[#This Row],[BRANCH_NAME]],$C$3:$D$1432,2,0)</f>
        <v>65228.66</v>
      </c>
      <c r="I851">
        <v>540156</v>
      </c>
      <c r="K851">
        <v>540156</v>
      </c>
    </row>
    <row r="852" spans="1:11">
      <c r="A852">
        <v>133650</v>
      </c>
      <c r="C852" s="61" t="s">
        <v>883</v>
      </c>
      <c r="D852" t="str">
        <f>VLOOKUP(C852,'POPULATION DATA-3'!$E$3:$N$1432,10,0)</f>
        <v>17545.57</v>
      </c>
      <c r="G852" s="61" t="s">
        <v>1051</v>
      </c>
      <c r="H852" s="61" t="str">
        <f>VLOOKUP(Table5[[#This Row],[BRANCH_NAME]],$C$3:$D$1432,2,0)</f>
        <v>186778</v>
      </c>
      <c r="I852">
        <v>133650</v>
      </c>
      <c r="K852">
        <v>133650</v>
      </c>
    </row>
    <row r="853" spans="1:11">
      <c r="A853">
        <v>287746</v>
      </c>
      <c r="C853" s="61" t="s">
        <v>887</v>
      </c>
      <c r="D853" t="str">
        <f>VLOOKUP(C853,'POPULATION DATA-3'!$E$3:$N$1432,10,0)</f>
        <v>20052.08</v>
      </c>
      <c r="G853" s="61" t="s">
        <v>1179</v>
      </c>
      <c r="H853" s="61" t="str">
        <f>VLOOKUP(Table5[[#This Row],[BRANCH_NAME]],$C$3:$D$1432,2,0)</f>
        <v>91771.68</v>
      </c>
      <c r="I853">
        <v>287746</v>
      </c>
      <c r="K853">
        <v>287746</v>
      </c>
    </row>
    <row r="854" spans="1:11">
      <c r="A854">
        <v>231538</v>
      </c>
      <c r="C854" s="61" t="s">
        <v>364</v>
      </c>
      <c r="D854" t="str">
        <f>VLOOKUP(C854,'POPULATION DATA-3'!$E$3:$N$1432,10,0)</f>
        <v>12532.55</v>
      </c>
      <c r="G854" s="61" t="s">
        <v>409</v>
      </c>
      <c r="H854" s="61" t="str">
        <f>VLOOKUP(Table5[[#This Row],[BRANCH_NAME]],$C$3:$D$1432,2,0)</f>
        <v>88990.72</v>
      </c>
      <c r="I854">
        <v>231538</v>
      </c>
      <c r="K854">
        <v>231538</v>
      </c>
    </row>
    <row r="855" spans="1:11">
      <c r="A855">
        <v>170806</v>
      </c>
      <c r="C855" s="61" t="s">
        <v>891</v>
      </c>
      <c r="D855" t="str">
        <f>VLOOKUP(C855,'POPULATION DATA-3'!$E$3:$N$1432,10,0)</f>
        <v>27571.61</v>
      </c>
      <c r="G855" s="61" t="s">
        <v>410</v>
      </c>
      <c r="H855" s="61" t="str">
        <f>VLOOKUP(Table5[[#This Row],[BRANCH_NAME]],$C$3:$D$1432,2,0)</f>
        <v>278096</v>
      </c>
      <c r="I855">
        <v>170806</v>
      </c>
      <c r="K855">
        <v>170806</v>
      </c>
    </row>
    <row r="856" spans="1:11">
      <c r="A856">
        <v>317253</v>
      </c>
      <c r="C856" s="61" t="s">
        <v>890</v>
      </c>
      <c r="D856" t="str">
        <f>VLOOKUP(C856,'POPULATION DATA-3'!$E$3:$N$1432,10,0)</f>
        <v>20052.08</v>
      </c>
      <c r="G856" s="61" t="s">
        <v>1250</v>
      </c>
      <c r="H856" s="61" t="str">
        <f>VLOOKUP(Table5[[#This Row],[BRANCH_NAME]],$C$3:$D$1432,2,0)</f>
        <v>540156</v>
      </c>
      <c r="I856">
        <v>317253</v>
      </c>
      <c r="K856">
        <v>317253</v>
      </c>
    </row>
    <row r="857" spans="1:11">
      <c r="A857">
        <v>160049</v>
      </c>
      <c r="C857" s="61" t="s">
        <v>902</v>
      </c>
      <c r="D857" t="str">
        <f>VLOOKUP(C857,'POPULATION DATA-3'!$E$3:$N$1432,10,0)</f>
        <v>10026.04</v>
      </c>
      <c r="G857" s="10" t="s">
        <v>747</v>
      </c>
      <c r="H857" s="10" t="str">
        <f>VLOOKUP(Table5[[#This Row],[BRANCH_NAME]],$C$3:$D$1432,2,0)</f>
        <v>TOTAL_POPULATION</v>
      </c>
      <c r="I857">
        <v>160049</v>
      </c>
      <c r="K857">
        <v>160049</v>
      </c>
    </row>
    <row r="858" spans="1:11">
      <c r="A858">
        <v>122841</v>
      </c>
      <c r="C858" s="61" t="s">
        <v>892</v>
      </c>
      <c r="D858" t="str">
        <f>VLOOKUP(C858,'POPULATION DATA-3'!$E$3:$N$1432,10,0)</f>
        <v>22558.59</v>
      </c>
      <c r="G858" s="61" t="s">
        <v>1193</v>
      </c>
      <c r="H858" s="61" t="str">
        <f>VLOOKUP(Table5[[#This Row],[BRANCH_NAME]],$C$3:$D$1432,2,0)</f>
        <v>133650</v>
      </c>
      <c r="I858">
        <v>122841</v>
      </c>
      <c r="K858">
        <v>122841</v>
      </c>
    </row>
    <row r="859" spans="1:11">
      <c r="A859">
        <v>131625</v>
      </c>
      <c r="C859" s="61" t="s">
        <v>893</v>
      </c>
      <c r="D859" t="str">
        <f>VLOOKUP(C859,'POPULATION DATA-3'!$E$3:$N$1432,10,0)</f>
        <v>42610.67</v>
      </c>
      <c r="G859" s="61" t="s">
        <v>1218</v>
      </c>
      <c r="H859" s="61" t="str">
        <f>VLOOKUP(Table5[[#This Row],[BRANCH_NAME]],$C$3:$D$1432,2,0)</f>
        <v>287746</v>
      </c>
      <c r="I859">
        <v>131625</v>
      </c>
      <c r="K859">
        <v>131625</v>
      </c>
    </row>
    <row r="860" spans="1:11">
      <c r="A860">
        <v>100538.90000000001</v>
      </c>
      <c r="C860" s="61" t="s">
        <v>894</v>
      </c>
      <c r="D860" t="str">
        <f>VLOOKUP(C860,'POPULATION DATA-3'!$E$3:$N$1432,10,0)</f>
        <v>32584.63</v>
      </c>
      <c r="G860" s="61" t="s">
        <v>1115</v>
      </c>
      <c r="H860" s="61" t="str">
        <f>VLOOKUP(Table5[[#This Row],[BRANCH_NAME]],$C$3:$D$1432,2,0)</f>
        <v>231538</v>
      </c>
      <c r="I860">
        <v>100538.90000000001</v>
      </c>
      <c r="K860">
        <v>100538.90000000001</v>
      </c>
    </row>
    <row r="861" spans="1:11">
      <c r="A861">
        <v>61608.049999999996</v>
      </c>
      <c r="C861" s="61" t="s">
        <v>899</v>
      </c>
      <c r="D861" t="str">
        <f>VLOOKUP(C861,'POPULATION DATA-3'!$E$3:$N$1432,10,0)</f>
        <v>20052.08</v>
      </c>
      <c r="G861" s="61" t="s">
        <v>1068</v>
      </c>
      <c r="H861" s="61" t="str">
        <f>VLOOKUP(Table5[[#This Row],[BRANCH_NAME]],$C$3:$D$1432,2,0)</f>
        <v>170806</v>
      </c>
      <c r="I861">
        <v>61608.049999999996</v>
      </c>
      <c r="K861">
        <v>61608.049999999996</v>
      </c>
    </row>
    <row r="862" spans="1:11">
      <c r="A862">
        <v>58087.590000000004</v>
      </c>
      <c r="C862" s="101" t="s">
        <v>933</v>
      </c>
      <c r="D862" t="str">
        <f>VLOOKUP(C862,'POPULATION DATA-3'!$E$3:$N$1432,10,0)</f>
        <v>191910</v>
      </c>
      <c r="G862" s="61" t="s">
        <v>750</v>
      </c>
      <c r="H862" s="61" t="str">
        <f>VLOOKUP(Table5[[#This Row],[BRANCH_NAME]],$C$3:$D$1432,2,0)</f>
        <v>317253</v>
      </c>
      <c r="I862">
        <v>58087.590000000004</v>
      </c>
      <c r="K862">
        <v>58087.590000000004</v>
      </c>
    </row>
    <row r="863" spans="1:11">
      <c r="A863">
        <v>56327.360000000001</v>
      </c>
      <c r="C863" s="61" t="s">
        <v>932</v>
      </c>
      <c r="D863" t="str">
        <f>VLOOKUP(C863,'POPULATION DATA-3'!$E$3:$N$1432,10,0)</f>
        <v>23029.2</v>
      </c>
      <c r="G863" s="61" t="s">
        <v>1080</v>
      </c>
      <c r="H863" s="61" t="str">
        <f>VLOOKUP(Table5[[#This Row],[BRANCH_NAME]],$C$3:$D$1432,2,0)</f>
        <v>160049</v>
      </c>
      <c r="I863">
        <v>56327.360000000001</v>
      </c>
      <c r="K863">
        <v>56327.360000000001</v>
      </c>
    </row>
    <row r="864" spans="1:11">
      <c r="A864">
        <v>16533.400000000001</v>
      </c>
      <c r="C864" s="61" t="s">
        <v>934</v>
      </c>
      <c r="D864" t="str">
        <f>VLOOKUP(C864,'POPULATION DATA-3'!$E$3:$N$1432,10,0)</f>
        <v>28786.5</v>
      </c>
      <c r="G864" s="61" t="s">
        <v>1111</v>
      </c>
      <c r="H864" s="61" t="str">
        <f>VLOOKUP(Table5[[#This Row],[BRANCH_NAME]],$C$3:$D$1432,2,0)</f>
        <v>122841</v>
      </c>
      <c r="I864">
        <v>16533.400000000001</v>
      </c>
      <c r="K864">
        <v>16533.400000000001</v>
      </c>
    </row>
    <row r="865" spans="1:11">
      <c r="A865">
        <v>437268</v>
      </c>
      <c r="C865" s="61" t="s">
        <v>936</v>
      </c>
      <c r="D865" t="str">
        <f>VLOOKUP(C865,'POPULATION DATA-3'!$E$3:$N$1432,10,0)</f>
        <v>30705.6</v>
      </c>
      <c r="G865" s="61" t="s">
        <v>835</v>
      </c>
      <c r="H865" s="61" t="str">
        <f>VLOOKUP(Table5[[#This Row],[BRANCH_NAME]],$C$3:$D$1432,2,0)</f>
        <v>182798</v>
      </c>
      <c r="I865">
        <v>437268</v>
      </c>
      <c r="K865">
        <v>437268</v>
      </c>
    </row>
    <row r="866" spans="1:11">
      <c r="A866">
        <v>92599</v>
      </c>
      <c r="C866" s="61" t="s">
        <v>946</v>
      </c>
      <c r="D866" t="str">
        <f>VLOOKUP(C866,'POPULATION DATA-3'!$E$3:$N$1432,10,0)</f>
        <v>38382</v>
      </c>
      <c r="G866" s="61" t="s">
        <v>1067</v>
      </c>
      <c r="H866" s="61" t="str">
        <f>VLOOKUP(Table5[[#This Row],[BRANCH_NAME]],$C$3:$D$1432,2,0)</f>
        <v>100538.9</v>
      </c>
      <c r="I866">
        <v>92599</v>
      </c>
      <c r="K866">
        <v>92599</v>
      </c>
    </row>
    <row r="867" spans="1:11">
      <c r="A867">
        <v>101658</v>
      </c>
      <c r="C867" s="61" t="s">
        <v>948</v>
      </c>
      <c r="D867" t="str">
        <f>VLOOKUP(C867,'POPULATION DATA-3'!$E$3:$N$1432,10,0)</f>
        <v>21110.1</v>
      </c>
      <c r="G867" s="61" t="s">
        <v>1071</v>
      </c>
      <c r="H867" s="61" t="str">
        <f>VLOOKUP(Table5[[#This Row],[BRANCH_NAME]],$C$3:$D$1432,2,0)</f>
        <v>176023</v>
      </c>
      <c r="I867">
        <v>101658</v>
      </c>
      <c r="K867">
        <v>101658</v>
      </c>
    </row>
    <row r="868" spans="1:11">
      <c r="A868">
        <v>340672</v>
      </c>
      <c r="C868" s="61" t="s">
        <v>950</v>
      </c>
      <c r="D868" t="str">
        <f>VLOOKUP(C868,'POPULATION DATA-3'!$E$3:$N$1432,10,0)</f>
        <v>26867.4</v>
      </c>
      <c r="G868" s="61" t="s">
        <v>1073</v>
      </c>
      <c r="H868" s="61" t="str">
        <f>VLOOKUP(Table5[[#This Row],[BRANCH_NAME]],$C$3:$D$1432,2,0)</f>
        <v>58087.59</v>
      </c>
      <c r="I868">
        <v>340672</v>
      </c>
      <c r="K868">
        <v>340672</v>
      </c>
    </row>
    <row r="869" spans="1:11">
      <c r="A869">
        <v>274889</v>
      </c>
      <c r="C869" s="61" t="s">
        <v>949</v>
      </c>
      <c r="D869" t="str">
        <f>VLOOKUP(C869,'POPULATION DATA-3'!$E$3:$N$1432,10,0)</f>
        <v>23029.2</v>
      </c>
      <c r="G869" s="61" t="s">
        <v>1070</v>
      </c>
      <c r="H869" s="61" t="str">
        <f>VLOOKUP(Table5[[#This Row],[BRANCH_NAME]],$C$3:$D$1432,2,0)</f>
        <v>56327.36</v>
      </c>
      <c r="I869">
        <v>274889</v>
      </c>
      <c r="K869">
        <v>274889</v>
      </c>
    </row>
    <row r="870" spans="1:11">
      <c r="A870">
        <v>27571.61</v>
      </c>
      <c r="C870" s="101" t="s">
        <v>940</v>
      </c>
      <c r="D870" t="str">
        <f>VLOOKUP(C870,'POPULATION DATA-3'!$E$3:$N$1432,10,0)</f>
        <v>193931</v>
      </c>
      <c r="G870" s="61" t="s">
        <v>1089</v>
      </c>
      <c r="H870" s="61" t="str">
        <f>VLOOKUP(Table5[[#This Row],[BRANCH_NAME]],$C$3:$D$1432,2,0)</f>
        <v>16533.4</v>
      </c>
      <c r="I870">
        <v>27571.61</v>
      </c>
      <c r="K870">
        <v>27571.61</v>
      </c>
    </row>
    <row r="871" spans="1:11">
      <c r="A871">
        <v>20052.080000000002</v>
      </c>
      <c r="C871" s="61" t="s">
        <v>939</v>
      </c>
      <c r="D871" t="str">
        <f>VLOOKUP(C871,'POPULATION DATA-3'!$E$3:$N$1432,10,0)</f>
        <v>193931</v>
      </c>
      <c r="G871" s="61" t="s">
        <v>1085</v>
      </c>
      <c r="H871" s="61" t="str">
        <f>VLOOKUP(Table5[[#This Row],[BRANCH_NAME]],$C$3:$D$1432,2,0)</f>
        <v>437268</v>
      </c>
      <c r="I871">
        <v>20052.080000000002</v>
      </c>
      <c r="K871">
        <v>20052.080000000002</v>
      </c>
    </row>
    <row r="872" spans="1:11">
      <c r="A872">
        <v>17545.570000000003</v>
      </c>
      <c r="C872" s="101" t="s">
        <v>966</v>
      </c>
      <c r="D872" t="str">
        <f>VLOOKUP(C872,'POPULATION DATA-3'!$E$3:$N$1432,10,0)</f>
        <v>328457</v>
      </c>
      <c r="G872" s="61" t="s">
        <v>1069</v>
      </c>
      <c r="H872" s="61" t="str">
        <f>VLOOKUP(Table5[[#This Row],[BRANCH_NAME]],$C$3:$D$1432,2,0)</f>
        <v>92599</v>
      </c>
      <c r="I872">
        <v>17545.570000000003</v>
      </c>
      <c r="K872">
        <v>17545.570000000003</v>
      </c>
    </row>
    <row r="873" spans="1:11">
      <c r="A873">
        <v>22558.59</v>
      </c>
      <c r="C873" s="61" t="s">
        <v>966</v>
      </c>
      <c r="D873" t="str">
        <f>VLOOKUP(C873,'POPULATION DATA-3'!$E$3:$N$1432,10,0)</f>
        <v>328457</v>
      </c>
      <c r="G873" s="61" t="s">
        <v>1251</v>
      </c>
      <c r="H873" s="61" t="str">
        <f>VLOOKUP(Table5[[#This Row],[BRANCH_NAME]],$C$3:$D$1432,2,0)</f>
        <v>101658</v>
      </c>
      <c r="I873">
        <v>22558.59</v>
      </c>
      <c r="K873">
        <v>22558.59</v>
      </c>
    </row>
    <row r="874" spans="1:11">
      <c r="A874">
        <v>25065.100000000002</v>
      </c>
      <c r="C874" s="61" t="s">
        <v>969</v>
      </c>
      <c r="D874" t="str">
        <f>VLOOKUP(C874,'POPULATION DATA-3'!$E$3:$N$1432,10,0)</f>
        <v>108390.81</v>
      </c>
      <c r="G874" s="61" t="s">
        <v>1166</v>
      </c>
      <c r="H874" s="61" t="str">
        <f>VLOOKUP(Table5[[#This Row],[BRANCH_NAME]],$C$3:$D$1432,2,0)</f>
        <v>340672</v>
      </c>
      <c r="I874">
        <v>25065.100000000002</v>
      </c>
      <c r="K874">
        <v>25065.100000000002</v>
      </c>
    </row>
    <row r="875" spans="1:11">
      <c r="A875">
        <v>12532.550000000001</v>
      </c>
      <c r="C875" s="61" t="s">
        <v>974</v>
      </c>
      <c r="D875" t="str">
        <f>VLOOKUP(C875,'POPULATION DATA-3'!$E$3:$N$1432,10,0)</f>
        <v>105106.24</v>
      </c>
      <c r="G875" s="61" t="s">
        <v>752</v>
      </c>
      <c r="H875" s="61" t="str">
        <f>VLOOKUP(Table5[[#This Row],[BRANCH_NAME]],$C$3:$D$1432,2,0)</f>
        <v>274889</v>
      </c>
      <c r="I875">
        <v>12532.550000000001</v>
      </c>
      <c r="K875">
        <v>12532.550000000001</v>
      </c>
    </row>
    <row r="876" spans="1:11">
      <c r="A876">
        <v>13785.805</v>
      </c>
      <c r="C876" s="101" t="s">
        <v>963</v>
      </c>
      <c r="D876" t="str">
        <f>VLOOKUP(C876,'POPULATION DATA-3'!$E$3:$N$1432,10,0)</f>
        <v>560952</v>
      </c>
      <c r="G876" s="61" t="s">
        <v>1217</v>
      </c>
      <c r="H876" s="61" t="str">
        <f>VLOOKUP(Table5[[#This Row],[BRANCH_NAME]],$C$3:$D$1432,2,0)</f>
        <v>27571.61</v>
      </c>
      <c r="I876">
        <v>13785.805</v>
      </c>
      <c r="K876">
        <v>13785.805</v>
      </c>
    </row>
    <row r="877" spans="1:11">
      <c r="A877">
        <v>18798.825000000001</v>
      </c>
      <c r="C877" s="61" t="s">
        <v>962</v>
      </c>
      <c r="D877" t="str">
        <f>VLOOKUP(C877,'POPULATION DATA-3'!$E$3:$N$1432,10,0)</f>
        <v>100971.36</v>
      </c>
      <c r="G877" s="61" t="s">
        <v>1225</v>
      </c>
      <c r="H877" s="61" t="str">
        <f>VLOOKUP(Table5[[#This Row],[BRANCH_NAME]],$C$3:$D$1432,2,0)</f>
        <v>20052.08</v>
      </c>
      <c r="I877">
        <v>18798.825000000001</v>
      </c>
      <c r="K877">
        <v>18798.825000000001</v>
      </c>
    </row>
    <row r="878" spans="1:11">
      <c r="A878">
        <v>21305.335000000003</v>
      </c>
      <c r="C878" s="61" t="s">
        <v>968</v>
      </c>
      <c r="D878" t="str">
        <f>VLOOKUP(C878,'POPULATION DATA-3'!$E$3:$N$1432,10,0)</f>
        <v>84142.8</v>
      </c>
      <c r="G878" s="61" t="s">
        <v>1221</v>
      </c>
      <c r="H878" s="61" t="str">
        <f>VLOOKUP(Table5[[#This Row],[BRANCH_NAME]],$C$3:$D$1432,2,0)</f>
        <v>17545.57</v>
      </c>
      <c r="I878">
        <v>21305.335000000003</v>
      </c>
      <c r="K878">
        <v>21305.335000000003</v>
      </c>
    </row>
    <row r="879" spans="1:11">
      <c r="A879">
        <v>23811.845000000001</v>
      </c>
      <c r="C879" s="61" t="s">
        <v>493</v>
      </c>
      <c r="D879" t="str">
        <f>VLOOKUP(C879,'POPULATION DATA-3'!$E$3:$N$1432,10,0)</f>
        <v>66439</v>
      </c>
      <c r="G879" s="61" t="s">
        <v>1072</v>
      </c>
      <c r="H879" s="61" t="str">
        <f>VLOOKUP(Table5[[#This Row],[BRANCH_NAME]],$C$3:$D$1432,2,0)</f>
        <v>22558.59</v>
      </c>
      <c r="I879">
        <v>23811.845000000001</v>
      </c>
      <c r="K879">
        <v>23811.845000000001</v>
      </c>
    </row>
    <row r="880" spans="1:11">
      <c r="A880">
        <v>47623.69</v>
      </c>
      <c r="C880" s="61" t="s">
        <v>973</v>
      </c>
      <c r="D880" t="str">
        <f>VLOOKUP(C880,'POPULATION DATA-3'!$E$3:$N$1432,10,0)</f>
        <v>72923.76</v>
      </c>
      <c r="G880" s="61" t="s">
        <v>1074</v>
      </c>
      <c r="H880" s="61" t="str">
        <f>VLOOKUP(Table5[[#This Row],[BRANCH_NAME]],$C$3:$D$1432,2,0)</f>
        <v>25065.1</v>
      </c>
      <c r="I880">
        <v>47623.69</v>
      </c>
      <c r="K880">
        <v>47623.69</v>
      </c>
    </row>
    <row r="881" spans="1:11">
      <c r="A881">
        <v>361396</v>
      </c>
      <c r="C881" s="61" t="s">
        <v>57</v>
      </c>
      <c r="D881" t="str">
        <f>VLOOKUP(C881,'POPULATION DATA-3'!$E$3:$N$1432,10,0)</f>
        <v>65228.66</v>
      </c>
      <c r="G881" s="61" t="s">
        <v>1222</v>
      </c>
      <c r="H881" s="61" t="str">
        <f>VLOOKUP(Table5[[#This Row],[BRANCH_NAME]],$C$3:$D$1432,2,0)</f>
        <v>12532.55</v>
      </c>
      <c r="I881">
        <v>361396</v>
      </c>
      <c r="K881">
        <v>361396</v>
      </c>
    </row>
    <row r="882" spans="1:11">
      <c r="A882">
        <v>149924.70000000001</v>
      </c>
      <c r="C882" s="61" t="s">
        <v>975</v>
      </c>
      <c r="D882" t="str">
        <f>VLOOKUP(C882,'POPULATION DATA-3'!$E$3:$N$1432,10,0)</f>
        <v>123409.44</v>
      </c>
      <c r="G882" s="61" t="s">
        <v>1075</v>
      </c>
      <c r="H882" s="61" t="str">
        <f>VLOOKUP(Table5[[#This Row],[BRANCH_NAME]],$C$3:$D$1432,2,0)</f>
        <v>13785.805</v>
      </c>
      <c r="I882">
        <v>149924.70000000001</v>
      </c>
      <c r="K882">
        <v>149924.70000000001</v>
      </c>
    </row>
    <row r="883" spans="1:11">
      <c r="A883">
        <v>183241.30000000002</v>
      </c>
      <c r="C883" s="101" t="s">
        <v>326</v>
      </c>
      <c r="D883" t="str">
        <f>VLOOKUP(C883,'POPULATION DATA-3'!$E$3:$N$1432,10,0)</f>
        <v>228594</v>
      </c>
      <c r="G883" s="61" t="s">
        <v>1078</v>
      </c>
      <c r="H883" s="61" t="str">
        <f>VLOOKUP(Table5[[#This Row],[BRANCH_NAME]],$C$3:$D$1432,2,0)</f>
        <v>18798.825</v>
      </c>
      <c r="I883">
        <v>183241.30000000002</v>
      </c>
      <c r="K883">
        <v>183241.30000000002</v>
      </c>
    </row>
    <row r="884" spans="1:11">
      <c r="A884">
        <v>216841.90000000002</v>
      </c>
      <c r="C884" s="61" t="s">
        <v>324</v>
      </c>
      <c r="D884" t="str">
        <f>VLOOKUP(C884,'POPULATION DATA-3'!$E$3:$N$1432,10,0)</f>
        <v>102867.3</v>
      </c>
      <c r="G884" s="61" t="s">
        <v>747</v>
      </c>
      <c r="H884" s="61" t="str">
        <f>VLOOKUP(Table5[[#This Row],[BRANCH_NAME]],$C$3:$D$1432,2,0)</f>
        <v>TOTAL_POPULATION</v>
      </c>
      <c r="I884">
        <v>216841.90000000002</v>
      </c>
      <c r="K884">
        <v>216841.90000000002</v>
      </c>
    </row>
    <row r="885" spans="1:11">
      <c r="A885">
        <v>177416.1</v>
      </c>
      <c r="C885" s="61" t="s">
        <v>326</v>
      </c>
      <c r="D885" t="str">
        <f>VLOOKUP(C885,'POPULATION DATA-3'!$E$3:$N$1432,10,0)</f>
        <v>228594</v>
      </c>
      <c r="G885" s="61" t="s">
        <v>1082</v>
      </c>
      <c r="H885" s="61" t="str">
        <f>VLOOKUP(Table5[[#This Row],[BRANCH_NAME]],$C$3:$D$1432,2,0)</f>
        <v>23811.845</v>
      </c>
      <c r="I885">
        <v>177416.1</v>
      </c>
      <c r="K885">
        <v>177416.1</v>
      </c>
    </row>
    <row r="886" spans="1:11">
      <c r="A886">
        <v>318811</v>
      </c>
      <c r="C886" s="101" t="s">
        <v>388</v>
      </c>
      <c r="D886" t="str">
        <f>VLOOKUP(C886,'POPULATION DATA-3'!$E$3:$N$1432,10,0)</f>
        <v>426377</v>
      </c>
      <c r="G886" s="61" t="s">
        <v>1083</v>
      </c>
      <c r="H886" s="61" t="str">
        <f>VLOOKUP(Table5[[#This Row],[BRANCH_NAME]],$C$3:$D$1432,2,0)</f>
        <v>47623.69</v>
      </c>
      <c r="I886">
        <v>318811</v>
      </c>
      <c r="K886">
        <v>318811</v>
      </c>
    </row>
    <row r="887" spans="1:11">
      <c r="A887">
        <v>523950</v>
      </c>
      <c r="C887" s="61" t="s">
        <v>981</v>
      </c>
      <c r="D887" t="str">
        <f>VLOOKUP(C887,'POPULATION DATA-3'!$E$3:$N$1432,10,0)</f>
        <v>76747.86</v>
      </c>
      <c r="G887" s="61" t="s">
        <v>1109</v>
      </c>
      <c r="H887" s="61" t="str">
        <f>VLOOKUP(Table5[[#This Row],[BRANCH_NAME]],$C$3:$D$1432,2,0)</f>
        <v>361396</v>
      </c>
      <c r="I887">
        <v>523950</v>
      </c>
      <c r="K887">
        <v>523950</v>
      </c>
    </row>
    <row r="888" spans="1:11">
      <c r="A888">
        <v>67926.75</v>
      </c>
      <c r="C888" s="61" t="s">
        <v>979</v>
      </c>
      <c r="D888" t="str">
        <f>VLOOKUP(C888,'POPULATION DATA-3'!$E$3:$N$1432,10,0)</f>
        <v>63956.55</v>
      </c>
      <c r="G888" s="61" t="s">
        <v>748</v>
      </c>
      <c r="H888" s="61" t="str">
        <f>VLOOKUP(Table5[[#This Row],[BRANCH_NAME]],$C$3:$D$1432,2,0)</f>
        <v>149924.7</v>
      </c>
      <c r="I888">
        <v>67926.75</v>
      </c>
      <c r="K888">
        <v>67926.75</v>
      </c>
    </row>
    <row r="889" spans="1:11">
      <c r="A889">
        <v>76077.960000000006</v>
      </c>
      <c r="C889" s="61" t="s">
        <v>978</v>
      </c>
      <c r="D889" t="str">
        <f>VLOOKUP(C889,'POPULATION DATA-3'!$E$3:$N$1432,10,0)</f>
        <v>85275.4</v>
      </c>
      <c r="G889" s="61" t="s">
        <v>746</v>
      </c>
      <c r="H889" s="61" t="str">
        <f>VLOOKUP(Table5[[#This Row],[BRANCH_NAME]],$C$3:$D$1432,2,0)</f>
        <v>183241.3</v>
      </c>
      <c r="I889">
        <v>76077.960000000006</v>
      </c>
      <c r="K889">
        <v>76077.960000000006</v>
      </c>
    </row>
    <row r="890" spans="1:11">
      <c r="A890">
        <v>65209.68</v>
      </c>
      <c r="C890" s="61" t="s">
        <v>304</v>
      </c>
      <c r="D890" t="str">
        <f>VLOOKUP(C890,'POPULATION DATA-3'!$E$3:$N$1432,10,0)</f>
        <v>55429.01</v>
      </c>
      <c r="G890" s="61" t="s">
        <v>1108</v>
      </c>
      <c r="H890" s="61" t="str">
        <f>VLOOKUP(Table5[[#This Row],[BRANCH_NAME]],$C$3:$D$1432,2,0)</f>
        <v>216841.9</v>
      </c>
      <c r="I890">
        <v>65209.68</v>
      </c>
      <c r="K890">
        <v>65209.68</v>
      </c>
    </row>
    <row r="891" spans="1:11">
      <c r="A891">
        <v>62492.61</v>
      </c>
      <c r="C891" s="61" t="s">
        <v>387</v>
      </c>
      <c r="D891" t="str">
        <f>VLOOKUP(C891,'POPULATION DATA-3'!$E$3:$N$1432,10,0)</f>
        <v>51165.24</v>
      </c>
      <c r="G891" s="61" t="s">
        <v>1110</v>
      </c>
      <c r="H891" s="61" t="str">
        <f>VLOOKUP(Table5[[#This Row],[BRANCH_NAME]],$C$3:$D$1432,2,0)</f>
        <v>394258</v>
      </c>
      <c r="I891">
        <v>62492.61</v>
      </c>
      <c r="K891">
        <v>62492.61</v>
      </c>
    </row>
    <row r="892" spans="1:11">
      <c r="A892">
        <v>180283.5</v>
      </c>
      <c r="C892" s="61" t="s">
        <v>980</v>
      </c>
      <c r="D892" t="str">
        <f>VLOOKUP(C892,'POPULATION DATA-3'!$E$3:$N$1432,10,0)</f>
        <v>93802.94</v>
      </c>
      <c r="G892" s="61" t="s">
        <v>159</v>
      </c>
      <c r="H892" s="61" t="str">
        <f>VLOOKUP(Table5[[#This Row],[BRANCH_NAME]],$C$3:$D$1432,2,0)</f>
        <v>318811</v>
      </c>
      <c r="I892">
        <v>180283.5</v>
      </c>
      <c r="K892">
        <v>180283.5</v>
      </c>
    </row>
    <row r="893" spans="1:11">
      <c r="A893">
        <v>220346.50000000003</v>
      </c>
      <c r="C893" s="101" t="s">
        <v>302</v>
      </c>
      <c r="D893" t="str">
        <f>VLOOKUP(C893,'POPULATION DATA-3'!$E$3:$N$1432,10,0)</f>
        <v>705356</v>
      </c>
      <c r="G893" s="61" t="s">
        <v>1161</v>
      </c>
      <c r="H893" s="61" t="str">
        <f>VLOOKUP(Table5[[#This Row],[BRANCH_NAME]],$C$3:$D$1432,2,0)</f>
        <v>523950</v>
      </c>
      <c r="I893">
        <v>220346.50000000003</v>
      </c>
      <c r="K893">
        <v>220346.50000000003</v>
      </c>
    </row>
    <row r="894" spans="1:11">
      <c r="A894">
        <v>109661.65</v>
      </c>
      <c r="C894" s="61" t="s">
        <v>984</v>
      </c>
      <c r="D894" t="str">
        <f>VLOOKUP(C894,'POPULATION DATA-3'!$E$3:$N$1432,10,0)</f>
        <v>225713.92</v>
      </c>
      <c r="G894" s="61" t="s">
        <v>1189</v>
      </c>
      <c r="H894" s="61" t="str">
        <f>VLOOKUP(Table5[[#This Row],[BRANCH_NAME]],$C$3:$D$1432,2,0)</f>
        <v>67926.75</v>
      </c>
      <c r="I894">
        <v>109661.65</v>
      </c>
      <c r="K894">
        <v>109661.65</v>
      </c>
    </row>
    <row r="895" spans="1:11">
      <c r="A895">
        <v>103395.27</v>
      </c>
      <c r="C895" s="61" t="s">
        <v>302</v>
      </c>
      <c r="D895" t="str">
        <f>VLOOKUP(C895,'POPULATION DATA-3'!$E$3:$N$1432,10,0)</f>
        <v>705356</v>
      </c>
      <c r="G895" s="61" t="s">
        <v>1192</v>
      </c>
      <c r="H895" s="61" t="str">
        <f>VLOOKUP(Table5[[#This Row],[BRANCH_NAME]],$C$3:$D$1432,2,0)</f>
        <v>76077.96</v>
      </c>
      <c r="I895">
        <v>103395.27</v>
      </c>
      <c r="K895">
        <v>103395.27</v>
      </c>
    </row>
    <row r="896" spans="1:11">
      <c r="A896">
        <v>100262.08</v>
      </c>
      <c r="C896" s="61" t="s">
        <v>982</v>
      </c>
      <c r="D896" t="str">
        <f>VLOOKUP(C896,'POPULATION DATA-3'!$E$3:$N$1432,10,0)</f>
        <v>246874.6</v>
      </c>
      <c r="G896" s="61" t="s">
        <v>1190</v>
      </c>
      <c r="H896" s="61" t="str">
        <f>VLOOKUP(Table5[[#This Row],[BRANCH_NAME]],$C$3:$D$1432,2,0)</f>
        <v>65209.68</v>
      </c>
      <c r="I896">
        <v>100262.08</v>
      </c>
      <c r="K896">
        <v>100262.08</v>
      </c>
    </row>
    <row r="897" spans="1:11">
      <c r="A897">
        <v>173474.55000000002</v>
      </c>
      <c r="C897" s="101" t="s">
        <v>516</v>
      </c>
      <c r="D897" t="str">
        <f>VLOOKUP(C897,'POPULATION DATA-3'!$E$3:$N$1432,10,0)</f>
        <v>632664</v>
      </c>
      <c r="G897" s="61" t="s">
        <v>1197</v>
      </c>
      <c r="H897" s="61" t="str">
        <f>VLOOKUP(Table5[[#This Row],[BRANCH_NAME]],$C$3:$D$1432,2,0)</f>
        <v>62492.61</v>
      </c>
      <c r="I897">
        <v>173474.55000000002</v>
      </c>
      <c r="K897">
        <v>173474.55000000002</v>
      </c>
    </row>
    <row r="898" spans="1:11">
      <c r="A898">
        <v>212024.45</v>
      </c>
      <c r="C898" s="61" t="s">
        <v>516</v>
      </c>
      <c r="D898" t="str">
        <f>VLOOKUP(C898,'POPULATION DATA-3'!$E$3:$N$1432,10,0)</f>
        <v>632664</v>
      </c>
      <c r="G898" s="61" t="s">
        <v>1076</v>
      </c>
      <c r="H898" s="61" t="str">
        <f>VLOOKUP(Table5[[#This Row],[BRANCH_NAME]],$C$3:$D$1432,2,0)</f>
        <v>180283.5</v>
      </c>
      <c r="I898">
        <v>212024.45</v>
      </c>
      <c r="K898">
        <v>212024.45</v>
      </c>
    </row>
    <row r="899" spans="1:11">
      <c r="A899">
        <v>109788.59999999999</v>
      </c>
      <c r="C899" s="101" t="s">
        <v>305</v>
      </c>
      <c r="D899" t="str">
        <f>VLOOKUP(C899,'POPULATION DATA-3'!$E$3:$N$1432,10,0)</f>
        <v>527771</v>
      </c>
      <c r="G899" s="61" t="s">
        <v>1079</v>
      </c>
      <c r="H899" s="61" t="str">
        <f>VLOOKUP(Table5[[#This Row],[BRANCH_NAME]],$C$3:$D$1432,2,0)</f>
        <v>220346.5</v>
      </c>
      <c r="I899">
        <v>109788.59999999999</v>
      </c>
      <c r="K899">
        <v>109788.59999999999</v>
      </c>
    </row>
    <row r="900" spans="1:11">
      <c r="A900">
        <v>73192.400000000009</v>
      </c>
      <c r="C900" s="61" t="s">
        <v>305</v>
      </c>
      <c r="D900" t="str">
        <f>VLOOKUP(C900,'POPULATION DATA-3'!$E$3:$N$1432,10,0)</f>
        <v>527771</v>
      </c>
      <c r="G900" s="61" t="s">
        <v>1228</v>
      </c>
      <c r="H900" s="61" t="str">
        <f>VLOOKUP(Table5[[#This Row],[BRANCH_NAME]],$C$3:$D$1432,2,0)</f>
        <v>109661.65</v>
      </c>
      <c r="I900">
        <v>73192.400000000009</v>
      </c>
      <c r="K900">
        <v>73192.400000000009</v>
      </c>
    </row>
    <row r="901" spans="1:11">
      <c r="A901">
        <v>47042.400000000001</v>
      </c>
      <c r="C901" s="101" t="s">
        <v>328</v>
      </c>
      <c r="D901" t="str">
        <f>VLOOKUP(C901,'POPULATION DATA-3'!$E$3:$N$1432,10,0)</f>
        <v>332514</v>
      </c>
      <c r="G901" s="61" t="s">
        <v>1223</v>
      </c>
      <c r="H901" s="61" t="str">
        <f>VLOOKUP(Table5[[#This Row],[BRANCH_NAME]],$C$3:$D$1432,2,0)</f>
        <v>103395.27</v>
      </c>
      <c r="I901">
        <v>47042.400000000001</v>
      </c>
      <c r="K901">
        <v>47042.400000000001</v>
      </c>
    </row>
    <row r="902" spans="1:11">
      <c r="A902">
        <v>56450.879999999997</v>
      </c>
      <c r="C902" s="61" t="s">
        <v>327</v>
      </c>
      <c r="D902" t="str">
        <f>VLOOKUP(C902,'POPULATION DATA-3'!$E$3:$N$1432,10,0)</f>
        <v>332514</v>
      </c>
      <c r="G902" s="61" t="s">
        <v>1224</v>
      </c>
      <c r="H902" s="61" t="str">
        <f>VLOOKUP(Table5[[#This Row],[BRANCH_NAME]],$C$3:$D$1432,2,0)</f>
        <v>313319</v>
      </c>
      <c r="I902">
        <v>56450.879999999997</v>
      </c>
      <c r="K902">
        <v>56450.879999999997</v>
      </c>
    </row>
    <row r="903" spans="1:11">
      <c r="A903">
        <v>87812.48000000001</v>
      </c>
      <c r="C903" s="101" t="s">
        <v>832</v>
      </c>
      <c r="D903" t="str">
        <f>VLOOKUP(C903,'POPULATION DATA-3'!$E$3:$N$1432,10,0)</f>
        <v>137947</v>
      </c>
      <c r="G903" s="61" t="s">
        <v>1227</v>
      </c>
      <c r="H903" s="61" t="str">
        <f>VLOOKUP(Table5[[#This Row],[BRANCH_NAME]],$C$3:$D$1432,2,0)</f>
        <v>385499</v>
      </c>
      <c r="I903">
        <v>87812.48000000001</v>
      </c>
      <c r="K903">
        <v>87812.48000000001</v>
      </c>
    </row>
    <row r="904" spans="1:11">
      <c r="A904">
        <v>72131.680000000008</v>
      </c>
      <c r="C904" s="61" t="s">
        <v>831</v>
      </c>
      <c r="D904" t="str">
        <f>VLOOKUP(C904,'POPULATION DATA-3'!$E$3:$N$1432,10,0)</f>
        <v>137947</v>
      </c>
      <c r="G904" s="61" t="s">
        <v>1226</v>
      </c>
      <c r="H904" s="61" t="str">
        <f>VLOOKUP(Table5[[#This Row],[BRANCH_NAME]],$C$3:$D$1432,2,0)</f>
        <v>212024.45</v>
      </c>
      <c r="I904">
        <v>72131.680000000008</v>
      </c>
      <c r="K904">
        <v>72131.680000000008</v>
      </c>
    </row>
    <row r="905" spans="1:11">
      <c r="A905">
        <v>62723.200000000004</v>
      </c>
      <c r="C905" s="101" t="s">
        <v>386</v>
      </c>
      <c r="D905" t="str">
        <f>VLOOKUP(C905,'POPULATION DATA-3'!$E$3:$N$1432,10,0)</f>
        <v>28138</v>
      </c>
      <c r="G905" s="61" t="s">
        <v>1113</v>
      </c>
      <c r="H905" s="61" t="str">
        <f>VLOOKUP(Table5[[#This Row],[BRANCH_NAME]],$C$3:$D$1432,2,0)</f>
        <v>109788.6</v>
      </c>
      <c r="I905">
        <v>62723.200000000004</v>
      </c>
      <c r="K905">
        <v>62723.200000000004</v>
      </c>
    </row>
    <row r="906" spans="1:11">
      <c r="A906">
        <v>147300.45000000001</v>
      </c>
      <c r="C906" s="61" t="s">
        <v>385</v>
      </c>
      <c r="D906" t="str">
        <f>VLOOKUP(C906,'POPULATION DATA-3'!$E$3:$N$1432,10,0)</f>
        <v>28138</v>
      </c>
      <c r="G906" s="61" t="s">
        <v>894</v>
      </c>
      <c r="H906" s="61" t="str">
        <f>VLOOKUP(Table5[[#This Row],[BRANCH_NAME]],$C$3:$D$1432,2,0)</f>
        <v>32584.63</v>
      </c>
      <c r="I906">
        <v>147300.45000000001</v>
      </c>
      <c r="K906">
        <v>147300.45000000001</v>
      </c>
    </row>
    <row r="907" spans="1:11">
      <c r="A907">
        <v>120518.55</v>
      </c>
      <c r="C907" s="101" t="s">
        <v>828</v>
      </c>
      <c r="D907" t="str">
        <f>VLOOKUP(C907,'POPULATION DATA-3'!$E$3:$N$1432,10,0)</f>
        <v>321153</v>
      </c>
      <c r="G907" s="61" t="s">
        <v>1087</v>
      </c>
      <c r="H907" s="61" t="str">
        <f>VLOOKUP(Table5[[#This Row],[BRANCH_NAME]],$C$3:$D$1432,2,0)</f>
        <v>47042.4</v>
      </c>
      <c r="I907">
        <v>120518.55</v>
      </c>
      <c r="K907">
        <v>120518.55</v>
      </c>
    </row>
    <row r="908" spans="1:11">
      <c r="A908">
        <v>105784.40000000001</v>
      </c>
      <c r="C908" s="61" t="s">
        <v>827</v>
      </c>
      <c r="D908" t="str">
        <f>VLOOKUP(C908,'POPULATION DATA-3'!$E$3:$N$1432,10,0)</f>
        <v>102768.96</v>
      </c>
      <c r="G908" s="61" t="s">
        <v>1092</v>
      </c>
      <c r="H908" s="61" t="str">
        <f>VLOOKUP(Table5[[#This Row],[BRANCH_NAME]],$C$3:$D$1432,2,0)</f>
        <v>56450.88</v>
      </c>
      <c r="I908">
        <v>105784.40000000001</v>
      </c>
      <c r="K908">
        <v>105784.40000000001</v>
      </c>
    </row>
    <row r="909" spans="1:11">
      <c r="A909">
        <v>158676.6</v>
      </c>
      <c r="C909" s="61" t="s">
        <v>833</v>
      </c>
      <c r="D909" t="str">
        <f>VLOOKUP(C909,'POPULATION DATA-3'!$E$3:$N$1432,10,0)</f>
        <v>105980.49</v>
      </c>
      <c r="G909" s="61" t="s">
        <v>1093</v>
      </c>
      <c r="H909" s="61" t="str">
        <f>VLOOKUP(Table5[[#This Row],[BRANCH_NAME]],$C$3:$D$1432,2,0)</f>
        <v>87812.48</v>
      </c>
      <c r="I909">
        <v>158676.6</v>
      </c>
      <c r="K909">
        <v>158676.6</v>
      </c>
    </row>
    <row r="910" spans="1:11">
      <c r="A910">
        <v>27600.65</v>
      </c>
      <c r="C910" s="61" t="s">
        <v>830</v>
      </c>
      <c r="D910" t="str">
        <f>VLOOKUP(C910,'POPULATION DATA-3'!$E$3:$N$1432,10,0)</f>
        <v>112403.55</v>
      </c>
      <c r="G910" s="61" t="s">
        <v>1094</v>
      </c>
      <c r="H910" s="61" t="str">
        <f>VLOOKUP(Table5[[#This Row],[BRANCH_NAME]],$C$3:$D$1432,2,0)</f>
        <v>72131.68</v>
      </c>
      <c r="I910">
        <v>27600.65</v>
      </c>
      <c r="K910">
        <v>27600.65</v>
      </c>
    </row>
    <row r="911" spans="1:11">
      <c r="A911">
        <v>22582.350000000002</v>
      </c>
      <c r="C911" s="101" t="s">
        <v>330</v>
      </c>
      <c r="D911" t="str">
        <f>VLOOKUP(C911,'POPULATION DATA-3'!$E$3:$N$1432,10,0)</f>
        <v>99143</v>
      </c>
      <c r="G911" s="61" t="s">
        <v>1088</v>
      </c>
      <c r="H911" s="61" t="str">
        <f>VLOOKUP(Table5[[#This Row],[BRANCH_NAME]],$C$3:$D$1432,2,0)</f>
        <v>313616</v>
      </c>
      <c r="I911">
        <v>22582.350000000002</v>
      </c>
      <c r="K911">
        <v>22582.350000000002</v>
      </c>
    </row>
    <row r="912" spans="1:11">
      <c r="A912">
        <v>93687</v>
      </c>
      <c r="C912" s="61" t="s">
        <v>329</v>
      </c>
      <c r="D912" t="str">
        <f>VLOOKUP(C912,'POPULATION DATA-3'!$E$3:$N$1432,10,0)</f>
        <v>99143</v>
      </c>
      <c r="G912" s="61" t="s">
        <v>1084</v>
      </c>
      <c r="H912" s="61" t="str">
        <f>VLOOKUP(Table5[[#This Row],[BRANCH_NAME]],$C$3:$D$1432,2,0)</f>
        <v>147300.45</v>
      </c>
      <c r="I912">
        <v>93687</v>
      </c>
      <c r="K912">
        <v>93687</v>
      </c>
    </row>
    <row r="913" spans="1:11">
      <c r="A913">
        <v>160885</v>
      </c>
      <c r="C913" s="101" t="s">
        <v>990</v>
      </c>
      <c r="D913" t="str">
        <f>VLOOKUP(C913,'POPULATION DATA-3'!$E$3:$N$1432,10,0)</f>
        <v>124500</v>
      </c>
      <c r="G913" s="61" t="s">
        <v>1095</v>
      </c>
      <c r="H913" s="61" t="str">
        <f>VLOOKUP(Table5[[#This Row],[BRANCH_NAME]],$C$3:$D$1432,2,0)</f>
        <v>120518.55</v>
      </c>
      <c r="I913">
        <v>160885</v>
      </c>
      <c r="K913">
        <v>160885</v>
      </c>
    </row>
    <row r="914" spans="1:11">
      <c r="A914">
        <v>125454</v>
      </c>
      <c r="C914" s="61" t="s">
        <v>989</v>
      </c>
      <c r="D914" t="str">
        <f>VLOOKUP(C914,'POPULATION DATA-3'!$E$3:$N$1432,10,0)</f>
        <v>56025</v>
      </c>
      <c r="G914" s="61" t="s">
        <v>1163</v>
      </c>
      <c r="H914" s="61" t="str">
        <f>VLOOKUP(Table5[[#This Row],[BRANCH_NAME]],$C$3:$D$1432,2,0)</f>
        <v>105784.4</v>
      </c>
      <c r="I914">
        <v>125454</v>
      </c>
      <c r="K914">
        <v>125454</v>
      </c>
    </row>
    <row r="915" spans="1:11">
      <c r="A915">
        <v>203429.44999999998</v>
      </c>
      <c r="C915" s="61" t="s">
        <v>992</v>
      </c>
      <c r="D915" t="str">
        <f>VLOOKUP(C915,'POPULATION DATA-3'!$E$3:$N$1432,10,0)</f>
        <v>68475</v>
      </c>
      <c r="G915" s="61" t="s">
        <v>1165</v>
      </c>
      <c r="H915" s="61" t="str">
        <f>VLOOKUP(Table5[[#This Row],[BRANCH_NAME]],$C$3:$D$1432,2,0)</f>
        <v>158676.6</v>
      </c>
      <c r="I915">
        <v>203429.44999999998</v>
      </c>
      <c r="K915">
        <v>203429.44999999998</v>
      </c>
    </row>
    <row r="916" spans="1:11">
      <c r="A916">
        <v>191804.91</v>
      </c>
      <c r="C916" s="101" t="s">
        <v>987</v>
      </c>
      <c r="D916" t="str">
        <f>VLOOKUP(C916,'POPULATION DATA-3'!$E$3:$N$1432,10,0)</f>
        <v>272872</v>
      </c>
      <c r="G916" s="61" t="s">
        <v>1098</v>
      </c>
      <c r="H916" s="61" t="str">
        <f>VLOOKUP(Table5[[#This Row],[BRANCH_NAME]],$C$3:$D$1432,2,0)</f>
        <v>27600.65</v>
      </c>
      <c r="I916">
        <v>191804.91</v>
      </c>
      <c r="K916">
        <v>191804.91</v>
      </c>
    </row>
    <row r="917" spans="1:11">
      <c r="A917">
        <v>185992.64</v>
      </c>
      <c r="C917" s="61" t="s">
        <v>991</v>
      </c>
      <c r="D917" t="str">
        <f>VLOOKUP(C917,'POPULATION DATA-3'!$E$3:$N$1432,10,0)</f>
        <v>95505.2</v>
      </c>
      <c r="G917" s="61" t="s">
        <v>1096</v>
      </c>
      <c r="H917" s="61" t="str">
        <f>VLOOKUP(Table5[[#This Row],[BRANCH_NAME]],$C$3:$D$1432,2,0)</f>
        <v>22582.35</v>
      </c>
      <c r="I917">
        <v>185992.64</v>
      </c>
      <c r="K917">
        <v>185992.64</v>
      </c>
    </row>
    <row r="918" spans="1:11">
      <c r="A918">
        <v>490138</v>
      </c>
      <c r="C918" s="61" t="s">
        <v>325</v>
      </c>
      <c r="D918" t="str">
        <f>VLOOKUP(C918,'POPULATION DATA-3'!$E$3:$N$1432,10,0)</f>
        <v>90047.76</v>
      </c>
      <c r="G918" s="61" t="s">
        <v>1219</v>
      </c>
      <c r="H918" s="61" t="str">
        <f>VLOOKUP(Table5[[#This Row],[BRANCH_NAME]],$C$3:$D$1432,2,0)</f>
        <v>93687</v>
      </c>
      <c r="I918">
        <v>490138</v>
      </c>
      <c r="K918">
        <v>490138</v>
      </c>
    </row>
    <row r="919" spans="1:11">
      <c r="A919">
        <v>176124.85</v>
      </c>
      <c r="C919" s="61" t="s">
        <v>988</v>
      </c>
      <c r="D919" t="str">
        <f>VLOOKUP(C919,'POPULATION DATA-3'!$E$3:$N$1432,10,0)</f>
        <v>87319.04</v>
      </c>
      <c r="G919" s="61" t="s">
        <v>1229</v>
      </c>
      <c r="H919" s="61" t="str">
        <f>VLOOKUP(Table5[[#This Row],[BRANCH_NAME]],$C$3:$D$1432,2,0)</f>
        <v>160885</v>
      </c>
      <c r="I919">
        <v>176124.85</v>
      </c>
      <c r="K919">
        <v>176124.85</v>
      </c>
    </row>
    <row r="920" spans="1:11">
      <c r="A920">
        <v>144102.15</v>
      </c>
      <c r="C920" s="101" t="s">
        <v>928</v>
      </c>
      <c r="D920" t="str">
        <f>VLOOKUP(C920,'POPULATION DATA-3'!$E$3:$N$1432,10,0)</f>
        <v>247983</v>
      </c>
      <c r="G920" s="61" t="s">
        <v>1195</v>
      </c>
      <c r="H920" s="61" t="str">
        <f>VLOOKUP(Table5[[#This Row],[BRANCH_NAME]],$C$3:$D$1432,2,0)</f>
        <v>125454</v>
      </c>
      <c r="I920">
        <v>144102.15</v>
      </c>
      <c r="K920">
        <v>144102.15</v>
      </c>
    </row>
    <row r="921" spans="1:11">
      <c r="A921">
        <v>332530</v>
      </c>
      <c r="C921" s="61" t="s">
        <v>927</v>
      </c>
      <c r="D921" t="str">
        <f>VLOOKUP(C921,'POPULATION DATA-3'!$E$3:$N$1432,10,0)</f>
        <v>111592.35</v>
      </c>
      <c r="G921" s="61" t="s">
        <v>50</v>
      </c>
      <c r="H921" s="61" t="str">
        <f>VLOOKUP(Table5[[#This Row],[BRANCH_NAME]],$C$3:$D$1432,2,0)</f>
        <v>244006.4</v>
      </c>
      <c r="I921">
        <v>332530</v>
      </c>
      <c r="K921">
        <v>332530</v>
      </c>
    </row>
    <row r="922" spans="1:11">
      <c r="A922">
        <v>38042.400000000001</v>
      </c>
      <c r="C922" s="61" t="s">
        <v>943</v>
      </c>
      <c r="D922" t="str">
        <f>VLOOKUP(C922,'POPULATION DATA-3'!$E$3:$N$1432,10,0)</f>
        <v>136390.65</v>
      </c>
      <c r="G922" s="61" t="s">
        <v>57</v>
      </c>
      <c r="H922" s="61" t="str">
        <f>VLOOKUP(Table5[[#This Row],[BRANCH_NAME]],$C$3:$D$1432,2,0)</f>
        <v>65228.66</v>
      </c>
      <c r="I922">
        <v>38042.400000000001</v>
      </c>
      <c r="K922">
        <v>38042.400000000001</v>
      </c>
    </row>
    <row r="923" spans="1:11">
      <c r="A923">
        <v>45650.879999999997</v>
      </c>
      <c r="C923" s="101" t="s">
        <v>1024</v>
      </c>
      <c r="D923" t="str">
        <f>VLOOKUP(C923,'POPULATION DATA-3'!$E$3:$N$1432,10,0)</f>
        <v>299820</v>
      </c>
      <c r="G923" s="61" t="s">
        <v>753</v>
      </c>
      <c r="H923" s="61" t="str">
        <f>VLOOKUP(Table5[[#This Row],[BRANCH_NAME]],$C$3:$D$1432,2,0)</f>
        <v>185992.64</v>
      </c>
      <c r="I923">
        <v>45650.879999999997</v>
      </c>
      <c r="K923">
        <v>45650.879999999997</v>
      </c>
    </row>
    <row r="924" spans="1:11">
      <c r="A924">
        <v>50723.200000000004</v>
      </c>
      <c r="C924" s="61" t="s">
        <v>1024</v>
      </c>
      <c r="D924" t="str">
        <f>VLOOKUP(C924,'POPULATION DATA-3'!$E$3:$N$1432,10,0)</f>
        <v>299820</v>
      </c>
      <c r="G924" s="61" t="s">
        <v>1114</v>
      </c>
      <c r="H924" s="61" t="str">
        <f>VLOOKUP(Table5[[#This Row],[BRANCH_NAME]],$C$3:$D$1432,2,0)</f>
        <v>490138</v>
      </c>
      <c r="I924">
        <v>50723.200000000004</v>
      </c>
      <c r="K924">
        <v>50723.200000000004</v>
      </c>
    </row>
    <row r="925" spans="1:11">
      <c r="A925">
        <v>32970.080000000002</v>
      </c>
      <c r="C925" s="101" t="s">
        <v>938</v>
      </c>
      <c r="D925" t="str">
        <f>VLOOKUP(C925,'POPULATION DATA-3'!$E$3:$N$1432,10,0)</f>
        <v>83881</v>
      </c>
      <c r="G925" s="10" t="s">
        <v>268</v>
      </c>
      <c r="H925" s="10" t="str">
        <f>VLOOKUP(Table5[[#This Row],[BRANCH_NAME]],$C$3:$D$1432,2,0)</f>
        <v>TOTAL_POPULATION</v>
      </c>
      <c r="I925">
        <v>32970.080000000002</v>
      </c>
      <c r="K925">
        <v>32970.080000000002</v>
      </c>
    </row>
    <row r="926" spans="1:11">
      <c r="A926">
        <v>30433.919999999998</v>
      </c>
      <c r="C926" s="61" t="s">
        <v>937</v>
      </c>
      <c r="D926" t="str">
        <f>VLOOKUP(C926,'POPULATION DATA-3'!$E$3:$N$1432,10,0)</f>
        <v>83881</v>
      </c>
      <c r="G926" s="61" t="s">
        <v>421</v>
      </c>
      <c r="H926" s="61" t="str">
        <f>VLOOKUP(Table5[[#This Row],[BRANCH_NAME]],$C$3:$D$1432,2,0)</f>
        <v>176124.85</v>
      </c>
      <c r="I926">
        <v>30433.919999999998</v>
      </c>
      <c r="K926">
        <v>30433.919999999998</v>
      </c>
    </row>
    <row r="927" spans="1:11">
      <c r="A927">
        <v>55795.519999999997</v>
      </c>
      <c r="C927" s="101" t="s">
        <v>300</v>
      </c>
      <c r="D927" t="str">
        <f>VLOOKUP(C927,'POPULATION DATA-3'!$E$3:$N$1432,10,0)</f>
        <v>178503</v>
      </c>
      <c r="G927" s="61" t="s">
        <v>427</v>
      </c>
      <c r="H927" s="61" t="str">
        <f>VLOOKUP(Table5[[#This Row],[BRANCH_NAME]],$C$3:$D$1432,2,0)</f>
        <v>144102.15</v>
      </c>
      <c r="I927">
        <v>55795.519999999997</v>
      </c>
      <c r="K927">
        <v>55795.519999999997</v>
      </c>
    </row>
    <row r="928" spans="1:11">
      <c r="A928">
        <v>81400.549999999988</v>
      </c>
      <c r="C928" s="61" t="s">
        <v>298</v>
      </c>
      <c r="D928" t="str">
        <f>VLOOKUP(C928,'POPULATION DATA-3'!$E$3:$N$1432,10,0)</f>
        <v>178503</v>
      </c>
      <c r="G928" s="61" t="s">
        <v>658</v>
      </c>
      <c r="H928" s="61" t="str">
        <f>VLOOKUP(Table5[[#This Row],[BRANCH_NAME]],$C$3:$D$1432,2,0)</f>
        <v>332530</v>
      </c>
      <c r="I928">
        <v>81400.549999999988</v>
      </c>
      <c r="K928">
        <v>81400.549999999988</v>
      </c>
    </row>
    <row r="929" spans="1:11">
      <c r="A929">
        <v>76749.09</v>
      </c>
      <c r="C929" s="101" t="s">
        <v>945</v>
      </c>
      <c r="D929" t="str">
        <f>VLOOKUP(C929,'POPULATION DATA-3'!$E$3:$N$1432,10,0)</f>
        <v>189519</v>
      </c>
      <c r="G929" s="61" t="s">
        <v>424</v>
      </c>
      <c r="H929" s="61" t="str">
        <f>VLOOKUP(Table5[[#This Row],[BRANCH_NAME]],$C$3:$D$1432,2,0)</f>
        <v>38042.4</v>
      </c>
      <c r="I929">
        <v>76749.09</v>
      </c>
      <c r="K929">
        <v>76749.09</v>
      </c>
    </row>
    <row r="930" spans="1:11">
      <c r="A930">
        <v>74423.360000000001</v>
      </c>
      <c r="C930" s="61" t="s">
        <v>944</v>
      </c>
      <c r="D930" t="str">
        <f>VLOOKUP(C930,'POPULATION DATA-3'!$E$3:$N$1432,10,0)</f>
        <v>189519</v>
      </c>
      <c r="G930" s="61" t="s">
        <v>432</v>
      </c>
      <c r="H930" s="61" t="str">
        <f>VLOOKUP(Table5[[#This Row],[BRANCH_NAME]],$C$3:$D$1432,2,0)</f>
        <v>45650.88</v>
      </c>
      <c r="I930">
        <v>74423.360000000001</v>
      </c>
      <c r="K930">
        <v>74423.360000000001</v>
      </c>
    </row>
    <row r="931" spans="1:11">
      <c r="A931">
        <v>397642</v>
      </c>
      <c r="C931" s="101" t="s">
        <v>915</v>
      </c>
      <c r="D931" t="str">
        <f>VLOOKUP(C931,'POPULATION DATA-3'!$E$3:$N$1432,10,0)</f>
        <v>361648</v>
      </c>
      <c r="G931" s="61" t="s">
        <v>439</v>
      </c>
      <c r="H931" s="61" t="str">
        <f>VLOOKUP(Table5[[#This Row],[BRANCH_NAME]],$C$3:$D$1432,2,0)</f>
        <v>50723.2</v>
      </c>
      <c r="I931">
        <v>397642</v>
      </c>
      <c r="K931">
        <v>397642</v>
      </c>
    </row>
    <row r="932" spans="1:11">
      <c r="A932">
        <v>38008.199999999997</v>
      </c>
      <c r="C932" s="61" t="s">
        <v>914</v>
      </c>
      <c r="D932" t="str">
        <f>VLOOKUP(C932,'POPULATION DATA-3'!$E$3:$N$1432,10,0)</f>
        <v>361648</v>
      </c>
      <c r="G932" s="61" t="s">
        <v>446</v>
      </c>
      <c r="H932" s="61" t="str">
        <f>VLOOKUP(Table5[[#This Row],[BRANCH_NAME]],$C$3:$D$1432,2,0)</f>
        <v>32970.08</v>
      </c>
      <c r="I932">
        <v>38008.199999999997</v>
      </c>
      <c r="K932">
        <v>38008.199999999997</v>
      </c>
    </row>
    <row r="933" spans="1:11">
      <c r="A933">
        <v>45609.84</v>
      </c>
      <c r="C933" s="101" t="s">
        <v>333</v>
      </c>
      <c r="D933" t="str">
        <f>VLOOKUP(C933,'POPULATION DATA-3'!$E$3:$N$1432,10,0)</f>
        <v>460892</v>
      </c>
      <c r="G933" s="61" t="s">
        <v>452</v>
      </c>
      <c r="H933" s="61" t="str">
        <f>VLOOKUP(Table5[[#This Row],[BRANCH_NAME]],$C$3:$D$1432,2,0)</f>
        <v>30433.92</v>
      </c>
      <c r="I933">
        <v>45609.84</v>
      </c>
      <c r="K933">
        <v>45609.84</v>
      </c>
    </row>
    <row r="934" spans="1:11">
      <c r="A934">
        <v>70948.640000000014</v>
      </c>
      <c r="C934" s="61" t="s">
        <v>332</v>
      </c>
      <c r="D934" t="str">
        <f>VLOOKUP(C934,'POPULATION DATA-3'!$E$3:$N$1432,10,0)</f>
        <v>207401.4</v>
      </c>
      <c r="G934" s="61" t="s">
        <v>455</v>
      </c>
      <c r="H934" s="61" t="str">
        <f>VLOOKUP(Table5[[#This Row],[BRANCH_NAME]],$C$3:$D$1432,2,0)</f>
        <v>55795.52</v>
      </c>
      <c r="I934">
        <v>70948.640000000014</v>
      </c>
      <c r="K934">
        <v>70948.640000000014</v>
      </c>
    </row>
    <row r="935" spans="1:11">
      <c r="A935">
        <v>58279.240000000005</v>
      </c>
      <c r="C935" s="61" t="s">
        <v>331</v>
      </c>
      <c r="D935" t="str">
        <f>VLOOKUP(C935,'POPULATION DATA-3'!$E$3:$N$1432,10,0)</f>
        <v>253490.6</v>
      </c>
      <c r="G935" s="61" t="s">
        <v>419</v>
      </c>
      <c r="H935" s="61" t="str">
        <f>VLOOKUP(Table5[[#This Row],[BRANCH_NAME]],$C$3:$D$1432,2,0)</f>
        <v>81400.55</v>
      </c>
      <c r="I935">
        <v>58279.240000000005</v>
      </c>
      <c r="K935">
        <v>58279.240000000005</v>
      </c>
    </row>
    <row r="936" spans="1:11">
      <c r="A936">
        <v>50677.600000000006</v>
      </c>
      <c r="C936" s="101" t="s">
        <v>384</v>
      </c>
      <c r="D936" t="str">
        <f>VLOOKUP(C936,'POPULATION DATA-3'!$E$3:$N$1432,10,0)</f>
        <v>361648</v>
      </c>
      <c r="G936" s="61" t="s">
        <v>426</v>
      </c>
      <c r="H936" s="61" t="str">
        <f>VLOOKUP(Table5[[#This Row],[BRANCH_NAME]],$C$3:$D$1432,2,0)</f>
        <v>76749.09</v>
      </c>
      <c r="I936">
        <v>50677.600000000006</v>
      </c>
      <c r="K936">
        <v>50677.600000000006</v>
      </c>
    </row>
    <row r="937" spans="1:11">
      <c r="A937">
        <v>243690</v>
      </c>
      <c r="C937" s="61" t="s">
        <v>383</v>
      </c>
      <c r="D937" t="str">
        <f>VLOOKUP(C937,'POPULATION DATA-3'!$E$3:$N$1432,10,0)</f>
        <v>361648</v>
      </c>
      <c r="G937" s="61" t="s">
        <v>447</v>
      </c>
      <c r="H937" s="61" t="str">
        <f>VLOOKUP(Table5[[#This Row],[BRANCH_NAME]],$C$3:$D$1432,2,0)</f>
        <v>74423.36</v>
      </c>
      <c r="I937">
        <v>243690</v>
      </c>
      <c r="K937">
        <v>243690</v>
      </c>
    </row>
    <row r="938" spans="1:11">
      <c r="A938">
        <v>125653.00000000001</v>
      </c>
      <c r="C938" s="101" t="s">
        <v>1018</v>
      </c>
      <c r="D938" t="str">
        <f>VLOOKUP(C938,'POPULATION DATA-3'!$E$3:$N$1432,10,0)</f>
        <v>318254</v>
      </c>
      <c r="G938" s="61" t="s">
        <v>392</v>
      </c>
      <c r="H938" s="61" t="str">
        <f>VLOOKUP(Table5[[#This Row],[BRANCH_NAME]],$C$3:$D$1432,2,0)</f>
        <v>397642</v>
      </c>
      <c r="I938">
        <v>125653.00000000001</v>
      </c>
      <c r="K938">
        <v>125653.00000000001</v>
      </c>
    </row>
    <row r="939" spans="1:11">
      <c r="A939">
        <v>102807</v>
      </c>
      <c r="C939" s="61" t="s">
        <v>1026</v>
      </c>
      <c r="D939" t="str">
        <f>VLOOKUP(C939,'POPULATION DATA-3'!$E$3:$N$1432,10,0)</f>
        <v>47738.1</v>
      </c>
      <c r="G939" s="61" t="s">
        <v>449</v>
      </c>
      <c r="H939" s="61" t="str">
        <f>VLOOKUP(Table5[[#This Row],[BRANCH_NAME]],$C$3:$D$1432,2,0)</f>
        <v>38008.2</v>
      </c>
      <c r="I939">
        <v>102807</v>
      </c>
      <c r="K939">
        <v>102807</v>
      </c>
    </row>
    <row r="940" spans="1:11">
      <c r="A940">
        <v>104741</v>
      </c>
      <c r="C940" s="61" t="s">
        <v>1017</v>
      </c>
      <c r="D940" t="str">
        <f>VLOOKUP(C940,'POPULATION DATA-3'!$E$3:$N$1432,10,0)</f>
        <v>57285.72</v>
      </c>
      <c r="G940" s="61" t="s">
        <v>430</v>
      </c>
      <c r="H940" s="61" t="str">
        <f>VLOOKUP(Table5[[#This Row],[BRANCH_NAME]],$C$3:$D$1432,2,0)</f>
        <v>45609.84</v>
      </c>
      <c r="I940">
        <v>104741</v>
      </c>
      <c r="K940">
        <v>104741</v>
      </c>
    </row>
    <row r="941" spans="1:11">
      <c r="A941">
        <v>110652.15</v>
      </c>
      <c r="C941" s="61" t="s">
        <v>1022</v>
      </c>
      <c r="D941" t="str">
        <f>VLOOKUP(C941,'POPULATION DATA-3'!$E$3:$N$1432,10,0)</f>
        <v>89111.12</v>
      </c>
      <c r="G941" s="61" t="s">
        <v>656</v>
      </c>
      <c r="H941" s="61" t="str">
        <f>VLOOKUP(Table5[[#This Row],[BRANCH_NAME]],$C$3:$D$1432,2,0)</f>
        <v>70948.64</v>
      </c>
      <c r="I941">
        <v>110652.15</v>
      </c>
      <c r="K941">
        <v>110652.15</v>
      </c>
    </row>
    <row r="942" spans="1:11">
      <c r="A942">
        <v>104329.17</v>
      </c>
      <c r="C942" s="61" t="s">
        <v>1023</v>
      </c>
      <c r="D942" t="str">
        <f>VLOOKUP(C942,'POPULATION DATA-3'!$E$3:$N$1432,10,0)</f>
        <v>73198.42</v>
      </c>
      <c r="G942" s="61" t="s">
        <v>450</v>
      </c>
      <c r="H942" s="61" t="str">
        <f>VLOOKUP(Table5[[#This Row],[BRANCH_NAME]],$C$3:$D$1432,2,0)</f>
        <v>58279.24</v>
      </c>
      <c r="I942">
        <v>104329.17</v>
      </c>
      <c r="K942">
        <v>104329.17</v>
      </c>
    </row>
    <row r="943" spans="1:11">
      <c r="A943">
        <v>101167.68000000001</v>
      </c>
      <c r="C943" s="61" t="s">
        <v>1025</v>
      </c>
      <c r="D943" t="str">
        <f>VLOOKUP(C943,'POPULATION DATA-3'!$E$3:$N$1432,10,0)</f>
        <v>63650.8</v>
      </c>
      <c r="G943" s="61" t="s">
        <v>57</v>
      </c>
      <c r="H943" s="61" t="str">
        <f>VLOOKUP(Table5[[#This Row],[BRANCH_NAME]],$C$3:$D$1432,2,0)</f>
        <v>65228.66</v>
      </c>
      <c r="I943">
        <v>101167.68000000001</v>
      </c>
      <c r="K943">
        <v>101167.68000000001</v>
      </c>
    </row>
    <row r="944" spans="1:11">
      <c r="A944">
        <v>106790.7</v>
      </c>
      <c r="C944" s="101" t="s">
        <v>926</v>
      </c>
      <c r="D944" t="str">
        <f>VLOOKUP(C944,'POPULATION DATA-3'!$E$3:$N$1432,10,0)</f>
        <v>172079</v>
      </c>
      <c r="G944" s="61" t="s">
        <v>394</v>
      </c>
      <c r="H944" s="61" t="str">
        <f>VLOOKUP(Table5[[#This Row],[BRANCH_NAME]],$C$3:$D$1432,2,0)</f>
        <v>243690</v>
      </c>
      <c r="I944">
        <v>106790.7</v>
      </c>
      <c r="K944">
        <v>106790.7</v>
      </c>
    </row>
    <row r="945" spans="1:11">
      <c r="A945">
        <v>113910.08</v>
      </c>
      <c r="C945" s="61" t="s">
        <v>925</v>
      </c>
      <c r="D945" t="str">
        <f>VLOOKUP(C945,'POPULATION DATA-3'!$E$3:$N$1432,10,0)</f>
        <v>34415.8</v>
      </c>
      <c r="G945" s="61" t="s">
        <v>389</v>
      </c>
      <c r="H945" s="61" t="str">
        <f>VLOOKUP(Table5[[#This Row],[BRANCH_NAME]],$C$3:$D$1432,2,0)</f>
        <v>125653</v>
      </c>
      <c r="I945">
        <v>113910.08</v>
      </c>
      <c r="K945">
        <v>113910.08</v>
      </c>
    </row>
    <row r="946" spans="1:11">
      <c r="A946">
        <v>135268.22</v>
      </c>
      <c r="C946" s="61" t="s">
        <v>941</v>
      </c>
      <c r="D946" t="str">
        <f>VLOOKUP(C946,'POPULATION DATA-3'!$E$3:$N$1432,10,0)</f>
        <v>39578.17</v>
      </c>
      <c r="G946" s="61" t="s">
        <v>395</v>
      </c>
      <c r="H946" s="61" t="str">
        <f>VLOOKUP(Table5[[#This Row],[BRANCH_NAME]],$C$3:$D$1432,2,0)</f>
        <v>102807</v>
      </c>
      <c r="I946">
        <v>135268.22</v>
      </c>
      <c r="K946">
        <v>135268.22</v>
      </c>
    </row>
    <row r="947" spans="1:11">
      <c r="A947">
        <v>151382.78</v>
      </c>
      <c r="C947" s="61" t="s">
        <v>942</v>
      </c>
      <c r="D947" t="str">
        <f>VLOOKUP(C947,'POPULATION DATA-3'!$E$3:$N$1432,10,0)</f>
        <v>48182.12</v>
      </c>
      <c r="G947" s="61" t="s">
        <v>435</v>
      </c>
      <c r="H947" s="61" t="str">
        <f>VLOOKUP(Table5[[#This Row],[BRANCH_NAME]],$C$3:$D$1432,2,0)</f>
        <v>104741</v>
      </c>
      <c r="I947">
        <v>151382.78</v>
      </c>
      <c r="K947">
        <v>151382.78</v>
      </c>
    </row>
    <row r="948" spans="1:11">
      <c r="A948">
        <v>177710.22</v>
      </c>
      <c r="C948" s="61" t="s">
        <v>956</v>
      </c>
      <c r="D948" t="str">
        <f>VLOOKUP(C948,'POPULATION DATA-3'!$E$3:$N$1432,10,0)</f>
        <v>30974.22</v>
      </c>
      <c r="G948" s="61" t="s">
        <v>433</v>
      </c>
      <c r="H948" s="61" t="str">
        <f>VLOOKUP(Table5[[#This Row],[BRANCH_NAME]],$C$3:$D$1432,2,0)</f>
        <v>110652.15</v>
      </c>
      <c r="I948">
        <v>177710.22</v>
      </c>
      <c r="K948">
        <v>177710.22</v>
      </c>
    </row>
    <row r="949" spans="1:11">
      <c r="A949">
        <v>161744</v>
      </c>
      <c r="C949" s="61" t="s">
        <v>957</v>
      </c>
      <c r="D949" t="str">
        <f>VLOOKUP(C949,'POPULATION DATA-3'!$E$3:$N$1432,10,0)</f>
        <v>25811.85</v>
      </c>
      <c r="G949" s="61" t="s">
        <v>440</v>
      </c>
      <c r="H949" s="61" t="str">
        <f>VLOOKUP(Table5[[#This Row],[BRANCH_NAME]],$C$3:$D$1432,2,0)</f>
        <v>104329.17</v>
      </c>
      <c r="I949">
        <v>161744</v>
      </c>
      <c r="K949">
        <v>161744</v>
      </c>
    </row>
    <row r="950" spans="1:11">
      <c r="A950">
        <v>148958</v>
      </c>
      <c r="C950" s="101" t="s">
        <v>303</v>
      </c>
      <c r="D950" t="str">
        <f>VLOOKUP(C950,'POPULATION DATA-3'!$E$3:$N$1432,10,0)</f>
        <v>492792</v>
      </c>
      <c r="G950" s="61" t="s">
        <v>443</v>
      </c>
      <c r="H950" s="61" t="str">
        <f>VLOOKUP(Table5[[#This Row],[BRANCH_NAME]],$C$3:$D$1432,2,0)</f>
        <v>101167.68</v>
      </c>
      <c r="I950">
        <v>148958</v>
      </c>
      <c r="K950">
        <v>148958</v>
      </c>
    </row>
    <row r="951" spans="1:11">
      <c r="A951">
        <v>259130</v>
      </c>
      <c r="C951" s="61" t="s">
        <v>303</v>
      </c>
      <c r="D951" t="str">
        <f>VLOOKUP(C951,'POPULATION DATA-3'!$E$3:$N$1432,10,0)</f>
        <v>492792</v>
      </c>
      <c r="G951" s="61" t="s">
        <v>453</v>
      </c>
      <c r="H951" s="61" t="str">
        <f>VLOOKUP(Table5[[#This Row],[BRANCH_NAME]],$C$3:$D$1432,2,0)</f>
        <v>106790.7</v>
      </c>
      <c r="I951">
        <v>259130</v>
      </c>
      <c r="K951">
        <v>259130</v>
      </c>
    </row>
    <row r="952" spans="1:11">
      <c r="A952">
        <v>145182.95000000001</v>
      </c>
      <c r="C952" s="101" t="s">
        <v>952</v>
      </c>
      <c r="D952" t="str">
        <f>VLOOKUP(C952,'POPULATION DATA-3'!$E$3:$N$1432,10,0)</f>
        <v>116709</v>
      </c>
      <c r="G952" s="61" t="s">
        <v>456</v>
      </c>
      <c r="H952" s="61" t="str">
        <f>VLOOKUP(Table5[[#This Row],[BRANCH_NAME]],$C$3:$D$1432,2,0)</f>
        <v>113910.08</v>
      </c>
      <c r="I952">
        <v>145182.95000000001</v>
      </c>
      <c r="K952">
        <v>145182.95000000001</v>
      </c>
    </row>
    <row r="953" spans="1:11">
      <c r="A953">
        <v>118786.05</v>
      </c>
      <c r="C953" s="61" t="s">
        <v>951</v>
      </c>
      <c r="D953" t="str">
        <f>VLOOKUP(C953,'POPULATION DATA-3'!$E$3:$N$1432,10,0)</f>
        <v>52519.05</v>
      </c>
      <c r="G953" s="61" t="s">
        <v>639</v>
      </c>
      <c r="H953" s="61" t="str">
        <f>VLOOKUP(Table5[[#This Row],[BRANCH_NAME]],$C$3:$D$1432,2,0)</f>
        <v>135268.22</v>
      </c>
      <c r="I953">
        <v>118786.05</v>
      </c>
      <c r="K953">
        <v>118786.05</v>
      </c>
    </row>
    <row r="954" spans="1:11">
      <c r="A954">
        <v>31567.439999999999</v>
      </c>
      <c r="C954" s="61" t="s">
        <v>952</v>
      </c>
      <c r="D954" t="str">
        <f>VLOOKUP(C954,'POPULATION DATA-3'!$E$3:$N$1432,10,0)</f>
        <v>116709</v>
      </c>
      <c r="G954" s="61" t="s">
        <v>267</v>
      </c>
      <c r="H954" s="61" t="str">
        <f>VLOOKUP(Table5[[#This Row],[BRANCH_NAME]],$C$3:$D$1432,2,0)</f>
        <v>151382.78</v>
      </c>
      <c r="I954">
        <v>31567.439999999999</v>
      </c>
      <c r="K954">
        <v>31567.439999999999</v>
      </c>
    </row>
    <row r="955" spans="1:11">
      <c r="A955">
        <v>39459.299999999996</v>
      </c>
      <c r="C955" s="10" t="s">
        <v>147</v>
      </c>
      <c r="D955" t="str">
        <f>VLOOKUP(C955,'POPULATION DATA-3'!$E$3:$N$1432,10,0)</f>
        <v>TOTAL_POPULATION</v>
      </c>
      <c r="G955" s="61" t="s">
        <v>269</v>
      </c>
      <c r="H955" s="61" t="str">
        <f>VLOOKUP(Table5[[#This Row],[BRANCH_NAME]],$C$3:$D$1432,2,0)</f>
        <v>177710.22</v>
      </c>
      <c r="I955">
        <v>39459.299999999996</v>
      </c>
      <c r="K955">
        <v>39459.299999999996</v>
      </c>
    </row>
    <row r="956" spans="1:11">
      <c r="A956">
        <v>42089.919999999998</v>
      </c>
      <c r="C956" s="101" t="s">
        <v>834</v>
      </c>
      <c r="D956" t="str">
        <f>VLOOKUP(C956,'POPULATION DATA-3'!$E$3:$N$1432,10,0)</f>
        <v>218930</v>
      </c>
      <c r="G956" s="61" t="s">
        <v>441</v>
      </c>
      <c r="H956" s="61" t="str">
        <f>VLOOKUP(Table5[[#This Row],[BRANCH_NAME]],$C$3:$D$1432,2,0)</f>
        <v>161744</v>
      </c>
      <c r="I956">
        <v>42089.919999999998</v>
      </c>
      <c r="K956">
        <v>42089.919999999998</v>
      </c>
    </row>
    <row r="957" spans="1:11">
      <c r="A957">
        <v>52612.4</v>
      </c>
      <c r="C957" s="61" t="s">
        <v>834</v>
      </c>
      <c r="D957" t="str">
        <f>VLOOKUP(C957,'POPULATION DATA-3'!$E$3:$N$1432,10,0)</f>
        <v>218930</v>
      </c>
      <c r="G957" s="61" t="s">
        <v>309</v>
      </c>
      <c r="H957" s="61" t="str">
        <f>VLOOKUP(Table5[[#This Row],[BRANCH_NAME]],$C$3:$D$1432,2,0)</f>
        <v>148958</v>
      </c>
      <c r="I957">
        <v>52612.4</v>
      </c>
      <c r="K957">
        <v>52612.4</v>
      </c>
    </row>
    <row r="958" spans="1:11">
      <c r="A958">
        <v>28936.82</v>
      </c>
      <c r="C958" s="101" t="s">
        <v>764</v>
      </c>
      <c r="D958" t="str">
        <f>VLOOKUP(C958,'POPULATION DATA-3'!$E$3:$N$1432,10,0)</f>
        <v>180449</v>
      </c>
      <c r="G958" s="61" t="s">
        <v>315</v>
      </c>
      <c r="H958" s="61" t="str">
        <f>VLOOKUP(Table5[[#This Row],[BRANCH_NAME]],$C$3:$D$1432,2,0)</f>
        <v>259130</v>
      </c>
      <c r="I958">
        <v>28936.82</v>
      </c>
      <c r="K958">
        <v>28936.82</v>
      </c>
    </row>
    <row r="959" spans="1:11">
      <c r="A959">
        <v>36828.68</v>
      </c>
      <c r="C959" s="61" t="s">
        <v>764</v>
      </c>
      <c r="D959" t="str">
        <f>VLOOKUP(C959,'POPULATION DATA-3'!$E$3:$N$1432,10,0)</f>
        <v>180449</v>
      </c>
      <c r="G959" s="61" t="s">
        <v>464</v>
      </c>
      <c r="H959" s="61" t="str">
        <f>VLOOKUP(Table5[[#This Row],[BRANCH_NAME]],$C$3:$D$1432,2,0)</f>
        <v>145182.95</v>
      </c>
      <c r="I959">
        <v>36828.68</v>
      </c>
      <c r="K959">
        <v>36828.68</v>
      </c>
    </row>
    <row r="960" spans="1:11">
      <c r="A960">
        <v>31567.439999999999</v>
      </c>
      <c r="C960" s="61" t="s">
        <v>772</v>
      </c>
      <c r="D960" t="str">
        <f>VLOOKUP(C960,'POPULATION DATA-3'!$E$3:$N$1432,10,0)</f>
        <v>57743.68</v>
      </c>
      <c r="G960" s="61" t="s">
        <v>457</v>
      </c>
      <c r="H960" s="61" t="str">
        <f>VLOOKUP(Table5[[#This Row],[BRANCH_NAME]],$C$3:$D$1432,2,0)</f>
        <v>118786.05</v>
      </c>
      <c r="I960">
        <v>31567.439999999999</v>
      </c>
      <c r="K960">
        <v>31567.439999999999</v>
      </c>
    </row>
    <row r="961" spans="1:11">
      <c r="A961">
        <v>54029.25</v>
      </c>
      <c r="C961" s="61" t="s">
        <v>770</v>
      </c>
      <c r="D961" t="str">
        <f>VLOOKUP(C961,'POPULATION DATA-3'!$E$3:$N$1432,10,0)</f>
        <v>63157.15</v>
      </c>
      <c r="G961" s="61" t="s">
        <v>417</v>
      </c>
      <c r="H961" s="61" t="str">
        <f>VLOOKUP(Table5[[#This Row],[BRANCH_NAME]],$C$3:$D$1432,2,0)</f>
        <v>31567.44</v>
      </c>
      <c r="I961">
        <v>54029.25</v>
      </c>
      <c r="K961">
        <v>54029.25</v>
      </c>
    </row>
    <row r="962" spans="1:11">
      <c r="A962">
        <v>64835.1</v>
      </c>
      <c r="C962" s="101" t="s">
        <v>727</v>
      </c>
      <c r="D962" t="str">
        <f>VLOOKUP(C962,'POPULATION DATA-3'!$E$3:$N$1432,10,0)</f>
        <v>430320</v>
      </c>
      <c r="G962" s="61" t="s">
        <v>423</v>
      </c>
      <c r="H962" s="61" t="str">
        <f>VLOOKUP(Table5[[#This Row],[BRANCH_NAME]],$C$3:$D$1432,2,0)</f>
        <v>39459.3</v>
      </c>
      <c r="I962">
        <v>64835.1</v>
      </c>
      <c r="K962">
        <v>64835.1</v>
      </c>
    </row>
    <row r="963" spans="1:11">
      <c r="A963">
        <v>100854.6</v>
      </c>
      <c r="C963" s="61" t="s">
        <v>727</v>
      </c>
      <c r="D963" t="str">
        <f>VLOOKUP(C963,'POPULATION DATA-3'!$E$3:$N$1432,10,0)</f>
        <v>430320</v>
      </c>
      <c r="G963" s="61" t="s">
        <v>465</v>
      </c>
      <c r="H963" s="61" t="str">
        <f>VLOOKUP(Table5[[#This Row],[BRANCH_NAME]],$C$3:$D$1432,2,0)</f>
        <v>42089.92</v>
      </c>
      <c r="I963">
        <v>100854.6</v>
      </c>
      <c r="K963">
        <v>100854.6</v>
      </c>
    </row>
    <row r="964" spans="1:11">
      <c r="A964">
        <v>82844.850000000006</v>
      </c>
      <c r="C964" s="101" t="s">
        <v>87</v>
      </c>
      <c r="D964" t="str">
        <f>VLOOKUP(C964,'POPULATION DATA-3'!$E$3:$N$1432,10,0)</f>
        <v>175435.04</v>
      </c>
      <c r="G964" s="61" t="s">
        <v>448</v>
      </c>
      <c r="H964" s="61" t="str">
        <f>VLOOKUP(Table5[[#This Row],[BRANCH_NAME]],$C$3:$D$1432,2,0)</f>
        <v>52612.4</v>
      </c>
      <c r="I964">
        <v>82844.850000000006</v>
      </c>
      <c r="K964">
        <v>82844.850000000006</v>
      </c>
    </row>
    <row r="965" spans="1:11">
      <c r="A965">
        <v>72039</v>
      </c>
      <c r="C965" s="61" t="s">
        <v>766</v>
      </c>
      <c r="D965" t="str">
        <f>VLOOKUP(C965,'POPULATION DATA-3'!$E$3:$N$1432,10,0)</f>
        <v>74208.09</v>
      </c>
      <c r="G965" s="61" t="s">
        <v>451</v>
      </c>
      <c r="H965" s="61" t="str">
        <f>VLOOKUP(Table5[[#This Row],[BRANCH_NAME]],$C$3:$D$1432,2,0)</f>
        <v>28936.82</v>
      </c>
      <c r="I965">
        <v>72039</v>
      </c>
      <c r="K965">
        <v>72039</v>
      </c>
    </row>
    <row r="966" spans="1:11">
      <c r="A966">
        <v>94215</v>
      </c>
      <c r="C966" s="61" t="s">
        <v>87</v>
      </c>
      <c r="D966" t="str">
        <f>VLOOKUP(C966,'POPULATION DATA-3'!$E$3:$N$1432,10,0)</f>
        <v>175435.04</v>
      </c>
      <c r="G966" s="61" t="s">
        <v>461</v>
      </c>
      <c r="H966" s="61" t="str">
        <f>VLOOKUP(Table5[[#This Row],[BRANCH_NAME]],$C$3:$D$1432,2,0)</f>
        <v>36828.68</v>
      </c>
      <c r="I966">
        <v>94215</v>
      </c>
      <c r="K966">
        <v>94215</v>
      </c>
    </row>
    <row r="967" spans="1:11">
      <c r="A967">
        <v>113014.44</v>
      </c>
      <c r="C967" s="61" t="s">
        <v>771</v>
      </c>
      <c r="D967" t="str">
        <f>VLOOKUP(C967,'POPULATION DATA-3'!$E$3:$N$1432,10,0)</f>
        <v>78705.55</v>
      </c>
      <c r="G967" s="61" t="s">
        <v>463</v>
      </c>
      <c r="H967" s="61" t="str">
        <f>VLOOKUP(Table5[[#This Row],[BRANCH_NAME]],$C$3:$D$1432,2,0)</f>
        <v>31567.44</v>
      </c>
      <c r="I967">
        <v>113014.44</v>
      </c>
      <c r="K967">
        <v>113014.44</v>
      </c>
    </row>
    <row r="968" spans="1:11">
      <c r="A968">
        <v>109589.76000000001</v>
      </c>
      <c r="C968" s="101" t="s">
        <v>717</v>
      </c>
      <c r="D968" t="str">
        <f>VLOOKUP(C968,'POPULATION DATA-3'!$E$3:$N$1432,10,0)</f>
        <v>430746</v>
      </c>
      <c r="G968" s="61" t="s">
        <v>306</v>
      </c>
      <c r="H968" s="61" t="str">
        <f>VLOOKUP(Table5[[#This Row],[BRANCH_NAME]],$C$3:$D$1432,2,0)</f>
        <v>54029.25</v>
      </c>
      <c r="I968">
        <v>109589.76000000001</v>
      </c>
      <c r="K968">
        <v>109589.76000000001</v>
      </c>
    </row>
    <row r="969" spans="1:11">
      <c r="A969">
        <v>119863.79999999999</v>
      </c>
      <c r="C969" s="61" t="s">
        <v>716</v>
      </c>
      <c r="D969" t="str">
        <f>VLOOKUP(C969,'POPULATION DATA-3'!$E$3:$N$1432,10,0)</f>
        <v>430746</v>
      </c>
      <c r="G969" s="61" t="s">
        <v>313</v>
      </c>
      <c r="H969" s="61" t="str">
        <f>VLOOKUP(Table5[[#This Row],[BRANCH_NAME]],$C$3:$D$1432,2,0)</f>
        <v>64835.1</v>
      </c>
      <c r="I969">
        <v>119863.79999999999</v>
      </c>
      <c r="K969">
        <v>119863.79999999999</v>
      </c>
    </row>
    <row r="970" spans="1:11">
      <c r="A970">
        <v>155330.55000000002</v>
      </c>
      <c r="C970" s="101" t="s">
        <v>723</v>
      </c>
      <c r="D970" t="str">
        <f>VLOOKUP(C970,'POPULATION DATA-3'!$E$3:$N$1432,10,0)</f>
        <v>290043</v>
      </c>
      <c r="G970" s="61" t="s">
        <v>314</v>
      </c>
      <c r="H970" s="61" t="str">
        <f>VLOOKUP(Table5[[#This Row],[BRANCH_NAME]],$C$3:$D$1432,2,0)</f>
        <v>100854.6</v>
      </c>
      <c r="I970">
        <v>155330.55000000002</v>
      </c>
      <c r="K970">
        <v>155330.55000000002</v>
      </c>
    </row>
    <row r="971" spans="1:11">
      <c r="A971">
        <v>189848.45</v>
      </c>
      <c r="C971" s="61" t="s">
        <v>722</v>
      </c>
      <c r="D971" t="str">
        <f>VLOOKUP(C971,'POPULATION DATA-3'!$E$3:$N$1432,10,0)</f>
        <v>290043</v>
      </c>
      <c r="G971" s="61" t="s">
        <v>308</v>
      </c>
      <c r="H971" s="61" t="str">
        <f>VLOOKUP(Table5[[#This Row],[BRANCH_NAME]],$C$3:$D$1432,2,0)</f>
        <v>360195</v>
      </c>
      <c r="I971">
        <v>189848.45</v>
      </c>
      <c r="K971">
        <v>189848.45</v>
      </c>
    </row>
    <row r="972" spans="1:11">
      <c r="A972">
        <v>97382.7</v>
      </c>
      <c r="C972" s="101" t="s">
        <v>709</v>
      </c>
      <c r="D972" t="str">
        <f>VLOOKUP(C972,'POPULATION DATA-3'!$E$3:$N$1432,10,0)</f>
        <v>376348</v>
      </c>
      <c r="G972" s="61" t="s">
        <v>321</v>
      </c>
      <c r="H972" s="61" t="str">
        <f>VLOOKUP(Table5[[#This Row],[BRANCH_NAME]],$C$3:$D$1432,2,0)</f>
        <v>72039</v>
      </c>
      <c r="I972">
        <v>97382.7</v>
      </c>
      <c r="K972">
        <v>97382.7</v>
      </c>
    </row>
    <row r="973" spans="1:11">
      <c r="A973">
        <v>119023.3</v>
      </c>
      <c r="C973" s="61" t="s">
        <v>708</v>
      </c>
      <c r="D973" t="str">
        <f>VLOOKUP(C973,'POPULATION DATA-3'!$E$3:$N$1432,10,0)</f>
        <v>206991.4</v>
      </c>
      <c r="G973" s="61" t="s">
        <v>444</v>
      </c>
      <c r="H973" s="61" t="str">
        <f>VLOOKUP(Table5[[#This Row],[BRANCH_NAME]],$C$3:$D$1432,2,0)</f>
        <v>94215</v>
      </c>
      <c r="I973">
        <v>119023.3</v>
      </c>
      <c r="K973">
        <v>119023.3</v>
      </c>
    </row>
    <row r="974" spans="1:11">
      <c r="A974">
        <v>28171</v>
      </c>
      <c r="C974" s="61" t="s">
        <v>818</v>
      </c>
      <c r="D974" t="str">
        <f>VLOOKUP(C974,'POPULATION DATA-3'!$E$3:$N$1432,10,0)</f>
        <v>169356.6</v>
      </c>
      <c r="G974" s="61" t="s">
        <v>311</v>
      </c>
      <c r="H974" s="61" t="str">
        <f>VLOOKUP(Table5[[#This Row],[BRANCH_NAME]],$C$3:$D$1432,2,0)</f>
        <v>113014.44</v>
      </c>
      <c r="I974">
        <v>28171</v>
      </c>
      <c r="K974">
        <v>28171</v>
      </c>
    </row>
    <row r="975" spans="1:11">
      <c r="A975">
        <v>99224</v>
      </c>
      <c r="C975" s="101" t="s">
        <v>653</v>
      </c>
      <c r="D975" t="str">
        <f>VLOOKUP(C975,'POPULATION DATA-3'!$E$3:$N$1432,10,0)</f>
        <v>298429</v>
      </c>
      <c r="G975" s="61" t="s">
        <v>317</v>
      </c>
      <c r="H975" s="61" t="str">
        <f>VLOOKUP(Table5[[#This Row],[BRANCH_NAME]],$C$3:$D$1432,2,0)</f>
        <v>109589.76</v>
      </c>
      <c r="I975">
        <v>99224</v>
      </c>
      <c r="K975">
        <v>99224</v>
      </c>
    </row>
    <row r="976" spans="1:11">
      <c r="A976">
        <v>37877.950000000004</v>
      </c>
      <c r="C976" s="61" t="s">
        <v>652</v>
      </c>
      <c r="D976" t="str">
        <f>VLOOKUP(C976,'POPULATION DATA-3'!$E$3:$N$1432,10,0)</f>
        <v>298429</v>
      </c>
      <c r="G976" s="61" t="s">
        <v>318</v>
      </c>
      <c r="H976" s="61" t="str">
        <f>VLOOKUP(Table5[[#This Row],[BRANCH_NAME]],$C$3:$D$1432,2,0)</f>
        <v>119863.8</v>
      </c>
      <c r="I976">
        <v>37877.950000000004</v>
      </c>
      <c r="K976">
        <v>37877.950000000004</v>
      </c>
    </row>
    <row r="977" spans="1:11">
      <c r="A977">
        <v>30991.05</v>
      </c>
      <c r="C977" s="101" t="s">
        <v>644</v>
      </c>
      <c r="D977" t="str">
        <f>VLOOKUP(C977,'POPULATION DATA-3'!$E$3:$N$1432,10,0)</f>
        <v>615072</v>
      </c>
      <c r="G977" s="61" t="s">
        <v>271</v>
      </c>
      <c r="H977" s="61" t="str">
        <f>VLOOKUP(Table5[[#This Row],[BRANCH_NAME]],$C$3:$D$1432,2,0)</f>
        <v>155330.55</v>
      </c>
      <c r="I977">
        <v>30991.05</v>
      </c>
      <c r="K977">
        <v>30991.05</v>
      </c>
    </row>
    <row r="978" spans="1:11">
      <c r="A978">
        <v>103900.05</v>
      </c>
      <c r="C978" s="61" t="s">
        <v>643</v>
      </c>
      <c r="D978" t="str">
        <f>VLOOKUP(C978,'POPULATION DATA-3'!$E$3:$N$1432,10,0)</f>
        <v>49205.76</v>
      </c>
      <c r="G978" s="61" t="s">
        <v>273</v>
      </c>
      <c r="H978" s="61" t="str">
        <f>VLOOKUP(Table5[[#This Row],[BRANCH_NAME]],$C$3:$D$1432,2,0)</f>
        <v>189848.45</v>
      </c>
      <c r="I978">
        <v>103900.05</v>
      </c>
      <c r="K978">
        <v>103900.05</v>
      </c>
    </row>
    <row r="979" spans="1:11">
      <c r="A979">
        <v>126988.95000000001</v>
      </c>
      <c r="C979" s="61" t="s">
        <v>645</v>
      </c>
      <c r="D979" t="str">
        <f>VLOOKUP(C979,'POPULATION DATA-3'!$E$3:$N$1432,10,0)</f>
        <v>73808.64</v>
      </c>
      <c r="G979" s="61" t="s">
        <v>437</v>
      </c>
      <c r="H979" s="61" t="str">
        <f>VLOOKUP(Table5[[#This Row],[BRANCH_NAME]],$C$3:$D$1432,2,0)</f>
        <v>97382.7</v>
      </c>
      <c r="I979">
        <v>126988.95000000001</v>
      </c>
      <c r="K979">
        <v>126988.95000000001</v>
      </c>
    </row>
    <row r="980" spans="1:11">
      <c r="A980">
        <v>279019</v>
      </c>
      <c r="C980" s="61" t="s">
        <v>641</v>
      </c>
      <c r="D980" t="str">
        <f>VLOOKUP(C980,'POPULATION DATA-3'!$E$3:$N$1432,10,0)</f>
        <v>79959.36</v>
      </c>
      <c r="G980" s="61" t="s">
        <v>462</v>
      </c>
      <c r="H980" s="61" t="str">
        <f>VLOOKUP(Table5[[#This Row],[BRANCH_NAME]],$C$3:$D$1432,2,0)</f>
        <v>119023.3</v>
      </c>
      <c r="I980">
        <v>279019</v>
      </c>
      <c r="K980">
        <v>279019</v>
      </c>
    </row>
    <row r="981" spans="1:11">
      <c r="A981">
        <v>267309</v>
      </c>
      <c r="C981" s="61" t="s">
        <v>646</v>
      </c>
      <c r="D981" t="str">
        <f>VLOOKUP(C981,'POPULATION DATA-3'!$E$3:$N$1432,10,0)</f>
        <v>98411.52</v>
      </c>
      <c r="G981" s="61" t="s">
        <v>319</v>
      </c>
      <c r="H981" s="61" t="str">
        <f>VLOOKUP(Table5[[#This Row],[BRANCH_NAME]],$C$3:$D$1432,2,0)</f>
        <v>28171</v>
      </c>
      <c r="I981">
        <v>267309</v>
      </c>
      <c r="K981">
        <v>267309</v>
      </c>
    </row>
    <row r="982" spans="1:11">
      <c r="C982" s="61" t="s">
        <v>647</v>
      </c>
      <c r="D982" t="str">
        <f>VLOOKUP(C982,'POPULATION DATA-3'!$E$3:$N$1432,10,0)</f>
        <v>104562.24</v>
      </c>
      <c r="G982" s="61" t="s">
        <v>459</v>
      </c>
      <c r="H982" s="61" t="str">
        <f>VLOOKUP(Table5[[#This Row],[BRANCH_NAME]],$C$3:$D$1432,2,0)</f>
        <v>591178</v>
      </c>
    </row>
    <row r="983" spans="1:11">
      <c r="C983" s="61" t="s">
        <v>648</v>
      </c>
      <c r="D983" t="str">
        <f>VLOOKUP(C983,'POPULATION DATA-3'!$E$3:$N$1432,10,0)</f>
        <v>92260.8</v>
      </c>
      <c r="G983" s="61" t="s">
        <v>657</v>
      </c>
      <c r="H983" s="61" t="str">
        <f>VLOOKUP(Table5[[#This Row],[BRANCH_NAME]],$C$3:$D$1432,2,0)</f>
        <v>37877.95</v>
      </c>
    </row>
    <row r="984" spans="1:11">
      <c r="C984" s="61" t="s">
        <v>650</v>
      </c>
      <c r="D984" t="str">
        <f>VLOOKUP(C984,'POPULATION DATA-3'!$E$3:$N$1432,10,0)</f>
        <v>67657.92</v>
      </c>
      <c r="G984" s="61" t="s">
        <v>274</v>
      </c>
      <c r="H984" s="61" t="str">
        <f>VLOOKUP(Table5[[#This Row],[BRANCH_NAME]],$C$3:$D$1432,2,0)</f>
        <v>30991.05</v>
      </c>
    </row>
    <row r="985" spans="1:11">
      <c r="C985" s="61" t="s">
        <v>57</v>
      </c>
      <c r="D985" t="str">
        <f>VLOOKUP(C985,'POPULATION DATA-3'!$E$3:$N$1432,10,0)</f>
        <v>65228.66</v>
      </c>
      <c r="G985" s="61" t="s">
        <v>322</v>
      </c>
      <c r="H985" s="61" t="str">
        <f>VLOOKUP(Table5[[#This Row],[BRANCH_NAME]],$C$3:$D$1432,2,0)</f>
        <v>103900.05</v>
      </c>
    </row>
    <row r="986" spans="1:11">
      <c r="C986" s="101" t="s">
        <v>795</v>
      </c>
      <c r="D986" t="str">
        <f>VLOOKUP(C986,'POPULATION DATA-3'!$E$3:$N$1432,10,0)</f>
        <v>160452</v>
      </c>
      <c r="G986" s="61" t="s">
        <v>323</v>
      </c>
      <c r="H986" s="61" t="str">
        <f>VLOOKUP(Table5[[#This Row],[BRANCH_NAME]],$C$3:$D$1432,2,0)</f>
        <v>230889</v>
      </c>
    </row>
    <row r="987" spans="1:11">
      <c r="C987" s="61" t="s">
        <v>794</v>
      </c>
      <c r="D987" t="str">
        <f>VLOOKUP(C987,'POPULATION DATA-3'!$E$3:$N$1432,10,0)</f>
        <v>160452</v>
      </c>
      <c r="G987" s="61" t="s">
        <v>396</v>
      </c>
      <c r="H987" s="61" t="str">
        <f>VLOOKUP(Table5[[#This Row],[BRANCH_NAME]],$C$3:$D$1432,2,0)</f>
        <v>279019</v>
      </c>
    </row>
    <row r="988" spans="1:11">
      <c r="C988" s="101" t="s">
        <v>817</v>
      </c>
      <c r="D988" t="str">
        <f>VLOOKUP(C988,'POPULATION DATA-3'!$E$3:$N$1432,10,0)</f>
        <v>271912</v>
      </c>
      <c r="G988" s="61" t="s">
        <v>428</v>
      </c>
      <c r="H988" s="61" t="str">
        <f>VLOOKUP(Table5[[#This Row],[BRANCH_NAME]],$C$3:$D$1432,2,0)</f>
        <v>267309</v>
      </c>
    </row>
    <row r="989" spans="1:11">
      <c r="C989" s="61" t="s">
        <v>817</v>
      </c>
      <c r="D989" t="str">
        <f>VLOOKUP(C989,'POPULATION DATA-3'!$E$3:$N$1432,10,0)</f>
        <v>271912</v>
      </c>
      <c r="G989" s="10" t="s">
        <v>1269</v>
      </c>
      <c r="H989" s="10" t="str">
        <f>VLOOKUP(Table5[[#This Row],[BRANCH_NAME]],$C$3:$D$1432,2,0)</f>
        <v/>
      </c>
    </row>
    <row r="990" spans="1:11">
      <c r="C990" s="101" t="s">
        <v>767</v>
      </c>
      <c r="D990" t="str">
        <f>VLOOKUP(C990,'POPULATION DATA-3'!$E$3:$N$1432,10,0)</f>
        <v>304729</v>
      </c>
    </row>
    <row r="991" spans="1:11">
      <c r="C991" s="61" t="s">
        <v>767</v>
      </c>
      <c r="D991" t="str">
        <f>VLOOKUP(C991,'POPULATION DATA-3'!$E$3:$N$1432,10,0)</f>
        <v>304729</v>
      </c>
    </row>
    <row r="992" spans="1:11">
      <c r="C992" s="101" t="s">
        <v>713</v>
      </c>
      <c r="D992" t="str">
        <f>VLOOKUP(C992,'POPULATION DATA-3'!$E$3:$N$1432,10,0)</f>
        <v>775733</v>
      </c>
    </row>
    <row r="993" spans="3:4">
      <c r="C993" s="61" t="s">
        <v>728</v>
      </c>
      <c r="D993" t="str">
        <f>VLOOKUP(C993,'POPULATION DATA-3'!$E$3:$N$1432,10,0)</f>
        <v>93087.96</v>
      </c>
    </row>
    <row r="994" spans="3:4">
      <c r="C994" s="61" t="s">
        <v>712</v>
      </c>
      <c r="D994" t="str">
        <f>VLOOKUP(C994,'POPULATION DATA-3'!$E$3:$N$1432,10,0)</f>
        <v>116359.95</v>
      </c>
    </row>
    <row r="995" spans="3:4">
      <c r="C995" s="61" t="s">
        <v>714</v>
      </c>
      <c r="D995" t="str">
        <f>VLOOKUP(C995,'POPULATION DATA-3'!$E$3:$N$1432,10,0)</f>
        <v>124117.28</v>
      </c>
    </row>
    <row r="996" spans="3:4">
      <c r="C996" s="61" t="s">
        <v>726</v>
      </c>
      <c r="D996" t="str">
        <f>VLOOKUP(C996,'POPULATION DATA-3'!$E$3:$N$1432,10,0)</f>
        <v>155146.6</v>
      </c>
    </row>
    <row r="997" spans="3:4">
      <c r="C997" s="61" t="s">
        <v>720</v>
      </c>
      <c r="D997" t="str">
        <f>VLOOKUP(C997,'POPULATION DATA-3'!$E$3:$N$1432,10,0)</f>
        <v>85330.63</v>
      </c>
    </row>
    <row r="998" spans="3:4">
      <c r="C998" s="61" t="s">
        <v>11</v>
      </c>
      <c r="D998" t="str">
        <f>VLOOKUP(C998,'POPULATION DATA-3'!$E$3:$N$1432,10,0)</f>
        <v>30993.36</v>
      </c>
    </row>
    <row r="999" spans="3:4">
      <c r="C999" s="61" t="s">
        <v>147</v>
      </c>
      <c r="D999" t="str">
        <f>VLOOKUP(C999,'POPULATION DATA-3'!$E$3:$N$1432,10,0)</f>
        <v>TOTAL_POPULATION</v>
      </c>
    </row>
    <row r="1000" spans="3:4">
      <c r="C1000" s="101" t="s">
        <v>774</v>
      </c>
      <c r="D1000" t="str">
        <f>VLOOKUP(C1000,'POPULATION DATA-3'!$E$3:$N$1432,10,0)</f>
        <v>154479</v>
      </c>
    </row>
    <row r="1001" spans="3:4">
      <c r="C1001" s="61" t="s">
        <v>773</v>
      </c>
      <c r="D1001" t="str">
        <f>VLOOKUP(C1001,'POPULATION DATA-3'!$E$3:$N$1432,10,0)</f>
        <v>154479</v>
      </c>
    </row>
    <row r="1002" spans="3:4">
      <c r="C1002" s="101" t="s">
        <v>655</v>
      </c>
      <c r="D1002" t="str">
        <f>VLOOKUP(C1002,'POPULATION DATA-3'!$E$3:$N$1432,10,0)</f>
        <v>263608</v>
      </c>
    </row>
    <row r="1003" spans="3:4">
      <c r="C1003" s="61" t="s">
        <v>654</v>
      </c>
      <c r="D1003" t="str">
        <f>VLOOKUP(C1003,'POPULATION DATA-3'!$E$3:$N$1432,10,0)</f>
        <v>263608</v>
      </c>
    </row>
    <row r="1004" spans="3:4">
      <c r="C1004" s="101" t="s">
        <v>776</v>
      </c>
      <c r="D1004" t="str">
        <f>VLOOKUP(C1004,'POPULATION DATA-3'!$E$3:$N$1432,10,0)</f>
        <v>167507</v>
      </c>
    </row>
    <row r="1005" spans="3:4">
      <c r="C1005" s="61" t="s">
        <v>775</v>
      </c>
      <c r="D1005" t="str">
        <f>VLOOKUP(C1005,'POPULATION DATA-3'!$E$3:$N$1432,10,0)</f>
        <v>167507</v>
      </c>
    </row>
    <row r="1006" spans="3:4">
      <c r="C1006" s="101" t="s">
        <v>721</v>
      </c>
      <c r="D1006" t="str">
        <f>VLOOKUP(C1006,'POPULATION DATA-3'!$E$3:$N$1432,10,0)</f>
        <v>415473</v>
      </c>
    </row>
    <row r="1007" spans="3:4">
      <c r="C1007" s="61" t="s">
        <v>721</v>
      </c>
      <c r="D1007" t="str">
        <f>VLOOKUP(C1007,'POPULATION DATA-3'!$E$3:$N$1432,10,0)</f>
        <v>415473</v>
      </c>
    </row>
    <row r="1008" spans="3:4">
      <c r="C1008" s="101" t="s">
        <v>791</v>
      </c>
      <c r="D1008" t="str">
        <f>VLOOKUP(C1008,'POPULATION DATA-3'!$E$3:$N$1432,10,0)</f>
        <v>226332</v>
      </c>
    </row>
    <row r="1009" spans="3:4">
      <c r="C1009" s="61" t="s">
        <v>790</v>
      </c>
      <c r="D1009" t="str">
        <f>VLOOKUP(C1009,'POPULATION DATA-3'!$E$3:$N$1432,10,0)</f>
        <v>79216.2</v>
      </c>
    </row>
    <row r="1010" spans="3:4">
      <c r="C1010" s="61" t="s">
        <v>791</v>
      </c>
      <c r="D1010" t="str">
        <f>VLOOKUP(C1010,'POPULATION DATA-3'!$E$3:$N$1432,10,0)</f>
        <v>226332</v>
      </c>
    </row>
    <row r="1011" spans="3:4">
      <c r="C1011" s="61" t="s">
        <v>793</v>
      </c>
      <c r="D1011" t="str">
        <f>VLOOKUP(C1011,'POPULATION DATA-3'!$E$3:$N$1432,10,0)</f>
        <v>72426.24</v>
      </c>
    </row>
    <row r="1012" spans="3:4">
      <c r="C1012" s="101" t="s">
        <v>725</v>
      </c>
      <c r="D1012" t="str">
        <f>VLOOKUP(C1012,'POPULATION DATA-3'!$E$3:$N$1432,10,0)</f>
        <v>402727</v>
      </c>
    </row>
    <row r="1013" spans="3:4">
      <c r="C1013" s="61" t="s">
        <v>724</v>
      </c>
      <c r="D1013" t="str">
        <f>VLOOKUP(C1013,'POPULATION DATA-3'!$E$3:$N$1432,10,0)</f>
        <v>402727</v>
      </c>
    </row>
    <row r="1014" spans="3:4">
      <c r="C1014" s="101" t="s">
        <v>765</v>
      </c>
      <c r="D1014" t="str">
        <f>VLOOKUP(C1014,'POPULATION DATA-3'!$E$3:$N$1432,10,0)</f>
        <v>2324853</v>
      </c>
    </row>
    <row r="1015" spans="3:4">
      <c r="C1015" s="61" t="s">
        <v>768</v>
      </c>
      <c r="D1015" t="str">
        <f>VLOOKUP(C1015,'POPULATION DATA-3'!$E$3:$N$1432,10,0)</f>
        <v>2324853</v>
      </c>
    </row>
    <row r="1016" spans="3:4">
      <c r="C1016" s="101" t="s">
        <v>161</v>
      </c>
      <c r="D1016" t="str">
        <f>VLOOKUP(C1016,'POPULATION DATA-3'!$E$3:$N$1432,10,0)</f>
        <v>75900</v>
      </c>
    </row>
    <row r="1017" spans="3:4">
      <c r="C1017" s="61" t="s">
        <v>160</v>
      </c>
      <c r="D1017" t="str">
        <f>VLOOKUP(C1017,'POPULATION DATA-3'!$E$3:$N$1432,10,0)</f>
        <v>75900</v>
      </c>
    </row>
    <row r="1018" spans="3:4">
      <c r="C1018" s="101" t="s">
        <v>711</v>
      </c>
      <c r="D1018" t="str">
        <f>VLOOKUP(C1018,'POPULATION DATA-3'!$E$3:$N$1432,10,0)</f>
        <v>601766</v>
      </c>
    </row>
    <row r="1019" spans="3:4">
      <c r="C1019" s="61" t="s">
        <v>710</v>
      </c>
      <c r="D1019" t="str">
        <f>VLOOKUP(C1019,'POPULATION DATA-3'!$E$3:$N$1432,10,0)</f>
        <v>330971.3</v>
      </c>
    </row>
    <row r="1020" spans="3:4">
      <c r="C1020" s="61" t="s">
        <v>715</v>
      </c>
      <c r="D1020" t="str">
        <f>VLOOKUP(C1020,'POPULATION DATA-3'!$E$3:$N$1432,10,0)</f>
        <v>270794.7</v>
      </c>
    </row>
    <row r="1021" spans="3:4">
      <c r="C1021" s="101" t="s">
        <v>769</v>
      </c>
      <c r="D1021" t="str">
        <f>VLOOKUP(C1021,'POPULATION DATA-3'!$E$3:$N$1432,10,0)</f>
        <v>310834</v>
      </c>
    </row>
    <row r="1022" spans="3:4">
      <c r="C1022" s="61" t="s">
        <v>769</v>
      </c>
      <c r="D1022" t="str">
        <f>VLOOKUP(C1022,'POPULATION DATA-3'!$E$3:$N$1432,10,0)</f>
        <v>310834</v>
      </c>
    </row>
    <row r="1023" spans="3:4">
      <c r="C1023" s="101" t="s">
        <v>642</v>
      </c>
      <c r="D1023" t="str">
        <f>VLOOKUP(C1023,'POPULATION DATA-3'!$E$3:$N$1432,10,0)</f>
        <v>325320</v>
      </c>
    </row>
    <row r="1024" spans="3:4">
      <c r="C1024" s="61" t="s">
        <v>640</v>
      </c>
      <c r="D1024" t="str">
        <f>VLOOKUP(C1024,'POPULATION DATA-3'!$E$3:$N$1432,10,0)</f>
        <v>81330</v>
      </c>
    </row>
    <row r="1025" spans="3:4">
      <c r="C1025" s="61" t="s">
        <v>651</v>
      </c>
      <c r="D1025" t="str">
        <f>VLOOKUP(C1025,'POPULATION DATA-3'!$E$3:$N$1432,10,0)</f>
        <v>91089.6</v>
      </c>
    </row>
    <row r="1026" spans="3:4">
      <c r="C1026" s="61" t="s">
        <v>649</v>
      </c>
      <c r="D1026" t="str">
        <f>VLOOKUP(C1026,'POPULATION DATA-3'!$E$3:$N$1432,10,0)</f>
        <v>78076.8</v>
      </c>
    </row>
    <row r="1027" spans="3:4">
      <c r="C1027" s="61" t="s">
        <v>642</v>
      </c>
      <c r="D1027" t="str">
        <f>VLOOKUP(C1027,'POPULATION DATA-3'!$E$3:$N$1432,10,0)</f>
        <v>325320</v>
      </c>
    </row>
    <row r="1028" spans="3:4">
      <c r="C1028" s="101" t="s">
        <v>179</v>
      </c>
      <c r="D1028" t="str">
        <f>VLOOKUP(C1028,'POPULATION DATA-3'!$E$3:$N$1432,10,0)</f>
        <v>497179</v>
      </c>
    </row>
    <row r="1029" spans="3:4">
      <c r="C1029" s="61" t="s">
        <v>177</v>
      </c>
      <c r="D1029" t="str">
        <f>VLOOKUP(C1029,'POPULATION DATA-3'!$E$3:$N$1432,10,0)</f>
        <v>174012.65</v>
      </c>
    </row>
    <row r="1030" spans="3:4">
      <c r="C1030" s="61" t="s">
        <v>792</v>
      </c>
      <c r="D1030" t="str">
        <f>VLOOKUP(C1030,'POPULATION DATA-3'!$E$3:$N$1432,10,0)</f>
        <v>164069.07</v>
      </c>
    </row>
    <row r="1031" spans="3:4">
      <c r="C1031" s="61" t="s">
        <v>178</v>
      </c>
      <c r="D1031" t="str">
        <f>VLOOKUP(C1031,'POPULATION DATA-3'!$E$3:$N$1432,10,0)</f>
        <v>159097.28</v>
      </c>
    </row>
    <row r="1032" spans="3:4">
      <c r="C1032" s="101" t="s">
        <v>182</v>
      </c>
      <c r="D1032" t="str">
        <f>VLOOKUP(C1032,'POPULATION DATA-3'!$E$3:$N$1432,10,0)</f>
        <v>259648</v>
      </c>
    </row>
    <row r="1033" spans="3:4">
      <c r="C1033" s="61" t="s">
        <v>182</v>
      </c>
      <c r="D1033" t="str">
        <f>VLOOKUP(C1033,'POPULATION DATA-3'!$E$3:$N$1432,10,0)</f>
        <v>259648</v>
      </c>
    </row>
    <row r="1034" spans="3:4">
      <c r="C1034" s="101" t="s">
        <v>719</v>
      </c>
      <c r="D1034" t="str">
        <f>VLOOKUP(C1034,'POPULATION DATA-3'!$E$3:$N$1432,10,0)</f>
        <v>298220</v>
      </c>
    </row>
    <row r="1035" spans="3:4">
      <c r="C1035" s="61" t="s">
        <v>718</v>
      </c>
      <c r="D1035" t="str">
        <f>VLOOKUP(C1035,'POPULATION DATA-3'!$E$3:$N$1432,10,0)</f>
        <v>298220</v>
      </c>
    </row>
    <row r="1036" spans="3:4">
      <c r="C1036" s="101" t="s">
        <v>148</v>
      </c>
      <c r="D1036" t="str">
        <f>VLOOKUP(C1036,'POPULATION DATA-3'!$E$3:$N$1432,10,0)</f>
        <v>419308</v>
      </c>
    </row>
    <row r="1037" spans="3:4">
      <c r="C1037" s="61" t="s">
        <v>146</v>
      </c>
      <c r="D1037" t="str">
        <f>VLOOKUP(C1037,'POPULATION DATA-3'!$E$3:$N$1432,10,0)</f>
        <v>419308</v>
      </c>
    </row>
    <row r="1038" spans="3:4">
      <c r="C1038" s="10" t="s">
        <v>399</v>
      </c>
      <c r="D1038" t="str">
        <f>VLOOKUP(C1038,'POPULATION DATA-3'!$E$3:$N$1432,10,0)</f>
        <v>TOTAL_POPULATION</v>
      </c>
    </row>
    <row r="1039" spans="3:4">
      <c r="C1039" s="101" t="s">
        <v>1099</v>
      </c>
      <c r="D1039" t="str">
        <f>VLOOKUP(C1039,'POPULATION DATA-3'!$E$3:$N$1432,10,0)</f>
        <v>419308</v>
      </c>
    </row>
    <row r="1040" spans="3:4">
      <c r="C1040" s="61" t="s">
        <v>1099</v>
      </c>
      <c r="D1040" t="str">
        <f>VLOOKUP(C1040,'POPULATION DATA-3'!$E$3:$N$1432,10,0)</f>
        <v>419308</v>
      </c>
    </row>
    <row r="1041" spans="3:4">
      <c r="C1041" s="101" t="s">
        <v>401</v>
      </c>
      <c r="D1041" t="str">
        <f>VLOOKUP(C1041,'POPULATION DATA-3'!$E$3:$N$1432,10,0)</f>
        <v>295334</v>
      </c>
    </row>
    <row r="1042" spans="3:4">
      <c r="C1042" s="61" t="s">
        <v>1178</v>
      </c>
      <c r="D1042" t="str">
        <f>VLOOKUP(C1042,'POPULATION DATA-3'!$E$3:$N$1432,10,0)</f>
        <v>103366.9</v>
      </c>
    </row>
    <row r="1043" spans="3:4">
      <c r="C1043" s="61" t="s">
        <v>1187</v>
      </c>
      <c r="D1043" t="str">
        <f>VLOOKUP(C1043,'POPULATION DATA-3'!$E$3:$N$1432,10,0)</f>
        <v>97460.22</v>
      </c>
    </row>
    <row r="1044" spans="3:4">
      <c r="C1044" s="61" t="s">
        <v>398</v>
      </c>
      <c r="D1044" t="str">
        <f>VLOOKUP(C1044,'POPULATION DATA-3'!$E$3:$N$1432,10,0)</f>
        <v>94506.88</v>
      </c>
    </row>
    <row r="1045" spans="3:4">
      <c r="C1045" s="101" t="s">
        <v>1182</v>
      </c>
      <c r="D1045" t="str">
        <f>VLOOKUP(C1045,'POPULATION DATA-3'!$E$3:$N$1432,10,0)</f>
        <v>3326</v>
      </c>
    </row>
    <row r="1046" spans="3:4">
      <c r="C1046" s="61" t="s">
        <v>1182</v>
      </c>
      <c r="D1046" t="str">
        <f>VLOOKUP(C1046,'POPULATION DATA-3'!$E$3:$N$1432,10,0)</f>
        <v>3326</v>
      </c>
    </row>
    <row r="1047" spans="3:4">
      <c r="C1047" s="61" t="s">
        <v>1181</v>
      </c>
      <c r="D1047" t="str">
        <f>VLOOKUP(C1047,'POPULATION DATA-3'!$E$3:$N$1432,10,0)</f>
        <v>1829.3</v>
      </c>
    </row>
    <row r="1048" spans="3:4">
      <c r="C1048" s="101" t="s">
        <v>1169</v>
      </c>
      <c r="D1048" t="str">
        <f>VLOOKUP(C1048,'POPULATION DATA-3'!$E$3:$N$1432,10,0)</f>
        <v>157254</v>
      </c>
    </row>
    <row r="1049" spans="3:4">
      <c r="C1049" s="61" t="s">
        <v>1169</v>
      </c>
      <c r="D1049" t="str">
        <f>VLOOKUP(C1049,'POPULATION DATA-3'!$E$3:$N$1432,10,0)</f>
        <v>157254</v>
      </c>
    </row>
    <row r="1050" spans="3:4">
      <c r="C1050" s="101" t="s">
        <v>1130</v>
      </c>
      <c r="D1050" t="str">
        <f>VLOOKUP(C1050,'POPULATION DATA-3'!$E$3:$N$1432,10,0)</f>
        <v>193256</v>
      </c>
    </row>
    <row r="1051" spans="3:4">
      <c r="C1051" s="61" t="s">
        <v>1128</v>
      </c>
      <c r="D1051" t="str">
        <f>VLOOKUP(C1051,'POPULATION DATA-3'!$E$3:$N$1432,10,0)</f>
        <v>193256</v>
      </c>
    </row>
    <row r="1052" spans="3:4">
      <c r="C1052" s="101" t="s">
        <v>1116</v>
      </c>
      <c r="D1052" t="str">
        <f>VLOOKUP(C1052,'POPULATION DATA-3'!$E$3:$N$1432,10,0)</f>
        <v>131002</v>
      </c>
    </row>
    <row r="1053" spans="3:4">
      <c r="C1053" s="61" t="s">
        <v>1116</v>
      </c>
      <c r="D1053" t="str">
        <f>VLOOKUP(C1053,'POPULATION DATA-3'!$E$3:$N$1432,10,0)</f>
        <v>131002</v>
      </c>
    </row>
    <row r="1054" spans="3:4">
      <c r="C1054" s="61" t="s">
        <v>1127</v>
      </c>
      <c r="D1054" t="str">
        <f>VLOOKUP(C1054,'POPULATION DATA-3'!$E$3:$N$1432,10,0)</f>
        <v>43230.66</v>
      </c>
    </row>
    <row r="1055" spans="3:4">
      <c r="C1055" s="61" t="s">
        <v>1126</v>
      </c>
      <c r="D1055" t="str">
        <f>VLOOKUP(C1055,'POPULATION DATA-3'!$E$3:$N$1432,10,0)</f>
        <v>41920.64</v>
      </c>
    </row>
    <row r="1056" spans="3:4">
      <c r="C1056" s="101" t="s">
        <v>1199</v>
      </c>
      <c r="D1056" t="str">
        <f>VLOOKUP(C1056,'POPULATION DATA-3'!$E$3:$N$1432,10,0)</f>
        <v>184183</v>
      </c>
    </row>
    <row r="1057" spans="3:4">
      <c r="C1057" s="61" t="s">
        <v>1198</v>
      </c>
      <c r="D1057" t="str">
        <f>VLOOKUP(C1057,'POPULATION DATA-3'!$E$3:$N$1432,10,0)</f>
        <v>184183</v>
      </c>
    </row>
    <row r="1058" spans="3:4">
      <c r="C1058" s="101" t="s">
        <v>1120</v>
      </c>
      <c r="D1058" t="str">
        <f>VLOOKUP(C1058,'POPULATION DATA-3'!$E$3:$N$1432,10,0)</f>
        <v>279672</v>
      </c>
    </row>
    <row r="1059" spans="3:4">
      <c r="C1059" s="61" t="s">
        <v>1119</v>
      </c>
      <c r="D1059" t="str">
        <f>VLOOKUP(C1059,'POPULATION DATA-3'!$E$3:$N$1432,10,0)</f>
        <v>125852.4</v>
      </c>
    </row>
    <row r="1060" spans="3:4">
      <c r="C1060" s="61" t="s">
        <v>1123</v>
      </c>
      <c r="D1060" t="str">
        <f>VLOOKUP(C1060,'POPULATION DATA-3'!$E$3:$N$1432,10,0)</f>
        <v>153819.6</v>
      </c>
    </row>
    <row r="1061" spans="3:4">
      <c r="C1061" s="101" t="s">
        <v>1243</v>
      </c>
      <c r="D1061" t="str">
        <f>VLOOKUP(C1061,'POPULATION DATA-3'!$E$3:$N$1432,10,0)</f>
        <v>352835</v>
      </c>
    </row>
    <row r="1062" spans="3:4">
      <c r="C1062" s="61" t="s">
        <v>1243</v>
      </c>
      <c r="D1062" t="str">
        <f>VLOOKUP(C1062,'POPULATION DATA-3'!$E$3:$N$1432,10,0)</f>
        <v>352835</v>
      </c>
    </row>
    <row r="1063" spans="3:4">
      <c r="C1063" s="61" t="s">
        <v>1248</v>
      </c>
      <c r="D1063" t="str">
        <f>VLOOKUP(C1063,'POPULATION DATA-3'!$E$3:$N$1432,10,0)</f>
        <v>194059.25</v>
      </c>
    </row>
    <row r="1064" spans="3:4">
      <c r="C1064" s="101" t="s">
        <v>1185</v>
      </c>
      <c r="D1064" t="str">
        <f>VLOOKUP(C1064,'POPULATION DATA-3'!$E$3:$N$1432,10,0)</f>
        <v>256793</v>
      </c>
    </row>
    <row r="1065" spans="3:4">
      <c r="C1065" s="61" t="s">
        <v>1185</v>
      </c>
      <c r="D1065" t="str">
        <f>VLOOKUP(C1065,'POPULATION DATA-3'!$E$3:$N$1432,10,0)</f>
        <v>256793</v>
      </c>
    </row>
    <row r="1066" spans="3:4">
      <c r="C1066" s="61" t="s">
        <v>1184</v>
      </c>
      <c r="D1066" t="str">
        <f>VLOOKUP(C1066,'POPULATION DATA-3'!$E$3:$N$1432,10,0)</f>
        <v>115556.85</v>
      </c>
    </row>
    <row r="1067" spans="3:4">
      <c r="C1067" s="101" t="s">
        <v>1171</v>
      </c>
      <c r="D1067" t="str">
        <f>VLOOKUP(C1067,'POPULATION DATA-3'!$E$3:$N$1432,10,0)</f>
        <v>124433</v>
      </c>
    </row>
    <row r="1068" spans="3:4">
      <c r="C1068" s="61" t="s">
        <v>1170</v>
      </c>
      <c r="D1068" t="str">
        <f>VLOOKUP(C1068,'POPULATION DATA-3'!$E$3:$N$1432,10,0)</f>
        <v>124433</v>
      </c>
    </row>
    <row r="1069" spans="3:4">
      <c r="C1069" s="101" t="s">
        <v>1133</v>
      </c>
      <c r="D1069" t="str">
        <f>VLOOKUP(C1069,'POPULATION DATA-3'!$E$3:$N$1432,10,0)</f>
        <v>294056</v>
      </c>
    </row>
    <row r="1070" spans="3:4">
      <c r="C1070" s="61" t="s">
        <v>1215</v>
      </c>
      <c r="D1070" t="str">
        <f>VLOOKUP(C1070,'POPULATION DATA-3'!$E$3:$N$1432,10,0)</f>
        <v>44108.4</v>
      </c>
    </row>
    <row r="1071" spans="3:4">
      <c r="C1071" s="61" t="s">
        <v>1207</v>
      </c>
      <c r="D1071" t="str">
        <f>VLOOKUP(C1071,'POPULATION DATA-3'!$E$3:$N$1432,10,0)</f>
        <v>52930.08</v>
      </c>
    </row>
    <row r="1072" spans="3:4">
      <c r="C1072" s="61" t="s">
        <v>1206</v>
      </c>
      <c r="D1072" t="str">
        <f>VLOOKUP(C1072,'POPULATION DATA-3'!$E$3:$N$1432,10,0)</f>
        <v>58811.2</v>
      </c>
    </row>
    <row r="1073" spans="3:4">
      <c r="C1073" s="61" t="s">
        <v>675</v>
      </c>
      <c r="D1073" t="str">
        <f>VLOOKUP(C1073,'POPULATION DATA-3'!$E$3:$N$1432,10,0)</f>
        <v>101267.84</v>
      </c>
    </row>
    <row r="1074" spans="3:4">
      <c r="C1074" s="61" t="s">
        <v>1214</v>
      </c>
      <c r="D1074" t="str">
        <f>VLOOKUP(C1074,'POPULATION DATA-3'!$E$3:$N$1432,10,0)</f>
        <v>35286.72</v>
      </c>
    </row>
    <row r="1075" spans="3:4">
      <c r="C1075" s="61" t="s">
        <v>1216</v>
      </c>
      <c r="D1075" t="str">
        <f>VLOOKUP(C1075,'POPULATION DATA-3'!$E$3:$N$1432,10,0)</f>
        <v>64692.32</v>
      </c>
    </row>
    <row r="1076" spans="3:4">
      <c r="C1076" s="101" t="s">
        <v>1148</v>
      </c>
      <c r="D1076" t="str">
        <f>VLOOKUP(C1076,'POPULATION DATA-3'!$E$3:$N$1432,10,0)</f>
        <v>530592</v>
      </c>
    </row>
    <row r="1077" spans="3:4">
      <c r="C1077" s="61" t="s">
        <v>1146</v>
      </c>
      <c r="D1077" t="str">
        <f>VLOOKUP(C1077,'POPULATION DATA-3'!$E$3:$N$1432,10,0)</f>
        <v>63671.04</v>
      </c>
    </row>
    <row r="1078" spans="3:4">
      <c r="C1078" s="61" t="s">
        <v>1149</v>
      </c>
      <c r="D1078" t="str">
        <f>VLOOKUP(C1078,'POPULATION DATA-3'!$E$3:$N$1432,10,0)</f>
        <v>79588.8</v>
      </c>
    </row>
    <row r="1079" spans="3:4">
      <c r="C1079" s="61" t="s">
        <v>1151</v>
      </c>
      <c r="D1079" t="str">
        <f>VLOOKUP(C1079,'POPULATION DATA-3'!$E$3:$N$1432,10,0)</f>
        <v>84894.72</v>
      </c>
    </row>
    <row r="1080" spans="3:4">
      <c r="C1080" s="61" t="s">
        <v>1154</v>
      </c>
      <c r="D1080" t="str">
        <f>VLOOKUP(C1080,'POPULATION DATA-3'!$E$3:$N$1432,10,0)</f>
        <v>106118.4</v>
      </c>
    </row>
    <row r="1081" spans="3:4">
      <c r="C1081" s="61" t="s">
        <v>1155</v>
      </c>
      <c r="D1081" t="str">
        <f>VLOOKUP(C1081,'POPULATION DATA-3'!$E$3:$N$1432,10,0)</f>
        <v>58365.12</v>
      </c>
    </row>
    <row r="1082" spans="3:4">
      <c r="C1082" s="61" t="s">
        <v>1158</v>
      </c>
      <c r="D1082" t="str">
        <f>VLOOKUP(C1082,'POPULATION DATA-3'!$E$3:$N$1432,10,0)</f>
        <v>74282.88</v>
      </c>
    </row>
    <row r="1083" spans="3:4">
      <c r="C1083" s="61" t="s">
        <v>115</v>
      </c>
      <c r="D1083" t="str">
        <f>VLOOKUP(C1083,'POPULATION DATA-3'!$E$3:$N$1432,10,0)</f>
        <v>106447</v>
      </c>
    </row>
    <row r="1084" spans="3:4">
      <c r="C1084" s="101" t="s">
        <v>1203</v>
      </c>
      <c r="D1084" t="str">
        <f>VLOOKUP(C1084,'POPULATION DATA-3'!$E$3:$N$1432,10,0)</f>
        <v>206788</v>
      </c>
    </row>
    <row r="1085" spans="3:4">
      <c r="C1085" s="61" t="s">
        <v>1203</v>
      </c>
      <c r="D1085" t="str">
        <f>VLOOKUP(C1085,'POPULATION DATA-3'!$E$3:$N$1432,10,0)</f>
        <v>206788</v>
      </c>
    </row>
    <row r="1086" spans="3:4">
      <c r="C1086" s="101" t="s">
        <v>415</v>
      </c>
      <c r="D1086" t="str">
        <f>VLOOKUP(C1086,'POPULATION DATA-3'!$E$3:$N$1432,10,0)</f>
        <v>291121</v>
      </c>
    </row>
    <row r="1087" spans="3:4">
      <c r="C1087" s="61" t="s">
        <v>415</v>
      </c>
      <c r="D1087" t="str">
        <f>VLOOKUP(C1087,'POPULATION DATA-3'!$E$3:$N$1432,10,0)</f>
        <v>291121</v>
      </c>
    </row>
    <row r="1088" spans="3:4">
      <c r="C1088" s="61" t="s">
        <v>1176</v>
      </c>
      <c r="D1088" t="str">
        <f>VLOOKUP(C1088,'POPULATION DATA-3'!$E$3:$N$1432,10,0)</f>
        <v>81513.88</v>
      </c>
    </row>
    <row r="1089" spans="3:4">
      <c r="C1089" s="61" t="s">
        <v>1183</v>
      </c>
      <c r="D1089" t="str">
        <f>VLOOKUP(C1089,'POPULATION DATA-3'!$E$3:$N$1432,10,0)</f>
        <v>69869.04</v>
      </c>
    </row>
    <row r="1090" spans="3:4">
      <c r="C1090" s="61" t="s">
        <v>414</v>
      </c>
      <c r="D1090" t="str">
        <f>VLOOKUP(C1090,'POPULATION DATA-3'!$E$3:$N$1432,10,0)</f>
        <v>66957.83</v>
      </c>
    </row>
    <row r="1091" spans="3:4">
      <c r="C1091" s="101" t="s">
        <v>1037</v>
      </c>
      <c r="D1091" t="str">
        <f>VLOOKUP(C1091,'POPULATION DATA-3'!$E$3:$N$1432,10,0)</f>
        <v>292404</v>
      </c>
    </row>
    <row r="1092" spans="3:4">
      <c r="C1092" s="61" t="s">
        <v>1037</v>
      </c>
      <c r="D1092" t="str">
        <f>VLOOKUP(C1092,'POPULATION DATA-3'!$E$3:$N$1432,10,0)</f>
        <v>292404</v>
      </c>
    </row>
    <row r="1093" spans="3:4">
      <c r="C1093" s="101" t="s">
        <v>1034</v>
      </c>
      <c r="D1093" t="str">
        <f>VLOOKUP(C1093,'POPULATION DATA-3'!$E$3:$N$1432,10,0)</f>
        <v>176678</v>
      </c>
    </row>
    <row r="1094" spans="3:4">
      <c r="C1094" s="61" t="s">
        <v>1033</v>
      </c>
      <c r="D1094" t="str">
        <f>VLOOKUP(C1094,'POPULATION DATA-3'!$E$3:$N$1432,10,0)</f>
        <v>44169.5</v>
      </c>
    </row>
    <row r="1095" spans="3:4">
      <c r="C1095" s="61" t="s">
        <v>1055</v>
      </c>
      <c r="D1095" t="str">
        <f>VLOOKUP(C1095,'POPULATION DATA-3'!$E$3:$N$1432,10,0)</f>
        <v>49469.84</v>
      </c>
    </row>
    <row r="1096" spans="3:4">
      <c r="C1096" s="61" t="s">
        <v>1054</v>
      </c>
      <c r="D1096" t="str">
        <f>VLOOKUP(C1096,'POPULATION DATA-3'!$E$3:$N$1432,10,0)</f>
        <v>42402.72</v>
      </c>
    </row>
    <row r="1097" spans="3:4">
      <c r="C1097" s="61" t="s">
        <v>1058</v>
      </c>
      <c r="D1097" t="str">
        <f>VLOOKUP(C1097,'POPULATION DATA-3'!$E$3:$N$1432,10,0)</f>
        <v>40635.94</v>
      </c>
    </row>
    <row r="1098" spans="3:4">
      <c r="C1098" s="101" t="s">
        <v>1240</v>
      </c>
      <c r="D1098" t="str">
        <f>VLOOKUP(C1098,'POPULATION DATA-3'!$E$3:$N$1432,10,0)</f>
        <v>29745</v>
      </c>
    </row>
    <row r="1099" spans="3:4">
      <c r="C1099" s="61" t="s">
        <v>1240</v>
      </c>
      <c r="D1099" t="str">
        <f>VLOOKUP(C1099,'POPULATION DATA-3'!$E$3:$N$1432,10,0)</f>
        <v>29745</v>
      </c>
    </row>
    <row r="1100" spans="3:4">
      <c r="C1100" s="101" t="s">
        <v>1046</v>
      </c>
      <c r="D1100" t="str">
        <f>VLOOKUP(C1100,'POPULATION DATA-3'!$E$3:$N$1432,10,0)</f>
        <v>319588</v>
      </c>
    </row>
    <row r="1101" spans="3:4">
      <c r="C1101" s="61" t="s">
        <v>1059</v>
      </c>
      <c r="D1101" t="str">
        <f>VLOOKUP(C1101,'POPULATION DATA-3'!$E$3:$N$1432,10,0)</f>
        <v>111855.8</v>
      </c>
    </row>
    <row r="1102" spans="3:4">
      <c r="C1102" s="61" t="s">
        <v>1045</v>
      </c>
      <c r="D1102" t="str">
        <f>VLOOKUP(C1102,'POPULATION DATA-3'!$E$3:$N$1432,10,0)</f>
        <v>105464.04</v>
      </c>
    </row>
    <row r="1103" spans="3:4">
      <c r="C1103" s="61" t="s">
        <v>1056</v>
      </c>
      <c r="D1103" t="str">
        <f>VLOOKUP(C1103,'POPULATION DATA-3'!$E$3:$N$1432,10,0)</f>
        <v>102268.16</v>
      </c>
    </row>
    <row r="1104" spans="3:4">
      <c r="C1104" s="101" t="s">
        <v>1200</v>
      </c>
      <c r="D1104" t="str">
        <f>VLOOKUP(C1104,'POPULATION DATA-3'!$E$3:$N$1432,10,0)</f>
        <v>330924</v>
      </c>
    </row>
    <row r="1105" spans="3:4">
      <c r="C1105" s="61" t="s">
        <v>1200</v>
      </c>
      <c r="D1105" t="str">
        <f>VLOOKUP(C1105,'POPULATION DATA-3'!$E$3:$N$1432,10,0)</f>
        <v>330924</v>
      </c>
    </row>
    <row r="1106" spans="3:4">
      <c r="C1106" s="101" t="s">
        <v>1153</v>
      </c>
      <c r="D1106" t="str">
        <f>VLOOKUP(C1106,'POPULATION DATA-3'!$E$3:$N$1432,10,0)</f>
        <v>275823</v>
      </c>
    </row>
    <row r="1107" spans="3:4">
      <c r="C1107" s="61" t="s">
        <v>1152</v>
      </c>
      <c r="D1107" t="str">
        <f>VLOOKUP(C1107,'POPULATION DATA-3'!$E$3:$N$1432,10,0)</f>
        <v>124120.35</v>
      </c>
    </row>
    <row r="1108" spans="3:4">
      <c r="C1108" s="61" t="s">
        <v>1159</v>
      </c>
      <c r="D1108" t="str">
        <f>VLOOKUP(C1108,'POPULATION DATA-3'!$E$3:$N$1432,10,0)</f>
        <v>151702.65</v>
      </c>
    </row>
    <row r="1109" spans="3:4">
      <c r="C1109" s="101" t="s">
        <v>408</v>
      </c>
      <c r="D1109" t="str">
        <f>VLOOKUP(C1109,'POPULATION DATA-3'!$E$3:$N$1432,10,0)</f>
        <v>214788</v>
      </c>
    </row>
    <row r="1110" spans="3:4">
      <c r="C1110" s="61" t="s">
        <v>406</v>
      </c>
      <c r="D1110" t="str">
        <f>VLOOKUP(C1110,'POPULATION DATA-3'!$E$3:$N$1432,10,0)</f>
        <v>96654.6</v>
      </c>
    </row>
    <row r="1111" spans="3:4">
      <c r="C1111" s="61" t="s">
        <v>1122</v>
      </c>
      <c r="D1111" t="str">
        <f>VLOOKUP(C1111,'POPULATION DATA-3'!$E$3:$N$1432,10,0)</f>
        <v>118133.4</v>
      </c>
    </row>
    <row r="1112" spans="3:4">
      <c r="C1112" s="101" t="s">
        <v>1175</v>
      </c>
      <c r="D1112" t="str">
        <f>VLOOKUP(C1112,'POPULATION DATA-3'!$E$3:$N$1432,10,0)</f>
        <v>313932</v>
      </c>
    </row>
    <row r="1113" spans="3:4">
      <c r="C1113" s="61" t="s">
        <v>1180</v>
      </c>
      <c r="D1113" t="str">
        <f>VLOOKUP(C1113,'POPULATION DATA-3'!$E$3:$N$1432,10,0)</f>
        <v>78483</v>
      </c>
    </row>
    <row r="1114" spans="3:4">
      <c r="C1114" s="61" t="s">
        <v>1175</v>
      </c>
      <c r="D1114" t="str">
        <f>VLOOKUP(C1114,'POPULATION DATA-3'!$E$3:$N$1432,10,0)</f>
        <v>313932</v>
      </c>
    </row>
    <row r="1115" spans="3:4">
      <c r="C1115" s="61" t="s">
        <v>1177</v>
      </c>
      <c r="D1115" t="str">
        <f>VLOOKUP(C1115,'POPULATION DATA-3'!$E$3:$N$1432,10,0)</f>
        <v>75343.68</v>
      </c>
    </row>
    <row r="1116" spans="3:4">
      <c r="C1116" s="61" t="s">
        <v>1186</v>
      </c>
      <c r="D1116" t="str">
        <f>VLOOKUP(C1116,'POPULATION DATA-3'!$E$3:$N$1432,10,0)</f>
        <v>72204.36</v>
      </c>
    </row>
    <row r="1117" spans="3:4">
      <c r="C1117" s="101" t="s">
        <v>405</v>
      </c>
      <c r="D1117" t="str">
        <f>VLOOKUP(C1117,'POPULATION DATA-3'!$E$3:$N$1432,10,0)</f>
        <v>913768</v>
      </c>
    </row>
    <row r="1118" spans="3:4">
      <c r="C1118" s="61" t="s">
        <v>1102</v>
      </c>
      <c r="D1118" t="str">
        <f>VLOOKUP(C1118,'POPULATION DATA-3'!$E$3:$N$1432,10,0)</f>
        <v>319818.8</v>
      </c>
    </row>
    <row r="1119" spans="3:4">
      <c r="C1119" s="61" t="s">
        <v>1103</v>
      </c>
      <c r="D1119" t="str">
        <f>VLOOKUP(C1119,'POPULATION DATA-3'!$E$3:$N$1432,10,0)</f>
        <v>301543.44</v>
      </c>
    </row>
    <row r="1120" spans="3:4">
      <c r="C1120" s="61" t="s">
        <v>404</v>
      </c>
      <c r="D1120" t="str">
        <f>VLOOKUP(C1120,'POPULATION DATA-3'!$E$3:$N$1432,10,0)</f>
        <v>292405.76</v>
      </c>
    </row>
    <row r="1121" spans="3:4">
      <c r="C1121" s="101" t="s">
        <v>1104</v>
      </c>
      <c r="D1121" t="str">
        <f>VLOOKUP(C1121,'POPULATION DATA-3'!$E$3:$N$1432,10,0)</f>
        <v>143197</v>
      </c>
    </row>
    <row r="1122" spans="3:4">
      <c r="C1122" s="61" t="s">
        <v>1104</v>
      </c>
      <c r="D1122" t="str">
        <f>VLOOKUP(C1122,'POPULATION DATA-3'!$E$3:$N$1432,10,0)</f>
        <v>143197</v>
      </c>
    </row>
    <row r="1123" spans="3:4">
      <c r="C1123" s="61" t="s">
        <v>1106</v>
      </c>
      <c r="D1123" t="str">
        <f>VLOOKUP(C1123,'POPULATION DATA-3'!$E$3:$N$1432,10,0)</f>
        <v>78758.35</v>
      </c>
    </row>
    <row r="1124" spans="3:4">
      <c r="C1124" s="101" t="s">
        <v>1029</v>
      </c>
      <c r="D1124" t="str">
        <f>VLOOKUP(C1124,'POPULATION DATA-3'!$E$3:$N$1432,10,0)</f>
        <v>540000</v>
      </c>
    </row>
    <row r="1125" spans="3:4">
      <c r="C1125" s="61" t="s">
        <v>1027</v>
      </c>
      <c r="D1125" t="str">
        <f>VLOOKUP(C1125,'POPULATION DATA-3'!$E$3:$N$1432,10,0)</f>
        <v>102600</v>
      </c>
    </row>
    <row r="1126" spans="3:4">
      <c r="C1126" s="61" t="s">
        <v>1035</v>
      </c>
      <c r="D1126" t="str">
        <f>VLOOKUP(C1126,'POPULATION DATA-3'!$E$3:$N$1432,10,0)</f>
        <v>51300</v>
      </c>
    </row>
    <row r="1127" spans="3:4">
      <c r="C1127" s="61" t="s">
        <v>1038</v>
      </c>
      <c r="D1127" t="str">
        <f>VLOOKUP(C1127,'POPULATION DATA-3'!$E$3:$N$1432,10,0)</f>
        <v>45900</v>
      </c>
    </row>
    <row r="1128" spans="3:4">
      <c r="C1128" s="61" t="s">
        <v>1040</v>
      </c>
      <c r="D1128" t="str">
        <f>VLOOKUP(C1128,'POPULATION DATA-3'!$E$3:$N$1432,10,0)</f>
        <v>40500</v>
      </c>
    </row>
    <row r="1129" spans="3:4">
      <c r="C1129" s="61" t="s">
        <v>1044</v>
      </c>
      <c r="D1129" t="str">
        <f>VLOOKUP(C1129,'POPULATION DATA-3'!$E$3:$N$1432,10,0)</f>
        <v>29700</v>
      </c>
    </row>
    <row r="1130" spans="3:4">
      <c r="C1130" s="61" t="s">
        <v>1047</v>
      </c>
      <c r="D1130" t="str">
        <f>VLOOKUP(C1130,'POPULATION DATA-3'!$E$3:$N$1432,10,0)</f>
        <v>27000</v>
      </c>
    </row>
    <row r="1131" spans="3:4">
      <c r="C1131" s="61" t="s">
        <v>1048</v>
      </c>
      <c r="D1131" t="str">
        <f>VLOOKUP(C1131,'POPULATION DATA-3'!$E$3:$N$1432,10,0)</f>
        <v>54000</v>
      </c>
    </row>
    <row r="1132" spans="3:4">
      <c r="C1132" s="61" t="s">
        <v>1050</v>
      </c>
      <c r="D1132" t="str">
        <f>VLOOKUP(C1132,'POPULATION DATA-3'!$E$3:$N$1432,10,0)</f>
        <v>48600</v>
      </c>
    </row>
    <row r="1133" spans="3:4">
      <c r="C1133" s="61" t="s">
        <v>1053</v>
      </c>
      <c r="D1133" t="str">
        <f>VLOOKUP(C1133,'POPULATION DATA-3'!$E$3:$N$1432,10,0)</f>
        <v>43200</v>
      </c>
    </row>
    <row r="1134" spans="3:4">
      <c r="C1134" s="61" t="s">
        <v>1057</v>
      </c>
      <c r="D1134" t="str">
        <f>VLOOKUP(C1134,'POPULATION DATA-3'!$E$3:$N$1432,10,0)</f>
        <v>37800</v>
      </c>
    </row>
    <row r="1135" spans="3:4">
      <c r="C1135" s="61" t="s">
        <v>1043</v>
      </c>
      <c r="D1135" t="str">
        <f>VLOOKUP(C1135,'POPULATION DATA-3'!$E$3:$N$1432,10,0)</f>
        <v>59400</v>
      </c>
    </row>
    <row r="1136" spans="3:4">
      <c r="C1136" s="101" t="s">
        <v>1117</v>
      </c>
      <c r="D1136" t="str">
        <f>VLOOKUP(C1136,'POPULATION DATA-3'!$E$3:$N$1432,10,0)</f>
        <v>274405</v>
      </c>
    </row>
    <row r="1137" spans="3:4">
      <c r="C1137" s="61" t="s">
        <v>349</v>
      </c>
      <c r="D1137" t="str">
        <f>VLOOKUP(C1137,'POPULATION DATA-3'!$E$3:$N$1432,10,0)</f>
        <v>203243.96</v>
      </c>
    </row>
    <row r="1138" spans="3:4">
      <c r="C1138" s="101" t="s">
        <v>1136</v>
      </c>
      <c r="D1138" t="str">
        <f>VLOOKUP(C1138,'POPULATION DATA-3'!$E$3:$N$1432,10,0)</f>
        <v>363858</v>
      </c>
    </row>
    <row r="1139" spans="3:4">
      <c r="C1139" s="61" t="s">
        <v>1135</v>
      </c>
      <c r="D1139" t="str">
        <f>VLOOKUP(C1139,'POPULATION DATA-3'!$E$3:$N$1432,10,0)</f>
        <v>163736.1</v>
      </c>
    </row>
    <row r="1140" spans="3:4">
      <c r="C1140" s="61" t="s">
        <v>1144</v>
      </c>
      <c r="D1140" t="str">
        <f>VLOOKUP(C1140,'POPULATION DATA-3'!$E$3:$N$1432,10,0)</f>
        <v>200121.9</v>
      </c>
    </row>
    <row r="1141" spans="3:4">
      <c r="C1141" s="101" t="s">
        <v>1138</v>
      </c>
      <c r="D1141" t="str">
        <f>VLOOKUP(C1141,'POPULATION DATA-3'!$E$3:$N$1432,10,0)</f>
        <v>292589</v>
      </c>
    </row>
    <row r="1142" spans="3:4">
      <c r="C1142" s="61" t="s">
        <v>1137</v>
      </c>
      <c r="D1142" t="str">
        <f>VLOOKUP(C1142,'POPULATION DATA-3'!$E$3:$N$1432,10,0)</f>
        <v>292589</v>
      </c>
    </row>
    <row r="1143" spans="3:4">
      <c r="C1143" s="101" t="s">
        <v>1210</v>
      </c>
      <c r="D1143" t="str">
        <f>VLOOKUP(C1143,'POPULATION DATA-3'!$E$3:$N$1432,10,0)</f>
        <v>170021</v>
      </c>
    </row>
    <row r="1144" spans="3:4">
      <c r="C1144" s="61" t="s">
        <v>1209</v>
      </c>
      <c r="D1144" t="str">
        <f>VLOOKUP(C1144,'POPULATION DATA-3'!$E$3:$N$1432,10,0)</f>
        <v>170021</v>
      </c>
    </row>
    <row r="1145" spans="3:4">
      <c r="C1145" s="101" t="s">
        <v>1213</v>
      </c>
      <c r="D1145" t="str">
        <f>VLOOKUP(C1145,'POPULATION DATA-3'!$E$3:$N$1432,10,0)</f>
        <v>126158</v>
      </c>
    </row>
    <row r="1146" spans="3:4">
      <c r="C1146" s="61" t="s">
        <v>1212</v>
      </c>
      <c r="D1146" t="str">
        <f>VLOOKUP(C1146,'POPULATION DATA-3'!$E$3:$N$1432,10,0)</f>
        <v>126158</v>
      </c>
    </row>
    <row r="1147" spans="3:4">
      <c r="C1147" s="101" t="s">
        <v>1031</v>
      </c>
      <c r="D1147" t="str">
        <f>VLOOKUP(C1147,'POPULATION DATA-3'!$E$3:$N$1432,10,0)</f>
        <v>180802</v>
      </c>
    </row>
    <row r="1148" spans="3:4">
      <c r="C1148" s="61" t="s">
        <v>1030</v>
      </c>
      <c r="D1148" t="str">
        <f>VLOOKUP(C1148,'POPULATION DATA-3'!$E$3:$N$1432,10,0)</f>
        <v>81360.9</v>
      </c>
    </row>
    <row r="1149" spans="3:4">
      <c r="C1149" s="61" t="s">
        <v>1031</v>
      </c>
      <c r="D1149" t="str">
        <f>VLOOKUP(C1149,'POPULATION DATA-3'!$E$3:$N$1432,10,0)</f>
        <v>180802</v>
      </c>
    </row>
    <row r="1150" spans="3:4">
      <c r="C1150" s="101" t="s">
        <v>1134</v>
      </c>
      <c r="D1150" t="str">
        <f>VLOOKUP(C1150,'POPULATION DATA-3'!$E$3:$N$1432,10,0)</f>
        <v>405148</v>
      </c>
    </row>
    <row r="1151" spans="3:4">
      <c r="C1151" s="61" t="s">
        <v>1133</v>
      </c>
      <c r="D1151" t="str">
        <f>VLOOKUP(C1151,'POPULATION DATA-3'!$E$3:$N$1432,10,0)</f>
        <v>294056</v>
      </c>
    </row>
    <row r="1152" spans="3:4">
      <c r="C1152" s="61" t="s">
        <v>1145</v>
      </c>
      <c r="D1152" t="str">
        <f>VLOOKUP(C1152,'POPULATION DATA-3'!$E$3:$N$1432,10,0)</f>
        <v>133698.84</v>
      </c>
    </row>
    <row r="1153" spans="3:4">
      <c r="C1153" s="61" t="s">
        <v>1129</v>
      </c>
      <c r="D1153" t="str">
        <f>VLOOKUP(C1153,'POPULATION DATA-3'!$E$3:$N$1432,10,0)</f>
        <v>129647.36</v>
      </c>
    </row>
    <row r="1154" spans="3:4">
      <c r="C1154" s="101" t="s">
        <v>411</v>
      </c>
      <c r="D1154" t="str">
        <f>VLOOKUP(C1154,'POPULATION DATA-3'!$E$3:$N$1432,10,0)</f>
        <v>352967</v>
      </c>
    </row>
    <row r="1155" spans="3:4">
      <c r="C1155" s="61" t="s">
        <v>1118</v>
      </c>
      <c r="D1155" t="str">
        <f>VLOOKUP(C1155,'POPULATION DATA-3'!$E$3:$N$1432,10,0)</f>
        <v>52945.05</v>
      </c>
    </row>
    <row r="1156" spans="3:4">
      <c r="C1156" s="61" t="s">
        <v>407</v>
      </c>
      <c r="D1156" t="str">
        <f>VLOOKUP(C1156,'POPULATION DATA-3'!$E$3:$N$1432,10,0)</f>
        <v>63534.06</v>
      </c>
    </row>
    <row r="1157" spans="3:4">
      <c r="C1157" s="61" t="s">
        <v>1125</v>
      </c>
      <c r="D1157" t="str">
        <f>VLOOKUP(C1157,'POPULATION DATA-3'!$E$3:$N$1432,10,0)</f>
        <v>98830.76</v>
      </c>
    </row>
    <row r="1158" spans="3:4">
      <c r="C1158" s="61" t="s">
        <v>1121</v>
      </c>
      <c r="D1158" t="str">
        <f>VLOOKUP(C1158,'POPULATION DATA-3'!$E$3:$N$1432,10,0)</f>
        <v>81182.41</v>
      </c>
    </row>
    <row r="1159" spans="3:4">
      <c r="C1159" s="61" t="s">
        <v>57</v>
      </c>
      <c r="D1159" t="str">
        <f>VLOOKUP(C1159,'POPULATION DATA-3'!$E$3:$N$1432,10,0)</f>
        <v>65228.66</v>
      </c>
    </row>
    <row r="1160" spans="3:4">
      <c r="C1160" s="101" t="s">
        <v>1205</v>
      </c>
      <c r="D1160" t="str">
        <f>VLOOKUP(C1160,'POPULATION DATA-3'!$E$3:$N$1432,10,0)</f>
        <v>314196</v>
      </c>
    </row>
    <row r="1161" spans="3:4">
      <c r="C1161" s="61" t="s">
        <v>1204</v>
      </c>
      <c r="D1161" t="str">
        <f>VLOOKUP(C1161,'POPULATION DATA-3'!$E$3:$N$1432,10,0)</f>
        <v>141388.2</v>
      </c>
    </row>
    <row r="1162" spans="3:4">
      <c r="C1162" s="61" t="s">
        <v>1208</v>
      </c>
      <c r="D1162" t="str">
        <f>VLOOKUP(C1162,'POPULATION DATA-3'!$E$3:$N$1432,10,0)</f>
        <v>172807.8</v>
      </c>
    </row>
    <row r="1163" spans="3:4">
      <c r="C1163" s="101" t="s">
        <v>1168</v>
      </c>
      <c r="D1163" t="str">
        <f>VLOOKUP(C1163,'POPULATION DATA-3'!$E$3:$N$1432,10,0)</f>
        <v>431513</v>
      </c>
    </row>
    <row r="1164" spans="3:4">
      <c r="C1164" s="61" t="s">
        <v>1167</v>
      </c>
      <c r="D1164" t="str">
        <f>VLOOKUP(C1164,'POPULATION DATA-3'!$E$3:$N$1432,10,0)</f>
        <v>64726.95</v>
      </c>
    </row>
    <row r="1165" spans="3:4">
      <c r="C1165" s="61" t="s">
        <v>1172</v>
      </c>
      <c r="D1165" t="str">
        <f>VLOOKUP(C1165,'POPULATION DATA-3'!$E$3:$N$1432,10,0)</f>
        <v>77672.34</v>
      </c>
    </row>
    <row r="1166" spans="3:4">
      <c r="C1166" s="61" t="s">
        <v>733</v>
      </c>
      <c r="D1166" t="str">
        <f>VLOOKUP(C1166,'POPULATION DATA-3'!$E$3:$N$1432,10,0)</f>
        <v>264720</v>
      </c>
    </row>
    <row r="1167" spans="3:4">
      <c r="C1167" s="61" t="s">
        <v>1173</v>
      </c>
      <c r="D1167" t="str">
        <f>VLOOKUP(C1167,'POPULATION DATA-3'!$E$3:$N$1432,10,0)</f>
        <v>51781.56</v>
      </c>
    </row>
    <row r="1168" spans="3:4">
      <c r="C1168" s="61" t="s">
        <v>1174</v>
      </c>
      <c r="D1168" t="str">
        <f>VLOOKUP(C1168,'POPULATION DATA-3'!$E$3:$N$1432,10,0)</f>
        <v>56096.69</v>
      </c>
    </row>
    <row r="1169" spans="3:4">
      <c r="C1169" s="61" t="s">
        <v>1188</v>
      </c>
      <c r="D1169" t="str">
        <f>VLOOKUP(C1169,'POPULATION DATA-3'!$E$3:$N$1432,10,0)</f>
        <v>94932.86</v>
      </c>
    </row>
    <row r="1170" spans="3:4">
      <c r="C1170" s="101" t="s">
        <v>1101</v>
      </c>
      <c r="D1170" t="str">
        <f>VLOOKUP(C1170,'POPULATION DATA-3'!$E$3:$N$1432,10,0)</f>
        <v>235568</v>
      </c>
    </row>
    <row r="1171" spans="3:4">
      <c r="C1171" s="61" t="s">
        <v>1100</v>
      </c>
      <c r="D1171" t="str">
        <f>VLOOKUP(C1171,'POPULATION DATA-3'!$E$3:$N$1432,10,0)</f>
        <v>82448.8</v>
      </c>
    </row>
    <row r="1172" spans="3:4">
      <c r="C1172" s="61" t="s">
        <v>1105</v>
      </c>
      <c r="D1172" t="str">
        <f>VLOOKUP(C1172,'POPULATION DATA-3'!$E$3:$N$1432,10,0)</f>
        <v>77737.44</v>
      </c>
    </row>
    <row r="1173" spans="3:4">
      <c r="C1173" s="61" t="s">
        <v>1107</v>
      </c>
      <c r="D1173" t="str">
        <f>VLOOKUP(C1173,'POPULATION DATA-3'!$E$3:$N$1432,10,0)</f>
        <v>75381.76</v>
      </c>
    </row>
    <row r="1174" spans="3:4">
      <c r="C1174" s="101" t="s">
        <v>1142</v>
      </c>
      <c r="D1174" t="str">
        <f>VLOOKUP(C1174,'POPULATION DATA-3'!$E$3:$N$1432,10,0)</f>
        <v>231900</v>
      </c>
    </row>
    <row r="1175" spans="3:4">
      <c r="C1175" s="61" t="s">
        <v>1141</v>
      </c>
      <c r="D1175" t="str">
        <f>VLOOKUP(C1175,'POPULATION DATA-3'!$E$3:$N$1432,10,0)</f>
        <v>231900</v>
      </c>
    </row>
    <row r="1176" spans="3:4">
      <c r="C1176" s="101" t="s">
        <v>1140</v>
      </c>
      <c r="D1176" t="str">
        <f>VLOOKUP(C1176,'POPULATION DATA-3'!$E$3:$N$1432,10,0)</f>
        <v>132095</v>
      </c>
    </row>
    <row r="1177" spans="3:4">
      <c r="C1177" s="61" t="s">
        <v>1139</v>
      </c>
      <c r="D1177" t="str">
        <f>VLOOKUP(C1177,'POPULATION DATA-3'!$E$3:$N$1432,10,0)</f>
        <v>59442.75</v>
      </c>
    </row>
    <row r="1178" spans="3:4">
      <c r="C1178" s="61" t="s">
        <v>1143</v>
      </c>
      <c r="D1178" t="str">
        <f>VLOOKUP(C1178,'POPULATION DATA-3'!$E$3:$N$1432,10,0)</f>
        <v>72652.25</v>
      </c>
    </row>
    <row r="1179" spans="3:4">
      <c r="C1179" s="101" t="s">
        <v>1202</v>
      </c>
      <c r="D1179" t="str">
        <f>VLOOKUP(C1179,'POPULATION DATA-3'!$E$3:$N$1432,10,0)</f>
        <v>207490</v>
      </c>
    </row>
    <row r="1180" spans="3:4">
      <c r="C1180" s="61" t="s">
        <v>1201</v>
      </c>
      <c r="D1180" t="str">
        <f>VLOOKUP(C1180,'POPULATION DATA-3'!$E$3:$N$1432,10,0)</f>
        <v>114119.5</v>
      </c>
    </row>
    <row r="1181" spans="3:4">
      <c r="C1181" s="61" t="s">
        <v>1202</v>
      </c>
      <c r="D1181" t="str">
        <f>VLOOKUP(C1181,'POPULATION DATA-3'!$E$3:$N$1432,10,0)</f>
        <v>207490</v>
      </c>
    </row>
    <row r="1182" spans="3:4">
      <c r="C1182" s="101" t="s">
        <v>1236</v>
      </c>
      <c r="D1182" t="str">
        <f>VLOOKUP(C1182,'POPULATION DATA-3'!$E$3:$N$1432,10,0)</f>
        <v>317666</v>
      </c>
    </row>
    <row r="1183" spans="3:4">
      <c r="C1183" s="61" t="s">
        <v>1235</v>
      </c>
      <c r="D1183" t="str">
        <f>VLOOKUP(C1183,'POPULATION DATA-3'!$E$3:$N$1432,10,0)</f>
        <v>47649.9</v>
      </c>
    </row>
    <row r="1184" spans="3:4">
      <c r="C1184" s="61" t="s">
        <v>1237</v>
      </c>
      <c r="D1184" t="str">
        <f>VLOOKUP(C1184,'POPULATION DATA-3'!$E$3:$N$1432,10,0)</f>
        <v>57179.88</v>
      </c>
    </row>
    <row r="1185" spans="3:4">
      <c r="C1185" s="61" t="s">
        <v>1245</v>
      </c>
      <c r="D1185" t="str">
        <f>VLOOKUP(C1185,'POPULATION DATA-3'!$E$3:$N$1432,10,0)</f>
        <v>88946.48</v>
      </c>
    </row>
    <row r="1186" spans="3:4">
      <c r="C1186" s="61" t="s">
        <v>1246</v>
      </c>
      <c r="D1186" t="str">
        <f>VLOOKUP(C1186,'POPULATION DATA-3'!$E$3:$N$1432,10,0)</f>
        <v>73063.18</v>
      </c>
    </row>
    <row r="1187" spans="3:4">
      <c r="C1187" s="61" t="s">
        <v>1236</v>
      </c>
      <c r="D1187" t="str">
        <f>VLOOKUP(C1187,'POPULATION DATA-3'!$E$3:$N$1432,10,0)</f>
        <v>317666</v>
      </c>
    </row>
    <row r="1188" spans="3:4">
      <c r="C1188" s="101" t="s">
        <v>403</v>
      </c>
      <c r="D1188" t="str">
        <f>VLOOKUP(C1188,'POPULATION DATA-3'!$E$3:$N$1432,10,0)</f>
        <v>107712</v>
      </c>
    </row>
    <row r="1189" spans="3:4">
      <c r="C1189" s="61" t="s">
        <v>402</v>
      </c>
      <c r="D1189" t="str">
        <f>VLOOKUP(C1189,'POPULATION DATA-3'!$E$3:$N$1432,10,0)</f>
        <v>37699.2</v>
      </c>
    </row>
    <row r="1190" spans="3:4">
      <c r="C1190" s="61" t="s">
        <v>285</v>
      </c>
      <c r="D1190" t="str">
        <f>VLOOKUP(C1190,'POPULATION DATA-3'!$E$3:$N$1432,10,0)</f>
        <v>198483.25</v>
      </c>
    </row>
    <row r="1191" spans="3:4">
      <c r="C1191" s="61" t="s">
        <v>1211</v>
      </c>
      <c r="D1191" t="str">
        <f>VLOOKUP(C1191,'POPULATION DATA-3'!$E$3:$N$1432,10,0)</f>
        <v>34467.84</v>
      </c>
    </row>
    <row r="1192" spans="3:4">
      <c r="C1192" s="101" t="s">
        <v>1239</v>
      </c>
      <c r="D1192" t="str">
        <f>VLOOKUP(C1192,'POPULATION DATA-3'!$E$3:$N$1432,10,0)</f>
        <v>39285</v>
      </c>
    </row>
    <row r="1193" spans="3:4">
      <c r="C1193" s="61" t="s">
        <v>1238</v>
      </c>
      <c r="D1193" t="str">
        <f>VLOOKUP(C1193,'POPULATION DATA-3'!$E$3:$N$1432,10,0)</f>
        <v>17678.25</v>
      </c>
    </row>
    <row r="1194" spans="3:4">
      <c r="C1194" s="61" t="s">
        <v>1241</v>
      </c>
      <c r="D1194" t="str">
        <f>VLOOKUP(C1194,'POPULATION DATA-3'!$E$3:$N$1432,10,0)</f>
        <v>21606.75</v>
      </c>
    </row>
    <row r="1195" spans="3:4">
      <c r="C1195" s="101" t="s">
        <v>1132</v>
      </c>
      <c r="D1195" t="str">
        <f>VLOOKUP(C1195,'POPULATION DATA-3'!$E$3:$N$1432,10,0)</f>
        <v>161792</v>
      </c>
    </row>
    <row r="1196" spans="3:4">
      <c r="C1196" s="61" t="s">
        <v>1131</v>
      </c>
      <c r="D1196" t="str">
        <f>VLOOKUP(C1196,'POPULATION DATA-3'!$E$3:$N$1432,10,0)</f>
        <v>88985.6</v>
      </c>
    </row>
    <row r="1197" spans="3:4">
      <c r="C1197" s="61" t="s">
        <v>1132</v>
      </c>
      <c r="D1197" t="str">
        <f>VLOOKUP(C1197,'POPULATION DATA-3'!$E$3:$N$1432,10,0)</f>
        <v>161792</v>
      </c>
    </row>
    <row r="1198" spans="3:4">
      <c r="C1198" s="101" t="s">
        <v>413</v>
      </c>
      <c r="D1198" t="str">
        <f>VLOOKUP(C1198,'POPULATION DATA-3'!$E$3:$N$1432,10,0)</f>
        <v>27869</v>
      </c>
    </row>
    <row r="1199" spans="3:4">
      <c r="C1199" s="61" t="s">
        <v>412</v>
      </c>
      <c r="D1199" t="str">
        <f>VLOOKUP(C1199,'POPULATION DATA-3'!$E$3:$N$1432,10,0)</f>
        <v>12541.05</v>
      </c>
    </row>
    <row r="1200" spans="3:4">
      <c r="C1200" s="61" t="s">
        <v>416</v>
      </c>
      <c r="D1200" t="str">
        <f>VLOOKUP(C1200,'POPULATION DATA-3'!$E$3:$N$1432,10,0)</f>
        <v>15327.95</v>
      </c>
    </row>
    <row r="1201" spans="3:4">
      <c r="C1201" s="101" t="s">
        <v>1234</v>
      </c>
      <c r="D1201" t="str">
        <f>VLOOKUP(C1201,'POPULATION DATA-3'!$E$3:$N$1432,10,0)</f>
        <v>561076</v>
      </c>
    </row>
    <row r="1202" spans="3:4">
      <c r="C1202" s="61" t="s">
        <v>1233</v>
      </c>
      <c r="D1202" t="str">
        <f>VLOOKUP(C1202,'POPULATION DATA-3'!$E$3:$N$1432,10,0)</f>
        <v>140269</v>
      </c>
    </row>
    <row r="1203" spans="3:4">
      <c r="C1203" s="61" t="s">
        <v>1244</v>
      </c>
      <c r="D1203" t="str">
        <f>VLOOKUP(C1203,'POPULATION DATA-3'!$E$3:$N$1432,10,0)</f>
        <v>157101.28</v>
      </c>
    </row>
    <row r="1204" spans="3:4">
      <c r="C1204" s="61" t="s">
        <v>1234</v>
      </c>
      <c r="D1204" t="str">
        <f>VLOOKUP(C1204,'POPULATION DATA-3'!$E$3:$N$1432,10,0)</f>
        <v>561076</v>
      </c>
    </row>
    <row r="1205" spans="3:4">
      <c r="C1205" s="61" t="s">
        <v>1249</v>
      </c>
      <c r="D1205" t="str">
        <f>VLOOKUP(C1205,'POPULATION DATA-3'!$E$3:$N$1432,10,0)</f>
        <v>129047.48</v>
      </c>
    </row>
    <row r="1206" spans="3:4">
      <c r="C1206" s="101" t="s">
        <v>1032</v>
      </c>
      <c r="D1206" t="str">
        <f>VLOOKUP(C1206,'POPULATION DATA-3'!$E$3:$N$1432,10,0)</f>
        <v>111771</v>
      </c>
    </row>
    <row r="1207" spans="3:4">
      <c r="C1207" s="61" t="s">
        <v>475</v>
      </c>
      <c r="D1207" t="str">
        <f>VLOOKUP(C1207,'POPULATION DATA-3'!$E$3:$N$1432,10,0)</f>
        <v>117464</v>
      </c>
    </row>
    <row r="1208" spans="3:4">
      <c r="C1208" s="61" t="s">
        <v>1041</v>
      </c>
      <c r="D1208" t="str">
        <f>VLOOKUP(C1208,'POPULATION DATA-3'!$E$3:$N$1432,10,0)</f>
        <v>26825.04</v>
      </c>
    </row>
    <row r="1209" spans="3:4">
      <c r="C1209" s="61" t="s">
        <v>1042</v>
      </c>
      <c r="D1209" t="str">
        <f>VLOOKUP(C1209,'POPULATION DATA-3'!$E$3:$N$1432,10,0)</f>
        <v>31295.88</v>
      </c>
    </row>
    <row r="1210" spans="3:4">
      <c r="C1210" s="61" t="s">
        <v>1036</v>
      </c>
      <c r="D1210" t="str">
        <f>VLOOKUP(C1210,'POPULATION DATA-3'!$E$3:$N$1432,10,0)</f>
        <v>27942.75</v>
      </c>
    </row>
    <row r="1211" spans="3:4">
      <c r="C1211" s="101" t="s">
        <v>178</v>
      </c>
      <c r="D1211" t="str">
        <f>VLOOKUP(C1211,'POPULATION DATA-3'!$E$3:$N$1432,10,0)</f>
        <v>159097.28</v>
      </c>
    </row>
    <row r="1212" spans="3:4">
      <c r="C1212" s="61" t="s">
        <v>667</v>
      </c>
      <c r="D1212" t="str">
        <f>VLOOKUP(C1212,'POPULATION DATA-3'!$E$3:$N$1432,10,0)</f>
        <v>407781</v>
      </c>
    </row>
    <row r="1213" spans="3:4">
      <c r="C1213" s="61" t="s">
        <v>1049</v>
      </c>
      <c r="D1213" t="str">
        <f>VLOOKUP(C1213,'POPULATION DATA-3'!$E$3:$N$1432,10,0)</f>
        <v>164069.07</v>
      </c>
    </row>
    <row r="1214" spans="3:4">
      <c r="C1214" s="61" t="s">
        <v>178</v>
      </c>
      <c r="D1214" t="str">
        <f>VLOOKUP(C1214,'POPULATION DATA-3'!$E$3:$N$1432,10,0)</f>
        <v>159097.28</v>
      </c>
    </row>
    <row r="1215" spans="3:4">
      <c r="C1215" s="101" t="s">
        <v>459</v>
      </c>
      <c r="D1215" t="str">
        <f>VLOOKUP(C1215,'POPULATION DATA-3'!$E$3:$N$1432,10,0)</f>
        <v>591178</v>
      </c>
    </row>
    <row r="1216" spans="3:4">
      <c r="C1216" s="61" t="s">
        <v>1150</v>
      </c>
      <c r="D1216" t="str">
        <f>VLOOKUP(C1216,'POPULATION DATA-3'!$E$3:$N$1432,10,0)</f>
        <v>88676.7</v>
      </c>
    </row>
    <row r="1217" spans="3:4">
      <c r="C1217" s="61" t="s">
        <v>1156</v>
      </c>
      <c r="D1217" t="str">
        <f>VLOOKUP(C1217,'POPULATION DATA-3'!$E$3:$N$1432,10,0)</f>
        <v>106412.04</v>
      </c>
    </row>
    <row r="1218" spans="3:4">
      <c r="C1218" s="61" t="s">
        <v>1039</v>
      </c>
      <c r="D1218" t="str">
        <f>VLOOKUP(C1218,'POPULATION DATA-3'!$E$3:$N$1432,10,0)</f>
        <v>165529.84</v>
      </c>
    </row>
    <row r="1219" spans="3:4">
      <c r="C1219" s="61" t="s">
        <v>1157</v>
      </c>
      <c r="D1219" t="str">
        <f>VLOOKUP(C1219,'POPULATION DATA-3'!$E$3:$N$1432,10,0)</f>
        <v>135970.94</v>
      </c>
    </row>
    <row r="1220" spans="3:4">
      <c r="C1220" s="61" t="s">
        <v>1160</v>
      </c>
      <c r="D1220" t="str">
        <f>VLOOKUP(C1220,'POPULATION DATA-3'!$E$3:$N$1432,10,0)</f>
        <v>118235.6</v>
      </c>
    </row>
    <row r="1221" spans="3:4">
      <c r="C1221" s="101" t="s">
        <v>1124</v>
      </c>
      <c r="D1221" t="str">
        <f>VLOOKUP(C1221,'POPULATION DATA-3'!$E$3:$N$1432,10,0)</f>
        <v>364382</v>
      </c>
    </row>
    <row r="1222" spans="3:4">
      <c r="C1222" s="61" t="s">
        <v>1124</v>
      </c>
      <c r="D1222" t="str">
        <f>VLOOKUP(C1222,'POPULATION DATA-3'!$E$3:$N$1432,10,0)</f>
        <v>364382</v>
      </c>
    </row>
    <row r="1223" spans="3:4">
      <c r="C1223" s="101" t="s">
        <v>1232</v>
      </c>
      <c r="D1223" t="str">
        <f>VLOOKUP(C1223,'POPULATION DATA-3'!$E$3:$N$1432,10,0)</f>
        <v>555155</v>
      </c>
    </row>
    <row r="1224" spans="3:4">
      <c r="C1224" s="61" t="s">
        <v>1230</v>
      </c>
      <c r="D1224" t="str">
        <f>VLOOKUP(C1224,'POPULATION DATA-3'!$E$3:$N$1432,10,0)</f>
        <v>83273.25</v>
      </c>
    </row>
    <row r="1225" spans="3:4">
      <c r="C1225" s="61" t="s">
        <v>1242</v>
      </c>
      <c r="D1225" t="str">
        <f>VLOOKUP(C1225,'POPULATION DATA-3'!$E$3:$N$1432,10,0)</f>
        <v>99927.9</v>
      </c>
    </row>
    <row r="1226" spans="3:4">
      <c r="C1226" s="61" t="s">
        <v>493</v>
      </c>
      <c r="D1226" t="str">
        <f>VLOOKUP(C1226,'POPULATION DATA-3'!$E$3:$N$1432,10,0)</f>
        <v>66439</v>
      </c>
    </row>
    <row r="1227" spans="3:4">
      <c r="C1227" s="61" t="s">
        <v>1247</v>
      </c>
      <c r="D1227" t="str">
        <f>VLOOKUP(C1227,'POPULATION DATA-3'!$E$3:$N$1432,10,0)</f>
        <v>127685.65</v>
      </c>
    </row>
    <row r="1228" spans="3:4">
      <c r="C1228" s="61" t="s">
        <v>57</v>
      </c>
      <c r="D1228" t="str">
        <f>VLOOKUP(C1228,'POPULATION DATA-3'!$E$3:$N$1432,10,0)</f>
        <v>65228.66</v>
      </c>
    </row>
    <row r="1229" spans="3:4">
      <c r="C1229" s="101" t="s">
        <v>1052</v>
      </c>
      <c r="D1229" t="str">
        <f>VLOOKUP(C1229,'POPULATION DATA-3'!$E$3:$N$1432,10,0)</f>
        <v>186778</v>
      </c>
    </row>
    <row r="1230" spans="3:4">
      <c r="C1230" s="61" t="s">
        <v>1051</v>
      </c>
      <c r="D1230" t="str">
        <f>VLOOKUP(C1230,'POPULATION DATA-3'!$E$3:$N$1432,10,0)</f>
        <v>186778</v>
      </c>
    </row>
    <row r="1231" spans="3:4">
      <c r="C1231" s="101" t="s">
        <v>410</v>
      </c>
      <c r="D1231" t="str">
        <f>VLOOKUP(C1231,'POPULATION DATA-3'!$E$3:$N$1432,10,0)</f>
        <v>278096</v>
      </c>
    </row>
    <row r="1232" spans="3:4">
      <c r="C1232" s="61" t="s">
        <v>1179</v>
      </c>
      <c r="D1232" t="str">
        <f>VLOOKUP(C1232,'POPULATION DATA-3'!$E$3:$N$1432,10,0)</f>
        <v>91771.68</v>
      </c>
    </row>
    <row r="1233" spans="3:4">
      <c r="C1233" s="61" t="s">
        <v>409</v>
      </c>
      <c r="D1233" t="str">
        <f>VLOOKUP(C1233,'POPULATION DATA-3'!$E$3:$N$1432,10,0)</f>
        <v>88990.72</v>
      </c>
    </row>
    <row r="1234" spans="3:4">
      <c r="C1234" s="61" t="s">
        <v>410</v>
      </c>
      <c r="D1234" t="str">
        <f>VLOOKUP(C1234,'POPULATION DATA-3'!$E$3:$N$1432,10,0)</f>
        <v>278096</v>
      </c>
    </row>
    <row r="1235" spans="3:4">
      <c r="C1235" s="101" t="s">
        <v>1250</v>
      </c>
      <c r="D1235" t="str">
        <f>VLOOKUP(C1235,'POPULATION DATA-3'!$E$3:$N$1432,10,0)</f>
        <v>540156</v>
      </c>
    </row>
    <row r="1236" spans="3:4">
      <c r="C1236" s="61" t="s">
        <v>1250</v>
      </c>
      <c r="D1236" t="str">
        <f>VLOOKUP(C1236,'POPULATION DATA-3'!$E$3:$N$1432,10,0)</f>
        <v>540156</v>
      </c>
    </row>
    <row r="1237" spans="3:4">
      <c r="C1237" s="10" t="s">
        <v>747</v>
      </c>
      <c r="D1237" t="str">
        <f>VLOOKUP(C1237,'POPULATION DATA-3'!$E$3:$N$1432,10,0)</f>
        <v>TOTAL_POPULATION</v>
      </c>
    </row>
    <row r="1238" spans="3:4">
      <c r="C1238" s="101" t="s">
        <v>1194</v>
      </c>
      <c r="D1238" t="str">
        <f>VLOOKUP(C1238,'POPULATION DATA-3'!$E$3:$N$1432,10,0)</f>
        <v>133650</v>
      </c>
    </row>
    <row r="1239" spans="3:4">
      <c r="C1239" s="61" t="s">
        <v>1193</v>
      </c>
      <c r="D1239" t="str">
        <f>VLOOKUP(C1239,'POPULATION DATA-3'!$E$3:$N$1432,10,0)</f>
        <v>133650</v>
      </c>
    </row>
    <row r="1240" spans="3:4">
      <c r="C1240" s="101" t="s">
        <v>1218</v>
      </c>
      <c r="D1240" t="str">
        <f>VLOOKUP(C1240,'POPULATION DATA-3'!$E$3:$N$1432,10,0)</f>
        <v>287746</v>
      </c>
    </row>
    <row r="1241" spans="3:4">
      <c r="C1241" s="61" t="s">
        <v>1218</v>
      </c>
      <c r="D1241" t="str">
        <f>VLOOKUP(C1241,'POPULATION DATA-3'!$E$3:$N$1432,10,0)</f>
        <v>287746</v>
      </c>
    </row>
    <row r="1242" spans="3:4">
      <c r="C1242" s="101" t="s">
        <v>1115</v>
      </c>
      <c r="D1242" t="str">
        <f>VLOOKUP(C1242,'POPULATION DATA-3'!$E$3:$N$1432,10,0)</f>
        <v>231538</v>
      </c>
    </row>
    <row r="1243" spans="3:4">
      <c r="C1243" s="61" t="s">
        <v>1115</v>
      </c>
      <c r="D1243" t="str">
        <f>VLOOKUP(C1243,'POPULATION DATA-3'!$E$3:$N$1432,10,0)</f>
        <v>231538</v>
      </c>
    </row>
    <row r="1244" spans="3:4">
      <c r="C1244" s="101" t="s">
        <v>1068</v>
      </c>
      <c r="D1244" t="str">
        <f>VLOOKUP(C1244,'POPULATION DATA-3'!$E$3:$N$1432,10,0)</f>
        <v>170806</v>
      </c>
    </row>
    <row r="1245" spans="3:4">
      <c r="C1245" s="61" t="s">
        <v>1068</v>
      </c>
      <c r="D1245" t="str">
        <f>VLOOKUP(C1245,'POPULATION DATA-3'!$E$3:$N$1432,10,0)</f>
        <v>170806</v>
      </c>
    </row>
    <row r="1246" spans="3:4">
      <c r="C1246" s="101" t="s">
        <v>750</v>
      </c>
      <c r="D1246" t="str">
        <f>VLOOKUP(C1246,'POPULATION DATA-3'!$E$3:$N$1432,10,0)</f>
        <v>317253</v>
      </c>
    </row>
    <row r="1247" spans="3:4">
      <c r="C1247" s="61" t="s">
        <v>750</v>
      </c>
      <c r="D1247" t="str">
        <f>VLOOKUP(C1247,'POPULATION DATA-3'!$E$3:$N$1432,10,0)</f>
        <v>317253</v>
      </c>
    </row>
    <row r="1248" spans="3:4">
      <c r="C1248" s="101" t="s">
        <v>1081</v>
      </c>
      <c r="D1248" t="str">
        <f>VLOOKUP(C1248,'POPULATION DATA-3'!$E$3:$N$1432,10,0)</f>
        <v>160049</v>
      </c>
    </row>
    <row r="1249" spans="3:4">
      <c r="C1249" s="61" t="s">
        <v>1080</v>
      </c>
      <c r="D1249" t="str">
        <f>VLOOKUP(C1249,'POPULATION DATA-3'!$E$3:$N$1432,10,0)</f>
        <v>160049</v>
      </c>
    </row>
    <row r="1250" spans="3:4">
      <c r="C1250" s="101" t="s">
        <v>1111</v>
      </c>
      <c r="D1250" t="str">
        <f>VLOOKUP(C1250,'POPULATION DATA-3'!$E$3:$N$1432,10,0)</f>
        <v>122841</v>
      </c>
    </row>
    <row r="1251" spans="3:4">
      <c r="C1251" s="61" t="s">
        <v>1111</v>
      </c>
      <c r="D1251" t="str">
        <f>VLOOKUP(C1251,'POPULATION DATA-3'!$E$3:$N$1432,10,0)</f>
        <v>122841</v>
      </c>
    </row>
    <row r="1252" spans="3:4">
      <c r="C1252" s="101" t="s">
        <v>1066</v>
      </c>
      <c r="D1252" t="str">
        <f>VLOOKUP(C1252,'POPULATION DATA-3'!$E$3:$N$1432,10,0)</f>
        <v>292500</v>
      </c>
    </row>
    <row r="1253" spans="3:4">
      <c r="C1253" s="61" t="s">
        <v>835</v>
      </c>
      <c r="D1253" t="str">
        <f>VLOOKUP(C1253,'POPULATION DATA-3'!$E$3:$N$1432,10,0)</f>
        <v>182798</v>
      </c>
    </row>
    <row r="1254" spans="3:4">
      <c r="C1254" s="61" t="s">
        <v>1067</v>
      </c>
      <c r="D1254" t="str">
        <f>VLOOKUP(C1254,'POPULATION DATA-3'!$E$3:$N$1432,10,0)</f>
        <v>100538.9</v>
      </c>
    </row>
    <row r="1255" spans="3:4">
      <c r="C1255" s="101" t="s">
        <v>1071</v>
      </c>
      <c r="D1255" t="str">
        <f>VLOOKUP(C1255,'POPULATION DATA-3'!$E$3:$N$1432,10,0)</f>
        <v>176023</v>
      </c>
    </row>
    <row r="1256" spans="3:4">
      <c r="C1256" s="61" t="s">
        <v>1071</v>
      </c>
      <c r="D1256" t="str">
        <f>VLOOKUP(C1256,'POPULATION DATA-3'!$E$3:$N$1432,10,0)</f>
        <v>176023</v>
      </c>
    </row>
    <row r="1257" spans="3:4">
      <c r="C1257" s="61" t="s">
        <v>1073</v>
      </c>
      <c r="D1257" t="str">
        <f>VLOOKUP(C1257,'POPULATION DATA-3'!$E$3:$N$1432,10,0)</f>
        <v>58087.59</v>
      </c>
    </row>
    <row r="1258" spans="3:4">
      <c r="C1258" s="61" t="s">
        <v>1070</v>
      </c>
      <c r="D1258" t="str">
        <f>VLOOKUP(C1258,'POPULATION DATA-3'!$E$3:$N$1432,10,0)</f>
        <v>56327.36</v>
      </c>
    </row>
    <row r="1259" spans="3:4">
      <c r="C1259" s="101" t="s">
        <v>1090</v>
      </c>
      <c r="D1259" t="str">
        <f>VLOOKUP(C1259,'POPULATION DATA-3'!$E$3:$N$1432,10,0)</f>
        <v>165334</v>
      </c>
    </row>
    <row r="1260" spans="3:4">
      <c r="C1260" s="61" t="s">
        <v>1089</v>
      </c>
      <c r="D1260" t="str">
        <f>VLOOKUP(C1260,'POPULATION DATA-3'!$E$3:$N$1432,10,0)</f>
        <v>16533.4</v>
      </c>
    </row>
    <row r="1261" spans="3:4">
      <c r="C1261" s="101" t="s">
        <v>1091</v>
      </c>
      <c r="D1261" t="str">
        <f>VLOOKUP(C1261,'POPULATION DATA-3'!$E$3:$N$1432,10,0)</f>
        <v>437268</v>
      </c>
    </row>
    <row r="1262" spans="3:4">
      <c r="C1262" s="61" t="s">
        <v>1085</v>
      </c>
      <c r="D1262" t="str">
        <f>VLOOKUP(C1262,'POPULATION DATA-3'!$E$3:$N$1432,10,0)</f>
        <v>437268</v>
      </c>
    </row>
    <row r="1263" spans="3:4">
      <c r="C1263" s="101" t="s">
        <v>1069</v>
      </c>
      <c r="D1263" t="str">
        <f>VLOOKUP(C1263,'POPULATION DATA-3'!$E$3:$N$1432,10,0)</f>
        <v>92599</v>
      </c>
    </row>
    <row r="1264" spans="3:4">
      <c r="C1264" s="61" t="s">
        <v>1069</v>
      </c>
      <c r="D1264" t="str">
        <f>VLOOKUP(C1264,'POPULATION DATA-3'!$E$3:$N$1432,10,0)</f>
        <v>92599</v>
      </c>
    </row>
    <row r="1265" spans="3:4">
      <c r="C1265" s="101" t="s">
        <v>1251</v>
      </c>
      <c r="D1265" t="str">
        <f>VLOOKUP(C1265,'POPULATION DATA-3'!$E$3:$N$1432,10,0)</f>
        <v>101658</v>
      </c>
    </row>
    <row r="1266" spans="3:4">
      <c r="C1266" s="61" t="s">
        <v>1251</v>
      </c>
      <c r="D1266" t="str">
        <f>VLOOKUP(C1266,'POPULATION DATA-3'!$E$3:$N$1432,10,0)</f>
        <v>101658</v>
      </c>
    </row>
    <row r="1267" spans="3:4">
      <c r="C1267" s="101" t="s">
        <v>1166</v>
      </c>
      <c r="D1267" t="str">
        <f>VLOOKUP(C1267,'POPULATION DATA-3'!$E$3:$N$1432,10,0)</f>
        <v>340672</v>
      </c>
    </row>
    <row r="1268" spans="3:4">
      <c r="C1268" s="61" t="s">
        <v>1166</v>
      </c>
      <c r="D1268" t="str">
        <f>VLOOKUP(C1268,'POPULATION DATA-3'!$E$3:$N$1432,10,0)</f>
        <v>340672</v>
      </c>
    </row>
    <row r="1269" spans="3:4">
      <c r="C1269" s="101" t="s">
        <v>173</v>
      </c>
      <c r="D1269" t="str">
        <f>VLOOKUP(C1269,'POPULATION DATA-3'!$E$3:$N$1432,10,0)</f>
        <v>274889</v>
      </c>
    </row>
    <row r="1270" spans="3:4">
      <c r="C1270" s="61" t="s">
        <v>752</v>
      </c>
      <c r="D1270" t="str">
        <f>VLOOKUP(C1270,'POPULATION DATA-3'!$E$3:$N$1432,10,0)</f>
        <v>274889</v>
      </c>
    </row>
    <row r="1271" spans="3:4">
      <c r="C1271" s="101" t="s">
        <v>366</v>
      </c>
      <c r="D1271" t="str">
        <f>VLOOKUP(C1271,'POPULATION DATA-3'!$E$3:$N$1432,10,0)</f>
        <v>250651</v>
      </c>
    </row>
    <row r="1272" spans="3:4">
      <c r="C1272" s="61" t="s">
        <v>1217</v>
      </c>
      <c r="D1272" t="str">
        <f>VLOOKUP(C1272,'POPULATION DATA-3'!$E$3:$N$1432,10,0)</f>
        <v>27571.61</v>
      </c>
    </row>
    <row r="1273" spans="3:4">
      <c r="C1273" s="61" t="s">
        <v>1225</v>
      </c>
      <c r="D1273" t="str">
        <f>VLOOKUP(C1273,'POPULATION DATA-3'!$E$3:$N$1432,10,0)</f>
        <v>20052.08</v>
      </c>
    </row>
    <row r="1274" spans="3:4">
      <c r="C1274" s="61" t="s">
        <v>1221</v>
      </c>
      <c r="D1274" t="str">
        <f>VLOOKUP(C1274,'POPULATION DATA-3'!$E$3:$N$1432,10,0)</f>
        <v>17545.57</v>
      </c>
    </row>
    <row r="1275" spans="3:4">
      <c r="C1275" s="61" t="s">
        <v>1072</v>
      </c>
      <c r="D1275" t="str">
        <f>VLOOKUP(C1275,'POPULATION DATA-3'!$E$3:$N$1432,10,0)</f>
        <v>22558.59</v>
      </c>
    </row>
    <row r="1276" spans="3:4">
      <c r="C1276" s="61" t="s">
        <v>1074</v>
      </c>
      <c r="D1276" t="str">
        <f>VLOOKUP(C1276,'POPULATION DATA-3'!$E$3:$N$1432,10,0)</f>
        <v>25065.1</v>
      </c>
    </row>
    <row r="1277" spans="3:4">
      <c r="C1277" s="61" t="s">
        <v>1222</v>
      </c>
      <c r="D1277" t="str">
        <f>VLOOKUP(C1277,'POPULATION DATA-3'!$E$3:$N$1432,10,0)</f>
        <v>12532.55</v>
      </c>
    </row>
    <row r="1278" spans="3:4">
      <c r="C1278" s="61" t="s">
        <v>1075</v>
      </c>
      <c r="D1278" t="str">
        <f>VLOOKUP(C1278,'POPULATION DATA-3'!$E$3:$N$1432,10,0)</f>
        <v>13785.805</v>
      </c>
    </row>
    <row r="1279" spans="3:4">
      <c r="C1279" s="61" t="s">
        <v>1078</v>
      </c>
      <c r="D1279" t="str">
        <f>VLOOKUP(C1279,'POPULATION DATA-3'!$E$3:$N$1432,10,0)</f>
        <v>18798.825</v>
      </c>
    </row>
    <row r="1280" spans="3:4">
      <c r="C1280" s="61" t="s">
        <v>747</v>
      </c>
      <c r="D1280" t="str">
        <f>VLOOKUP(C1280,'POPULATION DATA-3'!$E$3:$N$1432,10,0)</f>
        <v>TOTAL_POPULATION</v>
      </c>
    </row>
    <row r="1281" spans="3:4">
      <c r="C1281" s="61" t="s">
        <v>1082</v>
      </c>
      <c r="D1281" t="str">
        <f>VLOOKUP(C1281,'POPULATION DATA-3'!$E$3:$N$1432,10,0)</f>
        <v>23811.845</v>
      </c>
    </row>
    <row r="1282" spans="3:4">
      <c r="C1282" s="61" t="s">
        <v>1083</v>
      </c>
      <c r="D1282" t="str">
        <f>VLOOKUP(C1282,'POPULATION DATA-3'!$E$3:$N$1432,10,0)</f>
        <v>47623.69</v>
      </c>
    </row>
    <row r="1283" spans="3:4">
      <c r="C1283" s="101" t="s">
        <v>1112</v>
      </c>
      <c r="D1283" t="str">
        <f>VLOOKUP(C1283,'POPULATION DATA-3'!$E$3:$N$1432,10,0)</f>
        <v>361396</v>
      </c>
    </row>
    <row r="1284" spans="3:4">
      <c r="C1284" s="61" t="s">
        <v>1109</v>
      </c>
      <c r="D1284" t="str">
        <f>VLOOKUP(C1284,'POPULATION DATA-3'!$E$3:$N$1432,10,0)</f>
        <v>361396</v>
      </c>
    </row>
    <row r="1285" spans="3:4">
      <c r="C1285" s="101" t="s">
        <v>749</v>
      </c>
      <c r="D1285" t="str">
        <f>VLOOKUP(C1285,'POPULATION DATA-3'!$E$3:$N$1432,10,0)</f>
        <v>333166</v>
      </c>
    </row>
    <row r="1286" spans="3:4">
      <c r="C1286" s="61" t="s">
        <v>748</v>
      </c>
      <c r="D1286" t="str">
        <f>VLOOKUP(C1286,'POPULATION DATA-3'!$E$3:$N$1432,10,0)</f>
        <v>149924.7</v>
      </c>
    </row>
    <row r="1287" spans="3:4">
      <c r="C1287" s="61" t="s">
        <v>746</v>
      </c>
      <c r="D1287" t="str">
        <f>VLOOKUP(C1287,'POPULATION DATA-3'!$E$3:$N$1432,10,0)</f>
        <v>183241.3</v>
      </c>
    </row>
    <row r="1288" spans="3:4">
      <c r="C1288" s="101" t="s">
        <v>1110</v>
      </c>
      <c r="D1288" t="str">
        <f>VLOOKUP(C1288,'POPULATION DATA-3'!$E$3:$N$1432,10,0)</f>
        <v>394258</v>
      </c>
    </row>
    <row r="1289" spans="3:4">
      <c r="C1289" s="61" t="s">
        <v>1108</v>
      </c>
      <c r="D1289" t="str">
        <f>VLOOKUP(C1289,'POPULATION DATA-3'!$E$3:$N$1432,10,0)</f>
        <v>216841.9</v>
      </c>
    </row>
    <row r="1290" spans="3:4">
      <c r="C1290" s="61" t="s">
        <v>1110</v>
      </c>
      <c r="D1290" t="str">
        <f>VLOOKUP(C1290,'POPULATION DATA-3'!$E$3:$N$1432,10,0)</f>
        <v>394258</v>
      </c>
    </row>
    <row r="1291" spans="3:4">
      <c r="C1291" s="101" t="s">
        <v>159</v>
      </c>
      <c r="D1291" t="str">
        <f>VLOOKUP(C1291,'POPULATION DATA-3'!$E$3:$N$1432,10,0)</f>
        <v>318811</v>
      </c>
    </row>
    <row r="1292" spans="3:4">
      <c r="C1292" s="61" t="s">
        <v>159</v>
      </c>
      <c r="D1292" t="str">
        <f>VLOOKUP(C1292,'POPULATION DATA-3'!$E$3:$N$1432,10,0)</f>
        <v>318811</v>
      </c>
    </row>
    <row r="1293" spans="3:4">
      <c r="C1293" s="101" t="s">
        <v>1162</v>
      </c>
      <c r="D1293" t="str">
        <f>VLOOKUP(C1293,'POPULATION DATA-3'!$E$3:$N$1432,10,0)</f>
        <v>523950</v>
      </c>
    </row>
    <row r="1294" spans="3:4">
      <c r="C1294" s="61" t="s">
        <v>1161</v>
      </c>
      <c r="D1294" t="str">
        <f>VLOOKUP(C1294,'POPULATION DATA-3'!$E$3:$N$1432,10,0)</f>
        <v>523950</v>
      </c>
    </row>
    <row r="1295" spans="3:4">
      <c r="C1295" s="101" t="s">
        <v>1191</v>
      </c>
      <c r="D1295" t="str">
        <f>VLOOKUP(C1295,'POPULATION DATA-3'!$E$3:$N$1432,10,0)</f>
        <v>271707</v>
      </c>
    </row>
    <row r="1296" spans="3:4">
      <c r="C1296" s="61" t="s">
        <v>1189</v>
      </c>
      <c r="D1296" t="str">
        <f>VLOOKUP(C1296,'POPULATION DATA-3'!$E$3:$N$1432,10,0)</f>
        <v>67926.75</v>
      </c>
    </row>
    <row r="1297" spans="3:4">
      <c r="C1297" s="61" t="s">
        <v>1192</v>
      </c>
      <c r="D1297" t="str">
        <f>VLOOKUP(C1297,'POPULATION DATA-3'!$E$3:$N$1432,10,0)</f>
        <v>76077.96</v>
      </c>
    </row>
    <row r="1298" spans="3:4">
      <c r="C1298" s="61" t="s">
        <v>1190</v>
      </c>
      <c r="D1298" t="str">
        <f>VLOOKUP(C1298,'POPULATION DATA-3'!$E$3:$N$1432,10,0)</f>
        <v>65209.68</v>
      </c>
    </row>
    <row r="1299" spans="3:4">
      <c r="C1299" s="61" t="s">
        <v>1197</v>
      </c>
      <c r="D1299" t="str">
        <f>VLOOKUP(C1299,'POPULATION DATA-3'!$E$3:$N$1432,10,0)</f>
        <v>62492.61</v>
      </c>
    </row>
    <row r="1300" spans="3:4">
      <c r="C1300" s="101" t="s">
        <v>1077</v>
      </c>
      <c r="D1300" t="str">
        <f>VLOOKUP(C1300,'POPULATION DATA-3'!$E$3:$N$1432,10,0)</f>
        <v>400630</v>
      </c>
    </row>
    <row r="1301" spans="3:4">
      <c r="C1301" s="61" t="s">
        <v>1076</v>
      </c>
      <c r="D1301" t="str">
        <f>VLOOKUP(C1301,'POPULATION DATA-3'!$E$3:$N$1432,10,0)</f>
        <v>180283.5</v>
      </c>
    </row>
    <row r="1302" spans="3:4">
      <c r="C1302" s="61" t="s">
        <v>1079</v>
      </c>
      <c r="D1302" t="str">
        <f>VLOOKUP(C1302,'POPULATION DATA-3'!$E$3:$N$1432,10,0)</f>
        <v>220346.5</v>
      </c>
    </row>
    <row r="1303" spans="3:4">
      <c r="C1303" s="101" t="s">
        <v>1224</v>
      </c>
      <c r="D1303" t="str">
        <f>VLOOKUP(C1303,'POPULATION DATA-3'!$E$3:$N$1432,10,0)</f>
        <v>313319</v>
      </c>
    </row>
    <row r="1304" spans="3:4">
      <c r="C1304" s="61" t="s">
        <v>1228</v>
      </c>
      <c r="D1304" t="str">
        <f>VLOOKUP(C1304,'POPULATION DATA-3'!$E$3:$N$1432,10,0)</f>
        <v>109661.65</v>
      </c>
    </row>
    <row r="1305" spans="3:4">
      <c r="C1305" s="61" t="s">
        <v>1223</v>
      </c>
      <c r="D1305" t="str">
        <f>VLOOKUP(C1305,'POPULATION DATA-3'!$E$3:$N$1432,10,0)</f>
        <v>103395.27</v>
      </c>
    </row>
    <row r="1306" spans="3:4">
      <c r="C1306" s="61" t="s">
        <v>1224</v>
      </c>
      <c r="D1306" t="str">
        <f>VLOOKUP(C1306,'POPULATION DATA-3'!$E$3:$N$1432,10,0)</f>
        <v>313319</v>
      </c>
    </row>
    <row r="1307" spans="3:4">
      <c r="C1307" s="101" t="s">
        <v>1227</v>
      </c>
      <c r="D1307" t="str">
        <f>VLOOKUP(C1307,'POPULATION DATA-3'!$E$3:$N$1432,10,0)</f>
        <v>385499</v>
      </c>
    </row>
    <row r="1308" spans="3:4">
      <c r="C1308" s="61" t="s">
        <v>1227</v>
      </c>
      <c r="D1308" t="str">
        <f>VLOOKUP(C1308,'POPULATION DATA-3'!$E$3:$N$1432,10,0)</f>
        <v>385499</v>
      </c>
    </row>
    <row r="1309" spans="3:4">
      <c r="C1309" s="61" t="s">
        <v>1226</v>
      </c>
      <c r="D1309" t="str">
        <f>VLOOKUP(C1309,'POPULATION DATA-3'!$E$3:$N$1432,10,0)</f>
        <v>212024.45</v>
      </c>
    </row>
    <row r="1310" spans="3:4">
      <c r="C1310" s="101" t="s">
        <v>894</v>
      </c>
      <c r="D1310" t="str">
        <f>VLOOKUP(C1310,'POPULATION DATA-3'!$E$3:$N$1432,10,0)</f>
        <v>32584.63</v>
      </c>
    </row>
    <row r="1311" spans="3:4">
      <c r="C1311" s="61" t="s">
        <v>1113</v>
      </c>
      <c r="D1311" t="str">
        <f>VLOOKUP(C1311,'POPULATION DATA-3'!$E$3:$N$1432,10,0)</f>
        <v>109788.6</v>
      </c>
    </row>
    <row r="1312" spans="3:4">
      <c r="C1312" s="61" t="s">
        <v>894</v>
      </c>
      <c r="D1312" t="str">
        <f>VLOOKUP(C1312,'POPULATION DATA-3'!$E$3:$N$1432,10,0)</f>
        <v>32584.63</v>
      </c>
    </row>
    <row r="1313" spans="3:4">
      <c r="C1313" s="101" t="s">
        <v>1088</v>
      </c>
      <c r="D1313" t="str">
        <f>VLOOKUP(C1313,'POPULATION DATA-3'!$E$3:$N$1432,10,0)</f>
        <v>313616</v>
      </c>
    </row>
    <row r="1314" spans="3:4">
      <c r="C1314" s="61" t="s">
        <v>1087</v>
      </c>
      <c r="D1314" t="str">
        <f>VLOOKUP(C1314,'POPULATION DATA-3'!$E$3:$N$1432,10,0)</f>
        <v>47042.4</v>
      </c>
    </row>
    <row r="1315" spans="3:4">
      <c r="C1315" s="61" t="s">
        <v>1092</v>
      </c>
      <c r="D1315" t="str">
        <f>VLOOKUP(C1315,'POPULATION DATA-3'!$E$3:$N$1432,10,0)</f>
        <v>56450.88</v>
      </c>
    </row>
    <row r="1316" spans="3:4">
      <c r="C1316" s="61" t="s">
        <v>1093</v>
      </c>
      <c r="D1316" t="str">
        <f>VLOOKUP(C1316,'POPULATION DATA-3'!$E$3:$N$1432,10,0)</f>
        <v>87812.48</v>
      </c>
    </row>
    <row r="1317" spans="3:4">
      <c r="C1317" s="61" t="s">
        <v>1094</v>
      </c>
      <c r="D1317" t="str">
        <f>VLOOKUP(C1317,'POPULATION DATA-3'!$E$3:$N$1432,10,0)</f>
        <v>72131.68</v>
      </c>
    </row>
    <row r="1318" spans="3:4">
      <c r="C1318" s="61" t="s">
        <v>1088</v>
      </c>
      <c r="D1318" t="str">
        <f>VLOOKUP(C1318,'POPULATION DATA-3'!$E$3:$N$1432,10,0)</f>
        <v>313616</v>
      </c>
    </row>
    <row r="1319" spans="3:4">
      <c r="C1319" s="101" t="s">
        <v>1086</v>
      </c>
      <c r="D1319" t="str">
        <f>VLOOKUP(C1319,'POPULATION DATA-3'!$E$3:$N$1432,10,0)</f>
        <v>267819</v>
      </c>
    </row>
    <row r="1320" spans="3:4">
      <c r="C1320" s="61" t="s">
        <v>1084</v>
      </c>
      <c r="D1320" t="str">
        <f>VLOOKUP(C1320,'POPULATION DATA-3'!$E$3:$N$1432,10,0)</f>
        <v>147300.45</v>
      </c>
    </row>
    <row r="1321" spans="3:4">
      <c r="C1321" s="61" t="s">
        <v>1095</v>
      </c>
      <c r="D1321" t="str">
        <f>VLOOKUP(C1321,'POPULATION DATA-3'!$E$3:$N$1432,10,0)</f>
        <v>120518.55</v>
      </c>
    </row>
    <row r="1322" spans="3:4">
      <c r="C1322" s="101" t="s">
        <v>1164</v>
      </c>
      <c r="D1322" t="str">
        <f>VLOOKUP(C1322,'POPULATION DATA-3'!$E$3:$N$1432,10,0)</f>
        <v>264461</v>
      </c>
    </row>
    <row r="1323" spans="3:4">
      <c r="C1323" s="61" t="s">
        <v>1163</v>
      </c>
      <c r="D1323" t="str">
        <f>VLOOKUP(C1323,'POPULATION DATA-3'!$E$3:$N$1432,10,0)</f>
        <v>105784.4</v>
      </c>
    </row>
    <row r="1324" spans="3:4">
      <c r="C1324" s="61" t="s">
        <v>1165</v>
      </c>
      <c r="D1324" t="str">
        <f>VLOOKUP(C1324,'POPULATION DATA-3'!$E$3:$N$1432,10,0)</f>
        <v>158676.6</v>
      </c>
    </row>
    <row r="1325" spans="3:4">
      <c r="C1325" s="101" t="s">
        <v>1097</v>
      </c>
      <c r="D1325" t="str">
        <f>VLOOKUP(C1325,'POPULATION DATA-3'!$E$3:$N$1432,10,0)</f>
        <v>50183</v>
      </c>
    </row>
    <row r="1326" spans="3:4">
      <c r="C1326" s="61" t="s">
        <v>1098</v>
      </c>
      <c r="D1326" t="str">
        <f>VLOOKUP(C1326,'POPULATION DATA-3'!$E$3:$N$1432,10,0)</f>
        <v>27600.65</v>
      </c>
    </row>
    <row r="1327" spans="3:4">
      <c r="C1327" s="61" t="s">
        <v>1096</v>
      </c>
      <c r="D1327" t="str">
        <f>VLOOKUP(C1327,'POPULATION DATA-3'!$E$3:$N$1432,10,0)</f>
        <v>22582.35</v>
      </c>
    </row>
    <row r="1328" spans="3:4">
      <c r="C1328" s="101" t="s">
        <v>1220</v>
      </c>
      <c r="D1328" t="str">
        <f>VLOOKUP(C1328,'POPULATION DATA-3'!$E$3:$N$1432,10,0)</f>
        <v>93687</v>
      </c>
    </row>
    <row r="1329" spans="3:4">
      <c r="C1329" s="61" t="s">
        <v>1219</v>
      </c>
      <c r="D1329" t="str">
        <f>VLOOKUP(C1329,'POPULATION DATA-3'!$E$3:$N$1432,10,0)</f>
        <v>93687</v>
      </c>
    </row>
    <row r="1330" spans="3:4">
      <c r="C1330" s="101" t="s">
        <v>1229</v>
      </c>
      <c r="D1330" t="str">
        <f>VLOOKUP(C1330,'POPULATION DATA-3'!$E$3:$N$1432,10,0)</f>
        <v>160885</v>
      </c>
    </row>
    <row r="1331" spans="3:4">
      <c r="C1331" s="61" t="s">
        <v>1229</v>
      </c>
      <c r="D1331" t="str">
        <f>VLOOKUP(C1331,'POPULATION DATA-3'!$E$3:$N$1432,10,0)</f>
        <v>160885</v>
      </c>
    </row>
    <row r="1332" spans="3:4">
      <c r="C1332" s="101" t="s">
        <v>1196</v>
      </c>
      <c r="D1332" t="str">
        <f>VLOOKUP(C1332,'POPULATION DATA-3'!$E$3:$N$1432,10,0)</f>
        <v>125454</v>
      </c>
    </row>
    <row r="1333" spans="3:4">
      <c r="C1333" s="61" t="s">
        <v>1195</v>
      </c>
      <c r="D1333" t="str">
        <f>VLOOKUP(C1333,'POPULATION DATA-3'!$E$3:$N$1432,10,0)</f>
        <v>125454</v>
      </c>
    </row>
    <row r="1334" spans="3:4">
      <c r="C1334" s="101" t="s">
        <v>754</v>
      </c>
      <c r="D1334" t="str">
        <f>VLOOKUP(C1334,'POPULATION DATA-3'!$E$3:$N$1432,10,0)</f>
        <v>581227</v>
      </c>
    </row>
    <row r="1335" spans="3:4">
      <c r="C1335" s="61" t="s">
        <v>50</v>
      </c>
      <c r="D1335" t="str">
        <f>VLOOKUP(C1335,'POPULATION DATA-3'!$E$3:$N$1432,10,0)</f>
        <v>244006.4</v>
      </c>
    </row>
    <row r="1336" spans="3:4">
      <c r="C1336" s="61" t="s">
        <v>57</v>
      </c>
      <c r="D1336" t="str">
        <f>VLOOKUP(C1336,'POPULATION DATA-3'!$E$3:$N$1432,10,0)</f>
        <v>65228.66</v>
      </c>
    </row>
    <row r="1337" spans="3:4">
      <c r="C1337" s="61" t="s">
        <v>753</v>
      </c>
      <c r="D1337" t="str">
        <f>VLOOKUP(C1337,'POPULATION DATA-3'!$E$3:$N$1432,10,0)</f>
        <v>185992.64</v>
      </c>
    </row>
    <row r="1338" spans="3:4">
      <c r="C1338" s="101" t="s">
        <v>1114</v>
      </c>
      <c r="D1338" t="str">
        <f>VLOOKUP(C1338,'POPULATION DATA-3'!$E$3:$N$1432,10,0)</f>
        <v>490138</v>
      </c>
    </row>
    <row r="1339" spans="3:4">
      <c r="C1339" s="61" t="s">
        <v>1114</v>
      </c>
      <c r="D1339" t="str">
        <f>VLOOKUP(C1339,'POPULATION DATA-3'!$E$3:$N$1432,10,0)</f>
        <v>490138</v>
      </c>
    </row>
    <row r="1340" spans="3:4">
      <c r="C1340" s="10" t="s">
        <v>268</v>
      </c>
      <c r="D1340" t="str">
        <f>VLOOKUP(C1340,'POPULATION DATA-3'!$E$3:$N$1432,10,0)</f>
        <v>TOTAL_POPULATION</v>
      </c>
    </row>
    <row r="1341" spans="3:4">
      <c r="C1341" s="101" t="s">
        <v>422</v>
      </c>
      <c r="D1341" t="str">
        <f>VLOOKUP(C1341,'POPULATION DATA-3'!$E$3:$N$1432,10,0)</f>
        <v>320227</v>
      </c>
    </row>
    <row r="1342" spans="3:4">
      <c r="C1342" s="61" t="s">
        <v>421</v>
      </c>
      <c r="D1342" t="str">
        <f>VLOOKUP(C1342,'POPULATION DATA-3'!$E$3:$N$1432,10,0)</f>
        <v>176124.85</v>
      </c>
    </row>
    <row r="1343" spans="3:4">
      <c r="C1343" s="61" t="s">
        <v>427</v>
      </c>
      <c r="D1343" t="str">
        <f>VLOOKUP(C1343,'POPULATION DATA-3'!$E$3:$N$1432,10,0)</f>
        <v>144102.15</v>
      </c>
    </row>
    <row r="1344" spans="3:4">
      <c r="C1344" s="101" t="s">
        <v>659</v>
      </c>
      <c r="D1344" t="str">
        <f>VLOOKUP(C1344,'POPULATION DATA-3'!$E$3:$N$1432,10,0)</f>
        <v>332530</v>
      </c>
    </row>
    <row r="1345" spans="3:4">
      <c r="C1345" s="61" t="s">
        <v>658</v>
      </c>
      <c r="D1345" t="str">
        <f>VLOOKUP(C1345,'POPULATION DATA-3'!$E$3:$N$1432,10,0)</f>
        <v>332530</v>
      </c>
    </row>
    <row r="1346" spans="3:4">
      <c r="C1346" s="101" t="s">
        <v>425</v>
      </c>
      <c r="D1346" t="str">
        <f>VLOOKUP(C1346,'POPULATION DATA-3'!$E$3:$N$1432,10,0)</f>
        <v>253616</v>
      </c>
    </row>
    <row r="1347" spans="3:4">
      <c r="C1347" s="61" t="s">
        <v>424</v>
      </c>
      <c r="D1347" t="str">
        <f>VLOOKUP(C1347,'POPULATION DATA-3'!$E$3:$N$1432,10,0)</f>
        <v>38042.4</v>
      </c>
    </row>
    <row r="1348" spans="3:4">
      <c r="C1348" s="61" t="s">
        <v>432</v>
      </c>
      <c r="D1348" t="str">
        <f>VLOOKUP(C1348,'POPULATION DATA-3'!$E$3:$N$1432,10,0)</f>
        <v>45650.88</v>
      </c>
    </row>
    <row r="1349" spans="3:4">
      <c r="C1349" s="61" t="s">
        <v>439</v>
      </c>
      <c r="D1349" t="str">
        <f>VLOOKUP(C1349,'POPULATION DATA-3'!$E$3:$N$1432,10,0)</f>
        <v>50723.2</v>
      </c>
    </row>
    <row r="1350" spans="3:4">
      <c r="C1350" s="61" t="s">
        <v>446</v>
      </c>
      <c r="D1350" t="str">
        <f>VLOOKUP(C1350,'POPULATION DATA-3'!$E$3:$N$1432,10,0)</f>
        <v>32970.08</v>
      </c>
    </row>
    <row r="1351" spans="3:4">
      <c r="C1351" s="61" t="s">
        <v>452</v>
      </c>
      <c r="D1351" t="str">
        <f>VLOOKUP(C1351,'POPULATION DATA-3'!$E$3:$N$1432,10,0)</f>
        <v>30433.92</v>
      </c>
    </row>
    <row r="1352" spans="3:4">
      <c r="C1352" s="61" t="s">
        <v>455</v>
      </c>
      <c r="D1352" t="str">
        <f>VLOOKUP(C1352,'POPULATION DATA-3'!$E$3:$N$1432,10,0)</f>
        <v>55795.52</v>
      </c>
    </row>
    <row r="1353" spans="3:4">
      <c r="C1353" s="101" t="s">
        <v>420</v>
      </c>
      <c r="D1353" t="str">
        <f>VLOOKUP(C1353,'POPULATION DATA-3'!$E$3:$N$1432,10,0)</f>
        <v>232573</v>
      </c>
    </row>
    <row r="1354" spans="3:4">
      <c r="C1354" s="61" t="s">
        <v>419</v>
      </c>
      <c r="D1354" t="str">
        <f>VLOOKUP(C1354,'POPULATION DATA-3'!$E$3:$N$1432,10,0)</f>
        <v>81400.55</v>
      </c>
    </row>
    <row r="1355" spans="3:4">
      <c r="C1355" s="61" t="s">
        <v>426</v>
      </c>
      <c r="D1355" t="str">
        <f>VLOOKUP(C1355,'POPULATION DATA-3'!$E$3:$N$1432,10,0)</f>
        <v>76749.09</v>
      </c>
    </row>
    <row r="1356" spans="3:4">
      <c r="C1356" s="61" t="s">
        <v>447</v>
      </c>
      <c r="D1356" t="str">
        <f>VLOOKUP(C1356,'POPULATION DATA-3'!$E$3:$N$1432,10,0)</f>
        <v>74423.36</v>
      </c>
    </row>
    <row r="1357" spans="3:4">
      <c r="C1357" s="101" t="s">
        <v>393</v>
      </c>
      <c r="D1357" t="str">
        <f>VLOOKUP(C1357,'POPULATION DATA-3'!$E$3:$N$1432,10,0)</f>
        <v>397642</v>
      </c>
    </row>
    <row r="1358" spans="3:4">
      <c r="C1358" s="61" t="s">
        <v>392</v>
      </c>
      <c r="D1358" t="str">
        <f>VLOOKUP(C1358,'POPULATION DATA-3'!$E$3:$N$1432,10,0)</f>
        <v>397642</v>
      </c>
    </row>
    <row r="1359" spans="3:4">
      <c r="C1359" s="101" t="s">
        <v>431</v>
      </c>
      <c r="D1359" t="str">
        <f>VLOOKUP(C1359,'POPULATION DATA-3'!$E$3:$N$1432,10,0)</f>
        <v>253388</v>
      </c>
    </row>
    <row r="1360" spans="3:4">
      <c r="C1360" s="61" t="s">
        <v>449</v>
      </c>
      <c r="D1360" t="str">
        <f>VLOOKUP(C1360,'POPULATION DATA-3'!$E$3:$N$1432,10,0)</f>
        <v>38008.2</v>
      </c>
    </row>
    <row r="1361" spans="3:4">
      <c r="C1361" s="61" t="s">
        <v>430</v>
      </c>
      <c r="D1361" t="str">
        <f>VLOOKUP(C1361,'POPULATION DATA-3'!$E$3:$N$1432,10,0)</f>
        <v>45609.84</v>
      </c>
    </row>
    <row r="1362" spans="3:4">
      <c r="C1362" s="61" t="s">
        <v>656</v>
      </c>
      <c r="D1362" t="str">
        <f>VLOOKUP(C1362,'POPULATION DATA-3'!$E$3:$N$1432,10,0)</f>
        <v>70948.64</v>
      </c>
    </row>
    <row r="1363" spans="3:4">
      <c r="C1363" s="61" t="s">
        <v>450</v>
      </c>
      <c r="D1363" t="str">
        <f>VLOOKUP(C1363,'POPULATION DATA-3'!$E$3:$N$1432,10,0)</f>
        <v>58279.24</v>
      </c>
    </row>
    <row r="1364" spans="3:4">
      <c r="C1364" s="61" t="s">
        <v>57</v>
      </c>
      <c r="D1364" t="str">
        <f>VLOOKUP(C1364,'POPULATION DATA-3'!$E$3:$N$1432,10,0)</f>
        <v>65228.66</v>
      </c>
    </row>
    <row r="1365" spans="3:4">
      <c r="C1365" s="101" t="s">
        <v>394</v>
      </c>
      <c r="D1365" t="str">
        <f>VLOOKUP(C1365,'POPULATION DATA-3'!$E$3:$N$1432,10,0)</f>
        <v>243690</v>
      </c>
    </row>
    <row r="1366" spans="3:4">
      <c r="C1366" s="61" t="s">
        <v>394</v>
      </c>
      <c r="D1366" t="str">
        <f>VLOOKUP(C1366,'POPULATION DATA-3'!$E$3:$N$1432,10,0)</f>
        <v>243690</v>
      </c>
    </row>
    <row r="1367" spans="3:4">
      <c r="C1367" s="101" t="s">
        <v>391</v>
      </c>
      <c r="D1367" t="str">
        <f>VLOOKUP(C1367,'POPULATION DATA-3'!$E$3:$N$1432,10,0)</f>
        <v>228460</v>
      </c>
    </row>
    <row r="1368" spans="3:4">
      <c r="C1368" s="61" t="s">
        <v>389</v>
      </c>
      <c r="D1368" t="str">
        <f>VLOOKUP(C1368,'POPULATION DATA-3'!$E$3:$N$1432,10,0)</f>
        <v>125653</v>
      </c>
    </row>
    <row r="1369" spans="3:4">
      <c r="C1369" s="61" t="s">
        <v>395</v>
      </c>
      <c r="D1369" t="str">
        <f>VLOOKUP(C1369,'POPULATION DATA-3'!$E$3:$N$1432,10,0)</f>
        <v>102807</v>
      </c>
    </row>
    <row r="1370" spans="3:4">
      <c r="C1370" s="101" t="s">
        <v>436</v>
      </c>
      <c r="D1370" t="str">
        <f>VLOOKUP(C1370,'POPULATION DATA-3'!$E$3:$N$1432,10,0)</f>
        <v>104741</v>
      </c>
    </row>
    <row r="1371" spans="3:4">
      <c r="C1371" s="61" t="s">
        <v>435</v>
      </c>
      <c r="D1371" t="str">
        <f>VLOOKUP(C1371,'POPULATION DATA-3'!$E$3:$N$1432,10,0)</f>
        <v>104741</v>
      </c>
    </row>
    <row r="1372" spans="3:4">
      <c r="C1372" s="101" t="s">
        <v>434</v>
      </c>
      <c r="D1372" t="str">
        <f>VLOOKUP(C1372,'POPULATION DATA-3'!$E$3:$N$1432,10,0)</f>
        <v>316149</v>
      </c>
    </row>
    <row r="1373" spans="3:4">
      <c r="C1373" s="61" t="s">
        <v>433</v>
      </c>
      <c r="D1373" t="str">
        <f>VLOOKUP(C1373,'POPULATION DATA-3'!$E$3:$N$1432,10,0)</f>
        <v>110652.15</v>
      </c>
    </row>
    <row r="1374" spans="3:4">
      <c r="C1374" s="61" t="s">
        <v>440</v>
      </c>
      <c r="D1374" t="str">
        <f>VLOOKUP(C1374,'POPULATION DATA-3'!$E$3:$N$1432,10,0)</f>
        <v>104329.17</v>
      </c>
    </row>
    <row r="1375" spans="3:4">
      <c r="C1375" s="61" t="s">
        <v>443</v>
      </c>
      <c r="D1375" t="str">
        <f>VLOOKUP(C1375,'POPULATION DATA-3'!$E$3:$N$1432,10,0)</f>
        <v>101167.68</v>
      </c>
    </row>
    <row r="1376" spans="3:4">
      <c r="C1376" s="101" t="s">
        <v>454</v>
      </c>
      <c r="D1376" t="str">
        <f>VLOOKUP(C1376,'POPULATION DATA-3'!$E$3:$N$1432,10,0)</f>
        <v>355969</v>
      </c>
    </row>
    <row r="1377" spans="3:4">
      <c r="C1377" s="61" t="s">
        <v>453</v>
      </c>
      <c r="D1377" t="str">
        <f>VLOOKUP(C1377,'POPULATION DATA-3'!$E$3:$N$1432,10,0)</f>
        <v>106790.7</v>
      </c>
    </row>
    <row r="1378" spans="3:4">
      <c r="C1378" s="61" t="s">
        <v>456</v>
      </c>
      <c r="D1378" t="str">
        <f>VLOOKUP(C1378,'POPULATION DATA-3'!$E$3:$N$1432,10,0)</f>
        <v>113910.08</v>
      </c>
    </row>
    <row r="1379" spans="3:4">
      <c r="C1379" s="61" t="s">
        <v>639</v>
      </c>
      <c r="D1379" t="str">
        <f>VLOOKUP(C1379,'POPULATION DATA-3'!$E$3:$N$1432,10,0)</f>
        <v>135268.22</v>
      </c>
    </row>
    <row r="1380" spans="3:4">
      <c r="C1380" s="101" t="s">
        <v>270</v>
      </c>
      <c r="D1380" t="str">
        <f>VLOOKUP(C1380,'POPULATION DATA-3'!$E$3:$N$1432,10,0)</f>
        <v>329093</v>
      </c>
    </row>
    <row r="1381" spans="3:4">
      <c r="C1381" s="61" t="s">
        <v>267</v>
      </c>
      <c r="D1381" t="str">
        <f>VLOOKUP(C1381,'POPULATION DATA-3'!$E$3:$N$1432,10,0)</f>
        <v>151382.78</v>
      </c>
    </row>
    <row r="1382" spans="3:4">
      <c r="C1382" s="61" t="s">
        <v>269</v>
      </c>
      <c r="D1382" t="str">
        <f>VLOOKUP(C1382,'POPULATION DATA-3'!$E$3:$N$1432,10,0)</f>
        <v>177710.22</v>
      </c>
    </row>
    <row r="1383" spans="3:4">
      <c r="C1383" s="101" t="s">
        <v>442</v>
      </c>
      <c r="D1383" t="str">
        <f>VLOOKUP(C1383,'POPULATION DATA-3'!$E$3:$N$1432,10,0)</f>
        <v>161744</v>
      </c>
    </row>
    <row r="1384" spans="3:4">
      <c r="C1384" s="61" t="s">
        <v>441</v>
      </c>
      <c r="D1384" t="str">
        <f>VLOOKUP(C1384,'POPULATION DATA-3'!$E$3:$N$1432,10,0)</f>
        <v>161744</v>
      </c>
    </row>
    <row r="1385" spans="3:4">
      <c r="C1385" s="101" t="s">
        <v>310</v>
      </c>
      <c r="D1385" t="str">
        <f>VLOOKUP(C1385,'POPULATION DATA-3'!$E$3:$N$1432,10,0)</f>
        <v>148958</v>
      </c>
    </row>
    <row r="1386" spans="3:4">
      <c r="C1386" s="61" t="s">
        <v>309</v>
      </c>
      <c r="D1386" t="str">
        <f>VLOOKUP(C1386,'POPULATION DATA-3'!$E$3:$N$1432,10,0)</f>
        <v>148958</v>
      </c>
    </row>
    <row r="1387" spans="3:4">
      <c r="C1387" s="101" t="s">
        <v>316</v>
      </c>
      <c r="D1387" t="str">
        <f>VLOOKUP(C1387,'POPULATION DATA-3'!$E$3:$N$1432,10,0)</f>
        <v>259130</v>
      </c>
    </row>
    <row r="1388" spans="3:4">
      <c r="C1388" s="61" t="s">
        <v>315</v>
      </c>
      <c r="D1388" t="str">
        <f>VLOOKUP(C1388,'POPULATION DATA-3'!$E$3:$N$1432,10,0)</f>
        <v>259130</v>
      </c>
    </row>
    <row r="1389" spans="3:4">
      <c r="C1389" s="101" t="s">
        <v>458</v>
      </c>
      <c r="D1389" t="str">
        <f>VLOOKUP(C1389,'POPULATION DATA-3'!$E$3:$N$1432,10,0)</f>
        <v>263969</v>
      </c>
    </row>
    <row r="1390" spans="3:4">
      <c r="C1390" s="61" t="s">
        <v>464</v>
      </c>
      <c r="D1390" t="str">
        <f>VLOOKUP(C1390,'POPULATION DATA-3'!$E$3:$N$1432,10,0)</f>
        <v>145182.95</v>
      </c>
    </row>
    <row r="1391" spans="3:4">
      <c r="C1391" s="61" t="s">
        <v>457</v>
      </c>
      <c r="D1391" t="str">
        <f>VLOOKUP(C1391,'POPULATION DATA-3'!$E$3:$N$1432,10,0)</f>
        <v>118786.05</v>
      </c>
    </row>
    <row r="1392" spans="3:4">
      <c r="C1392" s="101" t="s">
        <v>418</v>
      </c>
      <c r="D1392" t="str">
        <f>VLOOKUP(C1392,'POPULATION DATA-3'!$E$3:$N$1432,10,0)</f>
        <v>263062</v>
      </c>
    </row>
    <row r="1393" spans="3:4">
      <c r="C1393" s="61" t="s">
        <v>417</v>
      </c>
      <c r="D1393" t="str">
        <f>VLOOKUP(C1393,'POPULATION DATA-3'!$E$3:$N$1432,10,0)</f>
        <v>31567.44</v>
      </c>
    </row>
    <row r="1394" spans="3:4">
      <c r="C1394" s="61" t="s">
        <v>423</v>
      </c>
      <c r="D1394" t="str">
        <f>VLOOKUP(C1394,'POPULATION DATA-3'!$E$3:$N$1432,10,0)</f>
        <v>39459.3</v>
      </c>
    </row>
    <row r="1395" spans="3:4">
      <c r="C1395" s="61" t="s">
        <v>465</v>
      </c>
      <c r="D1395" t="str">
        <f>VLOOKUP(C1395,'POPULATION DATA-3'!$E$3:$N$1432,10,0)</f>
        <v>42089.92</v>
      </c>
    </row>
    <row r="1396" spans="3:4">
      <c r="C1396" s="61" t="s">
        <v>448</v>
      </c>
      <c r="D1396" t="str">
        <f>VLOOKUP(C1396,'POPULATION DATA-3'!$E$3:$N$1432,10,0)</f>
        <v>52612.4</v>
      </c>
    </row>
    <row r="1397" spans="3:4">
      <c r="C1397" s="61" t="s">
        <v>451</v>
      </c>
      <c r="D1397" t="str">
        <f>VLOOKUP(C1397,'POPULATION DATA-3'!$E$3:$N$1432,10,0)</f>
        <v>28936.82</v>
      </c>
    </row>
    <row r="1398" spans="3:4">
      <c r="C1398" s="61" t="s">
        <v>461</v>
      </c>
      <c r="D1398" t="str">
        <f>VLOOKUP(C1398,'POPULATION DATA-3'!$E$3:$N$1432,10,0)</f>
        <v>36828.68</v>
      </c>
    </row>
    <row r="1399" spans="3:4">
      <c r="C1399" s="61" t="s">
        <v>463</v>
      </c>
      <c r="D1399" t="str">
        <f>VLOOKUP(C1399,'POPULATION DATA-3'!$E$3:$N$1432,10,0)</f>
        <v>31567.44</v>
      </c>
    </row>
    <row r="1400" spans="3:4">
      <c r="C1400" s="101" t="s">
        <v>308</v>
      </c>
      <c r="D1400" t="str">
        <f>VLOOKUP(C1400,'POPULATION DATA-3'!$E$3:$N$1432,10,0)</f>
        <v>360195</v>
      </c>
    </row>
    <row r="1401" spans="3:4">
      <c r="C1401" s="61" t="s">
        <v>306</v>
      </c>
      <c r="D1401" t="str">
        <f>VLOOKUP(C1401,'POPULATION DATA-3'!$E$3:$N$1432,10,0)</f>
        <v>54029.25</v>
      </c>
    </row>
    <row r="1402" spans="3:4">
      <c r="C1402" s="61" t="s">
        <v>313</v>
      </c>
      <c r="D1402" t="str">
        <f>VLOOKUP(C1402,'POPULATION DATA-3'!$E$3:$N$1432,10,0)</f>
        <v>64835.1</v>
      </c>
    </row>
    <row r="1403" spans="3:4">
      <c r="C1403" s="61" t="s">
        <v>314</v>
      </c>
      <c r="D1403" t="str">
        <f>VLOOKUP(C1403,'POPULATION DATA-3'!$E$3:$N$1432,10,0)</f>
        <v>100854.6</v>
      </c>
    </row>
    <row r="1404" spans="3:4">
      <c r="C1404" s="61" t="s">
        <v>308</v>
      </c>
      <c r="D1404" t="str">
        <f>VLOOKUP(C1404,'POPULATION DATA-3'!$E$3:$N$1432,10,0)</f>
        <v>360195</v>
      </c>
    </row>
    <row r="1405" spans="3:4">
      <c r="C1405" s="61" t="s">
        <v>321</v>
      </c>
      <c r="D1405" t="str">
        <f>VLOOKUP(C1405,'POPULATION DATA-3'!$E$3:$N$1432,10,0)</f>
        <v>72039</v>
      </c>
    </row>
    <row r="1406" spans="3:4">
      <c r="C1406" s="101" t="s">
        <v>445</v>
      </c>
      <c r="D1406" t="str">
        <f>VLOOKUP(C1406,'POPULATION DATA-3'!$E$3:$N$1432,10,0)</f>
        <v>94215</v>
      </c>
    </row>
    <row r="1407" spans="3:4">
      <c r="C1407" s="61" t="s">
        <v>444</v>
      </c>
      <c r="D1407" t="str">
        <f>VLOOKUP(C1407,'POPULATION DATA-3'!$E$3:$N$1432,10,0)</f>
        <v>94215</v>
      </c>
    </row>
    <row r="1408" spans="3:4">
      <c r="C1408" s="101" t="s">
        <v>312</v>
      </c>
      <c r="D1408" t="str">
        <f>VLOOKUP(C1408,'POPULATION DATA-3'!$E$3:$N$1432,10,0)</f>
        <v>342468</v>
      </c>
    </row>
    <row r="1409" spans="3:4">
      <c r="C1409" s="61" t="s">
        <v>311</v>
      </c>
      <c r="D1409" t="str">
        <f>VLOOKUP(C1409,'POPULATION DATA-3'!$E$3:$N$1432,10,0)</f>
        <v>113014.44</v>
      </c>
    </row>
    <row r="1410" spans="3:4">
      <c r="C1410" s="61" t="s">
        <v>317</v>
      </c>
      <c r="D1410" t="str">
        <f>VLOOKUP(C1410,'POPULATION DATA-3'!$E$3:$N$1432,10,0)</f>
        <v>109589.76</v>
      </c>
    </row>
    <row r="1411" spans="3:4">
      <c r="C1411" s="61" t="s">
        <v>318</v>
      </c>
      <c r="D1411" t="str">
        <f>VLOOKUP(C1411,'POPULATION DATA-3'!$E$3:$N$1432,10,0)</f>
        <v>119863.8</v>
      </c>
    </row>
    <row r="1412" spans="3:4">
      <c r="C1412" s="101" t="s">
        <v>272</v>
      </c>
      <c r="D1412" t="str">
        <f>VLOOKUP(C1412,'POPULATION DATA-3'!$E$3:$N$1432,10,0)</f>
        <v>345179</v>
      </c>
    </row>
    <row r="1413" spans="3:4">
      <c r="C1413" s="61" t="s">
        <v>271</v>
      </c>
      <c r="D1413" t="str">
        <f>VLOOKUP(C1413,'POPULATION DATA-3'!$E$3:$N$1432,10,0)</f>
        <v>155330.55</v>
      </c>
    </row>
    <row r="1414" spans="3:4">
      <c r="C1414" s="61" t="s">
        <v>273</v>
      </c>
      <c r="D1414" t="str">
        <f>VLOOKUP(C1414,'POPULATION DATA-3'!$E$3:$N$1432,10,0)</f>
        <v>189848.45</v>
      </c>
    </row>
    <row r="1415" spans="3:4">
      <c r="C1415" s="101" t="s">
        <v>438</v>
      </c>
      <c r="D1415" t="str">
        <f>VLOOKUP(C1415,'POPULATION DATA-3'!$E$3:$N$1432,10,0)</f>
        <v>216406</v>
      </c>
    </row>
    <row r="1416" spans="3:4">
      <c r="C1416" s="61" t="s">
        <v>437</v>
      </c>
      <c r="D1416" t="str">
        <f>VLOOKUP(C1416,'POPULATION DATA-3'!$E$3:$N$1432,10,0)</f>
        <v>97382.7</v>
      </c>
    </row>
    <row r="1417" spans="3:4">
      <c r="C1417" s="61" t="s">
        <v>462</v>
      </c>
      <c r="D1417" t="str">
        <f>VLOOKUP(C1417,'POPULATION DATA-3'!$E$3:$N$1432,10,0)</f>
        <v>119023.3</v>
      </c>
    </row>
    <row r="1418" spans="3:4">
      <c r="C1418" s="101" t="s">
        <v>320</v>
      </c>
      <c r="D1418" t="str">
        <f>VLOOKUP(C1418,'POPULATION DATA-3'!$E$3:$N$1432,10,0)</f>
        <v>28171</v>
      </c>
    </row>
    <row r="1419" spans="3:4">
      <c r="C1419" s="61" t="s">
        <v>319</v>
      </c>
      <c r="D1419" t="str">
        <f>VLOOKUP(C1419,'POPULATION DATA-3'!$E$3:$N$1432,10,0)</f>
        <v>28171</v>
      </c>
    </row>
    <row r="1420" spans="3:4">
      <c r="C1420" s="101" t="s">
        <v>460</v>
      </c>
      <c r="D1420" t="str">
        <f>VLOOKUP(C1420,'POPULATION DATA-3'!$E$3:$N$1432,10,0)</f>
        <v>99224</v>
      </c>
    </row>
    <row r="1421" spans="3:4">
      <c r="C1421" s="61" t="s">
        <v>459</v>
      </c>
      <c r="D1421" t="str">
        <f>VLOOKUP(C1421,'POPULATION DATA-3'!$E$3:$N$1432,10,0)</f>
        <v>591178</v>
      </c>
    </row>
    <row r="1422" spans="3:4">
      <c r="C1422" s="101" t="s">
        <v>275</v>
      </c>
      <c r="D1422" t="str">
        <f>VLOOKUP(C1422,'POPULATION DATA-3'!$E$3:$N$1432,10,0)</f>
        <v>68869</v>
      </c>
    </row>
    <row r="1423" spans="3:4">
      <c r="C1423" s="61" t="s">
        <v>657</v>
      </c>
      <c r="D1423" t="str">
        <f>VLOOKUP(C1423,'POPULATION DATA-3'!$E$3:$N$1432,10,0)</f>
        <v>37877.95</v>
      </c>
    </row>
    <row r="1424" spans="3:4">
      <c r="C1424" s="61" t="s">
        <v>274</v>
      </c>
      <c r="D1424" t="str">
        <f>VLOOKUP(C1424,'POPULATION DATA-3'!$E$3:$N$1432,10,0)</f>
        <v>30991.05</v>
      </c>
    </row>
    <row r="1425" spans="3:4">
      <c r="C1425" s="101" t="s">
        <v>323</v>
      </c>
      <c r="D1425" t="str">
        <f>VLOOKUP(C1425,'POPULATION DATA-3'!$E$3:$N$1432,10,0)</f>
        <v>230889</v>
      </c>
    </row>
    <row r="1426" spans="3:4">
      <c r="C1426" s="61" t="s">
        <v>322</v>
      </c>
      <c r="D1426" t="str">
        <f>VLOOKUP(C1426,'POPULATION DATA-3'!$E$3:$N$1432,10,0)</f>
        <v>103900.05</v>
      </c>
    </row>
    <row r="1427" spans="3:4">
      <c r="C1427" s="61" t="s">
        <v>323</v>
      </c>
      <c r="D1427" t="str">
        <f>VLOOKUP(C1427,'POPULATION DATA-3'!$E$3:$N$1432,10,0)</f>
        <v>230889</v>
      </c>
    </row>
    <row r="1428" spans="3:4">
      <c r="C1428" s="101" t="s">
        <v>397</v>
      </c>
      <c r="D1428" t="str">
        <f>VLOOKUP(C1428,'POPULATION DATA-3'!$E$3:$N$1432,10,0)</f>
        <v>279019</v>
      </c>
    </row>
    <row r="1429" spans="3:4">
      <c r="C1429" s="61" t="s">
        <v>396</v>
      </c>
      <c r="D1429" t="str">
        <f>VLOOKUP(C1429,'POPULATION DATA-3'!$E$3:$N$1432,10,0)</f>
        <v>279019</v>
      </c>
    </row>
    <row r="1430" spans="3:4">
      <c r="C1430" s="101" t="s">
        <v>429</v>
      </c>
      <c r="D1430" t="str">
        <f>VLOOKUP(C1430,'POPULATION DATA-3'!$E$3:$N$1432,10,0)</f>
        <v>267309</v>
      </c>
    </row>
    <row r="1431" spans="3:4">
      <c r="C1431" s="61" t="s">
        <v>428</v>
      </c>
      <c r="D1431" t="str">
        <f>VLOOKUP(C1431,'POPULATION DATA-3'!$E$3:$N$1432,10,0)</f>
        <v>267309</v>
      </c>
    </row>
    <row r="1432" spans="3:4">
      <c r="C1432" s="10" t="s">
        <v>1269</v>
      </c>
      <c r="D1432" t="str">
        <f>VLOOKUP(C1432,'POPULATION DATA-3'!$E$3:$N$1432,10,0)</f>
        <v/>
      </c>
    </row>
  </sheetData>
  <pageMargins left="0.7" right="0.7" top="0.75" bottom="0.75" header="0.3" footer="0.3"/>
  <tableParts count="3"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6045D-8B1E-48FC-B2CA-6877C5252C8B}">
  <dimension ref="A1:N988"/>
  <sheetViews>
    <sheetView workbookViewId="0">
      <selection activeCell="B2" sqref="B2"/>
    </sheetView>
  </sheetViews>
  <sheetFormatPr defaultRowHeight="15"/>
  <cols>
    <col min="1" max="1" width="44.7109375" bestFit="1" customWidth="1"/>
    <col min="2" max="2" width="21.42578125" bestFit="1" customWidth="1"/>
    <col min="13" max="13" width="47.42578125" bestFit="1" customWidth="1"/>
    <col min="14" max="14" width="22.140625" bestFit="1" customWidth="1"/>
  </cols>
  <sheetData>
    <row r="1" spans="1:14" ht="16.5" thickTop="1" thickBot="1">
      <c r="A1" s="55" t="s">
        <v>1684</v>
      </c>
      <c r="B1" s="55" t="s">
        <v>1683</v>
      </c>
    </row>
    <row r="2" spans="1:14" ht="16.5" thickTop="1" thickBot="1">
      <c r="A2" s="116" t="s">
        <v>1167</v>
      </c>
      <c r="B2" s="55" t="str">
        <f>VLOOKUP(A2,$M$2:$N$988,2,0)</f>
        <v>64726.95</v>
      </c>
      <c r="M2" s="108" t="s">
        <v>592</v>
      </c>
      <c r="N2" s="109" t="s">
        <v>1393</v>
      </c>
    </row>
    <row r="3" spans="1:14" ht="16.5" thickTop="1" thickBot="1">
      <c r="A3" s="116" t="s">
        <v>466</v>
      </c>
      <c r="B3" s="55" t="str">
        <f t="shared" ref="B3:B66" si="0">VLOOKUP(A3,$M$2:$N$988,2,0)</f>
        <v>44560.25</v>
      </c>
      <c r="M3" s="110" t="s">
        <v>351</v>
      </c>
      <c r="N3" s="111" t="s">
        <v>1394</v>
      </c>
    </row>
    <row r="4" spans="1:14" ht="16.5" thickTop="1" thickBot="1">
      <c r="A4" s="116" t="s">
        <v>100</v>
      </c>
      <c r="B4" s="55" t="str">
        <f t="shared" si="0"/>
        <v>60699.87</v>
      </c>
      <c r="M4" s="108" t="s">
        <v>835</v>
      </c>
      <c r="N4" s="109" t="s">
        <v>1395</v>
      </c>
    </row>
    <row r="5" spans="1:14" ht="16.5" thickTop="1" thickBot="1">
      <c r="A5" s="116" t="s">
        <v>777</v>
      </c>
      <c r="B5" s="55" t="str">
        <f t="shared" si="0"/>
        <v>173034.45</v>
      </c>
      <c r="M5" s="110" t="s">
        <v>844</v>
      </c>
      <c r="N5" s="111" t="s">
        <v>1688</v>
      </c>
    </row>
    <row r="6" spans="1:14" ht="16.5" thickTop="1" thickBot="1">
      <c r="A6" s="116" t="s">
        <v>1128</v>
      </c>
      <c r="B6" s="55" t="str">
        <f t="shared" si="0"/>
        <v>193256</v>
      </c>
      <c r="M6" s="108" t="s">
        <v>588</v>
      </c>
      <c r="N6" s="109" t="s">
        <v>1689</v>
      </c>
    </row>
    <row r="7" spans="1:14" ht="16.5" thickTop="1" thickBot="1">
      <c r="A7" s="116" t="s">
        <v>1131</v>
      </c>
      <c r="B7" s="55" t="str">
        <f t="shared" si="0"/>
        <v>88985.6</v>
      </c>
      <c r="M7" s="110" t="s">
        <v>614</v>
      </c>
      <c r="N7" s="111" t="s">
        <v>1690</v>
      </c>
    </row>
    <row r="8" spans="1:14" ht="16.5" thickTop="1" thickBot="1">
      <c r="A8" s="116" t="s">
        <v>67</v>
      </c>
      <c r="B8" s="55" t="str">
        <f t="shared" si="0"/>
        <v>77122.65</v>
      </c>
      <c r="M8" s="108" t="s">
        <v>611</v>
      </c>
      <c r="N8" s="109" t="s">
        <v>1396</v>
      </c>
    </row>
    <row r="9" spans="1:14" ht="16.5" thickTop="1" thickBot="1">
      <c r="A9" s="116" t="s">
        <v>796</v>
      </c>
      <c r="B9" s="55" t="str">
        <f t="shared" si="0"/>
        <v>39967.5</v>
      </c>
      <c r="M9" s="110" t="s">
        <v>587</v>
      </c>
      <c r="N9" s="111" t="s">
        <v>1397</v>
      </c>
    </row>
    <row r="10" spans="1:14" ht="16.5" thickTop="1" thickBot="1">
      <c r="A10" s="116" t="s">
        <v>37</v>
      </c>
      <c r="B10" s="55" t="str">
        <f t="shared" si="0"/>
        <v>145215</v>
      </c>
      <c r="M10" s="108" t="s">
        <v>586</v>
      </c>
      <c r="N10" s="109" t="s">
        <v>1691</v>
      </c>
    </row>
    <row r="11" spans="1:14" ht="16.5" thickTop="1" thickBot="1">
      <c r="A11" s="116" t="s">
        <v>1099</v>
      </c>
      <c r="B11" s="55" t="str">
        <f t="shared" si="0"/>
        <v>419308</v>
      </c>
      <c r="M11" s="110" t="s">
        <v>836</v>
      </c>
      <c r="N11" s="111" t="s">
        <v>1692</v>
      </c>
    </row>
    <row r="12" spans="1:14" ht="16.5" thickTop="1" thickBot="1">
      <c r="A12" s="116" t="s">
        <v>866</v>
      </c>
      <c r="B12" s="55" t="str">
        <f t="shared" si="0"/>
        <v>345922</v>
      </c>
      <c r="M12" s="108" t="s">
        <v>993</v>
      </c>
      <c r="N12" s="109" t="s">
        <v>1693</v>
      </c>
    </row>
    <row r="13" spans="1:14" ht="16.5" thickTop="1" thickBot="1">
      <c r="A13" s="116" t="s">
        <v>1217</v>
      </c>
      <c r="B13" s="55" t="str">
        <f t="shared" si="0"/>
        <v>27571.61</v>
      </c>
      <c r="M13" s="110" t="s">
        <v>996</v>
      </c>
      <c r="N13" s="111" t="s">
        <v>1694</v>
      </c>
    </row>
    <row r="14" spans="1:14" ht="16.5" thickTop="1" thickBot="1">
      <c r="A14" s="116" t="s">
        <v>449</v>
      </c>
      <c r="B14" s="55" t="str">
        <f t="shared" si="0"/>
        <v>38008.2</v>
      </c>
      <c r="M14" s="108" t="s">
        <v>840</v>
      </c>
      <c r="N14" s="109" t="s">
        <v>1398</v>
      </c>
    </row>
    <row r="15" spans="1:14" ht="16.5" thickTop="1" thickBot="1">
      <c r="A15" s="116" t="s">
        <v>62</v>
      </c>
      <c r="B15" s="55" t="str">
        <f t="shared" si="0"/>
        <v>109575</v>
      </c>
      <c r="M15" s="110" t="s">
        <v>1007</v>
      </c>
      <c r="N15" s="111" t="s">
        <v>1399</v>
      </c>
    </row>
    <row r="16" spans="1:14" ht="16.5" thickTop="1" thickBot="1">
      <c r="A16" s="116" t="s">
        <v>1003</v>
      </c>
      <c r="B16" s="55" t="str">
        <f t="shared" si="0"/>
        <v>9398.25</v>
      </c>
      <c r="M16" s="108" t="s">
        <v>609</v>
      </c>
      <c r="N16" s="109" t="s">
        <v>1695</v>
      </c>
    </row>
    <row r="17" spans="1:14" ht="16.5" thickTop="1" thickBot="1">
      <c r="A17" s="116" t="s">
        <v>958</v>
      </c>
      <c r="B17" s="55" t="str">
        <f t="shared" si="0"/>
        <v>54764.64</v>
      </c>
      <c r="M17" s="110" t="s">
        <v>863</v>
      </c>
      <c r="N17" s="111" t="s">
        <v>1696</v>
      </c>
    </row>
    <row r="18" spans="1:14" ht="16.5" thickTop="1" thickBot="1">
      <c r="A18" s="116" t="s">
        <v>123</v>
      </c>
      <c r="B18" s="55" t="str">
        <f t="shared" si="0"/>
        <v>75152.22</v>
      </c>
      <c r="M18" s="108" t="s">
        <v>859</v>
      </c>
      <c r="N18" s="109" t="s">
        <v>1697</v>
      </c>
    </row>
    <row r="19" spans="1:14" ht="16.5" thickTop="1" thickBot="1">
      <c r="A19" s="116" t="s">
        <v>389</v>
      </c>
      <c r="B19" s="55" t="str">
        <f t="shared" si="0"/>
        <v>125653</v>
      </c>
      <c r="M19" s="110" t="s">
        <v>862</v>
      </c>
      <c r="N19" s="111" t="s">
        <v>1698</v>
      </c>
    </row>
    <row r="20" spans="1:14" ht="16.5" thickTop="1" thickBot="1">
      <c r="A20" s="116" t="s">
        <v>417</v>
      </c>
      <c r="B20" s="55" t="str">
        <f t="shared" si="0"/>
        <v>31567.44</v>
      </c>
      <c r="M20" s="108" t="s">
        <v>864</v>
      </c>
      <c r="N20" s="109" t="s">
        <v>1699</v>
      </c>
    </row>
    <row r="21" spans="1:14" ht="16.5" thickTop="1" thickBot="1">
      <c r="A21" s="116" t="s">
        <v>470</v>
      </c>
      <c r="B21" s="55" t="str">
        <f t="shared" si="0"/>
        <v>16800.48</v>
      </c>
      <c r="M21" s="110" t="s">
        <v>857</v>
      </c>
      <c r="N21" s="111" t="s">
        <v>1402</v>
      </c>
    </row>
    <row r="22" spans="1:14" ht="16.5" thickTop="1" thickBot="1">
      <c r="A22" s="116" t="s">
        <v>367</v>
      </c>
      <c r="B22" s="55" t="str">
        <f t="shared" si="0"/>
        <v>279913</v>
      </c>
      <c r="M22" s="108" t="s">
        <v>854</v>
      </c>
      <c r="N22" s="109" t="s">
        <v>1403</v>
      </c>
    </row>
    <row r="23" spans="1:14" ht="16.5" thickTop="1" thickBot="1">
      <c r="A23" s="116" t="s">
        <v>755</v>
      </c>
      <c r="B23" s="55" t="str">
        <f t="shared" si="0"/>
        <v>187528.6</v>
      </c>
      <c r="M23" s="110" t="s">
        <v>995</v>
      </c>
      <c r="N23" s="111" t="s">
        <v>1404</v>
      </c>
    </row>
    <row r="24" spans="1:14" ht="16.5" thickTop="1" thickBot="1">
      <c r="A24" s="116" t="s">
        <v>65</v>
      </c>
      <c r="B24" s="55" t="str">
        <f t="shared" si="0"/>
        <v>103308.8</v>
      </c>
      <c r="M24" s="108" t="s">
        <v>608</v>
      </c>
      <c r="N24" s="109" t="s">
        <v>1700</v>
      </c>
    </row>
    <row r="25" spans="1:14" ht="16.5" thickTop="1" thickBot="1">
      <c r="A25" s="116" t="s">
        <v>343</v>
      </c>
      <c r="B25" s="55" t="str">
        <f t="shared" si="0"/>
        <v>49079.1</v>
      </c>
      <c r="M25" s="110" t="s">
        <v>610</v>
      </c>
      <c r="N25" s="111" t="s">
        <v>1405</v>
      </c>
    </row>
    <row r="26" spans="1:14" ht="16.5" thickTop="1" thickBot="1">
      <c r="A26" s="116" t="s">
        <v>1146</v>
      </c>
      <c r="B26" s="55" t="str">
        <f t="shared" si="0"/>
        <v>63671.04</v>
      </c>
      <c r="M26" s="108" t="s">
        <v>1001</v>
      </c>
      <c r="N26" s="109" t="s">
        <v>1701</v>
      </c>
    </row>
    <row r="27" spans="1:14" ht="16.5" thickTop="1" thickBot="1">
      <c r="A27" s="116" t="s">
        <v>183</v>
      </c>
      <c r="B27" s="55" t="str">
        <f t="shared" si="0"/>
        <v>133688.94</v>
      </c>
      <c r="M27" s="110" t="s">
        <v>1005</v>
      </c>
      <c r="N27" s="111" t="s">
        <v>1702</v>
      </c>
    </row>
    <row r="28" spans="1:14" ht="16.5" thickTop="1" thickBot="1">
      <c r="A28" s="116" t="s">
        <v>835</v>
      </c>
      <c r="B28" s="55" t="str">
        <f t="shared" si="0"/>
        <v>182798</v>
      </c>
      <c r="M28" s="108" t="s">
        <v>845</v>
      </c>
      <c r="N28" s="109" t="s">
        <v>1703</v>
      </c>
    </row>
    <row r="29" spans="1:14" ht="16.5" thickTop="1" thickBot="1">
      <c r="A29" s="116" t="s">
        <v>903</v>
      </c>
      <c r="B29" s="55" t="str">
        <f t="shared" si="0"/>
        <v>130364</v>
      </c>
      <c r="M29" s="110" t="s">
        <v>850</v>
      </c>
      <c r="N29" s="111" t="s">
        <v>1704</v>
      </c>
    </row>
    <row r="30" spans="1:14" ht="16.5" thickTop="1" thickBot="1">
      <c r="A30" s="116" t="s">
        <v>868</v>
      </c>
      <c r="B30" s="55" t="str">
        <f t="shared" si="0"/>
        <v>108776.25</v>
      </c>
      <c r="M30" s="108" t="s">
        <v>580</v>
      </c>
      <c r="N30" s="109" t="s">
        <v>1705</v>
      </c>
    </row>
    <row r="31" spans="1:14" ht="16.5" thickTop="1" thickBot="1">
      <c r="A31" s="116" t="s">
        <v>472</v>
      </c>
      <c r="B31" s="55" t="str">
        <f t="shared" si="0"/>
        <v>79253.65</v>
      </c>
      <c r="M31" s="110" t="s">
        <v>1013</v>
      </c>
      <c r="N31" s="111" t="s">
        <v>1706</v>
      </c>
    </row>
    <row r="32" spans="1:14" ht="16.5" thickTop="1" thickBot="1">
      <c r="A32" s="116" t="s">
        <v>21</v>
      </c>
      <c r="B32" s="55" t="str">
        <f t="shared" si="0"/>
        <v>259022</v>
      </c>
      <c r="M32" s="108" t="s">
        <v>584</v>
      </c>
      <c r="N32" s="109" t="s">
        <v>1707</v>
      </c>
    </row>
    <row r="33" spans="1:14" ht="16.5" thickTop="1" thickBot="1">
      <c r="A33" s="116" t="s">
        <v>678</v>
      </c>
      <c r="B33" s="55" t="str">
        <f t="shared" si="0"/>
        <v>171873</v>
      </c>
      <c r="M33" s="110" t="s">
        <v>906</v>
      </c>
      <c r="N33" s="111" t="s">
        <v>1708</v>
      </c>
    </row>
    <row r="34" spans="1:14" ht="16.5" thickTop="1" thickBot="1">
      <c r="A34" s="116" t="s">
        <v>745</v>
      </c>
      <c r="B34" s="55" t="str">
        <f t="shared" si="0"/>
        <v>331566</v>
      </c>
      <c r="M34" s="108" t="s">
        <v>997</v>
      </c>
      <c r="N34" s="109" t="s">
        <v>1709</v>
      </c>
    </row>
    <row r="35" spans="1:14" ht="16.5" thickTop="1" thickBot="1">
      <c r="A35" s="116" t="s">
        <v>383</v>
      </c>
      <c r="B35" s="55" t="str">
        <f t="shared" si="0"/>
        <v>361648</v>
      </c>
      <c r="M35" s="110" t="s">
        <v>616</v>
      </c>
      <c r="N35" s="111" t="s">
        <v>1710</v>
      </c>
    </row>
    <row r="36" spans="1:14" ht="16.5" thickTop="1" thickBot="1">
      <c r="A36" s="116" t="s">
        <v>132</v>
      </c>
      <c r="B36" s="55" t="str">
        <f t="shared" si="0"/>
        <v>57471.94</v>
      </c>
      <c r="M36" s="108" t="s">
        <v>1009</v>
      </c>
      <c r="N36" s="109" t="s">
        <v>1411</v>
      </c>
    </row>
    <row r="37" spans="1:14" ht="16.5" thickTop="1" thickBot="1">
      <c r="A37" s="116" t="s">
        <v>69</v>
      </c>
      <c r="B37" s="55" t="str">
        <f t="shared" si="0"/>
        <v>31127.25</v>
      </c>
      <c r="M37" s="110" t="s">
        <v>903</v>
      </c>
      <c r="N37" s="111" t="s">
        <v>1412</v>
      </c>
    </row>
    <row r="38" spans="1:14" ht="16.5" thickTop="1" thickBot="1">
      <c r="A38" s="116" t="s">
        <v>34</v>
      </c>
      <c r="B38" s="55" t="str">
        <f t="shared" si="0"/>
        <v>66841.98</v>
      </c>
      <c r="M38" s="108" t="s">
        <v>846</v>
      </c>
      <c r="N38" s="109" t="s">
        <v>1711</v>
      </c>
    </row>
    <row r="39" spans="1:14" ht="16.5" thickTop="1" thickBot="1">
      <c r="A39" s="116" t="s">
        <v>71</v>
      </c>
      <c r="B39" s="55" t="str">
        <f t="shared" si="0"/>
        <v>19808.25</v>
      </c>
      <c r="M39" s="110" t="s">
        <v>849</v>
      </c>
      <c r="N39" s="111" t="s">
        <v>1712</v>
      </c>
    </row>
    <row r="40" spans="1:14" ht="16.5" thickTop="1" thickBot="1">
      <c r="A40" s="116" t="s">
        <v>870</v>
      </c>
      <c r="B40" s="55" t="str">
        <f t="shared" si="0"/>
        <v>62265.96</v>
      </c>
      <c r="M40" s="108" t="s">
        <v>56</v>
      </c>
      <c r="N40" s="109" t="s">
        <v>1713</v>
      </c>
    </row>
    <row r="41" spans="1:14" ht="16.5" thickTop="1" thickBot="1">
      <c r="A41" s="116" t="s">
        <v>1182</v>
      </c>
      <c r="B41" s="55" t="str">
        <f t="shared" si="0"/>
        <v>3326</v>
      </c>
      <c r="M41" s="110" t="s">
        <v>909</v>
      </c>
      <c r="N41" s="111" t="s">
        <v>1714</v>
      </c>
    </row>
    <row r="42" spans="1:14" ht="16.5" thickTop="1" thickBot="1">
      <c r="A42" s="116" t="s">
        <v>1169</v>
      </c>
      <c r="B42" s="55" t="str">
        <f t="shared" si="0"/>
        <v>157254</v>
      </c>
      <c r="M42" s="108" t="s">
        <v>851</v>
      </c>
      <c r="N42" s="109" t="s">
        <v>1715</v>
      </c>
    </row>
    <row r="43" spans="1:14" ht="16.5" thickTop="1" thickBot="1">
      <c r="A43" s="116" t="s">
        <v>708</v>
      </c>
      <c r="B43" s="55" t="str">
        <f t="shared" si="0"/>
        <v>206991.4</v>
      </c>
      <c r="M43" s="110" t="s">
        <v>860</v>
      </c>
      <c r="N43" s="111" t="s">
        <v>1716</v>
      </c>
    </row>
    <row r="44" spans="1:14" ht="16.5" thickTop="1" thickBot="1">
      <c r="A44" s="116" t="s">
        <v>1193</v>
      </c>
      <c r="B44" s="55" t="str">
        <f t="shared" si="0"/>
        <v>133650</v>
      </c>
      <c r="M44" s="108" t="s">
        <v>1011</v>
      </c>
      <c r="N44" s="109" t="s">
        <v>1413</v>
      </c>
    </row>
    <row r="45" spans="1:14" ht="16.5" thickTop="1" thickBot="1">
      <c r="A45" s="116" t="s">
        <v>991</v>
      </c>
      <c r="B45" s="55" t="str">
        <f t="shared" si="0"/>
        <v>95505.2</v>
      </c>
      <c r="M45" s="110" t="s">
        <v>1012</v>
      </c>
      <c r="N45" s="111" t="s">
        <v>1717</v>
      </c>
    </row>
    <row r="46" spans="1:14" ht="16.5" thickTop="1" thickBot="1">
      <c r="A46" s="116" t="s">
        <v>1100</v>
      </c>
      <c r="B46" s="55" t="str">
        <f t="shared" si="0"/>
        <v>82448.8</v>
      </c>
      <c r="M46" s="108" t="s">
        <v>852</v>
      </c>
      <c r="N46" s="109" t="s">
        <v>1414</v>
      </c>
    </row>
    <row r="47" spans="1:14" ht="16.5" thickTop="1" thickBot="1">
      <c r="A47" s="116" t="s">
        <v>72</v>
      </c>
      <c r="B47" s="55" t="str">
        <f t="shared" si="0"/>
        <v>173580.99</v>
      </c>
      <c r="M47" s="110" t="s">
        <v>998</v>
      </c>
      <c r="N47" s="111" t="s">
        <v>1415</v>
      </c>
    </row>
    <row r="48" spans="1:14" ht="16.5" thickTop="1" thickBot="1">
      <c r="A48" s="116" t="s">
        <v>296</v>
      </c>
      <c r="B48" s="55" t="str">
        <f t="shared" si="0"/>
        <v>108995</v>
      </c>
      <c r="M48" s="108" t="s">
        <v>1003</v>
      </c>
      <c r="N48" s="109" t="s">
        <v>1718</v>
      </c>
    </row>
    <row r="49" spans="1:14" ht="16.5" thickTop="1" thickBot="1">
      <c r="A49" s="116" t="s">
        <v>741</v>
      </c>
      <c r="B49" s="55" t="str">
        <f t="shared" si="0"/>
        <v>198540</v>
      </c>
      <c r="M49" s="110" t="s">
        <v>1006</v>
      </c>
      <c r="N49" s="111" t="s">
        <v>1719</v>
      </c>
    </row>
    <row r="50" spans="1:14" ht="16.5" thickTop="1" thickBot="1">
      <c r="A50" s="116" t="s">
        <v>474</v>
      </c>
      <c r="B50" s="55" t="str">
        <f t="shared" si="0"/>
        <v>64605.2</v>
      </c>
      <c r="M50" s="108" t="s">
        <v>607</v>
      </c>
      <c r="N50" s="109" t="s">
        <v>1416</v>
      </c>
    </row>
    <row r="51" spans="1:14" ht="16.5" thickTop="1" thickBot="1">
      <c r="A51" s="116" t="s">
        <v>478</v>
      </c>
      <c r="B51" s="55" t="str">
        <f t="shared" si="0"/>
        <v>49907.48</v>
      </c>
      <c r="M51" s="110" t="s">
        <v>615</v>
      </c>
      <c r="N51" s="111" t="s">
        <v>1720</v>
      </c>
    </row>
    <row r="52" spans="1:14" ht="16.5" thickTop="1" thickBot="1">
      <c r="A52" s="116" t="s">
        <v>38</v>
      </c>
      <c r="B52" s="55" t="str">
        <f t="shared" si="0"/>
        <v>79206.23</v>
      </c>
      <c r="M52" s="108" t="s">
        <v>907</v>
      </c>
      <c r="N52" s="109" t="s">
        <v>1417</v>
      </c>
    </row>
    <row r="53" spans="1:14" ht="16.5" thickTop="1" thickBot="1">
      <c r="A53" s="116" t="s">
        <v>334</v>
      </c>
      <c r="B53" s="55" t="str">
        <f t="shared" si="0"/>
        <v>48983.13</v>
      </c>
      <c r="M53" s="110" t="s">
        <v>838</v>
      </c>
      <c r="N53" s="111" t="s">
        <v>1721</v>
      </c>
    </row>
    <row r="54" spans="1:14" ht="16.5" thickTop="1" thickBot="1">
      <c r="A54" s="116" t="s">
        <v>337</v>
      </c>
      <c r="B54" s="55" t="str">
        <f t="shared" si="0"/>
        <v>109861.6</v>
      </c>
      <c r="M54" s="108" t="s">
        <v>841</v>
      </c>
      <c r="N54" s="109" t="s">
        <v>1722</v>
      </c>
    </row>
    <row r="55" spans="1:14" ht="16.5" thickTop="1" thickBot="1">
      <c r="A55" s="116" t="s">
        <v>1218</v>
      </c>
      <c r="B55" s="55" t="str">
        <f t="shared" si="0"/>
        <v>287746</v>
      </c>
      <c r="M55" s="110" t="s">
        <v>52</v>
      </c>
      <c r="N55" s="111" t="s">
        <v>1723</v>
      </c>
    </row>
    <row r="56" spans="1:14" ht="16.5" thickTop="1" thickBot="1">
      <c r="A56" s="116" t="s">
        <v>594</v>
      </c>
      <c r="B56" s="55" t="str">
        <f t="shared" si="0"/>
        <v>11030.25</v>
      </c>
      <c r="M56" s="108" t="s">
        <v>675</v>
      </c>
      <c r="N56" s="109" t="s">
        <v>1724</v>
      </c>
    </row>
    <row r="57" spans="1:14" ht="16.5" thickTop="1" thickBot="1">
      <c r="A57" s="116" t="s">
        <v>542</v>
      </c>
      <c r="B57" s="55" t="str">
        <f t="shared" si="0"/>
        <v>320025</v>
      </c>
      <c r="M57" s="110" t="s">
        <v>56</v>
      </c>
      <c r="N57" s="111" t="s">
        <v>1713</v>
      </c>
    </row>
    <row r="58" spans="1:14" ht="16.5" thickTop="1" thickBot="1">
      <c r="A58" s="116" t="s">
        <v>823</v>
      </c>
      <c r="B58" s="55" t="str">
        <f t="shared" si="0"/>
        <v>171962.55</v>
      </c>
      <c r="M58" s="108" t="s">
        <v>826</v>
      </c>
      <c r="N58" s="109" t="s">
        <v>1725</v>
      </c>
    </row>
    <row r="59" spans="1:14" ht="16.5" thickTop="1" thickBot="1">
      <c r="A59" s="116" t="s">
        <v>1027</v>
      </c>
      <c r="B59" s="55" t="str">
        <f t="shared" si="0"/>
        <v>102600</v>
      </c>
      <c r="M59" s="110" t="s">
        <v>1016</v>
      </c>
      <c r="N59" s="111" t="s">
        <v>1726</v>
      </c>
    </row>
    <row r="60" spans="1:14" ht="16.5" thickTop="1" thickBot="1">
      <c r="A60" s="116" t="s">
        <v>1116</v>
      </c>
      <c r="B60" s="55" t="str">
        <f t="shared" si="0"/>
        <v>131002</v>
      </c>
      <c r="M60" s="108" t="s">
        <v>583</v>
      </c>
      <c r="N60" s="109" t="s">
        <v>1418</v>
      </c>
    </row>
    <row r="61" spans="1:14" ht="16.5" thickTop="1" thickBot="1">
      <c r="A61" s="116" t="s">
        <v>1059</v>
      </c>
      <c r="B61" s="55" t="str">
        <f t="shared" si="0"/>
        <v>111855.8</v>
      </c>
      <c r="M61" s="110" t="s">
        <v>842</v>
      </c>
      <c r="N61" s="111" t="s">
        <v>1727</v>
      </c>
    </row>
    <row r="62" spans="1:14" ht="16.5" thickTop="1" thickBot="1">
      <c r="A62" s="116" t="s">
        <v>299</v>
      </c>
      <c r="B62" s="55" t="str">
        <f t="shared" si="0"/>
        <v>39958.35</v>
      </c>
      <c r="M62" s="108" t="s">
        <v>590</v>
      </c>
      <c r="N62" s="109" t="s">
        <v>1728</v>
      </c>
    </row>
    <row r="63" spans="1:14" ht="16.5" thickTop="1" thickBot="1">
      <c r="A63" s="116" t="s">
        <v>879</v>
      </c>
      <c r="B63" s="55" t="str">
        <f t="shared" si="0"/>
        <v>97603.65</v>
      </c>
      <c r="M63" s="110" t="s">
        <v>613</v>
      </c>
      <c r="N63" s="111" t="s">
        <v>1729</v>
      </c>
    </row>
    <row r="64" spans="1:14" ht="16.5" thickTop="1" thickBot="1">
      <c r="A64" s="116" t="s">
        <v>130</v>
      </c>
      <c r="B64" s="55" t="str">
        <f t="shared" si="0"/>
        <v>178390</v>
      </c>
      <c r="M64" s="112" t="s">
        <v>9</v>
      </c>
      <c r="N64" s="113" t="s">
        <v>1672</v>
      </c>
    </row>
    <row r="65" spans="1:14" ht="16.5" thickTop="1" thickBot="1">
      <c r="A65" s="116" t="s">
        <v>1230</v>
      </c>
      <c r="B65" s="55" t="str">
        <f t="shared" si="0"/>
        <v>83273.25</v>
      </c>
      <c r="M65" s="110" t="s">
        <v>83</v>
      </c>
      <c r="N65" s="111" t="s">
        <v>1730</v>
      </c>
    </row>
    <row r="66" spans="1:14" ht="16.5" thickTop="1" thickBot="1">
      <c r="A66" s="116" t="s">
        <v>419</v>
      </c>
      <c r="B66" s="55" t="str">
        <f t="shared" si="0"/>
        <v>81400.55</v>
      </c>
      <c r="M66" s="108" t="s">
        <v>93</v>
      </c>
      <c r="N66" s="109" t="s">
        <v>1731</v>
      </c>
    </row>
    <row r="67" spans="1:14" ht="16.5" thickTop="1" thickBot="1">
      <c r="A67" s="116" t="s">
        <v>255</v>
      </c>
      <c r="B67" s="55" t="str">
        <f t="shared" ref="B67:B130" si="1">VLOOKUP(A67,$M$2:$N$988,2,0)</f>
        <v>34898</v>
      </c>
      <c r="M67" s="110" t="s">
        <v>37</v>
      </c>
      <c r="N67" s="111" t="s">
        <v>1421</v>
      </c>
    </row>
    <row r="68" spans="1:14" ht="16.5" thickTop="1" thickBot="1">
      <c r="A68" s="116" t="s">
        <v>1198</v>
      </c>
      <c r="B68" s="55" t="str">
        <f t="shared" si="1"/>
        <v>184183</v>
      </c>
      <c r="M68" s="108" t="s">
        <v>21</v>
      </c>
      <c r="N68" s="109" t="s">
        <v>1422</v>
      </c>
    </row>
    <row r="69" spans="1:14" ht="16.5" thickTop="1" thickBot="1">
      <c r="A69" s="116" t="s">
        <v>188</v>
      </c>
      <c r="B69" s="55" t="str">
        <f t="shared" si="1"/>
        <v>93496.75</v>
      </c>
      <c r="M69" s="110" t="s">
        <v>20</v>
      </c>
      <c r="N69" s="111" t="s">
        <v>1732</v>
      </c>
    </row>
    <row r="70" spans="1:14" ht="16.5" thickTop="1" thickBot="1">
      <c r="A70" s="116" t="s">
        <v>834</v>
      </c>
      <c r="B70" s="55" t="str">
        <f t="shared" si="1"/>
        <v>218930</v>
      </c>
      <c r="M70" s="108" t="s">
        <v>376</v>
      </c>
      <c r="N70" s="109" t="s">
        <v>1733</v>
      </c>
    </row>
    <row r="71" spans="1:14" ht="16.5" thickTop="1" thickBot="1">
      <c r="A71" s="116" t="s">
        <v>421</v>
      </c>
      <c r="B71" s="55" t="str">
        <f t="shared" si="1"/>
        <v>176124.85</v>
      </c>
      <c r="M71" s="110" t="s">
        <v>379</v>
      </c>
      <c r="N71" s="111" t="s">
        <v>1734</v>
      </c>
    </row>
    <row r="72" spans="1:14" ht="16.5" thickTop="1" thickBot="1">
      <c r="A72" s="116" t="s">
        <v>693</v>
      </c>
      <c r="B72" s="55" t="str">
        <f t="shared" si="1"/>
        <v>69010.55</v>
      </c>
      <c r="M72" s="108" t="s">
        <v>34</v>
      </c>
      <c r="N72" s="109" t="s">
        <v>1735</v>
      </c>
    </row>
    <row r="73" spans="1:14" ht="16.5" thickTop="1" thickBot="1">
      <c r="A73" s="116" t="s">
        <v>654</v>
      </c>
      <c r="B73" s="55" t="str">
        <f t="shared" si="1"/>
        <v>263608</v>
      </c>
      <c r="M73" s="110" t="s">
        <v>25</v>
      </c>
      <c r="N73" s="111" t="s">
        <v>1736</v>
      </c>
    </row>
    <row r="74" spans="1:14" ht="16.5" thickTop="1" thickBot="1">
      <c r="A74" s="116" t="s">
        <v>61</v>
      </c>
      <c r="B74" s="55" t="str">
        <f t="shared" si="1"/>
        <v>130905.39</v>
      </c>
      <c r="M74" s="108" t="s">
        <v>96</v>
      </c>
      <c r="N74" s="109" t="s">
        <v>1737</v>
      </c>
    </row>
    <row r="75" spans="1:14" ht="16.5" thickTop="1" thickBot="1">
      <c r="A75" s="116" t="s">
        <v>186</v>
      </c>
      <c r="B75" s="55" t="str">
        <f t="shared" si="1"/>
        <v>38741.7</v>
      </c>
      <c r="M75" s="110" t="s">
        <v>102</v>
      </c>
      <c r="N75" s="111" t="s">
        <v>1738</v>
      </c>
    </row>
    <row r="76" spans="1:14" ht="16.5" thickTop="1" thickBot="1">
      <c r="A76" s="116" t="s">
        <v>984</v>
      </c>
      <c r="B76" s="55" t="str">
        <f t="shared" si="1"/>
        <v>225713.92</v>
      </c>
      <c r="M76" s="108" t="s">
        <v>79</v>
      </c>
      <c r="N76" s="109" t="s">
        <v>1423</v>
      </c>
    </row>
    <row r="77" spans="1:14" ht="16.5" thickTop="1" thickBot="1">
      <c r="A77" s="116" t="s">
        <v>983</v>
      </c>
      <c r="B77" s="55" t="str">
        <f t="shared" si="1"/>
        <v>164783.85</v>
      </c>
      <c r="M77" s="110" t="s">
        <v>28</v>
      </c>
      <c r="N77" s="111" t="s">
        <v>1424</v>
      </c>
    </row>
    <row r="78" spans="1:14" ht="16.5" thickTop="1" thickBot="1">
      <c r="A78" s="116" t="s">
        <v>560</v>
      </c>
      <c r="B78" s="55" t="str">
        <f t="shared" si="1"/>
        <v>64558.55</v>
      </c>
      <c r="M78" s="108" t="s">
        <v>111</v>
      </c>
      <c r="N78" s="109" t="s">
        <v>1425</v>
      </c>
    </row>
    <row r="79" spans="1:14" ht="16.5" thickTop="1" thickBot="1">
      <c r="A79" s="116" t="s">
        <v>587</v>
      </c>
      <c r="B79" s="55" t="str">
        <f t="shared" si="1"/>
        <v>148188</v>
      </c>
      <c r="M79" s="110" t="s">
        <v>8</v>
      </c>
      <c r="N79" s="111" t="s">
        <v>1426</v>
      </c>
    </row>
    <row r="80" spans="1:14" ht="16.5" thickTop="1" thickBot="1">
      <c r="A80" s="116" t="s">
        <v>28</v>
      </c>
      <c r="B80" s="55" t="str">
        <f t="shared" si="1"/>
        <v>298430</v>
      </c>
      <c r="M80" s="108" t="s">
        <v>214</v>
      </c>
      <c r="N80" s="109" t="s">
        <v>1427</v>
      </c>
    </row>
    <row r="81" spans="1:14" ht="16.5" thickTop="1" thickBot="1">
      <c r="A81" s="116" t="s">
        <v>423</v>
      </c>
      <c r="B81" s="55" t="str">
        <f t="shared" si="1"/>
        <v>39459.3</v>
      </c>
      <c r="M81" s="110" t="s">
        <v>370</v>
      </c>
      <c r="N81" s="111" t="s">
        <v>1428</v>
      </c>
    </row>
    <row r="82" spans="1:14" ht="16.5" thickTop="1" thickBot="1">
      <c r="A82" s="116" t="s">
        <v>8</v>
      </c>
      <c r="B82" s="55" t="str">
        <f t="shared" si="1"/>
        <v>88282</v>
      </c>
      <c r="M82" s="108" t="s">
        <v>183</v>
      </c>
      <c r="N82" s="109" t="s">
        <v>1739</v>
      </c>
    </row>
    <row r="83" spans="1:14" ht="16.5" thickTop="1" thickBot="1">
      <c r="A83" s="116" t="s">
        <v>1201</v>
      </c>
      <c r="B83" s="55" t="str">
        <f t="shared" si="1"/>
        <v>114119.5</v>
      </c>
      <c r="M83" s="110" t="s">
        <v>187</v>
      </c>
      <c r="N83" s="111" t="s">
        <v>1740</v>
      </c>
    </row>
    <row r="84" spans="1:14" ht="16.5" thickTop="1" thickBot="1">
      <c r="A84" s="116" t="s">
        <v>476</v>
      </c>
      <c r="B84" s="55" t="str">
        <f t="shared" si="1"/>
        <v>16123</v>
      </c>
      <c r="M84" s="108" t="s">
        <v>194</v>
      </c>
      <c r="N84" s="109" t="s">
        <v>1741</v>
      </c>
    </row>
    <row r="85" spans="1:14" ht="16.5" thickTop="1" thickBot="1">
      <c r="A85" s="116" t="s">
        <v>481</v>
      </c>
      <c r="B85" s="55" t="str">
        <f t="shared" si="1"/>
        <v>28000</v>
      </c>
      <c r="M85" s="110" t="s">
        <v>337</v>
      </c>
      <c r="N85" s="111" t="s">
        <v>1742</v>
      </c>
    </row>
    <row r="86" spans="1:14" ht="16.5" thickTop="1" thickBot="1">
      <c r="A86" s="116" t="s">
        <v>608</v>
      </c>
      <c r="B86" s="55" t="str">
        <f t="shared" si="1"/>
        <v>67426.8</v>
      </c>
      <c r="M86" s="108" t="s">
        <v>344</v>
      </c>
      <c r="N86" s="109" t="s">
        <v>1743</v>
      </c>
    </row>
    <row r="87" spans="1:14" ht="16.5" thickTop="1" thickBot="1">
      <c r="A87" s="116" t="s">
        <v>169</v>
      </c>
      <c r="B87" s="55" t="str">
        <f t="shared" si="1"/>
        <v>54570.9</v>
      </c>
      <c r="M87" s="110" t="s">
        <v>348</v>
      </c>
      <c r="N87" s="111" t="s">
        <v>1744</v>
      </c>
    </row>
    <row r="88" spans="1:14" ht="16.5" thickTop="1" thickBot="1">
      <c r="A88" s="116" t="s">
        <v>729</v>
      </c>
      <c r="B88" s="55" t="str">
        <f t="shared" si="1"/>
        <v>238248</v>
      </c>
      <c r="M88" s="108" t="s">
        <v>349</v>
      </c>
      <c r="N88" s="109" t="s">
        <v>1745</v>
      </c>
    </row>
    <row r="89" spans="1:14" ht="16.5" thickTop="1" thickBot="1">
      <c r="A89" s="116" t="s">
        <v>149</v>
      </c>
      <c r="B89" s="55" t="str">
        <f t="shared" si="1"/>
        <v>43410.9</v>
      </c>
      <c r="M89" s="110" t="s">
        <v>32</v>
      </c>
      <c r="N89" s="111" t="s">
        <v>1429</v>
      </c>
    </row>
    <row r="90" spans="1:14" ht="16.5" thickTop="1" thickBot="1">
      <c r="A90" s="116" t="s">
        <v>1026</v>
      </c>
      <c r="B90" s="55" t="str">
        <f t="shared" si="1"/>
        <v>47738.1</v>
      </c>
      <c r="M90" s="108" t="s">
        <v>369</v>
      </c>
      <c r="N90" s="109" t="s">
        <v>1430</v>
      </c>
    </row>
    <row r="91" spans="1:14" ht="16.5" thickTop="1" thickBot="1">
      <c r="A91" s="116" t="s">
        <v>22</v>
      </c>
      <c r="B91" s="55" t="str">
        <f t="shared" si="1"/>
        <v>74027.7</v>
      </c>
      <c r="M91" s="110" t="s">
        <v>380</v>
      </c>
      <c r="N91" s="111" t="s">
        <v>1746</v>
      </c>
    </row>
    <row r="92" spans="1:14" ht="16.5" thickTop="1" thickBot="1">
      <c r="A92" s="116" t="s">
        <v>658</v>
      </c>
      <c r="B92" s="55" t="str">
        <f t="shared" si="1"/>
        <v>332530</v>
      </c>
      <c r="M92" s="108" t="s">
        <v>18</v>
      </c>
      <c r="N92" s="109" t="s">
        <v>1747</v>
      </c>
    </row>
    <row r="93" spans="1:14" ht="16.5" thickTop="1" thickBot="1">
      <c r="A93" s="116" t="s">
        <v>554</v>
      </c>
      <c r="B93" s="55" t="str">
        <f t="shared" si="1"/>
        <v>485068.5</v>
      </c>
      <c r="M93" s="110" t="s">
        <v>27</v>
      </c>
      <c r="N93" s="111" t="s">
        <v>1748</v>
      </c>
    </row>
    <row r="94" spans="1:14" ht="16.5" thickTop="1" thickBot="1">
      <c r="A94" s="116" t="s">
        <v>927</v>
      </c>
      <c r="B94" s="55" t="str">
        <f t="shared" si="1"/>
        <v>111592.35</v>
      </c>
      <c r="M94" s="108" t="s">
        <v>31</v>
      </c>
      <c r="N94" s="109" t="s">
        <v>1749</v>
      </c>
    </row>
    <row r="95" spans="1:14" ht="16.5" thickTop="1" thickBot="1">
      <c r="A95" s="116" t="s">
        <v>925</v>
      </c>
      <c r="B95" s="55" t="str">
        <f t="shared" si="1"/>
        <v>34415.8</v>
      </c>
      <c r="M95" s="110" t="s">
        <v>204</v>
      </c>
      <c r="N95" s="111" t="s">
        <v>1431</v>
      </c>
    </row>
    <row r="96" spans="1:14" ht="16.5" thickTop="1" thickBot="1">
      <c r="A96" s="116" t="s">
        <v>77</v>
      </c>
      <c r="B96" s="55" t="str">
        <f t="shared" si="1"/>
        <v>96958</v>
      </c>
      <c r="M96" s="108" t="s">
        <v>203</v>
      </c>
      <c r="N96" s="109" t="s">
        <v>1750</v>
      </c>
    </row>
    <row r="97" spans="1:14" ht="16.5" thickTop="1" thickBot="1">
      <c r="A97" s="116" t="s">
        <v>960</v>
      </c>
      <c r="B97" s="55" t="str">
        <f t="shared" si="1"/>
        <v>68455.8</v>
      </c>
      <c r="M97" s="110" t="s">
        <v>212</v>
      </c>
      <c r="N97" s="111" t="s">
        <v>1432</v>
      </c>
    </row>
    <row r="98" spans="1:14" ht="16.5" thickTop="1" thickBot="1">
      <c r="A98" s="116" t="s">
        <v>75</v>
      </c>
      <c r="B98" s="55" t="str">
        <f t="shared" si="1"/>
        <v>35862</v>
      </c>
      <c r="M98" s="108" t="s">
        <v>211</v>
      </c>
      <c r="N98" s="109" t="s">
        <v>1751</v>
      </c>
    </row>
    <row r="99" spans="1:14" ht="16.5" thickTop="1" thickBot="1">
      <c r="A99" s="116" t="s">
        <v>1170</v>
      </c>
      <c r="B99" s="55" t="str">
        <f t="shared" si="1"/>
        <v>124433</v>
      </c>
      <c r="M99" s="110" t="s">
        <v>216</v>
      </c>
      <c r="N99" s="111" t="s">
        <v>1752</v>
      </c>
    </row>
    <row r="100" spans="1:14" ht="16.5" thickTop="1" thickBot="1">
      <c r="A100" s="116" t="s">
        <v>836</v>
      </c>
      <c r="B100" s="55" t="str">
        <f t="shared" si="1"/>
        <v>261343</v>
      </c>
      <c r="M100" s="108" t="s">
        <v>241</v>
      </c>
      <c r="N100" s="109" t="s">
        <v>1433</v>
      </c>
    </row>
    <row r="101" spans="1:14" ht="16.5" thickTop="1" thickBot="1">
      <c r="A101" s="116" t="s">
        <v>672</v>
      </c>
      <c r="B101" s="55" t="str">
        <f t="shared" si="1"/>
        <v>357416</v>
      </c>
      <c r="M101" s="110" t="s">
        <v>85</v>
      </c>
      <c r="N101" s="111" t="s">
        <v>1434</v>
      </c>
    </row>
    <row r="102" spans="1:14" ht="16.5" thickTop="1" thickBot="1">
      <c r="A102" s="116" t="s">
        <v>764</v>
      </c>
      <c r="B102" s="55" t="str">
        <f t="shared" si="1"/>
        <v>180449</v>
      </c>
      <c r="M102" s="108" t="s">
        <v>130</v>
      </c>
      <c r="N102" s="109" t="s">
        <v>1435</v>
      </c>
    </row>
    <row r="103" spans="1:14" ht="16.5" thickTop="1" thickBot="1">
      <c r="A103" s="116" t="s">
        <v>621</v>
      </c>
      <c r="B103" s="55" t="str">
        <f t="shared" si="1"/>
        <v>73918.8</v>
      </c>
      <c r="M103" s="110" t="s">
        <v>189</v>
      </c>
      <c r="N103" s="111" t="s">
        <v>1436</v>
      </c>
    </row>
    <row r="104" spans="1:14" ht="16.5" thickTop="1" thickBot="1">
      <c r="A104" s="116" t="s">
        <v>1149</v>
      </c>
      <c r="B104" s="55" t="str">
        <f t="shared" si="1"/>
        <v>79588.8</v>
      </c>
      <c r="M104" s="108" t="s">
        <v>38</v>
      </c>
      <c r="N104" s="109" t="s">
        <v>1753</v>
      </c>
    </row>
    <row r="105" spans="1:14" ht="16.5" thickTop="1" thickBot="1">
      <c r="A105" s="116" t="s">
        <v>561</v>
      </c>
      <c r="B105" s="55" t="str">
        <f t="shared" si="1"/>
        <v>376421</v>
      </c>
      <c r="M105" s="110" t="s">
        <v>42</v>
      </c>
      <c r="N105" s="111" t="s">
        <v>1754</v>
      </c>
    </row>
    <row r="106" spans="1:14" ht="16.5" thickTop="1" thickBot="1">
      <c r="A106" s="116" t="s">
        <v>798</v>
      </c>
      <c r="B106" s="55" t="str">
        <f t="shared" si="1"/>
        <v>36770.1</v>
      </c>
      <c r="M106" s="108" t="s">
        <v>64</v>
      </c>
      <c r="N106" s="109" t="s">
        <v>1755</v>
      </c>
    </row>
    <row r="107" spans="1:14" ht="16.5" thickTop="1" thickBot="1">
      <c r="A107" s="116" t="s">
        <v>339</v>
      </c>
      <c r="B107" s="55" t="str">
        <f t="shared" si="1"/>
        <v>301310</v>
      </c>
      <c r="M107" s="110" t="s">
        <v>52</v>
      </c>
      <c r="N107" s="111" t="s">
        <v>1723</v>
      </c>
    </row>
    <row r="108" spans="1:14" ht="16.5" thickTop="1" thickBot="1">
      <c r="A108" s="116" t="s">
        <v>248</v>
      </c>
      <c r="B108" s="55" t="str">
        <f t="shared" si="1"/>
        <v>124500</v>
      </c>
      <c r="M108" s="108" t="s">
        <v>56</v>
      </c>
      <c r="N108" s="109" t="s">
        <v>1713</v>
      </c>
    </row>
    <row r="109" spans="1:14" ht="16.5" thickTop="1" thickBot="1">
      <c r="A109" s="116" t="s">
        <v>682</v>
      </c>
      <c r="B109" s="55" t="str">
        <f t="shared" si="1"/>
        <v>71862.75</v>
      </c>
      <c r="M109" s="110" t="s">
        <v>57</v>
      </c>
      <c r="N109" s="111" t="s">
        <v>1756</v>
      </c>
    </row>
    <row r="110" spans="1:14" ht="16.5" thickTop="1" thickBot="1">
      <c r="A110" s="116" t="s">
        <v>187</v>
      </c>
      <c r="B110" s="55" t="str">
        <f t="shared" si="1"/>
        <v>162047.2</v>
      </c>
      <c r="M110" s="108" t="s">
        <v>355</v>
      </c>
      <c r="N110" s="109" t="s">
        <v>1757</v>
      </c>
    </row>
    <row r="111" spans="1:14" ht="16.5" thickTop="1" thickBot="1">
      <c r="A111" s="116" t="s">
        <v>218</v>
      </c>
      <c r="B111" s="55" t="str">
        <f t="shared" si="1"/>
        <v>184617</v>
      </c>
      <c r="M111" s="110" t="s">
        <v>292</v>
      </c>
      <c r="N111" s="111" t="s">
        <v>1758</v>
      </c>
    </row>
    <row r="112" spans="1:14" ht="16.5" thickTop="1" thickBot="1">
      <c r="A112" s="116" t="s">
        <v>845</v>
      </c>
      <c r="B112" s="55" t="str">
        <f t="shared" si="1"/>
        <v>56575.8</v>
      </c>
      <c r="M112" s="108" t="s">
        <v>288</v>
      </c>
      <c r="N112" s="109" t="s">
        <v>1759</v>
      </c>
    </row>
    <row r="113" spans="1:14" ht="16.5" thickTop="1" thickBot="1">
      <c r="A113" s="116" t="s">
        <v>993</v>
      </c>
      <c r="B113" s="55" t="str">
        <f t="shared" si="1"/>
        <v>121713.6</v>
      </c>
      <c r="M113" s="110" t="s">
        <v>276</v>
      </c>
      <c r="N113" s="111" t="s">
        <v>1437</v>
      </c>
    </row>
    <row r="114" spans="1:14" ht="16.5" thickTop="1" thickBot="1">
      <c r="A114" s="116" t="s">
        <v>886</v>
      </c>
      <c r="B114" s="55" t="str">
        <f t="shared" si="1"/>
        <v>15039.06</v>
      </c>
      <c r="M114" s="108" t="s">
        <v>334</v>
      </c>
      <c r="N114" s="109" t="s">
        <v>1760</v>
      </c>
    </row>
    <row r="115" spans="1:14" ht="16.5" thickTop="1" thickBot="1">
      <c r="A115" s="116" t="s">
        <v>912</v>
      </c>
      <c r="B115" s="55" t="str">
        <f t="shared" si="1"/>
        <v>81580.8</v>
      </c>
      <c r="M115" s="110" t="s">
        <v>336</v>
      </c>
      <c r="N115" s="111" t="s">
        <v>1438</v>
      </c>
    </row>
    <row r="116" spans="1:14" ht="16.5" thickTop="1" thickBot="1">
      <c r="A116" s="116" t="s">
        <v>341</v>
      </c>
      <c r="B116" s="55" t="str">
        <f t="shared" si="1"/>
        <v>58894.92</v>
      </c>
      <c r="M116" s="108" t="s">
        <v>345</v>
      </c>
      <c r="N116" s="109" t="s">
        <v>1761</v>
      </c>
    </row>
    <row r="117" spans="1:14" ht="16.5" thickTop="1" thickBot="1">
      <c r="A117" s="116" t="s">
        <v>923</v>
      </c>
      <c r="B117" s="55" t="str">
        <f t="shared" si="1"/>
        <v>68542.2</v>
      </c>
      <c r="M117" s="110" t="s">
        <v>362</v>
      </c>
      <c r="N117" s="111" t="s">
        <v>1762</v>
      </c>
    </row>
    <row r="118" spans="1:14" ht="16.5" thickTop="1" thickBot="1">
      <c r="A118" s="116" t="s">
        <v>424</v>
      </c>
      <c r="B118" s="55" t="str">
        <f t="shared" si="1"/>
        <v>38042.4</v>
      </c>
      <c r="M118" s="108" t="s">
        <v>358</v>
      </c>
      <c r="N118" s="109" t="s">
        <v>1760</v>
      </c>
    </row>
    <row r="119" spans="1:14" ht="16.5" thickTop="1" thickBot="1">
      <c r="A119" s="116" t="s">
        <v>483</v>
      </c>
      <c r="B119" s="55" t="str">
        <f t="shared" si="1"/>
        <v>24016.8</v>
      </c>
      <c r="M119" s="110" t="s">
        <v>195</v>
      </c>
      <c r="N119" s="111" t="s">
        <v>1763</v>
      </c>
    </row>
    <row r="120" spans="1:14" ht="16.5" thickTop="1" thickBot="1">
      <c r="A120" s="116" t="s">
        <v>526</v>
      </c>
      <c r="B120" s="55" t="str">
        <f t="shared" si="1"/>
        <v>28820.16</v>
      </c>
      <c r="M120" s="108" t="s">
        <v>50</v>
      </c>
      <c r="N120" s="109" t="s">
        <v>1764</v>
      </c>
    </row>
    <row r="121" spans="1:14" ht="16.5" thickTop="1" thickBot="1">
      <c r="A121" s="116" t="s">
        <v>1243</v>
      </c>
      <c r="B121" s="55" t="str">
        <f t="shared" si="1"/>
        <v>352835</v>
      </c>
      <c r="M121" s="110" t="s">
        <v>81</v>
      </c>
      <c r="N121" s="111" t="s">
        <v>1765</v>
      </c>
    </row>
    <row r="122" spans="1:14" ht="16.5" thickTop="1" thickBot="1">
      <c r="A122" s="116" t="s">
        <v>1233</v>
      </c>
      <c r="B122" s="55" t="str">
        <f t="shared" si="1"/>
        <v>140269</v>
      </c>
      <c r="M122" s="108" t="s">
        <v>104</v>
      </c>
      <c r="N122" s="109" t="s">
        <v>1766</v>
      </c>
    </row>
    <row r="123" spans="1:14" ht="16.5" thickTop="1" thickBot="1">
      <c r="A123" s="116" t="s">
        <v>40</v>
      </c>
      <c r="B123" s="55" t="str">
        <f t="shared" si="1"/>
        <v>82827.92</v>
      </c>
      <c r="M123" s="110" t="s">
        <v>264</v>
      </c>
      <c r="N123" s="111" t="s">
        <v>1440</v>
      </c>
    </row>
    <row r="124" spans="1:14" ht="16.5" thickTop="1" thickBot="1">
      <c r="A124" s="116" t="s">
        <v>896</v>
      </c>
      <c r="B124" s="55" t="str">
        <f t="shared" si="1"/>
        <v>36524</v>
      </c>
      <c r="M124" s="108" t="s">
        <v>339</v>
      </c>
      <c r="N124" s="109" t="s">
        <v>1441</v>
      </c>
    </row>
    <row r="125" spans="1:14" ht="16.5" thickTop="1" thickBot="1">
      <c r="A125" s="116" t="s">
        <v>1185</v>
      </c>
      <c r="B125" s="55" t="str">
        <f t="shared" si="1"/>
        <v>256793</v>
      </c>
      <c r="M125" s="110" t="s">
        <v>238</v>
      </c>
      <c r="N125" s="111" t="s">
        <v>1442</v>
      </c>
    </row>
    <row r="126" spans="1:14" ht="16.5" thickTop="1" thickBot="1">
      <c r="A126" s="116" t="s">
        <v>981</v>
      </c>
      <c r="B126" s="55" t="str">
        <f t="shared" si="1"/>
        <v>76747.86</v>
      </c>
      <c r="M126" s="108" t="s">
        <v>197</v>
      </c>
      <c r="N126" s="109" t="s">
        <v>1457</v>
      </c>
    </row>
    <row r="127" spans="1:14" ht="16.5" thickTop="1" thickBot="1">
      <c r="A127" s="116" t="s">
        <v>840</v>
      </c>
      <c r="B127" s="55" t="str">
        <f t="shared" si="1"/>
        <v>117145</v>
      </c>
      <c r="M127" s="110" t="s">
        <v>258</v>
      </c>
      <c r="N127" s="111" t="s">
        <v>1767</v>
      </c>
    </row>
    <row r="128" spans="1:14" ht="16.5" thickTop="1" thickBot="1">
      <c r="A128" s="116" t="s">
        <v>281</v>
      </c>
      <c r="B128" s="55" t="str">
        <f t="shared" si="1"/>
        <v>253237.25</v>
      </c>
      <c r="M128" s="108" t="s">
        <v>263</v>
      </c>
      <c r="N128" s="109" t="s">
        <v>1768</v>
      </c>
    </row>
    <row r="129" spans="1:14" ht="16.5" thickTop="1" thickBot="1">
      <c r="A129" s="116" t="s">
        <v>1215</v>
      </c>
      <c r="B129" s="55" t="str">
        <f t="shared" si="1"/>
        <v>44108.4</v>
      </c>
      <c r="M129" s="110" t="s">
        <v>221</v>
      </c>
      <c r="N129" s="111" t="s">
        <v>1444</v>
      </c>
    </row>
    <row r="130" spans="1:14" ht="16.5" thickTop="1" thickBot="1">
      <c r="A130" s="116" t="s">
        <v>298</v>
      </c>
      <c r="B130" s="55" t="str">
        <f t="shared" si="1"/>
        <v>178503</v>
      </c>
      <c r="M130" s="108" t="s">
        <v>205</v>
      </c>
      <c r="N130" s="109" t="s">
        <v>1445</v>
      </c>
    </row>
    <row r="131" spans="1:14" ht="16.5" thickTop="1" thickBot="1">
      <c r="A131" s="116" t="s">
        <v>660</v>
      </c>
      <c r="B131" s="55" t="str">
        <f t="shared" ref="B131:B194" si="2">VLOOKUP(A131,$M$2:$N$988,2,0)</f>
        <v>298309</v>
      </c>
      <c r="M131" s="110" t="s">
        <v>100</v>
      </c>
      <c r="N131" s="111" t="s">
        <v>1769</v>
      </c>
    </row>
    <row r="132" spans="1:14" ht="16.5" thickTop="1" thickBot="1">
      <c r="A132" s="116" t="s">
        <v>710</v>
      </c>
      <c r="B132" s="55" t="str">
        <f t="shared" si="2"/>
        <v>330971.3</v>
      </c>
      <c r="M132" s="108" t="s">
        <v>123</v>
      </c>
      <c r="N132" s="109" t="s">
        <v>1770</v>
      </c>
    </row>
    <row r="133" spans="1:14" ht="16.5" thickTop="1" thickBot="1">
      <c r="A133" s="116" t="s">
        <v>727</v>
      </c>
      <c r="B133" s="55" t="str">
        <f t="shared" si="2"/>
        <v>430320</v>
      </c>
      <c r="M133" s="110" t="s">
        <v>121</v>
      </c>
      <c r="N133" s="111" t="s">
        <v>1771</v>
      </c>
    </row>
    <row r="134" spans="1:14" ht="16.5" thickTop="1" thickBot="1">
      <c r="A134" s="116" t="s">
        <v>152</v>
      </c>
      <c r="B134" s="55" t="str">
        <f t="shared" si="2"/>
        <v>85301.65</v>
      </c>
      <c r="M134" s="108" t="s">
        <v>138</v>
      </c>
      <c r="N134" s="109" t="s">
        <v>1772</v>
      </c>
    </row>
    <row r="135" spans="1:14" ht="16.5" thickTop="1" thickBot="1">
      <c r="A135" s="116" t="s">
        <v>1007</v>
      </c>
      <c r="B135" s="55" t="str">
        <f t="shared" si="2"/>
        <v>148159</v>
      </c>
      <c r="M135" s="110" t="s">
        <v>117</v>
      </c>
      <c r="N135" s="111" t="s">
        <v>1769</v>
      </c>
    </row>
    <row r="136" spans="1:14" ht="16.5" thickTop="1" thickBot="1">
      <c r="A136" s="116" t="s">
        <v>596</v>
      </c>
      <c r="B136" s="55" t="str">
        <f t="shared" si="2"/>
        <v>259032</v>
      </c>
      <c r="M136" s="108" t="s">
        <v>133</v>
      </c>
      <c r="N136" s="109" t="s">
        <v>1446</v>
      </c>
    </row>
    <row r="137" spans="1:14" ht="16.5" thickTop="1" thickBot="1">
      <c r="A137" s="116" t="s">
        <v>898</v>
      </c>
      <c r="B137" s="55" t="str">
        <f t="shared" si="2"/>
        <v>119293.35</v>
      </c>
      <c r="M137" s="110" t="s">
        <v>61</v>
      </c>
      <c r="N137" s="111" t="s">
        <v>1773</v>
      </c>
    </row>
    <row r="138" spans="1:14" ht="16.5" thickTop="1" thickBot="1">
      <c r="A138" s="116" t="s">
        <v>1030</v>
      </c>
      <c r="B138" s="55" t="str">
        <f t="shared" si="2"/>
        <v>81360.9</v>
      </c>
      <c r="M138" s="108" t="s">
        <v>45</v>
      </c>
      <c r="N138" s="109" t="s">
        <v>1774</v>
      </c>
    </row>
    <row r="139" spans="1:14" ht="16.5" thickTop="1" thickBot="1">
      <c r="A139" s="116" t="s">
        <v>961</v>
      </c>
      <c r="B139" s="55" t="str">
        <f t="shared" si="2"/>
        <v>200084</v>
      </c>
      <c r="M139" s="110" t="s">
        <v>55</v>
      </c>
      <c r="N139" s="111" t="s">
        <v>1775</v>
      </c>
    </row>
    <row r="140" spans="1:14" ht="16.5" thickTop="1" thickBot="1">
      <c r="A140" s="116" t="s">
        <v>1017</v>
      </c>
      <c r="B140" s="55" t="str">
        <f t="shared" si="2"/>
        <v>57285.72</v>
      </c>
      <c r="M140" s="108" t="s">
        <v>72</v>
      </c>
      <c r="N140" s="109" t="s">
        <v>1776</v>
      </c>
    </row>
    <row r="141" spans="1:14" ht="16.5" thickTop="1" thickBot="1">
      <c r="A141" s="116" t="s">
        <v>177</v>
      </c>
      <c r="B141" s="55" t="str">
        <f t="shared" si="2"/>
        <v>174012.65</v>
      </c>
      <c r="M141" s="110" t="s">
        <v>108</v>
      </c>
      <c r="N141" s="111" t="s">
        <v>1777</v>
      </c>
    </row>
    <row r="142" spans="1:14" ht="16.5" thickTop="1" thickBot="1">
      <c r="A142" s="116" t="s">
        <v>1108</v>
      </c>
      <c r="B142" s="55" t="str">
        <f t="shared" si="2"/>
        <v>216841.9</v>
      </c>
      <c r="M142" s="108" t="s">
        <v>128</v>
      </c>
      <c r="N142" s="109" t="s">
        <v>1778</v>
      </c>
    </row>
    <row r="143" spans="1:14" ht="16.5" thickTop="1" thickBot="1">
      <c r="A143" s="116" t="s">
        <v>609</v>
      </c>
      <c r="B143" s="55" t="str">
        <f t="shared" si="2"/>
        <v>88707.6</v>
      </c>
      <c r="M143" s="110" t="s">
        <v>90</v>
      </c>
      <c r="N143" s="111" t="s">
        <v>1779</v>
      </c>
    </row>
    <row r="144" spans="1:14" ht="16.5" thickTop="1" thickBot="1">
      <c r="A144" s="116" t="s">
        <v>816</v>
      </c>
      <c r="B144" s="55" t="str">
        <f t="shared" si="2"/>
        <v>189913</v>
      </c>
      <c r="M144" s="108" t="s">
        <v>261</v>
      </c>
      <c r="N144" s="109" t="s">
        <v>1780</v>
      </c>
    </row>
    <row r="145" spans="1:14" ht="16.5" thickTop="1" thickBot="1">
      <c r="A145" s="116" t="s">
        <v>306</v>
      </c>
      <c r="B145" s="55" t="str">
        <f t="shared" si="2"/>
        <v>54029.25</v>
      </c>
      <c r="M145" s="110" t="s">
        <v>62</v>
      </c>
      <c r="N145" s="111" t="s">
        <v>1447</v>
      </c>
    </row>
    <row r="146" spans="1:14" ht="16.5" thickTop="1" thickBot="1">
      <c r="A146" s="116" t="s">
        <v>1115</v>
      </c>
      <c r="B146" s="55" t="str">
        <f t="shared" si="2"/>
        <v>231538</v>
      </c>
      <c r="M146" s="108" t="s">
        <v>43</v>
      </c>
      <c r="N146" s="109" t="s">
        <v>1781</v>
      </c>
    </row>
    <row r="147" spans="1:14" ht="16.5" thickTop="1" thickBot="1">
      <c r="A147" s="116" t="s">
        <v>1067</v>
      </c>
      <c r="B147" s="55" t="str">
        <f t="shared" si="2"/>
        <v>100538.9</v>
      </c>
      <c r="M147" s="110" t="s">
        <v>60</v>
      </c>
      <c r="N147" s="111" t="s">
        <v>1782</v>
      </c>
    </row>
    <row r="148" spans="1:14" ht="16.5" thickTop="1" thickBot="1">
      <c r="A148" s="116" t="s">
        <v>1238</v>
      </c>
      <c r="B148" s="55" t="str">
        <f t="shared" si="2"/>
        <v>17678.25</v>
      </c>
      <c r="M148" s="108" t="s">
        <v>132</v>
      </c>
      <c r="N148" s="109" t="s">
        <v>1783</v>
      </c>
    </row>
    <row r="149" spans="1:14" ht="16.5" thickTop="1" thickBot="1">
      <c r="A149" s="116" t="s">
        <v>728</v>
      </c>
      <c r="B149" s="55" t="str">
        <f t="shared" si="2"/>
        <v>93087.96</v>
      </c>
      <c r="M149" s="110" t="s">
        <v>94</v>
      </c>
      <c r="N149" s="111" t="s">
        <v>1784</v>
      </c>
    </row>
    <row r="150" spans="1:14" ht="16.5" thickTop="1" thickBot="1">
      <c r="A150" s="116" t="s">
        <v>888</v>
      </c>
      <c r="B150" s="55" t="str">
        <f t="shared" si="2"/>
        <v>10026.04</v>
      </c>
      <c r="M150" s="108" t="s">
        <v>119</v>
      </c>
      <c r="N150" s="109" t="s">
        <v>1785</v>
      </c>
    </row>
    <row r="151" spans="1:14" ht="16.5" thickTop="1" thickBot="1">
      <c r="A151" s="116" t="s">
        <v>1150</v>
      </c>
      <c r="B151" s="55" t="str">
        <f t="shared" si="2"/>
        <v>88676.7</v>
      </c>
      <c r="M151" s="110" t="s">
        <v>127</v>
      </c>
      <c r="N151" s="111" t="s">
        <v>1786</v>
      </c>
    </row>
    <row r="152" spans="1:14" ht="16.5" thickTop="1" thickBot="1">
      <c r="A152" s="116" t="s">
        <v>1068</v>
      </c>
      <c r="B152" s="55" t="str">
        <f t="shared" si="2"/>
        <v>170806</v>
      </c>
      <c r="M152" s="108" t="s">
        <v>120</v>
      </c>
      <c r="N152" s="109" t="s">
        <v>1787</v>
      </c>
    </row>
    <row r="153" spans="1:14" ht="16.5" thickTop="1" thickBot="1">
      <c r="A153" s="116" t="s">
        <v>750</v>
      </c>
      <c r="B153" s="55" t="str">
        <f t="shared" si="2"/>
        <v>317253</v>
      </c>
      <c r="M153" s="110" t="s">
        <v>122</v>
      </c>
      <c r="N153" s="111" t="s">
        <v>1788</v>
      </c>
    </row>
    <row r="154" spans="1:14" ht="16.5" thickTop="1" thickBot="1">
      <c r="A154" s="116" t="s">
        <v>766</v>
      </c>
      <c r="B154" s="55" t="str">
        <f t="shared" si="2"/>
        <v>74208.09</v>
      </c>
      <c r="M154" s="108" t="s">
        <v>381</v>
      </c>
      <c r="N154" s="109" t="s">
        <v>1785</v>
      </c>
    </row>
    <row r="155" spans="1:14" ht="16.5" thickTop="1" thickBot="1">
      <c r="A155" s="116" t="s">
        <v>426</v>
      </c>
      <c r="B155" s="55" t="str">
        <f t="shared" si="2"/>
        <v>76749.09</v>
      </c>
      <c r="M155" s="110" t="s">
        <v>360</v>
      </c>
      <c r="N155" s="111" t="s">
        <v>1449</v>
      </c>
    </row>
    <row r="156" spans="1:14" ht="16.5" thickTop="1" thickBot="1">
      <c r="A156" s="116" t="s">
        <v>23</v>
      </c>
      <c r="B156" s="55" t="str">
        <f t="shared" si="2"/>
        <v>88833.24</v>
      </c>
      <c r="M156" s="108" t="s">
        <v>191</v>
      </c>
      <c r="N156" s="109" t="s">
        <v>1450</v>
      </c>
    </row>
    <row r="157" spans="1:14" ht="16.5" thickTop="1" thickBot="1">
      <c r="A157" s="116" t="s">
        <v>1133</v>
      </c>
      <c r="B157" s="55" t="str">
        <f t="shared" si="2"/>
        <v>294056</v>
      </c>
      <c r="M157" s="110" t="s">
        <v>75</v>
      </c>
      <c r="N157" s="111" t="s">
        <v>1451</v>
      </c>
    </row>
    <row r="158" spans="1:14" ht="16.5" thickTop="1" thickBot="1">
      <c r="A158" s="116" t="s">
        <v>427</v>
      </c>
      <c r="B158" s="55" t="str">
        <f t="shared" si="2"/>
        <v>144102.15</v>
      </c>
      <c r="M158" s="108" t="s">
        <v>14</v>
      </c>
      <c r="N158" s="109" t="s">
        <v>1452</v>
      </c>
    </row>
    <row r="159" spans="1:14" ht="16.5" thickTop="1" thickBot="1">
      <c r="A159" s="116" t="s">
        <v>369</v>
      </c>
      <c r="B159" s="55" t="str">
        <f t="shared" si="2"/>
        <v>223125</v>
      </c>
      <c r="M159" s="110" t="s">
        <v>277</v>
      </c>
      <c r="N159" s="111" t="s">
        <v>1453</v>
      </c>
    </row>
    <row r="160" spans="1:14" ht="16.5" thickTop="1" thickBot="1">
      <c r="A160" s="116" t="s">
        <v>606</v>
      </c>
      <c r="B160" s="55" t="str">
        <f t="shared" si="2"/>
        <v>256658</v>
      </c>
      <c r="M160" s="108" t="s">
        <v>372</v>
      </c>
      <c r="N160" s="109" t="s">
        <v>1454</v>
      </c>
    </row>
    <row r="161" spans="1:14" ht="16.5" thickTop="1" thickBot="1">
      <c r="A161" s="116" t="s">
        <v>619</v>
      </c>
      <c r="B161" s="55" t="str">
        <f t="shared" si="2"/>
        <v>114882</v>
      </c>
      <c r="M161" s="110" t="s">
        <v>35</v>
      </c>
      <c r="N161" s="111" t="s">
        <v>1455</v>
      </c>
    </row>
    <row r="162" spans="1:14" ht="16.5" thickTop="1" thickBot="1">
      <c r="A162" s="116" t="s">
        <v>258</v>
      </c>
      <c r="B162" s="55" t="str">
        <f t="shared" si="2"/>
        <v>101760.8</v>
      </c>
      <c r="M162" s="108" t="s">
        <v>278</v>
      </c>
      <c r="N162" s="109" t="s">
        <v>1456</v>
      </c>
    </row>
    <row r="163" spans="1:14" ht="16.5" thickTop="1" thickBot="1">
      <c r="A163" s="116" t="s">
        <v>172</v>
      </c>
      <c r="B163" s="55" t="str">
        <f t="shared" si="2"/>
        <v>96211.15</v>
      </c>
      <c r="M163" s="110" t="s">
        <v>69</v>
      </c>
      <c r="N163" s="111" t="s">
        <v>1789</v>
      </c>
    </row>
    <row r="164" spans="1:14" ht="16.5" thickTop="1" thickBot="1">
      <c r="A164" s="116" t="s">
        <v>1084</v>
      </c>
      <c r="B164" s="55" t="str">
        <f t="shared" si="2"/>
        <v>147300.45</v>
      </c>
      <c r="M164" s="108" t="s">
        <v>71</v>
      </c>
      <c r="N164" s="109" t="s">
        <v>1790</v>
      </c>
    </row>
    <row r="165" spans="1:14" ht="16.5" thickTop="1" thickBot="1">
      <c r="A165" s="116" t="s">
        <v>163</v>
      </c>
      <c r="B165" s="55" t="str">
        <f t="shared" si="2"/>
        <v>64500.04</v>
      </c>
      <c r="M165" s="110" t="s">
        <v>92</v>
      </c>
      <c r="N165" s="111" t="s">
        <v>1791</v>
      </c>
    </row>
    <row r="166" spans="1:14" ht="16.5" thickTop="1" thickBot="1">
      <c r="A166" s="116" t="s">
        <v>864</v>
      </c>
      <c r="B166" s="55" t="str">
        <f t="shared" si="2"/>
        <v>278409</v>
      </c>
      <c r="M166" s="108" t="s">
        <v>103</v>
      </c>
      <c r="N166" s="109" t="s">
        <v>1792</v>
      </c>
    </row>
    <row r="167" spans="1:14" ht="16.5" thickTop="1" thickBot="1">
      <c r="A167" s="116" t="s">
        <v>846</v>
      </c>
      <c r="B167" s="55" t="str">
        <f t="shared" si="2"/>
        <v>29709</v>
      </c>
      <c r="M167" s="110" t="s">
        <v>105</v>
      </c>
      <c r="N167" s="111" t="s">
        <v>1793</v>
      </c>
    </row>
    <row r="168" spans="1:14" ht="16.5" thickTop="1" thickBot="1">
      <c r="A168" s="116" t="s">
        <v>691</v>
      </c>
      <c r="B168" s="55" t="str">
        <f t="shared" si="2"/>
        <v>76624.9</v>
      </c>
      <c r="M168" s="108" t="s">
        <v>106</v>
      </c>
      <c r="N168" s="109" t="s">
        <v>1794</v>
      </c>
    </row>
    <row r="169" spans="1:14" ht="16.5" thickTop="1" thickBot="1">
      <c r="A169" s="116" t="s">
        <v>922</v>
      </c>
      <c r="B169" s="55" t="str">
        <f t="shared" si="2"/>
        <v>58754.5</v>
      </c>
      <c r="M169" s="110" t="s">
        <v>109</v>
      </c>
      <c r="N169" s="111" t="s">
        <v>1795</v>
      </c>
    </row>
    <row r="170" spans="1:14" ht="16.5" thickTop="1" thickBot="1">
      <c r="A170" s="116" t="s">
        <v>1235</v>
      </c>
      <c r="B170" s="55" t="str">
        <f t="shared" si="2"/>
        <v>47649.9</v>
      </c>
      <c r="M170" s="108" t="s">
        <v>137</v>
      </c>
      <c r="N170" s="109" t="s">
        <v>1796</v>
      </c>
    </row>
    <row r="171" spans="1:14" ht="16.5" thickTop="1" thickBot="1">
      <c r="A171" s="116" t="s">
        <v>18</v>
      </c>
      <c r="B171" s="55" t="str">
        <f t="shared" si="2"/>
        <v>234897.3</v>
      </c>
      <c r="M171" s="110" t="s">
        <v>186</v>
      </c>
      <c r="N171" s="111" t="s">
        <v>1797</v>
      </c>
    </row>
    <row r="172" spans="1:14" ht="16.5" thickTop="1" thickBot="1">
      <c r="A172" s="116" t="s">
        <v>204</v>
      </c>
      <c r="B172" s="55" t="str">
        <f t="shared" si="2"/>
        <v>204691</v>
      </c>
      <c r="M172" s="108" t="s">
        <v>185</v>
      </c>
      <c r="N172" s="109" t="s">
        <v>1798</v>
      </c>
    </row>
    <row r="173" spans="1:14" ht="16.5" thickTop="1" thickBot="1">
      <c r="A173" s="116" t="s">
        <v>185</v>
      </c>
      <c r="B173" s="55" t="str">
        <f t="shared" si="2"/>
        <v>41324.48</v>
      </c>
      <c r="M173" s="110" t="s">
        <v>220</v>
      </c>
      <c r="N173" s="111" t="s">
        <v>1799</v>
      </c>
    </row>
    <row r="174" spans="1:14" ht="16.5" thickTop="1" thickBot="1">
      <c r="A174" s="116" t="s">
        <v>180</v>
      </c>
      <c r="B174" s="55" t="str">
        <f t="shared" si="2"/>
        <v>120402.8</v>
      </c>
      <c r="M174" s="108" t="s">
        <v>11</v>
      </c>
      <c r="N174" s="109" t="s">
        <v>1800</v>
      </c>
    </row>
    <row r="175" spans="1:14" ht="16.5" thickTop="1" thickBot="1">
      <c r="A175" s="116" t="s">
        <v>212</v>
      </c>
      <c r="B175" s="55" t="str">
        <f t="shared" si="2"/>
        <v>301825</v>
      </c>
      <c r="M175" s="110" t="s">
        <v>208</v>
      </c>
      <c r="N175" s="111" t="s">
        <v>1801</v>
      </c>
    </row>
    <row r="176" spans="1:14" ht="16.5" thickTop="1" thickBot="1">
      <c r="A176" s="116" t="s">
        <v>1145</v>
      </c>
      <c r="B176" s="55" t="str">
        <f t="shared" si="2"/>
        <v>133698.84</v>
      </c>
      <c r="M176" s="108" t="s">
        <v>213</v>
      </c>
      <c r="N176" s="109" t="s">
        <v>1802</v>
      </c>
    </row>
    <row r="177" spans="1:14" ht="16.5" thickTop="1" thickBot="1">
      <c r="A177" s="116" t="s">
        <v>1225</v>
      </c>
      <c r="B177" s="55" t="str">
        <f t="shared" si="2"/>
        <v>20052.08</v>
      </c>
      <c r="M177" s="110" t="s">
        <v>217</v>
      </c>
      <c r="N177" s="111" t="s">
        <v>1803</v>
      </c>
    </row>
    <row r="178" spans="1:14" ht="16.5" thickTop="1" thickBot="1">
      <c r="A178" s="116" t="s">
        <v>643</v>
      </c>
      <c r="B178" s="55" t="str">
        <f t="shared" si="2"/>
        <v>49205.76</v>
      </c>
      <c r="M178" s="108" t="s">
        <v>163</v>
      </c>
      <c r="N178" s="109" t="s">
        <v>1804</v>
      </c>
    </row>
    <row r="179" spans="1:14" ht="16.5" thickTop="1" thickBot="1">
      <c r="A179" s="116" t="s">
        <v>546</v>
      </c>
      <c r="B179" s="55" t="str">
        <f t="shared" si="2"/>
        <v>18900.54</v>
      </c>
      <c r="M179" s="110" t="s">
        <v>164</v>
      </c>
      <c r="N179" s="111" t="s">
        <v>1805</v>
      </c>
    </row>
    <row r="180" spans="1:14" ht="16.5" thickTop="1" thickBot="1">
      <c r="A180" s="116" t="s">
        <v>712</v>
      </c>
      <c r="B180" s="55" t="str">
        <f t="shared" si="2"/>
        <v>116359.95</v>
      </c>
      <c r="M180" s="108" t="s">
        <v>125</v>
      </c>
      <c r="N180" s="109" t="s">
        <v>1806</v>
      </c>
    </row>
    <row r="181" spans="1:14" ht="16.5" thickTop="1" thickBot="1">
      <c r="A181" s="116" t="s">
        <v>78</v>
      </c>
      <c r="B181" s="55" t="str">
        <f t="shared" si="2"/>
        <v>108592.96</v>
      </c>
      <c r="M181" s="110" t="s">
        <v>129</v>
      </c>
      <c r="N181" s="111" t="s">
        <v>1807</v>
      </c>
    </row>
    <row r="182" spans="1:14" ht="16.5" thickTop="1" thickBot="1">
      <c r="A182" s="116" t="s">
        <v>475</v>
      </c>
      <c r="B182" s="55" t="str">
        <f t="shared" si="2"/>
        <v>117464</v>
      </c>
      <c r="M182" s="108" t="s">
        <v>201</v>
      </c>
      <c r="N182" s="109" t="s">
        <v>1808</v>
      </c>
    </row>
    <row r="183" spans="1:14" ht="16.5" thickTop="1" thickBot="1">
      <c r="A183" s="116" t="s">
        <v>484</v>
      </c>
      <c r="B183" s="55" t="str">
        <f t="shared" si="2"/>
        <v>18057.76</v>
      </c>
      <c r="M183" s="110" t="s">
        <v>209</v>
      </c>
      <c r="N183" s="111" t="s">
        <v>1809</v>
      </c>
    </row>
    <row r="184" spans="1:14" ht="16.5" thickTop="1" thickBot="1">
      <c r="A184" s="116" t="s">
        <v>1221</v>
      </c>
      <c r="B184" s="55" t="str">
        <f t="shared" si="2"/>
        <v>17545.57</v>
      </c>
      <c r="M184" s="108" t="s">
        <v>281</v>
      </c>
      <c r="N184" s="109" t="s">
        <v>1810</v>
      </c>
    </row>
    <row r="185" spans="1:14" ht="16.5" thickTop="1" thickBot="1">
      <c r="A185" s="116" t="s">
        <v>430</v>
      </c>
      <c r="B185" s="55" t="str">
        <f t="shared" si="2"/>
        <v>45609.84</v>
      </c>
      <c r="M185" s="110" t="s">
        <v>284</v>
      </c>
      <c r="N185" s="111" t="s">
        <v>1811</v>
      </c>
    </row>
    <row r="186" spans="1:14" ht="16.5" thickTop="1" thickBot="1">
      <c r="A186" s="116" t="s">
        <v>1102</v>
      </c>
      <c r="B186" s="55" t="str">
        <f t="shared" si="2"/>
        <v>319818.8</v>
      </c>
      <c r="M186" s="108" t="s">
        <v>285</v>
      </c>
      <c r="N186" s="109" t="s">
        <v>1812</v>
      </c>
    </row>
    <row r="187" spans="1:14" ht="16.5" thickTop="1" thickBot="1">
      <c r="A187" s="116" t="s">
        <v>1189</v>
      </c>
      <c r="B187" s="55" t="str">
        <f t="shared" si="2"/>
        <v>67926.75</v>
      </c>
      <c r="M187" s="110" t="s">
        <v>296</v>
      </c>
      <c r="N187" s="111" t="s">
        <v>1458</v>
      </c>
    </row>
    <row r="188" spans="1:14" ht="16.5" thickTop="1" thickBot="1">
      <c r="A188" s="116" t="s">
        <v>79</v>
      </c>
      <c r="B188" s="55" t="str">
        <f t="shared" si="2"/>
        <v>196877</v>
      </c>
      <c r="M188" s="108" t="s">
        <v>367</v>
      </c>
      <c r="N188" s="109" t="s">
        <v>1459</v>
      </c>
    </row>
    <row r="189" spans="1:14" ht="16.5" thickTop="1" thickBot="1">
      <c r="A189" s="116" t="s">
        <v>758</v>
      </c>
      <c r="B189" s="55" t="str">
        <f t="shared" si="2"/>
        <v>96289.2</v>
      </c>
      <c r="M189" s="110" t="s">
        <v>47</v>
      </c>
      <c r="N189" s="111" t="s">
        <v>1813</v>
      </c>
    </row>
    <row r="190" spans="1:14" ht="16.5" thickTop="1" thickBot="1">
      <c r="A190" s="116" t="s">
        <v>929</v>
      </c>
      <c r="B190" s="55" t="str">
        <f t="shared" si="2"/>
        <v>83773.8</v>
      </c>
      <c r="M190" s="108" t="s">
        <v>50</v>
      </c>
      <c r="N190" s="109" t="s">
        <v>1764</v>
      </c>
    </row>
    <row r="191" spans="1:14" ht="16.5" thickTop="1" thickBot="1">
      <c r="A191" s="116" t="s">
        <v>1033</v>
      </c>
      <c r="B191" s="55" t="str">
        <f t="shared" si="2"/>
        <v>44169.5</v>
      </c>
      <c r="M191" s="110" t="s">
        <v>51</v>
      </c>
      <c r="N191" s="111" t="s">
        <v>1814</v>
      </c>
    </row>
    <row r="192" spans="1:14" ht="16.5" thickTop="1" thickBot="1">
      <c r="A192" s="116" t="s">
        <v>406</v>
      </c>
      <c r="B192" s="55" t="str">
        <f t="shared" si="2"/>
        <v>96654.6</v>
      </c>
      <c r="M192" s="108" t="s">
        <v>40</v>
      </c>
      <c r="N192" s="109" t="s">
        <v>1815</v>
      </c>
    </row>
    <row r="193" spans="1:14" ht="16.5" thickTop="1" thickBot="1">
      <c r="A193" s="116" t="s">
        <v>1237</v>
      </c>
      <c r="B193" s="55" t="str">
        <f t="shared" si="2"/>
        <v>57179.88</v>
      </c>
      <c r="M193" s="110" t="s">
        <v>58</v>
      </c>
      <c r="N193" s="111" t="s">
        <v>1816</v>
      </c>
    </row>
    <row r="194" spans="1:14" ht="16.5" thickTop="1" thickBot="1">
      <c r="A194" s="116" t="s">
        <v>189</v>
      </c>
      <c r="B194" s="55" t="str">
        <f t="shared" si="2"/>
        <v>350273</v>
      </c>
      <c r="M194" s="108" t="s">
        <v>59</v>
      </c>
      <c r="N194" s="109" t="s">
        <v>1817</v>
      </c>
    </row>
    <row r="195" spans="1:14" ht="16.5" thickTop="1" thickBot="1">
      <c r="A195" s="116" t="s">
        <v>42</v>
      </c>
      <c r="B195" s="55" t="str">
        <f t="shared" ref="B195:B258" si="3">VLOOKUP(A195,$M$2:$N$988,2,0)</f>
        <v>69887.85</v>
      </c>
      <c r="M195" s="110" t="s">
        <v>1062</v>
      </c>
      <c r="N195" s="111" t="s">
        <v>1818</v>
      </c>
    </row>
    <row r="196" spans="1:14" ht="16.5" thickTop="1" thickBot="1">
      <c r="A196" s="116" t="s">
        <v>276</v>
      </c>
      <c r="B196" s="55" t="str">
        <f t="shared" si="3"/>
        <v>19680</v>
      </c>
      <c r="M196" s="108" t="s">
        <v>87</v>
      </c>
      <c r="N196" s="109" t="s">
        <v>1819</v>
      </c>
    </row>
    <row r="197" spans="1:14" ht="16.5" thickTop="1" thickBot="1">
      <c r="A197" s="116" t="s">
        <v>355</v>
      </c>
      <c r="B197" s="55" t="str">
        <f t="shared" si="3"/>
        <v>12601.08</v>
      </c>
      <c r="M197" s="110" t="s">
        <v>88</v>
      </c>
      <c r="N197" s="111" t="s">
        <v>1460</v>
      </c>
    </row>
    <row r="198" spans="1:14" ht="16.5" thickTop="1" thickBot="1">
      <c r="A198" s="116" t="s">
        <v>32</v>
      </c>
      <c r="B198" s="55" t="str">
        <f t="shared" si="3"/>
        <v>257247</v>
      </c>
      <c r="M198" s="108" t="s">
        <v>199</v>
      </c>
      <c r="N198" s="109" t="s">
        <v>1820</v>
      </c>
    </row>
    <row r="199" spans="1:14" ht="16.5" thickTop="1" thickBot="1">
      <c r="A199" s="116" t="s">
        <v>1151</v>
      </c>
      <c r="B199" s="55" t="str">
        <f t="shared" si="3"/>
        <v>84894.72</v>
      </c>
      <c r="M199" s="110" t="s">
        <v>210</v>
      </c>
      <c r="N199" s="111" t="s">
        <v>1821</v>
      </c>
    </row>
    <row r="200" spans="1:14" ht="16.5" thickTop="1" thickBot="1">
      <c r="A200" s="116" t="s">
        <v>913</v>
      </c>
      <c r="B200" s="55" t="str">
        <f t="shared" si="3"/>
        <v>96211.15</v>
      </c>
      <c r="M200" s="108" t="s">
        <v>192</v>
      </c>
      <c r="N200" s="109" t="s">
        <v>1461</v>
      </c>
    </row>
    <row r="201" spans="1:14" ht="16.5" thickTop="1" thickBot="1">
      <c r="A201" s="116" t="s">
        <v>141</v>
      </c>
      <c r="B201" s="55" t="str">
        <f t="shared" si="3"/>
        <v>133528.05</v>
      </c>
      <c r="M201" s="110" t="s">
        <v>22</v>
      </c>
      <c r="N201" s="111" t="s">
        <v>1822</v>
      </c>
    </row>
    <row r="202" spans="1:14" ht="16.5" thickTop="1" thickBot="1">
      <c r="A202" s="116" t="s">
        <v>599</v>
      </c>
      <c r="B202" s="55" t="str">
        <f t="shared" si="3"/>
        <v>63477</v>
      </c>
      <c r="M202" s="108" t="s">
        <v>23</v>
      </c>
      <c r="N202" s="109" t="s">
        <v>1823</v>
      </c>
    </row>
    <row r="203" spans="1:14" ht="16.5" thickTop="1" thickBot="1">
      <c r="A203" s="116" t="s">
        <v>854</v>
      </c>
      <c r="B203" s="55" t="str">
        <f t="shared" si="3"/>
        <v>456437</v>
      </c>
      <c r="M203" s="110" t="s">
        <v>19</v>
      </c>
      <c r="N203" s="111" t="s">
        <v>1462</v>
      </c>
    </row>
    <row r="204" spans="1:14" ht="16.5" thickTop="1" thickBot="1">
      <c r="A204" s="116" t="s">
        <v>1203</v>
      </c>
      <c r="B204" s="55" t="str">
        <f t="shared" si="3"/>
        <v>206788</v>
      </c>
      <c r="M204" s="108" t="s">
        <v>30</v>
      </c>
      <c r="N204" s="109" t="s">
        <v>1824</v>
      </c>
    </row>
    <row r="205" spans="1:14" ht="16.5" thickTop="1" thickBot="1">
      <c r="A205" s="116" t="s">
        <v>680</v>
      </c>
      <c r="B205" s="55" t="str">
        <f t="shared" si="3"/>
        <v>80486.28</v>
      </c>
      <c r="M205" s="110" t="s">
        <v>36</v>
      </c>
      <c r="N205" s="111" t="s">
        <v>1825</v>
      </c>
    </row>
    <row r="206" spans="1:14" ht="16.5" thickTop="1" thickBot="1">
      <c r="A206" s="116" t="s">
        <v>662</v>
      </c>
      <c r="B206" s="55" t="str">
        <f t="shared" si="3"/>
        <v>101136.2</v>
      </c>
      <c r="M206" s="108" t="s">
        <v>17</v>
      </c>
      <c r="N206" s="109" t="s">
        <v>1826</v>
      </c>
    </row>
    <row r="207" spans="1:14" ht="16.5" thickTop="1" thickBot="1">
      <c r="A207" s="116" t="s">
        <v>857</v>
      </c>
      <c r="B207" s="55" t="str">
        <f t="shared" si="3"/>
        <v>135200</v>
      </c>
      <c r="M207" s="110" t="s">
        <v>188</v>
      </c>
      <c r="N207" s="111" t="s">
        <v>1827</v>
      </c>
    </row>
    <row r="208" spans="1:14" ht="16.5" thickTop="1" thickBot="1">
      <c r="A208" s="116" t="s">
        <v>336</v>
      </c>
      <c r="B208" s="55" t="str">
        <f t="shared" si="3"/>
        <v>233253</v>
      </c>
      <c r="M208" s="108" t="s">
        <v>190</v>
      </c>
      <c r="N208" s="109" t="s">
        <v>1828</v>
      </c>
    </row>
    <row r="209" spans="1:14" ht="16.5" thickTop="1" thickBot="1">
      <c r="A209" s="116" t="s">
        <v>415</v>
      </c>
      <c r="B209" s="55" t="str">
        <f t="shared" si="3"/>
        <v>291121</v>
      </c>
      <c r="M209" s="110" t="s">
        <v>53</v>
      </c>
      <c r="N209" s="111" t="s">
        <v>1829</v>
      </c>
    </row>
    <row r="210" spans="1:14" ht="16.5" thickTop="1" thickBot="1">
      <c r="A210" s="116" t="s">
        <v>20</v>
      </c>
      <c r="B210" s="55" t="str">
        <f t="shared" si="3"/>
        <v>46623.96</v>
      </c>
      <c r="M210" s="108" t="s">
        <v>54</v>
      </c>
      <c r="N210" s="109" t="s">
        <v>1463</v>
      </c>
    </row>
    <row r="211" spans="1:14" ht="16.5" thickTop="1" thickBot="1">
      <c r="A211" s="116" t="s">
        <v>392</v>
      </c>
      <c r="B211" s="55" t="str">
        <f t="shared" si="3"/>
        <v>397642</v>
      </c>
      <c r="M211" s="110" t="s">
        <v>110</v>
      </c>
      <c r="N211" s="111" t="s">
        <v>1464</v>
      </c>
    </row>
    <row r="212" spans="1:14" ht="16.5" thickTop="1" thickBot="1">
      <c r="A212" s="116" t="s">
        <v>81</v>
      </c>
      <c r="B212" s="55" t="str">
        <f t="shared" si="3"/>
        <v>64044.8</v>
      </c>
      <c r="M212" s="108" t="s">
        <v>11</v>
      </c>
      <c r="N212" s="109" t="s">
        <v>1800</v>
      </c>
    </row>
    <row r="213" spans="1:14" ht="16.5" thickTop="1" thickBot="1">
      <c r="A213" s="116" t="s">
        <v>849</v>
      </c>
      <c r="B213" s="55" t="str">
        <f t="shared" si="3"/>
        <v>36311</v>
      </c>
      <c r="M213" s="110" t="s">
        <v>91</v>
      </c>
      <c r="N213" s="111" t="s">
        <v>1465</v>
      </c>
    </row>
    <row r="214" spans="1:14" ht="16.5" thickTop="1" thickBot="1">
      <c r="A214" s="116" t="s">
        <v>82</v>
      </c>
      <c r="B214" s="55" t="str">
        <f t="shared" si="3"/>
        <v>160112</v>
      </c>
      <c r="M214" s="108" t="s">
        <v>89</v>
      </c>
      <c r="N214" s="109" t="s">
        <v>1830</v>
      </c>
    </row>
    <row r="215" spans="1:14" ht="16.5" thickTop="1" thickBot="1">
      <c r="A215" s="116" t="s">
        <v>1035</v>
      </c>
      <c r="B215" s="55" t="str">
        <f t="shared" si="3"/>
        <v>51300</v>
      </c>
      <c r="M215" s="110" t="s">
        <v>67</v>
      </c>
      <c r="N215" s="111" t="s">
        <v>1831</v>
      </c>
    </row>
    <row r="216" spans="1:14" ht="16.5" thickTop="1" thickBot="1">
      <c r="A216" s="116" t="s">
        <v>58</v>
      </c>
      <c r="B216" s="55" t="str">
        <f t="shared" si="3"/>
        <v>73953.5</v>
      </c>
      <c r="M216" s="108" t="s">
        <v>124</v>
      </c>
      <c r="N216" s="109" t="s">
        <v>1832</v>
      </c>
    </row>
    <row r="217" spans="1:14" ht="16.5" thickTop="1" thickBot="1">
      <c r="A217" s="116" t="s">
        <v>264</v>
      </c>
      <c r="B217" s="55" t="str">
        <f t="shared" si="3"/>
        <v>187156</v>
      </c>
      <c r="M217" s="110" t="s">
        <v>378</v>
      </c>
      <c r="N217" s="111" t="s">
        <v>1466</v>
      </c>
    </row>
    <row r="218" spans="1:14" ht="16.5" thickTop="1" thickBot="1">
      <c r="A218" s="116" t="s">
        <v>1111</v>
      </c>
      <c r="B218" s="55" t="str">
        <f t="shared" si="3"/>
        <v>122841</v>
      </c>
      <c r="M218" s="108" t="s">
        <v>290</v>
      </c>
      <c r="N218" s="109" t="s">
        <v>1467</v>
      </c>
    </row>
    <row r="219" spans="1:14" ht="16.5" thickTop="1" thickBot="1">
      <c r="A219" s="116" t="s">
        <v>824</v>
      </c>
      <c r="B219" s="55" t="str">
        <f t="shared" si="3"/>
        <v>138810</v>
      </c>
      <c r="M219" s="110" t="s">
        <v>1060</v>
      </c>
      <c r="N219" s="111" t="s">
        <v>1833</v>
      </c>
    </row>
    <row r="220" spans="1:14" ht="16.5" thickTop="1" thickBot="1">
      <c r="A220" s="116" t="s">
        <v>206</v>
      </c>
      <c r="B220" s="55" t="str">
        <f t="shared" si="3"/>
        <v>137033.05</v>
      </c>
      <c r="M220" s="108" t="s">
        <v>1061</v>
      </c>
      <c r="N220" s="109" t="s">
        <v>1833</v>
      </c>
    </row>
    <row r="221" spans="1:14" ht="16.5" thickTop="1" thickBot="1">
      <c r="A221" s="116" t="s">
        <v>714</v>
      </c>
      <c r="B221" s="55" t="str">
        <f t="shared" si="3"/>
        <v>124117.28</v>
      </c>
      <c r="M221" s="110" t="s">
        <v>286</v>
      </c>
      <c r="N221" s="111" t="s">
        <v>1834</v>
      </c>
    </row>
    <row r="222" spans="1:14" ht="16.5" thickTop="1" thickBot="1">
      <c r="A222" s="116" t="s">
        <v>1152</v>
      </c>
      <c r="B222" s="55" t="str">
        <f t="shared" si="3"/>
        <v>124120.35</v>
      </c>
      <c r="M222" s="108" t="s">
        <v>287</v>
      </c>
      <c r="N222" s="109" t="s">
        <v>1468</v>
      </c>
    </row>
    <row r="223" spans="1:14" ht="16.5" thickTop="1" thickBot="1">
      <c r="A223" s="116" t="s">
        <v>485</v>
      </c>
      <c r="B223" s="55" t="str">
        <f t="shared" si="3"/>
        <v>108900</v>
      </c>
      <c r="M223" s="110" t="s">
        <v>382</v>
      </c>
      <c r="N223" s="111" t="s">
        <v>1469</v>
      </c>
    </row>
    <row r="224" spans="1:14" ht="16.5" thickTop="1" thickBot="1">
      <c r="A224" s="116" t="s">
        <v>344</v>
      </c>
      <c r="B224" s="55" t="str">
        <f t="shared" si="3"/>
        <v>98875.44</v>
      </c>
      <c r="M224" s="108" t="s">
        <v>291</v>
      </c>
      <c r="N224" s="109" t="s">
        <v>1470</v>
      </c>
    </row>
    <row r="225" spans="1:14" ht="16.5" thickTop="1" thickBot="1">
      <c r="A225" s="116" t="s">
        <v>867</v>
      </c>
      <c r="B225" s="55" t="str">
        <f t="shared" si="3"/>
        <v>172664.25</v>
      </c>
      <c r="M225" s="110" t="s">
        <v>98</v>
      </c>
      <c r="N225" s="111" t="s">
        <v>1835</v>
      </c>
    </row>
    <row r="226" spans="1:14" ht="16.5" thickTop="1" thickBot="1">
      <c r="A226" s="116" t="s">
        <v>930</v>
      </c>
      <c r="B226" s="55" t="str">
        <f t="shared" si="3"/>
        <v>305675</v>
      </c>
      <c r="M226" s="108" t="s">
        <v>116</v>
      </c>
      <c r="N226" s="109" t="s">
        <v>1836</v>
      </c>
    </row>
    <row r="227" spans="1:14" ht="16.5" thickTop="1" thickBot="1">
      <c r="A227" s="116" t="s">
        <v>819</v>
      </c>
      <c r="B227" s="55" t="str">
        <f t="shared" si="3"/>
        <v>47950.02</v>
      </c>
      <c r="M227" s="110" t="s">
        <v>65</v>
      </c>
      <c r="N227" s="111" t="s">
        <v>1837</v>
      </c>
    </row>
    <row r="228" spans="1:14" ht="16.5" thickTop="1" thickBot="1">
      <c r="A228" s="116" t="s">
        <v>158</v>
      </c>
      <c r="B228" s="55" t="str">
        <f t="shared" si="3"/>
        <v>79702.75</v>
      </c>
      <c r="M228" s="108" t="s">
        <v>136</v>
      </c>
      <c r="N228" s="109" t="s">
        <v>1838</v>
      </c>
    </row>
    <row r="229" spans="1:14" ht="16.5" thickTop="1" thickBot="1">
      <c r="A229" s="116" t="s">
        <v>932</v>
      </c>
      <c r="B229" s="55" t="str">
        <f t="shared" si="3"/>
        <v>23029.2</v>
      </c>
      <c r="M229" s="110" t="s">
        <v>113</v>
      </c>
      <c r="N229" s="111" t="s">
        <v>1839</v>
      </c>
    </row>
    <row r="230" spans="1:14" ht="16.5" thickTop="1" thickBot="1">
      <c r="A230" s="116" t="s">
        <v>1172</v>
      </c>
      <c r="B230" s="55" t="str">
        <f t="shared" si="3"/>
        <v>77672.34</v>
      </c>
      <c r="M230" s="108" t="s">
        <v>114</v>
      </c>
      <c r="N230" s="109" t="s">
        <v>1840</v>
      </c>
    </row>
    <row r="231" spans="1:14" ht="16.5" thickTop="1" thickBot="1">
      <c r="A231" s="116" t="s">
        <v>83</v>
      </c>
      <c r="B231" s="55" t="str">
        <f t="shared" si="3"/>
        <v>68248.35</v>
      </c>
      <c r="M231" s="110" t="s">
        <v>115</v>
      </c>
      <c r="N231" s="111" t="s">
        <v>1471</v>
      </c>
    </row>
    <row r="232" spans="1:14" ht="16.5" thickTop="1" thickBot="1">
      <c r="A232" s="116" t="s">
        <v>265</v>
      </c>
      <c r="B232" s="55" t="str">
        <f t="shared" si="3"/>
        <v>65485.08</v>
      </c>
      <c r="M232" s="108" t="s">
        <v>118</v>
      </c>
      <c r="N232" s="109" t="s">
        <v>1841</v>
      </c>
    </row>
    <row r="233" spans="1:14" ht="16.5" thickTop="1" thickBot="1">
      <c r="A233" s="116" t="s">
        <v>121</v>
      </c>
      <c r="B233" s="55" t="str">
        <f t="shared" si="3"/>
        <v>52028.46</v>
      </c>
      <c r="M233" s="110" t="s">
        <v>139</v>
      </c>
      <c r="N233" s="111" t="s">
        <v>1472</v>
      </c>
    </row>
    <row r="234" spans="1:14" ht="16.5" thickTop="1" thickBot="1">
      <c r="A234" s="116" t="s">
        <v>402</v>
      </c>
      <c r="B234" s="55" t="str">
        <f t="shared" si="3"/>
        <v>37699.2</v>
      </c>
      <c r="M234" s="108" t="s">
        <v>1065</v>
      </c>
      <c r="N234" s="109" t="s">
        <v>1473</v>
      </c>
    </row>
    <row r="235" spans="1:14" ht="16.5" thickTop="1" thickBot="1">
      <c r="A235" s="116" t="s">
        <v>733</v>
      </c>
      <c r="B235" s="55" t="str">
        <f t="shared" si="3"/>
        <v>264720</v>
      </c>
      <c r="M235" s="110" t="s">
        <v>374</v>
      </c>
      <c r="N235" s="111" t="s">
        <v>1842</v>
      </c>
    </row>
    <row r="236" spans="1:14" ht="16.5" thickTop="1" thickBot="1">
      <c r="A236" s="116" t="s">
        <v>238</v>
      </c>
      <c r="B236" s="55" t="str">
        <f t="shared" si="3"/>
        <v>338760</v>
      </c>
      <c r="M236" s="108" t="s">
        <v>377</v>
      </c>
      <c r="N236" s="109" t="s">
        <v>1843</v>
      </c>
    </row>
    <row r="237" spans="1:14" ht="16.5" thickTop="1" thickBot="1">
      <c r="A237" s="116" t="s">
        <v>119</v>
      </c>
      <c r="B237" s="55" t="str">
        <f t="shared" si="3"/>
        <v>104617.59</v>
      </c>
      <c r="M237" s="110" t="s">
        <v>353</v>
      </c>
      <c r="N237" s="111" t="s">
        <v>1474</v>
      </c>
    </row>
    <row r="238" spans="1:14" ht="16.5" thickTop="1" thickBot="1">
      <c r="A238" s="116" t="s">
        <v>934</v>
      </c>
      <c r="B238" s="55" t="str">
        <f t="shared" si="3"/>
        <v>28786.5</v>
      </c>
      <c r="M238" s="108" t="s">
        <v>49</v>
      </c>
      <c r="N238" s="109" t="s">
        <v>1475</v>
      </c>
    </row>
    <row r="239" spans="1:14" ht="16.5" thickTop="1" thickBot="1">
      <c r="A239" s="116" t="s">
        <v>263</v>
      </c>
      <c r="B239" s="55" t="str">
        <f t="shared" si="3"/>
        <v>152641.2</v>
      </c>
      <c r="M239" s="110" t="s">
        <v>77</v>
      </c>
      <c r="N239" s="111" t="s">
        <v>1844</v>
      </c>
    </row>
    <row r="240" spans="1:14" ht="16.5" thickTop="1" thickBot="1">
      <c r="A240" s="116" t="s">
        <v>284</v>
      </c>
      <c r="B240" s="55" t="str">
        <f t="shared" si="3"/>
        <v>232704.5</v>
      </c>
      <c r="M240" s="108" t="s">
        <v>78</v>
      </c>
      <c r="N240" s="109" t="s">
        <v>1845</v>
      </c>
    </row>
    <row r="241" spans="1:14" ht="16.5" thickTop="1" thickBot="1">
      <c r="A241" s="116" t="s">
        <v>788</v>
      </c>
      <c r="B241" s="55" t="str">
        <f t="shared" si="3"/>
        <v>123636</v>
      </c>
      <c r="M241" s="110" t="s">
        <v>135</v>
      </c>
      <c r="N241" s="111" t="s">
        <v>1846</v>
      </c>
    </row>
    <row r="242" spans="1:14" ht="16.5" thickTop="1" thickBot="1">
      <c r="A242" s="116" t="s">
        <v>883</v>
      </c>
      <c r="B242" s="55" t="str">
        <f t="shared" si="3"/>
        <v>17545.57</v>
      </c>
      <c r="M242" s="108" t="s">
        <v>74</v>
      </c>
      <c r="N242" s="109" t="s">
        <v>1476</v>
      </c>
    </row>
    <row r="243" spans="1:14" ht="16.5" thickTop="1" thickBot="1">
      <c r="A243" s="116" t="s">
        <v>872</v>
      </c>
      <c r="B243" s="55" t="str">
        <f t="shared" si="3"/>
        <v>289577</v>
      </c>
      <c r="M243" s="110" t="s">
        <v>262</v>
      </c>
      <c r="N243" s="111" t="s">
        <v>1477</v>
      </c>
    </row>
    <row r="244" spans="1:14" ht="16.5" thickTop="1" thickBot="1">
      <c r="A244" s="116" t="s">
        <v>292</v>
      </c>
      <c r="B244" s="55" t="str">
        <f t="shared" si="3"/>
        <v>14001.2</v>
      </c>
      <c r="M244" s="108" t="s">
        <v>343</v>
      </c>
      <c r="N244" s="109" t="s">
        <v>1847</v>
      </c>
    </row>
    <row r="245" spans="1:14" ht="16.5" thickTop="1" thickBot="1">
      <c r="A245" s="116" t="s">
        <v>345</v>
      </c>
      <c r="B245" s="55" t="str">
        <f t="shared" si="3"/>
        <v>41985.54</v>
      </c>
      <c r="M245" s="110" t="s">
        <v>341</v>
      </c>
      <c r="N245" s="111" t="s">
        <v>1848</v>
      </c>
    </row>
    <row r="246" spans="1:14" ht="16.5" thickTop="1" thickBot="1">
      <c r="A246" s="116" t="s">
        <v>995</v>
      </c>
      <c r="B246" s="55" t="str">
        <f t="shared" si="3"/>
        <v>123388</v>
      </c>
      <c r="M246" s="108" t="s">
        <v>350</v>
      </c>
      <c r="N246" s="109" t="s">
        <v>1849</v>
      </c>
    </row>
    <row r="247" spans="1:14" ht="16.5" thickTop="1" thickBot="1">
      <c r="A247" s="116" t="s">
        <v>1180</v>
      </c>
      <c r="B247" s="55" t="str">
        <f t="shared" si="3"/>
        <v>78483</v>
      </c>
      <c r="M247" s="110" t="s">
        <v>351</v>
      </c>
      <c r="N247" s="111" t="s">
        <v>1394</v>
      </c>
    </row>
    <row r="248" spans="1:14" ht="16.5" thickTop="1" thickBot="1">
      <c r="A248" s="116" t="s">
        <v>346</v>
      </c>
      <c r="B248" s="55" t="str">
        <f t="shared" si="3"/>
        <v>11323.5</v>
      </c>
      <c r="M248" s="108" t="s">
        <v>356</v>
      </c>
      <c r="N248" s="109" t="s">
        <v>1850</v>
      </c>
    </row>
    <row r="249" spans="1:14" ht="16.5" thickTop="1" thickBot="1">
      <c r="A249" s="116" t="s">
        <v>221</v>
      </c>
      <c r="B249" s="55" t="str">
        <f t="shared" si="3"/>
        <v>349910</v>
      </c>
      <c r="M249" s="110" t="s">
        <v>342</v>
      </c>
      <c r="N249" s="111" t="s">
        <v>1478</v>
      </c>
    </row>
    <row r="250" spans="1:14" ht="16.5" thickTop="1" thickBot="1">
      <c r="A250" s="116" t="s">
        <v>610</v>
      </c>
      <c r="B250" s="55" t="str">
        <f t="shared" si="3"/>
        <v>168567</v>
      </c>
      <c r="M250" s="108" t="s">
        <v>1063</v>
      </c>
      <c r="N250" s="109" t="s">
        <v>1479</v>
      </c>
    </row>
    <row r="251" spans="1:14" ht="16.5" thickTop="1" thickBot="1">
      <c r="A251" s="116" t="s">
        <v>935</v>
      </c>
      <c r="B251" s="55" t="str">
        <f t="shared" si="3"/>
        <v>456372</v>
      </c>
      <c r="M251" s="110" t="s">
        <v>346</v>
      </c>
      <c r="N251" s="111" t="s">
        <v>1851</v>
      </c>
    </row>
    <row r="252" spans="1:14" ht="16.5" thickTop="1" thickBot="1">
      <c r="A252" s="116" t="s">
        <v>205</v>
      </c>
      <c r="B252" s="55" t="str">
        <f t="shared" si="3"/>
        <v>431352</v>
      </c>
      <c r="M252" s="108" t="s">
        <v>363</v>
      </c>
      <c r="N252" s="109" t="s">
        <v>1852</v>
      </c>
    </row>
    <row r="253" spans="1:14" ht="16.5" thickTop="1" thickBot="1">
      <c r="A253" s="116" t="s">
        <v>166</v>
      </c>
      <c r="B253" s="55" t="str">
        <f t="shared" si="3"/>
        <v>90793.8</v>
      </c>
      <c r="M253" s="110" t="s">
        <v>352</v>
      </c>
      <c r="N253" s="111" t="s">
        <v>1853</v>
      </c>
    </row>
    <row r="254" spans="1:14" ht="16.5" thickTop="1" thickBot="1">
      <c r="A254" s="116" t="s">
        <v>1019</v>
      </c>
      <c r="B254" s="55" t="str">
        <f t="shared" si="3"/>
        <v>56411.1</v>
      </c>
      <c r="M254" s="108" t="s">
        <v>357</v>
      </c>
      <c r="N254" s="109" t="s">
        <v>1854</v>
      </c>
    </row>
    <row r="255" spans="1:14" ht="16.5" thickTop="1" thickBot="1">
      <c r="A255" s="116" t="s">
        <v>229</v>
      </c>
      <c r="B255" s="55" t="str">
        <f t="shared" si="3"/>
        <v>207278</v>
      </c>
      <c r="M255" s="110" t="s">
        <v>359</v>
      </c>
      <c r="N255" s="111" t="s">
        <v>1855</v>
      </c>
    </row>
    <row r="256" spans="1:14" ht="16.5" thickTop="1" thickBot="1">
      <c r="A256" s="116" t="s">
        <v>348</v>
      </c>
      <c r="B256" s="55" t="str">
        <f t="shared" si="3"/>
        <v>137327</v>
      </c>
      <c r="M256" s="108" t="s">
        <v>247</v>
      </c>
      <c r="N256" s="109" t="s">
        <v>1480</v>
      </c>
    </row>
    <row r="257" spans="1:14" ht="16.5" thickTop="1" thickBot="1">
      <c r="A257" s="116" t="s">
        <v>515</v>
      </c>
      <c r="B257" s="55" t="str">
        <f t="shared" si="3"/>
        <v>125312</v>
      </c>
      <c r="M257" s="110" t="s">
        <v>218</v>
      </c>
      <c r="N257" s="111" t="s">
        <v>1481</v>
      </c>
    </row>
    <row r="258" spans="1:14" ht="16.5" thickTop="1" thickBot="1">
      <c r="A258" s="116" t="s">
        <v>394</v>
      </c>
      <c r="B258" s="55" t="str">
        <f t="shared" si="3"/>
        <v>243690</v>
      </c>
      <c r="M258" s="108" t="s">
        <v>243</v>
      </c>
      <c r="N258" s="109" t="s">
        <v>1482</v>
      </c>
    </row>
    <row r="259" spans="1:14" ht="16.5" thickTop="1" thickBot="1">
      <c r="A259" s="116" t="s">
        <v>432</v>
      </c>
      <c r="B259" s="55" t="str">
        <f t="shared" ref="B259:B322" si="4">VLOOKUP(A259,$M$2:$N$988,2,0)</f>
        <v>45650.88</v>
      </c>
      <c r="M259" s="114" t="s">
        <v>142</v>
      </c>
      <c r="N259" s="115" t="s">
        <v>1672</v>
      </c>
    </row>
    <row r="260" spans="1:14" ht="16.5" thickTop="1" thickBot="1">
      <c r="A260" s="116" t="s">
        <v>821</v>
      </c>
      <c r="B260" s="55" t="str">
        <f t="shared" si="4"/>
        <v>53277.8</v>
      </c>
      <c r="M260" s="108" t="s">
        <v>745</v>
      </c>
      <c r="N260" s="109" t="s">
        <v>1483</v>
      </c>
    </row>
    <row r="261" spans="1:14" ht="16.5" thickTop="1" thickBot="1">
      <c r="A261" s="116" t="s">
        <v>433</v>
      </c>
      <c r="B261" s="55" t="str">
        <f t="shared" si="4"/>
        <v>110652.15</v>
      </c>
      <c r="M261" s="110" t="s">
        <v>527</v>
      </c>
      <c r="N261" s="111" t="s">
        <v>1856</v>
      </c>
    </row>
    <row r="262" spans="1:14" ht="16.5" thickTop="1" thickBot="1">
      <c r="A262" s="116" t="s">
        <v>488</v>
      </c>
      <c r="B262" s="55" t="str">
        <f t="shared" si="4"/>
        <v>30065.4</v>
      </c>
      <c r="M262" s="108" t="s">
        <v>541</v>
      </c>
      <c r="N262" s="109" t="s">
        <v>1857</v>
      </c>
    </row>
    <row r="263" spans="1:14" ht="16.5" thickTop="1" thickBot="1">
      <c r="A263" s="116" t="s">
        <v>565</v>
      </c>
      <c r="B263" s="55" t="str">
        <f t="shared" si="4"/>
        <v>31360</v>
      </c>
      <c r="M263" s="110" t="s">
        <v>542</v>
      </c>
      <c r="N263" s="111" t="s">
        <v>1484</v>
      </c>
    </row>
    <row r="264" spans="1:14" ht="16.5" thickTop="1" thickBot="1">
      <c r="A264" s="116" t="s">
        <v>550</v>
      </c>
      <c r="B264" s="55" t="str">
        <f t="shared" si="4"/>
        <v>56065.35</v>
      </c>
      <c r="M264" s="108" t="s">
        <v>255</v>
      </c>
      <c r="N264" s="109" t="s">
        <v>1485</v>
      </c>
    </row>
    <row r="265" spans="1:14" ht="16.5" thickTop="1" thickBot="1">
      <c r="A265" s="116" t="s">
        <v>559</v>
      </c>
      <c r="B265" s="55" t="str">
        <f t="shared" si="4"/>
        <v>517117</v>
      </c>
      <c r="M265" s="110" t="s">
        <v>254</v>
      </c>
      <c r="N265" s="111" t="s">
        <v>1858</v>
      </c>
    </row>
    <row r="266" spans="1:14" ht="16.5" thickTop="1" thickBot="1">
      <c r="A266" s="116" t="s">
        <v>590</v>
      </c>
      <c r="B266" s="55" t="str">
        <f t="shared" si="4"/>
        <v>93983.6</v>
      </c>
      <c r="M266" s="108" t="s">
        <v>781</v>
      </c>
      <c r="N266" s="109" t="s">
        <v>1486</v>
      </c>
    </row>
    <row r="267" spans="1:14" ht="16.5" thickTop="1" thickBot="1">
      <c r="A267" s="116" t="s">
        <v>234</v>
      </c>
      <c r="B267" s="55" t="str">
        <f t="shared" si="4"/>
        <v>36125</v>
      </c>
      <c r="M267" s="110" t="s">
        <v>560</v>
      </c>
      <c r="N267" s="111" t="s">
        <v>1859</v>
      </c>
    </row>
    <row r="268" spans="1:14" ht="16.5" thickTop="1" thickBot="1">
      <c r="A268" s="116" t="s">
        <v>722</v>
      </c>
      <c r="B268" s="55" t="str">
        <f t="shared" si="4"/>
        <v>290043</v>
      </c>
      <c r="M268" s="108" t="s">
        <v>557</v>
      </c>
      <c r="N268" s="109" t="s">
        <v>1860</v>
      </c>
    </row>
    <row r="269" spans="1:14" ht="16.5" thickTop="1" thickBot="1">
      <c r="A269" s="116" t="s">
        <v>490</v>
      </c>
      <c r="B269" s="55" t="str">
        <f t="shared" si="4"/>
        <v>38266.55</v>
      </c>
      <c r="M269" s="110" t="s">
        <v>517</v>
      </c>
      <c r="N269" s="111" t="s">
        <v>1861</v>
      </c>
    </row>
    <row r="270" spans="1:14" ht="16.5" thickTop="1" thickBot="1">
      <c r="A270" s="116" t="s">
        <v>1087</v>
      </c>
      <c r="B270" s="55" t="str">
        <f t="shared" si="4"/>
        <v>47042.4</v>
      </c>
      <c r="M270" s="108" t="s">
        <v>466</v>
      </c>
      <c r="N270" s="109" t="s">
        <v>1862</v>
      </c>
    </row>
    <row r="271" spans="1:14" ht="16.5" thickTop="1" thickBot="1">
      <c r="A271" s="116" t="s">
        <v>800</v>
      </c>
      <c r="B271" s="55" t="str">
        <f t="shared" si="4"/>
        <v>9463.3</v>
      </c>
      <c r="M271" s="110" t="s">
        <v>478</v>
      </c>
      <c r="N271" s="111" t="s">
        <v>1863</v>
      </c>
    </row>
    <row r="272" spans="1:14" ht="16.5" thickTop="1" thickBot="1">
      <c r="A272" s="116" t="s">
        <v>1037</v>
      </c>
      <c r="B272" s="55" t="str">
        <f t="shared" si="4"/>
        <v>292404</v>
      </c>
      <c r="M272" s="108" t="s">
        <v>524</v>
      </c>
      <c r="N272" s="109" t="s">
        <v>1864</v>
      </c>
    </row>
    <row r="273" spans="1:14" ht="16.5" thickTop="1" thickBot="1">
      <c r="A273" s="116" t="s">
        <v>1055</v>
      </c>
      <c r="B273" s="55" t="str">
        <f t="shared" si="4"/>
        <v>49469.84</v>
      </c>
      <c r="M273" s="110" t="s">
        <v>573</v>
      </c>
      <c r="N273" s="111" t="s">
        <v>1865</v>
      </c>
    </row>
    <row r="274" spans="1:14" ht="16.5" thickTop="1" thickBot="1">
      <c r="A274" s="116" t="s">
        <v>324</v>
      </c>
      <c r="B274" s="55" t="str">
        <f t="shared" si="4"/>
        <v>102867.3</v>
      </c>
      <c r="M274" s="108" t="s">
        <v>796</v>
      </c>
      <c r="N274" s="109" t="s">
        <v>1866</v>
      </c>
    </row>
    <row r="275" spans="1:14" ht="16.5" thickTop="1" thickBot="1">
      <c r="A275" s="116" t="s">
        <v>695</v>
      </c>
      <c r="B275" s="55" t="str">
        <f t="shared" si="4"/>
        <v>65067.09</v>
      </c>
      <c r="M275" s="110" t="s">
        <v>798</v>
      </c>
      <c r="N275" s="111" t="s">
        <v>1867</v>
      </c>
    </row>
    <row r="276" spans="1:14" ht="16.5" thickTop="1" thickBot="1">
      <c r="A276" s="116" t="s">
        <v>601</v>
      </c>
      <c r="B276" s="55" t="str">
        <f t="shared" si="4"/>
        <v>13236.3</v>
      </c>
      <c r="M276" s="108" t="s">
        <v>804</v>
      </c>
      <c r="N276" s="109" t="s">
        <v>1868</v>
      </c>
    </row>
    <row r="277" spans="1:14" ht="16.5" thickTop="1" thickBot="1">
      <c r="A277" s="116" t="s">
        <v>85</v>
      </c>
      <c r="B277" s="55" t="str">
        <f t="shared" si="4"/>
        <v>233017</v>
      </c>
      <c r="M277" s="110" t="s">
        <v>806</v>
      </c>
      <c r="N277" s="111" t="s">
        <v>1869</v>
      </c>
    </row>
    <row r="278" spans="1:14" ht="16.5" thickTop="1" thickBot="1">
      <c r="A278" s="116" t="s">
        <v>633</v>
      </c>
      <c r="B278" s="55" t="str">
        <f t="shared" si="4"/>
        <v>90713.37</v>
      </c>
      <c r="M278" s="108" t="s">
        <v>248</v>
      </c>
      <c r="N278" s="109" t="s">
        <v>1487</v>
      </c>
    </row>
    <row r="279" spans="1:14" ht="16.5" thickTop="1" thickBot="1">
      <c r="A279" s="116" t="s">
        <v>395</v>
      </c>
      <c r="B279" s="55" t="str">
        <f t="shared" si="4"/>
        <v>102807</v>
      </c>
      <c r="M279" s="110" t="s">
        <v>660</v>
      </c>
      <c r="N279" s="111" t="s">
        <v>1488</v>
      </c>
    </row>
    <row r="280" spans="1:14" ht="16.5" thickTop="1" thickBot="1">
      <c r="A280" s="116" t="s">
        <v>1173</v>
      </c>
      <c r="B280" s="55" t="str">
        <f t="shared" si="4"/>
        <v>51781.56</v>
      </c>
      <c r="M280" s="108" t="s">
        <v>596</v>
      </c>
      <c r="N280" s="109" t="s">
        <v>1489</v>
      </c>
    </row>
    <row r="281" spans="1:14" ht="16.5" thickTop="1" thickBot="1">
      <c r="A281" s="116" t="s">
        <v>622</v>
      </c>
      <c r="B281" s="55" t="str">
        <f t="shared" si="4"/>
        <v>134029</v>
      </c>
      <c r="M281" s="110" t="s">
        <v>602</v>
      </c>
      <c r="N281" s="111" t="s">
        <v>1870</v>
      </c>
    </row>
    <row r="282" spans="1:14" ht="16.5" thickTop="1" thickBot="1">
      <c r="A282" s="116" t="s">
        <v>87</v>
      </c>
      <c r="B282" s="55" t="str">
        <f t="shared" si="4"/>
        <v>175435.04</v>
      </c>
      <c r="M282" s="108" t="s">
        <v>598</v>
      </c>
      <c r="N282" s="109" t="s">
        <v>1871</v>
      </c>
    </row>
    <row r="283" spans="1:14" ht="16.5" thickTop="1" thickBot="1">
      <c r="A283" s="116" t="s">
        <v>133</v>
      </c>
      <c r="B283" s="55" t="str">
        <f t="shared" si="4"/>
        <v>256168</v>
      </c>
      <c r="M283" s="110" t="s">
        <v>816</v>
      </c>
      <c r="N283" s="111" t="s">
        <v>1490</v>
      </c>
    </row>
    <row r="284" spans="1:14" ht="16.5" thickTop="1" thickBot="1">
      <c r="A284" s="116" t="s">
        <v>492</v>
      </c>
      <c r="B284" s="55" t="str">
        <f t="shared" si="4"/>
        <v>29233.16</v>
      </c>
      <c r="M284" s="108" t="s">
        <v>606</v>
      </c>
      <c r="N284" s="109" t="s">
        <v>1491</v>
      </c>
    </row>
    <row r="285" spans="1:14" ht="16.5" thickTop="1" thickBot="1">
      <c r="A285" s="116" t="s">
        <v>1240</v>
      </c>
      <c r="B285" s="55" t="str">
        <f t="shared" si="4"/>
        <v>29745</v>
      </c>
      <c r="M285" s="110" t="s">
        <v>474</v>
      </c>
      <c r="N285" s="111" t="s">
        <v>1872</v>
      </c>
    </row>
    <row r="286" spans="1:14" ht="16.5" thickTop="1" thickBot="1">
      <c r="A286" s="116" t="s">
        <v>772</v>
      </c>
      <c r="B286" s="55" t="str">
        <f t="shared" si="4"/>
        <v>57743.68</v>
      </c>
      <c r="M286" s="108" t="s">
        <v>512</v>
      </c>
      <c r="N286" s="109" t="s">
        <v>1873</v>
      </c>
    </row>
    <row r="287" spans="1:14" ht="16.5" thickTop="1" thickBot="1">
      <c r="A287" s="116" t="s">
        <v>494</v>
      </c>
      <c r="B287" s="55" t="str">
        <f t="shared" si="4"/>
        <v>31681.5</v>
      </c>
      <c r="M287" s="110" t="s">
        <v>599</v>
      </c>
      <c r="N287" s="111" t="s">
        <v>1493</v>
      </c>
    </row>
    <row r="288" spans="1:14" ht="16.5" thickTop="1" thickBot="1">
      <c r="A288" s="116" t="s">
        <v>936</v>
      </c>
      <c r="B288" s="55" t="str">
        <f t="shared" si="4"/>
        <v>30705.6</v>
      </c>
      <c r="M288" s="108" t="s">
        <v>483</v>
      </c>
      <c r="N288" s="109" t="s">
        <v>1874</v>
      </c>
    </row>
    <row r="289" spans="1:14" ht="16.5" thickTop="1" thickBot="1">
      <c r="A289" s="116" t="s">
        <v>496</v>
      </c>
      <c r="B289" s="55" t="str">
        <f t="shared" si="4"/>
        <v>34986.56</v>
      </c>
      <c r="M289" s="110" t="s">
        <v>526</v>
      </c>
      <c r="N289" s="111" t="s">
        <v>1875</v>
      </c>
    </row>
    <row r="290" spans="1:14" ht="16.5" thickTop="1" thickBot="1">
      <c r="A290" s="116" t="s">
        <v>236</v>
      </c>
      <c r="B290" s="55" t="str">
        <f t="shared" si="4"/>
        <v>20589.8</v>
      </c>
      <c r="M290" s="108" t="s">
        <v>82</v>
      </c>
      <c r="N290" s="109" t="s">
        <v>1439</v>
      </c>
    </row>
    <row r="291" spans="1:14" ht="16.5" thickTop="1" thickBot="1">
      <c r="A291" s="116" t="s">
        <v>597</v>
      </c>
      <c r="B291" s="55" t="str">
        <f t="shared" si="4"/>
        <v>16913.05</v>
      </c>
      <c r="M291" s="110" t="s">
        <v>503</v>
      </c>
      <c r="N291" s="111" t="s">
        <v>1876</v>
      </c>
    </row>
    <row r="292" spans="1:14" ht="16.5" thickTop="1" thickBot="1">
      <c r="A292" s="116" t="s">
        <v>127</v>
      </c>
      <c r="B292" s="55" t="str">
        <f t="shared" si="4"/>
        <v>129526.54</v>
      </c>
      <c r="M292" s="108" t="s">
        <v>519</v>
      </c>
      <c r="N292" s="109" t="s">
        <v>1877</v>
      </c>
    </row>
    <row r="293" spans="1:14" ht="16.5" thickTop="1" thickBot="1">
      <c r="A293" s="116" t="s">
        <v>435</v>
      </c>
      <c r="B293" s="55" t="str">
        <f t="shared" si="4"/>
        <v>104741</v>
      </c>
      <c r="M293" s="110" t="s">
        <v>529</v>
      </c>
      <c r="N293" s="111" t="s">
        <v>1878</v>
      </c>
    </row>
    <row r="294" spans="1:14" ht="16.5" thickTop="1" thickBot="1">
      <c r="A294" s="116" t="s">
        <v>90</v>
      </c>
      <c r="B294" s="55" t="str">
        <f t="shared" si="4"/>
        <v>246070.08</v>
      </c>
      <c r="M294" s="108" t="s">
        <v>788</v>
      </c>
      <c r="N294" s="109" t="s">
        <v>1494</v>
      </c>
    </row>
    <row r="295" spans="1:14" ht="16.5" thickTop="1" thickBot="1">
      <c r="A295" s="116" t="s">
        <v>92</v>
      </c>
      <c r="B295" s="55" t="str">
        <f t="shared" si="4"/>
        <v>42446.25</v>
      </c>
      <c r="M295" s="110" t="s">
        <v>479</v>
      </c>
      <c r="N295" s="111" t="s">
        <v>1495</v>
      </c>
    </row>
    <row r="296" spans="1:14" ht="16.5" thickTop="1" thickBot="1">
      <c r="A296" s="116" t="s">
        <v>715</v>
      </c>
      <c r="B296" s="55" t="str">
        <f t="shared" si="4"/>
        <v>270794.7</v>
      </c>
      <c r="M296" s="108" t="s">
        <v>229</v>
      </c>
      <c r="N296" s="109" t="s">
        <v>1496</v>
      </c>
    </row>
    <row r="297" spans="1:14" ht="16.5" thickTop="1" thickBot="1">
      <c r="A297" s="116" t="s">
        <v>468</v>
      </c>
      <c r="B297" s="55" t="str">
        <f t="shared" si="4"/>
        <v>66714.75</v>
      </c>
      <c r="M297" s="110" t="s">
        <v>514</v>
      </c>
      <c r="N297" s="111" t="s">
        <v>1497</v>
      </c>
    </row>
    <row r="298" spans="1:14" ht="16.5" thickTop="1" thickBot="1">
      <c r="A298" s="116" t="s">
        <v>497</v>
      </c>
      <c r="B298" s="55" t="str">
        <f t="shared" si="4"/>
        <v>25200.72</v>
      </c>
      <c r="M298" s="108" t="s">
        <v>559</v>
      </c>
      <c r="N298" s="109" t="s">
        <v>1498</v>
      </c>
    </row>
    <row r="299" spans="1:14" ht="16.5" thickTop="1" thickBot="1">
      <c r="A299" s="116" t="s">
        <v>64</v>
      </c>
      <c r="B299" s="55" t="str">
        <f t="shared" si="4"/>
        <v>55910.28</v>
      </c>
      <c r="M299" s="110" t="s">
        <v>234</v>
      </c>
      <c r="N299" s="111" t="s">
        <v>1499</v>
      </c>
    </row>
    <row r="300" spans="1:14" ht="16.5" thickTop="1" thickBot="1">
      <c r="A300" s="116" t="s">
        <v>93</v>
      </c>
      <c r="B300" s="55" t="str">
        <f t="shared" si="4"/>
        <v>83414.65</v>
      </c>
      <c r="M300" s="108" t="s">
        <v>550</v>
      </c>
      <c r="N300" s="109" t="s">
        <v>1879</v>
      </c>
    </row>
    <row r="301" spans="1:14" ht="16.5" thickTop="1" thickBot="1">
      <c r="A301" s="116" t="s">
        <v>1071</v>
      </c>
      <c r="B301" s="55" t="str">
        <f t="shared" si="4"/>
        <v>176023</v>
      </c>
      <c r="M301" s="110" t="s">
        <v>564</v>
      </c>
      <c r="N301" s="111" t="s">
        <v>1880</v>
      </c>
    </row>
    <row r="302" spans="1:14" ht="16.5" thickTop="1" thickBot="1">
      <c r="A302" s="116" t="s">
        <v>1089</v>
      </c>
      <c r="B302" s="55" t="str">
        <f t="shared" si="4"/>
        <v>16533.4</v>
      </c>
      <c r="M302" s="108" t="s">
        <v>472</v>
      </c>
      <c r="N302" s="109" t="s">
        <v>1881</v>
      </c>
    </row>
    <row r="303" spans="1:14" ht="16.5" thickTop="1" thickBot="1">
      <c r="A303" s="116" t="s">
        <v>309</v>
      </c>
      <c r="B303" s="55" t="str">
        <f t="shared" si="4"/>
        <v>148958</v>
      </c>
      <c r="M303" s="110" t="s">
        <v>510</v>
      </c>
      <c r="N303" s="111" t="s">
        <v>1882</v>
      </c>
    </row>
    <row r="304" spans="1:14" ht="16.5" thickTop="1" thickBot="1">
      <c r="A304" s="116" t="s">
        <v>937</v>
      </c>
      <c r="B304" s="55" t="str">
        <f t="shared" si="4"/>
        <v>83881</v>
      </c>
      <c r="M304" s="108" t="s">
        <v>521</v>
      </c>
      <c r="N304" s="109" t="s">
        <v>1883</v>
      </c>
    </row>
    <row r="305" spans="1:14" ht="16.5" thickTop="1" thickBot="1">
      <c r="A305" s="116" t="s">
        <v>479</v>
      </c>
      <c r="B305" s="55" t="str">
        <f t="shared" si="4"/>
        <v>159139</v>
      </c>
      <c r="M305" s="110" t="s">
        <v>743</v>
      </c>
      <c r="N305" s="111" t="s">
        <v>1500</v>
      </c>
    </row>
    <row r="306" spans="1:14" ht="16.5" thickTop="1" thickBot="1">
      <c r="A306" s="116" t="s">
        <v>716</v>
      </c>
      <c r="B306" s="55" t="str">
        <f t="shared" si="4"/>
        <v>430746</v>
      </c>
      <c r="M306" s="108" t="s">
        <v>683</v>
      </c>
      <c r="N306" s="109" t="s">
        <v>1501</v>
      </c>
    </row>
    <row r="307" spans="1:14" ht="16.5" thickTop="1" thickBot="1">
      <c r="A307" s="116" t="s">
        <v>136</v>
      </c>
      <c r="B307" s="55" t="str">
        <f t="shared" si="4"/>
        <v>106537.2</v>
      </c>
      <c r="M307" s="110" t="s">
        <v>256</v>
      </c>
      <c r="N307" s="111" t="s">
        <v>1502</v>
      </c>
    </row>
    <row r="308" spans="1:14" ht="16.5" thickTop="1" thickBot="1">
      <c r="A308" s="116" t="s">
        <v>1085</v>
      </c>
      <c r="B308" s="55" t="str">
        <f t="shared" si="4"/>
        <v>437268</v>
      </c>
      <c r="M308" s="108" t="s">
        <v>813</v>
      </c>
      <c r="N308" s="109" t="s">
        <v>1503</v>
      </c>
    </row>
    <row r="309" spans="1:14" ht="16.5" thickTop="1" thickBot="1">
      <c r="A309" s="116" t="s">
        <v>1005</v>
      </c>
      <c r="B309" s="55" t="str">
        <f t="shared" si="4"/>
        <v>241669</v>
      </c>
      <c r="M309" s="110" t="s">
        <v>180</v>
      </c>
      <c r="N309" s="111" t="s">
        <v>1884</v>
      </c>
    </row>
    <row r="310" spans="1:14" ht="16.5" thickTop="1" thickBot="1">
      <c r="A310" s="116" t="s">
        <v>895</v>
      </c>
      <c r="B310" s="55" t="str">
        <f t="shared" si="4"/>
        <v>104617.8</v>
      </c>
      <c r="M310" s="108" t="s">
        <v>150</v>
      </c>
      <c r="N310" s="109" t="s">
        <v>1885</v>
      </c>
    </row>
    <row r="311" spans="1:14" ht="16.5" thickTop="1" thickBot="1">
      <c r="A311" s="116" t="s">
        <v>227</v>
      </c>
      <c r="B311" s="55" t="str">
        <f t="shared" si="4"/>
        <v>90786.96</v>
      </c>
      <c r="M311" s="110" t="s">
        <v>636</v>
      </c>
      <c r="N311" s="111" t="s">
        <v>1886</v>
      </c>
    </row>
    <row r="312" spans="1:14" ht="16.5" thickTop="1" thickBot="1">
      <c r="A312" s="116" t="s">
        <v>301</v>
      </c>
      <c r="B312" s="55" t="str">
        <f t="shared" si="4"/>
        <v>299607</v>
      </c>
      <c r="M312" s="108" t="s">
        <v>349</v>
      </c>
      <c r="N312" s="109" t="s">
        <v>1745</v>
      </c>
    </row>
    <row r="313" spans="1:14" ht="16.5" thickTop="1" thickBot="1">
      <c r="A313" s="116" t="s">
        <v>464</v>
      </c>
      <c r="B313" s="55" t="str">
        <f t="shared" si="4"/>
        <v>145182.95</v>
      </c>
      <c r="M313" s="110" t="s">
        <v>802</v>
      </c>
      <c r="N313" s="111" t="s">
        <v>1887</v>
      </c>
    </row>
    <row r="314" spans="1:14" ht="16.5" thickTop="1" thickBot="1">
      <c r="A314" s="116" t="s">
        <v>624</v>
      </c>
      <c r="B314" s="55" t="str">
        <f t="shared" si="4"/>
        <v>119668.75</v>
      </c>
      <c r="M314" s="108" t="s">
        <v>569</v>
      </c>
      <c r="N314" s="109" t="s">
        <v>1504</v>
      </c>
    </row>
    <row r="315" spans="1:14" ht="16.5" thickTop="1" thickBot="1">
      <c r="A315" s="116" t="s">
        <v>844</v>
      </c>
      <c r="B315" s="55" t="str">
        <f t="shared" si="4"/>
        <v>109678.8</v>
      </c>
      <c r="M315" s="110" t="s">
        <v>577</v>
      </c>
      <c r="N315" s="111" t="s">
        <v>1888</v>
      </c>
    </row>
    <row r="316" spans="1:14" ht="16.5" thickTop="1" thickBot="1">
      <c r="A316" s="116" t="s">
        <v>985</v>
      </c>
      <c r="B316" s="55" t="str">
        <f t="shared" si="4"/>
        <v>68946.9</v>
      </c>
      <c r="M316" s="108" t="s">
        <v>691</v>
      </c>
      <c r="N316" s="109" t="s">
        <v>1889</v>
      </c>
    </row>
    <row r="317" spans="1:14" ht="16.5" thickTop="1" thickBot="1">
      <c r="A317" s="116" t="s">
        <v>632</v>
      </c>
      <c r="B317" s="55" t="str">
        <f t="shared" si="4"/>
        <v>119756.7</v>
      </c>
      <c r="M317" s="110" t="s">
        <v>687</v>
      </c>
      <c r="N317" s="111" t="s">
        <v>1890</v>
      </c>
    </row>
    <row r="318" spans="1:14" ht="16.5" thickTop="1" thickBot="1">
      <c r="A318" s="116" t="s">
        <v>602</v>
      </c>
      <c r="B318" s="55" t="str">
        <f t="shared" si="4"/>
        <v>90661.2</v>
      </c>
      <c r="M318" s="108" t="s">
        <v>571</v>
      </c>
      <c r="N318" s="109" t="s">
        <v>1505</v>
      </c>
    </row>
    <row r="319" spans="1:14" ht="16.5" thickTop="1" thickBot="1">
      <c r="A319" s="116" t="s">
        <v>813</v>
      </c>
      <c r="B319" s="55" t="str">
        <f t="shared" si="4"/>
        <v>417939</v>
      </c>
      <c r="M319" s="110" t="s">
        <v>662</v>
      </c>
      <c r="N319" s="111" t="s">
        <v>1891</v>
      </c>
    </row>
    <row r="320" spans="1:14" ht="16.5" thickTop="1" thickBot="1">
      <c r="A320" s="116" t="s">
        <v>1038</v>
      </c>
      <c r="B320" s="55" t="str">
        <f t="shared" si="4"/>
        <v>45900</v>
      </c>
      <c r="M320" s="108" t="s">
        <v>663</v>
      </c>
      <c r="N320" s="109" t="s">
        <v>1506</v>
      </c>
    </row>
    <row r="321" spans="1:14" ht="16.5" thickTop="1" thickBot="1">
      <c r="A321" s="116" t="s">
        <v>1241</v>
      </c>
      <c r="B321" s="55" t="str">
        <f t="shared" si="4"/>
        <v>21606.75</v>
      </c>
      <c r="M321" s="110" t="s">
        <v>509</v>
      </c>
      <c r="N321" s="111" t="s">
        <v>1507</v>
      </c>
    </row>
    <row r="322" spans="1:14" ht="16.5" thickTop="1" thickBot="1">
      <c r="A322" s="116" t="s">
        <v>311</v>
      </c>
      <c r="B322" s="55" t="str">
        <f t="shared" si="4"/>
        <v>113014.44</v>
      </c>
      <c r="M322" s="108" t="s">
        <v>619</v>
      </c>
      <c r="N322" s="109" t="s">
        <v>1892</v>
      </c>
    </row>
    <row r="323" spans="1:14" ht="16.5" thickTop="1" thickBot="1">
      <c r="A323" s="116" t="s">
        <v>726</v>
      </c>
      <c r="B323" s="55" t="str">
        <f t="shared" ref="B323:B386" si="5">VLOOKUP(A323,$M$2:$N$988,2,0)</f>
        <v>155146.6</v>
      </c>
      <c r="M323" s="110" t="s">
        <v>622</v>
      </c>
      <c r="N323" s="111" t="s">
        <v>1893</v>
      </c>
    </row>
    <row r="324" spans="1:14" ht="16.5" thickTop="1" thickBot="1">
      <c r="A324" s="116" t="s">
        <v>437</v>
      </c>
      <c r="B324" s="55" t="str">
        <f t="shared" si="5"/>
        <v>97382.7</v>
      </c>
      <c r="M324" s="108" t="s">
        <v>624</v>
      </c>
      <c r="N324" s="109" t="s">
        <v>1894</v>
      </c>
    </row>
    <row r="325" spans="1:14" ht="16.5" thickTop="1" thickBot="1">
      <c r="A325" s="116" t="s">
        <v>822</v>
      </c>
      <c r="B325" s="55" t="str">
        <f t="shared" si="5"/>
        <v>210176.45</v>
      </c>
      <c r="M325" s="110" t="s">
        <v>631</v>
      </c>
      <c r="N325" s="111" t="s">
        <v>1895</v>
      </c>
    </row>
    <row r="326" spans="1:14" ht="16.5" thickTop="1" thickBot="1">
      <c r="A326" s="116" t="s">
        <v>953</v>
      </c>
      <c r="B326" s="55" t="str">
        <f t="shared" si="5"/>
        <v>65805.04</v>
      </c>
      <c r="M326" s="108" t="s">
        <v>174</v>
      </c>
      <c r="N326" s="109" t="s">
        <v>1508</v>
      </c>
    </row>
    <row r="327" spans="1:14" ht="16.5" thickTop="1" thickBot="1">
      <c r="A327" s="116" t="s">
        <v>1154</v>
      </c>
      <c r="B327" s="55" t="str">
        <f t="shared" si="5"/>
        <v>106118.4</v>
      </c>
      <c r="M327" s="110" t="s">
        <v>498</v>
      </c>
      <c r="N327" s="111" t="s">
        <v>1896</v>
      </c>
    </row>
    <row r="328" spans="1:14" ht="16.5" thickTop="1" thickBot="1">
      <c r="A328" s="116" t="s">
        <v>1200</v>
      </c>
      <c r="B328" s="55" t="str">
        <f t="shared" si="5"/>
        <v>330924</v>
      </c>
      <c r="M328" s="108" t="s">
        <v>500</v>
      </c>
      <c r="N328" s="109" t="s">
        <v>1897</v>
      </c>
    </row>
    <row r="329" spans="1:14" ht="16.5" thickTop="1" thickBot="1">
      <c r="A329" s="116" t="s">
        <v>884</v>
      </c>
      <c r="B329" s="55" t="str">
        <f t="shared" si="5"/>
        <v>98639.64</v>
      </c>
      <c r="M329" s="110" t="s">
        <v>156</v>
      </c>
      <c r="N329" s="111" t="s">
        <v>1509</v>
      </c>
    </row>
    <row r="330" spans="1:14" ht="16.5" thickTop="1" thickBot="1">
      <c r="A330" s="116" t="s">
        <v>439</v>
      </c>
      <c r="B330" s="55" t="str">
        <f t="shared" si="5"/>
        <v>50723.2</v>
      </c>
      <c r="M330" s="108" t="s">
        <v>172</v>
      </c>
      <c r="N330" s="109" t="s">
        <v>1898</v>
      </c>
    </row>
    <row r="331" spans="1:14" ht="16.5" thickTop="1" thickBot="1">
      <c r="A331" s="116" t="s">
        <v>440</v>
      </c>
      <c r="B331" s="55" t="str">
        <f t="shared" si="5"/>
        <v>104329.17</v>
      </c>
      <c r="M331" s="110" t="s">
        <v>633</v>
      </c>
      <c r="N331" s="111" t="s">
        <v>1899</v>
      </c>
    </row>
    <row r="332" spans="1:14" ht="16.5" thickTop="1" thickBot="1">
      <c r="A332" s="116" t="s">
        <v>964</v>
      </c>
      <c r="B332" s="55" t="str">
        <f t="shared" si="5"/>
        <v>90037.8</v>
      </c>
      <c r="M332" s="108" t="s">
        <v>739</v>
      </c>
      <c r="N332" s="109" t="s">
        <v>1900</v>
      </c>
    </row>
    <row r="333" spans="1:14" ht="16.5" thickTop="1" thickBot="1">
      <c r="A333" s="116" t="s">
        <v>224</v>
      </c>
      <c r="B333" s="55" t="str">
        <f t="shared" si="5"/>
        <v>85875.9</v>
      </c>
      <c r="M333" s="110" t="s">
        <v>166</v>
      </c>
      <c r="N333" s="111" t="s">
        <v>1901</v>
      </c>
    </row>
    <row r="334" spans="1:14" ht="16.5" thickTop="1" thickBot="1">
      <c r="A334" s="116" t="s">
        <v>150</v>
      </c>
      <c r="B334" s="55" t="str">
        <f t="shared" si="5"/>
        <v>113522.64</v>
      </c>
      <c r="M334" s="108" t="s">
        <v>168</v>
      </c>
      <c r="N334" s="109" t="s">
        <v>1511</v>
      </c>
    </row>
    <row r="335" spans="1:14" ht="16.5" thickTop="1" thickBot="1">
      <c r="A335" s="116" t="s">
        <v>349</v>
      </c>
      <c r="B335" s="55" t="str">
        <f t="shared" si="5"/>
        <v>203243.96</v>
      </c>
      <c r="M335" s="110" t="s">
        <v>780</v>
      </c>
      <c r="N335" s="111" t="s">
        <v>1512</v>
      </c>
    </row>
    <row r="336" spans="1:14" ht="16.5" thickTop="1" thickBot="1">
      <c r="A336" s="116" t="s">
        <v>267</v>
      </c>
      <c r="B336" s="55" t="str">
        <f t="shared" si="5"/>
        <v>151382.78</v>
      </c>
      <c r="M336" s="108" t="s">
        <v>578</v>
      </c>
      <c r="N336" s="109" t="s">
        <v>1513</v>
      </c>
    </row>
    <row r="337" spans="1:14" ht="16.5" thickTop="1" thickBot="1">
      <c r="A337" s="116" t="s">
        <v>623</v>
      </c>
      <c r="B337" s="55" t="str">
        <f t="shared" si="5"/>
        <v>88702.56</v>
      </c>
      <c r="M337" s="110" t="s">
        <v>632</v>
      </c>
      <c r="N337" s="111" t="s">
        <v>1902</v>
      </c>
    </row>
    <row r="338" spans="1:14" ht="16.5" thickTop="1" thickBot="1">
      <c r="A338" s="116" t="s">
        <v>850</v>
      </c>
      <c r="B338" s="55" t="str">
        <f t="shared" si="5"/>
        <v>62233.38</v>
      </c>
      <c r="M338" s="108" t="s">
        <v>629</v>
      </c>
      <c r="N338" s="109" t="s">
        <v>1514</v>
      </c>
    </row>
    <row r="339" spans="1:14" ht="16.5" thickTop="1" thickBot="1">
      <c r="A339" s="116" t="s">
        <v>498</v>
      </c>
      <c r="B339" s="55" t="str">
        <f t="shared" si="5"/>
        <v>53397</v>
      </c>
      <c r="M339" s="110" t="s">
        <v>628</v>
      </c>
      <c r="N339" s="111" t="s">
        <v>1903</v>
      </c>
    </row>
    <row r="340" spans="1:14" ht="16.5" thickTop="1" thickBot="1">
      <c r="A340" s="116" t="s">
        <v>569</v>
      </c>
      <c r="B340" s="55" t="str">
        <f t="shared" si="5"/>
        <v>253050</v>
      </c>
      <c r="M340" s="108" t="s">
        <v>664</v>
      </c>
      <c r="N340" s="109" t="s">
        <v>1515</v>
      </c>
    </row>
    <row r="341" spans="1:14" ht="16.5" thickTop="1" thickBot="1">
      <c r="A341" s="116" t="s">
        <v>370</v>
      </c>
      <c r="B341" s="55" t="str">
        <f t="shared" si="5"/>
        <v>431162</v>
      </c>
      <c r="M341" s="110" t="s">
        <v>155</v>
      </c>
      <c r="N341" s="111" t="s">
        <v>1516</v>
      </c>
    </row>
    <row r="342" spans="1:14" ht="16.5" thickTop="1" thickBot="1">
      <c r="A342" s="116" t="s">
        <v>269</v>
      </c>
      <c r="B342" s="55" t="str">
        <f t="shared" si="5"/>
        <v>177710.22</v>
      </c>
      <c r="M342" s="108" t="s">
        <v>154</v>
      </c>
      <c r="N342" s="109" t="s">
        <v>1904</v>
      </c>
    </row>
    <row r="343" spans="1:14" ht="16.5" thickTop="1" thickBot="1">
      <c r="A343" s="116" t="s">
        <v>657</v>
      </c>
      <c r="B343" s="55" t="str">
        <f t="shared" si="5"/>
        <v>37877.95</v>
      </c>
      <c r="M343" s="110" t="s">
        <v>670</v>
      </c>
      <c r="N343" s="111" t="s">
        <v>1517</v>
      </c>
    </row>
    <row r="344" spans="1:14" ht="16.5" thickTop="1" thickBot="1">
      <c r="A344" s="116" t="s">
        <v>43</v>
      </c>
      <c r="B344" s="55" t="str">
        <f t="shared" si="5"/>
        <v>155324.19</v>
      </c>
      <c r="M344" s="108" t="s">
        <v>548</v>
      </c>
      <c r="N344" s="109" t="s">
        <v>1518</v>
      </c>
    </row>
    <row r="345" spans="1:14" ht="16.5" thickTop="1" thickBot="1">
      <c r="A345" s="116" t="s">
        <v>979</v>
      </c>
      <c r="B345" s="55" t="str">
        <f t="shared" si="5"/>
        <v>63956.55</v>
      </c>
      <c r="M345" s="110" t="s">
        <v>252</v>
      </c>
      <c r="N345" s="111" t="s">
        <v>1905</v>
      </c>
    </row>
    <row r="346" spans="1:14" ht="16.5" thickTop="1" thickBot="1">
      <c r="A346" s="116" t="s">
        <v>1069</v>
      </c>
      <c r="B346" s="55" t="str">
        <f t="shared" si="5"/>
        <v>92599</v>
      </c>
      <c r="M346" s="108" t="s">
        <v>251</v>
      </c>
      <c r="N346" s="109" t="s">
        <v>1906</v>
      </c>
    </row>
    <row r="347" spans="1:14" ht="16.5" thickTop="1" thickBot="1">
      <c r="A347" s="116" t="s">
        <v>94</v>
      </c>
      <c r="B347" s="55" t="str">
        <f t="shared" si="5"/>
        <v>67467.06</v>
      </c>
      <c r="M347" s="110" t="s">
        <v>504</v>
      </c>
      <c r="N347" s="111" t="s">
        <v>1907</v>
      </c>
    </row>
    <row r="348" spans="1:14" ht="16.5" thickTop="1" thickBot="1">
      <c r="A348" s="116" t="s">
        <v>1118</v>
      </c>
      <c r="B348" s="55" t="str">
        <f t="shared" si="5"/>
        <v>52945.05</v>
      </c>
      <c r="M348" s="108" t="s">
        <v>506</v>
      </c>
      <c r="N348" s="109" t="s">
        <v>1908</v>
      </c>
    </row>
    <row r="349" spans="1:14" ht="16.5" thickTop="1" thickBot="1">
      <c r="A349" s="116" t="s">
        <v>918</v>
      </c>
      <c r="B349" s="55" t="str">
        <f t="shared" si="5"/>
        <v>97896.96</v>
      </c>
      <c r="M349" s="110" t="s">
        <v>558</v>
      </c>
      <c r="N349" s="111" t="s">
        <v>1909</v>
      </c>
    </row>
    <row r="350" spans="1:14" ht="16.5" thickTop="1" thickBot="1">
      <c r="A350" s="116" t="s">
        <v>875</v>
      </c>
      <c r="B350" s="55" t="str">
        <f t="shared" si="5"/>
        <v>96858.16</v>
      </c>
      <c r="M350" s="108" t="s">
        <v>594</v>
      </c>
      <c r="N350" s="109" t="s">
        <v>1910</v>
      </c>
    </row>
    <row r="351" spans="1:14" ht="16.5" thickTop="1" thickBot="1">
      <c r="A351" s="116" t="s">
        <v>1204</v>
      </c>
      <c r="B351" s="55" t="str">
        <f t="shared" si="5"/>
        <v>141388.2</v>
      </c>
      <c r="M351" s="110" t="s">
        <v>601</v>
      </c>
      <c r="N351" s="111" t="s">
        <v>1911</v>
      </c>
    </row>
    <row r="352" spans="1:14" ht="16.5" thickTop="1" thickBot="1">
      <c r="A352" s="116" t="s">
        <v>1251</v>
      </c>
      <c r="B352" s="55" t="str">
        <f t="shared" si="5"/>
        <v>101658</v>
      </c>
      <c r="M352" s="108" t="s">
        <v>236</v>
      </c>
      <c r="N352" s="109" t="s">
        <v>1912</v>
      </c>
    </row>
    <row r="353" spans="1:14" ht="16.5" thickTop="1" thickBot="1">
      <c r="A353" s="116" t="s">
        <v>441</v>
      </c>
      <c r="B353" s="55" t="str">
        <f t="shared" si="5"/>
        <v>161744</v>
      </c>
      <c r="M353" s="110" t="s">
        <v>597</v>
      </c>
      <c r="N353" s="111" t="s">
        <v>1913</v>
      </c>
    </row>
    <row r="354" spans="1:14" ht="16.5" thickTop="1" thickBot="1">
      <c r="A354" s="116" t="s">
        <v>696</v>
      </c>
      <c r="B354" s="55" t="str">
        <f t="shared" si="5"/>
        <v>63095.36</v>
      </c>
      <c r="M354" s="108" t="s">
        <v>605</v>
      </c>
      <c r="N354" s="109" t="s">
        <v>1914</v>
      </c>
    </row>
    <row r="355" spans="1:14" ht="16.5" thickTop="1" thickBot="1">
      <c r="A355" s="116" t="s">
        <v>190</v>
      </c>
      <c r="B355" s="55" t="str">
        <f t="shared" si="5"/>
        <v>104716.36</v>
      </c>
      <c r="M355" s="110" t="s">
        <v>152</v>
      </c>
      <c r="N355" s="111" t="s">
        <v>1915</v>
      </c>
    </row>
    <row r="356" spans="1:14" ht="16.5" thickTop="1" thickBot="1">
      <c r="A356" s="116" t="s">
        <v>697</v>
      </c>
      <c r="B356" s="55" t="str">
        <f t="shared" si="5"/>
        <v>64971.75</v>
      </c>
      <c r="M356" s="108" t="s">
        <v>176</v>
      </c>
      <c r="N356" s="109" t="s">
        <v>1916</v>
      </c>
    </row>
    <row r="357" spans="1:14" ht="16.5" thickTop="1" thickBot="1">
      <c r="A357" s="116" t="s">
        <v>887</v>
      </c>
      <c r="B357" s="55" t="str">
        <f t="shared" si="5"/>
        <v>20052.08</v>
      </c>
      <c r="M357" s="110" t="s">
        <v>638</v>
      </c>
      <c r="N357" s="111" t="s">
        <v>1917</v>
      </c>
    </row>
    <row r="358" spans="1:14" ht="16.5" thickTop="1" thickBot="1">
      <c r="A358" s="116" t="s">
        <v>120</v>
      </c>
      <c r="B358" s="55" t="str">
        <f t="shared" si="5"/>
        <v>498179</v>
      </c>
      <c r="M358" s="108" t="s">
        <v>669</v>
      </c>
      <c r="N358" s="109" t="s">
        <v>1519</v>
      </c>
    </row>
    <row r="359" spans="1:14" ht="16.5" thickTop="1" thickBot="1">
      <c r="A359" s="116" t="s">
        <v>360</v>
      </c>
      <c r="B359" s="55" t="str">
        <f t="shared" si="5"/>
        <v>452463</v>
      </c>
      <c r="M359" s="110" t="s">
        <v>522</v>
      </c>
      <c r="N359" s="111" t="s">
        <v>1520</v>
      </c>
    </row>
    <row r="360" spans="1:14" ht="16.5" thickTop="1" thickBot="1">
      <c r="A360" s="116" t="s">
        <v>501</v>
      </c>
      <c r="B360" s="55" t="str">
        <f t="shared" si="5"/>
        <v>43753.85</v>
      </c>
      <c r="M360" s="108" t="s">
        <v>699</v>
      </c>
      <c r="N360" s="109" t="s">
        <v>1521</v>
      </c>
    </row>
    <row r="361" spans="1:14" ht="16.5" thickTop="1" thickBot="1">
      <c r="A361" s="116" t="s">
        <v>645</v>
      </c>
      <c r="B361" s="55" t="str">
        <f t="shared" si="5"/>
        <v>73808.64</v>
      </c>
      <c r="M361" s="110" t="s">
        <v>167</v>
      </c>
      <c r="N361" s="111" t="s">
        <v>1918</v>
      </c>
    </row>
    <row r="362" spans="1:14" ht="16.5" thickTop="1" thickBot="1">
      <c r="A362" s="116" t="s">
        <v>570</v>
      </c>
      <c r="B362" s="55" t="str">
        <f t="shared" si="5"/>
        <v>31500.9</v>
      </c>
      <c r="M362" s="108" t="s">
        <v>675</v>
      </c>
      <c r="N362" s="109" t="s">
        <v>1724</v>
      </c>
    </row>
    <row r="363" spans="1:14" ht="16.5" thickTop="1" thickBot="1">
      <c r="A363" s="116" t="s">
        <v>802</v>
      </c>
      <c r="B363" s="55" t="str">
        <f t="shared" si="5"/>
        <v>138782.05</v>
      </c>
      <c r="M363" s="110" t="s">
        <v>141</v>
      </c>
      <c r="N363" s="111" t="s">
        <v>1919</v>
      </c>
    </row>
    <row r="364" spans="1:14" ht="16.5" thickTop="1" thickBot="1">
      <c r="A364" s="116" t="s">
        <v>443</v>
      </c>
      <c r="B364" s="55" t="str">
        <f t="shared" si="5"/>
        <v>101167.68</v>
      </c>
      <c r="M364" s="108" t="s">
        <v>144</v>
      </c>
      <c r="N364" s="109" t="s">
        <v>1522</v>
      </c>
    </row>
    <row r="365" spans="1:14" ht="16.5" thickTop="1" thickBot="1">
      <c r="A365" s="116" t="s">
        <v>1174</v>
      </c>
      <c r="B365" s="55" t="str">
        <f t="shared" si="5"/>
        <v>56096.69</v>
      </c>
      <c r="M365" s="110" t="s">
        <v>169</v>
      </c>
      <c r="N365" s="111" t="s">
        <v>1920</v>
      </c>
    </row>
    <row r="366" spans="1:14" ht="16.5" thickTop="1" thickBot="1">
      <c r="A366" s="116" t="s">
        <v>919</v>
      </c>
      <c r="B366" s="55" t="str">
        <f t="shared" si="5"/>
        <v>152284.16</v>
      </c>
      <c r="M366" s="108" t="s">
        <v>265</v>
      </c>
      <c r="N366" s="109" t="s">
        <v>1921</v>
      </c>
    </row>
    <row r="367" spans="1:14" ht="16.5" thickTop="1" thickBot="1">
      <c r="A367" s="116" t="s">
        <v>191</v>
      </c>
      <c r="B367" s="55" t="str">
        <f t="shared" si="5"/>
        <v>206386</v>
      </c>
      <c r="M367" s="110" t="s">
        <v>689</v>
      </c>
      <c r="N367" s="111" t="s">
        <v>1922</v>
      </c>
    </row>
    <row r="368" spans="1:14" ht="16.5" thickTop="1" thickBot="1">
      <c r="A368" s="116" t="s">
        <v>683</v>
      </c>
      <c r="B368" s="55" t="str">
        <f t="shared" si="5"/>
        <v>157988</v>
      </c>
      <c r="M368" s="108" t="s">
        <v>170</v>
      </c>
      <c r="N368" s="109" t="s">
        <v>1923</v>
      </c>
    </row>
    <row r="369" spans="1:14" ht="16.5" thickTop="1" thickBot="1">
      <c r="A369" s="116" t="s">
        <v>663</v>
      </c>
      <c r="B369" s="55" t="str">
        <f t="shared" si="5"/>
        <v>183884</v>
      </c>
      <c r="M369" s="110" t="s">
        <v>692</v>
      </c>
      <c r="N369" s="111" t="s">
        <v>1924</v>
      </c>
    </row>
    <row r="370" spans="1:14" ht="16.5" thickTop="1" thickBot="1">
      <c r="A370" s="116" t="s">
        <v>220</v>
      </c>
      <c r="B370" s="55" t="str">
        <f t="shared" si="5"/>
        <v>46490.04</v>
      </c>
      <c r="M370" s="108" t="s">
        <v>516</v>
      </c>
      <c r="N370" s="109" t="s">
        <v>1523</v>
      </c>
    </row>
    <row r="371" spans="1:14" ht="16.5" thickTop="1" thickBot="1">
      <c r="A371" s="116" t="s">
        <v>557</v>
      </c>
      <c r="B371" s="55" t="str">
        <f t="shared" si="5"/>
        <v>60869.49</v>
      </c>
      <c r="M371" s="110" t="s">
        <v>539</v>
      </c>
      <c r="N371" s="111" t="s">
        <v>1925</v>
      </c>
    </row>
    <row r="372" spans="1:14" ht="16.5" thickTop="1" thickBot="1">
      <c r="A372" s="116" t="s">
        <v>978</v>
      </c>
      <c r="B372" s="55" t="str">
        <f t="shared" si="5"/>
        <v>85275.4</v>
      </c>
      <c r="M372" s="108" t="s">
        <v>540</v>
      </c>
      <c r="N372" s="109" t="s">
        <v>1926</v>
      </c>
    </row>
    <row r="373" spans="1:14" ht="16.5" thickTop="1" thickBot="1">
      <c r="A373" s="116" t="s">
        <v>503</v>
      </c>
      <c r="B373" s="55" t="str">
        <f t="shared" si="5"/>
        <v>19213.44</v>
      </c>
      <c r="M373" s="110" t="s">
        <v>803</v>
      </c>
      <c r="N373" s="111" t="s">
        <v>1927</v>
      </c>
    </row>
    <row r="374" spans="1:14" ht="16.5" thickTop="1" thickBot="1">
      <c r="A374" s="116" t="s">
        <v>96</v>
      </c>
      <c r="B374" s="55" t="str">
        <f t="shared" si="5"/>
        <v>79237.77</v>
      </c>
      <c r="M374" s="108" t="s">
        <v>667</v>
      </c>
      <c r="N374" s="109" t="s">
        <v>1524</v>
      </c>
    </row>
    <row r="375" spans="1:14" ht="16.5" thickTop="1" thickBot="1">
      <c r="A375" s="116" t="s">
        <v>98</v>
      </c>
      <c r="B375" s="55" t="str">
        <f t="shared" si="5"/>
        <v>186452.2</v>
      </c>
      <c r="M375" s="110" t="s">
        <v>799</v>
      </c>
      <c r="N375" s="111" t="s">
        <v>1928</v>
      </c>
    </row>
    <row r="376" spans="1:14" ht="16.5" thickTop="1" thickBot="1">
      <c r="A376" s="116" t="s">
        <v>372</v>
      </c>
      <c r="B376" s="55" t="str">
        <f t="shared" si="5"/>
        <v>179148</v>
      </c>
      <c r="M376" s="108" t="s">
        <v>807</v>
      </c>
      <c r="N376" s="109" t="s">
        <v>1929</v>
      </c>
    </row>
    <row r="377" spans="1:14" ht="16.5" thickTop="1" thickBot="1">
      <c r="A377" s="116" t="s">
        <v>1175</v>
      </c>
      <c r="B377" s="55" t="str">
        <f t="shared" si="5"/>
        <v>313932</v>
      </c>
      <c r="M377" s="110" t="s">
        <v>812</v>
      </c>
      <c r="N377" s="111" t="s">
        <v>1930</v>
      </c>
    </row>
    <row r="378" spans="1:14" ht="16.5" thickTop="1" thickBot="1">
      <c r="A378" s="116" t="s">
        <v>818</v>
      </c>
      <c r="B378" s="55" t="str">
        <f t="shared" si="5"/>
        <v>169356.6</v>
      </c>
      <c r="M378" s="108" t="s">
        <v>305</v>
      </c>
      <c r="N378" s="109" t="s">
        <v>1525</v>
      </c>
    </row>
    <row r="379" spans="1:14" ht="16.5" thickTop="1" thickBot="1">
      <c r="A379" s="116" t="s">
        <v>138</v>
      </c>
      <c r="B379" s="55" t="str">
        <f t="shared" si="5"/>
        <v>43357.05</v>
      </c>
      <c r="M379" s="110" t="s">
        <v>568</v>
      </c>
      <c r="N379" s="111" t="s">
        <v>1931</v>
      </c>
    </row>
    <row r="380" spans="1:14" ht="16.5" thickTop="1" thickBot="1">
      <c r="A380" s="116" t="s">
        <v>576</v>
      </c>
      <c r="B380" s="55" t="str">
        <f t="shared" si="5"/>
        <v>33600.96</v>
      </c>
      <c r="M380" s="108" t="s">
        <v>758</v>
      </c>
      <c r="N380" s="109" t="s">
        <v>1932</v>
      </c>
    </row>
    <row r="381" spans="1:14" ht="16.5" thickTop="1" thickBot="1">
      <c r="A381" s="116" t="s">
        <v>577</v>
      </c>
      <c r="B381" s="55" t="str">
        <f t="shared" si="5"/>
        <v>113872.5</v>
      </c>
      <c r="M381" s="110" t="s">
        <v>227</v>
      </c>
      <c r="N381" s="111" t="s">
        <v>1933</v>
      </c>
    </row>
    <row r="382" spans="1:14" ht="16.5" thickTop="1" thickBot="1">
      <c r="A382" s="116" t="s">
        <v>465</v>
      </c>
      <c r="B382" s="55" t="str">
        <f t="shared" si="5"/>
        <v>42089.92</v>
      </c>
      <c r="M382" s="108" t="s">
        <v>759</v>
      </c>
      <c r="N382" s="109" t="s">
        <v>1934</v>
      </c>
    </row>
    <row r="383" spans="1:14" ht="16.5" thickTop="1" thickBot="1">
      <c r="A383" s="116" t="s">
        <v>363</v>
      </c>
      <c r="B383" s="55" t="str">
        <f t="shared" si="5"/>
        <v>13588.2</v>
      </c>
      <c r="M383" s="110" t="s">
        <v>470</v>
      </c>
      <c r="N383" s="111" t="s">
        <v>1935</v>
      </c>
    </row>
    <row r="384" spans="1:14" ht="16.5" thickTop="1" thickBot="1">
      <c r="A384" s="116" t="s">
        <v>977</v>
      </c>
      <c r="B384" s="55" t="str">
        <f t="shared" si="5"/>
        <v>5384.4</v>
      </c>
      <c r="M384" s="108" t="s">
        <v>546</v>
      </c>
      <c r="N384" s="109" t="s">
        <v>1936</v>
      </c>
    </row>
    <row r="385" spans="1:14" ht="16.5" thickTop="1" thickBot="1">
      <c r="A385" s="116" t="s">
        <v>652</v>
      </c>
      <c r="B385" s="55" t="str">
        <f t="shared" si="5"/>
        <v>298429</v>
      </c>
      <c r="M385" s="110" t="s">
        <v>497</v>
      </c>
      <c r="N385" s="111" t="s">
        <v>1937</v>
      </c>
    </row>
    <row r="386" spans="1:14" ht="16.5" thickTop="1" thickBot="1">
      <c r="A386" s="116" t="s">
        <v>504</v>
      </c>
      <c r="B386" s="55" t="str">
        <f t="shared" si="5"/>
        <v>28870.8</v>
      </c>
      <c r="M386" s="108" t="s">
        <v>570</v>
      </c>
      <c r="N386" s="109" t="s">
        <v>1938</v>
      </c>
    </row>
    <row r="387" spans="1:14" ht="16.5" thickTop="1" thickBot="1">
      <c r="A387" s="116" t="s">
        <v>453</v>
      </c>
      <c r="B387" s="55" t="str">
        <f t="shared" ref="B387:B450" si="6">VLOOKUP(A387,$M$2:$N$988,2,0)</f>
        <v>106790.7</v>
      </c>
      <c r="M387" s="110" t="s">
        <v>576</v>
      </c>
      <c r="N387" s="111" t="s">
        <v>1939</v>
      </c>
    </row>
    <row r="388" spans="1:14" ht="16.5" thickTop="1" thickBot="1">
      <c r="A388" s="116" t="s">
        <v>506</v>
      </c>
      <c r="B388" s="55" t="str">
        <f t="shared" si="6"/>
        <v>27221.04</v>
      </c>
      <c r="M388" s="108" t="s">
        <v>563</v>
      </c>
      <c r="N388" s="109" t="s">
        <v>1940</v>
      </c>
    </row>
    <row r="389" spans="1:14" ht="16.5" thickTop="1" thickBot="1">
      <c r="A389" s="116" t="s">
        <v>640</v>
      </c>
      <c r="B389" s="55" t="str">
        <f t="shared" si="6"/>
        <v>81330</v>
      </c>
      <c r="M389" s="110" t="s">
        <v>530</v>
      </c>
      <c r="N389" s="111" t="s">
        <v>1941</v>
      </c>
    </row>
    <row r="390" spans="1:14" ht="16.5" thickTop="1" thickBot="1">
      <c r="A390" s="116" t="s">
        <v>27</v>
      </c>
      <c r="B390" s="55" t="str">
        <f t="shared" si="6"/>
        <v>104398.8</v>
      </c>
      <c r="M390" s="108" t="s">
        <v>487</v>
      </c>
      <c r="N390" s="109" t="s">
        <v>1942</v>
      </c>
    </row>
    <row r="391" spans="1:14" ht="16.5" thickTop="1" thickBot="1">
      <c r="A391" s="116" t="s">
        <v>1192</v>
      </c>
      <c r="B391" s="55" t="str">
        <f t="shared" si="6"/>
        <v>76077.96</v>
      </c>
      <c r="M391" s="110" t="s">
        <v>149</v>
      </c>
      <c r="N391" s="111" t="s">
        <v>1943</v>
      </c>
    </row>
    <row r="392" spans="1:14" ht="16.5" thickTop="1" thickBot="1">
      <c r="A392" s="116" t="s">
        <v>507</v>
      </c>
      <c r="B392" s="55" t="str">
        <f t="shared" si="6"/>
        <v>457350.3</v>
      </c>
      <c r="M392" s="108" t="s">
        <v>634</v>
      </c>
      <c r="N392" s="109" t="s">
        <v>1944</v>
      </c>
    </row>
    <row r="393" spans="1:14" ht="16.5" thickTop="1" thickBot="1">
      <c r="A393" s="116" t="s">
        <v>192</v>
      </c>
      <c r="B393" s="55" t="str">
        <f t="shared" si="6"/>
        <v>523556</v>
      </c>
      <c r="M393" s="110" t="s">
        <v>635</v>
      </c>
      <c r="N393" s="111" t="s">
        <v>1945</v>
      </c>
    </row>
    <row r="394" spans="1:14" ht="16.5" thickTop="1" thickBot="1">
      <c r="A394" s="116" t="s">
        <v>939</v>
      </c>
      <c r="B394" s="55" t="str">
        <f t="shared" si="6"/>
        <v>193931</v>
      </c>
      <c r="M394" s="108" t="s">
        <v>151</v>
      </c>
      <c r="N394" s="109" t="s">
        <v>1526</v>
      </c>
    </row>
    <row r="395" spans="1:14" ht="16.5" thickTop="1" thickBot="1">
      <c r="A395" s="116" t="s">
        <v>102</v>
      </c>
      <c r="B395" s="55" t="str">
        <f t="shared" si="6"/>
        <v>89353.23</v>
      </c>
      <c r="M395" s="110" t="s">
        <v>266</v>
      </c>
      <c r="N395" s="111" t="s">
        <v>1946</v>
      </c>
    </row>
    <row r="396" spans="1:14" ht="16.5" thickTop="1" thickBot="1">
      <c r="A396" s="116" t="s">
        <v>444</v>
      </c>
      <c r="B396" s="55" t="str">
        <f t="shared" si="6"/>
        <v>94215</v>
      </c>
      <c r="M396" s="108" t="s">
        <v>702</v>
      </c>
      <c r="N396" s="109" t="s">
        <v>1947</v>
      </c>
    </row>
    <row r="397" spans="1:14" ht="16.5" thickTop="1" thickBot="1">
      <c r="A397" s="116" t="s">
        <v>1166</v>
      </c>
      <c r="B397" s="55" t="str">
        <f t="shared" si="6"/>
        <v>340672</v>
      </c>
      <c r="M397" s="110" t="s">
        <v>704</v>
      </c>
      <c r="N397" s="111" t="s">
        <v>1948</v>
      </c>
    </row>
    <row r="398" spans="1:14" ht="16.5" thickTop="1" thickBot="1">
      <c r="A398" s="116" t="s">
        <v>634</v>
      </c>
      <c r="B398" s="55" t="str">
        <f t="shared" si="6"/>
        <v>52093.08</v>
      </c>
      <c r="M398" s="108" t="s">
        <v>705</v>
      </c>
      <c r="N398" s="109" t="s">
        <v>1949</v>
      </c>
    </row>
    <row r="399" spans="1:14" ht="16.5" thickTop="1" thickBot="1">
      <c r="A399" s="116" t="s">
        <v>641</v>
      </c>
      <c r="B399" s="55" t="str">
        <f t="shared" si="6"/>
        <v>79959.36</v>
      </c>
      <c r="M399" s="110" t="s">
        <v>50</v>
      </c>
      <c r="N399" s="111" t="s">
        <v>1764</v>
      </c>
    </row>
    <row r="400" spans="1:14" ht="16.5" thickTop="1" thickBot="1">
      <c r="A400" s="116" t="s">
        <v>646</v>
      </c>
      <c r="B400" s="55" t="str">
        <f t="shared" si="6"/>
        <v>98411.52</v>
      </c>
      <c r="M400" s="108" t="s">
        <v>706</v>
      </c>
      <c r="N400" s="109" t="s">
        <v>1950</v>
      </c>
    </row>
    <row r="401" spans="1:14" ht="16.5" thickTop="1" thickBot="1">
      <c r="A401" s="116" t="s">
        <v>651</v>
      </c>
      <c r="B401" s="55" t="str">
        <f t="shared" si="6"/>
        <v>91089.6</v>
      </c>
      <c r="M401" s="110" t="s">
        <v>603</v>
      </c>
      <c r="N401" s="111" t="s">
        <v>1527</v>
      </c>
    </row>
    <row r="402" spans="1:14" ht="16.5" thickTop="1" thickBot="1">
      <c r="A402" s="116" t="s">
        <v>803</v>
      </c>
      <c r="B402" s="55" t="str">
        <f t="shared" si="6"/>
        <v>61167.15</v>
      </c>
      <c r="M402" s="108" t="s">
        <v>800</v>
      </c>
      <c r="N402" s="109" t="s">
        <v>1951</v>
      </c>
    </row>
    <row r="403" spans="1:14" ht="16.5" thickTop="1" thickBot="1">
      <c r="A403" s="116" t="s">
        <v>364</v>
      </c>
      <c r="B403" s="55" t="str">
        <f t="shared" si="6"/>
        <v>12532.55</v>
      </c>
      <c r="M403" s="110" t="s">
        <v>801</v>
      </c>
      <c r="N403" s="111" t="s">
        <v>1528</v>
      </c>
    </row>
    <row r="404" spans="1:14" ht="16.5" thickTop="1" thickBot="1">
      <c r="A404" s="116" t="s">
        <v>555</v>
      </c>
      <c r="B404" s="55" t="str">
        <f t="shared" si="6"/>
        <v>26880</v>
      </c>
      <c r="M404" s="108" t="s">
        <v>809</v>
      </c>
      <c r="N404" s="109" t="s">
        <v>1952</v>
      </c>
    </row>
    <row r="405" spans="1:14" ht="16.5" thickTop="1" thickBot="1">
      <c r="A405" s="116" t="s">
        <v>556</v>
      </c>
      <c r="B405" s="55" t="str">
        <f t="shared" si="6"/>
        <v>25760</v>
      </c>
      <c r="M405" s="110" t="s">
        <v>741</v>
      </c>
      <c r="N405" s="111" t="s">
        <v>1953</v>
      </c>
    </row>
    <row r="406" spans="1:14" ht="16.5" thickTop="1" thickBot="1">
      <c r="A406" s="116" t="s">
        <v>509</v>
      </c>
      <c r="B406" s="55" t="str">
        <f t="shared" si="6"/>
        <v>492166</v>
      </c>
      <c r="M406" s="108" t="s">
        <v>729</v>
      </c>
      <c r="N406" s="109" t="s">
        <v>1954</v>
      </c>
    </row>
    <row r="407" spans="1:14" ht="16.5" thickTop="1" thickBot="1">
      <c r="A407" s="116" t="s">
        <v>825</v>
      </c>
      <c r="B407" s="55" t="str">
        <f t="shared" si="6"/>
        <v>34630.57</v>
      </c>
      <c r="M407" s="110" t="s">
        <v>733</v>
      </c>
      <c r="N407" s="111" t="s">
        <v>1955</v>
      </c>
    </row>
    <row r="408" spans="1:14" ht="16.5" thickTop="1" thickBot="1">
      <c r="A408" s="116" t="s">
        <v>891</v>
      </c>
      <c r="B408" s="55" t="str">
        <f t="shared" si="6"/>
        <v>27571.61</v>
      </c>
      <c r="M408" s="108" t="s">
        <v>735</v>
      </c>
      <c r="N408" s="109" t="s">
        <v>1956</v>
      </c>
    </row>
    <row r="409" spans="1:14" ht="16.5" thickTop="1" thickBot="1">
      <c r="A409" s="116" t="s">
        <v>941</v>
      </c>
      <c r="B409" s="55" t="str">
        <f t="shared" si="6"/>
        <v>39578.17</v>
      </c>
      <c r="M409" s="110" t="s">
        <v>738</v>
      </c>
      <c r="N409" s="111" t="s">
        <v>1957</v>
      </c>
    </row>
    <row r="410" spans="1:14" ht="16.5" thickTop="1" thickBot="1">
      <c r="A410" s="116" t="s">
        <v>194</v>
      </c>
      <c r="B410" s="55" t="str">
        <f t="shared" si="6"/>
        <v>109381.86</v>
      </c>
      <c r="M410" s="108" t="s">
        <v>742</v>
      </c>
      <c r="N410" s="109" t="s">
        <v>1958</v>
      </c>
    </row>
    <row r="411" spans="1:14" ht="16.5" thickTop="1" thickBot="1">
      <c r="A411" s="116" t="s">
        <v>584</v>
      </c>
      <c r="B411" s="55" t="str">
        <f t="shared" si="6"/>
        <v>88028.55</v>
      </c>
      <c r="M411" s="110" t="s">
        <v>224</v>
      </c>
      <c r="N411" s="111" t="s">
        <v>1959</v>
      </c>
    </row>
    <row r="412" spans="1:14" ht="16.5" thickTop="1" thickBot="1">
      <c r="A412" s="116" t="s">
        <v>771</v>
      </c>
      <c r="B412" s="55" t="str">
        <f t="shared" si="6"/>
        <v>78705.55</v>
      </c>
      <c r="M412" s="108" t="s">
        <v>786</v>
      </c>
      <c r="N412" s="109" t="s">
        <v>1960</v>
      </c>
    </row>
    <row r="413" spans="1:14" ht="16.5" thickTop="1" thickBot="1">
      <c r="A413" s="116" t="s">
        <v>295</v>
      </c>
      <c r="B413" s="55" t="str">
        <f t="shared" si="6"/>
        <v>125090.56</v>
      </c>
      <c r="M413" s="110" t="s">
        <v>226</v>
      </c>
      <c r="N413" s="111" t="s">
        <v>1529</v>
      </c>
    </row>
    <row r="414" spans="1:14" ht="16.5" thickTop="1" thickBot="1">
      <c r="A414" s="116" t="s">
        <v>889</v>
      </c>
      <c r="B414" s="55" t="str">
        <f t="shared" si="6"/>
        <v>95650.56</v>
      </c>
      <c r="M414" s="108" t="s">
        <v>38</v>
      </c>
      <c r="N414" s="109" t="s">
        <v>1753</v>
      </c>
    </row>
    <row r="415" spans="1:14" ht="16.5" thickTop="1" thickBot="1">
      <c r="A415" s="116" t="s">
        <v>687</v>
      </c>
      <c r="B415" s="55" t="str">
        <f t="shared" si="6"/>
        <v>62693.1</v>
      </c>
      <c r="M415" s="110" t="s">
        <v>760</v>
      </c>
      <c r="N415" s="111" t="s">
        <v>1961</v>
      </c>
    </row>
    <row r="416" spans="1:14" ht="16.5" thickTop="1" thickBot="1">
      <c r="A416" s="116" t="s">
        <v>890</v>
      </c>
      <c r="B416" s="55" t="str">
        <f t="shared" si="6"/>
        <v>20052.08</v>
      </c>
      <c r="M416" s="108" t="s">
        <v>57</v>
      </c>
      <c r="N416" s="109" t="s">
        <v>1756</v>
      </c>
    </row>
    <row r="417" spans="1:14" ht="16.5" thickTop="1" thickBot="1">
      <c r="A417" s="116" t="s">
        <v>635</v>
      </c>
      <c r="B417" s="55" t="str">
        <f t="shared" si="6"/>
        <v>81033.68</v>
      </c>
      <c r="M417" s="110" t="s">
        <v>158</v>
      </c>
      <c r="N417" s="111" t="s">
        <v>1962</v>
      </c>
    </row>
    <row r="418" spans="1:14" ht="16.5" thickTop="1" thickBot="1">
      <c r="A418" s="116" t="s">
        <v>874</v>
      </c>
      <c r="B418" s="55" t="str">
        <f t="shared" si="6"/>
        <v>88998.75</v>
      </c>
      <c r="M418" s="108" t="s">
        <v>223</v>
      </c>
      <c r="N418" s="109" t="s">
        <v>1963</v>
      </c>
    </row>
    <row r="419" spans="1:14" ht="16.5" thickTop="1" thickBot="1">
      <c r="A419" s="116" t="s">
        <v>235</v>
      </c>
      <c r="B419" s="55" t="str">
        <f t="shared" si="6"/>
        <v>124589</v>
      </c>
      <c r="M419" s="110" t="s">
        <v>574</v>
      </c>
      <c r="N419" s="111" t="s">
        <v>1964</v>
      </c>
    </row>
    <row r="420" spans="1:14" ht="16.5" thickTop="1" thickBot="1">
      <c r="A420" s="116" t="s">
        <v>350</v>
      </c>
      <c r="B420" s="55" t="str">
        <f t="shared" si="6"/>
        <v>65438.8</v>
      </c>
      <c r="M420" s="108" t="s">
        <v>222</v>
      </c>
      <c r="N420" s="109" t="s">
        <v>1965</v>
      </c>
    </row>
    <row r="421" spans="1:14" ht="16.5" thickTop="1" thickBot="1">
      <c r="A421" s="116" t="s">
        <v>510</v>
      </c>
      <c r="B421" s="55" t="str">
        <f t="shared" si="6"/>
        <v>74724.87</v>
      </c>
      <c r="M421" s="110" t="s">
        <v>492</v>
      </c>
      <c r="N421" s="111" t="s">
        <v>1966</v>
      </c>
    </row>
    <row r="422" spans="1:14" ht="16.5" thickTop="1" thickBot="1">
      <c r="A422" s="116" t="s">
        <v>1103</v>
      </c>
      <c r="B422" s="55" t="str">
        <f t="shared" si="6"/>
        <v>301543.44</v>
      </c>
      <c r="M422" s="108" t="s">
        <v>493</v>
      </c>
      <c r="N422" s="109" t="s">
        <v>1531</v>
      </c>
    </row>
    <row r="423" spans="1:14" ht="16.5" thickTop="1" thickBot="1">
      <c r="A423" s="116" t="s">
        <v>404</v>
      </c>
      <c r="B423" s="55" t="str">
        <f t="shared" si="6"/>
        <v>292405.76</v>
      </c>
      <c r="M423" s="110" t="s">
        <v>668</v>
      </c>
      <c r="N423" s="111" t="s">
        <v>1532</v>
      </c>
    </row>
    <row r="424" spans="1:14" ht="16.5" thickTop="1" thickBot="1">
      <c r="A424" s="116" t="s">
        <v>902</v>
      </c>
      <c r="B424" s="55" t="str">
        <f t="shared" si="6"/>
        <v>10026.04</v>
      </c>
      <c r="M424" s="108" t="s">
        <v>667</v>
      </c>
      <c r="N424" s="109" t="s">
        <v>1524</v>
      </c>
    </row>
    <row r="425" spans="1:14" ht="16.5" thickTop="1" thickBot="1">
      <c r="A425" s="116" t="s">
        <v>103</v>
      </c>
      <c r="B425" s="55" t="str">
        <f t="shared" si="6"/>
        <v>14148.75</v>
      </c>
      <c r="M425" s="110" t="s">
        <v>665</v>
      </c>
      <c r="N425" s="111" t="s">
        <v>1967</v>
      </c>
    </row>
    <row r="426" spans="1:14" ht="16.5" thickTop="1" thickBot="1">
      <c r="A426" s="116" t="s">
        <v>989</v>
      </c>
      <c r="B426" s="55" t="str">
        <f t="shared" si="6"/>
        <v>56025</v>
      </c>
      <c r="M426" s="108" t="s">
        <v>666</v>
      </c>
      <c r="N426" s="109" t="s">
        <v>1533</v>
      </c>
    </row>
    <row r="427" spans="1:14" ht="16.5" thickTop="1" thickBot="1">
      <c r="A427" s="116" t="s">
        <v>53</v>
      </c>
      <c r="B427" s="55" t="str">
        <f t="shared" si="6"/>
        <v>89756.88</v>
      </c>
      <c r="M427" s="110" t="s">
        <v>206</v>
      </c>
      <c r="N427" s="111" t="s">
        <v>1968</v>
      </c>
    </row>
    <row r="428" spans="1:14" ht="16.5" thickTop="1" thickBot="1">
      <c r="A428" s="116" t="s">
        <v>914</v>
      </c>
      <c r="B428" s="55" t="str">
        <f t="shared" si="6"/>
        <v>361648</v>
      </c>
      <c r="M428" s="108" t="s">
        <v>761</v>
      </c>
      <c r="N428" s="109" t="s">
        <v>1969</v>
      </c>
    </row>
    <row r="429" spans="1:14" ht="16.5" thickTop="1" thickBot="1">
      <c r="A429" s="116" t="s">
        <v>14</v>
      </c>
      <c r="B429" s="55" t="str">
        <f t="shared" si="6"/>
        <v>382139</v>
      </c>
      <c r="M429" s="110" t="s">
        <v>567</v>
      </c>
      <c r="N429" s="111" t="s">
        <v>1534</v>
      </c>
    </row>
    <row r="430" spans="1:14" ht="16.5" thickTop="1" thickBot="1">
      <c r="A430" s="116" t="s">
        <v>511</v>
      </c>
      <c r="B430" s="55" t="str">
        <f t="shared" si="6"/>
        <v>36079.89</v>
      </c>
      <c r="M430" s="108" t="s">
        <v>225</v>
      </c>
      <c r="N430" s="109" t="s">
        <v>1970</v>
      </c>
    </row>
    <row r="431" spans="1:14" ht="16.5" thickTop="1" thickBot="1">
      <c r="A431" s="116" t="s">
        <v>876</v>
      </c>
      <c r="B431" s="55" t="str">
        <f t="shared" si="6"/>
        <v>141270.75</v>
      </c>
      <c r="M431" s="110" t="s">
        <v>476</v>
      </c>
      <c r="N431" s="111" t="s">
        <v>1971</v>
      </c>
    </row>
    <row r="432" spans="1:14" ht="16.5" thickTop="1" thickBot="1">
      <c r="A432" s="116" t="s">
        <v>271</v>
      </c>
      <c r="B432" s="55" t="str">
        <f t="shared" si="6"/>
        <v>155330.55</v>
      </c>
      <c r="M432" s="108" t="s">
        <v>484</v>
      </c>
      <c r="N432" s="109" t="s">
        <v>1972</v>
      </c>
    </row>
    <row r="433" spans="1:14" ht="16.5" thickTop="1" thickBot="1">
      <c r="A433" s="116" t="s">
        <v>838</v>
      </c>
      <c r="B433" s="55" t="str">
        <f t="shared" si="6"/>
        <v>90159.85</v>
      </c>
      <c r="M433" s="110" t="s">
        <v>531</v>
      </c>
      <c r="N433" s="111" t="s">
        <v>1973</v>
      </c>
    </row>
    <row r="434" spans="1:14" ht="16.5" thickTop="1" thickBot="1">
      <c r="A434" s="116" t="s">
        <v>446</v>
      </c>
      <c r="B434" s="55" t="str">
        <f t="shared" si="6"/>
        <v>32970.08</v>
      </c>
      <c r="M434" s="108" t="s">
        <v>534</v>
      </c>
      <c r="N434" s="109" t="s">
        <v>1974</v>
      </c>
    </row>
    <row r="435" spans="1:14" ht="16.5" thickTop="1" thickBot="1">
      <c r="A435" s="116" t="s">
        <v>790</v>
      </c>
      <c r="B435" s="55" t="str">
        <f t="shared" si="6"/>
        <v>79216.2</v>
      </c>
      <c r="M435" s="110" t="s">
        <v>783</v>
      </c>
      <c r="N435" s="111" t="s">
        <v>1536</v>
      </c>
    </row>
    <row r="436" spans="1:14" ht="16.5" thickTop="1" thickBot="1">
      <c r="A436" s="116" t="s">
        <v>992</v>
      </c>
      <c r="B436" s="55" t="str">
        <f t="shared" si="6"/>
        <v>68475</v>
      </c>
      <c r="M436" s="108" t="s">
        <v>755</v>
      </c>
      <c r="N436" s="109" t="s">
        <v>1975</v>
      </c>
    </row>
    <row r="437" spans="1:14" ht="16.5" thickTop="1" thickBot="1">
      <c r="A437" s="116" t="s">
        <v>1104</v>
      </c>
      <c r="B437" s="55" t="str">
        <f t="shared" si="6"/>
        <v>143197</v>
      </c>
      <c r="M437" s="110" t="s">
        <v>763</v>
      </c>
      <c r="N437" s="111" t="s">
        <v>1976</v>
      </c>
    </row>
    <row r="438" spans="1:14" ht="16.5" thickTop="1" thickBot="1">
      <c r="A438" s="116" t="s">
        <v>986</v>
      </c>
      <c r="B438" s="55" t="str">
        <f t="shared" si="6"/>
        <v>220202</v>
      </c>
      <c r="M438" s="108" t="s">
        <v>762</v>
      </c>
      <c r="N438" s="109" t="s">
        <v>1977</v>
      </c>
    </row>
    <row r="439" spans="1:14" ht="16.5" thickTop="1" thickBot="1">
      <c r="A439" s="116" t="s">
        <v>156</v>
      </c>
      <c r="B439" s="55" t="str">
        <f t="shared" si="6"/>
        <v>249100</v>
      </c>
      <c r="M439" s="110" t="s">
        <v>777</v>
      </c>
      <c r="N439" s="111" t="s">
        <v>1978</v>
      </c>
    </row>
    <row r="440" spans="1:14" ht="16.5" thickTop="1" thickBot="1">
      <c r="A440" s="116" t="s">
        <v>1242</v>
      </c>
      <c r="B440" s="55" t="str">
        <f t="shared" si="6"/>
        <v>99927.9</v>
      </c>
      <c r="M440" s="108" t="s">
        <v>778</v>
      </c>
      <c r="N440" s="109" t="s">
        <v>1979</v>
      </c>
    </row>
    <row r="441" spans="1:14" ht="16.5" thickTop="1" thickBot="1">
      <c r="A441" s="116" t="s">
        <v>173</v>
      </c>
      <c r="B441" s="55" t="str">
        <f t="shared" si="6"/>
        <v>274889</v>
      </c>
      <c r="M441" s="110" t="s">
        <v>676</v>
      </c>
      <c r="N441" s="111" t="s">
        <v>1537</v>
      </c>
    </row>
    <row r="442" spans="1:14" ht="16.5" thickTop="1" thickBot="1">
      <c r="A442" s="116" t="s">
        <v>176</v>
      </c>
      <c r="B442" s="55" t="str">
        <f t="shared" si="6"/>
        <v>80427.27</v>
      </c>
      <c r="M442" s="108" t="s">
        <v>488</v>
      </c>
      <c r="N442" s="109" t="s">
        <v>1980</v>
      </c>
    </row>
    <row r="443" spans="1:14" ht="16.5" thickTop="1" thickBot="1">
      <c r="A443" s="116" t="s">
        <v>447</v>
      </c>
      <c r="B443" s="55" t="str">
        <f t="shared" si="6"/>
        <v>74423.36</v>
      </c>
      <c r="M443" s="110" t="s">
        <v>513</v>
      </c>
      <c r="N443" s="111" t="s">
        <v>1981</v>
      </c>
    </row>
    <row r="444" spans="1:14" ht="16.5" thickTop="1" thickBot="1">
      <c r="A444" s="116" t="s">
        <v>724</v>
      </c>
      <c r="B444" s="55" t="str">
        <f t="shared" si="6"/>
        <v>402727</v>
      </c>
      <c r="M444" s="108" t="s">
        <v>566</v>
      </c>
      <c r="N444" s="109" t="s">
        <v>1982</v>
      </c>
    </row>
    <row r="445" spans="1:14" ht="16.5" thickTop="1" thickBot="1">
      <c r="A445" s="116" t="s">
        <v>863</v>
      </c>
      <c r="B445" s="55" t="str">
        <f t="shared" si="6"/>
        <v>133061.4</v>
      </c>
      <c r="M445" s="110" t="s">
        <v>525</v>
      </c>
      <c r="N445" s="111" t="s">
        <v>1983</v>
      </c>
    </row>
    <row r="446" spans="1:14" ht="16.5" thickTop="1" thickBot="1">
      <c r="A446" s="116" t="s">
        <v>735</v>
      </c>
      <c r="B446" s="55" t="str">
        <f t="shared" si="6"/>
        <v>172068</v>
      </c>
      <c r="M446" s="108" t="s">
        <v>538</v>
      </c>
      <c r="N446" s="109" t="s">
        <v>1984</v>
      </c>
    </row>
    <row r="447" spans="1:14" ht="16.5" thickTop="1" thickBot="1">
      <c r="A447" s="116" t="s">
        <v>168</v>
      </c>
      <c r="B447" s="55" t="str">
        <f t="shared" si="6"/>
        <v>201764</v>
      </c>
      <c r="M447" s="110" t="s">
        <v>535</v>
      </c>
      <c r="N447" s="111" t="s">
        <v>1538</v>
      </c>
    </row>
    <row r="448" spans="1:14" ht="16.5" thickTop="1" thickBot="1">
      <c r="A448" s="116" t="s">
        <v>699</v>
      </c>
      <c r="B448" s="55" t="str">
        <f t="shared" si="6"/>
        <v>159242</v>
      </c>
      <c r="M448" s="108" t="s">
        <v>736</v>
      </c>
      <c r="N448" s="109" t="s">
        <v>1539</v>
      </c>
    </row>
    <row r="449" spans="1:14" ht="16.5" thickTop="1" thickBot="1">
      <c r="A449" s="116" t="s">
        <v>817</v>
      </c>
      <c r="B449" s="55" t="str">
        <f t="shared" si="6"/>
        <v>271912</v>
      </c>
      <c r="M449" s="110" t="s">
        <v>561</v>
      </c>
      <c r="N449" s="111" t="s">
        <v>1540</v>
      </c>
    </row>
    <row r="450" spans="1:14" ht="16.5" thickTop="1" thickBot="1">
      <c r="A450" s="116" t="s">
        <v>780</v>
      </c>
      <c r="B450" s="55" t="str">
        <f t="shared" si="6"/>
        <v>172337</v>
      </c>
      <c r="M450" s="108" t="s">
        <v>604</v>
      </c>
      <c r="N450" s="109" t="s">
        <v>1541</v>
      </c>
    </row>
    <row r="451" spans="1:14" ht="16.5" thickTop="1" thickBot="1">
      <c r="A451" s="116" t="s">
        <v>656</v>
      </c>
      <c r="B451" s="55" t="str">
        <f t="shared" ref="B451:B514" si="7">VLOOKUP(A451,$M$2:$N$988,2,0)</f>
        <v>70948.64</v>
      </c>
      <c r="M451" s="110" t="s">
        <v>235</v>
      </c>
      <c r="N451" s="111" t="s">
        <v>1542</v>
      </c>
    </row>
    <row r="452" spans="1:14" ht="16.5" thickTop="1" thickBot="1">
      <c r="A452" s="116" t="s">
        <v>261</v>
      </c>
      <c r="B452" s="55" t="str">
        <f t="shared" si="7"/>
        <v>266575.92</v>
      </c>
      <c r="M452" s="108" t="s">
        <v>686</v>
      </c>
      <c r="N452" s="109" t="s">
        <v>1543</v>
      </c>
    </row>
    <row r="453" spans="1:14" ht="16.5" thickTop="1" thickBot="1">
      <c r="A453" s="116" t="s">
        <v>563</v>
      </c>
      <c r="B453" s="55" t="str">
        <f t="shared" si="7"/>
        <v>27300.78</v>
      </c>
      <c r="M453" s="110" t="s">
        <v>554</v>
      </c>
      <c r="N453" s="111" t="s">
        <v>1985</v>
      </c>
    </row>
    <row r="454" spans="1:14" ht="16.5" thickTop="1" thickBot="1">
      <c r="A454" s="116" t="s">
        <v>1072</v>
      </c>
      <c r="B454" s="55" t="str">
        <f t="shared" si="7"/>
        <v>22558.59</v>
      </c>
      <c r="M454" s="108" t="s">
        <v>507</v>
      </c>
      <c r="N454" s="109" t="s">
        <v>1986</v>
      </c>
    </row>
    <row r="455" spans="1:14" ht="16.5" thickTop="1" thickBot="1">
      <c r="A455" s="116" t="s">
        <v>1092</v>
      </c>
      <c r="B455" s="55" t="str">
        <f t="shared" si="7"/>
        <v>56450.88</v>
      </c>
      <c r="M455" s="110" t="s">
        <v>508</v>
      </c>
      <c r="N455" s="111" t="s">
        <v>1544</v>
      </c>
    </row>
    <row r="456" spans="1:14" ht="16.5" thickTop="1" thickBot="1">
      <c r="A456" s="116" t="s">
        <v>578</v>
      </c>
      <c r="B456" s="55" t="str">
        <f t="shared" si="7"/>
        <v>143208</v>
      </c>
      <c r="M456" s="108" t="s">
        <v>481</v>
      </c>
      <c r="N456" s="109" t="s">
        <v>1987</v>
      </c>
    </row>
    <row r="457" spans="1:14" ht="16.5" thickTop="1" thickBot="1">
      <c r="A457" s="116" t="s">
        <v>996</v>
      </c>
      <c r="B457" s="55" t="str">
        <f t="shared" si="7"/>
        <v>182570.4</v>
      </c>
      <c r="M457" s="110" t="s">
        <v>565</v>
      </c>
      <c r="N457" s="111" t="s">
        <v>1988</v>
      </c>
    </row>
    <row r="458" spans="1:14" ht="16.5" thickTop="1" thickBot="1">
      <c r="A458" s="116" t="s">
        <v>736</v>
      </c>
      <c r="B458" s="55" t="str">
        <f t="shared" si="7"/>
        <v>375935</v>
      </c>
      <c r="M458" s="108" t="s">
        <v>555</v>
      </c>
      <c r="N458" s="109" t="s">
        <v>1989</v>
      </c>
    </row>
    <row r="459" spans="1:14" ht="16.5" thickTop="1" thickBot="1">
      <c r="A459" s="116" t="s">
        <v>804</v>
      </c>
      <c r="B459" s="55" t="str">
        <f t="shared" si="7"/>
        <v>38368.8</v>
      </c>
      <c r="M459" s="110" t="s">
        <v>556</v>
      </c>
      <c r="N459" s="111" t="s">
        <v>1990</v>
      </c>
    </row>
    <row r="460" spans="1:14" ht="16.5" thickTop="1" thickBot="1">
      <c r="A460" s="116" t="s">
        <v>916</v>
      </c>
      <c r="B460" s="55" t="str">
        <f t="shared" si="7"/>
        <v>197723</v>
      </c>
      <c r="M460" s="108" t="s">
        <v>815</v>
      </c>
      <c r="N460" s="109" t="s">
        <v>1991</v>
      </c>
    </row>
    <row r="461" spans="1:14" ht="16.5" thickTop="1" thickBot="1">
      <c r="A461" s="116" t="s">
        <v>625</v>
      </c>
      <c r="B461" s="55" t="str">
        <f t="shared" si="7"/>
        <v>98558.4</v>
      </c>
      <c r="M461" s="110" t="s">
        <v>810</v>
      </c>
      <c r="N461" s="111" t="s">
        <v>1992</v>
      </c>
    </row>
    <row r="462" spans="1:14" ht="16.5" thickTop="1" thickBot="1">
      <c r="A462" s="116" t="s">
        <v>104</v>
      </c>
      <c r="B462" s="55" t="str">
        <f t="shared" si="7"/>
        <v>96067.2</v>
      </c>
      <c r="M462" s="108" t="s">
        <v>575</v>
      </c>
      <c r="N462" s="109" t="s">
        <v>1993</v>
      </c>
    </row>
    <row r="463" spans="1:14" ht="16.5" thickTop="1" thickBot="1">
      <c r="A463" s="116" t="s">
        <v>629</v>
      </c>
      <c r="B463" s="55" t="str">
        <f t="shared" si="7"/>
        <v>342162</v>
      </c>
      <c r="M463" s="110" t="s">
        <v>245</v>
      </c>
      <c r="N463" s="111" t="s">
        <v>1994</v>
      </c>
    </row>
    <row r="464" spans="1:14" ht="16.5" thickTop="1" thickBot="1">
      <c r="A464" s="116" t="s">
        <v>943</v>
      </c>
      <c r="B464" s="55" t="str">
        <f t="shared" si="7"/>
        <v>136390.65</v>
      </c>
      <c r="M464" s="108" t="s">
        <v>250</v>
      </c>
      <c r="N464" s="109" t="s">
        <v>1995</v>
      </c>
    </row>
    <row r="465" spans="1:14" ht="16.5" thickTop="1" thickBot="1">
      <c r="A465" s="116" t="s">
        <v>277</v>
      </c>
      <c r="B465" s="55" t="str">
        <f t="shared" si="7"/>
        <v>59693</v>
      </c>
      <c r="M465" s="110" t="s">
        <v>672</v>
      </c>
      <c r="N465" s="111" t="s">
        <v>1545</v>
      </c>
    </row>
    <row r="466" spans="1:14" ht="16.5" thickTop="1" thickBot="1">
      <c r="A466" s="116" t="s">
        <v>805</v>
      </c>
      <c r="B466" s="55" t="str">
        <f t="shared" si="7"/>
        <v>104220.8</v>
      </c>
      <c r="M466" s="108" t="s">
        <v>17</v>
      </c>
      <c r="N466" s="109" t="s">
        <v>1826</v>
      </c>
    </row>
    <row r="467" spans="1:14" ht="16.5" thickTop="1" thickBot="1">
      <c r="A467" s="116" t="s">
        <v>664</v>
      </c>
      <c r="B467" s="55" t="str">
        <f t="shared" si="7"/>
        <v>287807</v>
      </c>
      <c r="M467" s="110" t="s">
        <v>162</v>
      </c>
      <c r="N467" s="111" t="s">
        <v>1996</v>
      </c>
    </row>
    <row r="468" spans="1:14" ht="16.5" thickTop="1" thickBot="1">
      <c r="A468" s="116" t="s">
        <v>313</v>
      </c>
      <c r="B468" s="55" t="str">
        <f t="shared" si="7"/>
        <v>64835.1</v>
      </c>
      <c r="M468" s="108" t="s">
        <v>678</v>
      </c>
      <c r="N468" s="109" t="s">
        <v>1546</v>
      </c>
    </row>
    <row r="469" spans="1:14" ht="16.5" thickTop="1" thickBot="1">
      <c r="A469" s="116" t="s">
        <v>35</v>
      </c>
      <c r="B469" s="55" t="str">
        <f t="shared" si="7"/>
        <v>319221</v>
      </c>
      <c r="M469" s="110" t="s">
        <v>490</v>
      </c>
      <c r="N469" s="111" t="s">
        <v>1997</v>
      </c>
    </row>
    <row r="470" spans="1:14" ht="16.5" thickTop="1" thickBot="1">
      <c r="A470" s="116" t="s">
        <v>718</v>
      </c>
      <c r="B470" s="55" t="str">
        <f t="shared" si="7"/>
        <v>298220</v>
      </c>
      <c r="M470" s="108" t="s">
        <v>496</v>
      </c>
      <c r="N470" s="109" t="s">
        <v>1998</v>
      </c>
    </row>
    <row r="471" spans="1:14" ht="16.5" thickTop="1" thickBot="1">
      <c r="A471" s="116" t="s">
        <v>631</v>
      </c>
      <c r="B471" s="55" t="str">
        <f t="shared" si="7"/>
        <v>110095.25</v>
      </c>
      <c r="M471" s="110" t="s">
        <v>511</v>
      </c>
      <c r="N471" s="111" t="s">
        <v>1999</v>
      </c>
    </row>
    <row r="472" spans="1:14" ht="16.5" thickTop="1" thickBot="1">
      <c r="A472" s="116" t="s">
        <v>195</v>
      </c>
      <c r="B472" s="55" t="str">
        <f t="shared" si="7"/>
        <v>199641.6</v>
      </c>
      <c r="M472" s="108" t="s">
        <v>515</v>
      </c>
      <c r="N472" s="109" t="s">
        <v>1497</v>
      </c>
    </row>
    <row r="473" spans="1:14" ht="16.5" thickTop="1" thickBot="1">
      <c r="A473" s="116" t="s">
        <v>1184</v>
      </c>
      <c r="B473" s="55" t="str">
        <f t="shared" si="7"/>
        <v>115556.85</v>
      </c>
      <c r="M473" s="110" t="s">
        <v>740</v>
      </c>
      <c r="N473" s="111" t="s">
        <v>2000</v>
      </c>
    </row>
    <row r="474" spans="1:14" ht="16.5" thickTop="1" thickBot="1">
      <c r="A474" s="116" t="s">
        <v>351</v>
      </c>
      <c r="B474" s="55" t="str">
        <f t="shared" si="7"/>
        <v>166870</v>
      </c>
      <c r="M474" s="108" t="s">
        <v>682</v>
      </c>
      <c r="N474" s="109" t="s">
        <v>2001</v>
      </c>
    </row>
    <row r="475" spans="1:14" ht="16.5" thickTop="1" thickBot="1">
      <c r="A475" s="116" t="s">
        <v>155</v>
      </c>
      <c r="B475" s="55" t="str">
        <f t="shared" si="7"/>
        <v>207615</v>
      </c>
      <c r="M475" s="110" t="s">
        <v>680</v>
      </c>
      <c r="N475" s="111" t="s">
        <v>2002</v>
      </c>
    </row>
    <row r="476" spans="1:14" ht="16.5" thickTop="1" thickBot="1">
      <c r="A476" s="116" t="s">
        <v>670</v>
      </c>
      <c r="B476" s="55" t="str">
        <f t="shared" si="7"/>
        <v>264501</v>
      </c>
      <c r="M476" s="108" t="s">
        <v>690</v>
      </c>
      <c r="N476" s="109" t="s">
        <v>2003</v>
      </c>
    </row>
    <row r="477" spans="1:14" ht="16.5" thickTop="1" thickBot="1">
      <c r="A477" s="116" t="s">
        <v>806</v>
      </c>
      <c r="B477" s="55" t="str">
        <f t="shared" si="7"/>
        <v>44763.6</v>
      </c>
      <c r="M477" s="110" t="s">
        <v>681</v>
      </c>
      <c r="N477" s="111" t="s">
        <v>1547</v>
      </c>
    </row>
    <row r="478" spans="1:14" ht="16.5" thickTop="1" thickBot="1">
      <c r="A478" s="116" t="s">
        <v>1009</v>
      </c>
      <c r="B478" s="55" t="str">
        <f t="shared" si="7"/>
        <v>59578</v>
      </c>
      <c r="M478" s="108" t="s">
        <v>732</v>
      </c>
      <c r="N478" s="109" t="s">
        <v>1548</v>
      </c>
    </row>
    <row r="479" spans="1:14" ht="16.5" thickTop="1" thickBot="1">
      <c r="A479" s="116" t="s">
        <v>944</v>
      </c>
      <c r="B479" s="55" t="str">
        <f t="shared" si="7"/>
        <v>189519</v>
      </c>
      <c r="M479" s="110" t="s">
        <v>485</v>
      </c>
      <c r="N479" s="111" t="s">
        <v>1549</v>
      </c>
    </row>
    <row r="480" spans="1:14" ht="16.5" thickTop="1" thickBot="1">
      <c r="A480" s="116" t="s">
        <v>448</v>
      </c>
      <c r="B480" s="55" t="str">
        <f t="shared" si="7"/>
        <v>52612.4</v>
      </c>
      <c r="M480" s="108" t="s">
        <v>697</v>
      </c>
      <c r="N480" s="109" t="s">
        <v>2004</v>
      </c>
    </row>
    <row r="481" spans="1:14" ht="16.5" thickTop="1" thickBot="1">
      <c r="A481" s="116" t="s">
        <v>942</v>
      </c>
      <c r="B481" s="55" t="str">
        <f t="shared" si="7"/>
        <v>48182.12</v>
      </c>
      <c r="M481" s="110" t="s">
        <v>701</v>
      </c>
      <c r="N481" s="111" t="s">
        <v>2005</v>
      </c>
    </row>
    <row r="482" spans="1:14" ht="16.5" thickTop="1" thickBot="1">
      <c r="A482" s="116" t="s">
        <v>767</v>
      </c>
      <c r="B482" s="55" t="str">
        <f t="shared" si="7"/>
        <v>304729</v>
      </c>
      <c r="M482" s="108" t="s">
        <v>707</v>
      </c>
      <c r="N482" s="109" t="s">
        <v>2006</v>
      </c>
    </row>
    <row r="483" spans="1:14" ht="16.5" thickTop="1" thickBot="1">
      <c r="A483" s="116" t="s">
        <v>374</v>
      </c>
      <c r="B483" s="55" t="str">
        <f t="shared" si="7"/>
        <v>173162.7</v>
      </c>
      <c r="M483" s="110" t="s">
        <v>698</v>
      </c>
      <c r="N483" s="111" t="s">
        <v>1550</v>
      </c>
    </row>
    <row r="484" spans="1:14" ht="16.5" thickTop="1" thickBot="1">
      <c r="A484" s="116" t="s">
        <v>901</v>
      </c>
      <c r="B484" s="55" t="str">
        <f t="shared" si="7"/>
        <v>280924</v>
      </c>
      <c r="M484" s="108" t="s">
        <v>621</v>
      </c>
      <c r="N484" s="109" t="s">
        <v>2007</v>
      </c>
    </row>
    <row r="485" spans="1:14" ht="16.5" thickTop="1" thickBot="1">
      <c r="A485" s="116" t="s">
        <v>1135</v>
      </c>
      <c r="B485" s="55" t="str">
        <f t="shared" si="7"/>
        <v>163736.1</v>
      </c>
      <c r="M485" s="110" t="s">
        <v>623</v>
      </c>
      <c r="N485" s="111" t="s">
        <v>2008</v>
      </c>
    </row>
    <row r="486" spans="1:14" ht="16.5" thickTop="1" thickBot="1">
      <c r="A486" s="116" t="s">
        <v>278</v>
      </c>
      <c r="B486" s="55" t="str">
        <f t="shared" si="7"/>
        <v>111833</v>
      </c>
      <c r="M486" s="108" t="s">
        <v>625</v>
      </c>
      <c r="N486" s="109" t="s">
        <v>2009</v>
      </c>
    </row>
    <row r="487" spans="1:14" ht="16.5" thickTop="1" thickBot="1">
      <c r="A487" s="116" t="s">
        <v>859</v>
      </c>
      <c r="B487" s="55" t="str">
        <f t="shared" si="7"/>
        <v>102013.74</v>
      </c>
      <c r="M487" s="110" t="s">
        <v>626</v>
      </c>
      <c r="N487" s="111" t="s">
        <v>2010</v>
      </c>
    </row>
    <row r="488" spans="1:14" ht="16.5" thickTop="1" thickBot="1">
      <c r="A488" s="116" t="s">
        <v>45</v>
      </c>
      <c r="B488" s="55" t="str">
        <f t="shared" si="7"/>
        <v>162640.03</v>
      </c>
      <c r="M488" s="108" t="s">
        <v>627</v>
      </c>
      <c r="N488" s="109" t="s">
        <v>2011</v>
      </c>
    </row>
    <row r="489" spans="1:14" ht="16.5" thickTop="1" thickBot="1">
      <c r="A489" s="116" t="s">
        <v>965</v>
      </c>
      <c r="B489" s="55" t="str">
        <f t="shared" si="7"/>
        <v>91274.4</v>
      </c>
      <c r="M489" s="110" t="s">
        <v>303</v>
      </c>
      <c r="N489" s="111" t="s">
        <v>1551</v>
      </c>
    </row>
    <row r="490" spans="1:14" ht="16.5" thickTop="1" thickBot="1">
      <c r="A490" s="116" t="s">
        <v>921</v>
      </c>
      <c r="B490" s="55" t="str">
        <f t="shared" si="7"/>
        <v>235018</v>
      </c>
      <c r="M490" s="108" t="s">
        <v>494</v>
      </c>
      <c r="N490" s="109" t="s">
        <v>2012</v>
      </c>
    </row>
    <row r="491" spans="1:14" ht="16.5" thickTop="1" thickBot="1">
      <c r="A491" s="116" t="s">
        <v>327</v>
      </c>
      <c r="B491" s="55" t="str">
        <f t="shared" si="7"/>
        <v>332514</v>
      </c>
      <c r="M491" s="110" t="s">
        <v>532</v>
      </c>
      <c r="N491" s="111" t="s">
        <v>2013</v>
      </c>
    </row>
    <row r="492" spans="1:14" ht="16.5" thickTop="1" thickBot="1">
      <c r="A492" s="116" t="s">
        <v>1155</v>
      </c>
      <c r="B492" s="55" t="str">
        <f t="shared" si="7"/>
        <v>58365.12</v>
      </c>
      <c r="M492" s="108" t="s">
        <v>533</v>
      </c>
      <c r="N492" s="109" t="s">
        <v>2014</v>
      </c>
    </row>
    <row r="493" spans="1:14" ht="16.5" thickTop="1" thickBot="1">
      <c r="A493" s="116" t="s">
        <v>946</v>
      </c>
      <c r="B493" s="55" t="str">
        <f t="shared" si="7"/>
        <v>38382</v>
      </c>
      <c r="M493" s="110" t="s">
        <v>537</v>
      </c>
      <c r="N493" s="111" t="s">
        <v>2015</v>
      </c>
    </row>
    <row r="494" spans="1:14" ht="16.5" thickTop="1" thickBot="1">
      <c r="A494" s="116" t="s">
        <v>1040</v>
      </c>
      <c r="B494" s="55" t="str">
        <f t="shared" si="7"/>
        <v>40500</v>
      </c>
      <c r="M494" s="108" t="s">
        <v>536</v>
      </c>
      <c r="N494" s="109" t="s">
        <v>2016</v>
      </c>
    </row>
    <row r="495" spans="1:14" ht="16.5" thickTop="1" thickBot="1">
      <c r="A495" s="116" t="s">
        <v>878</v>
      </c>
      <c r="B495" s="55" t="str">
        <f t="shared" si="7"/>
        <v>79562.06</v>
      </c>
      <c r="M495" s="110" t="s">
        <v>805</v>
      </c>
      <c r="N495" s="111" t="s">
        <v>2017</v>
      </c>
    </row>
    <row r="496" spans="1:14" ht="16.5" thickTop="1" thickBot="1">
      <c r="A496" s="116" t="s">
        <v>105</v>
      </c>
      <c r="B496" s="55" t="str">
        <f t="shared" si="7"/>
        <v>25467.75</v>
      </c>
      <c r="M496" s="108" t="s">
        <v>808</v>
      </c>
      <c r="N496" s="109" t="s">
        <v>2018</v>
      </c>
    </row>
    <row r="497" spans="1:14" ht="16.5" thickTop="1" thickBot="1">
      <c r="A497" s="116" t="s">
        <v>997</v>
      </c>
      <c r="B497" s="55" t="str">
        <f t="shared" si="7"/>
        <v>95132.4</v>
      </c>
      <c r="M497" s="110" t="s">
        <v>230</v>
      </c>
      <c r="N497" s="111" t="s">
        <v>2019</v>
      </c>
    </row>
    <row r="498" spans="1:14" ht="16.5" thickTop="1" thickBot="1">
      <c r="A498" s="116" t="s">
        <v>199</v>
      </c>
      <c r="B498" s="55" t="str">
        <f t="shared" si="7"/>
        <v>137168.08</v>
      </c>
      <c r="M498" s="108" t="s">
        <v>814</v>
      </c>
      <c r="N498" s="109" t="s">
        <v>2020</v>
      </c>
    </row>
    <row r="499" spans="1:14" ht="16.5" thickTop="1" thickBot="1">
      <c r="A499" s="116" t="s">
        <v>362</v>
      </c>
      <c r="B499" s="55" t="str">
        <f t="shared" si="7"/>
        <v>34987.95</v>
      </c>
      <c r="M499" s="110" t="s">
        <v>143</v>
      </c>
      <c r="N499" s="111" t="s">
        <v>2021</v>
      </c>
    </row>
    <row r="500" spans="1:14" ht="16.5" thickTop="1" thickBot="1">
      <c r="A500" s="116" t="s">
        <v>956</v>
      </c>
      <c r="B500" s="55" t="str">
        <f t="shared" si="7"/>
        <v>30974.22</v>
      </c>
      <c r="M500" s="108" t="s">
        <v>468</v>
      </c>
      <c r="N500" s="109" t="s">
        <v>2022</v>
      </c>
    </row>
    <row r="501" spans="1:14" ht="16.5" thickTop="1" thickBot="1">
      <c r="A501" s="116" t="s">
        <v>957</v>
      </c>
      <c r="B501" s="55" t="str">
        <f t="shared" si="7"/>
        <v>25811.85</v>
      </c>
      <c r="M501" s="110" t="s">
        <v>547</v>
      </c>
      <c r="N501" s="111" t="s">
        <v>2023</v>
      </c>
    </row>
    <row r="502" spans="1:14" ht="16.5" thickTop="1" thickBot="1">
      <c r="A502" s="116" t="s">
        <v>125</v>
      </c>
      <c r="B502" s="55" t="str">
        <f t="shared" si="7"/>
        <v>138710.07</v>
      </c>
      <c r="M502" s="108" t="s">
        <v>543</v>
      </c>
      <c r="N502" s="109" t="s">
        <v>1552</v>
      </c>
    </row>
    <row r="503" spans="1:14" ht="16.5" thickTop="1" thickBot="1">
      <c r="A503" s="116" t="s">
        <v>241</v>
      </c>
      <c r="B503" s="55" t="str">
        <f t="shared" si="7"/>
        <v>474465</v>
      </c>
      <c r="M503" s="110" t="s">
        <v>693</v>
      </c>
      <c r="N503" s="111" t="s">
        <v>2024</v>
      </c>
    </row>
    <row r="504" spans="1:14" ht="16.5" thickTop="1" thickBot="1">
      <c r="A504" s="116" t="s">
        <v>252</v>
      </c>
      <c r="B504" s="55" t="str">
        <f t="shared" si="7"/>
        <v>186393.6</v>
      </c>
      <c r="M504" s="108" t="s">
        <v>695</v>
      </c>
      <c r="N504" s="109" t="s">
        <v>2025</v>
      </c>
    </row>
    <row r="505" spans="1:14" ht="16.5" thickTop="1" thickBot="1">
      <c r="A505" s="116" t="s">
        <v>701</v>
      </c>
      <c r="B505" s="55" t="str">
        <f t="shared" si="7"/>
        <v>62372.88</v>
      </c>
      <c r="M505" s="110" t="s">
        <v>696</v>
      </c>
      <c r="N505" s="111" t="s">
        <v>2026</v>
      </c>
    </row>
    <row r="506" spans="1:14" ht="16.5" thickTop="1" thickBot="1">
      <c r="A506" s="116" t="s">
        <v>223</v>
      </c>
      <c r="B506" s="55" t="str">
        <f t="shared" si="7"/>
        <v>89267.08</v>
      </c>
      <c r="M506" s="108" t="s">
        <v>232</v>
      </c>
      <c r="N506" s="109" t="s">
        <v>2027</v>
      </c>
    </row>
    <row r="507" spans="1:14" ht="16.5" thickTop="1" thickBot="1">
      <c r="A507" s="116" t="s">
        <v>329</v>
      </c>
      <c r="B507" s="55" t="str">
        <f t="shared" si="7"/>
        <v>99143</v>
      </c>
      <c r="M507" s="110" t="s">
        <v>630</v>
      </c>
      <c r="N507" s="111" t="s">
        <v>2028</v>
      </c>
    </row>
    <row r="508" spans="1:14" ht="16.5" thickTop="1" thickBot="1">
      <c r="A508" s="116" t="s">
        <v>638</v>
      </c>
      <c r="B508" s="55" t="str">
        <f t="shared" si="7"/>
        <v>77990.08</v>
      </c>
      <c r="M508" s="108" t="s">
        <v>637</v>
      </c>
      <c r="N508" s="109" t="s">
        <v>2029</v>
      </c>
    </row>
    <row r="509" spans="1:14" ht="16.5" thickTop="1" thickBot="1">
      <c r="A509" s="116" t="s">
        <v>314</v>
      </c>
      <c r="B509" s="55" t="str">
        <f t="shared" si="7"/>
        <v>100854.6</v>
      </c>
      <c r="M509" s="110" t="s">
        <v>552</v>
      </c>
      <c r="N509" s="111" t="s">
        <v>1553</v>
      </c>
    </row>
    <row r="510" spans="1:14" ht="16.5" thickTop="1" thickBot="1">
      <c r="A510" s="116" t="s">
        <v>293</v>
      </c>
      <c r="B510" s="55" t="str">
        <f t="shared" si="7"/>
        <v>141121</v>
      </c>
      <c r="M510" s="108" t="s">
        <v>501</v>
      </c>
      <c r="N510" s="109" t="s">
        <v>2030</v>
      </c>
    </row>
    <row r="511" spans="1:14" ht="16.5" thickTop="1" thickBot="1">
      <c r="A511" s="116" t="s">
        <v>689</v>
      </c>
      <c r="B511" s="55" t="str">
        <f t="shared" si="7"/>
        <v>101865.68</v>
      </c>
      <c r="M511" s="110" t="s">
        <v>520</v>
      </c>
      <c r="N511" s="111" t="s">
        <v>2031</v>
      </c>
    </row>
    <row r="512" spans="1:14" ht="16.5" thickTop="1" thickBot="1">
      <c r="A512" s="116" t="s">
        <v>1006</v>
      </c>
      <c r="B512" s="55" t="str">
        <f t="shared" si="7"/>
        <v>11486.75</v>
      </c>
      <c r="M512" s="108" t="s">
        <v>545</v>
      </c>
      <c r="N512" s="109" t="s">
        <v>2032</v>
      </c>
    </row>
    <row r="513" spans="1:14" ht="16.5" thickTop="1" thickBot="1">
      <c r="A513" s="116" t="s">
        <v>308</v>
      </c>
      <c r="B513" s="55" t="str">
        <f t="shared" si="7"/>
        <v>360195</v>
      </c>
      <c r="M513" s="110" t="s">
        <v>784</v>
      </c>
      <c r="N513" s="111" t="s">
        <v>1554</v>
      </c>
    </row>
    <row r="514" spans="1:14" ht="16.5" thickTop="1" thickBot="1">
      <c r="A514" s="116" t="s">
        <v>669</v>
      </c>
      <c r="B514" s="55" t="str">
        <f t="shared" si="7"/>
        <v>182236</v>
      </c>
      <c r="M514" s="112" t="s">
        <v>294</v>
      </c>
      <c r="N514" s="113" t="s">
        <v>1672</v>
      </c>
    </row>
    <row r="515" spans="1:14" ht="16.5" thickTop="1" thickBot="1">
      <c r="A515" s="116" t="s">
        <v>966</v>
      </c>
      <c r="B515" s="55" t="str">
        <f t="shared" ref="B515:B578" si="8">VLOOKUP(A515,$M$2:$N$988,2,0)</f>
        <v>328457</v>
      </c>
      <c r="M515" s="110" t="s">
        <v>881</v>
      </c>
      <c r="N515" s="111" t="s">
        <v>1555</v>
      </c>
    </row>
    <row r="516" spans="1:14" ht="16.5" thickTop="1" thickBot="1">
      <c r="A516" s="116" t="s">
        <v>1109</v>
      </c>
      <c r="B516" s="55" t="str">
        <f t="shared" si="8"/>
        <v>361396</v>
      </c>
      <c r="M516" s="108" t="s">
        <v>866</v>
      </c>
      <c r="N516" s="109" t="s">
        <v>1556</v>
      </c>
    </row>
    <row r="517" spans="1:14" ht="16.5" thickTop="1" thickBot="1">
      <c r="A517" s="116" t="s">
        <v>512</v>
      </c>
      <c r="B517" s="55" t="str">
        <f t="shared" si="8"/>
        <v>52858.8</v>
      </c>
      <c r="M517" s="110" t="s">
        <v>870</v>
      </c>
      <c r="N517" s="111" t="s">
        <v>2033</v>
      </c>
    </row>
    <row r="518" spans="1:14" ht="16.5" thickTop="1" thickBot="1">
      <c r="A518" s="116" t="s">
        <v>962</v>
      </c>
      <c r="B518" s="55" t="str">
        <f t="shared" si="8"/>
        <v>100971.36</v>
      </c>
      <c r="M518" s="108" t="s">
        <v>875</v>
      </c>
      <c r="N518" s="109" t="s">
        <v>2034</v>
      </c>
    </row>
    <row r="519" spans="1:14" ht="16.5" thickTop="1" thickBot="1">
      <c r="A519" s="116" t="s">
        <v>1105</v>
      </c>
      <c r="B519" s="55" t="str">
        <f t="shared" si="8"/>
        <v>77737.44</v>
      </c>
      <c r="M519" s="110" t="s">
        <v>878</v>
      </c>
      <c r="N519" s="111" t="s">
        <v>2035</v>
      </c>
    </row>
    <row r="520" spans="1:14" ht="16.5" thickTop="1" thickBot="1">
      <c r="A520" s="116" t="s">
        <v>647</v>
      </c>
      <c r="B520" s="55" t="str">
        <f t="shared" si="8"/>
        <v>104562.24</v>
      </c>
      <c r="M520" s="108" t="s">
        <v>877</v>
      </c>
      <c r="N520" s="109" t="s">
        <v>2036</v>
      </c>
    </row>
    <row r="521" spans="1:14" ht="16.5" thickTop="1" thickBot="1">
      <c r="A521" s="116" t="s">
        <v>201</v>
      </c>
      <c r="B521" s="55" t="str">
        <f t="shared" si="8"/>
        <v>159874.68</v>
      </c>
      <c r="M521" s="110" t="s">
        <v>299</v>
      </c>
      <c r="N521" s="111" t="s">
        <v>2037</v>
      </c>
    </row>
    <row r="522" spans="1:14" ht="16.5" thickTop="1" thickBot="1">
      <c r="A522" s="116" t="s">
        <v>129</v>
      </c>
      <c r="B522" s="55" t="str">
        <f t="shared" si="8"/>
        <v>104640.93</v>
      </c>
      <c r="M522" s="108" t="s">
        <v>819</v>
      </c>
      <c r="N522" s="109" t="s">
        <v>2038</v>
      </c>
    </row>
    <row r="523" spans="1:14" ht="16.5" thickTop="1" thickBot="1">
      <c r="A523" s="116" t="s">
        <v>450</v>
      </c>
      <c r="B523" s="55" t="str">
        <f t="shared" si="8"/>
        <v>58279.24</v>
      </c>
      <c r="M523" s="110" t="s">
        <v>821</v>
      </c>
      <c r="N523" s="111" t="s">
        <v>2039</v>
      </c>
    </row>
    <row r="524" spans="1:14" ht="16.5" thickTop="1" thickBot="1">
      <c r="A524" s="116" t="s">
        <v>106</v>
      </c>
      <c r="B524" s="55" t="str">
        <f t="shared" si="8"/>
        <v>53765.25</v>
      </c>
      <c r="M524" s="108" t="s">
        <v>825</v>
      </c>
      <c r="N524" s="109" t="s">
        <v>2040</v>
      </c>
    </row>
    <row r="525" spans="1:14" ht="16.5" thickTop="1" thickBot="1">
      <c r="A525" s="116" t="s">
        <v>451</v>
      </c>
      <c r="B525" s="55" t="str">
        <f t="shared" si="8"/>
        <v>28936.82</v>
      </c>
      <c r="M525" s="110" t="s">
        <v>826</v>
      </c>
      <c r="N525" s="111" t="s">
        <v>1725</v>
      </c>
    </row>
    <row r="526" spans="1:14" ht="16.5" thickTop="1" thickBot="1">
      <c r="A526" s="116" t="s">
        <v>860</v>
      </c>
      <c r="B526" s="55" t="str">
        <f t="shared" si="8"/>
        <v>283889</v>
      </c>
      <c r="M526" s="108" t="s">
        <v>829</v>
      </c>
      <c r="N526" s="109" t="s">
        <v>2041</v>
      </c>
    </row>
    <row r="527" spans="1:14" ht="16.5" thickTop="1" thickBot="1">
      <c r="A527" s="116" t="s">
        <v>748</v>
      </c>
      <c r="B527" s="55" t="str">
        <f t="shared" si="8"/>
        <v>149924.7</v>
      </c>
      <c r="M527" s="110" t="s">
        <v>879</v>
      </c>
      <c r="N527" s="111" t="s">
        <v>2042</v>
      </c>
    </row>
    <row r="528" spans="1:14" ht="16.5" thickTop="1" thickBot="1">
      <c r="A528" s="116" t="s">
        <v>25</v>
      </c>
      <c r="B528" s="55" t="str">
        <f t="shared" si="8"/>
        <v>113812.02</v>
      </c>
      <c r="M528" s="108" t="s">
        <v>898</v>
      </c>
      <c r="N528" s="109" t="s">
        <v>2043</v>
      </c>
    </row>
    <row r="529" spans="1:14" ht="16.5" thickTop="1" thickBot="1">
      <c r="A529" s="116" t="s">
        <v>1119</v>
      </c>
      <c r="B529" s="55" t="str">
        <f t="shared" si="8"/>
        <v>125852.4</v>
      </c>
      <c r="M529" s="110" t="s">
        <v>896</v>
      </c>
      <c r="N529" s="111" t="s">
        <v>2044</v>
      </c>
    </row>
    <row r="530" spans="1:14" ht="16.5" thickTop="1" thickBot="1">
      <c r="A530" s="116" t="s">
        <v>285</v>
      </c>
      <c r="B530" s="55" t="str">
        <f t="shared" si="8"/>
        <v>198483.25</v>
      </c>
      <c r="M530" s="108" t="s">
        <v>961</v>
      </c>
      <c r="N530" s="109" t="s">
        <v>1558</v>
      </c>
    </row>
    <row r="531" spans="1:14" ht="16.5" thickTop="1" thickBot="1">
      <c r="A531" s="116" t="s">
        <v>583</v>
      </c>
      <c r="B531" s="55" t="str">
        <f t="shared" si="8"/>
        <v>148494</v>
      </c>
      <c r="M531" s="110" t="s">
        <v>964</v>
      </c>
      <c r="N531" s="111" t="s">
        <v>2045</v>
      </c>
    </row>
    <row r="532" spans="1:14" ht="16.5" thickTop="1" thickBot="1">
      <c r="A532" s="116" t="s">
        <v>326</v>
      </c>
      <c r="B532" s="55" t="str">
        <f t="shared" si="8"/>
        <v>228594</v>
      </c>
      <c r="M532" s="108" t="s">
        <v>824</v>
      </c>
      <c r="N532" s="109" t="s">
        <v>1559</v>
      </c>
    </row>
    <row r="533" spans="1:14" ht="16.5" thickTop="1" thickBot="1">
      <c r="A533" s="116" t="s">
        <v>1127</v>
      </c>
      <c r="B533" s="55" t="str">
        <f t="shared" si="8"/>
        <v>43230.66</v>
      </c>
      <c r="M533" s="110" t="s">
        <v>867</v>
      </c>
      <c r="N533" s="111" t="s">
        <v>2046</v>
      </c>
    </row>
    <row r="534" spans="1:14" ht="16.5" thickTop="1" thickBot="1">
      <c r="A534" s="116" t="s">
        <v>135</v>
      </c>
      <c r="B534" s="55" t="str">
        <f t="shared" si="8"/>
        <v>93079.68</v>
      </c>
      <c r="M534" s="108" t="s">
        <v>876</v>
      </c>
      <c r="N534" s="109" t="s">
        <v>2047</v>
      </c>
    </row>
    <row r="535" spans="1:14" ht="16.5" thickTop="1" thickBot="1">
      <c r="A535" s="116" t="s">
        <v>167</v>
      </c>
      <c r="B535" s="55" t="str">
        <f t="shared" si="8"/>
        <v>190170.2</v>
      </c>
      <c r="M535" s="110" t="s">
        <v>923</v>
      </c>
      <c r="N535" s="111" t="s">
        <v>2048</v>
      </c>
    </row>
    <row r="536" spans="1:14" ht="16.5" thickTop="1" thickBot="1">
      <c r="A536" s="116" t="s">
        <v>586</v>
      </c>
      <c r="B536" s="55" t="str">
        <f t="shared" si="8"/>
        <v>81503.4</v>
      </c>
      <c r="M536" s="108" t="s">
        <v>929</v>
      </c>
      <c r="N536" s="109" t="s">
        <v>2049</v>
      </c>
    </row>
    <row r="537" spans="1:14" ht="16.5" thickTop="1" thickBot="1">
      <c r="A537" s="116" t="s">
        <v>203</v>
      </c>
      <c r="B537" s="55" t="str">
        <f t="shared" si="8"/>
        <v>110533.14</v>
      </c>
      <c r="M537" s="110" t="s">
        <v>872</v>
      </c>
      <c r="N537" s="111" t="s">
        <v>1560</v>
      </c>
    </row>
    <row r="538" spans="1:14" ht="16.5" thickTop="1" thickBot="1">
      <c r="A538" s="116" t="s">
        <v>144</v>
      </c>
      <c r="B538" s="55" t="str">
        <f t="shared" si="8"/>
        <v>296729</v>
      </c>
      <c r="M538" s="108" t="s">
        <v>958</v>
      </c>
      <c r="N538" s="109" t="s">
        <v>2050</v>
      </c>
    </row>
    <row r="539" spans="1:14" ht="16.5" thickTop="1" thickBot="1">
      <c r="A539" s="116" t="s">
        <v>1073</v>
      </c>
      <c r="B539" s="55" t="str">
        <f t="shared" si="8"/>
        <v>58087.59</v>
      </c>
      <c r="M539" s="110" t="s">
        <v>960</v>
      </c>
      <c r="N539" s="111" t="s">
        <v>2051</v>
      </c>
    </row>
    <row r="540" spans="1:14" ht="16.5" thickTop="1" thickBot="1">
      <c r="A540" s="116" t="s">
        <v>1041</v>
      </c>
      <c r="B540" s="55" t="str">
        <f t="shared" si="8"/>
        <v>26825.04</v>
      </c>
      <c r="M540" s="108" t="s">
        <v>935</v>
      </c>
      <c r="N540" s="109" t="s">
        <v>1561</v>
      </c>
    </row>
    <row r="541" spans="1:14" ht="16.5" thickTop="1" thickBot="1">
      <c r="A541" s="116" t="s">
        <v>304</v>
      </c>
      <c r="B541" s="55" t="str">
        <f t="shared" si="8"/>
        <v>55429.01</v>
      </c>
      <c r="M541" s="110" t="s">
        <v>965</v>
      </c>
      <c r="N541" s="111" t="s">
        <v>2052</v>
      </c>
    </row>
    <row r="542" spans="1:14" ht="16.5" thickTop="1" thickBot="1">
      <c r="A542" s="116" t="s">
        <v>947</v>
      </c>
      <c r="B542" s="55" t="str">
        <f t="shared" si="8"/>
        <v>50200.92</v>
      </c>
      <c r="M542" s="108" t="s">
        <v>947</v>
      </c>
      <c r="N542" s="109" t="s">
        <v>2053</v>
      </c>
    </row>
    <row r="543" spans="1:14" ht="16.5" thickTop="1" thickBot="1">
      <c r="A543" s="116" t="s">
        <v>352</v>
      </c>
      <c r="B543" s="55" t="str">
        <f t="shared" si="8"/>
        <v>21137.2</v>
      </c>
      <c r="M543" s="110" t="s">
        <v>967</v>
      </c>
      <c r="N543" s="111" t="s">
        <v>2054</v>
      </c>
    </row>
    <row r="544" spans="1:14" ht="16.5" thickTop="1" thickBot="1">
      <c r="A544" s="116" t="s">
        <v>826</v>
      </c>
      <c r="B544" s="55" t="str">
        <f t="shared" si="8"/>
        <v>73561.5</v>
      </c>
      <c r="M544" s="108" t="s">
        <v>970</v>
      </c>
      <c r="N544" s="109" t="s">
        <v>2050</v>
      </c>
    </row>
    <row r="545" spans="1:14" ht="16.5" thickTop="1" thickBot="1">
      <c r="A545" s="116" t="s">
        <v>1144</v>
      </c>
      <c r="B545" s="55" t="str">
        <f t="shared" si="8"/>
        <v>200121.9</v>
      </c>
      <c r="M545" s="110" t="s">
        <v>1019</v>
      </c>
      <c r="N545" s="111" t="s">
        <v>2055</v>
      </c>
    </row>
    <row r="546" spans="1:14" ht="16.5" thickTop="1" thickBot="1">
      <c r="A546" s="116" t="s">
        <v>1042</v>
      </c>
      <c r="B546" s="55" t="str">
        <f t="shared" si="8"/>
        <v>31295.88</v>
      </c>
      <c r="M546" s="108" t="s">
        <v>985</v>
      </c>
      <c r="N546" s="109" t="s">
        <v>2056</v>
      </c>
    </row>
    <row r="547" spans="1:14" ht="16.5" thickTop="1" thickBot="1">
      <c r="A547" s="116" t="s">
        <v>1074</v>
      </c>
      <c r="B547" s="55" t="str">
        <f t="shared" si="8"/>
        <v>25065.1</v>
      </c>
      <c r="M547" s="110" t="s">
        <v>930</v>
      </c>
      <c r="N547" s="111" t="s">
        <v>1562</v>
      </c>
    </row>
    <row r="548" spans="1:14" ht="16.5" thickTop="1" thickBot="1">
      <c r="A548" s="116" t="s">
        <v>513</v>
      </c>
      <c r="B548" s="55" t="str">
        <f t="shared" si="8"/>
        <v>36078.48</v>
      </c>
      <c r="M548" s="108" t="s">
        <v>983</v>
      </c>
      <c r="N548" s="109" t="s">
        <v>2057</v>
      </c>
    </row>
    <row r="549" spans="1:14" ht="16.5" thickTop="1" thickBot="1">
      <c r="A549" s="116" t="s">
        <v>598</v>
      </c>
      <c r="B549" s="55" t="str">
        <f t="shared" si="8"/>
        <v>85480.56</v>
      </c>
      <c r="M549" s="110" t="s">
        <v>301</v>
      </c>
      <c r="N549" s="111" t="s">
        <v>1563</v>
      </c>
    </row>
    <row r="550" spans="1:14" ht="16.5" thickTop="1" thickBot="1">
      <c r="A550" s="116" t="s">
        <v>1207</v>
      </c>
      <c r="B550" s="55" t="str">
        <f t="shared" si="8"/>
        <v>52930.08</v>
      </c>
      <c r="M550" s="108" t="s">
        <v>916</v>
      </c>
      <c r="N550" s="109" t="s">
        <v>1564</v>
      </c>
    </row>
    <row r="551" spans="1:14" ht="16.5" thickTop="1" thickBot="1">
      <c r="A551" s="116" t="s">
        <v>288</v>
      </c>
      <c r="B551" s="55" t="str">
        <f t="shared" si="8"/>
        <v>8400.72</v>
      </c>
      <c r="M551" s="110" t="s">
        <v>977</v>
      </c>
      <c r="N551" s="111" t="s">
        <v>2058</v>
      </c>
    </row>
    <row r="552" spans="1:14" ht="16.5" thickTop="1" thickBot="1">
      <c r="A552" s="116" t="s">
        <v>170</v>
      </c>
      <c r="B552" s="55" t="str">
        <f t="shared" si="8"/>
        <v>83675.38</v>
      </c>
      <c r="M552" s="108" t="s">
        <v>971</v>
      </c>
      <c r="N552" s="109" t="s">
        <v>2059</v>
      </c>
    </row>
    <row r="553" spans="1:14" ht="16.5" thickTop="1" thickBot="1">
      <c r="A553" s="116" t="s">
        <v>692</v>
      </c>
      <c r="B553" s="55" t="str">
        <f t="shared" si="8"/>
        <v>72761.2</v>
      </c>
      <c r="M553" s="110" t="s">
        <v>976</v>
      </c>
      <c r="N553" s="111" t="s">
        <v>2060</v>
      </c>
    </row>
    <row r="554" spans="1:14" ht="16.5" thickTop="1" thickBot="1">
      <c r="A554" s="116" t="s">
        <v>690</v>
      </c>
      <c r="B554" s="55" t="str">
        <f t="shared" si="8"/>
        <v>68988.24</v>
      </c>
      <c r="M554" s="108" t="s">
        <v>912</v>
      </c>
      <c r="N554" s="109" t="s">
        <v>2061</v>
      </c>
    </row>
    <row r="555" spans="1:14" ht="16.5" thickTop="1" thickBot="1">
      <c r="A555" s="116" t="s">
        <v>385</v>
      </c>
      <c r="B555" s="55" t="str">
        <f t="shared" si="8"/>
        <v>28138</v>
      </c>
      <c r="M555" s="110" t="s">
        <v>918</v>
      </c>
      <c r="N555" s="111" t="s">
        <v>2062</v>
      </c>
    </row>
    <row r="556" spans="1:14" ht="16.5" thickTop="1" thickBot="1">
      <c r="A556" s="116" t="s">
        <v>243</v>
      </c>
      <c r="B556" s="55" t="str">
        <f t="shared" si="8"/>
        <v>207379</v>
      </c>
      <c r="M556" s="108" t="s">
        <v>919</v>
      </c>
      <c r="N556" s="109" t="s">
        <v>2063</v>
      </c>
    </row>
    <row r="557" spans="1:14" ht="16.5" thickTop="1" thickBot="1">
      <c r="A557" s="116" t="s">
        <v>1137</v>
      </c>
      <c r="B557" s="55" t="str">
        <f t="shared" si="8"/>
        <v>292589</v>
      </c>
      <c r="M557" s="110" t="s">
        <v>295</v>
      </c>
      <c r="N557" s="111" t="s">
        <v>2064</v>
      </c>
    </row>
    <row r="558" spans="1:14" ht="16.5" thickTop="1" thickBot="1">
      <c r="A558" s="116" t="s">
        <v>1011</v>
      </c>
      <c r="B558" s="55" t="str">
        <f t="shared" si="8"/>
        <v>262841</v>
      </c>
      <c r="M558" s="108" t="s">
        <v>911</v>
      </c>
      <c r="N558" s="109" t="s">
        <v>2065</v>
      </c>
    </row>
    <row r="559" spans="1:14" ht="16.5" thickTop="1" thickBot="1">
      <c r="A559" s="116" t="s">
        <v>452</v>
      </c>
      <c r="B559" s="55" t="str">
        <f t="shared" si="8"/>
        <v>30433.92</v>
      </c>
      <c r="M559" s="110" t="s">
        <v>895</v>
      </c>
      <c r="N559" s="111" t="s">
        <v>2066</v>
      </c>
    </row>
    <row r="560" spans="1:14" ht="16.5" thickTop="1" thickBot="1">
      <c r="A560" s="116" t="s">
        <v>967</v>
      </c>
      <c r="B560" s="55" t="str">
        <f t="shared" si="8"/>
        <v>63892.08</v>
      </c>
      <c r="M560" s="108" t="s">
        <v>884</v>
      </c>
      <c r="N560" s="109" t="s">
        <v>2067</v>
      </c>
    </row>
    <row r="561" spans="1:14" ht="16.5" thickTop="1" thickBot="1">
      <c r="A561" s="116" t="s">
        <v>47</v>
      </c>
      <c r="B561" s="55" t="str">
        <f t="shared" si="8"/>
        <v>71417</v>
      </c>
      <c r="M561" s="110" t="s">
        <v>889</v>
      </c>
      <c r="N561" s="111" t="s">
        <v>2068</v>
      </c>
    </row>
    <row r="562" spans="1:14" ht="16.5" thickTop="1" thickBot="1">
      <c r="A562" s="116" t="s">
        <v>1106</v>
      </c>
      <c r="B562" s="55" t="str">
        <f t="shared" si="8"/>
        <v>78758.35</v>
      </c>
      <c r="M562" s="108" t="s">
        <v>868</v>
      </c>
      <c r="N562" s="109" t="s">
        <v>2069</v>
      </c>
    </row>
    <row r="563" spans="1:14" ht="16.5" thickTop="1" thickBot="1">
      <c r="A563" s="116" t="s">
        <v>514</v>
      </c>
      <c r="B563" s="55" t="str">
        <f t="shared" si="8"/>
        <v>125312</v>
      </c>
      <c r="M563" s="110" t="s">
        <v>874</v>
      </c>
      <c r="N563" s="111" t="s">
        <v>2070</v>
      </c>
    </row>
    <row r="564" spans="1:14" ht="16.5" thickTop="1" thickBot="1">
      <c r="A564" s="116" t="s">
        <v>626</v>
      </c>
      <c r="B564" s="55" t="str">
        <f t="shared" si="8"/>
        <v>64062.96</v>
      </c>
      <c r="M564" s="108" t="s">
        <v>823</v>
      </c>
      <c r="N564" s="109" t="s">
        <v>2071</v>
      </c>
    </row>
    <row r="565" spans="1:14" ht="16.5" thickTop="1" thickBot="1">
      <c r="A565" s="116" t="s">
        <v>720</v>
      </c>
      <c r="B565" s="55" t="str">
        <f t="shared" si="8"/>
        <v>85330.63</v>
      </c>
      <c r="M565" s="110" t="s">
        <v>822</v>
      </c>
      <c r="N565" s="111" t="s">
        <v>2072</v>
      </c>
    </row>
    <row r="566" spans="1:14" ht="16.5" thickTop="1" thickBot="1">
      <c r="A566" s="116" t="s">
        <v>11</v>
      </c>
      <c r="B566" s="55" t="str">
        <f t="shared" si="8"/>
        <v>30993.36</v>
      </c>
      <c r="M566" s="108" t="s">
        <v>985</v>
      </c>
      <c r="N566" s="109" t="s">
        <v>2056</v>
      </c>
    </row>
    <row r="567" spans="1:14" ht="16.5" thickTop="1" thickBot="1">
      <c r="A567" s="116" t="s">
        <v>1222</v>
      </c>
      <c r="B567" s="55" t="str">
        <f t="shared" si="8"/>
        <v>12532.55</v>
      </c>
      <c r="M567" s="110" t="s">
        <v>986</v>
      </c>
      <c r="N567" s="111" t="s">
        <v>1565</v>
      </c>
    </row>
    <row r="568" spans="1:14" ht="16.5" thickTop="1" thickBot="1">
      <c r="A568" s="116" t="s">
        <v>302</v>
      </c>
      <c r="B568" s="55" t="str">
        <f t="shared" si="8"/>
        <v>705356</v>
      </c>
      <c r="M568" s="108" t="s">
        <v>913</v>
      </c>
      <c r="N568" s="109" t="s">
        <v>1898</v>
      </c>
    </row>
    <row r="569" spans="1:14" ht="16.5" thickTop="1" thickBot="1">
      <c r="A569" s="116" t="s">
        <v>376</v>
      </c>
      <c r="B569" s="55" t="str">
        <f t="shared" si="8"/>
        <v>56984.84</v>
      </c>
      <c r="M569" s="110" t="s">
        <v>173</v>
      </c>
      <c r="N569" s="111" t="s">
        <v>1510</v>
      </c>
    </row>
    <row r="570" spans="1:14" ht="16.5" thickTop="1" thickBot="1">
      <c r="A570" s="116" t="s">
        <v>738</v>
      </c>
      <c r="B570" s="55" t="str">
        <f t="shared" si="8"/>
        <v>158832</v>
      </c>
      <c r="M570" s="108" t="s">
        <v>1021</v>
      </c>
      <c r="N570" s="109" t="s">
        <v>1900</v>
      </c>
    </row>
    <row r="571" spans="1:14" ht="16.5" thickTop="1" thickBot="1">
      <c r="A571" s="116" t="s">
        <v>702</v>
      </c>
      <c r="B571" s="55" t="str">
        <f t="shared" si="8"/>
        <v>76652.6</v>
      </c>
      <c r="M571" s="110" t="s">
        <v>901</v>
      </c>
      <c r="N571" s="111" t="s">
        <v>1566</v>
      </c>
    </row>
    <row r="572" spans="1:14" ht="16.5" thickTop="1" thickBot="1">
      <c r="A572" s="116" t="s">
        <v>516</v>
      </c>
      <c r="B572" s="55" t="str">
        <f t="shared" si="8"/>
        <v>632664</v>
      </c>
      <c r="M572" s="108" t="s">
        <v>900</v>
      </c>
      <c r="N572" s="109" t="s">
        <v>2073</v>
      </c>
    </row>
    <row r="573" spans="1:14" ht="16.5" thickTop="1" thickBot="1">
      <c r="A573" s="116" t="s">
        <v>88</v>
      </c>
      <c r="B573" s="55" t="str">
        <f t="shared" si="8"/>
        <v>398716</v>
      </c>
      <c r="M573" s="110" t="s">
        <v>922</v>
      </c>
      <c r="N573" s="111" t="s">
        <v>2074</v>
      </c>
    </row>
    <row r="574" spans="1:14" ht="16.5" thickTop="1" thickBot="1">
      <c r="A574" s="116" t="s">
        <v>1012</v>
      </c>
      <c r="B574" s="55" t="str">
        <f t="shared" si="8"/>
        <v>165589.83</v>
      </c>
      <c r="M574" s="108" t="s">
        <v>953</v>
      </c>
      <c r="N574" s="109" t="s">
        <v>2075</v>
      </c>
    </row>
    <row r="575" spans="1:14" ht="16.5" thickTop="1" thickBot="1">
      <c r="A575" s="116" t="s">
        <v>998</v>
      </c>
      <c r="B575" s="55" t="str">
        <f t="shared" si="8"/>
        <v>121716</v>
      </c>
      <c r="M575" s="110" t="s">
        <v>921</v>
      </c>
      <c r="N575" s="111" t="s">
        <v>1567</v>
      </c>
    </row>
    <row r="576" spans="1:14" ht="16.5" thickTop="1" thickBot="1">
      <c r="A576" s="116" t="s">
        <v>377</v>
      </c>
      <c r="B576" s="55" t="str">
        <f t="shared" si="8"/>
        <v>211643.3</v>
      </c>
      <c r="M576" s="108" t="s">
        <v>920</v>
      </c>
      <c r="N576" s="109" t="s">
        <v>2076</v>
      </c>
    </row>
    <row r="577" spans="1:14" ht="16.5" thickTop="1" thickBot="1">
      <c r="A577" s="116" t="s">
        <v>667</v>
      </c>
      <c r="B577" s="55" t="str">
        <f t="shared" si="8"/>
        <v>407781</v>
      </c>
      <c r="M577" s="110" t="s">
        <v>954</v>
      </c>
      <c r="N577" s="111" t="s">
        <v>2077</v>
      </c>
    </row>
    <row r="578" spans="1:14" ht="16.5" thickTop="1" thickBot="1">
      <c r="A578" s="116" t="s">
        <v>799</v>
      </c>
      <c r="B578" s="55" t="str">
        <f t="shared" si="8"/>
        <v>114178.68</v>
      </c>
      <c r="M578" s="108" t="s">
        <v>293</v>
      </c>
      <c r="N578" s="109" t="s">
        <v>1568</v>
      </c>
    </row>
    <row r="579" spans="1:14" ht="16.5" thickTop="1" thickBot="1">
      <c r="A579" s="116" t="s">
        <v>1176</v>
      </c>
      <c r="B579" s="55" t="str">
        <f t="shared" ref="B579:B642" si="9">VLOOKUP(A579,$M$2:$N$988,2,0)</f>
        <v>81513.88</v>
      </c>
      <c r="M579" s="110" t="s">
        <v>886</v>
      </c>
      <c r="N579" s="111" t="s">
        <v>2078</v>
      </c>
    </row>
    <row r="580" spans="1:14" ht="16.5" thickTop="1" thickBot="1">
      <c r="A580" s="116" t="s">
        <v>746</v>
      </c>
      <c r="B580" s="55" t="str">
        <f t="shared" si="9"/>
        <v>183241.3</v>
      </c>
      <c r="M580" s="108" t="s">
        <v>888</v>
      </c>
      <c r="N580" s="109" t="s">
        <v>2079</v>
      </c>
    </row>
    <row r="581" spans="1:14" ht="16.5" thickTop="1" thickBot="1">
      <c r="A581" s="116" t="s">
        <v>1156</v>
      </c>
      <c r="B581" s="55" t="str">
        <f t="shared" si="9"/>
        <v>106412.04</v>
      </c>
      <c r="M581" s="110" t="s">
        <v>883</v>
      </c>
      <c r="N581" s="111" t="s">
        <v>2080</v>
      </c>
    </row>
    <row r="582" spans="1:14" ht="16.5" thickTop="1" thickBot="1">
      <c r="A582" s="116" t="s">
        <v>122</v>
      </c>
      <c r="B582" s="55" t="str">
        <f t="shared" si="9"/>
        <v>89672.22</v>
      </c>
      <c r="M582" s="108" t="s">
        <v>887</v>
      </c>
      <c r="N582" s="109" t="s">
        <v>2081</v>
      </c>
    </row>
    <row r="583" spans="1:14" ht="16.5" thickTop="1" thickBot="1">
      <c r="A583" s="116" t="s">
        <v>517</v>
      </c>
      <c r="B583" s="55" t="str">
        <f t="shared" si="9"/>
        <v>59024.96</v>
      </c>
      <c r="M583" s="110" t="s">
        <v>364</v>
      </c>
      <c r="N583" s="111" t="s">
        <v>2082</v>
      </c>
    </row>
    <row r="584" spans="1:14" ht="16.5" thickTop="1" thickBot="1">
      <c r="A584" s="116" t="s">
        <v>305</v>
      </c>
      <c r="B584" s="55" t="str">
        <f t="shared" si="9"/>
        <v>527771</v>
      </c>
      <c r="M584" s="108" t="s">
        <v>891</v>
      </c>
      <c r="N584" s="109" t="s">
        <v>2083</v>
      </c>
    </row>
    <row r="585" spans="1:14" ht="16.5" thickTop="1" thickBot="1">
      <c r="A585" s="116" t="s">
        <v>1039</v>
      </c>
      <c r="B585" s="55" t="str">
        <f t="shared" si="9"/>
        <v>165529.84</v>
      </c>
      <c r="M585" s="110" t="s">
        <v>890</v>
      </c>
      <c r="N585" s="111" t="s">
        <v>2081</v>
      </c>
    </row>
    <row r="586" spans="1:14" ht="16.5" thickTop="1" thickBot="1">
      <c r="A586" s="116" t="s">
        <v>807</v>
      </c>
      <c r="B586" s="55" t="str">
        <f t="shared" si="9"/>
        <v>93789.63</v>
      </c>
      <c r="M586" s="108" t="s">
        <v>902</v>
      </c>
      <c r="N586" s="109" t="s">
        <v>2079</v>
      </c>
    </row>
    <row r="587" spans="1:14" ht="16.5" thickTop="1" thickBot="1">
      <c r="A587" s="116" t="s">
        <v>775</v>
      </c>
      <c r="B587" s="55" t="str">
        <f t="shared" si="9"/>
        <v>167507</v>
      </c>
      <c r="M587" s="110" t="s">
        <v>892</v>
      </c>
      <c r="N587" s="111" t="s">
        <v>2084</v>
      </c>
    </row>
    <row r="588" spans="1:14" ht="16.5" thickTop="1" thickBot="1">
      <c r="A588" s="116" t="s">
        <v>1157</v>
      </c>
      <c r="B588" s="55" t="str">
        <f t="shared" si="9"/>
        <v>135970.94</v>
      </c>
      <c r="M588" s="108" t="s">
        <v>893</v>
      </c>
      <c r="N588" s="109" t="s">
        <v>2085</v>
      </c>
    </row>
    <row r="589" spans="1:14" ht="16.5" thickTop="1" thickBot="1">
      <c r="A589" s="116" t="s">
        <v>831</v>
      </c>
      <c r="B589" s="55" t="str">
        <f t="shared" si="9"/>
        <v>137947</v>
      </c>
      <c r="M589" s="110" t="s">
        <v>894</v>
      </c>
      <c r="N589" s="111" t="s">
        <v>2086</v>
      </c>
    </row>
    <row r="590" spans="1:14" ht="16.5" thickTop="1" thickBot="1">
      <c r="A590" s="116" t="s">
        <v>208</v>
      </c>
      <c r="B590" s="55" t="str">
        <f t="shared" si="9"/>
        <v>23245.02</v>
      </c>
      <c r="M590" s="108" t="s">
        <v>899</v>
      </c>
      <c r="N590" s="109" t="s">
        <v>2081</v>
      </c>
    </row>
    <row r="591" spans="1:14" ht="16.5" thickTop="1" thickBot="1">
      <c r="A591" s="116" t="s">
        <v>759</v>
      </c>
      <c r="B591" s="55" t="str">
        <f t="shared" si="9"/>
        <v>88035.84</v>
      </c>
      <c r="M591" s="110" t="s">
        <v>932</v>
      </c>
      <c r="N591" s="111" t="s">
        <v>2087</v>
      </c>
    </row>
    <row r="592" spans="1:14" ht="16.5" thickTop="1" thickBot="1">
      <c r="A592" s="116" t="s">
        <v>827</v>
      </c>
      <c r="B592" s="55" t="str">
        <f t="shared" si="9"/>
        <v>102768.96</v>
      </c>
      <c r="M592" s="108" t="s">
        <v>934</v>
      </c>
      <c r="N592" s="109" t="s">
        <v>2088</v>
      </c>
    </row>
    <row r="593" spans="1:14" ht="16.5" thickTop="1" thickBot="1">
      <c r="A593" s="116" t="s">
        <v>317</v>
      </c>
      <c r="B593" s="55" t="str">
        <f t="shared" si="9"/>
        <v>109589.76</v>
      </c>
      <c r="M593" s="110" t="s">
        <v>936</v>
      </c>
      <c r="N593" s="111" t="s">
        <v>2089</v>
      </c>
    </row>
    <row r="594" spans="1:14" ht="16.5" thickTop="1" thickBot="1">
      <c r="A594" s="116" t="s">
        <v>665</v>
      </c>
      <c r="B594" s="55" t="str">
        <f t="shared" si="9"/>
        <v>90549.44</v>
      </c>
      <c r="M594" s="108" t="s">
        <v>946</v>
      </c>
      <c r="N594" s="109" t="s">
        <v>2090</v>
      </c>
    </row>
    <row r="595" spans="1:14" ht="16.5" thickTop="1" thickBot="1">
      <c r="A595" s="116" t="s">
        <v>566</v>
      </c>
      <c r="B595" s="55" t="str">
        <f t="shared" si="9"/>
        <v>56122.08</v>
      </c>
      <c r="M595" s="110" t="s">
        <v>948</v>
      </c>
      <c r="N595" s="111" t="s">
        <v>2091</v>
      </c>
    </row>
    <row r="596" spans="1:14" ht="16.5" thickTop="1" thickBot="1">
      <c r="A596" s="116" t="s">
        <v>318</v>
      </c>
      <c r="B596" s="55" t="str">
        <f t="shared" si="9"/>
        <v>119863.8</v>
      </c>
      <c r="M596" s="108" t="s">
        <v>950</v>
      </c>
      <c r="N596" s="109" t="s">
        <v>2092</v>
      </c>
    </row>
    <row r="597" spans="1:14" ht="16.5" thickTop="1" thickBot="1">
      <c r="A597" s="116" t="s">
        <v>519</v>
      </c>
      <c r="B597" s="55" t="str">
        <f t="shared" si="9"/>
        <v>20814.56</v>
      </c>
      <c r="M597" s="110" t="s">
        <v>949</v>
      </c>
      <c r="N597" s="111" t="s">
        <v>2087</v>
      </c>
    </row>
    <row r="598" spans="1:14" ht="16.5" thickTop="1" thickBot="1">
      <c r="A598" s="116" t="s">
        <v>1021</v>
      </c>
      <c r="B598" s="55" t="str">
        <f t="shared" si="9"/>
        <v>87964.48</v>
      </c>
      <c r="M598" s="108" t="s">
        <v>939</v>
      </c>
      <c r="N598" s="109" t="s">
        <v>1569</v>
      </c>
    </row>
    <row r="599" spans="1:14" ht="16.5" thickTop="1" thickBot="1">
      <c r="A599" s="116" t="s">
        <v>968</v>
      </c>
      <c r="B599" s="55" t="str">
        <f t="shared" si="9"/>
        <v>84142.8</v>
      </c>
      <c r="M599" s="110" t="s">
        <v>966</v>
      </c>
      <c r="N599" s="111" t="s">
        <v>1570</v>
      </c>
    </row>
    <row r="600" spans="1:14" ht="16.5" thickTop="1" thickBot="1">
      <c r="A600" s="116" t="s">
        <v>982</v>
      </c>
      <c r="B600" s="55" t="str">
        <f t="shared" si="9"/>
        <v>246874.6</v>
      </c>
      <c r="M600" s="108" t="s">
        <v>969</v>
      </c>
      <c r="N600" s="109" t="s">
        <v>2093</v>
      </c>
    </row>
    <row r="601" spans="1:14" ht="16.5" thickTop="1" thickBot="1">
      <c r="A601" s="116" t="s">
        <v>151</v>
      </c>
      <c r="B601" s="55" t="str">
        <f t="shared" si="9"/>
        <v>289406</v>
      </c>
      <c r="M601" s="110" t="s">
        <v>974</v>
      </c>
      <c r="N601" s="111" t="s">
        <v>2094</v>
      </c>
    </row>
    <row r="602" spans="1:14" ht="16.5" thickTop="1" thickBot="1">
      <c r="A602" s="116" t="s">
        <v>721</v>
      </c>
      <c r="B602" s="55" t="str">
        <f t="shared" si="9"/>
        <v>415473</v>
      </c>
      <c r="M602" s="108" t="s">
        <v>962</v>
      </c>
      <c r="N602" s="109" t="s">
        <v>2095</v>
      </c>
    </row>
    <row r="603" spans="1:14" ht="16.5" thickTop="1" thickBot="1">
      <c r="A603" s="116" t="s">
        <v>704</v>
      </c>
      <c r="B603" s="55" t="str">
        <f t="shared" si="9"/>
        <v>88150.49</v>
      </c>
      <c r="M603" s="110" t="s">
        <v>968</v>
      </c>
      <c r="N603" s="111" t="s">
        <v>2096</v>
      </c>
    </row>
    <row r="604" spans="1:14" ht="16.5" thickTop="1" thickBot="1">
      <c r="A604" s="116" t="s">
        <v>607</v>
      </c>
      <c r="B604" s="55" t="str">
        <f t="shared" si="9"/>
        <v>174775</v>
      </c>
      <c r="M604" s="108" t="s">
        <v>493</v>
      </c>
      <c r="N604" s="109" t="s">
        <v>1531</v>
      </c>
    </row>
    <row r="605" spans="1:14" ht="16.5" thickTop="1" thickBot="1">
      <c r="A605" s="116" t="s">
        <v>1177</v>
      </c>
      <c r="B605" s="55" t="str">
        <f t="shared" si="9"/>
        <v>75343.68</v>
      </c>
      <c r="M605" s="110" t="s">
        <v>973</v>
      </c>
      <c r="N605" s="111" t="s">
        <v>2097</v>
      </c>
    </row>
    <row r="606" spans="1:14" ht="16.5" thickTop="1" thickBot="1">
      <c r="A606" s="116" t="s">
        <v>786</v>
      </c>
      <c r="B606" s="55" t="str">
        <f t="shared" si="9"/>
        <v>83273.6</v>
      </c>
      <c r="M606" s="108" t="s">
        <v>57</v>
      </c>
      <c r="N606" s="109" t="s">
        <v>1756</v>
      </c>
    </row>
    <row r="607" spans="1:14" ht="16.5" thickTop="1" thickBot="1">
      <c r="A607" s="116" t="s">
        <v>829</v>
      </c>
      <c r="B607" s="55" t="str">
        <f t="shared" si="9"/>
        <v>58605.58</v>
      </c>
      <c r="M607" s="110" t="s">
        <v>975</v>
      </c>
      <c r="N607" s="111" t="s">
        <v>2098</v>
      </c>
    </row>
    <row r="608" spans="1:14" ht="16.5" thickTop="1" thickBot="1">
      <c r="A608" s="116" t="s">
        <v>319</v>
      </c>
      <c r="B608" s="55" t="str">
        <f t="shared" si="9"/>
        <v>28171</v>
      </c>
      <c r="M608" s="108" t="s">
        <v>324</v>
      </c>
      <c r="N608" s="109" t="s">
        <v>2099</v>
      </c>
    </row>
    <row r="609" spans="1:14" ht="16.5" thickTop="1" thickBot="1">
      <c r="A609" s="116" t="s">
        <v>705</v>
      </c>
      <c r="B609" s="55" t="str">
        <f t="shared" si="9"/>
        <v>107313.64</v>
      </c>
      <c r="M609" s="110" t="s">
        <v>326</v>
      </c>
      <c r="N609" s="111" t="s">
        <v>1571</v>
      </c>
    </row>
    <row r="610" spans="1:14" ht="16.5" thickTop="1" thickBot="1">
      <c r="A610" s="116" t="s">
        <v>1075</v>
      </c>
      <c r="B610" s="55" t="str">
        <f t="shared" si="9"/>
        <v>13785.805</v>
      </c>
      <c r="M610" s="108" t="s">
        <v>981</v>
      </c>
      <c r="N610" s="109" t="s">
        <v>2100</v>
      </c>
    </row>
    <row r="611" spans="1:14" ht="16.5" thickTop="1" thickBot="1">
      <c r="A611" s="116" t="s">
        <v>50</v>
      </c>
      <c r="B611" s="55" t="str">
        <f t="shared" si="9"/>
        <v>244006.4</v>
      </c>
      <c r="M611" s="110" t="s">
        <v>979</v>
      </c>
      <c r="N611" s="111" t="s">
        <v>2101</v>
      </c>
    </row>
    <row r="612" spans="1:14" ht="16.5" thickTop="1" thickBot="1">
      <c r="A612" s="116" t="s">
        <v>763</v>
      </c>
      <c r="B612" s="55" t="str">
        <f t="shared" si="9"/>
        <v>176812.68</v>
      </c>
      <c r="M612" s="108" t="s">
        <v>978</v>
      </c>
      <c r="N612" s="109" t="s">
        <v>2102</v>
      </c>
    </row>
    <row r="613" spans="1:14" ht="16.5" thickTop="1" thickBot="1">
      <c r="A613" s="116" t="s">
        <v>147</v>
      </c>
      <c r="B613" s="55" t="str">
        <f t="shared" si="9"/>
        <v>TOTAL_POPULATION</v>
      </c>
      <c r="M613" s="110" t="s">
        <v>304</v>
      </c>
      <c r="N613" s="111" t="s">
        <v>2103</v>
      </c>
    </row>
    <row r="614" spans="1:14" ht="16.5" thickTop="1" thickBot="1">
      <c r="A614" s="116" t="s">
        <v>808</v>
      </c>
      <c r="B614" s="55" t="str">
        <f t="shared" si="9"/>
        <v>119853.92</v>
      </c>
      <c r="M614" s="108" t="s">
        <v>387</v>
      </c>
      <c r="N614" s="109" t="s">
        <v>2104</v>
      </c>
    </row>
    <row r="615" spans="1:14" ht="16.5" thickTop="1" thickBot="1">
      <c r="A615" s="116" t="s">
        <v>273</v>
      </c>
      <c r="B615" s="55" t="str">
        <f t="shared" si="9"/>
        <v>189848.45</v>
      </c>
      <c r="M615" s="110" t="s">
        <v>980</v>
      </c>
      <c r="N615" s="111" t="s">
        <v>2105</v>
      </c>
    </row>
    <row r="616" spans="1:14" ht="16.5" thickTop="1" thickBot="1">
      <c r="A616" s="116" t="s">
        <v>19</v>
      </c>
      <c r="B616" s="55" t="str">
        <f t="shared" si="9"/>
        <v>493518</v>
      </c>
      <c r="M616" s="108" t="s">
        <v>984</v>
      </c>
      <c r="N616" s="109" t="s">
        <v>2106</v>
      </c>
    </row>
    <row r="617" spans="1:14" ht="16.5" thickTop="1" thickBot="1">
      <c r="A617" s="116" t="s">
        <v>356</v>
      </c>
      <c r="B617" s="55" t="str">
        <f t="shared" si="9"/>
        <v>39263.28</v>
      </c>
      <c r="M617" s="110" t="s">
        <v>302</v>
      </c>
      <c r="N617" s="111" t="s">
        <v>1572</v>
      </c>
    </row>
    <row r="618" spans="1:14" ht="16.5" thickTop="1" thickBot="1">
      <c r="A618" s="116" t="s">
        <v>1206</v>
      </c>
      <c r="B618" s="55" t="str">
        <f t="shared" si="9"/>
        <v>58811.2</v>
      </c>
      <c r="M618" s="108" t="s">
        <v>982</v>
      </c>
      <c r="N618" s="109" t="s">
        <v>2107</v>
      </c>
    </row>
    <row r="619" spans="1:14" ht="16.5" thickTop="1" thickBot="1">
      <c r="A619" s="116" t="s">
        <v>1178</v>
      </c>
      <c r="B619" s="55" t="str">
        <f t="shared" si="9"/>
        <v>103366.9</v>
      </c>
      <c r="M619" s="110" t="s">
        <v>516</v>
      </c>
      <c r="N619" s="111" t="s">
        <v>1523</v>
      </c>
    </row>
    <row r="620" spans="1:14" ht="16.5" thickTop="1" thickBot="1">
      <c r="A620" s="116" t="s">
        <v>739</v>
      </c>
      <c r="B620" s="55" t="str">
        <f t="shared" si="9"/>
        <v>87964.48</v>
      </c>
      <c r="M620" s="108" t="s">
        <v>305</v>
      </c>
      <c r="N620" s="109" t="s">
        <v>1525</v>
      </c>
    </row>
    <row r="621" spans="1:14" ht="16.5" thickTop="1" thickBot="1">
      <c r="A621" s="116" t="s">
        <v>603</v>
      </c>
      <c r="B621" s="55" t="str">
        <f t="shared" si="9"/>
        <v>197898</v>
      </c>
      <c r="M621" s="110" t="s">
        <v>327</v>
      </c>
      <c r="N621" s="111" t="s">
        <v>1573</v>
      </c>
    </row>
    <row r="622" spans="1:14" ht="16.5" thickTop="1" thickBot="1">
      <c r="A622" s="116" t="s">
        <v>801</v>
      </c>
      <c r="B622" s="55" t="str">
        <f t="shared" si="9"/>
        <v>27038</v>
      </c>
      <c r="M622" s="108" t="s">
        <v>831</v>
      </c>
      <c r="N622" s="109" t="s">
        <v>1574</v>
      </c>
    </row>
    <row r="623" spans="1:14" ht="16.5" thickTop="1" thickBot="1">
      <c r="A623" s="116" t="s">
        <v>1110</v>
      </c>
      <c r="B623" s="55" t="str">
        <f t="shared" si="9"/>
        <v>394258</v>
      </c>
      <c r="M623" s="110" t="s">
        <v>385</v>
      </c>
      <c r="N623" s="111" t="s">
        <v>1575</v>
      </c>
    </row>
    <row r="624" spans="1:14" ht="16.5" thickTop="1" thickBot="1">
      <c r="A624" s="116" t="s">
        <v>1060</v>
      </c>
      <c r="B624" s="55" t="str">
        <f t="shared" si="9"/>
        <v>82086.48</v>
      </c>
      <c r="M624" s="108" t="s">
        <v>827</v>
      </c>
      <c r="N624" s="109" t="s">
        <v>2108</v>
      </c>
    </row>
    <row r="625" spans="1:14" ht="16.5" thickTop="1" thickBot="1">
      <c r="A625" s="116" t="s">
        <v>907</v>
      </c>
      <c r="B625" s="55" t="str">
        <f t="shared" si="9"/>
        <v>193556</v>
      </c>
      <c r="M625" s="110" t="s">
        <v>833</v>
      </c>
      <c r="N625" s="111" t="s">
        <v>2109</v>
      </c>
    </row>
    <row r="626" spans="1:14" ht="16.5" thickTop="1" thickBot="1">
      <c r="A626" s="116" t="s">
        <v>1093</v>
      </c>
      <c r="B626" s="55" t="str">
        <f t="shared" si="9"/>
        <v>87812.48</v>
      </c>
      <c r="M626" s="108" t="s">
        <v>830</v>
      </c>
      <c r="N626" s="109" t="s">
        <v>2110</v>
      </c>
    </row>
    <row r="627" spans="1:14" ht="16.5" thickTop="1" thickBot="1">
      <c r="A627" s="116" t="s">
        <v>781</v>
      </c>
      <c r="B627" s="55" t="str">
        <f t="shared" si="9"/>
        <v>230011</v>
      </c>
      <c r="M627" s="110" t="s">
        <v>329</v>
      </c>
      <c r="N627" s="111" t="s">
        <v>1576</v>
      </c>
    </row>
    <row r="628" spans="1:14" ht="16.5" thickTop="1" thickBot="1">
      <c r="A628" s="116" t="s">
        <v>791</v>
      </c>
      <c r="B628" s="55" t="str">
        <f t="shared" si="9"/>
        <v>226332</v>
      </c>
      <c r="M628" s="108" t="s">
        <v>989</v>
      </c>
      <c r="N628" s="109" t="s">
        <v>2111</v>
      </c>
    </row>
    <row r="629" spans="1:14" ht="16.5" thickTop="1" thickBot="1">
      <c r="A629" s="116" t="s">
        <v>815</v>
      </c>
      <c r="B629" s="55" t="str">
        <f t="shared" si="9"/>
        <v>152726.75</v>
      </c>
      <c r="M629" s="110" t="s">
        <v>992</v>
      </c>
      <c r="N629" s="111" t="s">
        <v>2112</v>
      </c>
    </row>
    <row r="630" spans="1:14" ht="16.5" thickTop="1" thickBot="1">
      <c r="A630" s="116" t="s">
        <v>59</v>
      </c>
      <c r="B630" s="55" t="str">
        <f t="shared" si="9"/>
        <v>85786.06</v>
      </c>
      <c r="M630" s="108" t="s">
        <v>991</v>
      </c>
      <c r="N630" s="109" t="s">
        <v>2113</v>
      </c>
    </row>
    <row r="631" spans="1:14" ht="16.5" thickTop="1" thickBot="1">
      <c r="A631" s="116" t="s">
        <v>1031</v>
      </c>
      <c r="B631" s="55" t="str">
        <f t="shared" si="9"/>
        <v>180802</v>
      </c>
      <c r="M631" s="110" t="s">
        <v>325</v>
      </c>
      <c r="N631" s="111" t="s">
        <v>2114</v>
      </c>
    </row>
    <row r="632" spans="1:14" ht="16.5" thickTop="1" thickBot="1">
      <c r="A632" s="116" t="s">
        <v>792</v>
      </c>
      <c r="B632" s="55" t="str">
        <f t="shared" si="9"/>
        <v>164069.07</v>
      </c>
      <c r="M632" s="108" t="s">
        <v>988</v>
      </c>
      <c r="N632" s="109" t="s">
        <v>2115</v>
      </c>
    </row>
    <row r="633" spans="1:14" ht="16.5" thickTop="1" thickBot="1">
      <c r="A633" s="116" t="s">
        <v>54</v>
      </c>
      <c r="B633" s="55" t="str">
        <f t="shared" si="9"/>
        <v>373987</v>
      </c>
      <c r="M633" s="110" t="s">
        <v>927</v>
      </c>
      <c r="N633" s="111" t="s">
        <v>2116</v>
      </c>
    </row>
    <row r="634" spans="1:14" ht="16.5" thickTop="1" thickBot="1">
      <c r="A634" s="116" t="s">
        <v>793</v>
      </c>
      <c r="B634" s="55" t="str">
        <f t="shared" si="9"/>
        <v>72426.24</v>
      </c>
      <c r="M634" s="108" t="s">
        <v>943</v>
      </c>
      <c r="N634" s="109" t="s">
        <v>2117</v>
      </c>
    </row>
    <row r="635" spans="1:14" ht="16.5" thickTop="1" thickBot="1">
      <c r="A635" s="116" t="s">
        <v>1129</v>
      </c>
      <c r="B635" s="55" t="str">
        <f t="shared" si="9"/>
        <v>129647.36</v>
      </c>
      <c r="M635" s="110" t="s">
        <v>1024</v>
      </c>
      <c r="N635" s="111" t="s">
        <v>1577</v>
      </c>
    </row>
    <row r="636" spans="1:14" ht="16.5" thickTop="1" thickBot="1">
      <c r="A636" s="116" t="s">
        <v>325</v>
      </c>
      <c r="B636" s="55" t="str">
        <f t="shared" si="9"/>
        <v>90047.76</v>
      </c>
      <c r="M636" s="108" t="s">
        <v>937</v>
      </c>
      <c r="N636" s="109" t="s">
        <v>1578</v>
      </c>
    </row>
    <row r="637" spans="1:14" ht="16.5" thickTop="1" thickBot="1">
      <c r="A637" s="116" t="s">
        <v>51</v>
      </c>
      <c r="B637" s="55" t="str">
        <f t="shared" si="9"/>
        <v>60914.5</v>
      </c>
      <c r="M637" s="110" t="s">
        <v>298</v>
      </c>
      <c r="N637" s="111" t="s">
        <v>1579</v>
      </c>
    </row>
    <row r="638" spans="1:14" ht="16.5" thickTop="1" thickBot="1">
      <c r="A638" s="116" t="s">
        <v>226</v>
      </c>
      <c r="B638" s="55" t="str">
        <f t="shared" si="9"/>
        <v>260230</v>
      </c>
      <c r="M638" s="108" t="s">
        <v>944</v>
      </c>
      <c r="N638" s="109" t="s">
        <v>1580</v>
      </c>
    </row>
    <row r="639" spans="1:14" ht="16.5" thickTop="1" thickBot="1">
      <c r="A639" s="116" t="s">
        <v>520</v>
      </c>
      <c r="B639" s="55" t="str">
        <f t="shared" si="9"/>
        <v>41253.63</v>
      </c>
      <c r="M639" s="110" t="s">
        <v>914</v>
      </c>
      <c r="N639" s="111" t="s">
        <v>1581</v>
      </c>
    </row>
    <row r="640" spans="1:14" ht="16.5" thickTop="1" thickBot="1">
      <c r="A640" s="116" t="s">
        <v>521</v>
      </c>
      <c r="B640" s="55" t="str">
        <f t="shared" si="9"/>
        <v>72460.48</v>
      </c>
      <c r="M640" s="108" t="s">
        <v>332</v>
      </c>
      <c r="N640" s="109" t="s">
        <v>2118</v>
      </c>
    </row>
    <row r="641" spans="1:14" ht="16.5" thickTop="1" thickBot="1">
      <c r="A641" s="116" t="s">
        <v>760</v>
      </c>
      <c r="B641" s="55" t="str">
        <f t="shared" si="9"/>
        <v>226408</v>
      </c>
      <c r="M641" s="110" t="s">
        <v>331</v>
      </c>
      <c r="N641" s="111" t="s">
        <v>2119</v>
      </c>
    </row>
    <row r="642" spans="1:14" ht="16.5" thickTop="1" thickBot="1">
      <c r="A642" s="116" t="s">
        <v>209</v>
      </c>
      <c r="B642" s="55" t="str">
        <f t="shared" si="9"/>
        <v>115771.32</v>
      </c>
      <c r="M642" s="108" t="s">
        <v>383</v>
      </c>
      <c r="N642" s="109" t="s">
        <v>1581</v>
      </c>
    </row>
    <row r="643" spans="1:14" ht="16.5" thickTop="1" thickBot="1">
      <c r="A643" s="116" t="s">
        <v>210</v>
      </c>
      <c r="B643" s="55" t="str">
        <f t="shared" ref="B643:B706" si="10">VLOOKUP(A643,$M$2:$N$988,2,0)</f>
        <v>107774.92</v>
      </c>
      <c r="M643" s="110" t="s">
        <v>1026</v>
      </c>
      <c r="N643" s="111" t="s">
        <v>2120</v>
      </c>
    </row>
    <row r="644" spans="1:14" ht="16.5" thickTop="1" thickBot="1">
      <c r="A644" s="116" t="s">
        <v>407</v>
      </c>
      <c r="B644" s="55" t="str">
        <f t="shared" si="10"/>
        <v>63534.06</v>
      </c>
      <c r="M644" s="108" t="s">
        <v>1017</v>
      </c>
      <c r="N644" s="109" t="s">
        <v>2121</v>
      </c>
    </row>
    <row r="645" spans="1:14" ht="16.5" thickTop="1" thickBot="1">
      <c r="A645" s="116" t="s">
        <v>1125</v>
      </c>
      <c r="B645" s="55" t="str">
        <f t="shared" si="10"/>
        <v>98830.76</v>
      </c>
      <c r="M645" s="110" t="s">
        <v>1022</v>
      </c>
      <c r="N645" s="111" t="s">
        <v>2122</v>
      </c>
    </row>
    <row r="646" spans="1:14" ht="16.5" thickTop="1" thickBot="1">
      <c r="A646" s="116" t="s">
        <v>52</v>
      </c>
      <c r="B646" s="55" t="str">
        <f t="shared" si="10"/>
        <v>94938.6</v>
      </c>
      <c r="M646" s="108" t="s">
        <v>1023</v>
      </c>
      <c r="N646" s="109" t="s">
        <v>2123</v>
      </c>
    </row>
    <row r="647" spans="1:14" ht="16.5" thickTop="1" thickBot="1">
      <c r="A647" s="116" t="s">
        <v>159</v>
      </c>
      <c r="B647" s="55" t="str">
        <f t="shared" si="10"/>
        <v>318811</v>
      </c>
      <c r="M647" s="110" t="s">
        <v>1025</v>
      </c>
      <c r="N647" s="111" t="s">
        <v>2124</v>
      </c>
    </row>
    <row r="648" spans="1:14" ht="16.5" thickTop="1" thickBot="1">
      <c r="A648" s="116" t="s">
        <v>574</v>
      </c>
      <c r="B648" s="55" t="str">
        <f t="shared" si="10"/>
        <v>76514.64</v>
      </c>
      <c r="M648" s="108" t="s">
        <v>925</v>
      </c>
      <c r="N648" s="109" t="s">
        <v>2125</v>
      </c>
    </row>
    <row r="649" spans="1:14" ht="16.5" thickTop="1" thickBot="1">
      <c r="A649" s="116" t="s">
        <v>522</v>
      </c>
      <c r="B649" s="55" t="str">
        <f t="shared" si="10"/>
        <v>369933</v>
      </c>
      <c r="M649" s="110" t="s">
        <v>941</v>
      </c>
      <c r="N649" s="111" t="s">
        <v>2126</v>
      </c>
    </row>
    <row r="650" spans="1:14" ht="16.5" thickTop="1" thickBot="1">
      <c r="A650" s="116" t="s">
        <v>524</v>
      </c>
      <c r="B650" s="55" t="str">
        <f t="shared" si="10"/>
        <v>42777.84</v>
      </c>
      <c r="M650" s="108" t="s">
        <v>942</v>
      </c>
      <c r="N650" s="109" t="s">
        <v>2127</v>
      </c>
    </row>
    <row r="651" spans="1:14" ht="16.5" thickTop="1" thickBot="1">
      <c r="A651" s="116" t="s">
        <v>1208</v>
      </c>
      <c r="B651" s="55" t="str">
        <f t="shared" si="10"/>
        <v>172807.8</v>
      </c>
      <c r="M651" s="110" t="s">
        <v>956</v>
      </c>
      <c r="N651" s="111" t="s">
        <v>2128</v>
      </c>
    </row>
    <row r="652" spans="1:14" ht="16.5" thickTop="1" thickBot="1">
      <c r="A652" s="116" t="s">
        <v>527</v>
      </c>
      <c r="B652" s="55" t="str">
        <f t="shared" si="10"/>
        <v>64778.4</v>
      </c>
      <c r="M652" s="108" t="s">
        <v>957</v>
      </c>
      <c r="N652" s="109" t="s">
        <v>2129</v>
      </c>
    </row>
    <row r="653" spans="1:14" ht="16.5" thickTop="1" thickBot="1">
      <c r="A653" s="116" t="s">
        <v>1113</v>
      </c>
      <c r="B653" s="55" t="str">
        <f t="shared" si="10"/>
        <v>109788.6</v>
      </c>
      <c r="M653" s="110" t="s">
        <v>303</v>
      </c>
      <c r="N653" s="111" t="s">
        <v>1551</v>
      </c>
    </row>
    <row r="654" spans="1:14" ht="16.5" thickTop="1" thickBot="1">
      <c r="A654" s="116" t="s">
        <v>1179</v>
      </c>
      <c r="B654" s="55" t="str">
        <f t="shared" si="10"/>
        <v>91771.68</v>
      </c>
      <c r="M654" s="108" t="s">
        <v>951</v>
      </c>
      <c r="N654" s="109" t="s">
        <v>2130</v>
      </c>
    </row>
    <row r="655" spans="1:14" ht="16.5" thickTop="1" thickBot="1">
      <c r="A655" s="116" t="s">
        <v>108</v>
      </c>
      <c r="B655" s="55" t="str">
        <f t="shared" si="10"/>
        <v>220921.26</v>
      </c>
      <c r="M655" s="110" t="s">
        <v>952</v>
      </c>
      <c r="N655" s="111" t="s">
        <v>1582</v>
      </c>
    </row>
    <row r="656" spans="1:14" ht="16.5" thickTop="1" thickBot="1">
      <c r="A656" s="116" t="s">
        <v>1122</v>
      </c>
      <c r="B656" s="55" t="str">
        <f t="shared" si="10"/>
        <v>118133.4</v>
      </c>
      <c r="M656" s="112" t="s">
        <v>147</v>
      </c>
      <c r="N656" s="113" t="s">
        <v>1672</v>
      </c>
    </row>
    <row r="657" spans="1:14" ht="16.5" thickTop="1" thickBot="1">
      <c r="A657" s="116" t="s">
        <v>1228</v>
      </c>
      <c r="B657" s="55" t="str">
        <f t="shared" si="10"/>
        <v>109661.65</v>
      </c>
      <c r="M657" s="110" t="s">
        <v>834</v>
      </c>
      <c r="N657" s="111" t="s">
        <v>1583</v>
      </c>
    </row>
    <row r="658" spans="1:14" ht="16.5" thickTop="1" thickBot="1">
      <c r="A658" s="116" t="s">
        <v>768</v>
      </c>
      <c r="B658" s="55" t="str">
        <f t="shared" si="10"/>
        <v>2324853</v>
      </c>
      <c r="M658" s="108" t="s">
        <v>764</v>
      </c>
      <c r="N658" s="109" t="s">
        <v>1584</v>
      </c>
    </row>
    <row r="659" spans="1:14" ht="16.5" thickTop="1" thickBot="1">
      <c r="A659" s="116" t="s">
        <v>920</v>
      </c>
      <c r="B659" s="55" t="str">
        <f t="shared" si="10"/>
        <v>54054.14</v>
      </c>
      <c r="M659" s="110" t="s">
        <v>772</v>
      </c>
      <c r="N659" s="111" t="s">
        <v>2131</v>
      </c>
    </row>
    <row r="660" spans="1:14" ht="16.5" thickTop="1" thickBot="1">
      <c r="A660" s="116" t="s">
        <v>525</v>
      </c>
      <c r="B660" s="55" t="str">
        <f t="shared" si="10"/>
        <v>46100.28</v>
      </c>
      <c r="M660" s="108" t="s">
        <v>770</v>
      </c>
      <c r="N660" s="109" t="s">
        <v>2132</v>
      </c>
    </row>
    <row r="661" spans="1:14" ht="16.5" thickTop="1" thickBot="1">
      <c r="A661" s="116" t="s">
        <v>493</v>
      </c>
      <c r="B661" s="55" t="str">
        <f t="shared" si="10"/>
        <v>66439</v>
      </c>
      <c r="M661" s="110" t="s">
        <v>727</v>
      </c>
      <c r="N661" s="111" t="s">
        <v>1585</v>
      </c>
    </row>
    <row r="662" spans="1:14" ht="16.5" thickTop="1" thickBot="1">
      <c r="A662" s="116" t="s">
        <v>109</v>
      </c>
      <c r="B662" s="55" t="str">
        <f t="shared" si="10"/>
        <v>50935.5</v>
      </c>
      <c r="M662" s="108" t="s">
        <v>766</v>
      </c>
      <c r="N662" s="109" t="s">
        <v>2133</v>
      </c>
    </row>
    <row r="663" spans="1:14" ht="16.5" thickTop="1" thickBot="1">
      <c r="A663" s="116" t="s">
        <v>675</v>
      </c>
      <c r="B663" s="55" t="str">
        <f t="shared" si="10"/>
        <v>101267.84</v>
      </c>
      <c r="M663" s="110" t="s">
        <v>87</v>
      </c>
      <c r="N663" s="111" t="s">
        <v>1819</v>
      </c>
    </row>
    <row r="664" spans="1:14" ht="16.5" thickTop="1" thickBot="1">
      <c r="A664" s="116" t="s">
        <v>668</v>
      </c>
      <c r="B664" s="55" t="str">
        <f t="shared" si="10"/>
        <v>133729</v>
      </c>
      <c r="M664" s="108" t="s">
        <v>771</v>
      </c>
      <c r="N664" s="109" t="s">
        <v>2134</v>
      </c>
    </row>
    <row r="665" spans="1:14" ht="16.5" thickTop="1" thickBot="1">
      <c r="A665" s="116" t="s">
        <v>1161</v>
      </c>
      <c r="B665" s="55" t="str">
        <f t="shared" si="10"/>
        <v>523950</v>
      </c>
      <c r="M665" s="110" t="s">
        <v>716</v>
      </c>
      <c r="N665" s="111" t="s">
        <v>1586</v>
      </c>
    </row>
    <row r="666" spans="1:14" ht="16.5" thickTop="1" thickBot="1">
      <c r="A666" s="116" t="s">
        <v>1245</v>
      </c>
      <c r="B666" s="55" t="str">
        <f t="shared" si="10"/>
        <v>88946.48</v>
      </c>
      <c r="M666" s="108" t="s">
        <v>722</v>
      </c>
      <c r="N666" s="109" t="s">
        <v>1587</v>
      </c>
    </row>
    <row r="667" spans="1:14" ht="16.5" thickTop="1" thickBot="1">
      <c r="A667" s="116" t="s">
        <v>211</v>
      </c>
      <c r="B667" s="55" t="str">
        <f t="shared" si="10"/>
        <v>129784.75</v>
      </c>
      <c r="M667" s="110" t="s">
        <v>708</v>
      </c>
      <c r="N667" s="111" t="s">
        <v>2135</v>
      </c>
    </row>
    <row r="668" spans="1:14" ht="16.5" thickTop="1" thickBot="1">
      <c r="A668" s="116" t="s">
        <v>1062</v>
      </c>
      <c r="B668" s="55" t="str">
        <f t="shared" si="10"/>
        <v>53246.52</v>
      </c>
      <c r="M668" s="108" t="s">
        <v>818</v>
      </c>
      <c r="N668" s="109" t="s">
        <v>2136</v>
      </c>
    </row>
    <row r="669" spans="1:14" ht="16.5" thickTop="1" thickBot="1">
      <c r="A669" s="116" t="s">
        <v>1044</v>
      </c>
      <c r="B669" s="55" t="str">
        <f t="shared" si="10"/>
        <v>29700</v>
      </c>
      <c r="M669" s="110" t="s">
        <v>652</v>
      </c>
      <c r="N669" s="111" t="s">
        <v>1588</v>
      </c>
    </row>
    <row r="670" spans="1:14" ht="16.5" thickTop="1" thickBot="1">
      <c r="A670" s="116" t="s">
        <v>1139</v>
      </c>
      <c r="B670" s="55" t="str">
        <f t="shared" si="10"/>
        <v>59442.75</v>
      </c>
      <c r="M670" s="108" t="s">
        <v>643</v>
      </c>
      <c r="N670" s="109" t="s">
        <v>2137</v>
      </c>
    </row>
    <row r="671" spans="1:14" ht="16.5" thickTop="1" thickBot="1">
      <c r="A671" s="116" t="s">
        <v>357</v>
      </c>
      <c r="B671" s="55" t="str">
        <f t="shared" si="10"/>
        <v>17362.7</v>
      </c>
      <c r="M671" s="110" t="s">
        <v>645</v>
      </c>
      <c r="N671" s="111" t="s">
        <v>2138</v>
      </c>
    </row>
    <row r="672" spans="1:14" ht="16.5" thickTop="1" thickBot="1">
      <c r="A672" s="116" t="s">
        <v>1121</v>
      </c>
      <c r="B672" s="55" t="str">
        <f t="shared" si="10"/>
        <v>81182.41</v>
      </c>
      <c r="M672" s="108" t="s">
        <v>641</v>
      </c>
      <c r="N672" s="109" t="s">
        <v>2139</v>
      </c>
    </row>
    <row r="673" spans="1:14" ht="16.5" thickTop="1" thickBot="1">
      <c r="A673" s="116" t="s">
        <v>573</v>
      </c>
      <c r="B673" s="55" t="str">
        <f t="shared" si="10"/>
        <v>40995.43</v>
      </c>
      <c r="M673" s="110" t="s">
        <v>646</v>
      </c>
      <c r="N673" s="111" t="s">
        <v>2140</v>
      </c>
    </row>
    <row r="674" spans="1:14" ht="16.5" thickTop="1" thickBot="1">
      <c r="A674" s="116" t="s">
        <v>881</v>
      </c>
      <c r="B674" s="55" t="str">
        <f t="shared" si="10"/>
        <v>262434</v>
      </c>
      <c r="M674" s="108" t="s">
        <v>647</v>
      </c>
      <c r="N674" s="109" t="s">
        <v>2141</v>
      </c>
    </row>
    <row r="675" spans="1:14" ht="16.5" thickTop="1" thickBot="1">
      <c r="A675" s="116" t="s">
        <v>1036</v>
      </c>
      <c r="B675" s="55" t="str">
        <f t="shared" si="10"/>
        <v>27942.75</v>
      </c>
      <c r="M675" s="110" t="s">
        <v>648</v>
      </c>
      <c r="N675" s="111" t="s">
        <v>2142</v>
      </c>
    </row>
    <row r="676" spans="1:14" ht="16.5" thickTop="1" thickBot="1">
      <c r="A676" s="116" t="s">
        <v>1022</v>
      </c>
      <c r="B676" s="55" t="str">
        <f t="shared" si="10"/>
        <v>89111.12</v>
      </c>
      <c r="M676" s="108" t="s">
        <v>650</v>
      </c>
      <c r="N676" s="109" t="s">
        <v>2143</v>
      </c>
    </row>
    <row r="677" spans="1:14" ht="16.5" thickTop="1" thickBot="1">
      <c r="A677" s="116" t="s">
        <v>1098</v>
      </c>
      <c r="B677" s="55" t="str">
        <f t="shared" si="10"/>
        <v>27600.65</v>
      </c>
      <c r="M677" s="110" t="s">
        <v>57</v>
      </c>
      <c r="N677" s="111" t="s">
        <v>1756</v>
      </c>
    </row>
    <row r="678" spans="1:14" ht="16.5" thickTop="1" thickBot="1">
      <c r="A678" s="116" t="s">
        <v>197</v>
      </c>
      <c r="B678" s="55" t="str">
        <f t="shared" si="10"/>
        <v>258278</v>
      </c>
      <c r="M678" s="108" t="s">
        <v>794</v>
      </c>
      <c r="N678" s="109" t="s">
        <v>1589</v>
      </c>
    </row>
    <row r="679" spans="1:14" ht="16.5" thickTop="1" thickBot="1">
      <c r="A679" s="116" t="s">
        <v>232</v>
      </c>
      <c r="B679" s="55" t="str">
        <f t="shared" si="10"/>
        <v>68970</v>
      </c>
      <c r="M679" s="110" t="s">
        <v>817</v>
      </c>
      <c r="N679" s="111" t="s">
        <v>1590</v>
      </c>
    </row>
    <row r="680" spans="1:14" ht="16.5" thickTop="1" thickBot="1">
      <c r="A680" s="116" t="s">
        <v>160</v>
      </c>
      <c r="B680" s="55" t="str">
        <f t="shared" si="10"/>
        <v>75900</v>
      </c>
      <c r="M680" s="108" t="s">
        <v>767</v>
      </c>
      <c r="N680" s="109" t="s">
        <v>1591</v>
      </c>
    </row>
    <row r="681" spans="1:14" ht="16.5" thickTop="1" thickBot="1">
      <c r="A681" s="116" t="s">
        <v>110</v>
      </c>
      <c r="B681" s="55" t="str">
        <f t="shared" si="10"/>
        <v>198894</v>
      </c>
      <c r="M681" s="110" t="s">
        <v>728</v>
      </c>
      <c r="N681" s="111" t="s">
        <v>2144</v>
      </c>
    </row>
    <row r="682" spans="1:14" ht="16.5" thickTop="1" thickBot="1">
      <c r="A682" s="116" t="s">
        <v>592</v>
      </c>
      <c r="B682" s="55" t="str">
        <f t="shared" si="10"/>
        <v>149456</v>
      </c>
      <c r="M682" s="108" t="s">
        <v>712</v>
      </c>
      <c r="N682" s="109" t="s">
        <v>2145</v>
      </c>
    </row>
    <row r="683" spans="1:14" ht="16.5" thickTop="1" thickBot="1">
      <c r="A683" s="116" t="s">
        <v>666</v>
      </c>
      <c r="B683" s="55" t="str">
        <f t="shared" si="10"/>
        <v>282967</v>
      </c>
      <c r="M683" s="110" t="s">
        <v>714</v>
      </c>
      <c r="N683" s="111" t="s">
        <v>2146</v>
      </c>
    </row>
    <row r="684" spans="1:14" ht="16.5" thickTop="1" thickBot="1">
      <c r="A684" s="116" t="s">
        <v>761</v>
      </c>
      <c r="B684" s="55" t="str">
        <f t="shared" si="10"/>
        <v>112117.95</v>
      </c>
      <c r="M684" s="108" t="s">
        <v>726</v>
      </c>
      <c r="N684" s="109" t="s">
        <v>2147</v>
      </c>
    </row>
    <row r="685" spans="1:14" ht="16.5" thickTop="1" thickBot="1">
      <c r="A685" s="116" t="s">
        <v>567</v>
      </c>
      <c r="B685" s="55" t="str">
        <f t="shared" si="10"/>
        <v>597574</v>
      </c>
      <c r="M685" s="110" t="s">
        <v>720</v>
      </c>
      <c r="N685" s="111" t="s">
        <v>2148</v>
      </c>
    </row>
    <row r="686" spans="1:14" ht="16.5" thickTop="1" thickBot="1">
      <c r="A686" s="116" t="s">
        <v>1190</v>
      </c>
      <c r="B686" s="55" t="str">
        <f t="shared" si="10"/>
        <v>65209.68</v>
      </c>
      <c r="M686" s="108" t="s">
        <v>11</v>
      </c>
      <c r="N686" s="109" t="s">
        <v>1800</v>
      </c>
    </row>
    <row r="687" spans="1:14" ht="16.5" thickTop="1" thickBot="1">
      <c r="A687" s="116" t="s">
        <v>1107</v>
      </c>
      <c r="B687" s="55" t="str">
        <f t="shared" si="10"/>
        <v>75381.76</v>
      </c>
      <c r="M687" s="110" t="s">
        <v>147</v>
      </c>
      <c r="N687" s="111" t="s">
        <v>1672</v>
      </c>
    </row>
    <row r="688" spans="1:14" ht="16.5" thickTop="1" thickBot="1">
      <c r="A688" s="116" t="s">
        <v>1246</v>
      </c>
      <c r="B688" s="55" t="str">
        <f t="shared" si="10"/>
        <v>73063.18</v>
      </c>
      <c r="M688" s="108" t="s">
        <v>773</v>
      </c>
      <c r="N688" s="109" t="s">
        <v>1592</v>
      </c>
    </row>
    <row r="689" spans="1:14" ht="16.5" thickTop="1" thickBot="1">
      <c r="A689" s="116" t="s">
        <v>783</v>
      </c>
      <c r="B689" s="55" t="str">
        <f t="shared" si="10"/>
        <v>243285</v>
      </c>
      <c r="M689" s="110" t="s">
        <v>654</v>
      </c>
      <c r="N689" s="111" t="s">
        <v>1593</v>
      </c>
    </row>
    <row r="690" spans="1:14" ht="16.5" thickTop="1" thickBot="1">
      <c r="A690" s="116" t="s">
        <v>1061</v>
      </c>
      <c r="B690" s="55" t="str">
        <f t="shared" si="10"/>
        <v>82086.48</v>
      </c>
      <c r="M690" s="108" t="s">
        <v>775</v>
      </c>
      <c r="N690" s="109" t="s">
        <v>1594</v>
      </c>
    </row>
    <row r="691" spans="1:14" ht="16.5" thickTop="1" thickBot="1">
      <c r="A691" s="116" t="s">
        <v>286</v>
      </c>
      <c r="B691" s="55" t="str">
        <f t="shared" si="10"/>
        <v>95767.56</v>
      </c>
      <c r="M691" s="110" t="s">
        <v>721</v>
      </c>
      <c r="N691" s="111" t="s">
        <v>1595</v>
      </c>
    </row>
    <row r="692" spans="1:14" ht="16.5" thickTop="1" thickBot="1">
      <c r="A692" s="116" t="s">
        <v>575</v>
      </c>
      <c r="B692" s="55" t="str">
        <f t="shared" si="10"/>
        <v>87104.85</v>
      </c>
      <c r="M692" s="108" t="s">
        <v>790</v>
      </c>
      <c r="N692" s="109" t="s">
        <v>2149</v>
      </c>
    </row>
    <row r="693" spans="1:14" ht="16.5" thickTop="1" thickBot="1">
      <c r="A693" s="116" t="s">
        <v>969</v>
      </c>
      <c r="B693" s="55" t="str">
        <f t="shared" si="10"/>
        <v>108390.81</v>
      </c>
      <c r="M693" s="110" t="s">
        <v>791</v>
      </c>
      <c r="N693" s="111" t="s">
        <v>1596</v>
      </c>
    </row>
    <row r="694" spans="1:14" ht="16.5" thickTop="1" thickBot="1">
      <c r="A694" s="116" t="s">
        <v>1076</v>
      </c>
      <c r="B694" s="55" t="str">
        <f t="shared" si="10"/>
        <v>180283.5</v>
      </c>
      <c r="M694" s="108" t="s">
        <v>793</v>
      </c>
      <c r="N694" s="109" t="s">
        <v>2150</v>
      </c>
    </row>
    <row r="695" spans="1:14" ht="16.5" thickTop="1" thickBot="1">
      <c r="A695" s="116" t="s">
        <v>1013</v>
      </c>
      <c r="B695" s="55" t="str">
        <f t="shared" si="10"/>
        <v>65879</v>
      </c>
      <c r="M695" s="110" t="s">
        <v>724</v>
      </c>
      <c r="N695" s="111" t="s">
        <v>1597</v>
      </c>
    </row>
    <row r="696" spans="1:14" ht="16.5" thickTop="1" thickBot="1">
      <c r="A696" s="116" t="s">
        <v>245</v>
      </c>
      <c r="B696" s="55" t="str">
        <f t="shared" si="10"/>
        <v>79638.72</v>
      </c>
      <c r="M696" s="108" t="s">
        <v>768</v>
      </c>
      <c r="N696" s="109" t="s">
        <v>2151</v>
      </c>
    </row>
    <row r="697" spans="1:14" ht="16.5" thickTop="1" thickBot="1">
      <c r="A697" s="116" t="s">
        <v>91</v>
      </c>
      <c r="B697" s="55" t="str">
        <f t="shared" si="10"/>
        <v>101072</v>
      </c>
      <c r="M697" s="110" t="s">
        <v>160</v>
      </c>
      <c r="N697" s="111" t="s">
        <v>1599</v>
      </c>
    </row>
    <row r="698" spans="1:14" ht="16.5" thickTop="1" thickBot="1">
      <c r="A698" s="116" t="s">
        <v>841</v>
      </c>
      <c r="B698" s="55" t="str">
        <f t="shared" si="10"/>
        <v>73767.15</v>
      </c>
      <c r="M698" s="108" t="s">
        <v>710</v>
      </c>
      <c r="N698" s="109" t="s">
        <v>2152</v>
      </c>
    </row>
    <row r="699" spans="1:14" ht="16.5" thickTop="1" thickBot="1">
      <c r="A699" s="116" t="s">
        <v>971</v>
      </c>
      <c r="B699" s="55" t="str">
        <f t="shared" si="10"/>
        <v>5076.72</v>
      </c>
      <c r="M699" s="110" t="s">
        <v>715</v>
      </c>
      <c r="N699" s="111" t="s">
        <v>2153</v>
      </c>
    </row>
    <row r="700" spans="1:14" ht="16.5" thickTop="1" thickBot="1">
      <c r="A700" s="116" t="s">
        <v>222</v>
      </c>
      <c r="B700" s="55" t="str">
        <f t="shared" si="10"/>
        <v>73326.53</v>
      </c>
      <c r="M700" s="108" t="s">
        <v>769</v>
      </c>
      <c r="N700" s="109" t="s">
        <v>1600</v>
      </c>
    </row>
    <row r="701" spans="1:14" ht="16.5" thickTop="1" thickBot="1">
      <c r="A701" s="116" t="s">
        <v>378</v>
      </c>
      <c r="B701" s="55" t="str">
        <f t="shared" si="10"/>
        <v>528120</v>
      </c>
      <c r="M701" s="110" t="s">
        <v>640</v>
      </c>
      <c r="N701" s="111" t="s">
        <v>2154</v>
      </c>
    </row>
    <row r="702" spans="1:14" ht="16.5" thickTop="1" thickBot="1">
      <c r="A702" s="116" t="s">
        <v>1024</v>
      </c>
      <c r="B702" s="55" t="str">
        <f t="shared" si="10"/>
        <v>299820</v>
      </c>
      <c r="M702" s="108" t="s">
        <v>651</v>
      </c>
      <c r="N702" s="109" t="s">
        <v>2155</v>
      </c>
    </row>
    <row r="703" spans="1:14" ht="16.5" thickTop="1" thickBot="1">
      <c r="A703" s="116" t="s">
        <v>1141</v>
      </c>
      <c r="B703" s="55" t="str">
        <f t="shared" si="10"/>
        <v>231900</v>
      </c>
      <c r="M703" s="110" t="s">
        <v>649</v>
      </c>
      <c r="N703" s="111" t="s">
        <v>2156</v>
      </c>
    </row>
    <row r="704" spans="1:14" ht="16.5" thickTop="1" thickBot="1">
      <c r="A704" s="116" t="s">
        <v>1223</v>
      </c>
      <c r="B704" s="55" t="str">
        <f t="shared" si="10"/>
        <v>103395.27</v>
      </c>
      <c r="M704" s="108" t="s">
        <v>642</v>
      </c>
      <c r="N704" s="109" t="s">
        <v>1601</v>
      </c>
    </row>
    <row r="705" spans="1:14" ht="16.5" thickTop="1" thickBot="1">
      <c r="A705" s="116" t="s">
        <v>616</v>
      </c>
      <c r="B705" s="55" t="str">
        <f t="shared" si="10"/>
        <v>142698.6</v>
      </c>
      <c r="M705" s="110" t="s">
        <v>177</v>
      </c>
      <c r="N705" s="111" t="s">
        <v>2157</v>
      </c>
    </row>
    <row r="706" spans="1:14" ht="16.5" thickTop="1" thickBot="1">
      <c r="A706" s="116" t="s">
        <v>615</v>
      </c>
      <c r="B706" s="55" t="str">
        <f t="shared" si="10"/>
        <v>110108.25</v>
      </c>
      <c r="M706" s="108" t="s">
        <v>792</v>
      </c>
      <c r="N706" s="109" t="s">
        <v>2158</v>
      </c>
    </row>
    <row r="707" spans="1:14" ht="16.5" thickTop="1" thickBot="1">
      <c r="A707" s="116" t="s">
        <v>1070</v>
      </c>
      <c r="B707" s="55" t="str">
        <f t="shared" ref="B707:B770" si="11">VLOOKUP(A707,$M$2:$N$988,2,0)</f>
        <v>56327.36</v>
      </c>
      <c r="M707" s="110" t="s">
        <v>178</v>
      </c>
      <c r="N707" s="111" t="s">
        <v>2159</v>
      </c>
    </row>
    <row r="708" spans="1:14" ht="16.5" thickTop="1" thickBot="1">
      <c r="A708" s="116" t="s">
        <v>954</v>
      </c>
      <c r="B708" s="55" t="str">
        <f t="shared" si="11"/>
        <v>88659</v>
      </c>
      <c r="M708" s="108" t="s">
        <v>182</v>
      </c>
      <c r="N708" s="109" t="s">
        <v>1602</v>
      </c>
    </row>
    <row r="709" spans="1:14" ht="16.5" thickTop="1" thickBot="1">
      <c r="A709" s="116" t="s">
        <v>649</v>
      </c>
      <c r="B709" s="55" t="str">
        <f t="shared" si="11"/>
        <v>78076.8</v>
      </c>
      <c r="M709" s="110" t="s">
        <v>718</v>
      </c>
      <c r="N709" s="111" t="s">
        <v>1603</v>
      </c>
    </row>
    <row r="710" spans="1:14" ht="16.5" thickTop="1" thickBot="1">
      <c r="A710" s="116" t="s">
        <v>1224</v>
      </c>
      <c r="B710" s="55" t="str">
        <f t="shared" si="11"/>
        <v>313319</v>
      </c>
      <c r="M710" s="108" t="s">
        <v>146</v>
      </c>
      <c r="N710" s="109" t="s">
        <v>1604</v>
      </c>
    </row>
    <row r="711" spans="1:14" ht="16.5" thickTop="1" thickBot="1">
      <c r="A711" s="116" t="s">
        <v>1227</v>
      </c>
      <c r="B711" s="55" t="str">
        <f t="shared" si="11"/>
        <v>385499</v>
      </c>
      <c r="M711" s="114" t="s">
        <v>399</v>
      </c>
      <c r="N711" s="115" t="s">
        <v>1672</v>
      </c>
    </row>
    <row r="712" spans="1:14" ht="16.5" thickTop="1" thickBot="1">
      <c r="A712" s="116" t="s">
        <v>254</v>
      </c>
      <c r="B712" s="55" t="str">
        <f t="shared" si="11"/>
        <v>19542.88</v>
      </c>
      <c r="M712" s="108" t="s">
        <v>1099</v>
      </c>
      <c r="N712" s="109" t="s">
        <v>1604</v>
      </c>
    </row>
    <row r="713" spans="1:14" ht="16.5" thickTop="1" thickBot="1">
      <c r="A713" s="116" t="s">
        <v>648</v>
      </c>
      <c r="B713" s="55" t="str">
        <f t="shared" si="11"/>
        <v>92260.8</v>
      </c>
      <c r="M713" s="110" t="s">
        <v>1178</v>
      </c>
      <c r="N713" s="111" t="s">
        <v>2160</v>
      </c>
    </row>
    <row r="714" spans="1:14" ht="16.5" thickTop="1" thickBot="1">
      <c r="A714" s="116" t="s">
        <v>833</v>
      </c>
      <c r="B714" s="55" t="str">
        <f t="shared" si="11"/>
        <v>105980.49</v>
      </c>
      <c r="M714" s="108" t="s">
        <v>1187</v>
      </c>
      <c r="N714" s="109" t="s">
        <v>2161</v>
      </c>
    </row>
    <row r="715" spans="1:14" ht="16.5" thickTop="1" thickBot="1">
      <c r="A715" s="116" t="s">
        <v>1045</v>
      </c>
      <c r="B715" s="55" t="str">
        <f t="shared" si="11"/>
        <v>105464.04</v>
      </c>
      <c r="M715" s="110" t="s">
        <v>398</v>
      </c>
      <c r="N715" s="111" t="s">
        <v>2162</v>
      </c>
    </row>
    <row r="716" spans="1:14" ht="16.5" thickTop="1" thickBot="1">
      <c r="A716" s="116" t="s">
        <v>1244</v>
      </c>
      <c r="B716" s="55" t="str">
        <f t="shared" si="11"/>
        <v>157101.28</v>
      </c>
      <c r="M716" s="108" t="s">
        <v>1182</v>
      </c>
      <c r="N716" s="109" t="s">
        <v>1605</v>
      </c>
    </row>
    <row r="717" spans="1:14" ht="16.5" thickTop="1" thickBot="1">
      <c r="A717" s="116" t="s">
        <v>1143</v>
      </c>
      <c r="B717" s="55" t="str">
        <f t="shared" si="11"/>
        <v>72652.25</v>
      </c>
      <c r="M717" s="110" t="s">
        <v>1181</v>
      </c>
      <c r="N717" s="111" t="s">
        <v>2163</v>
      </c>
    </row>
    <row r="718" spans="1:14" ht="16.5" thickTop="1" thickBot="1">
      <c r="A718" s="116" t="s">
        <v>111</v>
      </c>
      <c r="B718" s="55" t="str">
        <f t="shared" si="11"/>
        <v>213598</v>
      </c>
      <c r="M718" s="108" t="s">
        <v>1169</v>
      </c>
      <c r="N718" s="109" t="s">
        <v>1606</v>
      </c>
    </row>
    <row r="719" spans="1:14" ht="16.5" thickTop="1" thickBot="1">
      <c r="A719" s="116" t="s">
        <v>529</v>
      </c>
      <c r="B719" s="55" t="str">
        <f t="shared" si="11"/>
        <v>35224.64</v>
      </c>
      <c r="M719" s="110" t="s">
        <v>1128</v>
      </c>
      <c r="N719" s="111" t="s">
        <v>1607</v>
      </c>
    </row>
    <row r="720" spans="1:14" ht="16.5" thickTop="1" thickBot="1">
      <c r="A720" s="116" t="s">
        <v>636</v>
      </c>
      <c r="B720" s="55" t="str">
        <f t="shared" si="11"/>
        <v>110082.56</v>
      </c>
      <c r="M720" s="108" t="s">
        <v>1116</v>
      </c>
      <c r="N720" s="109" t="s">
        <v>1608</v>
      </c>
    </row>
    <row r="721" spans="1:14" ht="16.5" thickTop="1" thickBot="1">
      <c r="A721" s="116" t="s">
        <v>970</v>
      </c>
      <c r="B721" s="55" t="str">
        <f t="shared" si="11"/>
        <v>54764.64</v>
      </c>
      <c r="M721" s="110" t="s">
        <v>1127</v>
      </c>
      <c r="N721" s="111" t="s">
        <v>2164</v>
      </c>
    </row>
    <row r="722" spans="1:14" ht="16.5" thickTop="1" thickBot="1">
      <c r="A722" s="116" t="s">
        <v>137</v>
      </c>
      <c r="B722" s="55" t="str">
        <f t="shared" si="11"/>
        <v>45276</v>
      </c>
      <c r="M722" s="108" t="s">
        <v>1126</v>
      </c>
      <c r="N722" s="109" t="s">
        <v>2165</v>
      </c>
    </row>
    <row r="723" spans="1:14" ht="16.5" thickTop="1" thickBot="1">
      <c r="A723" s="116" t="s">
        <v>530</v>
      </c>
      <c r="B723" s="55" t="str">
        <f t="shared" si="11"/>
        <v>14700.42</v>
      </c>
      <c r="M723" s="110" t="s">
        <v>1198</v>
      </c>
      <c r="N723" s="111" t="s">
        <v>1609</v>
      </c>
    </row>
    <row r="724" spans="1:14" ht="16.5" thickTop="1" thickBot="1">
      <c r="A724" s="116" t="s">
        <v>900</v>
      </c>
      <c r="B724" s="55" t="str">
        <f t="shared" si="11"/>
        <v>154508.2</v>
      </c>
      <c r="M724" s="108" t="s">
        <v>1119</v>
      </c>
      <c r="N724" s="109" t="s">
        <v>2166</v>
      </c>
    </row>
    <row r="725" spans="1:14" ht="16.5" thickTop="1" thickBot="1">
      <c r="A725" s="116" t="s">
        <v>892</v>
      </c>
      <c r="B725" s="55" t="str">
        <f t="shared" si="11"/>
        <v>22558.59</v>
      </c>
      <c r="M725" s="110" t="s">
        <v>1123</v>
      </c>
      <c r="N725" s="111" t="s">
        <v>2167</v>
      </c>
    </row>
    <row r="726" spans="1:14" ht="16.5" thickTop="1" thickBot="1">
      <c r="A726" s="116" t="s">
        <v>1078</v>
      </c>
      <c r="B726" s="55" t="str">
        <f t="shared" si="11"/>
        <v>18798.825</v>
      </c>
      <c r="M726" s="108" t="s">
        <v>1243</v>
      </c>
      <c r="N726" s="109" t="s">
        <v>1610</v>
      </c>
    </row>
    <row r="727" spans="1:14" ht="16.5" thickTop="1" thickBot="1">
      <c r="A727" s="116" t="s">
        <v>56</v>
      </c>
      <c r="B727" s="55" t="str">
        <f t="shared" si="11"/>
        <v>28058.5</v>
      </c>
      <c r="M727" s="110" t="s">
        <v>1248</v>
      </c>
      <c r="N727" s="111" t="s">
        <v>2168</v>
      </c>
    </row>
    <row r="728" spans="1:14" ht="16.5" thickTop="1" thickBot="1">
      <c r="A728" s="116" t="s">
        <v>531</v>
      </c>
      <c r="B728" s="55" t="str">
        <f t="shared" si="11"/>
        <v>15478.08</v>
      </c>
      <c r="M728" s="108" t="s">
        <v>1185</v>
      </c>
      <c r="N728" s="109" t="s">
        <v>1611</v>
      </c>
    </row>
    <row r="729" spans="1:14" ht="16.5" thickTop="1" thickBot="1">
      <c r="A729" s="116" t="s">
        <v>1079</v>
      </c>
      <c r="B729" s="55" t="str">
        <f t="shared" si="11"/>
        <v>220346.5</v>
      </c>
      <c r="M729" s="110" t="s">
        <v>1184</v>
      </c>
      <c r="N729" s="111" t="s">
        <v>2169</v>
      </c>
    </row>
    <row r="730" spans="1:14" ht="16.5" thickTop="1" thickBot="1">
      <c r="A730" s="116" t="s">
        <v>769</v>
      </c>
      <c r="B730" s="55" t="str">
        <f t="shared" si="11"/>
        <v>310834</v>
      </c>
      <c r="M730" s="108" t="s">
        <v>1170</v>
      </c>
      <c r="N730" s="109" t="s">
        <v>1427</v>
      </c>
    </row>
    <row r="731" spans="1:14" ht="16.5" thickTop="1" thickBot="1">
      <c r="A731" s="116" t="s">
        <v>1181</v>
      </c>
      <c r="B731" s="55" t="str">
        <f t="shared" si="11"/>
        <v>1829.3</v>
      </c>
      <c r="M731" s="110" t="s">
        <v>1215</v>
      </c>
      <c r="N731" s="111" t="s">
        <v>2170</v>
      </c>
    </row>
    <row r="732" spans="1:14" ht="16.5" thickTop="1" thickBot="1">
      <c r="A732" s="116" t="s">
        <v>1202</v>
      </c>
      <c r="B732" s="55" t="str">
        <f t="shared" si="11"/>
        <v>207490</v>
      </c>
      <c r="M732" s="108" t="s">
        <v>1207</v>
      </c>
      <c r="N732" s="109" t="s">
        <v>2171</v>
      </c>
    </row>
    <row r="733" spans="1:14" ht="16.5" thickTop="1" thickBot="1">
      <c r="A733" s="116" t="s">
        <v>532</v>
      </c>
      <c r="B733" s="55" t="str">
        <f t="shared" si="11"/>
        <v>38017.8</v>
      </c>
      <c r="M733" s="110" t="s">
        <v>1206</v>
      </c>
      <c r="N733" s="111" t="s">
        <v>2172</v>
      </c>
    </row>
    <row r="734" spans="1:14" ht="16.5" thickTop="1" thickBot="1">
      <c r="A734" s="116" t="s">
        <v>381</v>
      </c>
      <c r="B734" s="55" t="str">
        <f t="shared" si="11"/>
        <v>104617.59</v>
      </c>
      <c r="M734" s="108" t="s">
        <v>675</v>
      </c>
      <c r="N734" s="109" t="s">
        <v>1724</v>
      </c>
    </row>
    <row r="735" spans="1:14" ht="16.5" thickTop="1" thickBot="1">
      <c r="A735" s="116" t="s">
        <v>1126</v>
      </c>
      <c r="B735" s="55" t="str">
        <f t="shared" si="11"/>
        <v>41920.64</v>
      </c>
      <c r="M735" s="110" t="s">
        <v>1214</v>
      </c>
      <c r="N735" s="111" t="s">
        <v>2173</v>
      </c>
    </row>
    <row r="736" spans="1:14" ht="16.5" thickTop="1" thickBot="1">
      <c r="A736" s="116" t="s">
        <v>321</v>
      </c>
      <c r="B736" s="55" t="str">
        <f t="shared" si="11"/>
        <v>72039</v>
      </c>
      <c r="M736" s="108" t="s">
        <v>1216</v>
      </c>
      <c r="N736" s="109" t="s">
        <v>2174</v>
      </c>
    </row>
    <row r="737" spans="1:14" ht="16.5" thickTop="1" thickBot="1">
      <c r="A737" s="116" t="s">
        <v>762</v>
      </c>
      <c r="B737" s="55" t="str">
        <f t="shared" si="11"/>
        <v>171454.72</v>
      </c>
      <c r="M737" s="110" t="s">
        <v>1146</v>
      </c>
      <c r="N737" s="111" t="s">
        <v>2175</v>
      </c>
    </row>
    <row r="738" spans="1:14" ht="16.5" thickTop="1" thickBot="1">
      <c r="A738" s="116" t="s">
        <v>877</v>
      </c>
      <c r="B738" s="55" t="str">
        <f t="shared" si="11"/>
        <v>69184.4</v>
      </c>
      <c r="M738" s="108" t="s">
        <v>1149</v>
      </c>
      <c r="N738" s="109" t="s">
        <v>2176</v>
      </c>
    </row>
    <row r="739" spans="1:14" ht="16.5" thickTop="1" thickBot="1">
      <c r="A739" s="116" t="s">
        <v>588</v>
      </c>
      <c r="B739" s="55" t="str">
        <f t="shared" si="11"/>
        <v>63162.45</v>
      </c>
      <c r="M739" s="110" t="s">
        <v>1151</v>
      </c>
      <c r="N739" s="111" t="s">
        <v>2177</v>
      </c>
    </row>
    <row r="740" spans="1:14" ht="16.5" thickTop="1" thickBot="1">
      <c r="A740" s="116" t="s">
        <v>1236</v>
      </c>
      <c r="B740" s="55" t="str">
        <f t="shared" si="11"/>
        <v>317666</v>
      </c>
      <c r="M740" s="108" t="s">
        <v>1154</v>
      </c>
      <c r="N740" s="109" t="s">
        <v>2178</v>
      </c>
    </row>
    <row r="741" spans="1:14" ht="16.5" thickTop="1" thickBot="1">
      <c r="A741" s="116" t="s">
        <v>1209</v>
      </c>
      <c r="B741" s="55" t="str">
        <f t="shared" si="11"/>
        <v>170021</v>
      </c>
      <c r="M741" s="110" t="s">
        <v>1155</v>
      </c>
      <c r="N741" s="111" t="s">
        <v>2179</v>
      </c>
    </row>
    <row r="742" spans="1:14" ht="16.5" thickTop="1" thickBot="1">
      <c r="A742" s="116" t="s">
        <v>893</v>
      </c>
      <c r="B742" s="55" t="str">
        <f t="shared" si="11"/>
        <v>42610.67</v>
      </c>
      <c r="M742" s="108" t="s">
        <v>1158</v>
      </c>
      <c r="N742" s="109" t="s">
        <v>2180</v>
      </c>
    </row>
    <row r="743" spans="1:14" ht="16.5" thickTop="1" thickBot="1">
      <c r="A743" s="116" t="s">
        <v>1183</v>
      </c>
      <c r="B743" s="55" t="str">
        <f t="shared" si="11"/>
        <v>69869.04</v>
      </c>
      <c r="M743" s="110" t="s">
        <v>115</v>
      </c>
      <c r="N743" s="111" t="s">
        <v>1471</v>
      </c>
    </row>
    <row r="744" spans="1:14" ht="16.5" thickTop="1" thickBot="1">
      <c r="A744" s="116" t="s">
        <v>290</v>
      </c>
      <c r="B744" s="55" t="str">
        <f t="shared" si="11"/>
        <v>236965</v>
      </c>
      <c r="M744" s="108" t="s">
        <v>1203</v>
      </c>
      <c r="N744" s="109" t="s">
        <v>1613</v>
      </c>
    </row>
    <row r="745" spans="1:14" ht="16.5" thickTop="1" thickBot="1">
      <c r="A745" s="116" t="s">
        <v>627</v>
      </c>
      <c r="B745" s="55" t="str">
        <f t="shared" si="11"/>
        <v>59135.04</v>
      </c>
      <c r="M745" s="110" t="s">
        <v>415</v>
      </c>
      <c r="N745" s="111" t="s">
        <v>1614</v>
      </c>
    </row>
    <row r="746" spans="1:14" ht="16.5" thickTop="1" thickBot="1">
      <c r="A746" s="116" t="s">
        <v>1158</v>
      </c>
      <c r="B746" s="55" t="str">
        <f t="shared" si="11"/>
        <v>74282.88</v>
      </c>
      <c r="M746" s="108" t="s">
        <v>1176</v>
      </c>
      <c r="N746" s="109" t="s">
        <v>2181</v>
      </c>
    </row>
    <row r="747" spans="1:14" ht="16.5" thickTop="1" thickBot="1">
      <c r="A747" s="116" t="s">
        <v>894</v>
      </c>
      <c r="B747" s="55" t="str">
        <f t="shared" si="11"/>
        <v>32584.63</v>
      </c>
      <c r="M747" s="110" t="s">
        <v>1183</v>
      </c>
      <c r="N747" s="111" t="s">
        <v>2182</v>
      </c>
    </row>
    <row r="748" spans="1:14" ht="16.5" thickTop="1" thickBot="1">
      <c r="A748" s="116" t="s">
        <v>778</v>
      </c>
      <c r="B748" s="55" t="str">
        <f t="shared" si="11"/>
        <v>211486.55</v>
      </c>
      <c r="M748" s="108" t="s">
        <v>414</v>
      </c>
      <c r="N748" s="109" t="s">
        <v>2183</v>
      </c>
    </row>
    <row r="749" spans="1:14" ht="16.5" thickTop="1" thickBot="1">
      <c r="A749" s="116" t="s">
        <v>213</v>
      </c>
      <c r="B749" s="55" t="str">
        <f t="shared" si="11"/>
        <v>15496.68</v>
      </c>
      <c r="M749" s="110" t="s">
        <v>1037</v>
      </c>
      <c r="N749" s="111" t="s">
        <v>1615</v>
      </c>
    </row>
    <row r="750" spans="1:14" ht="16.5" thickTop="1" thickBot="1">
      <c r="A750" s="116" t="s">
        <v>1211</v>
      </c>
      <c r="B750" s="55" t="str">
        <f t="shared" si="11"/>
        <v>34467.84</v>
      </c>
      <c r="M750" s="108" t="s">
        <v>1033</v>
      </c>
      <c r="N750" s="109" t="s">
        <v>2184</v>
      </c>
    </row>
    <row r="751" spans="1:14" ht="16.5" thickTop="1" thickBot="1">
      <c r="A751" s="116" t="s">
        <v>1212</v>
      </c>
      <c r="B751" s="55" t="str">
        <f t="shared" si="11"/>
        <v>126158</v>
      </c>
      <c r="M751" s="110" t="s">
        <v>1055</v>
      </c>
      <c r="N751" s="111" t="s">
        <v>2185</v>
      </c>
    </row>
    <row r="752" spans="1:14" ht="16.5" thickTop="1" thickBot="1">
      <c r="A752" s="116" t="s">
        <v>487</v>
      </c>
      <c r="B752" s="55" t="str">
        <f t="shared" si="11"/>
        <v>42001.2</v>
      </c>
      <c r="M752" s="108" t="s">
        <v>1054</v>
      </c>
      <c r="N752" s="109" t="s">
        <v>2186</v>
      </c>
    </row>
    <row r="753" spans="1:14" ht="16.5" thickTop="1" thickBot="1">
      <c r="A753" s="116" t="s">
        <v>60</v>
      </c>
      <c r="B753" s="55" t="str">
        <f t="shared" si="11"/>
        <v>175152.81</v>
      </c>
      <c r="M753" s="110" t="s">
        <v>1058</v>
      </c>
      <c r="N753" s="111" t="s">
        <v>2187</v>
      </c>
    </row>
    <row r="754" spans="1:14" ht="16.5" thickTop="1" thickBot="1">
      <c r="A754" s="116" t="s">
        <v>455</v>
      </c>
      <c r="B754" s="55" t="str">
        <f t="shared" si="11"/>
        <v>55795.52</v>
      </c>
      <c r="M754" s="108" t="s">
        <v>1240</v>
      </c>
      <c r="N754" s="109" t="s">
        <v>1616</v>
      </c>
    </row>
    <row r="755" spans="1:14" ht="16.5" thickTop="1" thickBot="1">
      <c r="A755" s="116" t="s">
        <v>154</v>
      </c>
      <c r="B755" s="55" t="str">
        <f t="shared" si="11"/>
        <v>124569</v>
      </c>
      <c r="M755" s="110" t="s">
        <v>1059</v>
      </c>
      <c r="N755" s="111" t="s">
        <v>2188</v>
      </c>
    </row>
    <row r="756" spans="1:14" ht="16.5" thickTop="1" thickBot="1">
      <c r="A756" s="116" t="s">
        <v>287</v>
      </c>
      <c r="B756" s="55" t="str">
        <f t="shared" si="11"/>
        <v>342027</v>
      </c>
      <c r="M756" s="108" t="s">
        <v>1045</v>
      </c>
      <c r="N756" s="109" t="s">
        <v>2189</v>
      </c>
    </row>
    <row r="757" spans="1:14" ht="16.5" thickTop="1" thickBot="1">
      <c r="A757" s="116" t="s">
        <v>382</v>
      </c>
      <c r="B757" s="55" t="str">
        <f t="shared" si="11"/>
        <v>71677</v>
      </c>
      <c r="M757" s="110" t="s">
        <v>1056</v>
      </c>
      <c r="N757" s="111" t="s">
        <v>2190</v>
      </c>
    </row>
    <row r="758" spans="1:14" ht="16.5" thickTop="1" thickBot="1">
      <c r="A758" s="116" t="s">
        <v>291</v>
      </c>
      <c r="B758" s="55" t="str">
        <f t="shared" si="11"/>
        <v>335243</v>
      </c>
      <c r="M758" s="108" t="s">
        <v>1200</v>
      </c>
      <c r="N758" s="109" t="s">
        <v>1617</v>
      </c>
    </row>
    <row r="759" spans="1:14" ht="16.5" thickTop="1" thickBot="1">
      <c r="A759" s="116" t="s">
        <v>706</v>
      </c>
      <c r="B759" s="55" t="str">
        <f t="shared" si="11"/>
        <v>57489.45</v>
      </c>
      <c r="M759" s="110" t="s">
        <v>1152</v>
      </c>
      <c r="N759" s="111" t="s">
        <v>2191</v>
      </c>
    </row>
    <row r="760" spans="1:14" ht="16.5" thickTop="1" thickBot="1">
      <c r="A760" s="116" t="s">
        <v>534</v>
      </c>
      <c r="B760" s="55" t="str">
        <f t="shared" si="11"/>
        <v>14833.16</v>
      </c>
      <c r="M760" s="108" t="s">
        <v>1159</v>
      </c>
      <c r="N760" s="109" t="s">
        <v>2192</v>
      </c>
    </row>
    <row r="761" spans="1:14" ht="16.5" thickTop="1" thickBot="1">
      <c r="A761" s="116" t="s">
        <v>535</v>
      </c>
      <c r="B761" s="55" t="str">
        <f t="shared" si="11"/>
        <v>224079</v>
      </c>
      <c r="M761" s="110" t="s">
        <v>406</v>
      </c>
      <c r="N761" s="111" t="s">
        <v>2193</v>
      </c>
    </row>
    <row r="762" spans="1:14" ht="16.5" thickTop="1" thickBot="1">
      <c r="A762" s="116" t="s">
        <v>164</v>
      </c>
      <c r="B762" s="55" t="str">
        <f t="shared" si="11"/>
        <v>82090.96</v>
      </c>
      <c r="M762" s="108" t="s">
        <v>1122</v>
      </c>
      <c r="N762" s="109" t="s">
        <v>2194</v>
      </c>
    </row>
    <row r="763" spans="1:14" ht="16.5" thickTop="1" thickBot="1">
      <c r="A763" s="116" t="s">
        <v>747</v>
      </c>
      <c r="B763" s="55" t="str">
        <f t="shared" si="11"/>
        <v>TOTAL_POPULATION</v>
      </c>
      <c r="M763" s="110" t="s">
        <v>1180</v>
      </c>
      <c r="N763" s="111" t="s">
        <v>2195</v>
      </c>
    </row>
    <row r="764" spans="1:14" ht="16.5" thickTop="1" thickBot="1">
      <c r="A764" s="116" t="s">
        <v>1219</v>
      </c>
      <c r="B764" s="55" t="str">
        <f t="shared" si="11"/>
        <v>93687</v>
      </c>
      <c r="M764" s="108" t="s">
        <v>1175</v>
      </c>
      <c r="N764" s="109" t="s">
        <v>1618</v>
      </c>
    </row>
    <row r="765" spans="1:14" ht="16.5" thickTop="1" thickBot="1">
      <c r="A765" s="116" t="s">
        <v>611</v>
      </c>
      <c r="B765" s="55" t="str">
        <f t="shared" si="11"/>
        <v>313845</v>
      </c>
      <c r="M765" s="110" t="s">
        <v>1177</v>
      </c>
      <c r="N765" s="111" t="s">
        <v>2196</v>
      </c>
    </row>
    <row r="766" spans="1:14" ht="16.5" thickTop="1" thickBot="1">
      <c r="A766" s="116" t="s">
        <v>1094</v>
      </c>
      <c r="B766" s="55" t="str">
        <f t="shared" si="11"/>
        <v>72131.68</v>
      </c>
      <c r="M766" s="108" t="s">
        <v>1186</v>
      </c>
      <c r="N766" s="109" t="s">
        <v>2197</v>
      </c>
    </row>
    <row r="767" spans="1:14" ht="16.5" thickTop="1" thickBot="1">
      <c r="A767" s="116" t="s">
        <v>988</v>
      </c>
      <c r="B767" s="55" t="str">
        <f t="shared" si="11"/>
        <v>87319.04</v>
      </c>
      <c r="M767" s="110" t="s">
        <v>1102</v>
      </c>
      <c r="N767" s="111" t="s">
        <v>2198</v>
      </c>
    </row>
    <row r="768" spans="1:14" ht="16.5" thickTop="1" thickBot="1">
      <c r="A768" s="116" t="s">
        <v>571</v>
      </c>
      <c r="B768" s="55" t="str">
        <f t="shared" si="11"/>
        <v>127243</v>
      </c>
      <c r="M768" s="108" t="s">
        <v>1103</v>
      </c>
      <c r="N768" s="109" t="s">
        <v>2199</v>
      </c>
    </row>
    <row r="769" spans="1:14" ht="16.5" thickTop="1" thickBot="1">
      <c r="A769" s="116" t="s">
        <v>174</v>
      </c>
      <c r="B769" s="55" t="str">
        <f t="shared" si="11"/>
        <v>424190</v>
      </c>
      <c r="M769" s="110" t="s">
        <v>404</v>
      </c>
      <c r="N769" s="111" t="s">
        <v>2200</v>
      </c>
    </row>
    <row r="770" spans="1:14" ht="16.5" thickTop="1" thickBot="1">
      <c r="A770" s="116" t="s">
        <v>533</v>
      </c>
      <c r="B770" s="55" t="str">
        <f t="shared" si="11"/>
        <v>59138.8</v>
      </c>
      <c r="M770" s="108" t="s">
        <v>1104</v>
      </c>
      <c r="N770" s="109" t="s">
        <v>1619</v>
      </c>
    </row>
    <row r="771" spans="1:14" ht="16.5" thickTop="1" thickBot="1">
      <c r="A771" s="116" t="s">
        <v>1047</v>
      </c>
      <c r="B771" s="55" t="str">
        <f t="shared" ref="B771:B834" si="12">VLOOKUP(A771,$M$2:$N$988,2,0)</f>
        <v>27000</v>
      </c>
      <c r="M771" s="110" t="s">
        <v>1106</v>
      </c>
      <c r="N771" s="111" t="s">
        <v>2201</v>
      </c>
    </row>
    <row r="772" spans="1:14" ht="16.5" thickTop="1" thickBot="1">
      <c r="A772" s="116" t="s">
        <v>1123</v>
      </c>
      <c r="B772" s="55" t="str">
        <f t="shared" si="12"/>
        <v>153819.6</v>
      </c>
      <c r="M772" s="108" t="s">
        <v>1027</v>
      </c>
      <c r="N772" s="109" t="s">
        <v>2202</v>
      </c>
    </row>
    <row r="773" spans="1:14" ht="16.5" thickTop="1" thickBot="1">
      <c r="A773" s="116" t="s">
        <v>412</v>
      </c>
      <c r="B773" s="55" t="str">
        <f t="shared" si="12"/>
        <v>12541.05</v>
      </c>
      <c r="M773" s="110" t="s">
        <v>1035</v>
      </c>
      <c r="N773" s="111" t="s">
        <v>2203</v>
      </c>
    </row>
    <row r="774" spans="1:14" ht="16.5" thickTop="1" thickBot="1">
      <c r="A774" s="116" t="s">
        <v>114</v>
      </c>
      <c r="B774" s="55" t="str">
        <f t="shared" si="12"/>
        <v>37256.45</v>
      </c>
      <c r="M774" s="108" t="s">
        <v>1038</v>
      </c>
      <c r="N774" s="109" t="s">
        <v>2204</v>
      </c>
    </row>
    <row r="775" spans="1:14" ht="16.5" thickTop="1" thickBot="1">
      <c r="A775" s="116" t="s">
        <v>1159</v>
      </c>
      <c r="B775" s="55" t="str">
        <f t="shared" si="12"/>
        <v>151702.65</v>
      </c>
      <c r="M775" s="110" t="s">
        <v>1040</v>
      </c>
      <c r="N775" s="111" t="s">
        <v>2205</v>
      </c>
    </row>
    <row r="776" spans="1:14" ht="16.5" thickTop="1" thickBot="1">
      <c r="A776" s="116" t="s">
        <v>1186</v>
      </c>
      <c r="B776" s="55" t="str">
        <f t="shared" si="12"/>
        <v>72204.36</v>
      </c>
      <c r="M776" s="108" t="s">
        <v>1044</v>
      </c>
      <c r="N776" s="109" t="s">
        <v>2206</v>
      </c>
    </row>
    <row r="777" spans="1:14" ht="16.5" thickTop="1" thickBot="1">
      <c r="A777" s="116" t="s">
        <v>113</v>
      </c>
      <c r="B777" s="55" t="str">
        <f t="shared" si="12"/>
        <v>112994</v>
      </c>
      <c r="M777" s="110" t="s">
        <v>1047</v>
      </c>
      <c r="N777" s="111" t="s">
        <v>2207</v>
      </c>
    </row>
    <row r="778" spans="1:14" ht="16.5" thickTop="1" thickBot="1">
      <c r="A778" s="116" t="s">
        <v>214</v>
      </c>
      <c r="B778" s="55" t="str">
        <f t="shared" si="12"/>
        <v>124433</v>
      </c>
      <c r="M778" s="108" t="s">
        <v>1048</v>
      </c>
      <c r="N778" s="109" t="s">
        <v>2208</v>
      </c>
    </row>
    <row r="779" spans="1:14" ht="16.5" thickTop="1" thickBot="1">
      <c r="A779" s="116" t="s">
        <v>909</v>
      </c>
      <c r="B779" s="55" t="str">
        <f t="shared" si="12"/>
        <v>37961.5</v>
      </c>
      <c r="M779" s="110" t="s">
        <v>1050</v>
      </c>
      <c r="N779" s="111" t="s">
        <v>2209</v>
      </c>
    </row>
    <row r="780" spans="1:14" ht="16.5" thickTop="1" thickBot="1">
      <c r="A780" s="116" t="s">
        <v>770</v>
      </c>
      <c r="B780" s="55" t="str">
        <f t="shared" si="12"/>
        <v>63157.15</v>
      </c>
      <c r="M780" s="108" t="s">
        <v>1053</v>
      </c>
      <c r="N780" s="109" t="s">
        <v>2210</v>
      </c>
    </row>
    <row r="781" spans="1:14" ht="16.5" thickTop="1" thickBot="1">
      <c r="A781" s="116" t="s">
        <v>948</v>
      </c>
      <c r="B781" s="55" t="str">
        <f t="shared" si="12"/>
        <v>21110.1</v>
      </c>
      <c r="M781" s="110" t="s">
        <v>1057</v>
      </c>
      <c r="N781" s="111" t="s">
        <v>2211</v>
      </c>
    </row>
    <row r="782" spans="1:14" ht="16.5" thickTop="1" thickBot="1">
      <c r="A782" s="116" t="s">
        <v>55</v>
      </c>
      <c r="B782" s="55" t="str">
        <f t="shared" si="12"/>
        <v>103137.58</v>
      </c>
      <c r="M782" s="108" t="s">
        <v>1043</v>
      </c>
      <c r="N782" s="109" t="s">
        <v>2212</v>
      </c>
    </row>
    <row r="783" spans="1:14" ht="16.5" thickTop="1" thickBot="1">
      <c r="A783" s="116" t="s">
        <v>1247</v>
      </c>
      <c r="B783" s="55" t="str">
        <f t="shared" si="12"/>
        <v>127685.65</v>
      </c>
      <c r="M783" s="110" t="s">
        <v>349</v>
      </c>
      <c r="N783" s="111" t="s">
        <v>1745</v>
      </c>
    </row>
    <row r="784" spans="1:14" ht="16.5" thickTop="1" thickBot="1">
      <c r="A784" s="116" t="s">
        <v>973</v>
      </c>
      <c r="B784" s="55" t="str">
        <f t="shared" si="12"/>
        <v>72923.76</v>
      </c>
      <c r="M784" s="108" t="s">
        <v>1135</v>
      </c>
      <c r="N784" s="109" t="s">
        <v>2213</v>
      </c>
    </row>
    <row r="785" spans="1:14" ht="16.5" thickTop="1" thickBot="1">
      <c r="A785" s="116" t="s">
        <v>851</v>
      </c>
      <c r="B785" s="55" t="str">
        <f t="shared" si="12"/>
        <v>33010</v>
      </c>
      <c r="M785" s="110" t="s">
        <v>1144</v>
      </c>
      <c r="N785" s="111" t="s">
        <v>2214</v>
      </c>
    </row>
    <row r="786" spans="1:14" ht="16.5" thickTop="1" thickBot="1">
      <c r="A786" s="116" t="s">
        <v>115</v>
      </c>
      <c r="B786" s="55" t="str">
        <f t="shared" si="12"/>
        <v>106447</v>
      </c>
      <c r="M786" s="108" t="s">
        <v>1137</v>
      </c>
      <c r="N786" s="109" t="s">
        <v>1620</v>
      </c>
    </row>
    <row r="787" spans="1:14" ht="16.5" thickTop="1" thickBot="1">
      <c r="A787" s="116" t="s">
        <v>537</v>
      </c>
      <c r="B787" s="55" t="str">
        <f t="shared" si="12"/>
        <v>48578.3</v>
      </c>
      <c r="M787" s="110" t="s">
        <v>1209</v>
      </c>
      <c r="N787" s="111" t="s">
        <v>1621</v>
      </c>
    </row>
    <row r="788" spans="1:14" ht="16.5" thickTop="1" thickBot="1">
      <c r="A788" s="116" t="s">
        <v>604</v>
      </c>
      <c r="B788" s="55" t="str">
        <f t="shared" si="12"/>
        <v>186254</v>
      </c>
      <c r="M788" s="108" t="s">
        <v>1212</v>
      </c>
      <c r="N788" s="109" t="s">
        <v>1622</v>
      </c>
    </row>
    <row r="789" spans="1:14" ht="16.5" thickTop="1" thickBot="1">
      <c r="A789" s="116" t="s">
        <v>911</v>
      </c>
      <c r="B789" s="55" t="str">
        <f t="shared" si="12"/>
        <v>108774.4</v>
      </c>
      <c r="M789" s="110" t="s">
        <v>1030</v>
      </c>
      <c r="N789" s="111" t="s">
        <v>2215</v>
      </c>
    </row>
    <row r="790" spans="1:14" ht="16.5" thickTop="1" thickBot="1">
      <c r="A790" s="116" t="s">
        <v>1088</v>
      </c>
      <c r="B790" s="55" t="str">
        <f t="shared" si="12"/>
        <v>313616</v>
      </c>
      <c r="M790" s="108" t="s">
        <v>1031</v>
      </c>
      <c r="N790" s="109" t="s">
        <v>1623</v>
      </c>
    </row>
    <row r="791" spans="1:14" ht="16.5" thickTop="1" thickBot="1">
      <c r="A791" s="116" t="s">
        <v>1095</v>
      </c>
      <c r="B791" s="55" t="str">
        <f t="shared" si="12"/>
        <v>120518.55</v>
      </c>
      <c r="M791" s="110" t="s">
        <v>1133</v>
      </c>
      <c r="N791" s="111" t="s">
        <v>1612</v>
      </c>
    </row>
    <row r="792" spans="1:14" ht="16.5" thickTop="1" thickBot="1">
      <c r="A792" s="116" t="s">
        <v>650</v>
      </c>
      <c r="B792" s="55" t="str">
        <f t="shared" si="12"/>
        <v>67657.92</v>
      </c>
      <c r="M792" s="108" t="s">
        <v>1145</v>
      </c>
      <c r="N792" s="109" t="s">
        <v>2216</v>
      </c>
    </row>
    <row r="793" spans="1:14" ht="16.5" thickTop="1" thickBot="1">
      <c r="A793" s="116" t="s">
        <v>1163</v>
      </c>
      <c r="B793" s="55" t="str">
        <f t="shared" si="12"/>
        <v>105784.4</v>
      </c>
      <c r="M793" s="110" t="s">
        <v>1129</v>
      </c>
      <c r="N793" s="111" t="s">
        <v>2217</v>
      </c>
    </row>
    <row r="794" spans="1:14" ht="16.5" thickTop="1" thickBot="1">
      <c r="A794" s="116" t="s">
        <v>1165</v>
      </c>
      <c r="B794" s="55" t="str">
        <f t="shared" si="12"/>
        <v>158676.6</v>
      </c>
      <c r="M794" s="108" t="s">
        <v>1118</v>
      </c>
      <c r="N794" s="109" t="s">
        <v>2218</v>
      </c>
    </row>
    <row r="795" spans="1:14" ht="16.5" thickTop="1" thickBot="1">
      <c r="A795" s="116" t="s">
        <v>810</v>
      </c>
      <c r="B795" s="55" t="str">
        <f t="shared" si="12"/>
        <v>124958.25</v>
      </c>
      <c r="M795" s="110" t="s">
        <v>407</v>
      </c>
      <c r="N795" s="111" t="s">
        <v>2219</v>
      </c>
    </row>
    <row r="796" spans="1:14" ht="16.5" thickTop="1" thickBot="1">
      <c r="A796" s="116" t="s">
        <v>809</v>
      </c>
      <c r="B796" s="55" t="str">
        <f t="shared" si="12"/>
        <v>8652.16</v>
      </c>
      <c r="M796" s="108" t="s">
        <v>1125</v>
      </c>
      <c r="N796" s="109" t="s">
        <v>2220</v>
      </c>
    </row>
    <row r="797" spans="1:14" ht="16.5" thickTop="1" thickBot="1">
      <c r="A797" s="116" t="s">
        <v>30</v>
      </c>
      <c r="B797" s="55" t="str">
        <f t="shared" si="12"/>
        <v>64157.34</v>
      </c>
      <c r="M797" s="110" t="s">
        <v>1121</v>
      </c>
      <c r="N797" s="111" t="s">
        <v>2221</v>
      </c>
    </row>
    <row r="798" spans="1:14" ht="16.5" thickTop="1" thickBot="1">
      <c r="A798" s="116" t="s">
        <v>256</v>
      </c>
      <c r="B798" s="55" t="str">
        <f t="shared" si="12"/>
        <v>1820374</v>
      </c>
      <c r="M798" s="108" t="s">
        <v>57</v>
      </c>
      <c r="N798" s="109" t="s">
        <v>1756</v>
      </c>
    </row>
    <row r="799" spans="1:14" ht="16.5" thickTop="1" thickBot="1">
      <c r="A799" s="116" t="s">
        <v>456</v>
      </c>
      <c r="B799" s="55" t="str">
        <f t="shared" si="12"/>
        <v>113910.08</v>
      </c>
      <c r="M799" s="110" t="s">
        <v>1204</v>
      </c>
      <c r="N799" s="111" t="s">
        <v>2222</v>
      </c>
    </row>
    <row r="800" spans="1:14" ht="16.5" thickTop="1" thickBot="1">
      <c r="A800" s="116" t="s">
        <v>128</v>
      </c>
      <c r="B800" s="55" t="str">
        <f t="shared" si="12"/>
        <v>131500.75</v>
      </c>
      <c r="M800" s="108" t="s">
        <v>1208</v>
      </c>
      <c r="N800" s="109" t="s">
        <v>2223</v>
      </c>
    </row>
    <row r="801" spans="1:14" ht="16.5" thickTop="1" thickBot="1">
      <c r="A801" s="116" t="s">
        <v>950</v>
      </c>
      <c r="B801" s="55" t="str">
        <f t="shared" si="12"/>
        <v>26867.4</v>
      </c>
      <c r="M801" s="110" t="s">
        <v>1167</v>
      </c>
      <c r="N801" s="111" t="s">
        <v>2224</v>
      </c>
    </row>
    <row r="802" spans="1:14" ht="16.5" thickTop="1" thickBot="1">
      <c r="A802" s="116" t="s">
        <v>1132</v>
      </c>
      <c r="B802" s="55" t="str">
        <f t="shared" si="12"/>
        <v>161792</v>
      </c>
      <c r="M802" s="108" t="s">
        <v>1172</v>
      </c>
      <c r="N802" s="109" t="s">
        <v>2225</v>
      </c>
    </row>
    <row r="803" spans="1:14" ht="16.5" thickTop="1" thickBot="1">
      <c r="A803" s="116" t="s">
        <v>1048</v>
      </c>
      <c r="B803" s="55" t="str">
        <f t="shared" si="12"/>
        <v>54000</v>
      </c>
      <c r="M803" s="110" t="s">
        <v>733</v>
      </c>
      <c r="N803" s="111" t="s">
        <v>1955</v>
      </c>
    </row>
    <row r="804" spans="1:14" ht="16.5" thickTop="1" thickBot="1">
      <c r="A804" s="116" t="s">
        <v>1065</v>
      </c>
      <c r="B804" s="55" t="str">
        <f t="shared" si="12"/>
        <v>315208</v>
      </c>
      <c r="M804" s="108" t="s">
        <v>1173</v>
      </c>
      <c r="N804" s="109" t="s">
        <v>2226</v>
      </c>
    </row>
    <row r="805" spans="1:14" ht="16.5" thickTop="1" thickBot="1">
      <c r="A805" s="116" t="s">
        <v>642</v>
      </c>
      <c r="B805" s="55" t="str">
        <f t="shared" si="12"/>
        <v>325320</v>
      </c>
      <c r="M805" s="110" t="s">
        <v>1174</v>
      </c>
      <c r="N805" s="111" t="s">
        <v>2227</v>
      </c>
    </row>
    <row r="806" spans="1:14" ht="16.5" thickTop="1" thickBot="1">
      <c r="A806" s="116" t="s">
        <v>457</v>
      </c>
      <c r="B806" s="55" t="str">
        <f t="shared" si="12"/>
        <v>118786.05</v>
      </c>
      <c r="M806" s="108" t="s">
        <v>1188</v>
      </c>
      <c r="N806" s="109" t="s">
        <v>2228</v>
      </c>
    </row>
    <row r="807" spans="1:14" ht="16.5" thickTop="1" thickBot="1">
      <c r="A807" s="116" t="s">
        <v>380</v>
      </c>
      <c r="B807" s="55" t="str">
        <f t="shared" si="12"/>
        <v>140568.75</v>
      </c>
      <c r="M807" s="110" t="s">
        <v>1100</v>
      </c>
      <c r="N807" s="111" t="s">
        <v>2229</v>
      </c>
    </row>
    <row r="808" spans="1:14" ht="16.5" thickTop="1" thickBot="1">
      <c r="A808" s="116" t="s">
        <v>564</v>
      </c>
      <c r="B808" s="55" t="str">
        <f t="shared" si="12"/>
        <v>45871.65</v>
      </c>
      <c r="M808" s="108" t="s">
        <v>1105</v>
      </c>
      <c r="N808" s="109" t="s">
        <v>2230</v>
      </c>
    </row>
    <row r="809" spans="1:14" ht="16.5" thickTop="1" thickBot="1">
      <c r="A809" s="116" t="s">
        <v>409</v>
      </c>
      <c r="B809" s="55" t="str">
        <f t="shared" si="12"/>
        <v>88990.72</v>
      </c>
      <c r="M809" s="110" t="s">
        <v>1107</v>
      </c>
      <c r="N809" s="111" t="s">
        <v>2231</v>
      </c>
    </row>
    <row r="810" spans="1:14" ht="16.5" thickTop="1" thickBot="1">
      <c r="A810" s="116" t="s">
        <v>332</v>
      </c>
      <c r="B810" s="55" t="str">
        <f t="shared" si="12"/>
        <v>207401.4</v>
      </c>
      <c r="M810" s="108" t="s">
        <v>1141</v>
      </c>
      <c r="N810" s="109" t="s">
        <v>1624</v>
      </c>
    </row>
    <row r="811" spans="1:14" ht="16.5" thickTop="1" thickBot="1">
      <c r="A811" s="116" t="s">
        <v>331</v>
      </c>
      <c r="B811" s="55" t="str">
        <f t="shared" si="12"/>
        <v>253490.6</v>
      </c>
      <c r="M811" s="110" t="s">
        <v>1139</v>
      </c>
      <c r="N811" s="111" t="s">
        <v>2232</v>
      </c>
    </row>
    <row r="812" spans="1:14" ht="16.5" thickTop="1" thickBot="1">
      <c r="A812" s="116" t="s">
        <v>613</v>
      </c>
      <c r="B812" s="55" t="str">
        <f t="shared" si="12"/>
        <v>140975.4</v>
      </c>
      <c r="M812" s="108" t="s">
        <v>1143</v>
      </c>
      <c r="N812" s="109" t="s">
        <v>2233</v>
      </c>
    </row>
    <row r="813" spans="1:14" ht="16.5" thickTop="1" thickBot="1">
      <c r="A813" s="116" t="s">
        <v>387</v>
      </c>
      <c r="B813" s="55" t="str">
        <f t="shared" si="12"/>
        <v>51165.24</v>
      </c>
      <c r="M813" s="110" t="s">
        <v>1201</v>
      </c>
      <c r="N813" s="111" t="s">
        <v>2234</v>
      </c>
    </row>
    <row r="814" spans="1:14" ht="16.5" thickTop="1" thickBot="1">
      <c r="A814" s="116" t="s">
        <v>379</v>
      </c>
      <c r="B814" s="55" t="str">
        <f t="shared" si="12"/>
        <v>103608.8</v>
      </c>
      <c r="M814" s="108" t="s">
        <v>1202</v>
      </c>
      <c r="N814" s="109" t="s">
        <v>1625</v>
      </c>
    </row>
    <row r="815" spans="1:14" ht="16.5" thickTop="1" thickBot="1">
      <c r="A815" s="116" t="s">
        <v>686</v>
      </c>
      <c r="B815" s="55" t="str">
        <f t="shared" si="12"/>
        <v>171494</v>
      </c>
      <c r="M815" s="110" t="s">
        <v>1235</v>
      </c>
      <c r="N815" s="111" t="s">
        <v>2235</v>
      </c>
    </row>
    <row r="816" spans="1:14" ht="16.5" thickTop="1" thickBot="1">
      <c r="A816" s="116" t="s">
        <v>508</v>
      </c>
      <c r="B816" s="55" t="str">
        <f t="shared" si="12"/>
        <v>1385910</v>
      </c>
      <c r="M816" s="108" t="s">
        <v>1237</v>
      </c>
      <c r="N816" s="109" t="s">
        <v>2236</v>
      </c>
    </row>
    <row r="817" spans="1:14" ht="16.5" thickTop="1" thickBot="1">
      <c r="A817" s="116" t="s">
        <v>274</v>
      </c>
      <c r="B817" s="55" t="str">
        <f t="shared" si="12"/>
        <v>30991.05</v>
      </c>
      <c r="M817" s="110" t="s">
        <v>1245</v>
      </c>
      <c r="N817" s="111" t="s">
        <v>2237</v>
      </c>
    </row>
    <row r="818" spans="1:14" ht="16.5" thickTop="1" thickBot="1">
      <c r="A818" s="116" t="s">
        <v>1001</v>
      </c>
      <c r="B818" s="55" t="str">
        <f t="shared" si="12"/>
        <v>81789</v>
      </c>
      <c r="M818" s="108" t="s">
        <v>1246</v>
      </c>
      <c r="N818" s="109" t="s">
        <v>2238</v>
      </c>
    </row>
    <row r="819" spans="1:14" ht="16.5" thickTop="1" thickBot="1">
      <c r="A819" s="116" t="s">
        <v>414</v>
      </c>
      <c r="B819" s="55" t="str">
        <f t="shared" si="12"/>
        <v>66957.83</v>
      </c>
      <c r="M819" s="110" t="s">
        <v>1236</v>
      </c>
      <c r="N819" s="111" t="s">
        <v>1626</v>
      </c>
    </row>
    <row r="820" spans="1:14" ht="16.5" thickTop="1" thickBot="1">
      <c r="A820" s="116" t="s">
        <v>353</v>
      </c>
      <c r="B820" s="55" t="str">
        <f t="shared" si="12"/>
        <v>310871</v>
      </c>
      <c r="M820" s="108" t="s">
        <v>402</v>
      </c>
      <c r="N820" s="109" t="s">
        <v>2239</v>
      </c>
    </row>
    <row r="821" spans="1:14" ht="16.5" thickTop="1" thickBot="1">
      <c r="A821" s="116" t="s">
        <v>539</v>
      </c>
      <c r="B821" s="55" t="str">
        <f t="shared" si="12"/>
        <v>208779.12</v>
      </c>
      <c r="M821" s="110" t="s">
        <v>285</v>
      </c>
      <c r="N821" s="111" t="s">
        <v>1812</v>
      </c>
    </row>
    <row r="822" spans="1:14" ht="16.5" thickTop="1" thickBot="1">
      <c r="A822" s="116" t="s">
        <v>1080</v>
      </c>
      <c r="B822" s="55" t="str">
        <f t="shared" si="12"/>
        <v>160049</v>
      </c>
      <c r="M822" s="108" t="s">
        <v>1211</v>
      </c>
      <c r="N822" s="109" t="s">
        <v>2240</v>
      </c>
    </row>
    <row r="823" spans="1:14" ht="16.5" thickTop="1" thickBot="1">
      <c r="A823" s="116" t="s">
        <v>1214</v>
      </c>
      <c r="B823" s="55" t="str">
        <f t="shared" si="12"/>
        <v>35286.72</v>
      </c>
      <c r="M823" s="110" t="s">
        <v>1238</v>
      </c>
      <c r="N823" s="111" t="s">
        <v>2241</v>
      </c>
    </row>
    <row r="824" spans="1:14" ht="16.5" thickTop="1" thickBot="1">
      <c r="A824" s="116" t="s">
        <v>428</v>
      </c>
      <c r="B824" s="55" t="str">
        <f t="shared" si="12"/>
        <v>267309</v>
      </c>
      <c r="M824" s="108" t="s">
        <v>1241</v>
      </c>
      <c r="N824" s="109" t="s">
        <v>2242</v>
      </c>
    </row>
    <row r="825" spans="1:14" ht="16.5" thickTop="1" thickBot="1">
      <c r="A825" s="116" t="s">
        <v>1234</v>
      </c>
      <c r="B825" s="55" t="str">
        <f t="shared" si="12"/>
        <v>561076</v>
      </c>
      <c r="M825" s="110" t="s">
        <v>1131</v>
      </c>
      <c r="N825" s="111" t="s">
        <v>2243</v>
      </c>
    </row>
    <row r="826" spans="1:14" ht="16.5" thickTop="1" thickBot="1">
      <c r="A826" s="116" t="s">
        <v>36</v>
      </c>
      <c r="B826" s="55" t="str">
        <f t="shared" si="12"/>
        <v>59222.16</v>
      </c>
      <c r="M826" s="108" t="s">
        <v>1132</v>
      </c>
      <c r="N826" s="109" t="s">
        <v>1627</v>
      </c>
    </row>
    <row r="827" spans="1:14" ht="16.5" thickTop="1" thickBot="1">
      <c r="A827" s="116" t="s">
        <v>49</v>
      </c>
      <c r="B827" s="55" t="str">
        <f t="shared" si="12"/>
        <v>229118</v>
      </c>
      <c r="M827" s="110" t="s">
        <v>412</v>
      </c>
      <c r="N827" s="111" t="s">
        <v>2244</v>
      </c>
    </row>
    <row r="828" spans="1:14" ht="16.5" thickTop="1" thickBot="1">
      <c r="A828" s="116" t="s">
        <v>951</v>
      </c>
      <c r="B828" s="55" t="str">
        <f t="shared" si="12"/>
        <v>52519.05</v>
      </c>
      <c r="M828" s="108" t="s">
        <v>416</v>
      </c>
      <c r="N828" s="109" t="s">
        <v>2245</v>
      </c>
    </row>
    <row r="829" spans="1:14" ht="16.5" thickTop="1" thickBot="1">
      <c r="A829" s="116" t="s">
        <v>1195</v>
      </c>
      <c r="B829" s="55" t="str">
        <f t="shared" si="12"/>
        <v>125454</v>
      </c>
      <c r="M829" s="110" t="s">
        <v>1233</v>
      </c>
      <c r="N829" s="111" t="s">
        <v>2246</v>
      </c>
    </row>
    <row r="830" spans="1:14" ht="16.5" thickTop="1" thickBot="1">
      <c r="A830" s="116" t="s">
        <v>1187</v>
      </c>
      <c r="B830" s="55" t="str">
        <f t="shared" si="12"/>
        <v>97460.22</v>
      </c>
      <c r="M830" s="108" t="s">
        <v>1244</v>
      </c>
      <c r="N830" s="109" t="s">
        <v>2247</v>
      </c>
    </row>
    <row r="831" spans="1:14" ht="16.5" thickTop="1" thickBot="1">
      <c r="A831" s="116" t="s">
        <v>568</v>
      </c>
      <c r="B831" s="55" t="str">
        <f t="shared" si="12"/>
        <v>316662.6</v>
      </c>
      <c r="M831" s="110" t="s">
        <v>1234</v>
      </c>
      <c r="N831" s="111" t="s">
        <v>1628</v>
      </c>
    </row>
    <row r="832" spans="1:14" ht="16.5" thickTop="1" thickBot="1">
      <c r="A832" s="116" t="s">
        <v>1226</v>
      </c>
      <c r="B832" s="55" t="str">
        <f t="shared" si="12"/>
        <v>212024.45</v>
      </c>
      <c r="M832" s="108" t="s">
        <v>1249</v>
      </c>
      <c r="N832" s="109" t="s">
        <v>2248</v>
      </c>
    </row>
    <row r="833" spans="1:14" ht="16.5" thickTop="1" thickBot="1">
      <c r="A833" s="116" t="s">
        <v>1049</v>
      </c>
      <c r="B833" s="55" t="str">
        <f t="shared" si="12"/>
        <v>164069.07</v>
      </c>
      <c r="M833" s="110" t="s">
        <v>475</v>
      </c>
      <c r="N833" s="111" t="s">
        <v>1492</v>
      </c>
    </row>
    <row r="834" spans="1:14" ht="16.5" thickTop="1" thickBot="1">
      <c r="A834" s="116" t="s">
        <v>216</v>
      </c>
      <c r="B834" s="55" t="str">
        <f t="shared" si="12"/>
        <v>69419.75</v>
      </c>
      <c r="M834" s="108" t="s">
        <v>1041</v>
      </c>
      <c r="N834" s="109" t="s">
        <v>2249</v>
      </c>
    </row>
    <row r="835" spans="1:14" ht="16.5" thickTop="1" thickBot="1">
      <c r="A835" s="116" t="s">
        <v>538</v>
      </c>
      <c r="B835" s="55" t="str">
        <f t="shared" ref="B835:B898" si="13">VLOOKUP(A835,$M$2:$N$988,2,0)</f>
        <v>40087.2</v>
      </c>
      <c r="M835" s="110" t="s">
        <v>1042</v>
      </c>
      <c r="N835" s="111" t="s">
        <v>2250</v>
      </c>
    </row>
    <row r="836" spans="1:14" ht="16.5" thickTop="1" thickBot="1">
      <c r="A836" s="116" t="s">
        <v>116</v>
      </c>
      <c r="B836" s="55" t="str">
        <f t="shared" si="13"/>
        <v>152551.8</v>
      </c>
      <c r="M836" s="108" t="s">
        <v>1036</v>
      </c>
      <c r="N836" s="109" t="s">
        <v>2251</v>
      </c>
    </row>
    <row r="837" spans="1:14" ht="16.5" thickTop="1" thickBot="1">
      <c r="A837" s="116" t="s">
        <v>225</v>
      </c>
      <c r="B837" s="55" t="str">
        <f t="shared" si="13"/>
        <v>9154</v>
      </c>
      <c r="M837" s="110" t="s">
        <v>667</v>
      </c>
      <c r="N837" s="111" t="s">
        <v>1524</v>
      </c>
    </row>
    <row r="838" spans="1:14" ht="16.5" thickTop="1" thickBot="1">
      <c r="A838" s="116" t="s">
        <v>605</v>
      </c>
      <c r="B838" s="55" t="str">
        <f t="shared" si="13"/>
        <v>14707</v>
      </c>
      <c r="M838" s="108" t="s">
        <v>1049</v>
      </c>
      <c r="N838" s="109" t="s">
        <v>2158</v>
      </c>
    </row>
    <row r="839" spans="1:14" ht="16.5" thickTop="1" thickBot="1">
      <c r="A839" s="116" t="s">
        <v>743</v>
      </c>
      <c r="B839" s="55" t="str">
        <f t="shared" si="13"/>
        <v>206426</v>
      </c>
      <c r="M839" s="110" t="s">
        <v>178</v>
      </c>
      <c r="N839" s="111" t="s">
        <v>2159</v>
      </c>
    </row>
    <row r="840" spans="1:14" ht="16.5" thickTop="1" thickBot="1">
      <c r="A840" s="116" t="s">
        <v>230</v>
      </c>
      <c r="B840" s="55" t="str">
        <f t="shared" si="13"/>
        <v>145909.12</v>
      </c>
      <c r="M840" s="108" t="s">
        <v>1150</v>
      </c>
      <c r="N840" s="109" t="s">
        <v>2252</v>
      </c>
    </row>
    <row r="841" spans="1:14" ht="16.5" thickTop="1" thickBot="1">
      <c r="A841" s="116" t="s">
        <v>899</v>
      </c>
      <c r="B841" s="55" t="str">
        <f t="shared" si="13"/>
        <v>20052.08</v>
      </c>
      <c r="M841" s="110" t="s">
        <v>1156</v>
      </c>
      <c r="N841" s="111" t="s">
        <v>2253</v>
      </c>
    </row>
    <row r="842" spans="1:14" ht="16.5" thickTop="1" thickBot="1">
      <c r="A842" s="116" t="s">
        <v>906</v>
      </c>
      <c r="B842" s="55" t="str">
        <f t="shared" si="13"/>
        <v>107590.45</v>
      </c>
      <c r="M842" s="108" t="s">
        <v>1039</v>
      </c>
      <c r="N842" s="109" t="s">
        <v>2254</v>
      </c>
    </row>
    <row r="843" spans="1:14" ht="16.5" thickTop="1" thickBot="1">
      <c r="A843" s="116" t="s">
        <v>974</v>
      </c>
      <c r="B843" s="55" t="str">
        <f t="shared" si="13"/>
        <v>105106.24</v>
      </c>
      <c r="M843" s="110" t="s">
        <v>1157</v>
      </c>
      <c r="N843" s="111" t="s">
        <v>2255</v>
      </c>
    </row>
    <row r="844" spans="1:14" ht="16.5" thickTop="1" thickBot="1">
      <c r="A844" s="116" t="s">
        <v>250</v>
      </c>
      <c r="B844" s="55" t="str">
        <f t="shared" si="13"/>
        <v>82127.43</v>
      </c>
      <c r="M844" s="108" t="s">
        <v>1160</v>
      </c>
      <c r="N844" s="109" t="s">
        <v>2256</v>
      </c>
    </row>
    <row r="845" spans="1:14" ht="16.5" thickTop="1" thickBot="1">
      <c r="A845" s="116" t="s">
        <v>178</v>
      </c>
      <c r="B845" s="55" t="str">
        <f t="shared" si="13"/>
        <v>159097.28</v>
      </c>
      <c r="M845" s="110" t="s">
        <v>1124</v>
      </c>
      <c r="N845" s="111" t="s">
        <v>1629</v>
      </c>
    </row>
    <row r="846" spans="1:14" ht="16.5" thickTop="1" thickBot="1">
      <c r="A846" s="116" t="s">
        <v>540</v>
      </c>
      <c r="B846" s="55" t="str">
        <f t="shared" si="13"/>
        <v>202452.48</v>
      </c>
      <c r="M846" s="108" t="s">
        <v>1230</v>
      </c>
      <c r="N846" s="109" t="s">
        <v>2257</v>
      </c>
    </row>
    <row r="847" spans="1:14" ht="16.5" thickTop="1" thickBot="1">
      <c r="A847" s="116" t="s">
        <v>1050</v>
      </c>
      <c r="B847" s="55" t="str">
        <f t="shared" si="13"/>
        <v>48600</v>
      </c>
      <c r="M847" s="110" t="s">
        <v>1242</v>
      </c>
      <c r="N847" s="111" t="s">
        <v>2258</v>
      </c>
    </row>
    <row r="848" spans="1:14" ht="16.5" thickTop="1" thickBot="1">
      <c r="A848" s="116" t="s">
        <v>459</v>
      </c>
      <c r="B848" s="55" t="str">
        <f t="shared" si="13"/>
        <v>591178</v>
      </c>
      <c r="M848" s="108" t="s">
        <v>493</v>
      </c>
      <c r="N848" s="109" t="s">
        <v>1531</v>
      </c>
    </row>
    <row r="849" spans="1:14" ht="16.5" thickTop="1" thickBot="1">
      <c r="A849" s="116" t="s">
        <v>1160</v>
      </c>
      <c r="B849" s="55" t="str">
        <f t="shared" si="13"/>
        <v>118235.6</v>
      </c>
      <c r="M849" s="110" t="s">
        <v>1247</v>
      </c>
      <c r="N849" s="111" t="s">
        <v>2259</v>
      </c>
    </row>
    <row r="850" spans="1:14" ht="16.5" thickTop="1" thickBot="1">
      <c r="A850" s="116" t="s">
        <v>17</v>
      </c>
      <c r="B850" s="55" t="str">
        <f t="shared" si="13"/>
        <v>108573.96</v>
      </c>
      <c r="M850" s="108" t="s">
        <v>57</v>
      </c>
      <c r="N850" s="109" t="s">
        <v>1756</v>
      </c>
    </row>
    <row r="851" spans="1:14" ht="16.5" thickTop="1" thickBot="1">
      <c r="A851" s="116" t="s">
        <v>1188</v>
      </c>
      <c r="B851" s="55" t="str">
        <f t="shared" si="13"/>
        <v>94932.86</v>
      </c>
      <c r="M851" s="110" t="s">
        <v>1051</v>
      </c>
      <c r="N851" s="111" t="s">
        <v>1630</v>
      </c>
    </row>
    <row r="852" spans="1:14" ht="16.5" thickTop="1" thickBot="1">
      <c r="A852" s="116" t="s">
        <v>541</v>
      </c>
      <c r="B852" s="55" t="str">
        <f t="shared" si="13"/>
        <v>79173.6</v>
      </c>
      <c r="M852" s="108" t="s">
        <v>1179</v>
      </c>
      <c r="N852" s="109" t="s">
        <v>2260</v>
      </c>
    </row>
    <row r="853" spans="1:14" ht="16.5" thickTop="1" thickBot="1">
      <c r="A853" s="116" t="s">
        <v>322</v>
      </c>
      <c r="B853" s="55" t="str">
        <f t="shared" si="13"/>
        <v>103900.05</v>
      </c>
      <c r="M853" s="110" t="s">
        <v>409</v>
      </c>
      <c r="N853" s="111" t="s">
        <v>2261</v>
      </c>
    </row>
    <row r="854" spans="1:14" ht="16.5" thickTop="1" thickBot="1">
      <c r="A854" s="116" t="s">
        <v>1023</v>
      </c>
      <c r="B854" s="55" t="str">
        <f t="shared" si="13"/>
        <v>73198.42</v>
      </c>
      <c r="M854" s="108" t="s">
        <v>410</v>
      </c>
      <c r="N854" s="109" t="s">
        <v>1631</v>
      </c>
    </row>
    <row r="855" spans="1:14" ht="16.5" thickTop="1" thickBot="1">
      <c r="A855" s="116" t="s">
        <v>740</v>
      </c>
      <c r="B855" s="55" t="str">
        <f t="shared" si="13"/>
        <v>56390.4</v>
      </c>
      <c r="M855" s="110" t="s">
        <v>1250</v>
      </c>
      <c r="N855" s="111" t="s">
        <v>1632</v>
      </c>
    </row>
    <row r="856" spans="1:14" ht="16.5" thickTop="1" thickBot="1">
      <c r="A856" s="116" t="s">
        <v>707</v>
      </c>
      <c r="B856" s="55" t="str">
        <f t="shared" si="13"/>
        <v>72768.36</v>
      </c>
      <c r="M856" s="112" t="s">
        <v>747</v>
      </c>
      <c r="N856" s="113" t="s">
        <v>1672</v>
      </c>
    </row>
    <row r="857" spans="1:14" ht="16.5" thickTop="1" thickBot="1">
      <c r="A857" s="116" t="s">
        <v>681</v>
      </c>
      <c r="B857" s="55" t="str">
        <f t="shared" si="13"/>
        <v>287451</v>
      </c>
      <c r="M857" s="110" t="s">
        <v>1193</v>
      </c>
      <c r="N857" s="111" t="s">
        <v>1633</v>
      </c>
    </row>
    <row r="858" spans="1:14" ht="16.5" thickTop="1" thickBot="1">
      <c r="A858" s="116" t="s">
        <v>1124</v>
      </c>
      <c r="B858" s="55" t="str">
        <f t="shared" si="13"/>
        <v>364382</v>
      </c>
      <c r="M858" s="108" t="s">
        <v>1218</v>
      </c>
      <c r="N858" s="109" t="s">
        <v>1634</v>
      </c>
    </row>
    <row r="859" spans="1:14" ht="16.5" thickTop="1" thickBot="1">
      <c r="A859" s="116" t="s">
        <v>949</v>
      </c>
      <c r="B859" s="55" t="str">
        <f t="shared" si="13"/>
        <v>23029.2</v>
      </c>
      <c r="M859" s="110" t="s">
        <v>1115</v>
      </c>
      <c r="N859" s="111" t="s">
        <v>1635</v>
      </c>
    </row>
    <row r="860" spans="1:14" ht="16.5" thickTop="1" thickBot="1">
      <c r="A860" s="116" t="s">
        <v>74</v>
      </c>
      <c r="B860" s="55" t="str">
        <f t="shared" si="13"/>
        <v>387832</v>
      </c>
      <c r="M860" s="108" t="s">
        <v>1068</v>
      </c>
      <c r="N860" s="109" t="s">
        <v>1636</v>
      </c>
    </row>
    <row r="861" spans="1:14" ht="16.5" thickTop="1" thickBot="1">
      <c r="A861" s="116" t="s">
        <v>117</v>
      </c>
      <c r="B861" s="55" t="str">
        <f t="shared" si="13"/>
        <v>60699.87</v>
      </c>
      <c r="M861" s="110" t="s">
        <v>750</v>
      </c>
      <c r="N861" s="111" t="s">
        <v>1637</v>
      </c>
    </row>
    <row r="862" spans="1:14" ht="16.5" thickTop="1" thickBot="1">
      <c r="A862" s="116" t="s">
        <v>1248</v>
      </c>
      <c r="B862" s="55" t="str">
        <f t="shared" si="13"/>
        <v>194059.25</v>
      </c>
      <c r="M862" s="108" t="s">
        <v>1080</v>
      </c>
      <c r="N862" s="109" t="s">
        <v>1638</v>
      </c>
    </row>
    <row r="863" spans="1:14" ht="16.5" thickTop="1" thickBot="1">
      <c r="A863" s="116" t="s">
        <v>358</v>
      </c>
      <c r="B863" s="55" t="str">
        <f t="shared" si="13"/>
        <v>48983.13</v>
      </c>
      <c r="M863" s="110" t="s">
        <v>1111</v>
      </c>
      <c r="N863" s="111" t="s">
        <v>1639</v>
      </c>
    </row>
    <row r="864" spans="1:14" ht="16.5" thickTop="1" thickBot="1">
      <c r="A864" s="116" t="s">
        <v>262</v>
      </c>
      <c r="B864" s="55" t="str">
        <f t="shared" si="13"/>
        <v>262547</v>
      </c>
      <c r="M864" s="108" t="s">
        <v>835</v>
      </c>
      <c r="N864" s="109" t="s">
        <v>1395</v>
      </c>
    </row>
    <row r="865" spans="1:14" ht="16.5" thickTop="1" thickBot="1">
      <c r="A865" s="116" t="s">
        <v>342</v>
      </c>
      <c r="B865" s="55" t="str">
        <f t="shared" si="13"/>
        <v>327194</v>
      </c>
      <c r="M865" s="110" t="s">
        <v>1067</v>
      </c>
      <c r="N865" s="111" t="s">
        <v>2262</v>
      </c>
    </row>
    <row r="866" spans="1:14" ht="16.5" thickTop="1" thickBot="1">
      <c r="A866" s="116" t="s">
        <v>162</v>
      </c>
      <c r="B866" s="55" t="str">
        <f t="shared" si="13"/>
        <v>136715.85</v>
      </c>
      <c r="M866" s="108" t="s">
        <v>1071</v>
      </c>
      <c r="N866" s="109" t="s">
        <v>1640</v>
      </c>
    </row>
    <row r="867" spans="1:14" ht="16.5" thickTop="1" thickBot="1">
      <c r="A867" s="116" t="s">
        <v>732</v>
      </c>
      <c r="B867" s="55" t="str">
        <f t="shared" si="13"/>
        <v>400358</v>
      </c>
      <c r="M867" s="110" t="s">
        <v>1073</v>
      </c>
      <c r="N867" s="111" t="s">
        <v>2263</v>
      </c>
    </row>
    <row r="868" spans="1:14" ht="16.5" thickTop="1" thickBot="1">
      <c r="A868" s="116" t="s">
        <v>500</v>
      </c>
      <c r="B868" s="55" t="str">
        <f t="shared" si="13"/>
        <v>65263</v>
      </c>
      <c r="M868" s="108" t="s">
        <v>1070</v>
      </c>
      <c r="N868" s="109" t="s">
        <v>2264</v>
      </c>
    </row>
    <row r="869" spans="1:14" ht="16.5" thickTop="1" thickBot="1">
      <c r="A869" s="116" t="s">
        <v>1051</v>
      </c>
      <c r="B869" s="55" t="str">
        <f t="shared" si="13"/>
        <v>186778</v>
      </c>
      <c r="M869" s="110" t="s">
        <v>1089</v>
      </c>
      <c r="N869" s="111" t="s">
        <v>2265</v>
      </c>
    </row>
    <row r="870" spans="1:14" ht="16.5" thickTop="1" thickBot="1">
      <c r="A870" s="116" t="s">
        <v>182</v>
      </c>
      <c r="B870" s="55" t="str">
        <f t="shared" si="13"/>
        <v>259648</v>
      </c>
      <c r="M870" s="108" t="s">
        <v>1085</v>
      </c>
      <c r="N870" s="109" t="s">
        <v>1641</v>
      </c>
    </row>
    <row r="871" spans="1:14" ht="16.5" thickTop="1" thickBot="1">
      <c r="A871" s="116" t="s">
        <v>323</v>
      </c>
      <c r="B871" s="55" t="str">
        <f t="shared" si="13"/>
        <v>230889</v>
      </c>
      <c r="M871" s="110" t="s">
        <v>1069</v>
      </c>
      <c r="N871" s="111" t="s">
        <v>1642</v>
      </c>
    </row>
    <row r="872" spans="1:14" ht="16.5" thickTop="1" thickBot="1">
      <c r="A872" s="116" t="s">
        <v>698</v>
      </c>
      <c r="B872" s="55" t="str">
        <f t="shared" si="13"/>
        <v>259887</v>
      </c>
      <c r="M872" s="108" t="s">
        <v>1251</v>
      </c>
      <c r="N872" s="109" t="s">
        <v>1643</v>
      </c>
    </row>
    <row r="873" spans="1:14" ht="16.5" thickTop="1" thickBot="1">
      <c r="A873" s="116" t="s">
        <v>303</v>
      </c>
      <c r="B873" s="55" t="str">
        <f t="shared" si="13"/>
        <v>492792</v>
      </c>
      <c r="M873" s="110" t="s">
        <v>1166</v>
      </c>
      <c r="N873" s="111" t="s">
        <v>1644</v>
      </c>
    </row>
    <row r="874" spans="1:14" ht="16.5" thickTop="1" thickBot="1">
      <c r="A874" s="116" t="s">
        <v>118</v>
      </c>
      <c r="B874" s="55" t="str">
        <f t="shared" si="13"/>
        <v>34063.04</v>
      </c>
      <c r="M874" s="108" t="s">
        <v>752</v>
      </c>
      <c r="N874" s="109" t="s">
        <v>1510</v>
      </c>
    </row>
    <row r="875" spans="1:14" ht="16.5" thickTop="1" thickBot="1">
      <c r="A875" s="116" t="s">
        <v>536</v>
      </c>
      <c r="B875" s="55" t="str">
        <f t="shared" si="13"/>
        <v>42242</v>
      </c>
      <c r="M875" s="110" t="s">
        <v>1217</v>
      </c>
      <c r="N875" s="111" t="s">
        <v>2083</v>
      </c>
    </row>
    <row r="876" spans="1:14" ht="16.5" thickTop="1" thickBot="1">
      <c r="A876" s="116" t="s">
        <v>558</v>
      </c>
      <c r="B876" s="55" t="str">
        <f t="shared" si="13"/>
        <v>26396.16</v>
      </c>
      <c r="M876" s="108" t="s">
        <v>1225</v>
      </c>
      <c r="N876" s="109" t="s">
        <v>2081</v>
      </c>
    </row>
    <row r="877" spans="1:14" ht="16.5" thickTop="1" thickBot="1">
      <c r="A877" s="116" t="s">
        <v>1082</v>
      </c>
      <c r="B877" s="55" t="str">
        <f t="shared" si="13"/>
        <v>23811.845</v>
      </c>
      <c r="M877" s="110" t="s">
        <v>1221</v>
      </c>
      <c r="N877" s="111" t="s">
        <v>2080</v>
      </c>
    </row>
    <row r="878" spans="1:14" ht="16.5" thickTop="1" thickBot="1">
      <c r="A878" s="116" t="s">
        <v>57</v>
      </c>
      <c r="B878" s="55" t="str">
        <f t="shared" si="13"/>
        <v>65228.66</v>
      </c>
      <c r="M878" s="108" t="s">
        <v>1072</v>
      </c>
      <c r="N878" s="109" t="s">
        <v>2084</v>
      </c>
    </row>
    <row r="879" spans="1:14" ht="16.5" thickTop="1" thickBot="1">
      <c r="A879" s="116" t="s">
        <v>614</v>
      </c>
      <c r="B879" s="55" t="str">
        <f t="shared" si="13"/>
        <v>77198.55</v>
      </c>
      <c r="M879" s="110" t="s">
        <v>1074</v>
      </c>
      <c r="N879" s="111" t="s">
        <v>2266</v>
      </c>
    </row>
    <row r="880" spans="1:14" ht="16.5" thickTop="1" thickBot="1">
      <c r="A880" s="116" t="s">
        <v>124</v>
      </c>
      <c r="B880" s="55" t="str">
        <f t="shared" si="13"/>
        <v>63100.35</v>
      </c>
      <c r="M880" s="108" t="s">
        <v>1222</v>
      </c>
      <c r="N880" s="109" t="s">
        <v>2082</v>
      </c>
    </row>
    <row r="881" spans="1:14" ht="16.5" thickTop="1" thickBot="1">
      <c r="A881" s="116" t="s">
        <v>89</v>
      </c>
      <c r="B881" s="55" t="str">
        <f t="shared" si="13"/>
        <v>55589.6</v>
      </c>
      <c r="M881" s="110" t="s">
        <v>1075</v>
      </c>
      <c r="N881" s="111" t="s">
        <v>2267</v>
      </c>
    </row>
    <row r="882" spans="1:14" ht="16.5" thickTop="1" thickBot="1">
      <c r="A882" s="116" t="s">
        <v>1063</v>
      </c>
      <c r="B882" s="55" t="str">
        <f t="shared" si="13"/>
        <v>289514</v>
      </c>
      <c r="M882" s="108" t="s">
        <v>1078</v>
      </c>
      <c r="N882" s="109" t="s">
        <v>2268</v>
      </c>
    </row>
    <row r="883" spans="1:14" ht="16.5" thickTop="1" thickBot="1">
      <c r="A883" s="116" t="s">
        <v>461</v>
      </c>
      <c r="B883" s="55" t="str">
        <f t="shared" si="13"/>
        <v>36828.68</v>
      </c>
      <c r="M883" s="110" t="s">
        <v>747</v>
      </c>
      <c r="N883" s="111" t="s">
        <v>1672</v>
      </c>
    </row>
    <row r="884" spans="1:14" ht="16.5" thickTop="1" thickBot="1">
      <c r="A884" s="116" t="s">
        <v>410</v>
      </c>
      <c r="B884" s="55" t="str">
        <f t="shared" si="13"/>
        <v>278096</v>
      </c>
      <c r="M884" s="108" t="s">
        <v>1082</v>
      </c>
      <c r="N884" s="109" t="s">
        <v>2269</v>
      </c>
    </row>
    <row r="885" spans="1:14" ht="16.5" thickTop="1" thickBot="1">
      <c r="A885" s="116" t="s">
        <v>1053</v>
      </c>
      <c r="B885" s="55" t="str">
        <f t="shared" si="13"/>
        <v>43200</v>
      </c>
      <c r="M885" s="110" t="s">
        <v>1083</v>
      </c>
      <c r="N885" s="111" t="s">
        <v>2270</v>
      </c>
    </row>
    <row r="886" spans="1:14" ht="16.5" thickTop="1" thickBot="1">
      <c r="A886" s="116" t="s">
        <v>396</v>
      </c>
      <c r="B886" s="55" t="str">
        <f t="shared" si="13"/>
        <v>279019</v>
      </c>
      <c r="M886" s="108" t="s">
        <v>1109</v>
      </c>
      <c r="N886" s="109" t="s">
        <v>1645</v>
      </c>
    </row>
    <row r="887" spans="1:14" ht="16.5" thickTop="1" thickBot="1">
      <c r="A887" s="116" t="s">
        <v>1025</v>
      </c>
      <c r="B887" s="55" t="str">
        <f t="shared" si="13"/>
        <v>63650.8</v>
      </c>
      <c r="M887" s="110" t="s">
        <v>748</v>
      </c>
      <c r="N887" s="111" t="s">
        <v>2271</v>
      </c>
    </row>
    <row r="888" spans="1:14" ht="16.5" thickTop="1" thickBot="1">
      <c r="A888" s="116" t="s">
        <v>1096</v>
      </c>
      <c r="B888" s="55" t="str">
        <f t="shared" si="13"/>
        <v>22582.35</v>
      </c>
      <c r="M888" s="108" t="s">
        <v>746</v>
      </c>
      <c r="N888" s="109" t="s">
        <v>2272</v>
      </c>
    </row>
    <row r="889" spans="1:14" ht="16.5" thickTop="1" thickBot="1">
      <c r="A889" s="116" t="s">
        <v>814</v>
      </c>
      <c r="B889" s="55" t="str">
        <f t="shared" si="13"/>
        <v>93798.72</v>
      </c>
      <c r="M889" s="110" t="s">
        <v>1108</v>
      </c>
      <c r="N889" s="111" t="s">
        <v>2273</v>
      </c>
    </row>
    <row r="890" spans="1:14" ht="16.5" thickTop="1" thickBot="1">
      <c r="A890" s="116" t="s">
        <v>139</v>
      </c>
      <c r="B890" s="55" t="str">
        <f t="shared" si="13"/>
        <v>278605</v>
      </c>
      <c r="M890" s="108" t="s">
        <v>1110</v>
      </c>
      <c r="N890" s="109" t="s">
        <v>1646</v>
      </c>
    </row>
    <row r="891" spans="1:14" ht="16.5" thickTop="1" thickBot="1">
      <c r="A891" s="116" t="s">
        <v>830</v>
      </c>
      <c r="B891" s="55" t="str">
        <f t="shared" si="13"/>
        <v>112403.55</v>
      </c>
      <c r="M891" s="110" t="s">
        <v>159</v>
      </c>
      <c r="N891" s="111" t="s">
        <v>1530</v>
      </c>
    </row>
    <row r="892" spans="1:14" ht="16.5" thickTop="1" thickBot="1">
      <c r="A892" s="116" t="s">
        <v>251</v>
      </c>
      <c r="B892" s="55" t="str">
        <f t="shared" si="13"/>
        <v>227814.4</v>
      </c>
      <c r="M892" s="108" t="s">
        <v>1161</v>
      </c>
      <c r="N892" s="109" t="s">
        <v>1647</v>
      </c>
    </row>
    <row r="893" spans="1:14" ht="16.5" thickTop="1" thickBot="1">
      <c r="A893" s="116" t="s">
        <v>31</v>
      </c>
      <c r="B893" s="55" t="str">
        <f t="shared" si="13"/>
        <v>182697.9</v>
      </c>
      <c r="M893" s="110" t="s">
        <v>1189</v>
      </c>
      <c r="N893" s="111" t="s">
        <v>2274</v>
      </c>
    </row>
    <row r="894" spans="1:14" ht="16.5" thickTop="1" thickBot="1">
      <c r="A894" s="116" t="s">
        <v>1083</v>
      </c>
      <c r="B894" s="55" t="str">
        <f t="shared" si="13"/>
        <v>47623.69</v>
      </c>
      <c r="M894" s="108" t="s">
        <v>1192</v>
      </c>
      <c r="N894" s="109" t="s">
        <v>2275</v>
      </c>
    </row>
    <row r="895" spans="1:14" ht="16.5" thickTop="1" thickBot="1">
      <c r="A895" s="116" t="s">
        <v>676</v>
      </c>
      <c r="B895" s="55" t="str">
        <f t="shared" si="13"/>
        <v>228710</v>
      </c>
      <c r="M895" s="110" t="s">
        <v>1190</v>
      </c>
      <c r="N895" s="111" t="s">
        <v>2276</v>
      </c>
    </row>
    <row r="896" spans="1:14" ht="16.5" thickTop="1" thickBot="1">
      <c r="A896" s="116" t="s">
        <v>1249</v>
      </c>
      <c r="B896" s="55" t="str">
        <f t="shared" si="13"/>
        <v>129047.48</v>
      </c>
      <c r="M896" s="108" t="s">
        <v>1197</v>
      </c>
      <c r="N896" s="109" t="s">
        <v>2277</v>
      </c>
    </row>
    <row r="897" spans="1:14" ht="16.5" thickTop="1" thickBot="1">
      <c r="A897" s="116" t="s">
        <v>1054</v>
      </c>
      <c r="B897" s="55" t="str">
        <f t="shared" si="13"/>
        <v>42402.72</v>
      </c>
      <c r="M897" s="110" t="s">
        <v>1076</v>
      </c>
      <c r="N897" s="111" t="s">
        <v>2278</v>
      </c>
    </row>
    <row r="898" spans="1:14" ht="16.5" thickTop="1" thickBot="1">
      <c r="A898" s="116" t="s">
        <v>842</v>
      </c>
      <c r="B898" s="55" t="str">
        <f t="shared" si="13"/>
        <v>88004</v>
      </c>
      <c r="M898" s="108" t="s">
        <v>1079</v>
      </c>
      <c r="N898" s="109" t="s">
        <v>2279</v>
      </c>
    </row>
    <row r="899" spans="1:14" ht="16.5" thickTop="1" thickBot="1">
      <c r="A899" s="116" t="s">
        <v>639</v>
      </c>
      <c r="B899" s="55" t="str">
        <f t="shared" ref="B899:B943" si="14">VLOOKUP(A899,$M$2:$N$988,2,0)</f>
        <v>135268.22</v>
      </c>
      <c r="M899" s="110" t="s">
        <v>1228</v>
      </c>
      <c r="N899" s="111" t="s">
        <v>2280</v>
      </c>
    </row>
    <row r="900" spans="1:14" ht="16.5" thickTop="1" thickBot="1">
      <c r="A900" s="116" t="s">
        <v>742</v>
      </c>
      <c r="B900" s="55" t="str">
        <f t="shared" si="14"/>
        <v>291192</v>
      </c>
      <c r="M900" s="108" t="s">
        <v>1223</v>
      </c>
      <c r="N900" s="109" t="s">
        <v>2281</v>
      </c>
    </row>
    <row r="901" spans="1:14" ht="16.5" thickTop="1" thickBot="1">
      <c r="A901" s="116" t="s">
        <v>143</v>
      </c>
      <c r="B901" s="55" t="str">
        <f t="shared" si="14"/>
        <v>78165.6</v>
      </c>
      <c r="M901" s="110" t="s">
        <v>1224</v>
      </c>
      <c r="N901" s="111" t="s">
        <v>1648</v>
      </c>
    </row>
    <row r="902" spans="1:14" ht="16.5" thickTop="1" thickBot="1">
      <c r="A902" s="116" t="s">
        <v>1229</v>
      </c>
      <c r="B902" s="55" t="str">
        <f t="shared" si="14"/>
        <v>160885</v>
      </c>
      <c r="M902" s="108" t="s">
        <v>1227</v>
      </c>
      <c r="N902" s="109" t="s">
        <v>1649</v>
      </c>
    </row>
    <row r="903" spans="1:14" ht="16.5" thickTop="1" thickBot="1">
      <c r="A903" s="116" t="s">
        <v>1056</v>
      </c>
      <c r="B903" s="55" t="str">
        <f t="shared" si="14"/>
        <v>102268.16</v>
      </c>
      <c r="M903" s="110" t="s">
        <v>1226</v>
      </c>
      <c r="N903" s="111" t="s">
        <v>2282</v>
      </c>
    </row>
    <row r="904" spans="1:14" ht="16.5" thickTop="1" thickBot="1">
      <c r="A904" s="116" t="s">
        <v>580</v>
      </c>
      <c r="B904" s="55" t="str">
        <f t="shared" si="14"/>
        <v>69776.82</v>
      </c>
      <c r="M904" s="108" t="s">
        <v>1113</v>
      </c>
      <c r="N904" s="109" t="s">
        <v>2283</v>
      </c>
    </row>
    <row r="905" spans="1:14" ht="16.5" thickTop="1" thickBot="1">
      <c r="A905" s="116" t="s">
        <v>773</v>
      </c>
      <c r="B905" s="55" t="str">
        <f t="shared" si="14"/>
        <v>154479</v>
      </c>
      <c r="M905" s="110" t="s">
        <v>894</v>
      </c>
      <c r="N905" s="111" t="s">
        <v>2086</v>
      </c>
    </row>
    <row r="906" spans="1:14" ht="16.5" thickTop="1" thickBot="1">
      <c r="A906" s="116" t="s">
        <v>543</v>
      </c>
      <c r="B906" s="55" t="str">
        <f t="shared" si="14"/>
        <v>174593</v>
      </c>
      <c r="M906" s="108" t="s">
        <v>1087</v>
      </c>
      <c r="N906" s="109" t="s">
        <v>2284</v>
      </c>
    </row>
    <row r="907" spans="1:14" ht="16.5" thickTop="1" thickBot="1">
      <c r="A907" s="116" t="s">
        <v>247</v>
      </c>
      <c r="B907" s="55" t="str">
        <f t="shared" si="14"/>
        <v>333840</v>
      </c>
      <c r="M907" s="110" t="s">
        <v>1092</v>
      </c>
      <c r="N907" s="111" t="s">
        <v>2285</v>
      </c>
    </row>
    <row r="908" spans="1:14" ht="16.5" thickTop="1" thickBot="1">
      <c r="A908" s="116" t="s">
        <v>952</v>
      </c>
      <c r="B908" s="55" t="str">
        <f t="shared" si="14"/>
        <v>116709</v>
      </c>
      <c r="M908" s="108" t="s">
        <v>1093</v>
      </c>
      <c r="N908" s="109" t="s">
        <v>2286</v>
      </c>
    </row>
    <row r="909" spans="1:14" ht="16.5" thickTop="1" thickBot="1">
      <c r="A909" s="116" t="s">
        <v>753</v>
      </c>
      <c r="B909" s="55" t="str">
        <f t="shared" si="14"/>
        <v>185992.64</v>
      </c>
      <c r="M909" s="110" t="s">
        <v>1094</v>
      </c>
      <c r="N909" s="111" t="s">
        <v>2287</v>
      </c>
    </row>
    <row r="910" spans="1:14" ht="16.5" thickTop="1" thickBot="1">
      <c r="A910" s="116" t="s">
        <v>1057</v>
      </c>
      <c r="B910" s="55" t="str">
        <f t="shared" si="14"/>
        <v>37800</v>
      </c>
      <c r="M910" s="108" t="s">
        <v>1088</v>
      </c>
      <c r="N910" s="109" t="s">
        <v>1650</v>
      </c>
    </row>
    <row r="911" spans="1:14" ht="16.5" thickTop="1" thickBot="1">
      <c r="A911" s="116" t="s">
        <v>975</v>
      </c>
      <c r="B911" s="55" t="str">
        <f t="shared" si="14"/>
        <v>123409.44</v>
      </c>
      <c r="M911" s="110" t="s">
        <v>1084</v>
      </c>
      <c r="N911" s="111" t="s">
        <v>2288</v>
      </c>
    </row>
    <row r="912" spans="1:14" ht="16.5" thickTop="1" thickBot="1">
      <c r="A912" s="116" t="s">
        <v>545</v>
      </c>
      <c r="B912" s="55" t="str">
        <f t="shared" si="14"/>
        <v>40003.52</v>
      </c>
      <c r="M912" s="108" t="s">
        <v>1095</v>
      </c>
      <c r="N912" s="109" t="s">
        <v>2289</v>
      </c>
    </row>
    <row r="913" spans="1:14" ht="16.5" thickTop="1" thickBot="1">
      <c r="A913" s="116" t="s">
        <v>794</v>
      </c>
      <c r="B913" s="55" t="str">
        <f t="shared" si="14"/>
        <v>160452</v>
      </c>
      <c r="M913" s="110" t="s">
        <v>1163</v>
      </c>
      <c r="N913" s="111" t="s">
        <v>2290</v>
      </c>
    </row>
    <row r="914" spans="1:14" ht="16.5" thickTop="1" thickBot="1">
      <c r="A914" s="116" t="s">
        <v>1043</v>
      </c>
      <c r="B914" s="55" t="str">
        <f t="shared" si="14"/>
        <v>59400</v>
      </c>
      <c r="M914" s="108" t="s">
        <v>1165</v>
      </c>
      <c r="N914" s="109" t="s">
        <v>2291</v>
      </c>
    </row>
    <row r="915" spans="1:14" ht="16.5" thickTop="1" thickBot="1">
      <c r="A915" s="116" t="s">
        <v>628</v>
      </c>
      <c r="B915" s="55" t="str">
        <f t="shared" si="14"/>
        <v>109491.84</v>
      </c>
      <c r="M915" s="110" t="s">
        <v>1098</v>
      </c>
      <c r="N915" s="111" t="s">
        <v>2292</v>
      </c>
    </row>
    <row r="916" spans="1:14" ht="16.5" thickTop="1" thickBot="1">
      <c r="A916" s="116" t="s">
        <v>217</v>
      </c>
      <c r="B916" s="55" t="str">
        <f t="shared" si="14"/>
        <v>61986.72</v>
      </c>
      <c r="M916" s="108" t="s">
        <v>1096</v>
      </c>
      <c r="N916" s="109" t="s">
        <v>2293</v>
      </c>
    </row>
    <row r="917" spans="1:14" ht="16.5" thickTop="1" thickBot="1">
      <c r="A917" s="116" t="s">
        <v>630</v>
      </c>
      <c r="B917" s="55" t="str">
        <f t="shared" si="14"/>
        <v>56430</v>
      </c>
      <c r="M917" s="110" t="s">
        <v>1219</v>
      </c>
      <c r="N917" s="111" t="s">
        <v>1651</v>
      </c>
    </row>
    <row r="918" spans="1:14" ht="16.5" thickTop="1" thickBot="1">
      <c r="A918" s="116" t="s">
        <v>398</v>
      </c>
      <c r="B918" s="55" t="str">
        <f t="shared" si="14"/>
        <v>94506.88</v>
      </c>
      <c r="M918" s="108" t="s">
        <v>1229</v>
      </c>
      <c r="N918" s="109" t="s">
        <v>1652</v>
      </c>
    </row>
    <row r="919" spans="1:14" ht="16.5" thickTop="1" thickBot="1">
      <c r="A919" s="116" t="s">
        <v>146</v>
      </c>
      <c r="B919" s="55" t="str">
        <f t="shared" si="14"/>
        <v>419308</v>
      </c>
      <c r="M919" s="110" t="s">
        <v>1195</v>
      </c>
      <c r="N919" s="111" t="s">
        <v>1653</v>
      </c>
    </row>
    <row r="920" spans="1:14" ht="16.5" thickTop="1" thickBot="1">
      <c r="A920" s="116" t="s">
        <v>637</v>
      </c>
      <c r="B920" s="55" t="str">
        <f t="shared" si="14"/>
        <v>100893</v>
      </c>
      <c r="M920" s="108" t="s">
        <v>50</v>
      </c>
      <c r="N920" s="109" t="s">
        <v>1764</v>
      </c>
    </row>
    <row r="921" spans="1:14" ht="16.5" thickTop="1" thickBot="1">
      <c r="A921" s="116" t="s">
        <v>1197</v>
      </c>
      <c r="B921" s="55" t="str">
        <f t="shared" si="14"/>
        <v>62492.61</v>
      </c>
      <c r="M921" s="110" t="s">
        <v>57</v>
      </c>
      <c r="N921" s="111" t="s">
        <v>1756</v>
      </c>
    </row>
    <row r="922" spans="1:14" ht="16.5" thickTop="1" thickBot="1">
      <c r="A922" s="116" t="s">
        <v>752</v>
      </c>
      <c r="B922" s="55" t="str">
        <f t="shared" si="14"/>
        <v>274889</v>
      </c>
      <c r="M922" s="108" t="s">
        <v>753</v>
      </c>
      <c r="N922" s="109" t="s">
        <v>2294</v>
      </c>
    </row>
    <row r="923" spans="1:14" ht="16.5" thickTop="1" thickBot="1">
      <c r="A923" s="116" t="s">
        <v>976</v>
      </c>
      <c r="B923" s="55" t="str">
        <f t="shared" si="14"/>
        <v>4922.88</v>
      </c>
      <c r="M923" s="110" t="s">
        <v>1114</v>
      </c>
      <c r="N923" s="111" t="s">
        <v>1654</v>
      </c>
    </row>
    <row r="924" spans="1:14" ht="16.5" thickTop="1" thickBot="1">
      <c r="A924" s="116" t="s">
        <v>266</v>
      </c>
      <c r="B924" s="55" t="str">
        <f t="shared" si="14"/>
        <v>57881.2</v>
      </c>
      <c r="M924" s="112" t="s">
        <v>268</v>
      </c>
      <c r="N924" s="113" t="s">
        <v>1672</v>
      </c>
    </row>
    <row r="925" spans="1:14" ht="16.5" thickTop="1" thickBot="1">
      <c r="A925" s="116" t="s">
        <v>852</v>
      </c>
      <c r="B925" s="55" t="str">
        <f t="shared" si="14"/>
        <v>301046</v>
      </c>
      <c r="M925" s="110" t="s">
        <v>421</v>
      </c>
      <c r="N925" s="111" t="s">
        <v>2295</v>
      </c>
    </row>
    <row r="926" spans="1:14" ht="16.5" thickTop="1" thickBot="1">
      <c r="A926" s="116" t="s">
        <v>1114</v>
      </c>
      <c r="B926" s="55" t="str">
        <f t="shared" si="14"/>
        <v>490138</v>
      </c>
      <c r="M926" s="108" t="s">
        <v>427</v>
      </c>
      <c r="N926" s="109" t="s">
        <v>2296</v>
      </c>
    </row>
    <row r="927" spans="1:14" ht="16.5" thickTop="1" thickBot="1">
      <c r="A927" s="116" t="s">
        <v>1250</v>
      </c>
      <c r="B927" s="55" t="str">
        <f t="shared" si="14"/>
        <v>540156</v>
      </c>
      <c r="M927" s="110" t="s">
        <v>658</v>
      </c>
      <c r="N927" s="111" t="s">
        <v>1655</v>
      </c>
    </row>
    <row r="928" spans="1:14" ht="16.5" thickTop="1" thickBot="1">
      <c r="A928" s="116" t="s">
        <v>462</v>
      </c>
      <c r="B928" s="55" t="str">
        <f t="shared" si="14"/>
        <v>119023.3</v>
      </c>
      <c r="M928" s="108" t="s">
        <v>424</v>
      </c>
      <c r="N928" s="109" t="s">
        <v>2297</v>
      </c>
    </row>
    <row r="929" spans="1:14" ht="16.5" thickTop="1" thickBot="1">
      <c r="A929" s="116" t="s">
        <v>552</v>
      </c>
      <c r="B929" s="55" t="str">
        <f t="shared" si="14"/>
        <v>66636</v>
      </c>
      <c r="M929" s="110" t="s">
        <v>432</v>
      </c>
      <c r="N929" s="111" t="s">
        <v>2298</v>
      </c>
    </row>
    <row r="930" spans="1:14" ht="16.5" thickTop="1" thickBot="1">
      <c r="A930" s="116" t="s">
        <v>980</v>
      </c>
      <c r="B930" s="55" t="str">
        <f t="shared" si="14"/>
        <v>93802.94</v>
      </c>
      <c r="M930" s="108" t="s">
        <v>439</v>
      </c>
      <c r="N930" s="109" t="s">
        <v>2299</v>
      </c>
    </row>
    <row r="931" spans="1:14" ht="16.5" thickTop="1" thickBot="1">
      <c r="A931" s="116" t="s">
        <v>315</v>
      </c>
      <c r="B931" s="55" t="str">
        <f t="shared" si="14"/>
        <v>259130</v>
      </c>
      <c r="M931" s="110" t="s">
        <v>446</v>
      </c>
      <c r="N931" s="111" t="s">
        <v>2300</v>
      </c>
    </row>
    <row r="932" spans="1:14" ht="16.5" thickTop="1" thickBot="1">
      <c r="A932" s="116" t="s">
        <v>862</v>
      </c>
      <c r="B932" s="55" t="str">
        <f t="shared" si="14"/>
        <v>97578.36</v>
      </c>
      <c r="M932" s="108" t="s">
        <v>452</v>
      </c>
      <c r="N932" s="109" t="s">
        <v>2301</v>
      </c>
    </row>
    <row r="933" spans="1:14" ht="16.5" thickTop="1" thickBot="1">
      <c r="A933" s="116" t="s">
        <v>1216</v>
      </c>
      <c r="B933" s="55" t="str">
        <f t="shared" si="14"/>
        <v>64692.32</v>
      </c>
      <c r="M933" s="110" t="s">
        <v>455</v>
      </c>
      <c r="N933" s="111" t="s">
        <v>2302</v>
      </c>
    </row>
    <row r="934" spans="1:14" ht="16.5" thickTop="1" thickBot="1">
      <c r="A934" s="116" t="s">
        <v>812</v>
      </c>
      <c r="B934" s="55" t="str">
        <f t="shared" si="14"/>
        <v>81556.2</v>
      </c>
      <c r="M934" s="108" t="s">
        <v>419</v>
      </c>
      <c r="N934" s="109" t="s">
        <v>2303</v>
      </c>
    </row>
    <row r="935" spans="1:14" ht="16.5" thickTop="1" thickBot="1">
      <c r="A935" s="116" t="s">
        <v>547</v>
      </c>
      <c r="B935" s="55" t="str">
        <f t="shared" si="14"/>
        <v>81540.25</v>
      </c>
      <c r="M935" s="110" t="s">
        <v>426</v>
      </c>
      <c r="N935" s="111" t="s">
        <v>2304</v>
      </c>
    </row>
    <row r="936" spans="1:14" ht="16.5" thickTop="1" thickBot="1">
      <c r="A936" s="116" t="s">
        <v>416</v>
      </c>
      <c r="B936" s="55" t="str">
        <f t="shared" si="14"/>
        <v>15327.95</v>
      </c>
      <c r="M936" s="108" t="s">
        <v>447</v>
      </c>
      <c r="N936" s="109" t="s">
        <v>2305</v>
      </c>
    </row>
    <row r="937" spans="1:14" ht="16.5" thickTop="1" thickBot="1">
      <c r="A937" s="116" t="s">
        <v>784</v>
      </c>
      <c r="B937" s="55" t="str">
        <f t="shared" si="14"/>
        <v>217764</v>
      </c>
      <c r="M937" s="110" t="s">
        <v>392</v>
      </c>
      <c r="N937" s="111" t="s">
        <v>1656</v>
      </c>
    </row>
    <row r="938" spans="1:14" ht="16.5" thickTop="1" thickBot="1">
      <c r="A938" s="116" t="s">
        <v>1058</v>
      </c>
      <c r="B938" s="55" t="str">
        <f t="shared" si="14"/>
        <v>40635.94</v>
      </c>
      <c r="M938" s="108" t="s">
        <v>449</v>
      </c>
      <c r="N938" s="109" t="s">
        <v>2306</v>
      </c>
    </row>
    <row r="939" spans="1:14" ht="16.5" thickTop="1" thickBot="1">
      <c r="A939" s="116" t="s">
        <v>359</v>
      </c>
      <c r="B939" s="55" t="str">
        <f t="shared" si="14"/>
        <v>15098</v>
      </c>
      <c r="M939" s="110" t="s">
        <v>430</v>
      </c>
      <c r="N939" s="111" t="s">
        <v>2307</v>
      </c>
    </row>
    <row r="940" spans="1:14" ht="16.5" thickTop="1" thickBot="1">
      <c r="A940" s="116" t="s">
        <v>1016</v>
      </c>
      <c r="B940" s="55" t="str">
        <f t="shared" si="14"/>
        <v>89908.5</v>
      </c>
      <c r="M940" s="108" t="s">
        <v>656</v>
      </c>
      <c r="N940" s="109" t="s">
        <v>2308</v>
      </c>
    </row>
    <row r="941" spans="1:14" ht="16.5" thickTop="1" thickBot="1">
      <c r="A941" s="116" t="s">
        <v>463</v>
      </c>
      <c r="B941" s="55" t="str">
        <f t="shared" si="14"/>
        <v>31567.44</v>
      </c>
      <c r="M941" s="110" t="s">
        <v>450</v>
      </c>
      <c r="N941" s="111" t="s">
        <v>2309</v>
      </c>
    </row>
    <row r="942" spans="1:14" ht="16.5" thickTop="1" thickBot="1">
      <c r="A942" s="116" t="s">
        <v>548</v>
      </c>
      <c r="B942" s="55" t="str">
        <f t="shared" si="14"/>
        <v>830174</v>
      </c>
      <c r="M942" s="108" t="s">
        <v>57</v>
      </c>
      <c r="N942" s="109" t="s">
        <v>1756</v>
      </c>
    </row>
    <row r="943" spans="1:14" ht="16.5" thickTop="1" thickBot="1">
      <c r="A943" s="116" t="s">
        <v>1269</v>
      </c>
      <c r="B943" s="55" t="str">
        <f t="shared" si="14"/>
        <v/>
      </c>
      <c r="M943" s="110" t="s">
        <v>394</v>
      </c>
      <c r="N943" s="111" t="s">
        <v>1657</v>
      </c>
    </row>
    <row r="944" spans="1:14" ht="15.75" thickTop="1">
      <c r="M944" s="108" t="s">
        <v>389</v>
      </c>
      <c r="N944" s="109" t="s">
        <v>2310</v>
      </c>
    </row>
    <row r="945" spans="13:14">
      <c r="M945" s="110" t="s">
        <v>395</v>
      </c>
      <c r="N945" s="111" t="s">
        <v>2311</v>
      </c>
    </row>
    <row r="946" spans="13:14">
      <c r="M946" s="108" t="s">
        <v>435</v>
      </c>
      <c r="N946" s="109" t="s">
        <v>1658</v>
      </c>
    </row>
    <row r="947" spans="13:14">
      <c r="M947" s="110" t="s">
        <v>433</v>
      </c>
      <c r="N947" s="111" t="s">
        <v>2312</v>
      </c>
    </row>
    <row r="948" spans="13:14">
      <c r="M948" s="108" t="s">
        <v>440</v>
      </c>
      <c r="N948" s="109" t="s">
        <v>2313</v>
      </c>
    </row>
    <row r="949" spans="13:14">
      <c r="M949" s="110" t="s">
        <v>443</v>
      </c>
      <c r="N949" s="111" t="s">
        <v>2314</v>
      </c>
    </row>
    <row r="950" spans="13:14">
      <c r="M950" s="108" t="s">
        <v>453</v>
      </c>
      <c r="N950" s="109" t="s">
        <v>2315</v>
      </c>
    </row>
    <row r="951" spans="13:14">
      <c r="M951" s="110" t="s">
        <v>456</v>
      </c>
      <c r="N951" s="111" t="s">
        <v>2316</v>
      </c>
    </row>
    <row r="952" spans="13:14">
      <c r="M952" s="108" t="s">
        <v>639</v>
      </c>
      <c r="N952" s="109" t="s">
        <v>2317</v>
      </c>
    </row>
    <row r="953" spans="13:14">
      <c r="M953" s="110" t="s">
        <v>267</v>
      </c>
      <c r="N953" s="111" t="s">
        <v>2318</v>
      </c>
    </row>
    <row r="954" spans="13:14">
      <c r="M954" s="108" t="s">
        <v>269</v>
      </c>
      <c r="N954" s="109" t="s">
        <v>2319</v>
      </c>
    </row>
    <row r="955" spans="13:14">
      <c r="M955" s="110" t="s">
        <v>441</v>
      </c>
      <c r="N955" s="111" t="s">
        <v>1659</v>
      </c>
    </row>
    <row r="956" spans="13:14">
      <c r="M956" s="108" t="s">
        <v>309</v>
      </c>
      <c r="N956" s="109" t="s">
        <v>1660</v>
      </c>
    </row>
    <row r="957" spans="13:14">
      <c r="M957" s="110" t="s">
        <v>315</v>
      </c>
      <c r="N957" s="111" t="s">
        <v>1661</v>
      </c>
    </row>
    <row r="958" spans="13:14">
      <c r="M958" s="108" t="s">
        <v>464</v>
      </c>
      <c r="N958" s="109" t="s">
        <v>2320</v>
      </c>
    </row>
    <row r="959" spans="13:14">
      <c r="M959" s="110" t="s">
        <v>457</v>
      </c>
      <c r="N959" s="111" t="s">
        <v>2321</v>
      </c>
    </row>
    <row r="960" spans="13:14">
      <c r="M960" s="108" t="s">
        <v>417</v>
      </c>
      <c r="N960" s="109" t="s">
        <v>2322</v>
      </c>
    </row>
    <row r="961" spans="13:14">
      <c r="M961" s="110" t="s">
        <v>423</v>
      </c>
      <c r="N961" s="111" t="s">
        <v>2323</v>
      </c>
    </row>
    <row r="962" spans="13:14">
      <c r="M962" s="108" t="s">
        <v>465</v>
      </c>
      <c r="N962" s="109" t="s">
        <v>2324</v>
      </c>
    </row>
    <row r="963" spans="13:14">
      <c r="M963" s="110" t="s">
        <v>448</v>
      </c>
      <c r="N963" s="111" t="s">
        <v>2325</v>
      </c>
    </row>
    <row r="964" spans="13:14">
      <c r="M964" s="108" t="s">
        <v>451</v>
      </c>
      <c r="N964" s="109" t="s">
        <v>2326</v>
      </c>
    </row>
    <row r="965" spans="13:14">
      <c r="M965" s="110" t="s">
        <v>461</v>
      </c>
      <c r="N965" s="111" t="s">
        <v>2327</v>
      </c>
    </row>
    <row r="966" spans="13:14">
      <c r="M966" s="108" t="s">
        <v>463</v>
      </c>
      <c r="N966" s="109" t="s">
        <v>2322</v>
      </c>
    </row>
    <row r="967" spans="13:14">
      <c r="M967" s="110" t="s">
        <v>306</v>
      </c>
      <c r="N967" s="111" t="s">
        <v>2328</v>
      </c>
    </row>
    <row r="968" spans="13:14">
      <c r="M968" s="108" t="s">
        <v>313</v>
      </c>
      <c r="N968" s="109" t="s">
        <v>2329</v>
      </c>
    </row>
    <row r="969" spans="13:14">
      <c r="M969" s="110" t="s">
        <v>314</v>
      </c>
      <c r="N969" s="111" t="s">
        <v>2330</v>
      </c>
    </row>
    <row r="970" spans="13:14">
      <c r="M970" s="108" t="s">
        <v>308</v>
      </c>
      <c r="N970" s="109" t="s">
        <v>1662</v>
      </c>
    </row>
    <row r="971" spans="13:14">
      <c r="M971" s="110" t="s">
        <v>321</v>
      </c>
      <c r="N971" s="111" t="s">
        <v>2331</v>
      </c>
    </row>
    <row r="972" spans="13:14">
      <c r="M972" s="108" t="s">
        <v>444</v>
      </c>
      <c r="N972" s="109" t="s">
        <v>1663</v>
      </c>
    </row>
    <row r="973" spans="13:14">
      <c r="M973" s="110" t="s">
        <v>311</v>
      </c>
      <c r="N973" s="111" t="s">
        <v>2332</v>
      </c>
    </row>
    <row r="974" spans="13:14">
      <c r="M974" s="108" t="s">
        <v>317</v>
      </c>
      <c r="N974" s="109" t="s">
        <v>2333</v>
      </c>
    </row>
    <row r="975" spans="13:14">
      <c r="M975" s="110" t="s">
        <v>318</v>
      </c>
      <c r="N975" s="111" t="s">
        <v>2334</v>
      </c>
    </row>
    <row r="976" spans="13:14">
      <c r="M976" s="108" t="s">
        <v>271</v>
      </c>
      <c r="N976" s="109" t="s">
        <v>2335</v>
      </c>
    </row>
    <row r="977" spans="13:14">
      <c r="M977" s="110" t="s">
        <v>273</v>
      </c>
      <c r="N977" s="111" t="s">
        <v>2336</v>
      </c>
    </row>
    <row r="978" spans="13:14">
      <c r="M978" s="108" t="s">
        <v>437</v>
      </c>
      <c r="N978" s="109" t="s">
        <v>2337</v>
      </c>
    </row>
    <row r="979" spans="13:14">
      <c r="M979" s="110" t="s">
        <v>462</v>
      </c>
      <c r="N979" s="111" t="s">
        <v>2338</v>
      </c>
    </row>
    <row r="980" spans="13:14">
      <c r="M980" s="108" t="s">
        <v>319</v>
      </c>
      <c r="N980" s="109" t="s">
        <v>1664</v>
      </c>
    </row>
    <row r="981" spans="13:14">
      <c r="M981" s="110" t="s">
        <v>459</v>
      </c>
      <c r="N981" s="111" t="s">
        <v>2339</v>
      </c>
    </row>
    <row r="982" spans="13:14">
      <c r="M982" s="108" t="s">
        <v>657</v>
      </c>
      <c r="N982" s="109" t="s">
        <v>2340</v>
      </c>
    </row>
    <row r="983" spans="13:14">
      <c r="M983" s="110" t="s">
        <v>274</v>
      </c>
      <c r="N983" s="111" t="s">
        <v>2341</v>
      </c>
    </row>
    <row r="984" spans="13:14">
      <c r="M984" s="108" t="s">
        <v>322</v>
      </c>
      <c r="N984" s="109" t="s">
        <v>2342</v>
      </c>
    </row>
    <row r="985" spans="13:14">
      <c r="M985" s="110" t="s">
        <v>323</v>
      </c>
      <c r="N985" s="111" t="s">
        <v>1665</v>
      </c>
    </row>
    <row r="986" spans="13:14">
      <c r="M986" s="108" t="s">
        <v>396</v>
      </c>
      <c r="N986" s="109" t="s">
        <v>1666</v>
      </c>
    </row>
    <row r="987" spans="13:14">
      <c r="M987" s="110" t="s">
        <v>428</v>
      </c>
      <c r="N987" s="111" t="s">
        <v>1667</v>
      </c>
    </row>
    <row r="988" spans="13:14">
      <c r="M988" s="112" t="s">
        <v>1269</v>
      </c>
      <c r="N988" s="113" t="s">
        <v>1420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17304-E841-4D65-8AA0-23736F66A5B1}">
  <dimension ref="A1:AN984"/>
  <sheetViews>
    <sheetView topLeftCell="H661" zoomScale="90" zoomScaleNormal="90" workbookViewId="0">
      <selection activeCell="D689" sqref="D689:T689"/>
    </sheetView>
  </sheetViews>
  <sheetFormatPr defaultRowHeight="15"/>
  <cols>
    <col min="1" max="1" width="20.5703125" customWidth="1"/>
    <col min="4" max="4" width="13.7109375" style="98" bestFit="1" customWidth="1"/>
    <col min="5" max="5" width="22.5703125" style="8" bestFit="1" customWidth="1"/>
    <col min="6" max="6" width="12" bestFit="1" customWidth="1"/>
    <col min="7" max="15" width="17.5703125" bestFit="1" customWidth="1"/>
    <col min="16" max="16" width="15.42578125" bestFit="1" customWidth="1"/>
    <col min="17" max="18" width="16.42578125" bestFit="1" customWidth="1"/>
    <col min="19" max="19" width="15.42578125" bestFit="1" customWidth="1"/>
    <col min="20" max="20" width="16.42578125" bestFit="1" customWidth="1"/>
    <col min="21" max="21" width="13.7109375" bestFit="1" customWidth="1"/>
    <col min="22" max="22" width="14" bestFit="1" customWidth="1"/>
    <col min="23" max="23" width="5.5703125" bestFit="1" customWidth="1"/>
    <col min="24" max="28" width="19.42578125" bestFit="1" customWidth="1"/>
    <col min="30" max="34" width="19.42578125" bestFit="1" customWidth="1"/>
    <col min="36" max="36" width="16.7109375" bestFit="1" customWidth="1"/>
    <col min="37" max="38" width="18.42578125" bestFit="1" customWidth="1"/>
    <col min="39" max="39" width="16.7109375" bestFit="1" customWidth="1"/>
    <col min="40" max="40" width="18.42578125" bestFit="1" customWidth="1"/>
  </cols>
  <sheetData>
    <row r="1" spans="1:40" ht="16.5" thickTop="1" thickBot="1">
      <c r="A1" s="24" t="s">
        <v>1268</v>
      </c>
      <c r="C1" t="s">
        <v>2343</v>
      </c>
      <c r="D1" s="98" t="s">
        <v>2344</v>
      </c>
      <c r="E1" s="8" t="s">
        <v>2345</v>
      </c>
      <c r="F1" s="181" t="s">
        <v>2346</v>
      </c>
      <c r="G1" s="181"/>
      <c r="H1" s="181"/>
      <c r="I1" s="181"/>
      <c r="J1" s="181"/>
      <c r="K1" s="181" t="s">
        <v>2347</v>
      </c>
      <c r="L1" s="181"/>
      <c r="M1" s="181"/>
      <c r="N1" s="181"/>
      <c r="O1" s="181"/>
      <c r="P1" s="181" t="s">
        <v>2348</v>
      </c>
      <c r="Q1" s="181"/>
      <c r="R1" s="181"/>
      <c r="S1" s="181"/>
      <c r="T1" s="182"/>
      <c r="U1" s="17"/>
      <c r="V1" s="17"/>
      <c r="W1" s="17"/>
      <c r="X1" s="175" t="s">
        <v>1285</v>
      </c>
      <c r="Y1" s="175"/>
      <c r="Z1" s="175"/>
      <c r="AA1" s="175"/>
      <c r="AB1" s="175"/>
      <c r="AC1" s="17"/>
      <c r="AD1" s="175" t="s">
        <v>1286</v>
      </c>
      <c r="AE1" s="175"/>
      <c r="AF1" s="175"/>
      <c r="AG1" s="175"/>
      <c r="AH1" s="175"/>
      <c r="AI1" s="17"/>
      <c r="AJ1" s="175" t="s">
        <v>1259</v>
      </c>
      <c r="AK1" s="175"/>
      <c r="AL1" s="175"/>
      <c r="AM1" s="175"/>
      <c r="AN1" s="175"/>
    </row>
    <row r="2" spans="1:40" s="98" customFormat="1" ht="17.25" thickTop="1" thickBot="1">
      <c r="A2" s="118" t="s">
        <v>581</v>
      </c>
      <c r="D2" s="117">
        <f>SUM(D3:D63)</f>
        <v>7770251.620000001</v>
      </c>
      <c r="E2" s="91"/>
      <c r="F2" s="98">
        <v>2023</v>
      </c>
      <c r="G2" s="98">
        <v>2022</v>
      </c>
      <c r="H2" s="98">
        <v>2021</v>
      </c>
      <c r="I2" s="98">
        <v>2020</v>
      </c>
      <c r="J2" s="98">
        <v>2019</v>
      </c>
      <c r="K2" s="98">
        <v>2023</v>
      </c>
      <c r="L2" s="98">
        <v>2022</v>
      </c>
      <c r="M2" s="98">
        <v>2021</v>
      </c>
      <c r="N2" s="98">
        <v>2020</v>
      </c>
      <c r="O2" s="98">
        <v>2019</v>
      </c>
      <c r="P2" s="98">
        <v>2023</v>
      </c>
      <c r="Q2" s="98">
        <v>2022</v>
      </c>
      <c r="R2" s="98">
        <v>2021</v>
      </c>
      <c r="S2" s="98">
        <v>2020</v>
      </c>
      <c r="T2" s="98">
        <v>2019</v>
      </c>
      <c r="U2" s="106" t="s">
        <v>1271</v>
      </c>
      <c r="V2" s="106" t="s">
        <v>1283</v>
      </c>
      <c r="W2" s="106" t="s">
        <v>1284</v>
      </c>
      <c r="X2" s="106">
        <v>2023</v>
      </c>
      <c r="Y2" s="106">
        <v>2022</v>
      </c>
      <c r="Z2" s="106">
        <v>2021</v>
      </c>
      <c r="AA2" s="106">
        <v>2020</v>
      </c>
      <c r="AB2" s="106">
        <v>2019</v>
      </c>
      <c r="AC2" s="106"/>
      <c r="AD2" s="106">
        <v>2023</v>
      </c>
      <c r="AE2" s="106">
        <v>2022</v>
      </c>
      <c r="AF2" s="106">
        <v>2021</v>
      </c>
      <c r="AG2" s="106">
        <v>2020</v>
      </c>
      <c r="AH2" s="106">
        <v>2019</v>
      </c>
      <c r="AI2" s="106"/>
      <c r="AJ2" s="106">
        <v>2023</v>
      </c>
      <c r="AK2" s="106">
        <v>2022</v>
      </c>
      <c r="AL2" s="106">
        <v>2021</v>
      </c>
      <c r="AM2" s="106">
        <v>2020</v>
      </c>
      <c r="AN2" s="106">
        <v>2019</v>
      </c>
    </row>
    <row r="3" spans="1:40" ht="16.5" thickTop="1" thickBot="1">
      <c r="A3" s="25" t="s">
        <v>1003</v>
      </c>
      <c r="B3" t="str">
        <f>VLOOKUP(A3,'Branch Population-2'!$A$2:$B$943,2,0)</f>
        <v>9398.25</v>
      </c>
      <c r="C3">
        <f>N(B3)</f>
        <v>0</v>
      </c>
      <c r="D3" s="98">
        <f>VALUE(B3)</f>
        <v>9398.25</v>
      </c>
      <c r="E3" s="120">
        <f>D3/$D$2*100%</f>
        <v>1.2095168161362576E-3</v>
      </c>
      <c r="F3">
        <v>6118575.3125834893</v>
      </c>
      <c r="G3" s="29">
        <f>$Y$3*E3</f>
        <v>5152887.2129736394</v>
      </c>
      <c r="H3" s="29">
        <f>$Z$3*E3</f>
        <v>5097792.4877977995</v>
      </c>
      <c r="I3" s="29">
        <f>$AA$3*E3</f>
        <v>4254537.1108009256</v>
      </c>
      <c r="J3" s="29">
        <f>$AB$3*E3</f>
        <v>4121391.5249593137</v>
      </c>
      <c r="K3" s="29">
        <f>$X$15*E3</f>
        <v>4806249.5670756502</v>
      </c>
      <c r="L3" s="29">
        <f>$Y$15*E3</f>
        <v>4233111.3843436548</v>
      </c>
      <c r="M3" s="29">
        <f t="shared" ref="M3:M34" si="0">$Z$15*E3</f>
        <v>4601939.9612152455</v>
      </c>
      <c r="N3" s="29">
        <f t="shared" ref="N3:N34" si="1">$AA$15*E3</f>
        <v>3747971.7209897358</v>
      </c>
      <c r="O3" s="29">
        <f t="shared" ref="O3:O34" si="2">$AB$15*E3</f>
        <v>3432707.4602613221</v>
      </c>
      <c r="P3" s="29">
        <f>$X$27*E3</f>
        <v>52799.111626846017</v>
      </c>
      <c r="Q3" s="29">
        <f>$Y$27*E3</f>
        <v>84937.701312752295</v>
      </c>
      <c r="R3" s="29">
        <f>$Z$27*E3</f>
        <v>104833.01873736094</v>
      </c>
      <c r="S3" s="29">
        <f>$AA$27*E3</f>
        <v>-10712.863228635424</v>
      </c>
      <c r="T3" s="29">
        <f>$AB$27*E3</f>
        <v>81876.883247427875</v>
      </c>
      <c r="U3" s="17" t="s">
        <v>581</v>
      </c>
      <c r="V3" s="17">
        <v>62</v>
      </c>
      <c r="W3" s="41">
        <v>6.3265306122448975E-2</v>
      </c>
      <c r="X3" s="39">
        <v>5058693877.5510197</v>
      </c>
      <c r="Y3" s="39">
        <v>4260285714.2857141</v>
      </c>
      <c r="Z3" s="39">
        <v>4214734693.8775506</v>
      </c>
      <c r="AA3" s="39">
        <v>3517551020.4081631</v>
      </c>
      <c r="AB3" s="39">
        <v>3407469387.7551017</v>
      </c>
      <c r="AC3" s="39"/>
      <c r="AD3" s="39">
        <v>3973693877.5510201</v>
      </c>
      <c r="AE3" s="39">
        <v>3499836734.6938772</v>
      </c>
      <c r="AF3" s="39">
        <v>3804775510.2040815</v>
      </c>
      <c r="AG3" s="39">
        <v>3098734693.8775506</v>
      </c>
      <c r="AH3" s="39">
        <v>2838081632.6530609</v>
      </c>
      <c r="AI3" s="39"/>
      <c r="AJ3" s="39">
        <v>43653061.224489793</v>
      </c>
      <c r="AK3" s="39">
        <v>70224489.79591836</v>
      </c>
      <c r="AL3" s="39">
        <v>86673469.387755096</v>
      </c>
      <c r="AM3" s="39">
        <v>-8857142.8571428563</v>
      </c>
      <c r="AN3" s="39">
        <v>67693877.551020399</v>
      </c>
    </row>
    <row r="4" spans="1:40" ht="16.5" thickTop="1" thickBot="1">
      <c r="A4" s="25" t="s">
        <v>835</v>
      </c>
      <c r="B4" t="str">
        <f>VLOOKUP(A4,'Branch Population-2'!$A$2:$B$943,2,0)</f>
        <v>182798</v>
      </c>
      <c r="C4">
        <f t="shared" ref="C4:C67" si="3">N(B4)</f>
        <v>0</v>
      </c>
      <c r="D4" s="98">
        <f t="shared" ref="D4:D67" si="4">VALUE(B4)</f>
        <v>182798</v>
      </c>
      <c r="E4" s="120">
        <f t="shared" ref="E4:E63" si="5">D4/$D$2*100%</f>
        <v>2.3525364291870896E-2</v>
      </c>
      <c r="F4">
        <v>119007616.31044468</v>
      </c>
      <c r="G4" s="29">
        <f t="shared" ref="G4:G63" si="6">$Y$3*E4</f>
        <v>100224773.41602483</v>
      </c>
      <c r="H4" s="29">
        <f t="shared" ref="H4:H63" si="7">$Z$3*E4</f>
        <v>99153169.067056343</v>
      </c>
      <c r="I4" s="29">
        <f t="shared" ref="I4:I63" si="8">$AA$3*E4</f>
        <v>82751669.170344234</v>
      </c>
      <c r="J4" s="29">
        <f t="shared" ref="J4:J63" si="9">$AB$3*E4</f>
        <v>80161958.660337046</v>
      </c>
      <c r="K4" s="29">
        <f t="shared" ref="K4:K63" si="10">$X$15*E4</f>
        <v>93482596.053764775</v>
      </c>
      <c r="L4" s="29">
        <f t="shared" ref="L4:L63" si="11">$Y$15*E4</f>
        <v>82334934.145745367</v>
      </c>
      <c r="M4" s="29">
        <f t="shared" si="0"/>
        <v>89508729.926339969</v>
      </c>
      <c r="N4" s="29">
        <f t="shared" si="1"/>
        <v>72898862.517328426</v>
      </c>
      <c r="O4" s="29">
        <f t="shared" si="2"/>
        <v>66766904.298230968</v>
      </c>
      <c r="P4" s="29">
        <f t="shared" ref="P4:P63" si="12">$X$27*E4</f>
        <v>1026954.1677614661</v>
      </c>
      <c r="Q4" s="29">
        <f t="shared" ref="Q4:Q63" si="13">$Y$27*E4</f>
        <v>1652056.7046597498</v>
      </c>
      <c r="R4" s="29">
        <f t="shared" ref="R4:R63" si="14">$Z$27*E4</f>
        <v>2039024.941787259</v>
      </c>
      <c r="S4" s="29">
        <f t="shared" ref="S4:S63" si="15">$AA$27*E4</f>
        <v>-208367.51229942791</v>
      </c>
      <c r="T4" s="29">
        <f t="shared" ref="T4:T63" si="16">$AB$27*E4</f>
        <v>1592523.1297170562</v>
      </c>
      <c r="U4" s="17" t="s">
        <v>9</v>
      </c>
      <c r="V4" s="17">
        <v>194</v>
      </c>
      <c r="W4" s="41">
        <v>0.19795918367346937</v>
      </c>
      <c r="X4" s="39">
        <v>15828816326.530611</v>
      </c>
      <c r="Y4" s="39">
        <v>13330571428.571428</v>
      </c>
      <c r="Z4" s="39">
        <v>13188040816.32653</v>
      </c>
      <c r="AA4" s="39">
        <v>11006530612.244898</v>
      </c>
      <c r="AB4" s="39">
        <v>10662081632.653061</v>
      </c>
      <c r="AC4" s="39"/>
      <c r="AD4" s="39">
        <v>12433816326.530611</v>
      </c>
      <c r="AE4" s="39">
        <v>10951102040.816326</v>
      </c>
      <c r="AF4" s="39">
        <v>11905265306.122448</v>
      </c>
      <c r="AG4" s="39">
        <v>9696040816.3265305</v>
      </c>
      <c r="AH4" s="39">
        <v>8880448979.5918369</v>
      </c>
      <c r="AI4" s="39"/>
      <c r="AJ4" s="39">
        <v>136591836.73469386</v>
      </c>
      <c r="AK4" s="39">
        <v>219734693.87755102</v>
      </c>
      <c r="AL4" s="39">
        <v>271204081.63265306</v>
      </c>
      <c r="AM4" s="39">
        <v>-27714285.714285713</v>
      </c>
      <c r="AN4" s="39">
        <v>211816326.53061223</v>
      </c>
    </row>
    <row r="5" spans="1:40" ht="16.5" thickTop="1" thickBot="1">
      <c r="A5" s="25" t="s">
        <v>903</v>
      </c>
      <c r="B5" t="str">
        <f>VLOOKUP(A5,'Branch Population-2'!$A$2:$B$943,2,0)</f>
        <v>130364</v>
      </c>
      <c r="C5">
        <f t="shared" si="3"/>
        <v>0</v>
      </c>
      <c r="D5" s="98">
        <f t="shared" si="4"/>
        <v>130364</v>
      </c>
      <c r="E5" s="120">
        <f t="shared" si="5"/>
        <v>1.6777320269069997E-2</v>
      </c>
      <c r="F5">
        <v>84871327.326857015</v>
      </c>
      <c r="G5" s="29">
        <f t="shared" si="6"/>
        <v>71476177.866315067</v>
      </c>
      <c r="H5" s="29">
        <f t="shared" si="7"/>
        <v>70711953.808344364</v>
      </c>
      <c r="I5" s="29">
        <f t="shared" si="8"/>
        <v>59015080.032181725</v>
      </c>
      <c r="J5" s="29">
        <f t="shared" si="9"/>
        <v>57168205.225419201</v>
      </c>
      <c r="K5" s="29">
        <f t="shared" si="10"/>
        <v>66667934.834916085</v>
      </c>
      <c r="L5" s="29">
        <f t="shared" si="11"/>
        <v>58717881.787415341</v>
      </c>
      <c r="M5" s="29">
        <f t="shared" si="0"/>
        <v>63833937.286608078</v>
      </c>
      <c r="N5" s="29">
        <f t="shared" si="1"/>
        <v>51988464.388062246</v>
      </c>
      <c r="O5" s="29">
        <f t="shared" si="2"/>
        <v>47615404.50078547</v>
      </c>
      <c r="P5" s="29">
        <f t="shared" si="12"/>
        <v>732381.3888885862</v>
      </c>
      <c r="Q5" s="29">
        <f t="shared" si="13"/>
        <v>1178178.7560381603</v>
      </c>
      <c r="R5" s="29">
        <f t="shared" si="14"/>
        <v>1454148.5547498015</v>
      </c>
      <c r="S5" s="29">
        <f t="shared" si="15"/>
        <v>-148599.1223831914</v>
      </c>
      <c r="T5" s="29">
        <f t="shared" si="16"/>
        <v>1135721.863928677</v>
      </c>
      <c r="U5" s="17" t="s">
        <v>142</v>
      </c>
      <c r="V5" s="17">
        <v>254</v>
      </c>
      <c r="W5" s="41">
        <v>0.25918367346938775</v>
      </c>
      <c r="X5" s="39">
        <v>20724326530.612244</v>
      </c>
      <c r="Y5" s="39">
        <v>17453428571.42857</v>
      </c>
      <c r="Z5" s="39">
        <v>17266816326.530613</v>
      </c>
      <c r="AA5" s="39">
        <v>14410612244.897959</v>
      </c>
      <c r="AB5" s="39">
        <v>13959632653.061224</v>
      </c>
      <c r="AC5" s="39"/>
      <c r="AD5" s="39">
        <v>16279326530.612246</v>
      </c>
      <c r="AE5" s="39">
        <v>14338040816.32653</v>
      </c>
      <c r="AF5" s="39">
        <v>15587306122.44898</v>
      </c>
      <c r="AG5" s="39">
        <v>12694816326.530613</v>
      </c>
      <c r="AH5" s="39">
        <v>11626979591.836735</v>
      </c>
      <c r="AI5" s="39"/>
      <c r="AJ5" s="39">
        <v>178836734.69387755</v>
      </c>
      <c r="AK5" s="39">
        <v>287693877.55102038</v>
      </c>
      <c r="AL5" s="39">
        <v>355081632.65306121</v>
      </c>
      <c r="AM5" s="39">
        <v>-36285714.285714284</v>
      </c>
      <c r="AN5" s="39">
        <v>277326530.6122449</v>
      </c>
    </row>
    <row r="6" spans="1:40" ht="16.5" thickTop="1" thickBot="1">
      <c r="A6" s="25" t="s">
        <v>587</v>
      </c>
      <c r="B6" t="str">
        <f>VLOOKUP(A6,'Branch Population-2'!$A$2:$B$943,2,0)</f>
        <v>148188</v>
      </c>
      <c r="C6">
        <f t="shared" si="3"/>
        <v>0</v>
      </c>
      <c r="D6" s="98">
        <f t="shared" si="4"/>
        <v>148188</v>
      </c>
      <c r="E6" s="120">
        <f t="shared" si="5"/>
        <v>1.907119707920089E-2</v>
      </c>
      <c r="F6">
        <v>96475347.902122438</v>
      </c>
      <c r="G6" s="29">
        <f t="shared" si="6"/>
        <v>81248748.470846996</v>
      </c>
      <c r="H6" s="29">
        <f t="shared" si="7"/>
        <v>80380035.983484209</v>
      </c>
      <c r="I6" s="29">
        <f t="shared" si="8"/>
        <v>67083908.746348269</v>
      </c>
      <c r="J6" s="29">
        <f t="shared" si="9"/>
        <v>64984520.235221542</v>
      </c>
      <c r="K6" s="29">
        <f t="shared" si="10"/>
        <v>75783099.071189478</v>
      </c>
      <c r="L6" s="29">
        <f t="shared" si="11"/>
        <v>66746076.112373851</v>
      </c>
      <c r="M6" s="29">
        <f t="shared" si="0"/>
        <v>72561623.597219154</v>
      </c>
      <c r="N6" s="29">
        <f t="shared" si="1"/>
        <v>59096580.043096006</v>
      </c>
      <c r="O6" s="29">
        <f t="shared" si="2"/>
        <v>54125614.143186748</v>
      </c>
      <c r="P6" s="29">
        <f t="shared" si="12"/>
        <v>832516.13372266735</v>
      </c>
      <c r="Q6" s="29">
        <f t="shared" si="13"/>
        <v>1339265.0846842909</v>
      </c>
      <c r="R6" s="29">
        <f t="shared" si="14"/>
        <v>1652966.8162319628</v>
      </c>
      <c r="S6" s="29">
        <f t="shared" si="15"/>
        <v>-168916.31698720786</v>
      </c>
      <c r="T6" s="29">
        <f t="shared" si="16"/>
        <v>1291003.2798308029</v>
      </c>
      <c r="U6" s="17" t="s">
        <v>294</v>
      </c>
      <c r="V6" s="17">
        <v>142</v>
      </c>
      <c r="W6" s="41">
        <v>0.14489795918367346</v>
      </c>
      <c r="X6" s="39">
        <v>11586040816.32653</v>
      </c>
      <c r="Y6" s="39">
        <v>9757428571.4285698</v>
      </c>
      <c r="Z6" s="39">
        <v>9653102040.8163261</v>
      </c>
      <c r="AA6" s="39">
        <v>8056326530.6122446</v>
      </c>
      <c r="AB6" s="39">
        <v>7804204081.6326523</v>
      </c>
      <c r="AC6" s="39"/>
      <c r="AD6" s="39">
        <v>9101040816.3265305</v>
      </c>
      <c r="AE6" s="39">
        <v>8015755102.0408154</v>
      </c>
      <c r="AF6" s="39">
        <v>8714163265.3061218</v>
      </c>
      <c r="AG6" s="39">
        <v>7097102040.8163261</v>
      </c>
      <c r="AH6" s="39">
        <v>6500122448.9795914</v>
      </c>
      <c r="AI6" s="39"/>
      <c r="AJ6" s="39">
        <v>99979591.836734682</v>
      </c>
      <c r="AK6" s="39">
        <v>160836734.69387755</v>
      </c>
      <c r="AL6" s="39">
        <v>198510204.08163264</v>
      </c>
      <c r="AM6" s="39">
        <v>-20285714.285714284</v>
      </c>
      <c r="AN6" s="39">
        <v>155040816.32653061</v>
      </c>
    </row>
    <row r="7" spans="1:40" ht="16.5" thickTop="1" thickBot="1">
      <c r="A7" s="25" t="s">
        <v>608</v>
      </c>
      <c r="B7" t="str">
        <f>VLOOKUP(A7,'Branch Population-2'!$A$2:$B$943,2,0)</f>
        <v>67426.8</v>
      </c>
      <c r="C7">
        <f t="shared" si="3"/>
        <v>0</v>
      </c>
      <c r="D7" s="98">
        <f t="shared" si="4"/>
        <v>67426.8</v>
      </c>
      <c r="E7" s="120">
        <f t="shared" si="5"/>
        <v>8.6775568279473542E-3</v>
      </c>
      <c r="F7">
        <v>43897103.597638331</v>
      </c>
      <c r="G7" s="29">
        <f t="shared" si="6"/>
        <v>36968871.38900657</v>
      </c>
      <c r="H7" s="29">
        <f t="shared" si="7"/>
        <v>36573599.820843741</v>
      </c>
      <c r="I7" s="29">
        <f t="shared" si="8"/>
        <v>30523748.87479604</v>
      </c>
      <c r="J7" s="29">
        <f t="shared" si="9"/>
        <v>29568509.251735874</v>
      </c>
      <c r="K7" s="29">
        <f t="shared" si="10"/>
        <v>34481954.439315453</v>
      </c>
      <c r="L7" s="29">
        <f t="shared" si="11"/>
        <v>30370032.153843828</v>
      </c>
      <c r="M7" s="29">
        <f t="shared" si="0"/>
        <v>33016155.707378305</v>
      </c>
      <c r="N7" s="29">
        <f t="shared" si="1"/>
        <v>26889446.400854494</v>
      </c>
      <c r="O7" s="29">
        <f t="shared" si="2"/>
        <v>24627614.649700545</v>
      </c>
      <c r="P7" s="29">
        <f t="shared" si="12"/>
        <v>378801.91948937532</v>
      </c>
      <c r="Q7" s="29">
        <f t="shared" si="13"/>
        <v>609377.00091769069</v>
      </c>
      <c r="R7" s="29">
        <f t="shared" si="14"/>
        <v>752113.95608760021</v>
      </c>
      <c r="S7" s="29">
        <f t="shared" si="15"/>
        <v>-76858.360476105125</v>
      </c>
      <c r="T7" s="29">
        <f t="shared" si="16"/>
        <v>587417.46935308923</v>
      </c>
      <c r="U7" s="17" t="s">
        <v>147</v>
      </c>
      <c r="V7" s="17">
        <v>54</v>
      </c>
      <c r="W7" s="41">
        <v>5.5102040816326532E-2</v>
      </c>
      <c r="X7" s="39">
        <v>4405959183.6734695</v>
      </c>
      <c r="Y7" s="39">
        <v>3710571428.5714288</v>
      </c>
      <c r="Z7" s="39">
        <v>3670897959.1836734</v>
      </c>
      <c r="AA7" s="39">
        <v>3063673469.3877554</v>
      </c>
      <c r="AB7" s="39">
        <v>2967795918.3673472</v>
      </c>
      <c r="AC7" s="39"/>
      <c r="AD7" s="39">
        <v>3460959183.6734695</v>
      </c>
      <c r="AE7" s="39">
        <v>3048244897.9591837</v>
      </c>
      <c r="AF7" s="39">
        <v>3313836734.6938777</v>
      </c>
      <c r="AG7" s="39">
        <v>2698897959.1836734</v>
      </c>
      <c r="AH7" s="39">
        <v>2471877551.0204082</v>
      </c>
      <c r="AI7" s="39"/>
      <c r="AJ7" s="39">
        <v>38020408.16326531</v>
      </c>
      <c r="AK7" s="39">
        <v>61163265.306122452</v>
      </c>
      <c r="AL7" s="39">
        <v>75489795.918367356</v>
      </c>
      <c r="AM7" s="39">
        <v>-7714285.7142857146</v>
      </c>
      <c r="AN7" s="39">
        <v>58959183.673469387</v>
      </c>
    </row>
    <row r="8" spans="1:40" ht="16.5" thickTop="1" thickBot="1">
      <c r="A8" s="25" t="s">
        <v>836</v>
      </c>
      <c r="B8" t="str">
        <f>VLOOKUP(A8,'Branch Population-2'!$A$2:$B$943,2,0)</f>
        <v>261343</v>
      </c>
      <c r="C8">
        <f t="shared" si="3"/>
        <v>0</v>
      </c>
      <c r="D8" s="98">
        <f t="shared" si="4"/>
        <v>261343</v>
      </c>
      <c r="E8" s="120">
        <f t="shared" si="5"/>
        <v>3.3633788554198706E-2</v>
      </c>
      <c r="F8">
        <v>170143040.23797056</v>
      </c>
      <c r="G8" s="29">
        <f t="shared" si="6"/>
        <v>143289548.89475912</v>
      </c>
      <c r="H8" s="29">
        <f t="shared" si="7"/>
        <v>141757495.50592294</v>
      </c>
      <c r="I8" s="29">
        <f t="shared" si="8"/>
        <v>118308567.24901405</v>
      </c>
      <c r="J8" s="29">
        <f t="shared" si="9"/>
        <v>114606104.89266001</v>
      </c>
      <c r="K8" s="29">
        <f t="shared" si="10"/>
        <v>133650379.65666497</v>
      </c>
      <c r="L8" s="29">
        <f t="shared" si="11"/>
        <v>117712768.70891111</v>
      </c>
      <c r="M8" s="29">
        <f t="shared" si="0"/>
        <v>127969015.00639758</v>
      </c>
      <c r="N8" s="29">
        <f t="shared" si="1"/>
        <v>104222187.47943719</v>
      </c>
      <c r="O8" s="29">
        <f t="shared" si="2"/>
        <v>95455437.5322081</v>
      </c>
      <c r="P8" s="29">
        <f t="shared" si="12"/>
        <v>1468217.8309679802</v>
      </c>
      <c r="Q8" s="29">
        <f t="shared" si="13"/>
        <v>2361915.6411224026</v>
      </c>
      <c r="R8" s="29">
        <f t="shared" si="14"/>
        <v>2915157.1426465693</v>
      </c>
      <c r="S8" s="29">
        <f t="shared" si="15"/>
        <v>-297899.27005147422</v>
      </c>
      <c r="T8" s="29">
        <f t="shared" si="16"/>
        <v>2276801.5639648386</v>
      </c>
      <c r="U8" s="17" t="s">
        <v>399</v>
      </c>
      <c r="V8" s="17">
        <v>144</v>
      </c>
      <c r="W8" s="41">
        <v>0.14693877551020409</v>
      </c>
      <c r="X8" s="39">
        <v>11749224489.795919</v>
      </c>
      <c r="Y8" s="39">
        <v>9894857142.8571434</v>
      </c>
      <c r="Z8" s="39">
        <v>9789061224.4897976</v>
      </c>
      <c r="AA8" s="39">
        <v>8169795918.3673477</v>
      </c>
      <c r="AB8" s="39">
        <v>7914122448.9795923</v>
      </c>
      <c r="AC8" s="39"/>
      <c r="AD8" s="39">
        <v>9229224489.7959194</v>
      </c>
      <c r="AE8" s="39">
        <v>8128653061.2244902</v>
      </c>
      <c r="AF8" s="39">
        <v>8836897959.1836739</v>
      </c>
      <c r="AG8" s="39">
        <v>7197061224.4897966</v>
      </c>
      <c r="AH8" s="39">
        <v>6591673469.3877554</v>
      </c>
      <c r="AI8" s="39"/>
      <c r="AJ8" s="39">
        <v>101387755.10204083</v>
      </c>
      <c r="AK8" s="39">
        <v>163102040.81632656</v>
      </c>
      <c r="AL8" s="39">
        <v>201306122.44897962</v>
      </c>
      <c r="AM8" s="39">
        <v>-20571428.571428575</v>
      </c>
      <c r="AN8" s="39">
        <v>157224489.79591838</v>
      </c>
    </row>
    <row r="9" spans="1:40" ht="16.5" thickTop="1" thickBot="1">
      <c r="A9" s="25" t="s">
        <v>845</v>
      </c>
      <c r="B9" t="str">
        <f>VLOOKUP(A9,'Branch Population-2'!$A$2:$B$943,2,0)</f>
        <v>56575.8</v>
      </c>
      <c r="C9">
        <f t="shared" si="3"/>
        <v>0</v>
      </c>
      <c r="D9" s="98">
        <f t="shared" si="4"/>
        <v>56575.8</v>
      </c>
      <c r="E9" s="120">
        <f t="shared" si="5"/>
        <v>7.2810769543650887E-3</v>
      </c>
      <c r="F9">
        <v>36832739.411024496</v>
      </c>
      <c r="G9" s="29">
        <f t="shared" si="6"/>
        <v>31019468.133296523</v>
      </c>
      <c r="H9" s="29">
        <f t="shared" si="7"/>
        <v>30687807.648354832</v>
      </c>
      <c r="I9" s="29">
        <f t="shared" si="8"/>
        <v>25611559.67049728</v>
      </c>
      <c r="J9" s="29">
        <f t="shared" si="9"/>
        <v>24810046.831888188</v>
      </c>
      <c r="K9" s="29">
        <f t="shared" si="10"/>
        <v>28932770.915538382</v>
      </c>
      <c r="L9" s="29">
        <f t="shared" si="11"/>
        <v>25482580.593019951</v>
      </c>
      <c r="M9" s="29">
        <f t="shared" si="0"/>
        <v>27702863.283879612</v>
      </c>
      <c r="N9" s="29">
        <f t="shared" si="1"/>
        <v>22562125.767283391</v>
      </c>
      <c r="O9" s="29">
        <f t="shared" si="2"/>
        <v>20664290.770117048</v>
      </c>
      <c r="P9" s="29">
        <f t="shared" si="12"/>
        <v>317841.29806912091</v>
      </c>
      <c r="Q9" s="29">
        <f t="shared" si="13"/>
        <v>511309.91428510752</v>
      </c>
      <c r="R9" s="29">
        <f t="shared" si="14"/>
        <v>631076.2005140516</v>
      </c>
      <c r="S9" s="29">
        <f t="shared" si="15"/>
        <v>-64489.53873866221</v>
      </c>
      <c r="T9" s="29">
        <f t="shared" si="16"/>
        <v>492884.33178834687</v>
      </c>
      <c r="U9" s="17" t="s">
        <v>747</v>
      </c>
      <c r="V9" s="17">
        <v>67</v>
      </c>
      <c r="W9" s="41">
        <v>6.8367346938775511E-2</v>
      </c>
      <c r="X9" s="39">
        <v>5466653061.2244902</v>
      </c>
      <c r="Y9" s="39">
        <v>4603857142.8571424</v>
      </c>
      <c r="Z9" s="39">
        <v>4554632653.0612249</v>
      </c>
      <c r="AA9" s="39">
        <v>3801224489.7959185</v>
      </c>
      <c r="AB9" s="39">
        <v>3682265306.1224489</v>
      </c>
      <c r="AC9" s="39"/>
      <c r="AD9" s="39">
        <v>4294153061.2244897</v>
      </c>
      <c r="AE9" s="39">
        <v>3782081632.6530614</v>
      </c>
      <c r="AF9" s="39">
        <v>4111612244.8979592</v>
      </c>
      <c r="AG9" s="39">
        <v>3348632653.0612245</v>
      </c>
      <c r="AH9" s="39">
        <v>3066959183.6734695</v>
      </c>
      <c r="AI9" s="39"/>
      <c r="AJ9" s="39">
        <v>47173469.387755103</v>
      </c>
      <c r="AK9" s="39">
        <v>75887755.102040812</v>
      </c>
      <c r="AL9" s="39">
        <v>93663265.306122452</v>
      </c>
      <c r="AM9" s="39">
        <v>-9571428.5714285709</v>
      </c>
      <c r="AN9" s="39">
        <v>73153061.224489793</v>
      </c>
    </row>
    <row r="10" spans="1:40" ht="16.5" thickTop="1" thickBot="1">
      <c r="A10" s="25" t="s">
        <v>993</v>
      </c>
      <c r="B10" t="str">
        <f>VLOOKUP(A10,'Branch Population-2'!$A$2:$B$943,2,0)</f>
        <v>121713.6</v>
      </c>
      <c r="C10">
        <f t="shared" si="3"/>
        <v>0</v>
      </c>
      <c r="D10" s="98">
        <f t="shared" si="4"/>
        <v>121713.60000000001</v>
      </c>
      <c r="E10" s="120">
        <f t="shared" si="5"/>
        <v>1.5664048727420745E-2</v>
      </c>
      <c r="F10">
        <v>79239627.39506416</v>
      </c>
      <c r="G10" s="29">
        <f t="shared" si="6"/>
        <v>66733323.021305919</v>
      </c>
      <c r="H10" s="29">
        <f t="shared" si="7"/>
        <v>66019809.618048713</v>
      </c>
      <c r="I10" s="29">
        <f t="shared" si="8"/>
        <v>55099090.584862031</v>
      </c>
      <c r="J10" s="29">
        <f t="shared" si="9"/>
        <v>53374766.526990443</v>
      </c>
      <c r="K10" s="29">
        <f t="shared" si="10"/>
        <v>62244134.525812663</v>
      </c>
      <c r="L10" s="29">
        <f t="shared" si="11"/>
        <v>54821613.150262006</v>
      </c>
      <c r="M10" s="29">
        <f t="shared" si="0"/>
        <v>59598188.988733858</v>
      </c>
      <c r="N10" s="29">
        <f t="shared" si="1"/>
        <v>48538731.238247156</v>
      </c>
      <c r="O10" s="29">
        <f t="shared" si="2"/>
        <v>44455848.986275367</v>
      </c>
      <c r="P10" s="29">
        <f t="shared" si="12"/>
        <v>683783.67812148924</v>
      </c>
      <c r="Q10" s="29">
        <f t="shared" si="13"/>
        <v>1099999.8300215262</v>
      </c>
      <c r="R10" s="29">
        <f t="shared" si="14"/>
        <v>1357657.447864406</v>
      </c>
      <c r="S10" s="29">
        <f t="shared" si="15"/>
        <v>-138738.7173000123</v>
      </c>
      <c r="T10" s="29">
        <f t="shared" si="16"/>
        <v>1060360.1965072369</v>
      </c>
      <c r="U10" s="17" t="s">
        <v>268</v>
      </c>
      <c r="V10" s="17">
        <v>63</v>
      </c>
      <c r="W10" s="41">
        <v>6.4285714285714279E-2</v>
      </c>
      <c r="X10" s="39">
        <v>5140285714.2857141</v>
      </c>
      <c r="Y10" s="39">
        <v>4329000000</v>
      </c>
      <c r="Z10" s="39">
        <v>4282714285.7142854</v>
      </c>
      <c r="AA10" s="39">
        <v>3574285714.2857141</v>
      </c>
      <c r="AB10" s="39">
        <v>3462428571.4285712</v>
      </c>
      <c r="AC10" s="39"/>
      <c r="AD10" s="39">
        <v>4037785714.2857137</v>
      </c>
      <c r="AE10" s="39">
        <v>3556285714.2857141</v>
      </c>
      <c r="AF10" s="39">
        <v>3866142857.1428566</v>
      </c>
      <c r="AG10" s="39">
        <v>3148714285.7142854</v>
      </c>
      <c r="AH10" s="39">
        <v>2883857142.8571424</v>
      </c>
      <c r="AI10" s="39"/>
      <c r="AJ10" s="39">
        <v>44357142.857142851</v>
      </c>
      <c r="AK10" s="39">
        <v>71357142.857142851</v>
      </c>
      <c r="AL10" s="39">
        <v>88071428.571428567</v>
      </c>
      <c r="AM10" s="39">
        <v>-9000000</v>
      </c>
      <c r="AN10" s="39">
        <v>68785714.285714284</v>
      </c>
    </row>
    <row r="11" spans="1:40" ht="16.5" thickTop="1" thickBot="1">
      <c r="A11" s="25" t="s">
        <v>840</v>
      </c>
      <c r="B11" t="str">
        <f>VLOOKUP(A11,'Branch Population-2'!$A$2:$B$943,2,0)</f>
        <v>117145</v>
      </c>
      <c r="C11">
        <f t="shared" si="3"/>
        <v>0</v>
      </c>
      <c r="D11" s="98">
        <f t="shared" si="4"/>
        <v>117145</v>
      </c>
      <c r="E11" s="120">
        <f t="shared" si="5"/>
        <v>1.5076088359671419E-2</v>
      </c>
      <c r="F11">
        <v>76265315.882487997</v>
      </c>
      <c r="G11" s="29">
        <f t="shared" si="6"/>
        <v>64228443.866017289</v>
      </c>
      <c r="H11" s="29">
        <f t="shared" si="7"/>
        <v>63541712.657470621</v>
      </c>
      <c r="I11" s="29">
        <f t="shared" si="8"/>
        <v>53030909.99332583</v>
      </c>
      <c r="J11" s="29">
        <f t="shared" si="9"/>
        <v>51371309.572671384</v>
      </c>
      <c r="K11" s="29">
        <f t="shared" si="10"/>
        <v>59907760.012244523</v>
      </c>
      <c r="L11" s="29">
        <f t="shared" si="11"/>
        <v>52763847.856668793</v>
      </c>
      <c r="M11" s="29">
        <f t="shared" si="0"/>
        <v>57361131.780550636</v>
      </c>
      <c r="N11" s="29">
        <f t="shared" si="1"/>
        <v>46716798.048077315</v>
      </c>
      <c r="O11" s="29">
        <f t="shared" si="2"/>
        <v>42787169.465838067</v>
      </c>
      <c r="P11" s="29">
        <f t="shared" si="12"/>
        <v>658117.40819055436</v>
      </c>
      <c r="Q11" s="29">
        <f t="shared" si="13"/>
        <v>1058710.613176109</v>
      </c>
      <c r="R11" s="29">
        <f t="shared" si="14"/>
        <v>1306696.8829290718</v>
      </c>
      <c r="S11" s="29">
        <f t="shared" si="15"/>
        <v>-133531.06832851827</v>
      </c>
      <c r="T11" s="29">
        <f t="shared" si="16"/>
        <v>1020558.879367961</v>
      </c>
      <c r="U11" s="17" t="s">
        <v>1269</v>
      </c>
      <c r="V11" s="17">
        <v>980</v>
      </c>
      <c r="W11" s="41">
        <v>1</v>
      </c>
      <c r="X11" s="88">
        <v>79960000000</v>
      </c>
      <c r="Y11" s="39">
        <v>67340000000</v>
      </c>
      <c r="Z11" s="39">
        <v>66620000000</v>
      </c>
      <c r="AA11" s="39">
        <v>55600000000</v>
      </c>
      <c r="AB11" s="39">
        <v>53860000000</v>
      </c>
      <c r="AC11" s="39"/>
      <c r="AD11" s="88">
        <v>62810000000</v>
      </c>
      <c r="AE11" s="39">
        <v>55320000000</v>
      </c>
      <c r="AF11" s="39">
        <v>60140000000</v>
      </c>
      <c r="AG11" s="39">
        <v>48980000000</v>
      </c>
      <c r="AH11" s="39">
        <v>44860000000</v>
      </c>
      <c r="AI11" s="39"/>
      <c r="AJ11" s="88">
        <v>690000000</v>
      </c>
      <c r="AK11" s="39">
        <v>1110000000</v>
      </c>
      <c r="AL11" s="39">
        <v>1370000000</v>
      </c>
      <c r="AM11" s="39">
        <v>-140000000</v>
      </c>
      <c r="AN11" s="39">
        <v>1070000000</v>
      </c>
    </row>
    <row r="12" spans="1:40" ht="16.5" thickTop="1" thickBot="1">
      <c r="A12" s="25" t="s">
        <v>1007</v>
      </c>
      <c r="B12" t="str">
        <f>VLOOKUP(A12,'Branch Population-2'!$A$2:$B$943,2,0)</f>
        <v>148159</v>
      </c>
      <c r="C12">
        <f t="shared" si="3"/>
        <v>0</v>
      </c>
      <c r="D12" s="98">
        <f t="shared" si="4"/>
        <v>148159</v>
      </c>
      <c r="E12" s="120">
        <f t="shared" si="5"/>
        <v>1.9067464896329829E-2</v>
      </c>
      <c r="F12">
        <v>96456467.931482688</v>
      </c>
      <c r="G12" s="29">
        <f t="shared" si="6"/>
        <v>81232848.305478305</v>
      </c>
      <c r="H12" s="29">
        <f t="shared" si="7"/>
        <v>80364305.82285364</v>
      </c>
      <c r="I12" s="29">
        <f t="shared" si="8"/>
        <v>67070780.602681823</v>
      </c>
      <c r="J12" s="29">
        <f t="shared" si="9"/>
        <v>64971802.936338894</v>
      </c>
      <c r="K12" s="29">
        <f t="shared" si="10"/>
        <v>75768268.518964842</v>
      </c>
      <c r="L12" s="29">
        <f t="shared" si="11"/>
        <v>66733014.08166112</v>
      </c>
      <c r="M12" s="29">
        <f t="shared" si="0"/>
        <v>72547423.479231745</v>
      </c>
      <c r="N12" s="29">
        <f t="shared" si="1"/>
        <v>59085014.998549558</v>
      </c>
      <c r="O12" s="29">
        <f t="shared" si="2"/>
        <v>54115021.903530687</v>
      </c>
      <c r="P12" s="29">
        <f t="shared" si="12"/>
        <v>832353.21251529595</v>
      </c>
      <c r="Q12" s="29">
        <f t="shared" si="13"/>
        <v>1339002.9940463456</v>
      </c>
      <c r="R12" s="29">
        <f t="shared" si="14"/>
        <v>1652643.3349941382</v>
      </c>
      <c r="S12" s="29">
        <f t="shared" si="15"/>
        <v>-168883.26051034991</v>
      </c>
      <c r="T12" s="29">
        <f t="shared" si="16"/>
        <v>1290750.6339005313</v>
      </c>
    </row>
    <row r="13" spans="1:40" ht="16.5" thickTop="1" thickBot="1">
      <c r="A13" s="25" t="s">
        <v>609</v>
      </c>
      <c r="B13" t="str">
        <f>VLOOKUP(A13,'Branch Population-2'!$A$2:$B$943,2,0)</f>
        <v>88707.6</v>
      </c>
      <c r="C13">
        <f t="shared" si="3"/>
        <v>0</v>
      </c>
      <c r="D13" s="98">
        <f t="shared" si="4"/>
        <v>88707.6</v>
      </c>
      <c r="E13" s="120">
        <f t="shared" si="5"/>
        <v>1.1416309836308749E-2</v>
      </c>
      <c r="F13">
        <v>57751616.673160553</v>
      </c>
      <c r="G13" s="29">
        <f t="shared" si="6"/>
        <v>48636741.705485642</v>
      </c>
      <c r="H13" s="29">
        <f t="shared" si="7"/>
        <v>48116717.143146023</v>
      </c>
      <c r="I13" s="29">
        <f t="shared" si="8"/>
        <v>40157452.314003587</v>
      </c>
      <c r="J13" s="29">
        <f t="shared" si="9"/>
        <v>38900726.288349517</v>
      </c>
      <c r="K13" s="29">
        <f t="shared" si="10"/>
        <v>45364920.500765562</v>
      </c>
      <c r="L13" s="29">
        <f t="shared" si="11"/>
        <v>39955220.539760403</v>
      </c>
      <c r="M13" s="29">
        <f t="shared" si="0"/>
        <v>43436496.082089499</v>
      </c>
      <c r="N13" s="29">
        <f t="shared" si="1"/>
        <v>35376115.365825459</v>
      </c>
      <c r="O13" s="29">
        <f t="shared" si="2"/>
        <v>32400419.259104334</v>
      </c>
      <c r="P13" s="29">
        <f t="shared" si="12"/>
        <v>498356.87224213086</v>
      </c>
      <c r="Q13" s="29">
        <f t="shared" si="13"/>
        <v>801704.53360690619</v>
      </c>
      <c r="R13" s="29">
        <f t="shared" si="14"/>
        <v>989491.18111843371</v>
      </c>
      <c r="S13" s="29">
        <f t="shared" si="15"/>
        <v>-101115.88712159178</v>
      </c>
      <c r="T13" s="29">
        <f t="shared" si="16"/>
        <v>772814.28014359425</v>
      </c>
      <c r="U13" s="17"/>
      <c r="V13" s="17"/>
      <c r="W13" s="17"/>
      <c r="X13" s="175" t="s">
        <v>1286</v>
      </c>
      <c r="Y13" s="175"/>
      <c r="Z13" s="175"/>
      <c r="AA13" s="175"/>
      <c r="AB13" s="175"/>
    </row>
    <row r="14" spans="1:40" ht="16.5" thickTop="1" thickBot="1">
      <c r="A14" s="25" t="s">
        <v>864</v>
      </c>
      <c r="B14" t="str">
        <f>VLOOKUP(A14,'Branch Population-2'!$A$2:$B$943,2,0)</f>
        <v>278409</v>
      </c>
      <c r="C14">
        <f t="shared" si="3"/>
        <v>0</v>
      </c>
      <c r="D14" s="98">
        <f t="shared" si="4"/>
        <v>278409</v>
      </c>
      <c r="E14" s="120">
        <f t="shared" si="5"/>
        <v>3.5830113825837721E-2</v>
      </c>
      <c r="F14">
        <v>181253577.44272143</v>
      </c>
      <c r="G14" s="29">
        <f t="shared" si="6"/>
        <v>152646522.0734475</v>
      </c>
      <c r="H14" s="29">
        <f t="shared" si="7"/>
        <v>151014423.82733995</v>
      </c>
      <c r="I14" s="29">
        <f t="shared" si="8"/>
        <v>126034253.4494161</v>
      </c>
      <c r="J14" s="29">
        <f t="shared" si="9"/>
        <v>122090016.02132286</v>
      </c>
      <c r="K14" s="29">
        <f t="shared" si="10"/>
        <v>142377903.94168752</v>
      </c>
      <c r="L14" s="29">
        <f t="shared" si="11"/>
        <v>125399548.57592984</v>
      </c>
      <c r="M14" s="29">
        <f t="shared" si="0"/>
        <v>136325539.61237204</v>
      </c>
      <c r="N14" s="29">
        <f t="shared" si="1"/>
        <v>111028016.79770504</v>
      </c>
      <c r="O14" s="29">
        <f t="shared" si="2"/>
        <v>101688787.94497854</v>
      </c>
      <c r="P14" s="29">
        <f t="shared" si="12"/>
        <v>1564094.1525197322</v>
      </c>
      <c r="Q14" s="29">
        <f t="shared" si="13"/>
        <v>2516151.4627491343</v>
      </c>
      <c r="R14" s="29">
        <f t="shared" si="14"/>
        <v>3105520.2738435264</v>
      </c>
      <c r="S14" s="29">
        <f t="shared" si="15"/>
        <v>-317352.43674313405</v>
      </c>
      <c r="T14" s="29">
        <f t="shared" si="16"/>
        <v>2425479.3379653818</v>
      </c>
      <c r="U14" s="106" t="s">
        <v>1271</v>
      </c>
      <c r="V14" s="106" t="s">
        <v>1283</v>
      </c>
      <c r="W14" s="106" t="s">
        <v>1284</v>
      </c>
      <c r="X14" s="106">
        <v>2023</v>
      </c>
      <c r="Y14" s="106">
        <v>2022</v>
      </c>
      <c r="Z14" s="106">
        <v>2021</v>
      </c>
      <c r="AA14" s="106">
        <v>2020</v>
      </c>
      <c r="AB14" s="106">
        <v>2019</v>
      </c>
    </row>
    <row r="15" spans="1:40" ht="16.5" thickTop="1" thickBot="1">
      <c r="A15" s="25" t="s">
        <v>846</v>
      </c>
      <c r="B15" t="str">
        <f>VLOOKUP(A15,'Branch Population-2'!$A$2:$B$943,2,0)</f>
        <v>29709</v>
      </c>
      <c r="C15">
        <f t="shared" si="3"/>
        <v>0</v>
      </c>
      <c r="D15" s="98">
        <f t="shared" si="4"/>
        <v>29709</v>
      </c>
      <c r="E15" s="120">
        <f t="shared" si="5"/>
        <v>3.8234283074606527E-3</v>
      </c>
      <c r="F15">
        <v>19341553.37020646</v>
      </c>
      <c r="G15" s="29">
        <f t="shared" si="6"/>
        <v>16288896.997870225</v>
      </c>
      <c r="H15" s="29">
        <f t="shared" si="7"/>
        <v>16114735.937007936</v>
      </c>
      <c r="I15" s="29">
        <f t="shared" si="8"/>
        <v>13449104.144365674</v>
      </c>
      <c r="J15" s="29">
        <f t="shared" si="9"/>
        <v>13028214.913948474</v>
      </c>
      <c r="K15" s="29">
        <f t="shared" si="10"/>
        <v>15193133.656611655</v>
      </c>
      <c r="L15" s="29">
        <f t="shared" si="11"/>
        <v>13381374.842919229</v>
      </c>
      <c r="M15" s="29">
        <f t="shared" si="0"/>
        <v>14547286.389247332</v>
      </c>
      <c r="N15" s="29">
        <f t="shared" si="1"/>
        <v>11847789.945881847</v>
      </c>
      <c r="O15" s="29">
        <f t="shared" si="2"/>
        <v>10851201.653169859</v>
      </c>
      <c r="P15" s="29">
        <f t="shared" si="12"/>
        <v>166904.34999302725</v>
      </c>
      <c r="Q15" s="29">
        <f t="shared" si="13"/>
        <v>268498.30216269603</v>
      </c>
      <c r="R15" s="29">
        <f t="shared" si="14"/>
        <v>331389.79636296717</v>
      </c>
      <c r="S15" s="29">
        <f t="shared" si="15"/>
        <v>-33864.65072322292</v>
      </c>
      <c r="T15" s="29">
        <f t="shared" si="16"/>
        <v>258822.68767034658</v>
      </c>
      <c r="U15" s="17" t="s">
        <v>581</v>
      </c>
      <c r="V15" s="17">
        <v>62</v>
      </c>
      <c r="W15" s="41">
        <v>6.3265306122448975E-2</v>
      </c>
      <c r="X15" s="39">
        <v>3973693877.5510201</v>
      </c>
      <c r="Y15" s="39">
        <v>3499836734.6938772</v>
      </c>
      <c r="Z15" s="39">
        <v>3804775510.2040815</v>
      </c>
      <c r="AA15" s="39">
        <v>3098734693.8775506</v>
      </c>
      <c r="AB15" s="39">
        <v>2838081632.6530609</v>
      </c>
    </row>
    <row r="16" spans="1:40" ht="16.5" thickTop="1" thickBot="1">
      <c r="A16" s="25" t="s">
        <v>854</v>
      </c>
      <c r="B16" t="str">
        <f>VLOOKUP(A16,'Branch Population-2'!$A$2:$B$943,2,0)</f>
        <v>456437</v>
      </c>
      <c r="C16">
        <f t="shared" si="3"/>
        <v>0</v>
      </c>
      <c r="D16" s="98">
        <f t="shared" si="4"/>
        <v>456437</v>
      </c>
      <c r="E16" s="120">
        <f t="shared" si="5"/>
        <v>5.8741598383399575E-2</v>
      </c>
      <c r="F16">
        <v>297155764.09966433</v>
      </c>
      <c r="G16" s="29">
        <f t="shared" si="6"/>
        <v>250255992.42710602</v>
      </c>
      <c r="H16" s="29">
        <f t="shared" si="7"/>
        <v>247580252.68033564</v>
      </c>
      <c r="I16" s="29">
        <f t="shared" si="8"/>
        <v>206626569.33393368</v>
      </c>
      <c r="J16" s="29">
        <f t="shared" si="9"/>
        <v>200160198.27923861</v>
      </c>
      <c r="K16" s="29">
        <f t="shared" si="10"/>
        <v>233421129.85367578</v>
      </c>
      <c r="L16" s="29">
        <f t="shared" si="11"/>
        <v>205586003.8768563</v>
      </c>
      <c r="M16" s="29">
        <f t="shared" si="0"/>
        <v>223498594.95940238</v>
      </c>
      <c r="N16" s="29">
        <f t="shared" si="1"/>
        <v>182024628.8844617</v>
      </c>
      <c r="O16" s="29">
        <f t="shared" si="2"/>
        <v>166713451.44460908</v>
      </c>
      <c r="P16" s="29">
        <f t="shared" si="12"/>
        <v>2564250.5906549324</v>
      </c>
      <c r="Q16" s="29">
        <f t="shared" si="13"/>
        <v>4125098.7762709777</v>
      </c>
      <c r="R16" s="29">
        <f t="shared" si="14"/>
        <v>5091338.1292713871</v>
      </c>
      <c r="S16" s="29">
        <f t="shared" si="15"/>
        <v>-520282.72853868193</v>
      </c>
      <c r="T16" s="29">
        <f t="shared" si="16"/>
        <v>3976446.5681170686</v>
      </c>
      <c r="U16" s="17" t="s">
        <v>9</v>
      </c>
      <c r="V16" s="17">
        <v>194</v>
      </c>
      <c r="W16" s="41">
        <v>0.19795918367346937</v>
      </c>
      <c r="X16" s="39">
        <v>12433816326.530611</v>
      </c>
      <c r="Y16" s="39">
        <v>10951102040.816326</v>
      </c>
      <c r="Z16" s="39">
        <v>11905265306.122448</v>
      </c>
      <c r="AA16" s="39">
        <v>9696040816.3265305</v>
      </c>
      <c r="AB16" s="39">
        <v>8880448979.5918369</v>
      </c>
    </row>
    <row r="17" spans="1:28" ht="16.5" thickTop="1" thickBot="1">
      <c r="A17" s="25" t="s">
        <v>857</v>
      </c>
      <c r="B17" t="str">
        <f>VLOOKUP(A17,'Branch Population-2'!$A$2:$B$943,2,0)</f>
        <v>135200</v>
      </c>
      <c r="C17">
        <f t="shared" si="3"/>
        <v>0</v>
      </c>
      <c r="D17" s="98">
        <f t="shared" si="4"/>
        <v>135200</v>
      </c>
      <c r="E17" s="120">
        <f t="shared" si="5"/>
        <v>1.7399693936809731E-2</v>
      </c>
      <c r="F17">
        <v>88019725.189400986</v>
      </c>
      <c r="G17" s="29">
        <f t="shared" si="6"/>
        <v>74127667.511934251</v>
      </c>
      <c r="H17" s="29">
        <f t="shared" si="7"/>
        <v>73335093.698322833</v>
      </c>
      <c r="I17" s="29">
        <f t="shared" si="8"/>
        <v>61204311.162214801</v>
      </c>
      <c r="J17" s="29">
        <f t="shared" si="9"/>
        <v>59288924.44598721</v>
      </c>
      <c r="K17" s="29">
        <f t="shared" si="10"/>
        <v>69141057.267962441</v>
      </c>
      <c r="L17" s="29">
        <f t="shared" si="11"/>
        <v>60896088.012477025</v>
      </c>
      <c r="M17" s="29">
        <f t="shared" si="0"/>
        <v>66201929.375820108</v>
      </c>
      <c r="N17" s="29">
        <f t="shared" si="1"/>
        <v>53917035.264843173</v>
      </c>
      <c r="O17" s="29">
        <f t="shared" si="2"/>
        <v>49381751.775844529</v>
      </c>
      <c r="P17" s="29">
        <f t="shared" si="12"/>
        <v>759549.90471093904</v>
      </c>
      <c r="Q17" s="29">
        <f t="shared" si="13"/>
        <v>1221884.6293175975</v>
      </c>
      <c r="R17" s="29">
        <f t="shared" si="14"/>
        <v>1508091.8397883861</v>
      </c>
      <c r="S17" s="29">
        <f t="shared" si="15"/>
        <v>-154111.57486888618</v>
      </c>
      <c r="T17" s="29">
        <f t="shared" si="16"/>
        <v>1177852.7507836299</v>
      </c>
      <c r="U17" s="17" t="s">
        <v>142</v>
      </c>
      <c r="V17" s="17">
        <v>254</v>
      </c>
      <c r="W17" s="41">
        <v>0.25918367346938775</v>
      </c>
      <c r="X17" s="39">
        <v>16279326530.612246</v>
      </c>
      <c r="Y17" s="39">
        <v>14338040816.32653</v>
      </c>
      <c r="Z17" s="39">
        <v>15587306122.44898</v>
      </c>
      <c r="AA17" s="39">
        <v>12694816326.530613</v>
      </c>
      <c r="AB17" s="39">
        <v>11626979591.836735</v>
      </c>
    </row>
    <row r="18" spans="1:28" ht="16.5" thickTop="1" thickBot="1">
      <c r="A18" s="25" t="s">
        <v>849</v>
      </c>
      <c r="B18" t="str">
        <f>VLOOKUP(A18,'Branch Population-2'!$A$2:$B$943,2,0)</f>
        <v>36311</v>
      </c>
      <c r="C18">
        <f t="shared" si="3"/>
        <v>0</v>
      </c>
      <c r="D18" s="98">
        <f t="shared" si="4"/>
        <v>36311</v>
      </c>
      <c r="E18" s="120">
        <f t="shared" si="5"/>
        <v>4.6730790424519093E-3</v>
      </c>
      <c r="F18">
        <v>23639676.341363456</v>
      </c>
      <c r="G18" s="29">
        <f t="shared" si="6"/>
        <v>19908651.886285834</v>
      </c>
      <c r="H18" s="29">
        <f t="shared" si="7"/>
        <v>19695788.367454145</v>
      </c>
      <c r="I18" s="29">
        <f t="shared" si="8"/>
        <v>16437793.954224715</v>
      </c>
      <c r="J18" s="29">
        <f t="shared" si="9"/>
        <v>15923373.783714805</v>
      </c>
      <c r="K18" s="29">
        <f t="shared" si="10"/>
        <v>18569385.580303136</v>
      </c>
      <c r="L18" s="29">
        <f t="shared" si="11"/>
        <v>16355013.69690128</v>
      </c>
      <c r="M18" s="29">
        <f t="shared" si="0"/>
        <v>17780016.697968964</v>
      </c>
      <c r="N18" s="29">
        <f t="shared" si="1"/>
        <v>14480632.156077815</v>
      </c>
      <c r="O18" s="29">
        <f t="shared" si="2"/>
        <v>13262579.798318718</v>
      </c>
      <c r="P18" s="29">
        <f t="shared" si="12"/>
        <v>203994.20554703334</v>
      </c>
      <c r="Q18" s="29">
        <f t="shared" si="13"/>
        <v>328164.59153218404</v>
      </c>
      <c r="R18" s="29">
        <f t="shared" si="14"/>
        <v>405031.97333251545</v>
      </c>
      <c r="S18" s="29">
        <f t="shared" si="15"/>
        <v>-41390.12866171691</v>
      </c>
      <c r="T18" s="29">
        <f t="shared" si="16"/>
        <v>316338.84048597922</v>
      </c>
      <c r="U18" s="17" t="s">
        <v>294</v>
      </c>
      <c r="V18" s="17">
        <v>142</v>
      </c>
      <c r="W18" s="41">
        <v>0.14489795918367346</v>
      </c>
      <c r="X18" s="39">
        <v>9101040816.3265305</v>
      </c>
      <c r="Y18" s="39">
        <v>8015755102.0408154</v>
      </c>
      <c r="Z18" s="39">
        <v>8714163265.3061218</v>
      </c>
      <c r="AA18" s="39">
        <v>7097102040.8163261</v>
      </c>
      <c r="AB18" s="39">
        <v>6500122448.9795914</v>
      </c>
    </row>
    <row r="19" spans="1:28" ht="16.5" thickTop="1" thickBot="1">
      <c r="A19" s="25" t="s">
        <v>995</v>
      </c>
      <c r="B19" t="str">
        <f>VLOOKUP(A19,'Branch Population-2'!$A$2:$B$943,2,0)</f>
        <v>123388</v>
      </c>
      <c r="C19">
        <f t="shared" si="3"/>
        <v>0</v>
      </c>
      <c r="D19" s="98">
        <f t="shared" si="4"/>
        <v>123388</v>
      </c>
      <c r="E19" s="120">
        <f t="shared" si="5"/>
        <v>1.587953724463816E-2</v>
      </c>
      <c r="F19">
        <v>80329717.837794453</v>
      </c>
      <c r="G19" s="29">
        <f t="shared" si="6"/>
        <v>67651365.672799885</v>
      </c>
      <c r="H19" s="29">
        <f t="shared" si="7"/>
        <v>66928036.547697179</v>
      </c>
      <c r="I19" s="29">
        <f t="shared" si="8"/>
        <v>55857082.43848639</v>
      </c>
      <c r="J19" s="29">
        <f t="shared" si="9"/>
        <v>54109037.052821524</v>
      </c>
      <c r="K19" s="29">
        <f t="shared" si="10"/>
        <v>63100419.927362047</v>
      </c>
      <c r="L19" s="29">
        <f t="shared" si="11"/>
        <v>55575787.778724223</v>
      </c>
      <c r="M19" s="29">
        <f t="shared" si="0"/>
        <v>60418074.421772867</v>
      </c>
      <c r="N19" s="29">
        <f t="shared" si="1"/>
        <v>49206472.982680991</v>
      </c>
      <c r="O19" s="29">
        <f t="shared" si="2"/>
        <v>45067422.98903776</v>
      </c>
      <c r="P19" s="29">
        <f t="shared" si="12"/>
        <v>693190.41155675554</v>
      </c>
      <c r="Q19" s="29">
        <f t="shared" si="13"/>
        <v>1115132.4011999981</v>
      </c>
      <c r="R19" s="29">
        <f t="shared" si="14"/>
        <v>1376334.5852648625</v>
      </c>
      <c r="S19" s="29">
        <f t="shared" si="15"/>
        <v>-140647.32988108083</v>
      </c>
      <c r="T19" s="29">
        <f t="shared" si="16"/>
        <v>1074947.4498054034</v>
      </c>
      <c r="U19" s="17" t="s">
        <v>147</v>
      </c>
      <c r="V19" s="17">
        <v>54</v>
      </c>
      <c r="W19" s="41">
        <v>5.5102040816326532E-2</v>
      </c>
      <c r="X19" s="39">
        <v>3460959183.6734695</v>
      </c>
      <c r="Y19" s="39">
        <v>3048244897.9591837</v>
      </c>
      <c r="Z19" s="39">
        <v>3313836734.6938777</v>
      </c>
      <c r="AA19" s="39">
        <v>2698897959.1836734</v>
      </c>
      <c r="AB19" s="39">
        <v>2471877551.0204082</v>
      </c>
    </row>
    <row r="20" spans="1:28" ht="16.5" thickTop="1" thickBot="1">
      <c r="A20" s="25" t="s">
        <v>610</v>
      </c>
      <c r="B20" t="str">
        <f>VLOOKUP(A20,'Branch Population-2'!$A$2:$B$943,2,0)</f>
        <v>168567</v>
      </c>
      <c r="C20">
        <f t="shared" si="3"/>
        <v>0</v>
      </c>
      <c r="D20" s="98">
        <f t="shared" si="4"/>
        <v>168567</v>
      </c>
      <c r="E20" s="120">
        <f t="shared" si="5"/>
        <v>2.1693892069868385E-2</v>
      </c>
      <c r="F20">
        <v>109742758.99409582</v>
      </c>
      <c r="G20" s="29">
        <f t="shared" si="6"/>
        <v>92422178.472516418</v>
      </c>
      <c r="H20" s="29">
        <f t="shared" si="7"/>
        <v>91433999.552109346</v>
      </c>
      <c r="I20" s="29">
        <f t="shared" si="8"/>
        <v>76309372.186990097</v>
      </c>
      <c r="J20" s="29">
        <f t="shared" si="9"/>
        <v>73921273.12933968</v>
      </c>
      <c r="K20" s="29">
        <f t="shared" si="10"/>
        <v>86204886.098288625</v>
      </c>
      <c r="L20" s="29">
        <f t="shared" si="11"/>
        <v>75925080.384609565</v>
      </c>
      <c r="M20" s="29">
        <f t="shared" si="0"/>
        <v>82540389.26844576</v>
      </c>
      <c r="N20" s="29">
        <f t="shared" si="1"/>
        <v>67223616.00213623</v>
      </c>
      <c r="O20" s="29">
        <f t="shared" si="2"/>
        <v>61569036.624251358</v>
      </c>
      <c r="P20" s="29">
        <f t="shared" si="12"/>
        <v>947004.79872343817</v>
      </c>
      <c r="Q20" s="29">
        <f t="shared" si="13"/>
        <v>1523442.5022942265</v>
      </c>
      <c r="R20" s="29">
        <f t="shared" si="14"/>
        <v>1880284.8902190004</v>
      </c>
      <c r="S20" s="29">
        <f t="shared" si="15"/>
        <v>-192145.90119026281</v>
      </c>
      <c r="T20" s="29">
        <f t="shared" si="16"/>
        <v>1468543.673382723</v>
      </c>
      <c r="U20" s="17" t="s">
        <v>399</v>
      </c>
      <c r="V20" s="17">
        <v>144</v>
      </c>
      <c r="W20" s="41">
        <v>0.14693877551020409</v>
      </c>
      <c r="X20" s="39">
        <v>9229224489.7959194</v>
      </c>
      <c r="Y20" s="39">
        <v>8128653061.2244902</v>
      </c>
      <c r="Z20" s="39">
        <v>8836897959.1836739</v>
      </c>
      <c r="AA20" s="39">
        <v>7197061224.4897966</v>
      </c>
      <c r="AB20" s="39">
        <v>6591673469.3877554</v>
      </c>
    </row>
    <row r="21" spans="1:28" ht="16.5" thickTop="1" thickBot="1">
      <c r="A21" s="25" t="s">
        <v>590</v>
      </c>
      <c r="B21" t="str">
        <f>VLOOKUP(A21,'Branch Population-2'!$A$2:$B$943,2,0)</f>
        <v>93983.6</v>
      </c>
      <c r="C21">
        <f t="shared" si="3"/>
        <v>0</v>
      </c>
      <c r="D21" s="98">
        <f t="shared" si="4"/>
        <v>93983.6</v>
      </c>
      <c r="E21" s="120">
        <f t="shared" si="5"/>
        <v>1.2095309726919756E-2</v>
      </c>
      <c r="F21">
        <v>61186469.262652263</v>
      </c>
      <c r="G21" s="29">
        <f t="shared" si="6"/>
        <v>51529475.239457279</v>
      </c>
      <c r="H21" s="29">
        <f t="shared" si="7"/>
        <v>50978521.539243296</v>
      </c>
      <c r="I21" s="29">
        <f t="shared" si="8"/>
        <v>42545869.072079368</v>
      </c>
      <c r="J21" s="29">
        <f t="shared" si="9"/>
        <v>41214397.629895583</v>
      </c>
      <c r="K21" s="29">
        <f t="shared" si="10"/>
        <v>48063058.208944336</v>
      </c>
      <c r="L21" s="29">
        <f t="shared" si="11"/>
        <v>42331609.299773932</v>
      </c>
      <c r="M21" s="29">
        <f t="shared" si="0"/>
        <v>46019938.237317502</v>
      </c>
      <c r="N21" s="29">
        <f t="shared" si="1"/>
        <v>37480155.884000845</v>
      </c>
      <c r="O21" s="29">
        <f t="shared" si="2"/>
        <v>34327476.377220869</v>
      </c>
      <c r="P21" s="29">
        <f t="shared" si="12"/>
        <v>527997.29603839503</v>
      </c>
      <c r="Q21" s="29">
        <f t="shared" si="13"/>
        <v>849386.95449654851</v>
      </c>
      <c r="R21" s="29">
        <f t="shared" si="14"/>
        <v>1048342.4573515959</v>
      </c>
      <c r="S21" s="29">
        <f t="shared" si="15"/>
        <v>-107129.88615271782</v>
      </c>
      <c r="T21" s="29">
        <f t="shared" si="16"/>
        <v>818778.41559577186</v>
      </c>
      <c r="U21" s="17" t="s">
        <v>747</v>
      </c>
      <c r="V21" s="17">
        <v>67</v>
      </c>
      <c r="W21" s="41">
        <v>6.8367346938775511E-2</v>
      </c>
      <c r="X21" s="39">
        <v>4294153061.2244897</v>
      </c>
      <c r="Y21" s="39">
        <v>3782081632.6530614</v>
      </c>
      <c r="Z21" s="39">
        <v>4111612244.8979592</v>
      </c>
      <c r="AA21" s="39">
        <v>3348632653.0612245</v>
      </c>
      <c r="AB21" s="39">
        <v>3066959183.6734695</v>
      </c>
    </row>
    <row r="22" spans="1:28" ht="16.5" thickTop="1" thickBot="1">
      <c r="A22" s="25" t="s">
        <v>1005</v>
      </c>
      <c r="B22" t="str">
        <f>VLOOKUP(A22,'Branch Population-2'!$A$2:$B$943,2,0)</f>
        <v>241669</v>
      </c>
      <c r="C22">
        <f t="shared" si="3"/>
        <v>0</v>
      </c>
      <c r="D22" s="98">
        <f t="shared" si="4"/>
        <v>241669</v>
      </c>
      <c r="E22" s="120">
        <f t="shared" si="5"/>
        <v>3.1101824216086323E-2</v>
      </c>
      <c r="F22">
        <v>157334607.74258393</v>
      </c>
      <c r="G22" s="29">
        <f t="shared" si="6"/>
        <v>132502657.39601804</v>
      </c>
      <c r="H22" s="29">
        <f t="shared" si="7"/>
        <v>131085937.56641997</v>
      </c>
      <c r="I22" s="29">
        <f t="shared" si="8"/>
        <v>109402253.50784977</v>
      </c>
      <c r="J22" s="29">
        <f t="shared" si="9"/>
        <v>105978513.91965446</v>
      </c>
      <c r="K22" s="29">
        <f t="shared" si="10"/>
        <v>123589128.46813028</v>
      </c>
      <c r="L22" s="29">
        <f t="shared" si="11"/>
        <v>108851306.90745051</v>
      </c>
      <c r="M22" s="29">
        <f t="shared" si="0"/>
        <v>118335459.1000375</v>
      </c>
      <c r="N22" s="29">
        <f t="shared" si="1"/>
        <v>96376301.741267636</v>
      </c>
      <c r="O22" s="29">
        <f t="shared" si="2"/>
        <v>88269516.049678773</v>
      </c>
      <c r="P22" s="29">
        <f t="shared" si="12"/>
        <v>1357689.8366981356</v>
      </c>
      <c r="Q22" s="29">
        <f t="shared" si="13"/>
        <v>2184109.7372970004</v>
      </c>
      <c r="R22" s="29">
        <f t="shared" si="14"/>
        <v>2695703.0090962979</v>
      </c>
      <c r="S22" s="29">
        <f t="shared" si="15"/>
        <v>-275473.30019962171</v>
      </c>
      <c r="T22" s="29">
        <f t="shared" si="16"/>
        <v>2105403.0800971086</v>
      </c>
      <c r="U22" s="17" t="s">
        <v>268</v>
      </c>
      <c r="V22" s="17">
        <v>63</v>
      </c>
      <c r="W22" s="41">
        <v>6.4285714285714279E-2</v>
      </c>
      <c r="X22" s="39">
        <v>4037785714.2857137</v>
      </c>
      <c r="Y22" s="39">
        <v>3556285714.2857141</v>
      </c>
      <c r="Z22" s="39">
        <v>3866142857.1428566</v>
      </c>
      <c r="AA22" s="39">
        <v>3148714285.7142854</v>
      </c>
      <c r="AB22" s="39">
        <v>2883857142.8571424</v>
      </c>
    </row>
    <row r="23" spans="1:28" ht="16.5" thickTop="1" thickBot="1">
      <c r="A23" s="25" t="s">
        <v>844</v>
      </c>
      <c r="B23" t="str">
        <f>VLOOKUP(A23,'Branch Population-2'!$A$2:$B$943,2,0)</f>
        <v>109678.8</v>
      </c>
      <c r="C23">
        <f t="shared" si="3"/>
        <v>0</v>
      </c>
      <c r="D23" s="98">
        <f t="shared" si="4"/>
        <v>109678.8</v>
      </c>
      <c r="E23" s="120">
        <f t="shared" si="5"/>
        <v>1.4115218575122537E-2</v>
      </c>
      <c r="F23">
        <v>71404569.786266804</v>
      </c>
      <c r="G23" s="29">
        <f t="shared" si="6"/>
        <v>60134864.049614899</v>
      </c>
      <c r="H23" s="29">
        <f t="shared" si="7"/>
        <v>59491901.440233804</v>
      </c>
      <c r="I23" s="29">
        <f t="shared" si="8"/>
        <v>49651001.502206534</v>
      </c>
      <c r="J23" s="29">
        <f t="shared" si="9"/>
        <v>48097175.196202233</v>
      </c>
      <c r="K23" s="29">
        <f t="shared" si="10"/>
        <v>56089557.632258862</v>
      </c>
      <c r="L23" s="29">
        <f t="shared" si="11"/>
        <v>49400960.487447225</v>
      </c>
      <c r="M23" s="29">
        <f t="shared" si="0"/>
        <v>53705237.955803983</v>
      </c>
      <c r="N23" s="29">
        <f t="shared" si="1"/>
        <v>43739317.510397054</v>
      </c>
      <c r="O23" s="29">
        <f t="shared" si="2"/>
        <v>40060142.578938581</v>
      </c>
      <c r="P23" s="29">
        <f t="shared" si="12"/>
        <v>616172.50065687974</v>
      </c>
      <c r="Q23" s="29">
        <f t="shared" si="13"/>
        <v>991234.02279584995</v>
      </c>
      <c r="R23" s="29">
        <f t="shared" si="14"/>
        <v>1223414.9650723552</v>
      </c>
      <c r="S23" s="29">
        <f t="shared" si="15"/>
        <v>-125020.50737965674</v>
      </c>
      <c r="T23" s="29">
        <f t="shared" si="16"/>
        <v>955513.87783023366</v>
      </c>
      <c r="U23" s="17" t="s">
        <v>1269</v>
      </c>
      <c r="V23" s="17">
        <v>980</v>
      </c>
      <c r="W23" s="41">
        <v>1</v>
      </c>
      <c r="X23" s="88">
        <v>62810000000</v>
      </c>
      <c r="Y23" s="39">
        <v>55320000000</v>
      </c>
      <c r="Z23" s="39">
        <v>60140000000</v>
      </c>
      <c r="AA23" s="39">
        <v>48980000000</v>
      </c>
      <c r="AB23" s="39">
        <v>44860000000</v>
      </c>
    </row>
    <row r="24" spans="1:28" ht="16.5" thickTop="1" thickBot="1">
      <c r="A24" s="25" t="s">
        <v>850</v>
      </c>
      <c r="B24" t="str">
        <f>VLOOKUP(A24,'Branch Population-2'!$A$2:$B$943,2,0)</f>
        <v>62233.38</v>
      </c>
      <c r="C24">
        <f t="shared" si="3"/>
        <v>0</v>
      </c>
      <c r="D24" s="98">
        <f t="shared" si="4"/>
        <v>62233.38</v>
      </c>
      <c r="E24" s="120">
        <f t="shared" si="5"/>
        <v>8.009184649801597E-3</v>
      </c>
      <c r="F24">
        <v>40516013.352126949</v>
      </c>
      <c r="G24" s="29">
        <f t="shared" si="6"/>
        <v>34121414.946626171</v>
      </c>
      <c r="H24" s="29">
        <f t="shared" si="7"/>
        <v>33756588.413190313</v>
      </c>
      <c r="I24" s="29">
        <f t="shared" si="8"/>
        <v>28172715.637547005</v>
      </c>
      <c r="J24" s="29">
        <f t="shared" si="9"/>
        <v>27291051.515077006</v>
      </c>
      <c r="K24" s="29">
        <f t="shared" si="10"/>
        <v>31826048.007092219</v>
      </c>
      <c r="L24" s="29">
        <f t="shared" si="11"/>
        <v>28030838.652321946</v>
      </c>
      <c r="M24" s="29">
        <f t="shared" si="0"/>
        <v>30473149.612267569</v>
      </c>
      <c r="N24" s="29">
        <f t="shared" si="1"/>
        <v>24818338.344011728</v>
      </c>
      <c r="O24" s="29">
        <f t="shared" si="2"/>
        <v>22730719.847128749</v>
      </c>
      <c r="P24" s="29">
        <f t="shared" si="12"/>
        <v>349625.42787603295</v>
      </c>
      <c r="Q24" s="29">
        <f t="shared" si="13"/>
        <v>562440.90571361827</v>
      </c>
      <c r="R24" s="29">
        <f t="shared" si="14"/>
        <v>694183.82056545676</v>
      </c>
      <c r="S24" s="29">
        <f t="shared" si="15"/>
        <v>-70938.492612528426</v>
      </c>
      <c r="T24" s="29">
        <f t="shared" si="16"/>
        <v>542172.76496718149</v>
      </c>
    </row>
    <row r="25" spans="1:28" ht="16.5" thickTop="1" thickBot="1">
      <c r="A25" s="25" t="s">
        <v>584</v>
      </c>
      <c r="B25" t="str">
        <f>VLOOKUP(A25,'Branch Population-2'!$A$2:$B$943,2,0)</f>
        <v>88028.55</v>
      </c>
      <c r="C25">
        <f t="shared" si="3"/>
        <v>0</v>
      </c>
      <c r="D25" s="98">
        <f t="shared" si="4"/>
        <v>88028.55</v>
      </c>
      <c r="E25" s="120">
        <f t="shared" si="5"/>
        <v>1.1328918843943433E-2</v>
      </c>
      <c r="F25">
        <v>57309532.395129018</v>
      </c>
      <c r="G25" s="29">
        <f t="shared" si="6"/>
        <v>48264431.109154433</v>
      </c>
      <c r="H25" s="29">
        <f t="shared" si="7"/>
        <v>47748387.295691542</v>
      </c>
      <c r="I25" s="29">
        <f t="shared" si="8"/>
        <v>39850050.039634489</v>
      </c>
      <c r="J25" s="29">
        <f t="shared" si="9"/>
        <v>38602944.157099165</v>
      </c>
      <c r="K25" s="29">
        <f t="shared" si="10"/>
        <v>45017655.449450403</v>
      </c>
      <c r="L25" s="29">
        <f t="shared" si="11"/>
        <v>39649366.334398918</v>
      </c>
      <c r="M25" s="29">
        <f t="shared" si="0"/>
        <v>43103992.974525511</v>
      </c>
      <c r="N25" s="29">
        <f t="shared" si="1"/>
        <v>35105313.865850665</v>
      </c>
      <c r="O25" s="29">
        <f t="shared" si="2"/>
        <v>32152396.488813005</v>
      </c>
      <c r="P25" s="29">
        <f t="shared" si="12"/>
        <v>494541.98790193879</v>
      </c>
      <c r="Q25" s="29">
        <f t="shared" si="13"/>
        <v>795567.54575529287</v>
      </c>
      <c r="R25" s="29">
        <f t="shared" si="14"/>
        <v>981916.70061689301</v>
      </c>
      <c r="S25" s="29">
        <f t="shared" si="15"/>
        <v>-100341.85261778468</v>
      </c>
      <c r="T25" s="29">
        <f t="shared" si="16"/>
        <v>766898.44500735437</v>
      </c>
      <c r="U25" s="17"/>
      <c r="V25" s="17"/>
      <c r="W25" s="17"/>
      <c r="X25" s="175" t="s">
        <v>1259</v>
      </c>
      <c r="Y25" s="175"/>
      <c r="Z25" s="175"/>
      <c r="AA25" s="175"/>
      <c r="AB25" s="175"/>
    </row>
    <row r="26" spans="1:28" ht="16.5" thickTop="1" thickBot="1">
      <c r="A26" s="25" t="s">
        <v>838</v>
      </c>
      <c r="B26" t="str">
        <f>VLOOKUP(A26,'Branch Population-2'!$A$2:$B$943,2,0)</f>
        <v>90159.85</v>
      </c>
      <c r="C26">
        <f t="shared" si="3"/>
        <v>0</v>
      </c>
      <c r="D26" s="98">
        <f t="shared" si="4"/>
        <v>90159.85</v>
      </c>
      <c r="E26" s="120">
        <f t="shared" si="5"/>
        <v>1.1603208545774223E-2</v>
      </c>
      <c r="F26">
        <v>58697080.030455731</v>
      </c>
      <c r="G26" s="29">
        <f t="shared" si="6"/>
        <v>49432983.607439838</v>
      </c>
      <c r="H26" s="29">
        <f t="shared" si="7"/>
        <v>48904445.618171096</v>
      </c>
      <c r="I26" s="29">
        <f t="shared" si="8"/>
        <v>40814878.060196839</v>
      </c>
      <c r="J26" s="29">
        <f t="shared" si="9"/>
        <v>39537577.919464052</v>
      </c>
      <c r="K26" s="29">
        <f t="shared" si="10"/>
        <v>46107598.758290708</v>
      </c>
      <c r="L26" s="29">
        <f t="shared" si="11"/>
        <v>40609335.508814551</v>
      </c>
      <c r="M26" s="29">
        <f t="shared" si="0"/>
        <v>44147603.71475248</v>
      </c>
      <c r="N26" s="29">
        <f t="shared" si="1"/>
        <v>35955264.881087065</v>
      </c>
      <c r="O26" s="29">
        <f t="shared" si="2"/>
        <v>32930853.053604856</v>
      </c>
      <c r="P26" s="29">
        <f t="shared" si="12"/>
        <v>506515.57304920536</v>
      </c>
      <c r="Q26" s="29">
        <f t="shared" si="13"/>
        <v>814829.4001226346</v>
      </c>
      <c r="R26" s="29">
        <f t="shared" si="14"/>
        <v>1005690.3406919005</v>
      </c>
      <c r="S26" s="29">
        <f t="shared" si="15"/>
        <v>-102771.27569114311</v>
      </c>
      <c r="T26" s="29">
        <f t="shared" si="16"/>
        <v>785466.17849659373</v>
      </c>
      <c r="U26" s="106" t="s">
        <v>1271</v>
      </c>
      <c r="V26" s="106" t="s">
        <v>1283</v>
      </c>
      <c r="W26" s="106" t="s">
        <v>1284</v>
      </c>
      <c r="X26" s="106">
        <v>2023</v>
      </c>
      <c r="Y26" s="106">
        <v>2022</v>
      </c>
      <c r="Z26" s="106">
        <v>2021</v>
      </c>
      <c r="AA26" s="106">
        <v>2020</v>
      </c>
      <c r="AB26" s="106">
        <v>2019</v>
      </c>
    </row>
    <row r="27" spans="1:28" ht="16.5" thickTop="1" thickBot="1">
      <c r="A27" s="25" t="s">
        <v>863</v>
      </c>
      <c r="B27" t="str">
        <f>VLOOKUP(A27,'Branch Population-2'!$A$2:$B$943,2,0)</f>
        <v>133061.4</v>
      </c>
      <c r="C27">
        <f t="shared" si="3"/>
        <v>0</v>
      </c>
      <c r="D27" s="98">
        <f t="shared" si="4"/>
        <v>133061.4</v>
      </c>
      <c r="E27" s="120">
        <f t="shared" si="5"/>
        <v>1.7124464754463123E-2</v>
      </c>
      <c r="F27">
        <v>86627425.009740829</v>
      </c>
      <c r="G27" s="29">
        <f t="shared" si="6"/>
        <v>72955112.558228463</v>
      </c>
      <c r="H27" s="29">
        <f t="shared" si="7"/>
        <v>72175075.714719042</v>
      </c>
      <c r="I27" s="29">
        <f t="shared" si="8"/>
        <v>60236178.47100538</v>
      </c>
      <c r="J27" s="29">
        <f t="shared" si="9"/>
        <v>58351089.432524271</v>
      </c>
      <c r="K27" s="29">
        <f t="shared" si="10"/>
        <v>68047380.751148343</v>
      </c>
      <c r="L27" s="29">
        <f t="shared" si="11"/>
        <v>59932830.809640601</v>
      </c>
      <c r="M27" s="29">
        <f t="shared" si="0"/>
        <v>65154744.123134241</v>
      </c>
      <c r="N27" s="29">
        <f t="shared" si="1"/>
        <v>53064173.048738189</v>
      </c>
      <c r="O27" s="29">
        <f t="shared" si="2"/>
        <v>48600628.888656497</v>
      </c>
      <c r="P27" s="29">
        <f t="shared" si="12"/>
        <v>747535.30836319632</v>
      </c>
      <c r="Q27" s="29">
        <f t="shared" si="13"/>
        <v>1202556.8004103592</v>
      </c>
      <c r="R27" s="29">
        <f t="shared" si="14"/>
        <v>1484236.7716776505</v>
      </c>
      <c r="S27" s="29">
        <f t="shared" si="15"/>
        <v>-151673.83068238763</v>
      </c>
      <c r="T27" s="29">
        <f t="shared" si="16"/>
        <v>1159221.4202153913</v>
      </c>
      <c r="U27" s="17" t="s">
        <v>581</v>
      </c>
      <c r="V27" s="17">
        <v>62</v>
      </c>
      <c r="W27" s="41">
        <v>6.3265306122448975E-2</v>
      </c>
      <c r="X27" s="39">
        <v>43653061.224489793</v>
      </c>
      <c r="Y27" s="39">
        <v>70224489.79591836</v>
      </c>
      <c r="Z27" s="39">
        <v>86673469.387755096</v>
      </c>
      <c r="AA27" s="39">
        <v>-8857142.8571428563</v>
      </c>
      <c r="AB27" s="39">
        <v>67693877.551020399</v>
      </c>
    </row>
    <row r="28" spans="1:28" ht="16.5" thickTop="1" thickBot="1">
      <c r="A28" s="25" t="s">
        <v>996</v>
      </c>
      <c r="B28" t="str">
        <f>VLOOKUP(A28,'Branch Population-2'!$A$2:$B$943,2,0)</f>
        <v>182570.4</v>
      </c>
      <c r="C28">
        <f t="shared" si="3"/>
        <v>0</v>
      </c>
      <c r="D28" s="98">
        <f t="shared" si="4"/>
        <v>182570.4</v>
      </c>
      <c r="E28" s="120">
        <f t="shared" si="5"/>
        <v>2.3496073091131116E-2</v>
      </c>
      <c r="F28">
        <v>118859441.09259623</v>
      </c>
      <c r="G28" s="29">
        <f t="shared" si="6"/>
        <v>100099984.53195888</v>
      </c>
      <c r="H28" s="29">
        <f t="shared" si="7"/>
        <v>99029714.427073061</v>
      </c>
      <c r="I28" s="29">
        <f t="shared" si="8"/>
        <v>82648635.877293035</v>
      </c>
      <c r="J28" s="29">
        <f t="shared" si="9"/>
        <v>80062149.790485665</v>
      </c>
      <c r="K28" s="29">
        <f t="shared" si="10"/>
        <v>93366201.788718984</v>
      </c>
      <c r="L28" s="29">
        <f t="shared" si="11"/>
        <v>82232419.725392997</v>
      </c>
      <c r="M28" s="29">
        <f t="shared" si="0"/>
        <v>89397283.483100787</v>
      </c>
      <c r="N28" s="29">
        <f t="shared" si="1"/>
        <v>72808096.857370734</v>
      </c>
      <c r="O28" s="29">
        <f t="shared" si="2"/>
        <v>66683773.479413047</v>
      </c>
      <c r="P28" s="29">
        <f t="shared" si="12"/>
        <v>1025675.5171822337</v>
      </c>
      <c r="Q28" s="29">
        <f t="shared" si="13"/>
        <v>1649999.7450322891</v>
      </c>
      <c r="R28" s="29">
        <f t="shared" si="14"/>
        <v>2036486.1717966089</v>
      </c>
      <c r="S28" s="29">
        <f t="shared" si="15"/>
        <v>-208108.07595001842</v>
      </c>
      <c r="T28" s="29">
        <f t="shared" si="16"/>
        <v>1590540.2947608551</v>
      </c>
      <c r="U28" s="17" t="s">
        <v>9</v>
      </c>
      <c r="V28" s="17">
        <v>194</v>
      </c>
      <c r="W28" s="41">
        <v>0.19795918367346937</v>
      </c>
      <c r="X28" s="39">
        <v>136591836.73469386</v>
      </c>
      <c r="Y28" s="39">
        <v>219734693.87755102</v>
      </c>
      <c r="Z28" s="39">
        <v>271204081.63265306</v>
      </c>
      <c r="AA28" s="39">
        <v>-27714285.714285713</v>
      </c>
      <c r="AB28" s="39">
        <v>211816326.53061223</v>
      </c>
    </row>
    <row r="29" spans="1:28" ht="16.5" thickTop="1" thickBot="1">
      <c r="A29" s="25" t="s">
        <v>351</v>
      </c>
      <c r="B29" t="str">
        <f>VLOOKUP(A29,'Branch Population-2'!$A$2:$B$943,2,0)</f>
        <v>166870</v>
      </c>
      <c r="C29">
        <f t="shared" si="3"/>
        <v>0</v>
      </c>
      <c r="D29" s="98">
        <f t="shared" si="4"/>
        <v>166870</v>
      </c>
      <c r="E29" s="120">
        <f t="shared" si="5"/>
        <v>2.1475495023930768E-2</v>
      </c>
      <c r="F29">
        <v>108637955.19493596</v>
      </c>
      <c r="G29" s="29">
        <f t="shared" si="6"/>
        <v>91491744.657666191</v>
      </c>
      <c r="H29" s="29">
        <f t="shared" si="7"/>
        <v>90513513.945555702</v>
      </c>
      <c r="I29" s="29">
        <f t="shared" si="8"/>
        <v>75541149.435198098</v>
      </c>
      <c r="J29" s="29">
        <f t="shared" si="9"/>
        <v>73177091.880931109</v>
      </c>
      <c r="K29" s="29">
        <f t="shared" si="10"/>
        <v>85337043.093971089</v>
      </c>
      <c r="L29" s="29">
        <f t="shared" si="11"/>
        <v>75160726.38048847</v>
      </c>
      <c r="M29" s="29">
        <f t="shared" si="0"/>
        <v>81709437.5365614</v>
      </c>
      <c r="N29" s="29">
        <f t="shared" si="1"/>
        <v>66546861.498848967</v>
      </c>
      <c r="O29" s="29">
        <f t="shared" si="2"/>
        <v>60949207.979550116</v>
      </c>
      <c r="P29" s="29">
        <f t="shared" si="12"/>
        <v>937471.09910587571</v>
      </c>
      <c r="Q29" s="29">
        <f t="shared" si="13"/>
        <v>1508105.6811703218</v>
      </c>
      <c r="R29" s="29">
        <f t="shared" si="14"/>
        <v>1861355.6605435503</v>
      </c>
      <c r="S29" s="29">
        <f t="shared" si="15"/>
        <v>-190211.52735481536</v>
      </c>
      <c r="T29" s="29">
        <f t="shared" si="16"/>
        <v>1453759.5304975172</v>
      </c>
      <c r="U29" s="17" t="s">
        <v>142</v>
      </c>
      <c r="V29" s="17">
        <v>254</v>
      </c>
      <c r="W29" s="41">
        <v>0.25918367346938775</v>
      </c>
      <c r="X29" s="39">
        <v>178836734.69387755</v>
      </c>
      <c r="Y29" s="39">
        <v>287693877.55102038</v>
      </c>
      <c r="Z29" s="39">
        <v>355081632.65306121</v>
      </c>
      <c r="AA29" s="39">
        <v>-36285714.285714284</v>
      </c>
      <c r="AB29" s="39">
        <v>277326530.6122449</v>
      </c>
    </row>
    <row r="30" spans="1:28" ht="16.5" thickTop="1" thickBot="1">
      <c r="A30" s="25" t="s">
        <v>1009</v>
      </c>
      <c r="B30" t="str">
        <f>VLOOKUP(A30,'Branch Population-2'!$A$2:$B$943,2,0)</f>
        <v>59578</v>
      </c>
      <c r="C30">
        <f t="shared" si="3"/>
        <v>0</v>
      </c>
      <c r="D30" s="98">
        <f t="shared" si="4"/>
        <v>59578</v>
      </c>
      <c r="E30" s="120">
        <f t="shared" si="5"/>
        <v>7.6674479686926781E-3</v>
      </c>
      <c r="F30">
        <v>38787272.095666654</v>
      </c>
      <c r="G30" s="29">
        <f t="shared" si="6"/>
        <v>32665519.046050433</v>
      </c>
      <c r="H30" s="29">
        <f t="shared" si="7"/>
        <v>32316258.96714998</v>
      </c>
      <c r="I30" s="29">
        <f t="shared" si="8"/>
        <v>26970639.426201425</v>
      </c>
      <c r="J30" s="29">
        <f t="shared" si="9"/>
        <v>26126594.23552534</v>
      </c>
      <c r="K30" s="29">
        <f t="shared" si="10"/>
        <v>30468091.049635101</v>
      </c>
      <c r="L30" s="29">
        <f t="shared" si="11"/>
        <v>26834816.062184583</v>
      </c>
      <c r="M30" s="29">
        <f t="shared" si="0"/>
        <v>29172918.257045932</v>
      </c>
      <c r="N30" s="29">
        <f t="shared" si="1"/>
        <v>23759387.034088954</v>
      </c>
      <c r="O30" s="29">
        <f t="shared" si="2"/>
        <v>21760843.249269713</v>
      </c>
      <c r="P30" s="29">
        <f t="shared" si="12"/>
        <v>334707.5756129314</v>
      </c>
      <c r="Q30" s="29">
        <f t="shared" si="13"/>
        <v>538442.62163819396</v>
      </c>
      <c r="R30" s="29">
        <f t="shared" si="14"/>
        <v>664564.31679668988</v>
      </c>
      <c r="S30" s="29">
        <f t="shared" si="15"/>
        <v>-67911.682008420859</v>
      </c>
      <c r="T30" s="29">
        <f t="shared" si="16"/>
        <v>519039.28392150224</v>
      </c>
      <c r="U30" s="17" t="s">
        <v>294</v>
      </c>
      <c r="V30" s="17">
        <v>142</v>
      </c>
      <c r="W30" s="41">
        <v>0.14489795918367346</v>
      </c>
      <c r="X30" s="39">
        <v>99979591.836734682</v>
      </c>
      <c r="Y30" s="39">
        <v>160836734.69387755</v>
      </c>
      <c r="Z30" s="39">
        <v>198510204.08163264</v>
      </c>
      <c r="AA30" s="39">
        <v>-20285714.285714284</v>
      </c>
      <c r="AB30" s="39">
        <v>155040816.32653061</v>
      </c>
    </row>
    <row r="31" spans="1:28" ht="16.5" thickTop="1" thickBot="1">
      <c r="A31" s="25" t="s">
        <v>859</v>
      </c>
      <c r="B31" t="str">
        <f>VLOOKUP(A31,'Branch Population-2'!$A$2:$B$943,2,0)</f>
        <v>102013.74</v>
      </c>
      <c r="C31">
        <f t="shared" si="3"/>
        <v>0</v>
      </c>
      <c r="D31" s="98">
        <f t="shared" si="4"/>
        <v>102013.74</v>
      </c>
      <c r="E31" s="120">
        <f t="shared" si="5"/>
        <v>1.3128756311755061E-2</v>
      </c>
      <c r="F31">
        <v>66414359.174134634</v>
      </c>
      <c r="G31" s="29">
        <f t="shared" si="6"/>
        <v>55932252.961308487</v>
      </c>
      <c r="H31" s="29">
        <f t="shared" si="7"/>
        <v>55334224.71461793</v>
      </c>
      <c r="I31" s="29">
        <f t="shared" si="8"/>
        <v>46181070.161104128</v>
      </c>
      <c r="J31" s="29">
        <f t="shared" si="9"/>
        <v>44735835.231601946</v>
      </c>
      <c r="K31" s="29">
        <f t="shared" si="10"/>
        <v>52169658.575880401</v>
      </c>
      <c r="L31" s="29">
        <f t="shared" si="11"/>
        <v>45948503.620724462</v>
      </c>
      <c r="M31" s="29">
        <f t="shared" si="0"/>
        <v>49951970.494402915</v>
      </c>
      <c r="N31" s="29">
        <f t="shared" si="1"/>
        <v>40682532.670699276</v>
      </c>
      <c r="O31" s="29">
        <f t="shared" si="2"/>
        <v>37260482.147969984</v>
      </c>
      <c r="P31" s="29">
        <f t="shared" si="12"/>
        <v>573110.40307845047</v>
      </c>
      <c r="Q31" s="29">
        <f t="shared" si="13"/>
        <v>921960.21364794206</v>
      </c>
      <c r="R31" s="29">
        <f t="shared" si="14"/>
        <v>1137914.8582861987</v>
      </c>
      <c r="S31" s="29">
        <f t="shared" si="15"/>
        <v>-116283.27018983052</v>
      </c>
      <c r="T31" s="29">
        <f t="shared" si="16"/>
        <v>888736.42216513329</v>
      </c>
      <c r="U31" s="17" t="s">
        <v>147</v>
      </c>
      <c r="V31" s="17">
        <v>54</v>
      </c>
      <c r="W31" s="41">
        <v>5.5102040816326532E-2</v>
      </c>
      <c r="X31" s="39">
        <v>38020408.16326531</v>
      </c>
      <c r="Y31" s="39">
        <v>61163265.306122452</v>
      </c>
      <c r="Z31" s="39">
        <v>75489795.918367356</v>
      </c>
      <c r="AA31" s="39">
        <v>-7714285.7142857146</v>
      </c>
      <c r="AB31" s="39">
        <v>58959183.673469387</v>
      </c>
    </row>
    <row r="32" spans="1:28" ht="16.5" thickTop="1" thickBot="1">
      <c r="A32" s="25" t="s">
        <v>997</v>
      </c>
      <c r="B32" t="str">
        <f>VLOOKUP(A32,'Branch Population-2'!$A$2:$B$943,2,0)</f>
        <v>95132.4</v>
      </c>
      <c r="C32">
        <f t="shared" si="3"/>
        <v>0</v>
      </c>
      <c r="D32" s="98">
        <f t="shared" si="4"/>
        <v>95132.4</v>
      </c>
      <c r="E32" s="120">
        <f t="shared" si="5"/>
        <v>1.2243155646998209E-2</v>
      </c>
      <c r="F32">
        <v>61934376.513374031</v>
      </c>
      <c r="G32" s="29">
        <f t="shared" si="6"/>
        <v>52159341.100682937</v>
      </c>
      <c r="H32" s="29">
        <f t="shared" si="7"/>
        <v>51601652.8679462</v>
      </c>
      <c r="I32" s="29">
        <f t="shared" si="8"/>
        <v>43065924.639114514</v>
      </c>
      <c r="J32" s="29">
        <f t="shared" si="9"/>
        <v>41718178.076667406</v>
      </c>
      <c r="K32" s="29">
        <f t="shared" si="10"/>
        <v>48650552.636380978</v>
      </c>
      <c r="L32" s="29">
        <f t="shared" si="11"/>
        <v>42849045.881939113</v>
      </c>
      <c r="M32" s="29">
        <f t="shared" si="0"/>
        <v>46582458.773315594</v>
      </c>
      <c r="N32" s="29">
        <f t="shared" si="1"/>
        <v>37938291.1658962</v>
      </c>
      <c r="O32" s="29">
        <f t="shared" si="2"/>
        <v>34747075.167458221</v>
      </c>
      <c r="P32" s="29">
        <f t="shared" si="12"/>
        <v>534451.22303937073</v>
      </c>
      <c r="Q32" s="29">
        <f t="shared" si="13"/>
        <v>859769.35880246595</v>
      </c>
      <c r="R32" s="29">
        <f t="shared" si="14"/>
        <v>1061156.7761796203</v>
      </c>
      <c r="S32" s="29">
        <f t="shared" si="15"/>
        <v>-108439.37858769842</v>
      </c>
      <c r="T32" s="29">
        <f t="shared" si="16"/>
        <v>828786.67920598062</v>
      </c>
      <c r="U32" s="17" t="s">
        <v>399</v>
      </c>
      <c r="V32" s="17">
        <v>144</v>
      </c>
      <c r="W32" s="41">
        <v>0.14693877551020409</v>
      </c>
      <c r="X32" s="39">
        <v>101387755.10204083</v>
      </c>
      <c r="Y32" s="39">
        <v>163102040.81632656</v>
      </c>
      <c r="Z32" s="39">
        <v>201306122.44897962</v>
      </c>
      <c r="AA32" s="39">
        <v>-20571428.571428575</v>
      </c>
      <c r="AB32" s="39">
        <v>157224489.79591838</v>
      </c>
    </row>
    <row r="33" spans="1:28" ht="16.5" thickTop="1" thickBot="1">
      <c r="A33" s="25" t="s">
        <v>1006</v>
      </c>
      <c r="B33" t="str">
        <f>VLOOKUP(A33,'Branch Population-2'!$A$2:$B$943,2,0)</f>
        <v>11486.75</v>
      </c>
      <c r="C33">
        <f t="shared" si="3"/>
        <v>0</v>
      </c>
      <c r="D33" s="98">
        <f t="shared" si="4"/>
        <v>11486.75</v>
      </c>
      <c r="E33" s="120">
        <f t="shared" si="5"/>
        <v>1.4782983308332038E-3</v>
      </c>
      <c r="F33">
        <v>7478258.7153798202</v>
      </c>
      <c r="G33" s="29">
        <f t="shared" si="6"/>
        <v>6297973.260301115</v>
      </c>
      <c r="H33" s="29">
        <f t="shared" si="7"/>
        <v>6230635.2628639769</v>
      </c>
      <c r="I33" s="29">
        <f t="shared" si="8"/>
        <v>5199989.8020900199</v>
      </c>
      <c r="J33" s="29">
        <f t="shared" si="9"/>
        <v>5037256.3082836056</v>
      </c>
      <c r="K33" s="29">
        <f t="shared" si="10"/>
        <v>5874305.0264257947</v>
      </c>
      <c r="L33" s="29">
        <f t="shared" si="11"/>
        <v>5173802.8030866887</v>
      </c>
      <c r="M33" s="29">
        <f t="shared" si="0"/>
        <v>5624593.2859297451</v>
      </c>
      <c r="N33" s="29">
        <f t="shared" si="1"/>
        <v>4580854.325654122</v>
      </c>
      <c r="O33" s="29">
        <f t="shared" si="2"/>
        <v>4195531.3403193941</v>
      </c>
      <c r="P33" s="29">
        <f t="shared" si="12"/>
        <v>64532.247543922909</v>
      </c>
      <c r="Q33" s="29">
        <f t="shared" si="13"/>
        <v>103812.74604891946</v>
      </c>
      <c r="R33" s="29">
        <f t="shared" si="14"/>
        <v>128129.24512344114</v>
      </c>
      <c r="S33" s="29">
        <f t="shared" si="15"/>
        <v>-13093.499501665518</v>
      </c>
      <c r="T33" s="29">
        <f t="shared" si="16"/>
        <v>100071.74619130074</v>
      </c>
      <c r="U33" s="17" t="s">
        <v>747</v>
      </c>
      <c r="V33" s="17">
        <v>67</v>
      </c>
      <c r="W33" s="41">
        <v>6.8367346938775511E-2</v>
      </c>
      <c r="X33" s="39">
        <v>47173469.387755103</v>
      </c>
      <c r="Y33" s="39">
        <v>75887755.102040812</v>
      </c>
      <c r="Z33" s="39">
        <v>93663265.306122452</v>
      </c>
      <c r="AA33" s="39">
        <v>-9571428.5714285709</v>
      </c>
      <c r="AB33" s="39">
        <v>73153061.224489793</v>
      </c>
    </row>
    <row r="34" spans="1:28" ht="16.5" thickTop="1" thickBot="1">
      <c r="A34" s="25" t="s">
        <v>860</v>
      </c>
      <c r="B34" t="str">
        <f>VLOOKUP(A34,'Branch Population-2'!$A$2:$B$943,2,0)</f>
        <v>283889</v>
      </c>
      <c r="C34">
        <f t="shared" si="3"/>
        <v>0</v>
      </c>
      <c r="D34" s="98">
        <f t="shared" si="4"/>
        <v>283889</v>
      </c>
      <c r="E34" s="120">
        <f t="shared" si="5"/>
        <v>3.6535367692507231E-2</v>
      </c>
      <c r="F34">
        <v>184821240.86016166</v>
      </c>
      <c r="G34" s="29">
        <f t="shared" si="6"/>
        <v>155651105.04656437</v>
      </c>
      <c r="H34" s="29">
        <f t="shared" si="7"/>
        <v>153986881.76718321</v>
      </c>
      <c r="I34" s="29">
        <f t="shared" si="8"/>
        <v>128515019.90776625</v>
      </c>
      <c r="J34" s="29">
        <f t="shared" si="9"/>
        <v>124493146.98259513</v>
      </c>
      <c r="K34" s="29">
        <f t="shared" si="10"/>
        <v>145180366.91379133</v>
      </c>
      <c r="L34" s="29">
        <f t="shared" si="11"/>
        <v>127867821.96578468</v>
      </c>
      <c r="M34" s="29">
        <f t="shared" si="0"/>
        <v>139008872.25275293</v>
      </c>
      <c r="N34" s="29">
        <f t="shared" si="1"/>
        <v>113213411.42234515</v>
      </c>
      <c r="O34" s="29">
        <f t="shared" si="2"/>
        <v>103690355.99033082</v>
      </c>
      <c r="P34" s="29">
        <f t="shared" si="12"/>
        <v>1594880.6427402645</v>
      </c>
      <c r="Q34" s="29">
        <f t="shared" si="13"/>
        <v>2565677.5557125993</v>
      </c>
      <c r="R34" s="29">
        <f t="shared" si="14"/>
        <v>3166647.073266902</v>
      </c>
      <c r="S34" s="29">
        <f t="shared" si="15"/>
        <v>-323598.9709907783</v>
      </c>
      <c r="T34" s="29">
        <f t="shared" si="16"/>
        <v>2473220.7068580911</v>
      </c>
      <c r="U34" s="17" t="s">
        <v>268</v>
      </c>
      <c r="V34" s="17">
        <v>63</v>
      </c>
      <c r="W34" s="41">
        <v>6.4285714285714279E-2</v>
      </c>
      <c r="X34" s="39">
        <v>44357142.857142851</v>
      </c>
      <c r="Y34" s="39">
        <v>71357142.857142851</v>
      </c>
      <c r="Z34" s="39">
        <v>88071428.571428567</v>
      </c>
      <c r="AA34" s="39">
        <v>-9000000</v>
      </c>
      <c r="AB34" s="39">
        <v>68785714.285714284</v>
      </c>
    </row>
    <row r="35" spans="1:28" ht="16.5" thickTop="1" thickBot="1">
      <c r="A35" s="25" t="s">
        <v>583</v>
      </c>
      <c r="B35" t="str">
        <f>VLOOKUP(A35,'Branch Population-2'!$A$2:$B$943,2,0)</f>
        <v>148494</v>
      </c>
      <c r="C35">
        <f t="shared" si="3"/>
        <v>0</v>
      </c>
      <c r="D35" s="98">
        <f t="shared" si="4"/>
        <v>148494</v>
      </c>
      <c r="E35" s="120">
        <f t="shared" si="5"/>
        <v>1.911057804328864E-2</v>
      </c>
      <c r="F35">
        <v>96674564.144045189</v>
      </c>
      <c r="G35" s="29">
        <f t="shared" si="6"/>
        <v>81416522.629564822</v>
      </c>
      <c r="H35" s="29">
        <f t="shared" si="7"/>
        <v>80546016.299103186</v>
      </c>
      <c r="I35" s="29">
        <f t="shared" si="8"/>
        <v>67222433.296759784</v>
      </c>
      <c r="J35" s="29">
        <f t="shared" si="9"/>
        <v>65118709.664810829</v>
      </c>
      <c r="K35" s="29">
        <f t="shared" si="10"/>
        <v>75939586.967077017</v>
      </c>
      <c r="L35" s="29">
        <f t="shared" si="11"/>
        <v>66883903.05713582</v>
      </c>
      <c r="M35" s="29">
        <f t="shared" ref="M35:M63" si="17">$Z$15*E35</f>
        <v>72711459.324948445</v>
      </c>
      <c r="N35" s="29">
        <f t="shared" ref="N35:N63" si="18">$AA$15*E35</f>
        <v>59218611.202793062</v>
      </c>
      <c r="O35" s="29">
        <f t="shared" ref="O35:O63" si="19">$AB$15*E35</f>
        <v>54237380.534040362</v>
      </c>
      <c r="P35" s="29">
        <f t="shared" si="12"/>
        <v>834235.23335906933</v>
      </c>
      <c r="Q35" s="29">
        <f t="shared" si="13"/>
        <v>1342030.5927950246</v>
      </c>
      <c r="R35" s="29">
        <f t="shared" si="14"/>
        <v>1656380.1010172826</v>
      </c>
      <c r="S35" s="29">
        <f t="shared" si="15"/>
        <v>-169265.11981198509</v>
      </c>
      <c r="T35" s="29">
        <f t="shared" si="16"/>
        <v>1293669.1299916003</v>
      </c>
      <c r="U35" s="17" t="s">
        <v>1269</v>
      </c>
      <c r="V35" s="17">
        <v>980</v>
      </c>
      <c r="W35" s="41">
        <v>1</v>
      </c>
      <c r="X35" s="88">
        <v>690000000</v>
      </c>
      <c r="Y35" s="39">
        <v>1110000000</v>
      </c>
      <c r="Z35" s="39">
        <v>1370000000</v>
      </c>
      <c r="AA35" s="39">
        <v>-140000000</v>
      </c>
      <c r="AB35" s="39">
        <v>1070000000</v>
      </c>
    </row>
    <row r="36" spans="1:28" ht="15.75" thickTop="1">
      <c r="A36" s="25" t="s">
        <v>586</v>
      </c>
      <c r="B36" t="str">
        <f>VLOOKUP(A36,'Branch Population-2'!$A$2:$B$943,2,0)</f>
        <v>81503.4</v>
      </c>
      <c r="C36">
        <f t="shared" si="3"/>
        <v>0</v>
      </c>
      <c r="D36" s="98">
        <f t="shared" si="4"/>
        <v>81503.399999999994</v>
      </c>
      <c r="E36" s="120">
        <f t="shared" si="5"/>
        <v>1.0489158393560488E-2</v>
      </c>
      <c r="F36">
        <v>53061441.346167333</v>
      </c>
      <c r="G36" s="29">
        <f t="shared" si="6"/>
        <v>44686811.658965841</v>
      </c>
      <c r="H36" s="29">
        <f t="shared" si="7"/>
        <v>44209019.790916301</v>
      </c>
      <c r="I36" s="29">
        <f t="shared" si="8"/>
        <v>36896149.810491547</v>
      </c>
      <c r="J36" s="29">
        <f t="shared" si="9"/>
        <v>35741486.129371844</v>
      </c>
      <c r="K36" s="29">
        <f t="shared" si="10"/>
        <v>41680704.489154205</v>
      </c>
      <c r="L36" s="29">
        <f t="shared" si="11"/>
        <v>36710341.86180561</v>
      </c>
      <c r="M36" s="29">
        <f t="shared" si="17"/>
        <v>39908892.978470534</v>
      </c>
      <c r="N36" s="29">
        <f t="shared" si="18"/>
        <v>32503119.0237028</v>
      </c>
      <c r="O36" s="29">
        <f t="shared" si="19"/>
        <v>29769087.778752707</v>
      </c>
      <c r="P36" s="29">
        <f t="shared" si="12"/>
        <v>457883.873547467</v>
      </c>
      <c r="Q36" s="29">
        <f t="shared" si="13"/>
        <v>736595.79657635989</v>
      </c>
      <c r="R36" s="29">
        <f t="shared" si="14"/>
        <v>909131.74892757938</v>
      </c>
      <c r="S36" s="29">
        <f t="shared" si="15"/>
        <v>-92903.974342964313</v>
      </c>
      <c r="T36" s="29">
        <f t="shared" si="16"/>
        <v>710051.80390694155</v>
      </c>
    </row>
    <row r="37" spans="1:28">
      <c r="A37" s="25" t="s">
        <v>826</v>
      </c>
      <c r="B37" t="str">
        <f>VLOOKUP(A37,'Branch Population-2'!$A$2:$B$943,2,0)</f>
        <v>73561.5</v>
      </c>
      <c r="C37">
        <f t="shared" si="3"/>
        <v>0</v>
      </c>
      <c r="D37" s="98">
        <f t="shared" si="4"/>
        <v>73561.5</v>
      </c>
      <c r="E37" s="120">
        <f t="shared" si="5"/>
        <v>9.4670679403300959E-3</v>
      </c>
      <c r="F37">
        <v>47890998.628107399</v>
      </c>
      <c r="G37" s="29">
        <f t="shared" si="6"/>
        <v>40332414.302360587</v>
      </c>
      <c r="H37" s="29">
        <f t="shared" si="7"/>
        <v>39901179.697405137</v>
      </c>
      <c r="I37" s="29">
        <f t="shared" si="8"/>
        <v>33300894.493781537</v>
      </c>
      <c r="J37" s="29">
        <f t="shared" si="9"/>
        <v>32258744.198472545</v>
      </c>
      <c r="K37" s="29">
        <f t="shared" si="10"/>
        <v>37619229.912849247</v>
      </c>
      <c r="L37" s="29">
        <f t="shared" si="11"/>
        <v>33133192.147409972</v>
      </c>
      <c r="M37" s="29">
        <f t="shared" si="17"/>
        <v>36020068.252806142</v>
      </c>
      <c r="N37" s="29">
        <f t="shared" si="18"/>
        <v>29335931.875996754</v>
      </c>
      <c r="O37" s="29">
        <f t="shared" si="19"/>
        <v>26868311.63652949</v>
      </c>
      <c r="P37" s="29">
        <f t="shared" si="12"/>
        <v>413266.49641563417</v>
      </c>
      <c r="Q37" s="29">
        <f t="shared" si="13"/>
        <v>664820.01597297669</v>
      </c>
      <c r="R37" s="29">
        <f t="shared" si="14"/>
        <v>820543.62331799825</v>
      </c>
      <c r="S37" s="29">
        <f t="shared" si="15"/>
        <v>-83851.173185780848</v>
      </c>
      <c r="T37" s="29">
        <f t="shared" si="16"/>
        <v>640862.53791989642</v>
      </c>
    </row>
    <row r="38" spans="1:28">
      <c r="A38" s="25" t="s">
        <v>1011</v>
      </c>
      <c r="B38" t="str">
        <f>VLOOKUP(A38,'Branch Population-2'!$A$2:$B$943,2,0)</f>
        <v>262841</v>
      </c>
      <c r="C38">
        <f t="shared" si="3"/>
        <v>0</v>
      </c>
      <c r="D38" s="98">
        <f t="shared" si="4"/>
        <v>262841</v>
      </c>
      <c r="E38" s="120">
        <f t="shared" si="5"/>
        <v>3.3826575103883184E-2</v>
      </c>
      <c r="F38">
        <v>171118288.3765336</v>
      </c>
      <c r="G38" s="29">
        <f t="shared" si="6"/>
        <v>144110874.67828631</v>
      </c>
      <c r="H38" s="29">
        <f t="shared" si="7"/>
        <v>142570039.66539106</v>
      </c>
      <c r="I38" s="29">
        <f t="shared" si="8"/>
        <v>118986703.77357766</v>
      </c>
      <c r="J38" s="29">
        <f t="shared" si="9"/>
        <v>115263019.1590808</v>
      </c>
      <c r="K38" s="29">
        <f t="shared" si="10"/>
        <v>134416454.38882038</v>
      </c>
      <c r="L38" s="29">
        <f t="shared" si="11"/>
        <v>118387490.15745172</v>
      </c>
      <c r="M38" s="29">
        <f t="shared" si="17"/>
        <v>128702524.54933383</v>
      </c>
      <c r="N38" s="29">
        <f t="shared" si="18"/>
        <v>104819581.84945743</v>
      </c>
      <c r="O38" s="29">
        <f t="shared" si="19"/>
        <v>96002581.497890174</v>
      </c>
      <c r="P38" s="29">
        <f t="shared" si="12"/>
        <v>1476633.5540246149</v>
      </c>
      <c r="Q38" s="29">
        <f t="shared" si="13"/>
        <v>2375453.9782135109</v>
      </c>
      <c r="R38" s="29">
        <f t="shared" si="14"/>
        <v>2931866.6217590179</v>
      </c>
      <c r="S38" s="29">
        <f t="shared" si="15"/>
        <v>-299606.80806296534</v>
      </c>
      <c r="T38" s="29">
        <f t="shared" si="16"/>
        <v>2289852.0330526633</v>
      </c>
    </row>
    <row r="39" spans="1:28">
      <c r="A39" s="25" t="s">
        <v>1012</v>
      </c>
      <c r="B39" t="str">
        <f>VLOOKUP(A39,'Branch Population-2'!$A$2:$B$943,2,0)</f>
        <v>165589.83</v>
      </c>
      <c r="C39">
        <f t="shared" si="3"/>
        <v>0</v>
      </c>
      <c r="D39" s="98">
        <f t="shared" si="4"/>
        <v>165589.82999999999</v>
      </c>
      <c r="E39" s="120">
        <f t="shared" si="5"/>
        <v>2.1310742315446402E-2</v>
      </c>
      <c r="F39">
        <v>107804521.67721616</v>
      </c>
      <c r="G39" s="29">
        <f t="shared" si="6"/>
        <v>90789851.047320366</v>
      </c>
      <c r="H39" s="29">
        <f t="shared" si="7"/>
        <v>89819124.98919636</v>
      </c>
      <c r="I39" s="29">
        <f t="shared" si="8"/>
        <v>74961623.377353907</v>
      </c>
      <c r="J39" s="29">
        <f t="shared" si="9"/>
        <v>72615702.070220888</v>
      </c>
      <c r="K39" s="29">
        <f t="shared" si="10"/>
        <v>84682366.264956817</v>
      </c>
      <c r="L39" s="29">
        <f t="shared" si="11"/>
        <v>74584118.799194574</v>
      </c>
      <c r="M39" s="29">
        <f t="shared" si="17"/>
        <v>81082590.466080293</v>
      </c>
      <c r="N39" s="29">
        <f t="shared" si="18"/>
        <v>66036336.565158173</v>
      </c>
      <c r="O39" s="29">
        <f t="shared" si="19"/>
        <v>60481626.3436708</v>
      </c>
      <c r="P39" s="29">
        <f t="shared" si="12"/>
        <v>930279.13903550722</v>
      </c>
      <c r="Q39" s="29">
        <f t="shared" si="13"/>
        <v>1496536.0062745116</v>
      </c>
      <c r="R39" s="29">
        <f t="shared" si="14"/>
        <v>1847075.9717081808</v>
      </c>
      <c r="S39" s="29">
        <f t="shared" si="15"/>
        <v>-188752.28907966812</v>
      </c>
      <c r="T39" s="29">
        <f t="shared" si="16"/>
        <v>1442606.7808231777</v>
      </c>
    </row>
    <row r="40" spans="1:28">
      <c r="A40" s="25" t="s">
        <v>998</v>
      </c>
      <c r="B40" t="str">
        <f>VLOOKUP(A40,'Branch Population-2'!$A$2:$B$943,2,0)</f>
        <v>121716</v>
      </c>
      <c r="C40">
        <f t="shared" si="3"/>
        <v>0</v>
      </c>
      <c r="D40" s="98">
        <f t="shared" si="4"/>
        <v>121716</v>
      </c>
      <c r="E40" s="120">
        <f t="shared" si="5"/>
        <v>1.5664357597727316E-2</v>
      </c>
      <c r="F40">
        <v>79241189.875392973</v>
      </c>
      <c r="G40" s="29">
        <f t="shared" si="6"/>
        <v>66734638.897060573</v>
      </c>
      <c r="H40" s="29">
        <f t="shared" si="7"/>
        <v>66021111.424445726</v>
      </c>
      <c r="I40" s="29">
        <f t="shared" si="8"/>
        <v>55100177.05192408</v>
      </c>
      <c r="J40" s="29">
        <f t="shared" si="9"/>
        <v>53375818.993104875</v>
      </c>
      <c r="K40" s="29">
        <f t="shared" si="10"/>
        <v>62245361.881858841</v>
      </c>
      <c r="L40" s="29">
        <f t="shared" si="11"/>
        <v>54822694.145907193</v>
      </c>
      <c r="M40" s="29">
        <f t="shared" si="17"/>
        <v>59599364.170912132</v>
      </c>
      <c r="N40" s="29">
        <f t="shared" si="18"/>
        <v>48539688.345382035</v>
      </c>
      <c r="O40" s="29">
        <f t="shared" si="19"/>
        <v>44456725.58541932</v>
      </c>
      <c r="P40" s="29">
        <f t="shared" si="12"/>
        <v>683797.16125589237</v>
      </c>
      <c r="Q40" s="29">
        <f t="shared" si="13"/>
        <v>1100021.5202812182</v>
      </c>
      <c r="R40" s="29">
        <f t="shared" si="14"/>
        <v>1357684.2187254676</v>
      </c>
      <c r="S40" s="29">
        <f t="shared" si="15"/>
        <v>-138741.45300844192</v>
      </c>
      <c r="T40" s="29">
        <f t="shared" si="16"/>
        <v>1060381.1051359489</v>
      </c>
    </row>
    <row r="41" spans="1:28">
      <c r="A41" s="25" t="s">
        <v>607</v>
      </c>
      <c r="B41" t="str">
        <f>VLOOKUP(A41,'Branch Population-2'!$A$2:$B$943,2,0)</f>
        <v>174775</v>
      </c>
      <c r="C41">
        <f t="shared" si="3"/>
        <v>0</v>
      </c>
      <c r="D41" s="98">
        <f t="shared" si="4"/>
        <v>174775</v>
      </c>
      <c r="E41" s="120">
        <f t="shared" si="5"/>
        <v>2.2492836596197639E-2</v>
      </c>
      <c r="F41">
        <v>113784374.77794051</v>
      </c>
      <c r="G41" s="29">
        <f t="shared" si="6"/>
        <v>95825910.424543709</v>
      </c>
      <c r="H41" s="29">
        <f t="shared" si="7"/>
        <v>94801338.765712827</v>
      </c>
      <c r="I41" s="29">
        <f t="shared" si="8"/>
        <v>79119700.320829079</v>
      </c>
      <c r="J41" s="29">
        <f t="shared" si="9"/>
        <v>76643652.145321116</v>
      </c>
      <c r="K41" s="29">
        <f t="shared" si="10"/>
        <v>89379647.071066082</v>
      </c>
      <c r="L41" s="29">
        <f t="shared" si="11"/>
        <v>78721255.786839291</v>
      </c>
      <c r="M41" s="29">
        <f t="shared" si="17"/>
        <v>85580193.836234912</v>
      </c>
      <c r="N41" s="29">
        <f t="shared" si="18"/>
        <v>69699333.124356255</v>
      </c>
      <c r="O41" s="29">
        <f t="shared" si="19"/>
        <v>63836506.409935109</v>
      </c>
      <c r="P41" s="29">
        <f t="shared" si="12"/>
        <v>981881.17304626014</v>
      </c>
      <c r="Q41" s="29">
        <f t="shared" si="13"/>
        <v>1579547.9740309401</v>
      </c>
      <c r="R41" s="29">
        <f t="shared" si="14"/>
        <v>1949532.1841643136</v>
      </c>
      <c r="S41" s="29">
        <f t="shared" si="15"/>
        <v>-199222.26699489335</v>
      </c>
      <c r="T41" s="29">
        <f t="shared" si="16"/>
        <v>1522627.3263181134</v>
      </c>
    </row>
    <row r="42" spans="1:28">
      <c r="A42" s="25" t="s">
        <v>907</v>
      </c>
      <c r="B42" t="str">
        <f>VLOOKUP(A42,'Branch Population-2'!$A$2:$B$943,2,0)</f>
        <v>193556</v>
      </c>
      <c r="C42">
        <f t="shared" si="3"/>
        <v>0</v>
      </c>
      <c r="D42" s="98">
        <f t="shared" si="4"/>
        <v>193556</v>
      </c>
      <c r="E42" s="120">
        <f t="shared" si="5"/>
        <v>2.4909875441073551E-2</v>
      </c>
      <c r="F42">
        <v>126011434.38431728</v>
      </c>
      <c r="G42" s="29">
        <f t="shared" si="6"/>
        <v>106123186.4862422</v>
      </c>
      <c r="H42" s="29">
        <f t="shared" si="7"/>
        <v>104988516.24166104</v>
      </c>
      <c r="I42" s="29">
        <f t="shared" si="8"/>
        <v>87621757.775988504</v>
      </c>
      <c r="J42" s="29">
        <f t="shared" si="9"/>
        <v>84879638.018250734</v>
      </c>
      <c r="K42" s="29">
        <f t="shared" si="10"/>
        <v>98984219.53075248</v>
      </c>
      <c r="L42" s="29">
        <f t="shared" si="11"/>
        <v>87180497.125318065</v>
      </c>
      <c r="M42" s="29">
        <f t="shared" si="17"/>
        <v>94776484.04043074</v>
      </c>
      <c r="N42" s="29">
        <f t="shared" si="18"/>
        <v>77189095.249422967</v>
      </c>
      <c r="O42" s="29">
        <f t="shared" si="19"/>
        <v>70696259.960986406</v>
      </c>
      <c r="P42" s="29">
        <f t="shared" si="12"/>
        <v>1087392.3177235983</v>
      </c>
      <c r="Q42" s="29">
        <f t="shared" si="13"/>
        <v>1749283.2937292669</v>
      </c>
      <c r="R42" s="29">
        <f t="shared" si="14"/>
        <v>2159025.3264946807</v>
      </c>
      <c r="S42" s="29">
        <f t="shared" si="15"/>
        <v>-220630.32533522285</v>
      </c>
      <c r="T42" s="29">
        <f t="shared" si="16"/>
        <v>1686246.0579192031</v>
      </c>
    </row>
    <row r="43" spans="1:28">
      <c r="A43" s="25" t="s">
        <v>52</v>
      </c>
      <c r="B43" t="str">
        <f>VLOOKUP(A43,'Branch Population-2'!$A$2:$B$943,2,0)</f>
        <v>94938.6</v>
      </c>
      <c r="C43">
        <f t="shared" si="3"/>
        <v>0</v>
      </c>
      <c r="D43" s="98">
        <f t="shared" si="4"/>
        <v>94938.6</v>
      </c>
      <c r="E43" s="120">
        <f t="shared" si="5"/>
        <v>1.2218214369742636E-2</v>
      </c>
      <c r="F43">
        <v>61808206.226822965</v>
      </c>
      <c r="G43" s="29">
        <f t="shared" si="6"/>
        <v>52053084.133494981</v>
      </c>
      <c r="H43" s="29">
        <f t="shared" si="7"/>
        <v>51496532.001387514</v>
      </c>
      <c r="I43" s="29">
        <f t="shared" si="8"/>
        <v>42978192.423853889</v>
      </c>
      <c r="J43" s="29">
        <f t="shared" si="9"/>
        <v>41633191.437927522</v>
      </c>
      <c r="K43" s="29">
        <f t="shared" si="10"/>
        <v>48551443.635652207</v>
      </c>
      <c r="L43" s="29">
        <f t="shared" si="11"/>
        <v>42761755.483589873</v>
      </c>
      <c r="M43" s="29">
        <f t="shared" si="17"/>
        <v>46487562.812420376</v>
      </c>
      <c r="N43" s="29">
        <f t="shared" si="18"/>
        <v>37861004.764754735</v>
      </c>
      <c r="O43" s="29">
        <f t="shared" si="19"/>
        <v>34676289.786584266</v>
      </c>
      <c r="P43" s="29">
        <f t="shared" si="12"/>
        <v>533362.45993631624</v>
      </c>
      <c r="Q43" s="29">
        <f t="shared" si="13"/>
        <v>858017.87033233477</v>
      </c>
      <c r="R43" s="29">
        <f t="shared" si="14"/>
        <v>1058995.0291489176</v>
      </c>
      <c r="S43" s="29">
        <f t="shared" si="15"/>
        <v>-108218.47013200619</v>
      </c>
      <c r="T43" s="29">
        <f t="shared" si="16"/>
        <v>827098.30743747589</v>
      </c>
    </row>
    <row r="44" spans="1:28">
      <c r="A44" s="25" t="s">
        <v>675</v>
      </c>
      <c r="B44" t="str">
        <f>VLOOKUP(A44,'Branch Population-2'!$A$2:$B$943,2,0)</f>
        <v>101267.84</v>
      </c>
      <c r="C44">
        <f t="shared" si="3"/>
        <v>0</v>
      </c>
      <c r="D44" s="98">
        <f t="shared" si="4"/>
        <v>101267.84</v>
      </c>
      <c r="E44" s="120">
        <f t="shared" si="5"/>
        <v>1.3032761994392144E-2</v>
      </c>
      <c r="F44">
        <v>65928753.308611155</v>
      </c>
      <c r="G44" s="29">
        <f t="shared" si="6"/>
        <v>55523289.742394641</v>
      </c>
      <c r="H44" s="29">
        <f t="shared" si="7"/>
        <v>54929634.134813346</v>
      </c>
      <c r="I44" s="29">
        <f t="shared" si="8"/>
        <v>45843405.252110809</v>
      </c>
      <c r="J44" s="29">
        <f t="shared" si="9"/>
        <v>44408737.533789359</v>
      </c>
      <c r="K44" s="29">
        <f t="shared" si="10"/>
        <v>51788206.544695683</v>
      </c>
      <c r="L44" s="29">
        <f t="shared" si="11"/>
        <v>45612539.182495862</v>
      </c>
      <c r="M44" s="29">
        <f t="shared" si="17"/>
        <v>49586733.666581735</v>
      </c>
      <c r="N44" s="29">
        <f t="shared" si="18"/>
        <v>40385071.749071717</v>
      </c>
      <c r="O44" s="29">
        <f t="shared" si="19"/>
        <v>36988042.439023219</v>
      </c>
      <c r="P44" s="29">
        <f t="shared" si="12"/>
        <v>568919.95726540394</v>
      </c>
      <c r="Q44" s="29">
        <f t="shared" si="13"/>
        <v>915219.06168782373</v>
      </c>
      <c r="R44" s="29">
        <f t="shared" si="14"/>
        <v>1129594.6977588455</v>
      </c>
      <c r="S44" s="29">
        <f t="shared" si="15"/>
        <v>-115433.03480747326</v>
      </c>
      <c r="T44" s="29">
        <f t="shared" si="16"/>
        <v>882238.1945999742</v>
      </c>
    </row>
    <row r="45" spans="1:28">
      <c r="A45" s="25" t="s">
        <v>592</v>
      </c>
      <c r="B45" t="str">
        <f>VLOOKUP(A45,'Branch Population-2'!$A$2:$B$943,2,0)</f>
        <v>149456</v>
      </c>
      <c r="C45">
        <f t="shared" si="3"/>
        <v>0</v>
      </c>
      <c r="D45" s="98">
        <f t="shared" si="4"/>
        <v>149456</v>
      </c>
      <c r="E45" s="120">
        <f t="shared" si="5"/>
        <v>1.9234383557839015E-2</v>
      </c>
      <c r="F45">
        <v>97300858.342508227</v>
      </c>
      <c r="G45" s="29">
        <f t="shared" si="6"/>
        <v>81943969.494553581</v>
      </c>
      <c r="H45" s="29">
        <f t="shared" si="7"/>
        <v>81067823.696572021</v>
      </c>
      <c r="I45" s="29">
        <f t="shared" si="8"/>
        <v>67657925.510798618</v>
      </c>
      <c r="J45" s="29">
        <f t="shared" si="9"/>
        <v>65540573.165676504</v>
      </c>
      <c r="K45" s="29">
        <f t="shared" si="10"/>
        <v>76431552.182252899</v>
      </c>
      <c r="L45" s="29">
        <f t="shared" si="11"/>
        <v>67317202.144916907</v>
      </c>
      <c r="M45" s="29">
        <f t="shared" si="17"/>
        <v>73182511.514737934</v>
      </c>
      <c r="N45" s="29">
        <f t="shared" si="18"/>
        <v>59602251.646023676</v>
      </c>
      <c r="O45" s="29">
        <f t="shared" si="19"/>
        <v>54588750.690906942</v>
      </c>
      <c r="P45" s="29">
        <f t="shared" si="12"/>
        <v>839639.72306566639</v>
      </c>
      <c r="Q45" s="29">
        <f t="shared" si="13"/>
        <v>1350724.7718882458</v>
      </c>
      <c r="R45" s="29">
        <f t="shared" si="14"/>
        <v>1667110.7544926999</v>
      </c>
      <c r="S45" s="29">
        <f t="shared" si="15"/>
        <v>-170361.68294085984</v>
      </c>
      <c r="T45" s="29">
        <f t="shared" si="16"/>
        <v>1302050.0053337144</v>
      </c>
    </row>
    <row r="46" spans="1:28">
      <c r="A46" s="25" t="s">
        <v>1013</v>
      </c>
      <c r="B46" t="str">
        <f>VLOOKUP(A46,'Branch Population-2'!$A$2:$B$943,2,0)</f>
        <v>65879</v>
      </c>
      <c r="C46">
        <f t="shared" si="3"/>
        <v>0</v>
      </c>
      <c r="D46" s="98">
        <f t="shared" si="4"/>
        <v>65879</v>
      </c>
      <c r="E46" s="120">
        <f t="shared" si="5"/>
        <v>8.4783612194015406E-3</v>
      </c>
      <c r="F46">
        <v>42889433.992252573</v>
      </c>
      <c r="G46" s="29">
        <f t="shared" si="6"/>
        <v>36120241.183570392</v>
      </c>
      <c r="H46" s="29">
        <f t="shared" si="7"/>
        <v>35734043.178637646</v>
      </c>
      <c r="I46" s="29">
        <f t="shared" si="8"/>
        <v>29823068.158694886</v>
      </c>
      <c r="J46" s="29">
        <f t="shared" si="9"/>
        <v>28889756.313440766</v>
      </c>
      <c r="K46" s="29">
        <f t="shared" si="10"/>
        <v>33690412.069201902</v>
      </c>
      <c r="L46" s="29">
        <f t="shared" si="11"/>
        <v>29672880.045665488</v>
      </c>
      <c r="M46" s="29">
        <f t="shared" si="17"/>
        <v>32258261.134242997</v>
      </c>
      <c r="N46" s="29">
        <f t="shared" si="18"/>
        <v>26272192.05778553</v>
      </c>
      <c r="O46" s="29">
        <f t="shared" si="19"/>
        <v>24062281.25178152</v>
      </c>
      <c r="P46" s="29">
        <f t="shared" si="12"/>
        <v>370106.42139387538</v>
      </c>
      <c r="Q46" s="29">
        <f t="shared" si="13"/>
        <v>595388.59093797347</v>
      </c>
      <c r="R46" s="29">
        <f t="shared" si="14"/>
        <v>734848.98160812934</v>
      </c>
      <c r="S46" s="29">
        <f t="shared" si="15"/>
        <v>-75094.056514699347</v>
      </c>
      <c r="T46" s="29">
        <f t="shared" si="16"/>
        <v>573933.14621948788</v>
      </c>
    </row>
    <row r="47" spans="1:28">
      <c r="A47" s="25" t="s">
        <v>841</v>
      </c>
      <c r="B47" t="str">
        <f>VLOOKUP(A47,'Branch Population-2'!$A$2:$B$943,2,0)</f>
        <v>73767.15</v>
      </c>
      <c r="C47">
        <f t="shared" si="3"/>
        <v>0</v>
      </c>
      <c r="D47" s="98">
        <f t="shared" si="4"/>
        <v>73767.149999999994</v>
      </c>
      <c r="E47" s="120">
        <f t="shared" si="5"/>
        <v>9.4935342647243619E-3</v>
      </c>
      <c r="F47">
        <v>48024883.661281951</v>
      </c>
      <c r="G47" s="29">
        <f t="shared" si="6"/>
        <v>40445168.40608713</v>
      </c>
      <c r="H47" s="29">
        <f t="shared" si="7"/>
        <v>40012728.233049072</v>
      </c>
      <c r="I47" s="29">
        <f t="shared" si="8"/>
        <v>33393991.140161037</v>
      </c>
      <c r="J47" s="29">
        <f t="shared" si="9"/>
        <v>32348927.388652399</v>
      </c>
      <c r="K47" s="29">
        <f t="shared" si="10"/>
        <v>37724398.984056026</v>
      </c>
      <c r="L47" s="29">
        <f t="shared" si="11"/>
        <v>33225819.961757351</v>
      </c>
      <c r="M47" s="29">
        <f t="shared" si="17"/>
        <v>36120766.675706565</v>
      </c>
      <c r="N47" s="29">
        <f t="shared" si="18"/>
        <v>29417943.993616682</v>
      </c>
      <c r="O47" s="29">
        <f t="shared" si="19"/>
        <v>26943425.225676693</v>
      </c>
      <c r="P47" s="29">
        <f t="shared" si="12"/>
        <v>414421.83249480429</v>
      </c>
      <c r="Q47" s="29">
        <f t="shared" si="13"/>
        <v>666678.60010033729</v>
      </c>
      <c r="R47" s="29">
        <f t="shared" si="14"/>
        <v>822837.55147519102</v>
      </c>
      <c r="S47" s="29">
        <f t="shared" si="15"/>
        <v>-84085.589201844341</v>
      </c>
      <c r="T47" s="29">
        <f t="shared" si="16"/>
        <v>642654.14604266745</v>
      </c>
    </row>
    <row r="48" spans="1:28">
      <c r="A48" s="25" t="s">
        <v>616</v>
      </c>
      <c r="B48" t="str">
        <f>VLOOKUP(A48,'Branch Population-2'!$A$2:$B$943,2,0)</f>
        <v>142698.6</v>
      </c>
      <c r="C48">
        <f t="shared" si="3"/>
        <v>0</v>
      </c>
      <c r="D48" s="98">
        <f t="shared" si="4"/>
        <v>142698.6</v>
      </c>
      <c r="E48" s="120">
        <f t="shared" si="5"/>
        <v>1.8364733470497316E-2</v>
      </c>
      <c r="F48">
        <v>92901564.770061061</v>
      </c>
      <c r="G48" s="29">
        <f t="shared" si="6"/>
        <v>78239011.651024416</v>
      </c>
      <c r="H48" s="29">
        <f t="shared" si="7"/>
        <v>77402479.301919311</v>
      </c>
      <c r="I48" s="29">
        <f t="shared" si="8"/>
        <v>64598886.958671778</v>
      </c>
      <c r="J48" s="29">
        <f t="shared" si="9"/>
        <v>62577267.115001112</v>
      </c>
      <c r="K48" s="29">
        <f t="shared" si="10"/>
        <v>72975828.954571486</v>
      </c>
      <c r="L48" s="29">
        <f t="shared" si="11"/>
        <v>64273568.822908685</v>
      </c>
      <c r="M48" s="29">
        <f t="shared" si="17"/>
        <v>69873688.159973398</v>
      </c>
      <c r="N48" s="29">
        <f t="shared" si="18"/>
        <v>56907436.748844311</v>
      </c>
      <c r="O48" s="29">
        <f t="shared" si="19"/>
        <v>52120612.751187332</v>
      </c>
      <c r="P48" s="29">
        <f t="shared" si="12"/>
        <v>801676.83455905621</v>
      </c>
      <c r="Q48" s="29">
        <f t="shared" si="13"/>
        <v>1289654.038203699</v>
      </c>
      <c r="R48" s="29">
        <f t="shared" si="14"/>
        <v>1591735.1642694306</v>
      </c>
      <c r="S48" s="29">
        <f t="shared" si="15"/>
        <v>-162659.06788154764</v>
      </c>
      <c r="T48" s="29">
        <f t="shared" si="16"/>
        <v>1243180.0188089712</v>
      </c>
    </row>
    <row r="49" spans="1:20">
      <c r="A49" s="25" t="s">
        <v>615</v>
      </c>
      <c r="B49" t="str">
        <f>VLOOKUP(A49,'Branch Population-2'!$A$2:$B$943,2,0)</f>
        <v>110108.25</v>
      </c>
      <c r="C49">
        <f t="shared" si="3"/>
        <v>0</v>
      </c>
      <c r="D49" s="98">
        <f t="shared" si="4"/>
        <v>110108.25</v>
      </c>
      <c r="E49" s="120">
        <f t="shared" si="5"/>
        <v>1.4170487055604511E-2</v>
      </c>
      <c r="F49">
        <v>71684156.110102519</v>
      </c>
      <c r="G49" s="29">
        <f t="shared" si="6"/>
        <v>60370323.567462534</v>
      </c>
      <c r="H49" s="29">
        <f t="shared" si="7"/>
        <v>59724843.422399074</v>
      </c>
      <c r="I49" s="29">
        <f t="shared" si="8"/>
        <v>49845411.202122316</v>
      </c>
      <c r="J49" s="29">
        <f t="shared" si="9"/>
        <v>48285500.8515523</v>
      </c>
      <c r="K49" s="29">
        <f t="shared" si="10"/>
        <v>56309177.654771626</v>
      </c>
      <c r="L49" s="29">
        <f t="shared" si="11"/>
        <v>49594391.145708747</v>
      </c>
      <c r="M49" s="29">
        <f t="shared" si="17"/>
        <v>53915522.116827987</v>
      </c>
      <c r="N49" s="29">
        <f t="shared" si="18"/>
        <v>43910579.868344441</v>
      </c>
      <c r="O49" s="29">
        <f t="shared" si="19"/>
        <v>40216999.038259119</v>
      </c>
      <c r="P49" s="29">
        <f t="shared" si="12"/>
        <v>618585.13901914388</v>
      </c>
      <c r="Q49" s="29">
        <f t="shared" si="13"/>
        <v>995115.22363949218</v>
      </c>
      <c r="R49" s="29">
        <f t="shared" si="14"/>
        <v>1228205.2760235174</v>
      </c>
      <c r="S49" s="29">
        <f t="shared" si="15"/>
        <v>-125510.02820678281</v>
      </c>
      <c r="T49" s="29">
        <f t="shared" si="16"/>
        <v>959255.21558041137</v>
      </c>
    </row>
    <row r="50" spans="1:20">
      <c r="A50" s="25" t="s">
        <v>56</v>
      </c>
      <c r="B50" t="str">
        <f>VLOOKUP(A50,'Branch Population-2'!$A$2:$B$943,2,0)</f>
        <v>28058.5</v>
      </c>
      <c r="C50">
        <f t="shared" si="3"/>
        <v>0</v>
      </c>
      <c r="D50" s="98">
        <f t="shared" si="4"/>
        <v>28058.5</v>
      </c>
      <c r="E50" s="120">
        <f t="shared" si="5"/>
        <v>3.6110156237128387E-3</v>
      </c>
      <c r="F50">
        <v>18267022.627417214</v>
      </c>
      <c r="G50" s="29">
        <f t="shared" si="6"/>
        <v>15383958.275766324</v>
      </c>
      <c r="H50" s="29">
        <f t="shared" si="7"/>
        <v>15219472.829396384</v>
      </c>
      <c r="I50" s="29">
        <f t="shared" si="8"/>
        <v>12701931.691900915</v>
      </c>
      <c r="J50" s="29">
        <f t="shared" si="9"/>
        <v>12304425.196506893</v>
      </c>
      <c r="K50" s="29">
        <f t="shared" si="10"/>
        <v>14349070.675688786</v>
      </c>
      <c r="L50" s="29">
        <f t="shared" si="11"/>
        <v>12637965.129423715</v>
      </c>
      <c r="M50" s="29">
        <f t="shared" si="17"/>
        <v>13739103.812066926</v>
      </c>
      <c r="N50" s="29">
        <f t="shared" si="18"/>
        <v>11189579.393332856</v>
      </c>
      <c r="O50" s="29">
        <f t="shared" si="19"/>
        <v>10248357.116882645</v>
      </c>
      <c r="P50" s="29">
        <f t="shared" si="12"/>
        <v>157631.88610452574</v>
      </c>
      <c r="Q50" s="29">
        <f t="shared" si="13"/>
        <v>253581.72982032402</v>
      </c>
      <c r="R50" s="29">
        <f t="shared" si="14"/>
        <v>312979.25212058012</v>
      </c>
      <c r="S50" s="29">
        <f t="shared" si="15"/>
        <v>-31983.281238599426</v>
      </c>
      <c r="T50" s="29">
        <f t="shared" si="16"/>
        <v>244443.64946643845</v>
      </c>
    </row>
    <row r="51" spans="1:20">
      <c r="A51" s="25" t="s">
        <v>588</v>
      </c>
      <c r="B51" t="str">
        <f>VLOOKUP(A51,'Branch Population-2'!$A$2:$B$943,2,0)</f>
        <v>63162.45</v>
      </c>
      <c r="C51">
        <f t="shared" si="3"/>
        <v>0</v>
      </c>
      <c r="D51" s="98">
        <f t="shared" si="4"/>
        <v>63162.45</v>
      </c>
      <c r="E51" s="120">
        <f t="shared" si="5"/>
        <v>8.1287522063539022E-3</v>
      </c>
      <c r="F51">
        <v>41120869.01841183</v>
      </c>
      <c r="G51" s="29">
        <f t="shared" si="6"/>
        <v>34630806.899698012</v>
      </c>
      <c r="H51" s="29">
        <f t="shared" si="7"/>
        <v>34260533.942053474</v>
      </c>
      <c r="I51" s="29">
        <f t="shared" si="8"/>
        <v>28593300.618105277</v>
      </c>
      <c r="J51" s="29">
        <f t="shared" si="9"/>
        <v>27698474.303797662</v>
      </c>
      <c r="K51" s="29">
        <f t="shared" si="10"/>
        <v>32301172.874517847</v>
      </c>
      <c r="L51" s="29">
        <f t="shared" si="11"/>
        <v>28449305.57902129</v>
      </c>
      <c r="M51" s="29">
        <f t="shared" si="17"/>
        <v>30928077.323252723</v>
      </c>
      <c r="N51" s="29">
        <f t="shared" si="18"/>
        <v>25188846.479762524</v>
      </c>
      <c r="O51" s="29">
        <f t="shared" si="19"/>
        <v>23070062.333241053</v>
      </c>
      <c r="P51" s="29">
        <f t="shared" si="12"/>
        <v>354844.91774267337</v>
      </c>
      <c r="Q51" s="29">
        <f t="shared" si="13"/>
        <v>570837.47636864847</v>
      </c>
      <c r="R51" s="29">
        <f t="shared" si="14"/>
        <v>704547.1555180616</v>
      </c>
      <c r="S51" s="29">
        <f t="shared" si="15"/>
        <v>-71997.5195419917</v>
      </c>
      <c r="T51" s="29">
        <f t="shared" si="16"/>
        <v>550266.75649950793</v>
      </c>
    </row>
    <row r="52" spans="1:20">
      <c r="A52" s="25" t="s">
        <v>611</v>
      </c>
      <c r="B52" t="str">
        <f>VLOOKUP(A52,'Branch Population-2'!$A$2:$B$943,2,0)</f>
        <v>313845</v>
      </c>
      <c r="C52">
        <f t="shared" si="3"/>
        <v>0</v>
      </c>
      <c r="D52" s="98">
        <f t="shared" si="4"/>
        <v>313845</v>
      </c>
      <c r="E52" s="120">
        <f t="shared" si="5"/>
        <v>4.0390583902352437E-2</v>
      </c>
      <c r="F52">
        <v>204323599.49754104</v>
      </c>
      <c r="G52" s="29">
        <f t="shared" si="6"/>
        <v>172075427.59085062</v>
      </c>
      <c r="H52" s="29">
        <f t="shared" si="7"/>
        <v>170235595.27921692</v>
      </c>
      <c r="I52" s="29">
        <f t="shared" si="8"/>
        <v>142075939.62060133</v>
      </c>
      <c r="J52" s="29">
        <f t="shared" si="9"/>
        <v>137629678.20081991</v>
      </c>
      <c r="K52" s="29">
        <f t="shared" si="10"/>
        <v>160499815.96348867</v>
      </c>
      <c r="L52" s="29">
        <f t="shared" si="11"/>
        <v>141360449.27718824</v>
      </c>
      <c r="M52" s="29">
        <f t="shared" si="17"/>
        <v>153677104.47451377</v>
      </c>
      <c r="N52" s="29">
        <f t="shared" si="18"/>
        <v>125159703.64419161</v>
      </c>
      <c r="O52" s="29">
        <f t="shared" si="19"/>
        <v>114631774.30539884</v>
      </c>
      <c r="P52" s="29">
        <f t="shared" si="12"/>
        <v>1763172.6319822827</v>
      </c>
      <c r="Q52" s="29">
        <f t="shared" si="13"/>
        <v>2836408.1471019331</v>
      </c>
      <c r="R52" s="29">
        <f t="shared" si="14"/>
        <v>3500792.0374140977</v>
      </c>
      <c r="S52" s="29">
        <f t="shared" si="15"/>
        <v>-357745.17170655011</v>
      </c>
      <c r="T52" s="29">
        <f t="shared" si="16"/>
        <v>2734195.2409000616</v>
      </c>
    </row>
    <row r="53" spans="1:20">
      <c r="A53" s="25" t="s">
        <v>909</v>
      </c>
      <c r="B53" t="str">
        <f>VLOOKUP(A53,'Branch Population-2'!$A$2:$B$943,2,0)</f>
        <v>37961.5</v>
      </c>
      <c r="C53">
        <f t="shared" si="3"/>
        <v>0</v>
      </c>
      <c r="D53" s="98">
        <f t="shared" si="4"/>
        <v>37961.5</v>
      </c>
      <c r="E53" s="120">
        <f t="shared" si="5"/>
        <v>4.8854917261997232E-3</v>
      </c>
      <c r="F53">
        <v>24714207.084152702</v>
      </c>
      <c r="G53" s="29">
        <f t="shared" si="6"/>
        <v>20813590.608389735</v>
      </c>
      <c r="H53" s="29">
        <f t="shared" si="7"/>
        <v>20591051.475065697</v>
      </c>
      <c r="I53" s="29">
        <f t="shared" si="8"/>
        <v>17184966.406689476</v>
      </c>
      <c r="J53" s="29">
        <f t="shared" si="9"/>
        <v>16647163.501156386</v>
      </c>
      <c r="K53" s="29">
        <f t="shared" si="10"/>
        <v>19413448.561226007</v>
      </c>
      <c r="L53" s="29">
        <f t="shared" si="11"/>
        <v>17098423.410396792</v>
      </c>
      <c r="M53" s="29">
        <f t="shared" si="17"/>
        <v>18588199.275149371</v>
      </c>
      <c r="N53" s="29">
        <f t="shared" si="18"/>
        <v>15138842.708626805</v>
      </c>
      <c r="O53" s="29">
        <f t="shared" si="19"/>
        <v>13865424.334605932</v>
      </c>
      <c r="P53" s="29">
        <f t="shared" si="12"/>
        <v>213266.66943553483</v>
      </c>
      <c r="Q53" s="29">
        <f t="shared" si="13"/>
        <v>343081.16387455602</v>
      </c>
      <c r="R53" s="29">
        <f t="shared" si="14"/>
        <v>423442.51757490251</v>
      </c>
      <c r="S53" s="29">
        <f t="shared" si="15"/>
        <v>-43271.498146340404</v>
      </c>
      <c r="T53" s="29">
        <f t="shared" si="16"/>
        <v>330717.87868988735</v>
      </c>
    </row>
    <row r="54" spans="1:20">
      <c r="A54" s="25" t="s">
        <v>851</v>
      </c>
      <c r="B54" t="str">
        <f>VLOOKUP(A54,'Branch Population-2'!$A$2:$B$943,2,0)</f>
        <v>33010</v>
      </c>
      <c r="C54">
        <f t="shared" si="3"/>
        <v>0</v>
      </c>
      <c r="D54" s="98">
        <f t="shared" si="4"/>
        <v>33010</v>
      </c>
      <c r="E54" s="120">
        <f t="shared" si="5"/>
        <v>4.2482536749562805E-3</v>
      </c>
      <c r="F54">
        <v>21490614.855784956</v>
      </c>
      <c r="G54" s="29">
        <f t="shared" si="6"/>
        <v>18098774.442078028</v>
      </c>
      <c r="H54" s="29">
        <f t="shared" si="7"/>
        <v>17905262.152231038</v>
      </c>
      <c r="I54" s="29">
        <f t="shared" si="8"/>
        <v>14943449.049295193</v>
      </c>
      <c r="J54" s="29">
        <f t="shared" si="9"/>
        <v>14475794.348831639</v>
      </c>
      <c r="K54" s="29">
        <f t="shared" si="10"/>
        <v>16881259.618457392</v>
      </c>
      <c r="L54" s="29">
        <f t="shared" si="11"/>
        <v>14868194.269910254</v>
      </c>
      <c r="M54" s="29">
        <f t="shared" si="17"/>
        <v>16163651.543608146</v>
      </c>
      <c r="N54" s="29">
        <f t="shared" si="18"/>
        <v>13164211.050979828</v>
      </c>
      <c r="O54" s="29">
        <f t="shared" si="19"/>
        <v>12056890.725744287</v>
      </c>
      <c r="P54" s="29">
        <f t="shared" si="12"/>
        <v>185449.27777003028</v>
      </c>
      <c r="Q54" s="29">
        <f t="shared" si="13"/>
        <v>298331.44684743998</v>
      </c>
      <c r="R54" s="29">
        <f t="shared" si="14"/>
        <v>368210.88484774128</v>
      </c>
      <c r="S54" s="29">
        <f t="shared" si="15"/>
        <v>-37627.389692469907</v>
      </c>
      <c r="T54" s="29">
        <f t="shared" si="16"/>
        <v>287580.76407816284</v>
      </c>
    </row>
    <row r="55" spans="1:20">
      <c r="A55" s="25" t="s">
        <v>613</v>
      </c>
      <c r="B55" t="str">
        <f>VLOOKUP(A55,'Branch Population-2'!$A$2:$B$943,2,0)</f>
        <v>140975.4</v>
      </c>
      <c r="C55">
        <f t="shared" si="3"/>
        <v>0</v>
      </c>
      <c r="D55" s="98">
        <f t="shared" si="4"/>
        <v>140975.4</v>
      </c>
      <c r="E55" s="120">
        <f t="shared" si="5"/>
        <v>1.8142964590379632E-2</v>
      </c>
      <c r="F55">
        <v>91779703.893978387</v>
      </c>
      <c r="G55" s="29">
        <f t="shared" si="6"/>
        <v>77294212.859185904</v>
      </c>
      <c r="H55" s="29">
        <f t="shared" si="7"/>
        <v>76467782.308864936</v>
      </c>
      <c r="I55" s="29">
        <f t="shared" si="8"/>
        <v>63818803.608119041</v>
      </c>
      <c r="J55" s="29">
        <f t="shared" si="9"/>
        <v>61821596.444843374</v>
      </c>
      <c r="K55" s="29">
        <f t="shared" si="10"/>
        <v>72094587.313416496</v>
      </c>
      <c r="L55" s="29">
        <f t="shared" si="11"/>
        <v>63497413.94966089</v>
      </c>
      <c r="M55" s="29">
        <f t="shared" si="17"/>
        <v>69029907.355976254</v>
      </c>
      <c r="N55" s="29">
        <f t="shared" si="18"/>
        <v>56220233.826001272</v>
      </c>
      <c r="O55" s="29">
        <f t="shared" si="19"/>
        <v>51491214.565831296</v>
      </c>
      <c r="P55" s="29">
        <f t="shared" si="12"/>
        <v>791995.94405759242</v>
      </c>
      <c r="Q55" s="29">
        <f t="shared" si="13"/>
        <v>1274080.4317448225</v>
      </c>
      <c r="R55" s="29">
        <f t="shared" si="14"/>
        <v>1572513.6860273937</v>
      </c>
      <c r="S55" s="29">
        <f t="shared" si="15"/>
        <v>-160694.82922907671</v>
      </c>
      <c r="T55" s="29">
        <f t="shared" si="16"/>
        <v>1228167.6233936579</v>
      </c>
    </row>
    <row r="56" spans="1:20">
      <c r="A56" s="25" t="s">
        <v>1001</v>
      </c>
      <c r="B56" t="str">
        <f>VLOOKUP(A56,'Branch Population-2'!$A$2:$B$943,2,0)</f>
        <v>81789</v>
      </c>
      <c r="C56">
        <f t="shared" si="3"/>
        <v>0</v>
      </c>
      <c r="D56" s="98">
        <f t="shared" si="4"/>
        <v>81789</v>
      </c>
      <c r="E56" s="120">
        <f t="shared" si="5"/>
        <v>1.0525913960042389E-2</v>
      </c>
      <c r="F56">
        <v>53247376.505295239</v>
      </c>
      <c r="G56" s="29">
        <f t="shared" si="6"/>
        <v>44843400.873769157</v>
      </c>
      <c r="H56" s="29">
        <f t="shared" si="7"/>
        <v>44363934.752160698</v>
      </c>
      <c r="I56" s="29">
        <f t="shared" si="8"/>
        <v>37025439.39087563</v>
      </c>
      <c r="J56" s="29">
        <f t="shared" si="9"/>
        <v>35866729.596988514</v>
      </c>
      <c r="K56" s="29">
        <f t="shared" si="10"/>
        <v>41826759.858649254</v>
      </c>
      <c r="L56" s="29">
        <f t="shared" si="11"/>
        <v>36838980.34358345</v>
      </c>
      <c r="M56" s="29">
        <f t="shared" si="17"/>
        <v>40048739.657684542</v>
      </c>
      <c r="N56" s="29">
        <f t="shared" si="18"/>
        <v>32617014.772753388</v>
      </c>
      <c r="O56" s="29">
        <f t="shared" si="19"/>
        <v>29873403.07688275</v>
      </c>
      <c r="P56" s="29">
        <f t="shared" si="12"/>
        <v>459488.36654144223</v>
      </c>
      <c r="Q56" s="29">
        <f t="shared" si="13"/>
        <v>739176.93747971137</v>
      </c>
      <c r="R56" s="29">
        <f t="shared" si="14"/>
        <v>912317.481393878</v>
      </c>
      <c r="S56" s="29">
        <f t="shared" si="15"/>
        <v>-93229.523646089729</v>
      </c>
      <c r="T56" s="29">
        <f t="shared" si="16"/>
        <v>712539.93072368565</v>
      </c>
    </row>
    <row r="57" spans="1:20">
      <c r="A57" s="25" t="s">
        <v>906</v>
      </c>
      <c r="B57" t="str">
        <f>VLOOKUP(A57,'Branch Population-2'!$A$2:$B$943,2,0)</f>
        <v>107590.45</v>
      </c>
      <c r="C57">
        <f t="shared" si="3"/>
        <v>0</v>
      </c>
      <c r="D57" s="98">
        <f t="shared" si="4"/>
        <v>107590.45</v>
      </c>
      <c r="E57" s="120">
        <f t="shared" si="5"/>
        <v>1.3846456364819751E-2</v>
      </c>
      <c r="F57">
        <v>70044984.038491026</v>
      </c>
      <c r="G57" s="29">
        <f t="shared" si="6"/>
        <v>58989860.244522087</v>
      </c>
      <c r="H57" s="29">
        <f t="shared" si="7"/>
        <v>58359140.028067432</v>
      </c>
      <c r="I57" s="29">
        <f t="shared" si="8"/>
        <v>48705616.715108819</v>
      </c>
      <c r="J57" s="29">
        <f t="shared" si="9"/>
        <v>47181376.19201009</v>
      </c>
      <c r="K57" s="29">
        <f t="shared" si="10"/>
        <v>55021578.882661596</v>
      </c>
      <c r="L57" s="29">
        <f t="shared" si="11"/>
        <v>48460336.630932011</v>
      </c>
      <c r="M57" s="29">
        <f t="shared" si="17"/>
        <v>52682658.07997562</v>
      </c>
      <c r="N57" s="29">
        <f t="shared" si="18"/>
        <v>42906494.724928595</v>
      </c>
      <c r="O57" s="29">
        <f t="shared" si="19"/>
        <v>39297373.486327007</v>
      </c>
      <c r="P57" s="29">
        <f t="shared" si="12"/>
        <v>604440.20743570291</v>
      </c>
      <c r="Q57" s="29">
        <f t="shared" si="13"/>
        <v>972360.33370091347</v>
      </c>
      <c r="R57" s="29">
        <f t="shared" si="14"/>
        <v>1200120.4118650914</v>
      </c>
      <c r="S57" s="29">
        <f t="shared" si="15"/>
        <v>-122640.0420884035</v>
      </c>
      <c r="T57" s="29">
        <f t="shared" si="16"/>
        <v>937320.3216756552</v>
      </c>
    </row>
    <row r="58" spans="1:20">
      <c r="A58" s="25" t="s">
        <v>614</v>
      </c>
      <c r="B58" t="str">
        <f>VLOOKUP(A58,'Branch Population-2'!$A$2:$B$943,2,0)</f>
        <v>77198.55</v>
      </c>
      <c r="C58">
        <f t="shared" si="3"/>
        <v>0</v>
      </c>
      <c r="D58" s="98">
        <f t="shared" si="4"/>
        <v>77198.55</v>
      </c>
      <c r="E58" s="120">
        <f t="shared" si="5"/>
        <v>9.9351415855436602E-3</v>
      </c>
      <c r="F58">
        <v>50258839.911392242</v>
      </c>
      <c r="G58" s="29">
        <f t="shared" si="6"/>
        <v>42326541.766297571</v>
      </c>
      <c r="H58" s="29">
        <f t="shared" si="7"/>
        <v>41873985.92917648</v>
      </c>
      <c r="I58" s="29">
        <f t="shared" si="8"/>
        <v>34947367.422128677</v>
      </c>
      <c r="J58" s="29">
        <f t="shared" si="9"/>
        <v>33853690.815752707</v>
      </c>
      <c r="K58" s="29">
        <f t="shared" si="10"/>
        <v>39479211.291077375</v>
      </c>
      <c r="L58" s="29">
        <f t="shared" si="11"/>
        <v>34771373.485470474</v>
      </c>
      <c r="M58" s="29">
        <f t="shared" si="17"/>
        <v>37800983.395086668</v>
      </c>
      <c r="N58" s="29">
        <f t="shared" si="18"/>
        <v>30786367.919709757</v>
      </c>
      <c r="O58" s="29">
        <f t="shared" si="19"/>
        <v>28196742.851739071</v>
      </c>
      <c r="P58" s="29">
        <f t="shared" si="12"/>
        <v>433699.34390771197</v>
      </c>
      <c r="Q58" s="29">
        <f t="shared" si="13"/>
        <v>697690.24889501487</v>
      </c>
      <c r="R58" s="29">
        <f t="shared" si="14"/>
        <v>861113.19007763104</v>
      </c>
      <c r="S58" s="29">
        <f t="shared" si="15"/>
        <v>-87996.968329100986</v>
      </c>
      <c r="T58" s="29">
        <f t="shared" si="16"/>
        <v>672548.25794384314</v>
      </c>
    </row>
    <row r="59" spans="1:20">
      <c r="A59" s="25" t="s">
        <v>842</v>
      </c>
      <c r="B59" t="str">
        <f>VLOOKUP(A59,'Branch Population-2'!$A$2:$B$943,2,0)</f>
        <v>88004</v>
      </c>
      <c r="C59">
        <f t="shared" si="3"/>
        <v>0</v>
      </c>
      <c r="D59" s="98">
        <f t="shared" si="4"/>
        <v>88004</v>
      </c>
      <c r="E59" s="120">
        <f t="shared" si="5"/>
        <v>1.1325759358099138E-2</v>
      </c>
      <c r="F59">
        <v>57293549.523432277</v>
      </c>
      <c r="G59" s="29">
        <f t="shared" si="6"/>
        <v>48250970.796747498</v>
      </c>
      <c r="H59" s="29">
        <f t="shared" si="7"/>
        <v>47735070.901088774</v>
      </c>
      <c r="I59" s="29">
        <f t="shared" si="8"/>
        <v>39838936.386978924</v>
      </c>
      <c r="J59" s="29">
        <f t="shared" si="9"/>
        <v>38592178.305803686</v>
      </c>
      <c r="K59" s="29">
        <f t="shared" si="10"/>
        <v>45005100.619894721</v>
      </c>
      <c r="L59" s="29">
        <f t="shared" si="11"/>
        <v>39638308.649778314</v>
      </c>
      <c r="M59" s="29">
        <f t="shared" si="17"/>
        <v>43091971.840160303</v>
      </c>
      <c r="N59" s="29">
        <f t="shared" si="18"/>
        <v>35095523.457450137</v>
      </c>
      <c r="O59" s="29">
        <f t="shared" si="19"/>
        <v>32143429.610069685</v>
      </c>
      <c r="P59" s="29">
        <f t="shared" si="12"/>
        <v>494404.06667293992</v>
      </c>
      <c r="Q59" s="29">
        <f t="shared" si="13"/>
        <v>795345.67247385986</v>
      </c>
      <c r="R59" s="29">
        <f t="shared" si="14"/>
        <v>981642.85701728647</v>
      </c>
      <c r="S59" s="29">
        <f t="shared" si="15"/>
        <v>-100313.86860030664</v>
      </c>
      <c r="T59" s="29">
        <f t="shared" si="16"/>
        <v>766684.56715948647</v>
      </c>
    </row>
    <row r="60" spans="1:20">
      <c r="A60" s="25" t="s">
        <v>580</v>
      </c>
      <c r="B60" t="str">
        <f>VLOOKUP(A60,'Branch Population-2'!$A$2:$B$943,2,0)</f>
        <v>69776.82</v>
      </c>
      <c r="C60">
        <f t="shared" si="3"/>
        <v>0</v>
      </c>
      <c r="D60" s="98">
        <f t="shared" si="4"/>
        <v>69776.820000000007</v>
      </c>
      <c r="E60" s="120">
        <f t="shared" si="5"/>
        <v>8.9799949103836103E-3</v>
      </c>
      <c r="F60">
        <v>45427045.27359689</v>
      </c>
      <c r="G60" s="29">
        <f t="shared" si="6"/>
        <v>38257344.031065717</v>
      </c>
      <c r="H60" s="29">
        <f t="shared" si="7"/>
        <v>37848296.099637628</v>
      </c>
      <c r="I60" s="29">
        <f t="shared" si="8"/>
        <v>31587590.26027998</v>
      </c>
      <c r="J60" s="29">
        <f t="shared" si="9"/>
        <v>30599057.759328771</v>
      </c>
      <c r="K60" s="29">
        <f t="shared" si="10"/>
        <v>35683750.795830674</v>
      </c>
      <c r="L60" s="29">
        <f t="shared" si="11"/>
        <v>31428516.064724613</v>
      </c>
      <c r="M60" s="29">
        <f t="shared" si="17"/>
        <v>34166864.716784857</v>
      </c>
      <c r="N60" s="29">
        <f t="shared" si="18"/>
        <v>27826621.779649518</v>
      </c>
      <c r="O60" s="29">
        <f t="shared" si="19"/>
        <v>25485958.616477694</v>
      </c>
      <c r="P60" s="29">
        <f t="shared" si="12"/>
        <v>392004.26761858247</v>
      </c>
      <c r="Q60" s="29">
        <f t="shared" si="13"/>
        <v>630615.56095163268</v>
      </c>
      <c r="R60" s="29">
        <f t="shared" si="14"/>
        <v>778327.31396733038</v>
      </c>
      <c r="S60" s="29">
        <f t="shared" si="15"/>
        <v>-79537.097777683404</v>
      </c>
      <c r="T60" s="29">
        <f t="shared" si="16"/>
        <v>607890.67587229447</v>
      </c>
    </row>
    <row r="61" spans="1:20">
      <c r="A61" s="25" t="s">
        <v>852</v>
      </c>
      <c r="B61" t="str">
        <f>VLOOKUP(A61,'Branch Population-2'!$A$2:$B$943,2,0)</f>
        <v>301046</v>
      </c>
      <c r="C61">
        <f t="shared" si="3"/>
        <v>0</v>
      </c>
      <c r="D61" s="98">
        <f t="shared" si="4"/>
        <v>301046</v>
      </c>
      <c r="E61" s="120">
        <f t="shared" si="5"/>
        <v>3.8743404296603716E-2</v>
      </c>
      <c r="F61">
        <v>195991022.11071309</v>
      </c>
      <c r="G61" s="29">
        <f t="shared" si="6"/>
        <v>165057971.84761658</v>
      </c>
      <c r="H61" s="29">
        <f t="shared" si="7"/>
        <v>163293170.24782023</v>
      </c>
      <c r="I61" s="29">
        <f t="shared" si="8"/>
        <v>136281901.31760442</v>
      </c>
      <c r="J61" s="29">
        <f t="shared" si="9"/>
        <v>132016964.11809663</v>
      </c>
      <c r="K61" s="29">
        <f t="shared" si="10"/>
        <v>153954428.44889808</v>
      </c>
      <c r="L61" s="29">
        <f t="shared" si="11"/>
        <v>135595589.58435029</v>
      </c>
      <c r="M61" s="29">
        <f t="shared" si="17"/>
        <v>147409955.84965342</v>
      </c>
      <c r="N61" s="29">
        <f t="shared" si="18"/>
        <v>120055531.05281049</v>
      </c>
      <c r="O61" s="29">
        <f t="shared" si="19"/>
        <v>109956944.12064269</v>
      </c>
      <c r="P61" s="29">
        <f t="shared" si="12"/>
        <v>1691268.1998048029</v>
      </c>
      <c r="Q61" s="29">
        <f t="shared" si="13"/>
        <v>2720735.7996859872</v>
      </c>
      <c r="R61" s="29">
        <f t="shared" si="14"/>
        <v>3358025.2662791014</v>
      </c>
      <c r="S61" s="29">
        <f t="shared" si="15"/>
        <v>-343155.86662706145</v>
      </c>
      <c r="T61" s="29">
        <f t="shared" si="16"/>
        <v>2622691.2663639695</v>
      </c>
    </row>
    <row r="62" spans="1:20">
      <c r="A62" s="25" t="s">
        <v>862</v>
      </c>
      <c r="B62" t="str">
        <f>VLOOKUP(A62,'Branch Population-2'!$A$2:$B$943,2,0)</f>
        <v>97578.36</v>
      </c>
      <c r="C62">
        <f t="shared" si="3"/>
        <v>0</v>
      </c>
      <c r="D62" s="98">
        <f t="shared" si="4"/>
        <v>97578.36</v>
      </c>
      <c r="E62" s="120">
        <f t="shared" si="5"/>
        <v>1.2557940819939623E-2</v>
      </c>
      <c r="F62">
        <v>63526778.340476602</v>
      </c>
      <c r="G62" s="29">
        <f t="shared" si="6"/>
        <v>53500415.876034208</v>
      </c>
      <c r="H62" s="29">
        <f t="shared" si="7"/>
        <v>52928388.857460625</v>
      </c>
      <c r="I62" s="29">
        <f t="shared" si="8"/>
        <v>44173197.545403942</v>
      </c>
      <c r="J62" s="29">
        <f t="shared" si="9"/>
        <v>42790798.917184465</v>
      </c>
      <c r="K62" s="29">
        <f t="shared" si="10"/>
        <v>49901412.550842121</v>
      </c>
      <c r="L62" s="29">
        <f t="shared" si="11"/>
        <v>43950742.59373644</v>
      </c>
      <c r="M62" s="29">
        <f t="shared" si="17"/>
        <v>47780145.690298446</v>
      </c>
      <c r="N62" s="29">
        <f t="shared" si="18"/>
        <v>38913726.902408004</v>
      </c>
      <c r="O62" s="29">
        <f t="shared" si="19"/>
        <v>35640461.185014762</v>
      </c>
      <c r="P62" s="29">
        <f t="shared" si="12"/>
        <v>548192.55946634396</v>
      </c>
      <c r="Q62" s="29">
        <f t="shared" si="13"/>
        <v>881874.98696759669</v>
      </c>
      <c r="R62" s="29">
        <f t="shared" si="14"/>
        <v>1088440.2992302771</v>
      </c>
      <c r="S62" s="29">
        <f t="shared" si="15"/>
        <v>-111227.47583375094</v>
      </c>
      <c r="T62" s="29">
        <f t="shared" si="16"/>
        <v>850095.70815795357</v>
      </c>
    </row>
    <row r="63" spans="1:20">
      <c r="A63" s="25" t="s">
        <v>1016</v>
      </c>
      <c r="B63" t="str">
        <f>VLOOKUP(A63,'Branch Population-2'!$A$2:$B$943,2,0)</f>
        <v>89908.5</v>
      </c>
      <c r="C63">
        <f t="shared" si="3"/>
        <v>0</v>
      </c>
      <c r="D63" s="98">
        <f t="shared" si="4"/>
        <v>89908.5</v>
      </c>
      <c r="E63" s="120">
        <f t="shared" si="5"/>
        <v>1.1570860815959006E-2</v>
      </c>
      <c r="F63">
        <v>58533442.767686822</v>
      </c>
      <c r="G63" s="29">
        <f t="shared" si="6"/>
        <v>49295173.036218494</v>
      </c>
      <c r="H63" s="29">
        <f t="shared" si="7"/>
        <v>48768108.519050725</v>
      </c>
      <c r="I63" s="29">
        <f t="shared" si="8"/>
        <v>40701093.270177431</v>
      </c>
      <c r="J63" s="29">
        <f t="shared" si="9"/>
        <v>39427354.020355329</v>
      </c>
      <c r="K63" s="29">
        <f t="shared" si="10"/>
        <v>45979058.782371305</v>
      </c>
      <c r="L63" s="29">
        <f t="shared" si="11"/>
        <v>40496123.735723302</v>
      </c>
      <c r="M63" s="29">
        <f t="shared" si="17"/>
        <v>44024527.864540838</v>
      </c>
      <c r="N63" s="29">
        <f t="shared" si="18"/>
        <v>35855027.848440476</v>
      </c>
      <c r="O63" s="29">
        <f t="shared" si="19"/>
        <v>32839047.555758264</v>
      </c>
      <c r="P63" s="29">
        <f t="shared" si="12"/>
        <v>505103.49561910838</v>
      </c>
      <c r="Q63" s="29">
        <f t="shared" si="13"/>
        <v>812557.79730030475</v>
      </c>
      <c r="R63" s="29">
        <f t="shared" si="14"/>
        <v>1002886.6507219978</v>
      </c>
      <c r="S63" s="29">
        <f t="shared" si="15"/>
        <v>-102484.76722706547</v>
      </c>
      <c r="T63" s="29">
        <f t="shared" si="16"/>
        <v>783276.43523542886</v>
      </c>
    </row>
    <row r="64" spans="1:20" s="98" customFormat="1" ht="15.75">
      <c r="A64" s="118" t="s">
        <v>9</v>
      </c>
      <c r="B64" s="98" t="e">
        <f>VLOOKUP(A64,'Branch Population-2'!$A$2:$B$943,2,0)</f>
        <v>#N/A</v>
      </c>
      <c r="C64" s="98" t="e">
        <f t="shared" si="3"/>
        <v>#N/A</v>
      </c>
      <c r="D64" s="117">
        <f>SUM(D65:D256)</f>
        <v>28396562.149999991</v>
      </c>
      <c r="E64" s="91"/>
      <c r="H64" s="11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</row>
    <row r="65" spans="1:20">
      <c r="A65" s="25" t="s">
        <v>100</v>
      </c>
      <c r="B65" t="str">
        <f>VLOOKUP(A65,'Branch Population-2'!$A$2:$B$943,2,0)</f>
        <v>60699.87</v>
      </c>
      <c r="C65">
        <f t="shared" si="3"/>
        <v>0</v>
      </c>
      <c r="D65" s="98">
        <f t="shared" si="4"/>
        <v>60699.87</v>
      </c>
      <c r="E65" s="120">
        <f>D65/$D$64*100%</f>
        <v>2.1375781222868918E-3</v>
      </c>
      <c r="F65">
        <v>33835331.481289402</v>
      </c>
      <c r="G65" s="29">
        <f>$Y$4*E65</f>
        <v>28495137.843297001</v>
      </c>
      <c r="H65" s="29">
        <f>$Z$4*E65</f>
        <v>28190467.524806153</v>
      </c>
      <c r="I65" s="29">
        <f>$AA$4*E65</f>
        <v>23527319.039015643</v>
      </c>
      <c r="J65" s="29">
        <f>$AB$4*E65</f>
        <v>22791032.435996089</v>
      </c>
      <c r="K65" s="29">
        <f>$X$16*E65</f>
        <v>26578253.756125402</v>
      </c>
      <c r="L65" s="29">
        <f>$Y$16*E65</f>
        <v>23408836.137380309</v>
      </c>
      <c r="M65" s="29">
        <f>$Z$16*E65</f>
        <v>25448434.658388499</v>
      </c>
      <c r="N65" s="29">
        <f>$AA$16*E65</f>
        <v>20726044.721780326</v>
      </c>
      <c r="O65" s="29">
        <f>$AB$16*E65</f>
        <v>18982653.454860464</v>
      </c>
      <c r="P65" s="29">
        <f>$X$28*E65</f>
        <v>291975.72188706457</v>
      </c>
      <c r="Q65" s="29">
        <f>$Y$28*E65</f>
        <v>469700.07434006047</v>
      </c>
      <c r="R65" s="29">
        <f>$Z$28*E65</f>
        <v>579719.91157286742</v>
      </c>
      <c r="S65" s="29">
        <f>$AA$28*E65</f>
        <v>-59241.450817665282</v>
      </c>
      <c r="T65" s="29">
        <f>$AB$28*E65</f>
        <v>452773.94553501322</v>
      </c>
    </row>
    <row r="66" spans="1:20">
      <c r="A66" s="25" t="s">
        <v>67</v>
      </c>
      <c r="B66" t="str">
        <f>VLOOKUP(A66,'Branch Population-2'!$A$2:$B$943,2,0)</f>
        <v>77122.65</v>
      </c>
      <c r="C66">
        <f t="shared" si="3"/>
        <v>0</v>
      </c>
      <c r="D66" s="98">
        <f t="shared" si="4"/>
        <v>77122.649999999994</v>
      </c>
      <c r="E66" s="120">
        <f t="shared" ref="E66:E129" si="20">D66/$D$64*100%</f>
        <v>2.715915031989181E-3</v>
      </c>
      <c r="F66">
        <v>42989720.199820258</v>
      </c>
      <c r="G66" s="29">
        <f t="shared" ref="G66:G129" si="21">$Y$4*E66</f>
        <v>36204699.327862635</v>
      </c>
      <c r="H66" s="29">
        <f t="shared" ref="H66:H129" si="22">$Z$4*E66</f>
        <v>35817598.295548096</v>
      </c>
      <c r="I66" s="29">
        <f t="shared" ref="I66:I129" si="23">$AA$4*E66</f>
        <v>29892801.939845003</v>
      </c>
      <c r="J66" s="29">
        <f t="shared" ref="J66:J129" si="24">$AB$4*E66</f>
        <v>28957307.778418198</v>
      </c>
      <c r="K66" s="29">
        <f t="shared" ref="K66:K129" si="25">$X$16*E66</f>
        <v>33769188.666216984</v>
      </c>
      <c r="L66" s="29">
        <f t="shared" ref="L66:L129" si="26">$Y$16*E66</f>
        <v>29742262.649500459</v>
      </c>
      <c r="M66" s="29">
        <f t="shared" ref="M66:M129" si="27">$Z$16*E66</f>
        <v>32333689.004717235</v>
      </c>
      <c r="N66" s="29">
        <f t="shared" ref="N66:N129" si="28">$AA$16*E66</f>
        <v>26333623.003841873</v>
      </c>
      <c r="O66" s="29">
        <f t="shared" ref="O66:O129" si="29">$AB$16*E66</f>
        <v>24118544.874486454</v>
      </c>
      <c r="P66" s="29">
        <f t="shared" ref="P66:P129" si="30">$X$28*E66</f>
        <v>370971.82263476704</v>
      </c>
      <c r="Q66" s="29">
        <f t="shared" ref="Q66:Q129" si="31">$Y$28*E66</f>
        <v>596780.75815158186</v>
      </c>
      <c r="R66" s="29">
        <f t="shared" ref="R66:R129" si="32">$Z$28*E66</f>
        <v>736567.24204294337</v>
      </c>
      <c r="S66" s="29">
        <f t="shared" ref="S66:S129" si="33">$AA$28*E66</f>
        <v>-75269.645172271586</v>
      </c>
      <c r="T66" s="29">
        <f t="shared" ref="T66:T129" si="34">$AB$28*E66</f>
        <v>575275.14524521853</v>
      </c>
    </row>
    <row r="67" spans="1:20">
      <c r="A67" s="25" t="s">
        <v>37</v>
      </c>
      <c r="B67" t="str">
        <f>VLOOKUP(A67,'Branch Population-2'!$A$2:$B$943,2,0)</f>
        <v>145215</v>
      </c>
      <c r="C67">
        <f t="shared" si="3"/>
        <v>0</v>
      </c>
      <c r="D67" s="98">
        <f t="shared" si="4"/>
        <v>145215</v>
      </c>
      <c r="E67" s="120">
        <f t="shared" si="20"/>
        <v>5.1138232590595498E-3</v>
      </c>
      <c r="F67">
        <v>80945769.093993783</v>
      </c>
      <c r="G67" s="29">
        <f t="shared" si="21"/>
        <v>68170186.227983266</v>
      </c>
      <c r="H67" s="29">
        <f t="shared" si="22"/>
        <v>67441309.867957309</v>
      </c>
      <c r="I67" s="29">
        <f t="shared" si="23"/>
        <v>56285452.246448904</v>
      </c>
      <c r="J67" s="29">
        <f t="shared" si="24"/>
        <v>54524001.043052845</v>
      </c>
      <c r="K67" s="29">
        <f t="shared" si="25"/>
        <v>63584339.129486606</v>
      </c>
      <c r="L67" s="29">
        <f t="shared" si="26"/>
        <v>56002000.328661032</v>
      </c>
      <c r="M67" s="29">
        <f t="shared" si="27"/>
        <v>60881422.627723686</v>
      </c>
      <c r="N67" s="29">
        <f t="shared" si="28"/>
        <v>49583839.047321357</v>
      </c>
      <c r="O67" s="29">
        <f t="shared" si="29"/>
        <v>45413046.542728379</v>
      </c>
      <c r="P67" s="29">
        <f t="shared" si="30"/>
        <v>698506.51169154211</v>
      </c>
      <c r="Q67" s="29">
        <f t="shared" si="31"/>
        <v>1123684.3883733505</v>
      </c>
      <c r="R67" s="29">
        <f t="shared" si="32"/>
        <v>1386889.7406049462</v>
      </c>
      <c r="S67" s="29">
        <f t="shared" si="33"/>
        <v>-141725.9588939361</v>
      </c>
      <c r="T67" s="29">
        <f t="shared" si="34"/>
        <v>1083191.2572607973</v>
      </c>
    </row>
    <row r="68" spans="1:20">
      <c r="A68" s="25" t="s">
        <v>62</v>
      </c>
      <c r="B68" t="str">
        <f>VLOOKUP(A68,'Branch Population-2'!$A$2:$B$943,2,0)</f>
        <v>109575</v>
      </c>
      <c r="C68">
        <f t="shared" ref="C68:C131" si="35">N(B68)</f>
        <v>0</v>
      </c>
      <c r="D68" s="98">
        <f t="shared" ref="D68:D131" si="36">VALUE(B68)</f>
        <v>109575</v>
      </c>
      <c r="E68" s="120">
        <f t="shared" si="20"/>
        <v>3.8587417526526192E-3</v>
      </c>
      <c r="F68">
        <v>61079314.454253122</v>
      </c>
      <c r="G68" s="29">
        <f t="shared" si="21"/>
        <v>51439232.558146641</v>
      </c>
      <c r="H68" s="29">
        <f t="shared" si="22"/>
        <v>50889243.733646117</v>
      </c>
      <c r="I68" s="29">
        <f t="shared" si="23"/>
        <v>42471359.225318581</v>
      </c>
      <c r="J68" s="29">
        <f t="shared" si="24"/>
        <v>41142219.566108972</v>
      </c>
      <c r="K68" s="29">
        <f t="shared" si="25"/>
        <v>47978886.203997478</v>
      </c>
      <c r="L68" s="29">
        <f t="shared" si="26"/>
        <v>42257474.682457268</v>
      </c>
      <c r="M68" s="29">
        <f t="shared" si="27"/>
        <v>45939344.313141353</v>
      </c>
      <c r="N68" s="29">
        <f t="shared" si="28"/>
        <v>37414517.533383168</v>
      </c>
      <c r="O68" s="29">
        <f t="shared" si="29"/>
        <v>34267359.259852372</v>
      </c>
      <c r="P68" s="29">
        <f t="shared" si="30"/>
        <v>527072.62347967294</v>
      </c>
      <c r="Q68" s="29">
        <f t="shared" si="31"/>
        <v>847899.43777164794</v>
      </c>
      <c r="R68" s="29">
        <f t="shared" si="32"/>
        <v>1046506.5132857277</v>
      </c>
      <c r="S68" s="29">
        <f t="shared" si="33"/>
        <v>-106942.27143065829</v>
      </c>
      <c r="T68" s="29">
        <f t="shared" si="34"/>
        <v>817344.50307717407</v>
      </c>
    </row>
    <row r="69" spans="1:20">
      <c r="A69" s="25" t="s">
        <v>123</v>
      </c>
      <c r="B69" t="str">
        <f>VLOOKUP(A69,'Branch Population-2'!$A$2:$B$943,2,0)</f>
        <v>75152.22</v>
      </c>
      <c r="C69">
        <f t="shared" si="35"/>
        <v>0</v>
      </c>
      <c r="D69" s="98">
        <f t="shared" si="36"/>
        <v>75152.22</v>
      </c>
      <c r="E69" s="120">
        <f t="shared" si="20"/>
        <v>2.6465252942599613E-3</v>
      </c>
      <c r="F69">
        <v>41891362.786358304</v>
      </c>
      <c r="G69" s="29">
        <f t="shared" si="21"/>
        <v>35279694.472653434</v>
      </c>
      <c r="H69" s="29">
        <f t="shared" si="22"/>
        <v>34902483.602140948</v>
      </c>
      <c r="I69" s="29">
        <f t="shared" si="23"/>
        <v>29129061.667352699</v>
      </c>
      <c r="J69" s="29">
        <f t="shared" si="24"/>
        <v>28217468.730280869</v>
      </c>
      <c r="K69" s="29">
        <f t="shared" si="25"/>
        <v>32906409.412345737</v>
      </c>
      <c r="L69" s="29">
        <f t="shared" si="26"/>
        <v>28982368.551042289</v>
      </c>
      <c r="M69" s="29">
        <f t="shared" si="27"/>
        <v>31507585.76752862</v>
      </c>
      <c r="N69" s="29">
        <f t="shared" si="28"/>
        <v>25660817.274585165</v>
      </c>
      <c r="O69" s="29">
        <f t="shared" si="29"/>
        <v>23502332.84887486</v>
      </c>
      <c r="P69" s="29">
        <f t="shared" si="30"/>
        <v>361493.75090779422</v>
      </c>
      <c r="Q69" s="29">
        <f t="shared" si="31"/>
        <v>581533.42537340824</v>
      </c>
      <c r="R69" s="29">
        <f t="shared" si="32"/>
        <v>717748.46194735973</v>
      </c>
      <c r="S69" s="29">
        <f t="shared" si="33"/>
        <v>-73346.558155204635</v>
      </c>
      <c r="T69" s="29">
        <f t="shared" si="34"/>
        <v>560577.26590049255</v>
      </c>
    </row>
    <row r="70" spans="1:20">
      <c r="A70" s="25" t="s">
        <v>367</v>
      </c>
      <c r="B70" t="str">
        <f>VLOOKUP(A70,'Branch Population-2'!$A$2:$B$943,2,0)</f>
        <v>279913</v>
      </c>
      <c r="C70">
        <f t="shared" si="35"/>
        <v>0</v>
      </c>
      <c r="D70" s="98">
        <f t="shared" si="36"/>
        <v>279913</v>
      </c>
      <c r="E70" s="120">
        <f t="shared" si="20"/>
        <v>9.857284784031509E-3</v>
      </c>
      <c r="F70">
        <v>156029150.32473972</v>
      </c>
      <c r="G70" s="29">
        <f t="shared" si="21"/>
        <v>131403238.90530232</v>
      </c>
      <c r="H70" s="29">
        <f t="shared" si="22"/>
        <v>129998274.06996199</v>
      </c>
      <c r="I70" s="29">
        <f t="shared" si="23"/>
        <v>108494506.72905864</v>
      </c>
      <c r="J70" s="29">
        <f t="shared" si="24"/>
        <v>105099175.04365285</v>
      </c>
      <c r="K70" s="29">
        <f t="shared" si="25"/>
        <v>122563668.48295274</v>
      </c>
      <c r="L70" s="29">
        <f t="shared" si="26"/>
        <v>107948131.51531518</v>
      </c>
      <c r="M70" s="29">
        <f t="shared" si="27"/>
        <v>117353590.55189903</v>
      </c>
      <c r="N70" s="29">
        <f t="shared" si="28"/>
        <v>95576635.604123965</v>
      </c>
      <c r="O70" s="29">
        <f t="shared" si="29"/>
        <v>87537114.60189876</v>
      </c>
      <c r="P70" s="29">
        <f t="shared" si="30"/>
        <v>1346424.6338678137</v>
      </c>
      <c r="Q70" s="29">
        <f t="shared" si="31"/>
        <v>2165987.4544830052</v>
      </c>
      <c r="R70" s="29">
        <f t="shared" si="32"/>
        <v>2673335.8672447903</v>
      </c>
      <c r="S70" s="29">
        <f t="shared" si="33"/>
        <v>-273187.60687173036</v>
      </c>
      <c r="T70" s="29">
        <f t="shared" si="34"/>
        <v>2087933.8525196535</v>
      </c>
    </row>
    <row r="71" spans="1:20">
      <c r="A71" s="25" t="s">
        <v>65</v>
      </c>
      <c r="B71" t="str">
        <f>VLOOKUP(A71,'Branch Population-2'!$A$2:$B$943,2,0)</f>
        <v>103308.8</v>
      </c>
      <c r="C71">
        <f t="shared" si="35"/>
        <v>0</v>
      </c>
      <c r="D71" s="98">
        <f t="shared" si="36"/>
        <v>103308.8</v>
      </c>
      <c r="E71" s="120">
        <f t="shared" si="20"/>
        <v>3.6380741955413091E-3</v>
      </c>
      <c r="F71">
        <v>57586408.223513991</v>
      </c>
      <c r="G71" s="29">
        <f t="shared" si="21"/>
        <v>48497607.926105961</v>
      </c>
      <c r="H71" s="29">
        <f t="shared" si="22"/>
        <v>47979070.983623095</v>
      </c>
      <c r="I71" s="29">
        <f t="shared" si="23"/>
        <v>40042575.002843648</v>
      </c>
      <c r="J71" s="29">
        <f t="shared" si="24"/>
        <v>38789444.05851005</v>
      </c>
      <c r="K71" s="29">
        <f t="shared" si="25"/>
        <v>45235146.329651251</v>
      </c>
      <c r="L71" s="29">
        <f t="shared" si="26"/>
        <v>39840921.747433648</v>
      </c>
      <c r="M71" s="29">
        <f t="shared" si="27"/>
        <v>43312238.501277283</v>
      </c>
      <c r="N71" s="29">
        <f t="shared" si="28"/>
        <v>35274915.892792843</v>
      </c>
      <c r="O71" s="29">
        <f t="shared" si="29"/>
        <v>32307732.27747421</v>
      </c>
      <c r="P71" s="29">
        <f t="shared" si="30"/>
        <v>496931.2365460812</v>
      </c>
      <c r="Q71" s="29">
        <f t="shared" si="31"/>
        <v>799411.11966108729</v>
      </c>
      <c r="R71" s="29">
        <f t="shared" si="32"/>
        <v>986660.5711132338</v>
      </c>
      <c r="S71" s="29">
        <f t="shared" si="33"/>
        <v>-100826.62770500199</v>
      </c>
      <c r="T71" s="29">
        <f t="shared" si="34"/>
        <v>770603.51174537232</v>
      </c>
    </row>
    <row r="72" spans="1:20">
      <c r="A72" s="25" t="s">
        <v>343</v>
      </c>
      <c r="B72" t="str">
        <f>VLOOKUP(A72,'Branch Population-2'!$A$2:$B$943,2,0)</f>
        <v>49079.1</v>
      </c>
      <c r="C72">
        <f t="shared" si="35"/>
        <v>0</v>
      </c>
      <c r="D72" s="98">
        <f t="shared" si="36"/>
        <v>49079.1</v>
      </c>
      <c r="E72" s="120">
        <f t="shared" si="20"/>
        <v>1.728346542118304E-3</v>
      </c>
      <c r="F72">
        <v>27357679.963784937</v>
      </c>
      <c r="G72" s="29">
        <f t="shared" si="21"/>
        <v>23039847.033032488</v>
      </c>
      <c r="H72" s="29">
        <f t="shared" si="22"/>
        <v>22793504.742213015</v>
      </c>
      <c r="I72" s="29">
        <f t="shared" si="23"/>
        <v>19023099.124392729</v>
      </c>
      <c r="J72" s="29">
        <f t="shared" si="24"/>
        <v>18427771.921579</v>
      </c>
      <c r="K72" s="29">
        <f t="shared" si="25"/>
        <v>21489943.453293294</v>
      </c>
      <c r="L72" s="29">
        <f t="shared" si="26"/>
        <v>18927299.344629601</v>
      </c>
      <c r="M72" s="29">
        <f t="shared" si="27"/>
        <v>20576424.124837745</v>
      </c>
      <c r="N72" s="29">
        <f t="shared" si="28"/>
        <v>16758118.617135895</v>
      </c>
      <c r="O72" s="29">
        <f t="shared" si="29"/>
        <v>15348493.286335573</v>
      </c>
      <c r="P72" s="29">
        <f t="shared" si="30"/>
        <v>236078.02870199605</v>
      </c>
      <c r="Q72" s="29">
        <f t="shared" si="31"/>
        <v>379777.69834668934</v>
      </c>
      <c r="R72" s="29">
        <f t="shared" si="32"/>
        <v>468734.63669816614</v>
      </c>
      <c r="S72" s="29">
        <f t="shared" si="33"/>
        <v>-47899.889881564421</v>
      </c>
      <c r="T72" s="29">
        <f t="shared" si="34"/>
        <v>366092.0155233852</v>
      </c>
    </row>
    <row r="73" spans="1:20">
      <c r="A73" s="25" t="s">
        <v>183</v>
      </c>
      <c r="B73" t="str">
        <f>VLOOKUP(A73,'Branch Population-2'!$A$2:$B$943,2,0)</f>
        <v>133688.94</v>
      </c>
      <c r="C73">
        <f t="shared" si="35"/>
        <v>0</v>
      </c>
      <c r="D73" s="98">
        <f t="shared" si="36"/>
        <v>133688.94</v>
      </c>
      <c r="E73" s="120">
        <f t="shared" si="20"/>
        <v>4.7079269417829878E-3</v>
      </c>
      <c r="F73">
        <v>74520910.84020789</v>
      </c>
      <c r="G73" s="29">
        <f t="shared" si="21"/>
        <v>62759356.377933957</v>
      </c>
      <c r="H73" s="29">
        <f t="shared" si="22"/>
        <v>62088332.668517381</v>
      </c>
      <c r="I73" s="29">
        <f t="shared" si="23"/>
        <v>51817942.004946962</v>
      </c>
      <c r="J73" s="29">
        <f t="shared" si="24"/>
        <v>50196301.373856895</v>
      </c>
      <c r="K73" s="29">
        <f t="shared" si="25"/>
        <v>58537498.872854643</v>
      </c>
      <c r="L73" s="29">
        <f t="shared" si="26"/>
        <v>51556988.340173841</v>
      </c>
      <c r="M73" s="29">
        <f t="shared" si="27"/>
        <v>56049119.283768162</v>
      </c>
      <c r="N73" s="29">
        <f t="shared" si="28"/>
        <v>45648251.78781119</v>
      </c>
      <c r="O73" s="29">
        <f t="shared" si="29"/>
        <v>41808505.00614965</v>
      </c>
      <c r="P73" s="29">
        <f t="shared" si="30"/>
        <v>643064.38819088845</v>
      </c>
      <c r="Q73" s="29">
        <f t="shared" si="31"/>
        <v>1034494.8853505598</v>
      </c>
      <c r="R73" s="29">
        <f t="shared" si="32"/>
        <v>1276809.0026398802</v>
      </c>
      <c r="S73" s="29">
        <f t="shared" si="33"/>
        <v>-130476.83238655709</v>
      </c>
      <c r="T73" s="29">
        <f t="shared" si="34"/>
        <v>997215.79038297199</v>
      </c>
    </row>
    <row r="74" spans="1:20">
      <c r="A74" s="25" t="s">
        <v>21</v>
      </c>
      <c r="B74" t="str">
        <f>VLOOKUP(A74,'Branch Population-2'!$A$2:$B$943,2,0)</f>
        <v>259022</v>
      </c>
      <c r="C74">
        <f t="shared" si="35"/>
        <v>0</v>
      </c>
      <c r="D74" s="98">
        <f t="shared" si="36"/>
        <v>259022</v>
      </c>
      <c r="E74" s="120">
        <f t="shared" si="20"/>
        <v>9.1215971367153703E-3</v>
      </c>
      <c r="F74">
        <v>144384085.68167514</v>
      </c>
      <c r="G74" s="29">
        <f t="shared" si="21"/>
        <v>121596102.17363687</v>
      </c>
      <c r="H74" s="29">
        <f t="shared" si="22"/>
        <v>120295995.34908952</v>
      </c>
      <c r="I74" s="29">
        <f t="shared" si="23"/>
        <v>100397138.11782314</v>
      </c>
      <c r="J74" s="29">
        <f t="shared" si="24"/>
        <v>97255213.291833699</v>
      </c>
      <c r="K74" s="29">
        <f t="shared" si="25"/>
        <v>113416263.40252644</v>
      </c>
      <c r="L74" s="29">
        <f t="shared" si="26"/>
        <v>99891541.01938805</v>
      </c>
      <c r="M74" s="29">
        <f t="shared" si="27"/>
        <v>108595033.92816336</v>
      </c>
      <c r="N74" s="29">
        <f t="shared" si="28"/>
        <v>88443378.147679448</v>
      </c>
      <c r="O74" s="29">
        <f t="shared" si="29"/>
        <v>81003877.984991834</v>
      </c>
      <c r="P74" s="29">
        <f t="shared" si="30"/>
        <v>1245935.7068578769</v>
      </c>
      <c r="Q74" s="29">
        <f t="shared" si="31"/>
        <v>2004331.3545104978</v>
      </c>
      <c r="R74" s="29">
        <f t="shared" si="32"/>
        <v>2473814.3744859295</v>
      </c>
      <c r="S74" s="29">
        <f t="shared" si="33"/>
        <v>-252798.54921754025</v>
      </c>
      <c r="T74" s="29">
        <f t="shared" si="34"/>
        <v>1932103.1975912005</v>
      </c>
    </row>
    <row r="75" spans="1:20">
      <c r="A75" s="25" t="s">
        <v>132</v>
      </c>
      <c r="B75" t="str">
        <f>VLOOKUP(A75,'Branch Population-2'!$A$2:$B$943,2,0)</f>
        <v>57471.94</v>
      </c>
      <c r="C75">
        <f t="shared" si="35"/>
        <v>0</v>
      </c>
      <c r="D75" s="98">
        <f t="shared" si="36"/>
        <v>57471.94</v>
      </c>
      <c r="E75" s="120">
        <f t="shared" si="20"/>
        <v>2.0239048549755526E-3</v>
      </c>
      <c r="F75">
        <v>32036018.211781595</v>
      </c>
      <c r="G75" s="29">
        <f t="shared" si="21"/>
        <v>26979808.2338841</v>
      </c>
      <c r="H75" s="29">
        <f t="shared" si="22"/>
        <v>26691339.835779015</v>
      </c>
      <c r="I75" s="29">
        <f t="shared" si="23"/>
        <v>22276170.742559489</v>
      </c>
      <c r="J75" s="29">
        <f t="shared" si="24"/>
        <v>21579038.780472197</v>
      </c>
      <c r="K75" s="29">
        <f t="shared" si="25"/>
        <v>25164861.229139592</v>
      </c>
      <c r="L75" s="29">
        <f t="shared" si="26"/>
        <v>22163988.587740846</v>
      </c>
      <c r="M75" s="29">
        <f t="shared" si="27"/>
        <v>24095124.252833232</v>
      </c>
      <c r="N75" s="29">
        <f t="shared" si="28"/>
        <v>19623864.082204387</v>
      </c>
      <c r="O75" s="29">
        <f t="shared" si="29"/>
        <v>17973183.804158609</v>
      </c>
      <c r="P75" s="29">
        <f t="shared" si="30"/>
        <v>276448.88151737495</v>
      </c>
      <c r="Q75" s="29">
        <f t="shared" si="31"/>
        <v>444722.11374534236</v>
      </c>
      <c r="R75" s="29">
        <f t="shared" si="32"/>
        <v>548891.25750551256</v>
      </c>
      <c r="S75" s="29">
        <f t="shared" si="33"/>
        <v>-56091.077409322454</v>
      </c>
      <c r="T75" s="29">
        <f t="shared" si="34"/>
        <v>428696.09162839304</v>
      </c>
    </row>
    <row r="76" spans="1:20">
      <c r="A76" s="25" t="s">
        <v>69</v>
      </c>
      <c r="B76" t="str">
        <f>VLOOKUP(A76,'Branch Population-2'!$A$2:$B$943,2,0)</f>
        <v>31127.25</v>
      </c>
      <c r="C76">
        <f t="shared" si="35"/>
        <v>0</v>
      </c>
      <c r="D76" s="98">
        <f t="shared" si="36"/>
        <v>31127.25</v>
      </c>
      <c r="E76" s="120">
        <f t="shared" si="20"/>
        <v>1.0961626212206822E-3</v>
      </c>
      <c r="F76">
        <v>17350956.795310523</v>
      </c>
      <c r="G76" s="29">
        <f t="shared" si="21"/>
        <v>14612474.119512392</v>
      </c>
      <c r="H76" s="29">
        <f t="shared" si="22"/>
        <v>14456237.389989836</v>
      </c>
      <c r="I76" s="29">
        <f t="shared" si="23"/>
        <v>12064947.446464047</v>
      </c>
      <c r="J76" s="29">
        <f t="shared" si="24"/>
        <v>11687375.35011787</v>
      </c>
      <c r="K76" s="29">
        <f t="shared" si="25"/>
        <v>13629484.696266308</v>
      </c>
      <c r="L76" s="29">
        <f t="shared" si="26"/>
        <v>12004188.718316387</v>
      </c>
      <c r="M76" s="29">
        <f t="shared" si="27"/>
        <v>13050106.82428683</v>
      </c>
      <c r="N76" s="29">
        <f t="shared" si="28"/>
        <v>10628437.516687213</v>
      </c>
      <c r="O76" s="29">
        <f t="shared" si="29"/>
        <v>9734416.2310859207</v>
      </c>
      <c r="P76" s="29">
        <f t="shared" si="30"/>
        <v>149726.86579244948</v>
      </c>
      <c r="Q76" s="29">
        <f t="shared" si="31"/>
        <v>240864.95801394052</v>
      </c>
      <c r="R76" s="29">
        <f t="shared" si="32"/>
        <v>297283.77700819686</v>
      </c>
      <c r="S76" s="29">
        <f t="shared" si="33"/>
        <v>-30379.364073830333</v>
      </c>
      <c r="T76" s="29">
        <f t="shared" si="34"/>
        <v>232185.13970713184</v>
      </c>
    </row>
    <row r="77" spans="1:20">
      <c r="A77" s="25" t="s">
        <v>34</v>
      </c>
      <c r="B77" t="str">
        <f>VLOOKUP(A77,'Branch Population-2'!$A$2:$B$943,2,0)</f>
        <v>66841.98</v>
      </c>
      <c r="C77">
        <f t="shared" si="35"/>
        <v>0</v>
      </c>
      <c r="D77" s="98">
        <f t="shared" si="36"/>
        <v>66841.98</v>
      </c>
      <c r="E77" s="120">
        <f t="shared" si="20"/>
        <v>2.3538757842205917E-3</v>
      </c>
      <c r="F77">
        <v>37259067.443895951</v>
      </c>
      <c r="G77" s="29">
        <f t="shared" si="21"/>
        <v>31378509.275537185</v>
      </c>
      <c r="H77" s="29">
        <f t="shared" si="22"/>
        <v>31043009.918863785</v>
      </c>
      <c r="I77" s="29">
        <f t="shared" si="23"/>
        <v>25908005.876445908</v>
      </c>
      <c r="J77" s="29">
        <f t="shared" si="24"/>
        <v>25097215.764485192</v>
      </c>
      <c r="K77" s="29">
        <f t="shared" si="25"/>
        <v>29267659.156467039</v>
      </c>
      <c r="L77" s="29">
        <f t="shared" si="26"/>
        <v>25777533.904406253</v>
      </c>
      <c r="M77" s="29">
        <f t="shared" si="27"/>
        <v>28023515.708803181</v>
      </c>
      <c r="N77" s="29">
        <f t="shared" si="28"/>
        <v>22823275.680365477</v>
      </c>
      <c r="O77" s="29">
        <f t="shared" si="29"/>
        <v>20903473.80606769</v>
      </c>
      <c r="P77" s="29">
        <f t="shared" si="30"/>
        <v>321520.21681200853</v>
      </c>
      <c r="Q77" s="29">
        <f t="shared" si="31"/>
        <v>517228.17487149208</v>
      </c>
      <c r="R77" s="29">
        <f t="shared" si="32"/>
        <v>638380.72033688659</v>
      </c>
      <c r="S77" s="29">
        <f t="shared" si="33"/>
        <v>-65235.986019827826</v>
      </c>
      <c r="T77" s="29">
        <f t="shared" si="34"/>
        <v>498589.32172296982</v>
      </c>
    </row>
    <row r="78" spans="1:20">
      <c r="A78" s="25" t="s">
        <v>71</v>
      </c>
      <c r="B78" t="str">
        <f>VLOOKUP(A78,'Branch Population-2'!$A$2:$B$943,2,0)</f>
        <v>19808.25</v>
      </c>
      <c r="C78">
        <f t="shared" si="35"/>
        <v>0</v>
      </c>
      <c r="D78" s="98">
        <f t="shared" si="36"/>
        <v>19808.25</v>
      </c>
      <c r="E78" s="120">
        <f t="shared" si="20"/>
        <v>6.9755803168588865E-4</v>
      </c>
      <c r="F78">
        <v>11041517.960652152</v>
      </c>
      <c r="G78" s="29">
        <f t="shared" si="21"/>
        <v>9298847.1669624299</v>
      </c>
      <c r="H78" s="29">
        <f t="shared" si="22"/>
        <v>9199423.793629894</v>
      </c>
      <c r="I78" s="29">
        <f t="shared" si="23"/>
        <v>7677693.8295680294</v>
      </c>
      <c r="J78" s="29">
        <f t="shared" si="24"/>
        <v>7437420.6773477355</v>
      </c>
      <c r="K78" s="29">
        <f t="shared" si="25"/>
        <v>8673308.4430785589</v>
      </c>
      <c r="L78" s="29">
        <f t="shared" si="26"/>
        <v>7639029.1843831548</v>
      </c>
      <c r="M78" s="29">
        <f t="shared" si="27"/>
        <v>8304613.4336370733</v>
      </c>
      <c r="N78" s="29">
        <f t="shared" si="28"/>
        <v>6763551.1469827713</v>
      </c>
      <c r="O78" s="29">
        <f t="shared" si="29"/>
        <v>6194628.5106910402</v>
      </c>
      <c r="P78" s="29">
        <f t="shared" si="30"/>
        <v>95280.732777013298</v>
      </c>
      <c r="Q78" s="29">
        <f t="shared" si="31"/>
        <v>153277.70055432577</v>
      </c>
      <c r="R78" s="29">
        <f t="shared" si="32"/>
        <v>189180.58536885254</v>
      </c>
      <c r="S78" s="29">
        <f t="shared" si="33"/>
        <v>-19332.322592437486</v>
      </c>
      <c r="T78" s="29">
        <f t="shared" si="34"/>
        <v>147754.17981362934</v>
      </c>
    </row>
    <row r="79" spans="1:20">
      <c r="A79" s="25" t="s">
        <v>72</v>
      </c>
      <c r="B79" t="str">
        <f>VLOOKUP(A79,'Branch Population-2'!$A$2:$B$943,2,0)</f>
        <v>173580.99</v>
      </c>
      <c r="C79">
        <f t="shared" si="35"/>
        <v>0</v>
      </c>
      <c r="D79" s="98">
        <f t="shared" si="36"/>
        <v>173580.99</v>
      </c>
      <c r="E79" s="120">
        <f t="shared" si="20"/>
        <v>6.1127466445793002E-3</v>
      </c>
      <c r="F79">
        <v>96757543.887662038</v>
      </c>
      <c r="G79" s="29">
        <f t="shared" si="21"/>
        <v>81486405.770324692</v>
      </c>
      <c r="H79" s="29">
        <f t="shared" si="22"/>
        <v>80615152.248574853</v>
      </c>
      <c r="I79" s="29">
        <f t="shared" si="23"/>
        <v>67280133.068459347</v>
      </c>
      <c r="J79" s="29">
        <f t="shared" si="24"/>
        <v>65174603.724230587</v>
      </c>
      <c r="K79" s="29">
        <f t="shared" si="25"/>
        <v>76004769.029315308</v>
      </c>
      <c r="L79" s="29">
        <f t="shared" si="26"/>
        <v>66941312.254445523</v>
      </c>
      <c r="M79" s="29">
        <f t="shared" si="27"/>
        <v>72773870.552826345</v>
      </c>
      <c r="N79" s="29">
        <f t="shared" si="28"/>
        <v>59269440.965703934</v>
      </c>
      <c r="O79" s="29">
        <f t="shared" si="29"/>
        <v>54283934.702357672</v>
      </c>
      <c r="P79" s="29">
        <f t="shared" si="30"/>
        <v>834951.2916769234</v>
      </c>
      <c r="Q79" s="29">
        <f t="shared" si="31"/>
        <v>1343182.5126976597</v>
      </c>
      <c r="R79" s="29">
        <f t="shared" si="32"/>
        <v>1657801.8399962105</v>
      </c>
      <c r="S79" s="29">
        <f t="shared" si="33"/>
        <v>-169410.40700691202</v>
      </c>
      <c r="T79" s="29">
        <f t="shared" si="34"/>
        <v>1294779.5392671132</v>
      </c>
    </row>
    <row r="80" spans="1:20">
      <c r="A80" s="25" t="s">
        <v>296</v>
      </c>
      <c r="B80" t="str">
        <f>VLOOKUP(A80,'Branch Population-2'!$A$2:$B$943,2,0)</f>
        <v>108995</v>
      </c>
      <c r="C80">
        <f t="shared" si="35"/>
        <v>0</v>
      </c>
      <c r="D80" s="98">
        <f t="shared" si="36"/>
        <v>108995</v>
      </c>
      <c r="E80" s="120">
        <f t="shared" si="20"/>
        <v>3.8383167449725962E-3</v>
      </c>
      <c r="F80">
        <v>60756010.759218059</v>
      </c>
      <c r="G80" s="29">
        <f t="shared" si="21"/>
        <v>51166955.534338973</v>
      </c>
      <c r="H80" s="29">
        <f t="shared" si="22"/>
        <v>50619877.89868819</v>
      </c>
      <c r="I80" s="29">
        <f t="shared" si="23"/>
        <v>42246550.753033072</v>
      </c>
      <c r="J80" s="29">
        <f t="shared" si="24"/>
        <v>40924446.466876999</v>
      </c>
      <c r="K80" s="29">
        <f t="shared" si="25"/>
        <v>47724925.410036102</v>
      </c>
      <c r="L80" s="29">
        <f t="shared" si="26"/>
        <v>42033798.339168876</v>
      </c>
      <c r="M80" s="29">
        <f t="shared" si="27"/>
        <v>45696179.177831091</v>
      </c>
      <c r="N80" s="29">
        <f t="shared" si="28"/>
        <v>37216475.825243883</v>
      </c>
      <c r="O80" s="29">
        <f t="shared" si="29"/>
        <v>34085976.021242157</v>
      </c>
      <c r="P80" s="29">
        <f t="shared" si="30"/>
        <v>524282.73416533839</v>
      </c>
      <c r="Q80" s="29">
        <f t="shared" si="31"/>
        <v>843411.35496163147</v>
      </c>
      <c r="R80" s="29">
        <f t="shared" si="32"/>
        <v>1040967.1678355271</v>
      </c>
      <c r="S80" s="29">
        <f t="shared" si="33"/>
        <v>-106376.20693209766</v>
      </c>
      <c r="T80" s="29">
        <f t="shared" si="34"/>
        <v>813018.15298103215</v>
      </c>
    </row>
    <row r="81" spans="1:20">
      <c r="A81" s="25" t="s">
        <v>38</v>
      </c>
      <c r="B81" t="str">
        <f>VLOOKUP(A81,'Branch Population-2'!$A$2:$B$943,2,0)</f>
        <v>79206.23</v>
      </c>
      <c r="C81">
        <f t="shared" si="35"/>
        <v>0</v>
      </c>
      <c r="D81" s="98">
        <f t="shared" si="36"/>
        <v>79206.23</v>
      </c>
      <c r="E81" s="120">
        <f t="shared" si="20"/>
        <v>2.7892894069925299E-3</v>
      </c>
      <c r="F81">
        <v>44151149.704822242</v>
      </c>
      <c r="G81" s="29">
        <f t="shared" si="21"/>
        <v>37182821.674871564</v>
      </c>
      <c r="H81" s="29">
        <f t="shared" si="22"/>
        <v>36785262.547964707</v>
      </c>
      <c r="I81" s="29">
        <f t="shared" si="23"/>
        <v>30700399.244473699</v>
      </c>
      <c r="J81" s="29">
        <f t="shared" si="24"/>
        <v>29739631.354448803</v>
      </c>
      <c r="K81" s="29">
        <f t="shared" si="25"/>
        <v>34681512.168082602</v>
      </c>
      <c r="L81" s="29">
        <f t="shared" si="26"/>
        <v>30545792.917343255</v>
      </c>
      <c r="M81" s="29">
        <f t="shared" si="27"/>
        <v>33207230.405803021</v>
      </c>
      <c r="N81" s="29">
        <f t="shared" si="28"/>
        <v>27045063.938746795</v>
      </c>
      <c r="O81" s="29">
        <f t="shared" si="29"/>
        <v>24770142.268113133</v>
      </c>
      <c r="P81" s="29">
        <f t="shared" si="30"/>
        <v>380994.16328573466</v>
      </c>
      <c r="Q81" s="29">
        <f t="shared" si="31"/>
        <v>612903.65398139937</v>
      </c>
      <c r="R81" s="29">
        <f t="shared" si="32"/>
        <v>756466.67203109653</v>
      </c>
      <c r="S81" s="29">
        <f t="shared" si="33"/>
        <v>-77303.163565221534</v>
      </c>
      <c r="T81" s="29">
        <f t="shared" si="34"/>
        <v>590817.03581990744</v>
      </c>
    </row>
    <row r="82" spans="1:20">
      <c r="A82" s="25" t="s">
        <v>334</v>
      </c>
      <c r="B82" t="str">
        <f>VLOOKUP(A82,'Branch Population-2'!$A$2:$B$943,2,0)</f>
        <v>48983.13</v>
      </c>
      <c r="C82">
        <f t="shared" si="35"/>
        <v>0</v>
      </c>
      <c r="D82" s="98">
        <f t="shared" si="36"/>
        <v>48983.13</v>
      </c>
      <c r="E82" s="120">
        <f t="shared" si="20"/>
        <v>1.72496690765787E-3</v>
      </c>
      <c r="F82">
        <v>27304184.350659914</v>
      </c>
      <c r="G82" s="29">
        <f t="shared" si="21"/>
        <v>22994794.574455209</v>
      </c>
      <c r="H82" s="29">
        <f t="shared" si="22"/>
        <v>22748933.985004548</v>
      </c>
      <c r="I82" s="29">
        <f t="shared" si="23"/>
        <v>18985901.074245762</v>
      </c>
      <c r="J82" s="29">
        <f t="shared" si="24"/>
        <v>18391737.983073324</v>
      </c>
      <c r="K82" s="29">
        <f t="shared" si="25"/>
        <v>21447921.699161444</v>
      </c>
      <c r="L82" s="29">
        <f t="shared" si="26"/>
        <v>18890288.622792728</v>
      </c>
      <c r="M82" s="29">
        <f t="shared" si="27"/>
        <v>20536188.679948565</v>
      </c>
      <c r="N82" s="29">
        <f t="shared" si="28"/>
        <v>16725349.543463264</v>
      </c>
      <c r="O82" s="29">
        <f t="shared" si="29"/>
        <v>15318480.614940017</v>
      </c>
      <c r="P82" s="29">
        <f t="shared" si="30"/>
        <v>235616.39822355349</v>
      </c>
      <c r="Q82" s="29">
        <f t="shared" si="31"/>
        <v>379035.07540310785</v>
      </c>
      <c r="R82" s="29">
        <f t="shared" si="32"/>
        <v>467818.06603807007</v>
      </c>
      <c r="S82" s="29">
        <f t="shared" si="33"/>
        <v>-47806.225726518111</v>
      </c>
      <c r="T82" s="29">
        <f t="shared" si="34"/>
        <v>365376.15376695979</v>
      </c>
    </row>
    <row r="83" spans="1:20">
      <c r="A83" s="25" t="s">
        <v>337</v>
      </c>
      <c r="B83" t="str">
        <f>VLOOKUP(A83,'Branch Population-2'!$A$2:$B$943,2,0)</f>
        <v>109861.6</v>
      </c>
      <c r="C83">
        <f t="shared" si="35"/>
        <v>0</v>
      </c>
      <c r="D83" s="98">
        <f t="shared" si="36"/>
        <v>109861.6</v>
      </c>
      <c r="E83" s="120">
        <f t="shared" si="20"/>
        <v>3.8688345236889896E-3</v>
      </c>
      <c r="F83">
        <v>61239071.073213555</v>
      </c>
      <c r="G83" s="29">
        <f t="shared" si="21"/>
        <v>51573774.963359192</v>
      </c>
      <c r="H83" s="29">
        <f t="shared" si="22"/>
        <v>51022347.610023603</v>
      </c>
      <c r="I83" s="29">
        <f t="shared" si="23"/>
        <v>42582445.618692771</v>
      </c>
      <c r="J83" s="29">
        <f t="shared" si="24"/>
        <v>41249829.514798433</v>
      </c>
      <c r="K83" s="29">
        <f t="shared" si="25"/>
        <v>48104377.865289435</v>
      </c>
      <c r="L83" s="29">
        <f t="shared" si="26"/>
        <v>42368001.647951156</v>
      </c>
      <c r="M83" s="29">
        <f t="shared" si="27"/>
        <v>46059501.430003293</v>
      </c>
      <c r="N83" s="29">
        <f t="shared" si="28"/>
        <v>37512377.453301653</v>
      </c>
      <c r="O83" s="29">
        <f t="shared" si="29"/>
        <v>34356987.598103561</v>
      </c>
      <c r="P83" s="29">
        <f t="shared" si="30"/>
        <v>528451.21361327358</v>
      </c>
      <c r="Q83" s="29">
        <f t="shared" si="31"/>
        <v>850117.16972570098</v>
      </c>
      <c r="R83" s="29">
        <f t="shared" si="32"/>
        <v>1049243.7139857751</v>
      </c>
      <c r="S83" s="29">
        <f t="shared" si="33"/>
        <v>-107221.98537080914</v>
      </c>
      <c r="T83" s="29">
        <f t="shared" si="34"/>
        <v>819482.31676261267</v>
      </c>
    </row>
    <row r="84" spans="1:20">
      <c r="A84" s="25" t="s">
        <v>130</v>
      </c>
      <c r="B84" t="str">
        <f>VLOOKUP(A84,'Branch Population-2'!$A$2:$B$943,2,0)</f>
        <v>178390</v>
      </c>
      <c r="C84">
        <f t="shared" si="35"/>
        <v>0</v>
      </c>
      <c r="D84" s="98">
        <f t="shared" si="36"/>
        <v>178390</v>
      </c>
      <c r="E84" s="120">
        <f t="shared" si="20"/>
        <v>6.282098482826382E-3</v>
      </c>
      <c r="F84">
        <v>99438183.029835418</v>
      </c>
      <c r="G84" s="29">
        <f t="shared" si="21"/>
        <v>83743962.546637282</v>
      </c>
      <c r="H84" s="29">
        <f t="shared" si="22"/>
        <v>82848571.203697294</v>
      </c>
      <c r="I84" s="29">
        <f t="shared" si="23"/>
        <v>69144109.260365799</v>
      </c>
      <c r="J84" s="29">
        <f t="shared" si="24"/>
        <v>66980246.848260827</v>
      </c>
      <c r="K84" s="29">
        <f t="shared" si="25"/>
        <v>78110458.680639848</v>
      </c>
      <c r="L84" s="29">
        <f t="shared" si="26"/>
        <v>68795901.515889138</v>
      </c>
      <c r="M84" s="29">
        <f t="shared" si="27"/>
        <v>74790049.117237389</v>
      </c>
      <c r="N84" s="29">
        <f t="shared" si="28"/>
        <v>60911483.301667571</v>
      </c>
      <c r="O84" s="29">
        <f t="shared" si="29"/>
        <v>55787855.061510973</v>
      </c>
      <c r="P84" s="29">
        <f t="shared" si="30"/>
        <v>858083.37031748914</v>
      </c>
      <c r="Q84" s="29">
        <f t="shared" si="31"/>
        <v>1380394.9870324829</v>
      </c>
      <c r="R84" s="29">
        <f t="shared" si="32"/>
        <v>1703730.7497608121</v>
      </c>
      <c r="S84" s="29">
        <f t="shared" si="33"/>
        <v>-174103.87223833115</v>
      </c>
      <c r="T84" s="29">
        <f t="shared" si="34"/>
        <v>1330651.0235358167</v>
      </c>
    </row>
    <row r="85" spans="1:20">
      <c r="A85" s="25" t="s">
        <v>188</v>
      </c>
      <c r="B85" t="str">
        <f>VLOOKUP(A85,'Branch Population-2'!$A$2:$B$943,2,0)</f>
        <v>93496.75</v>
      </c>
      <c r="C85">
        <f t="shared" si="35"/>
        <v>0</v>
      </c>
      <c r="D85" s="98">
        <f t="shared" si="36"/>
        <v>93496.75</v>
      </c>
      <c r="E85" s="120">
        <f t="shared" si="20"/>
        <v>3.2925376496675683E-3</v>
      </c>
      <c r="F85">
        <v>52116973.70477473</v>
      </c>
      <c r="G85" s="29">
        <f t="shared" si="21"/>
        <v>43891408.320154212</v>
      </c>
      <c r="H85" s="29">
        <f t="shared" si="22"/>
        <v>43422120.913107716</v>
      </c>
      <c r="I85" s="29">
        <f t="shared" si="23"/>
        <v>36239416.433034956</v>
      </c>
      <c r="J85" s="29">
        <f t="shared" si="24"/>
        <v>35105305.199339256</v>
      </c>
      <c r="K85" s="29">
        <f t="shared" si="25"/>
        <v>40938808.384153336</v>
      </c>
      <c r="L85" s="29">
        <f t="shared" si="26"/>
        <v>36056915.774739094</v>
      </c>
      <c r="M85" s="29">
        <f t="shared" si="27"/>
        <v>39198534.249689251</v>
      </c>
      <c r="N85" s="29">
        <f t="shared" si="28"/>
        <v>31924579.440468565</v>
      </c>
      <c r="O85" s="29">
        <f t="shared" si="29"/>
        <v>29239212.611258063</v>
      </c>
      <c r="P85" s="29">
        <f t="shared" si="30"/>
        <v>449733.76508622512</v>
      </c>
      <c r="Q85" s="29">
        <f t="shared" si="31"/>
        <v>723484.75253001449</v>
      </c>
      <c r="R85" s="29">
        <f t="shared" si="32"/>
        <v>892949.64951902686</v>
      </c>
      <c r="S85" s="29">
        <f t="shared" si="33"/>
        <v>-91250.329147929748</v>
      </c>
      <c r="T85" s="29">
        <f t="shared" si="34"/>
        <v>697413.22991632018</v>
      </c>
    </row>
    <row r="86" spans="1:20">
      <c r="A86" s="25" t="s">
        <v>61</v>
      </c>
      <c r="B86" t="str">
        <f>VLOOKUP(A86,'Branch Population-2'!$A$2:$B$943,2,0)</f>
        <v>130905.39</v>
      </c>
      <c r="C86">
        <f t="shared" si="35"/>
        <v>0</v>
      </c>
      <c r="D86" s="98">
        <f t="shared" si="36"/>
        <v>130905.39</v>
      </c>
      <c r="E86" s="120">
        <f t="shared" si="20"/>
        <v>4.6099027519075943E-3</v>
      </c>
      <c r="F86">
        <v>72969303.943113327</v>
      </c>
      <c r="G86" s="29">
        <f t="shared" si="21"/>
        <v>61452637.913072176</v>
      </c>
      <c r="H86" s="29">
        <f t="shared" si="22"/>
        <v>60795585.651453346</v>
      </c>
      <c r="I86" s="29">
        <f t="shared" si="23"/>
        <v>50739035.758342937</v>
      </c>
      <c r="J86" s="29">
        <f t="shared" si="24"/>
        <v>49151159.459430762</v>
      </c>
      <c r="K86" s="29">
        <f t="shared" si="25"/>
        <v>57318684.100387037</v>
      </c>
      <c r="L86" s="29">
        <f t="shared" si="26"/>
        <v>50483515.434380054</v>
      </c>
      <c r="M86" s="29">
        <f t="shared" si="27"/>
        <v>54882115.296883881</v>
      </c>
      <c r="N86" s="29">
        <f t="shared" si="28"/>
        <v>44697805.241792031</v>
      </c>
      <c r="O86" s="29">
        <f t="shared" si="29"/>
        <v>40938006.189195395</v>
      </c>
      <c r="P86" s="29">
        <f t="shared" si="30"/>
        <v>629675.08405137807</v>
      </c>
      <c r="Q86" s="29">
        <f t="shared" si="31"/>
        <v>1012955.5699956953</v>
      </c>
      <c r="R86" s="29">
        <f t="shared" si="32"/>
        <v>1250224.4422469393</v>
      </c>
      <c r="S86" s="29">
        <f t="shared" si="33"/>
        <v>-127760.16198143903</v>
      </c>
      <c r="T86" s="29">
        <f t="shared" si="34"/>
        <v>976452.66657242691</v>
      </c>
    </row>
    <row r="87" spans="1:20">
      <c r="A87" s="25" t="s">
        <v>186</v>
      </c>
      <c r="B87" t="str">
        <f>VLOOKUP(A87,'Branch Population-2'!$A$2:$B$943,2,0)</f>
        <v>38741.7</v>
      </c>
      <c r="C87">
        <f t="shared" si="35"/>
        <v>0</v>
      </c>
      <c r="D87" s="98">
        <f t="shared" si="36"/>
        <v>38741.699999999997</v>
      </c>
      <c r="E87" s="120">
        <f t="shared" si="20"/>
        <v>1.3643095173054252E-3</v>
      </c>
      <c r="F87">
        <v>21595404.761965211</v>
      </c>
      <c r="G87" s="29">
        <f t="shared" si="21"/>
        <v>18187025.47111978</v>
      </c>
      <c r="H87" s="29">
        <f t="shared" si="22"/>
        <v>17992569.600326695</v>
      </c>
      <c r="I87" s="29">
        <f t="shared" si="23"/>
        <v>15016314.466799224</v>
      </c>
      <c r="J87" s="29">
        <f t="shared" si="24"/>
        <v>14546379.445715938</v>
      </c>
      <c r="K87" s="29">
        <f t="shared" si="25"/>
        <v>16963573.950713292</v>
      </c>
      <c r="L87" s="29">
        <f t="shared" si="26"/>
        <v>14940692.739268579</v>
      </c>
      <c r="M87" s="29">
        <f t="shared" si="27"/>
        <v>16242466.763188943</v>
      </c>
      <c r="N87" s="29">
        <f t="shared" si="28"/>
        <v>13228400.765896151</v>
      </c>
      <c r="O87" s="29">
        <f t="shared" si="29"/>
        <v>12115681.060802395</v>
      </c>
      <c r="P87" s="29">
        <f t="shared" si="30"/>
        <v>186353.54284337163</v>
      </c>
      <c r="Q87" s="29">
        <f t="shared" si="31"/>
        <v>299786.13413933699</v>
      </c>
      <c r="R87" s="29">
        <f t="shared" si="32"/>
        <v>370006.30970350606</v>
      </c>
      <c r="S87" s="29">
        <f t="shared" si="33"/>
        <v>-37810.863765321781</v>
      </c>
      <c r="T87" s="29">
        <f t="shared" si="34"/>
        <v>288983.03020638792</v>
      </c>
    </row>
    <row r="88" spans="1:20">
      <c r="A88" s="25" t="s">
        <v>28</v>
      </c>
      <c r="B88" t="str">
        <f>VLOOKUP(A88,'Branch Population-2'!$A$2:$B$943,2,0)</f>
        <v>298430</v>
      </c>
      <c r="C88">
        <f t="shared" si="35"/>
        <v>0</v>
      </c>
      <c r="D88" s="98">
        <f t="shared" si="36"/>
        <v>298430</v>
      </c>
      <c r="E88" s="120">
        <f t="shared" si="20"/>
        <v>1.0509370761981485E-2</v>
      </c>
      <c r="F88">
        <v>166350899.49881598</v>
      </c>
      <c r="G88" s="29">
        <f t="shared" si="21"/>
        <v>140095917.61193433</v>
      </c>
      <c r="H88" s="29">
        <f t="shared" si="22"/>
        <v>138598010.56292048</v>
      </c>
      <c r="I88" s="29">
        <f t="shared" si="23"/>
        <v>115671711.00718071</v>
      </c>
      <c r="J88" s="29">
        <f t="shared" si="24"/>
        <v>112051768.9720639</v>
      </c>
      <c r="K88" s="29">
        <f t="shared" si="25"/>
        <v>130671585.76188885</v>
      </c>
      <c r="L88" s="29">
        <f t="shared" si="26"/>
        <v>115089191.59923087</v>
      </c>
      <c r="M88" s="29">
        <f t="shared" si="27"/>
        <v>125116847.12179582</v>
      </c>
      <c r="N88" s="29">
        <f t="shared" si="28"/>
        <v>101899287.86208113</v>
      </c>
      <c r="O88" s="29">
        <f t="shared" si="29"/>
        <v>93327930.859390765</v>
      </c>
      <c r="P88" s="29">
        <f t="shared" si="30"/>
        <v>1435494.2553049403</v>
      </c>
      <c r="Q88" s="29">
        <f t="shared" si="31"/>
        <v>2309273.3672296866</v>
      </c>
      <c r="R88" s="29">
        <f t="shared" si="32"/>
        <v>2850184.2460402441</v>
      </c>
      <c r="S88" s="29">
        <f t="shared" si="33"/>
        <v>-291259.70397491544</v>
      </c>
      <c r="T88" s="29">
        <f t="shared" si="34"/>
        <v>2226056.3089511395</v>
      </c>
    </row>
    <row r="89" spans="1:20">
      <c r="A89" s="25" t="s">
        <v>8</v>
      </c>
      <c r="B89" t="str">
        <f>VLOOKUP(A89,'Branch Population-2'!$A$2:$B$943,2,0)</f>
        <v>88282</v>
      </c>
      <c r="C89">
        <f t="shared" si="35"/>
        <v>0</v>
      </c>
      <c r="D89" s="98">
        <f t="shared" si="36"/>
        <v>88282</v>
      </c>
      <c r="E89" s="120">
        <f t="shared" si="20"/>
        <v>3.108897462082396E-3</v>
      </c>
      <c r="F89">
        <v>49210166.905319408</v>
      </c>
      <c r="G89" s="29">
        <f t="shared" si="21"/>
        <v>41443379.682393812</v>
      </c>
      <c r="H89" s="29">
        <f t="shared" si="22"/>
        <v>41000266.6237166</v>
      </c>
      <c r="I89" s="29">
        <f t="shared" si="23"/>
        <v>34218175.08674036</v>
      </c>
      <c r="J89" s="29">
        <f t="shared" si="24"/>
        <v>33147318.528270431</v>
      </c>
      <c r="K89" s="29">
        <f t="shared" si="25"/>
        <v>38655460.021549679</v>
      </c>
      <c r="L89" s="29">
        <f t="shared" si="26"/>
        <v>34045853.34169922</v>
      </c>
      <c r="M89" s="29">
        <f t="shared" si="27"/>
        <v>37012249.095621675</v>
      </c>
      <c r="N89" s="29">
        <f t="shared" si="28"/>
        <v>30143996.686124872</v>
      </c>
      <c r="O89" s="29">
        <f t="shared" si="29"/>
        <v>27608405.294805266</v>
      </c>
      <c r="P89" s="29">
        <f t="shared" si="30"/>
        <v>424650.01456566271</v>
      </c>
      <c r="Q89" s="29">
        <f t="shared" si="31"/>
        <v>683132.63212737057</v>
      </c>
      <c r="R89" s="29">
        <f t="shared" si="32"/>
        <v>843145.68109414203</v>
      </c>
      <c r="S89" s="29">
        <f t="shared" si="33"/>
        <v>-86160.872520569261</v>
      </c>
      <c r="T89" s="29">
        <f t="shared" si="34"/>
        <v>658515.2399786365</v>
      </c>
    </row>
    <row r="90" spans="1:20">
      <c r="A90" s="25" t="s">
        <v>22</v>
      </c>
      <c r="B90" t="str">
        <f>VLOOKUP(A90,'Branch Population-2'!$A$2:$B$943,2,0)</f>
        <v>74027.7</v>
      </c>
      <c r="C90">
        <f t="shared" si="35"/>
        <v>0</v>
      </c>
      <c r="D90" s="98">
        <f t="shared" si="36"/>
        <v>74027.7</v>
      </c>
      <c r="E90" s="120">
        <f t="shared" si="20"/>
        <v>2.6069247259214445E-3</v>
      </c>
      <c r="F90">
        <v>41264532.663701698</v>
      </c>
      <c r="G90" s="29">
        <f t="shared" si="21"/>
        <v>34751796.267804809</v>
      </c>
      <c r="H90" s="29">
        <f t="shared" si="22"/>
        <v>34380229.690542862</v>
      </c>
      <c r="I90" s="29">
        <f t="shared" si="23"/>
        <v>28693196.799672518</v>
      </c>
      <c r="J90" s="29">
        <f t="shared" si="24"/>
        <v>27795244.237956148</v>
      </c>
      <c r="K90" s="29">
        <f t="shared" si="25"/>
        <v>32414023.219198395</v>
      </c>
      <c r="L90" s="29">
        <f t="shared" si="26"/>
        <v>28548698.686292872</v>
      </c>
      <c r="M90" s="29">
        <f t="shared" si="27"/>
        <v>31036130.495185345</v>
      </c>
      <c r="N90" s="29">
        <f t="shared" si="28"/>
        <v>25276848.54762518</v>
      </c>
      <c r="O90" s="29">
        <f t="shared" si="29"/>
        <v>23150662.02218182</v>
      </c>
      <c r="P90" s="29">
        <f t="shared" si="30"/>
        <v>356084.63654269848</v>
      </c>
      <c r="Q90" s="29">
        <f t="shared" si="31"/>
        <v>572831.80661216716</v>
      </c>
      <c r="R90" s="29">
        <f t="shared" si="32"/>
        <v>707008.62617898115</v>
      </c>
      <c r="S90" s="29">
        <f t="shared" si="33"/>
        <v>-72249.056689822886</v>
      </c>
      <c r="T90" s="29">
        <f t="shared" si="34"/>
        <v>552189.21898650343</v>
      </c>
    </row>
    <row r="91" spans="1:20">
      <c r="A91" s="25" t="s">
        <v>77</v>
      </c>
      <c r="B91" t="str">
        <f>VLOOKUP(A91,'Branch Population-2'!$A$2:$B$943,2,0)</f>
        <v>96958</v>
      </c>
      <c r="C91">
        <f t="shared" si="35"/>
        <v>0</v>
      </c>
      <c r="D91" s="98">
        <f t="shared" si="36"/>
        <v>96958</v>
      </c>
      <c r="E91" s="120">
        <f t="shared" si="20"/>
        <v>3.4144274045511537E-3</v>
      </c>
      <c r="F91">
        <v>54046344.246912844</v>
      </c>
      <c r="G91" s="29">
        <f t="shared" si="21"/>
        <v>45516268.40404091</v>
      </c>
      <c r="H91" s="29">
        <f t="shared" si="22"/>
        <v>45029607.975604475</v>
      </c>
      <c r="I91" s="29">
        <f t="shared" si="23"/>
        <v>37580999.75148017</v>
      </c>
      <c r="J91" s="29">
        <f t="shared" si="24"/>
        <v>36404903.716092117</v>
      </c>
      <c r="K91" s="29">
        <f t="shared" si="25"/>
        <v>42454363.208461672</v>
      </c>
      <c r="L91" s="29">
        <f t="shared" si="26"/>
        <v>37391742.918199331</v>
      </c>
      <c r="M91" s="29">
        <f t="shared" si="27"/>
        <v>40649664.119676568</v>
      </c>
      <c r="N91" s="29">
        <f t="shared" si="28"/>
        <v>33106427.478911843</v>
      </c>
      <c r="O91" s="29">
        <f t="shared" si="29"/>
        <v>30321648.360636696</v>
      </c>
      <c r="P91" s="29">
        <f t="shared" si="30"/>
        <v>466382.91058491566</v>
      </c>
      <c r="Q91" s="29">
        <f t="shared" si="31"/>
        <v>750268.16050616885</v>
      </c>
      <c r="R91" s="29">
        <f t="shared" si="32"/>
        <v>926006.64855265873</v>
      </c>
      <c r="S91" s="29">
        <f t="shared" si="33"/>
        <v>-94628.416640417679</v>
      </c>
      <c r="T91" s="29">
        <f t="shared" si="34"/>
        <v>723231.47003747802</v>
      </c>
    </row>
    <row r="92" spans="1:20">
      <c r="A92" s="25" t="s">
        <v>75</v>
      </c>
      <c r="B92" t="str">
        <f>VLOOKUP(A92,'Branch Population-2'!$A$2:$B$943,2,0)</f>
        <v>35862</v>
      </c>
      <c r="C92">
        <f t="shared" si="35"/>
        <v>0</v>
      </c>
      <c r="D92" s="98">
        <f t="shared" si="36"/>
        <v>35862</v>
      </c>
      <c r="E92" s="120">
        <f t="shared" si="20"/>
        <v>1.2628993541741113E-3</v>
      </c>
      <c r="F92">
        <v>19990201.916116137</v>
      </c>
      <c r="G92" s="29">
        <f t="shared" si="21"/>
        <v>16835170.047914717</v>
      </c>
      <c r="H92" s="29">
        <f t="shared" si="22"/>
        <v>16655168.229760595</v>
      </c>
      <c r="I92" s="29">
        <f t="shared" si="23"/>
        <v>13900140.401901668</v>
      </c>
      <c r="J92" s="29">
        <f t="shared" si="24"/>
        <v>13465136.008029206</v>
      </c>
      <c r="K92" s="29">
        <f t="shared" si="25"/>
        <v>15702658.60869503</v>
      </c>
      <c r="L92" s="29">
        <f t="shared" si="26"/>
        <v>13830139.694841731</v>
      </c>
      <c r="M92" s="29">
        <f t="shared" si="27"/>
        <v>15035151.866373492</v>
      </c>
      <c r="N92" s="29">
        <f t="shared" si="28"/>
        <v>12245123.684984598</v>
      </c>
      <c r="O92" s="29">
        <f t="shared" si="29"/>
        <v>11215113.281102676</v>
      </c>
      <c r="P92" s="29">
        <f t="shared" si="30"/>
        <v>172501.74239770052</v>
      </c>
      <c r="Q92" s="29">
        <f t="shared" si="31"/>
        <v>277502.80298760522</v>
      </c>
      <c r="R92" s="29">
        <f t="shared" si="32"/>
        <v>342503.45954326051</v>
      </c>
      <c r="S92" s="29">
        <f t="shared" si="33"/>
        <v>-35000.353529968226</v>
      </c>
      <c r="T92" s="29">
        <f t="shared" si="34"/>
        <v>267502.70197904285</v>
      </c>
    </row>
    <row r="93" spans="1:20">
      <c r="A93" s="25" t="s">
        <v>339</v>
      </c>
      <c r="B93" t="str">
        <f>VLOOKUP(A93,'Branch Population-2'!$A$2:$B$943,2,0)</f>
        <v>301310</v>
      </c>
      <c r="C93">
        <f t="shared" si="35"/>
        <v>0</v>
      </c>
      <c r="D93" s="98">
        <f t="shared" si="36"/>
        <v>301310</v>
      </c>
      <c r="E93" s="120">
        <f t="shared" si="20"/>
        <v>1.0610791489771943E-2</v>
      </c>
      <c r="F93">
        <v>167956269.57071421</v>
      </c>
      <c r="G93" s="29">
        <f t="shared" si="21"/>
        <v>141447913.86808273</v>
      </c>
      <c r="H93" s="29">
        <f t="shared" si="22"/>
        <v>139935551.26064259</v>
      </c>
      <c r="I93" s="29">
        <f t="shared" si="23"/>
        <v>116788001.35232253</v>
      </c>
      <c r="J93" s="29">
        <f t="shared" si="24"/>
        <v>113133125.05100885</v>
      </c>
      <c r="K93" s="29">
        <f t="shared" si="25"/>
        <v>131932632.46293846</v>
      </c>
      <c r="L93" s="29">
        <f t="shared" si="26"/>
        <v>116199860.33831804</v>
      </c>
      <c r="M93" s="29">
        <f t="shared" si="27"/>
        <v>126324287.79368123</v>
      </c>
      <c r="N93" s="29">
        <f t="shared" si="28"/>
        <v>102882667.37835896</v>
      </c>
      <c r="O93" s="29">
        <f t="shared" si="29"/>
        <v>94228592.458006993</v>
      </c>
      <c r="P93" s="29">
        <f t="shared" si="30"/>
        <v>1449347.4987968083</v>
      </c>
      <c r="Q93" s="29">
        <f t="shared" si="31"/>
        <v>2331559.0198035613</v>
      </c>
      <c r="R93" s="29">
        <f t="shared" si="32"/>
        <v>2877689.9613791704</v>
      </c>
      <c r="S93" s="29">
        <f t="shared" si="33"/>
        <v>-294070.50700225099</v>
      </c>
      <c r="T93" s="29">
        <f t="shared" si="34"/>
        <v>2247538.8749457751</v>
      </c>
    </row>
    <row r="94" spans="1:20">
      <c r="A94" s="25" t="s">
        <v>187</v>
      </c>
      <c r="B94" t="str">
        <f>VLOOKUP(A94,'Branch Population-2'!$A$2:$B$943,2,0)</f>
        <v>162047.2</v>
      </c>
      <c r="C94">
        <f t="shared" si="35"/>
        <v>0</v>
      </c>
      <c r="D94" s="98">
        <f t="shared" si="36"/>
        <v>162047.20000000001</v>
      </c>
      <c r="E94" s="120">
        <f t="shared" si="20"/>
        <v>5.7065781112521068E-3</v>
      </c>
      <c r="F94">
        <v>90328376.77600956</v>
      </c>
      <c r="G94" s="29">
        <f t="shared" si="21"/>
        <v>76071947.124768436</v>
      </c>
      <c r="H94" s="29">
        <f t="shared" si="22"/>
        <v>75258585.052748352</v>
      </c>
      <c r="I94" s="29">
        <f t="shared" si="23"/>
        <v>62809626.672662981</v>
      </c>
      <c r="J94" s="29">
        <f t="shared" si="24"/>
        <v>60844001.665281087</v>
      </c>
      <c r="K94" s="29">
        <f t="shared" si="25"/>
        <v>70954544.088308662</v>
      </c>
      <c r="L94" s="29">
        <f t="shared" si="26"/>
        <v>62493319.20021072</v>
      </c>
      <c r="M94" s="29">
        <f t="shared" si="27"/>
        <v>67938326.40456748</v>
      </c>
      <c r="N94" s="29">
        <f t="shared" si="28"/>
        <v>55331214.28825599</v>
      </c>
      <c r="O94" s="29">
        <f t="shared" si="29"/>
        <v>50676975.765029885</v>
      </c>
      <c r="P94" s="29">
        <f t="shared" si="30"/>
        <v>779471.98568592535</v>
      </c>
      <c r="Q94" s="29">
        <f t="shared" si="31"/>
        <v>1253933.1943643149</v>
      </c>
      <c r="R94" s="29">
        <f t="shared" si="32"/>
        <v>1547647.2759271276</v>
      </c>
      <c r="S94" s="29">
        <f t="shared" si="33"/>
        <v>-158153.73622612981</v>
      </c>
      <c r="T94" s="29">
        <f t="shared" si="34"/>
        <v>1208746.4125854208</v>
      </c>
    </row>
    <row r="95" spans="1:20">
      <c r="A95" s="25" t="s">
        <v>218</v>
      </c>
      <c r="B95" t="str">
        <f>VLOOKUP(A95,'Branch Population-2'!$A$2:$B$943,2,0)</f>
        <v>184617</v>
      </c>
      <c r="C95">
        <f t="shared" si="35"/>
        <v>0</v>
      </c>
      <c r="D95" s="98">
        <f t="shared" si="36"/>
        <v>184617</v>
      </c>
      <c r="E95" s="120">
        <f t="shared" si="20"/>
        <v>6.5013855911427668E-3</v>
      </c>
      <c r="F95">
        <v>102909238.3901515</v>
      </c>
      <c r="G95" s="29">
        <f t="shared" si="21"/>
        <v>86667185.00741373</v>
      </c>
      <c r="H95" s="29">
        <f t="shared" si="22"/>
        <v>85740538.538667992</v>
      </c>
      <c r="I95" s="29">
        <f t="shared" si="23"/>
        <v>71557699.530920759</v>
      </c>
      <c r="J95" s="29">
        <f t="shared" si="24"/>
        <v>69318303.898118556</v>
      </c>
      <c r="K95" s="29">
        <f t="shared" si="25"/>
        <v>80837034.308221802</v>
      </c>
      <c r="L95" s="29">
        <f t="shared" si="26"/>
        <v>71197337.015297413</v>
      </c>
      <c r="M95" s="29">
        <f t="shared" si="27"/>
        <v>77400720.319956362</v>
      </c>
      <c r="N95" s="29">
        <f t="shared" si="28"/>
        <v>63037700.054397456</v>
      </c>
      <c r="O95" s="29">
        <f t="shared" si="29"/>
        <v>57735223.038796857</v>
      </c>
      <c r="P95" s="29">
        <f t="shared" si="30"/>
        <v>888036.19921466394</v>
      </c>
      <c r="Q95" s="29">
        <f t="shared" si="31"/>
        <v>1428579.972649677</v>
      </c>
      <c r="R95" s="29">
        <f t="shared" si="32"/>
        <v>1763202.3085856372</v>
      </c>
      <c r="S95" s="29">
        <f t="shared" si="33"/>
        <v>-180181.25781167095</v>
      </c>
      <c r="T95" s="29">
        <f t="shared" si="34"/>
        <v>1377099.6132749137</v>
      </c>
    </row>
    <row r="96" spans="1:20">
      <c r="A96" s="25" t="s">
        <v>341</v>
      </c>
      <c r="B96" t="str">
        <f>VLOOKUP(A96,'Branch Population-2'!$A$2:$B$943,2,0)</f>
        <v>58894.92</v>
      </c>
      <c r="C96">
        <f t="shared" si="35"/>
        <v>0</v>
      </c>
      <c r="D96" s="98">
        <f t="shared" si="36"/>
        <v>58894.92</v>
      </c>
      <c r="E96" s="120">
        <f t="shared" si="20"/>
        <v>2.0740158505419648E-3</v>
      </c>
      <c r="F96">
        <v>32829215.956541926</v>
      </c>
      <c r="G96" s="29">
        <f t="shared" si="21"/>
        <v>27647816.439638987</v>
      </c>
      <c r="H96" s="29">
        <f t="shared" si="22"/>
        <v>27352205.690655615</v>
      </c>
      <c r="I96" s="29">
        <f t="shared" si="23"/>
        <v>22827718.949271273</v>
      </c>
      <c r="J96" s="29">
        <f t="shared" si="24"/>
        <v>22113326.3058948</v>
      </c>
      <c r="K96" s="29">
        <f t="shared" si="25"/>
        <v>25787932.143951952</v>
      </c>
      <c r="L96" s="29">
        <f t="shared" si="26"/>
        <v>22712759.213555519</v>
      </c>
      <c r="M96" s="29">
        <f t="shared" si="27"/>
        <v>24691708.949805293</v>
      </c>
      <c r="N96" s="29">
        <f t="shared" si="28"/>
        <v>20109742.340563074</v>
      </c>
      <c r="O96" s="29">
        <f t="shared" si="29"/>
        <v>18418191.943602689</v>
      </c>
      <c r="P96" s="29">
        <f t="shared" si="30"/>
        <v>283293.63444239524</v>
      </c>
      <c r="Q96" s="29">
        <f t="shared" si="31"/>
        <v>455733.23801602726</v>
      </c>
      <c r="R96" s="29">
        <f t="shared" si="32"/>
        <v>562481.56403779937</v>
      </c>
      <c r="S96" s="29">
        <f t="shared" si="33"/>
        <v>-57479.867857877303</v>
      </c>
      <c r="T96" s="29">
        <f t="shared" si="34"/>
        <v>439310.41862806224</v>
      </c>
    </row>
    <row r="97" spans="1:20">
      <c r="A97" s="25" t="s">
        <v>40</v>
      </c>
      <c r="B97" t="str">
        <f>VLOOKUP(A97,'Branch Population-2'!$A$2:$B$943,2,0)</f>
        <v>82827.92</v>
      </c>
      <c r="C97">
        <f t="shared" si="35"/>
        <v>0</v>
      </c>
      <c r="D97" s="98">
        <f t="shared" si="36"/>
        <v>82827.92</v>
      </c>
      <c r="E97" s="120">
        <f t="shared" si="20"/>
        <v>2.9168291415867758E-3</v>
      </c>
      <c r="F97">
        <v>46169952.738049023</v>
      </c>
      <c r="G97" s="29">
        <f t="shared" si="21"/>
        <v>38882999.216861196</v>
      </c>
      <c r="H97" s="29">
        <f t="shared" si="22"/>
        <v>38467261.773497075</v>
      </c>
      <c r="I97" s="29">
        <f t="shared" si="23"/>
        <v>32104169.237562858</v>
      </c>
      <c r="J97" s="29">
        <f t="shared" si="24"/>
        <v>31099470.416099556</v>
      </c>
      <c r="K97" s="29">
        <f t="shared" si="25"/>
        <v>36267317.80236192</v>
      </c>
      <c r="L97" s="29">
        <f t="shared" si="26"/>
        <v>31942493.565143473</v>
      </c>
      <c r="M97" s="29">
        <f t="shared" si="27"/>
        <v>34725624.783219963</v>
      </c>
      <c r="N97" s="29">
        <f t="shared" si="28"/>
        <v>28281694.411076054</v>
      </c>
      <c r="O97" s="29">
        <f t="shared" si="29"/>
        <v>25902752.374048017</v>
      </c>
      <c r="P97" s="29">
        <f t="shared" si="30"/>
        <v>398415.04989061813</v>
      </c>
      <c r="Q97" s="29">
        <f t="shared" si="31"/>
        <v>640928.55851969006</v>
      </c>
      <c r="R97" s="29">
        <f t="shared" si="32"/>
        <v>791055.96862340125</v>
      </c>
      <c r="S97" s="29">
        <f t="shared" si="33"/>
        <v>-80837.836209690635</v>
      </c>
      <c r="T97" s="29">
        <f t="shared" si="34"/>
        <v>617832.03388834989</v>
      </c>
    </row>
    <row r="98" spans="1:20">
      <c r="A98" s="25" t="s">
        <v>281</v>
      </c>
      <c r="B98" t="str">
        <f>VLOOKUP(A98,'Branch Population-2'!$A$2:$B$943,2,0)</f>
        <v>253237.25</v>
      </c>
      <c r="C98">
        <f t="shared" si="35"/>
        <v>0</v>
      </c>
      <c r="D98" s="98">
        <f t="shared" si="36"/>
        <v>253237.25</v>
      </c>
      <c r="E98" s="120">
        <f t="shared" si="20"/>
        <v>8.9178840967550042E-3</v>
      </c>
      <c r="F98">
        <v>141159549.3888233</v>
      </c>
      <c r="G98" s="29">
        <f t="shared" si="21"/>
        <v>118880490.94351378</v>
      </c>
      <c r="H98" s="29">
        <f t="shared" si="22"/>
        <v>117609419.46327426</v>
      </c>
      <c r="I98" s="29">
        <f t="shared" si="23"/>
        <v>98154964.307385892</v>
      </c>
      <c r="J98" s="29">
        <f t="shared" si="24"/>
        <v>95083208.230140358</v>
      </c>
      <c r="K98" s="29">
        <f t="shared" si="25"/>
        <v>110883332.88034007</v>
      </c>
      <c r="L98" s="29">
        <f t="shared" si="26"/>
        <v>97660658.731737182</v>
      </c>
      <c r="M98" s="29">
        <f t="shared" si="27"/>
        <v>106169776.14111848</v>
      </c>
      <c r="N98" s="29">
        <f t="shared" si="28"/>
        <v>86468168.19740577</v>
      </c>
      <c r="O98" s="29">
        <f t="shared" si="29"/>
        <v>79194814.727146253</v>
      </c>
      <c r="P98" s="29">
        <f t="shared" si="30"/>
        <v>1218110.1685628823</v>
      </c>
      <c r="Q98" s="29">
        <f t="shared" si="31"/>
        <v>1959568.5320359415</v>
      </c>
      <c r="R98" s="29">
        <f t="shared" si="32"/>
        <v>2418566.5665668827</v>
      </c>
      <c r="S98" s="29">
        <f t="shared" si="33"/>
        <v>-247152.78782435297</v>
      </c>
      <c r="T98" s="29">
        <f t="shared" si="34"/>
        <v>1888953.4498004119</v>
      </c>
    </row>
    <row r="99" spans="1:20">
      <c r="A99" s="25" t="s">
        <v>23</v>
      </c>
      <c r="B99" t="str">
        <f>VLOOKUP(A99,'Branch Population-2'!$A$2:$B$943,2,0)</f>
        <v>88833.24</v>
      </c>
      <c r="C99">
        <f t="shared" si="35"/>
        <v>0</v>
      </c>
      <c r="D99" s="98">
        <f t="shared" si="36"/>
        <v>88833.24</v>
      </c>
      <c r="E99" s="120">
        <f t="shared" si="20"/>
        <v>3.128309671105734E-3</v>
      </c>
      <c r="F99">
        <v>49517439.196442053</v>
      </c>
      <c r="G99" s="29">
        <f t="shared" si="21"/>
        <v>41702155.521365777</v>
      </c>
      <c r="H99" s="29">
        <f t="shared" si="22"/>
        <v>41256275.628651448</v>
      </c>
      <c r="I99" s="29">
        <f t="shared" si="23"/>
        <v>34431836.15960703</v>
      </c>
      <c r="J99" s="29">
        <f t="shared" si="24"/>
        <v>33354293.085547384</v>
      </c>
      <c r="K99" s="29">
        <f t="shared" si="25"/>
        <v>38896827.863038085</v>
      </c>
      <c r="L99" s="29">
        <f t="shared" si="26"/>
        <v>34258438.423551455</v>
      </c>
      <c r="M99" s="29">
        <f t="shared" si="27"/>
        <v>37243356.594222419</v>
      </c>
      <c r="N99" s="29">
        <f t="shared" si="28"/>
        <v>30332218.257150222</v>
      </c>
      <c r="O99" s="29">
        <f t="shared" si="29"/>
        <v>27780794.426618192</v>
      </c>
      <c r="P99" s="29">
        <f t="shared" si="30"/>
        <v>427301.56385123823</v>
      </c>
      <c r="Q99" s="29">
        <f t="shared" si="31"/>
        <v>687398.16793460073</v>
      </c>
      <c r="R99" s="29">
        <f t="shared" si="32"/>
        <v>848410.35141477757</v>
      </c>
      <c r="S99" s="29">
        <f t="shared" si="33"/>
        <v>-86698.868027787481</v>
      </c>
      <c r="T99" s="29">
        <f t="shared" si="34"/>
        <v>662627.06278380426</v>
      </c>
    </row>
    <row r="100" spans="1:20">
      <c r="A100" s="25" t="s">
        <v>369</v>
      </c>
      <c r="B100" t="str">
        <f>VLOOKUP(A100,'Branch Population-2'!$A$2:$B$943,2,0)</f>
        <v>223125</v>
      </c>
      <c r="C100">
        <f t="shared" si="35"/>
        <v>0</v>
      </c>
      <c r="D100" s="98">
        <f t="shared" si="36"/>
        <v>223125</v>
      </c>
      <c r="E100" s="120">
        <f t="shared" si="20"/>
        <v>7.8574652389743621E-3</v>
      </c>
      <c r="F100">
        <v>124374374.05982414</v>
      </c>
      <c r="G100" s="29">
        <f t="shared" si="21"/>
        <v>104744501.6156648</v>
      </c>
      <c r="H100" s="29">
        <f t="shared" si="22"/>
        <v>103624572.28446078</v>
      </c>
      <c r="I100" s="29">
        <f t="shared" si="23"/>
        <v>86483431.687421486</v>
      </c>
      <c r="J100" s="29">
        <f t="shared" si="24"/>
        <v>83776935.803678438</v>
      </c>
      <c r="K100" s="29">
        <f t="shared" si="25"/>
        <v>97698279.573506176</v>
      </c>
      <c r="L100" s="29">
        <f t="shared" si="26"/>
        <v>86047903.614175484</v>
      </c>
      <c r="M100" s="29">
        <f t="shared" si="27"/>
        <v>93545208.3036246</v>
      </c>
      <c r="N100" s="29">
        <f t="shared" si="28"/>
        <v>76186303.669962317</v>
      </c>
      <c r="O100" s="29">
        <f t="shared" si="29"/>
        <v>69777819.163628206</v>
      </c>
      <c r="P100" s="29">
        <f t="shared" si="30"/>
        <v>1073265.6090705183</v>
      </c>
      <c r="Q100" s="29">
        <f t="shared" si="31"/>
        <v>1726557.7189395297</v>
      </c>
      <c r="R100" s="29">
        <f t="shared" si="32"/>
        <v>2130976.6440965366</v>
      </c>
      <c r="S100" s="29">
        <f t="shared" si="33"/>
        <v>-217764.03662300375</v>
      </c>
      <c r="T100" s="29">
        <f t="shared" si="34"/>
        <v>1664339.4227615285</v>
      </c>
    </row>
    <row r="101" spans="1:20">
      <c r="A101" s="25" t="s">
        <v>258</v>
      </c>
      <c r="B101" t="str">
        <f>VLOOKUP(A101,'Branch Population-2'!$A$2:$B$943,2,0)</f>
        <v>101760.8</v>
      </c>
      <c r="C101">
        <f t="shared" si="35"/>
        <v>0</v>
      </c>
      <c r="D101" s="98">
        <f t="shared" si="36"/>
        <v>101760.8</v>
      </c>
      <c r="E101" s="120">
        <f t="shared" si="20"/>
        <v>3.5835605543539373E-3</v>
      </c>
      <c r="F101">
        <v>56723521.809868686</v>
      </c>
      <c r="G101" s="29">
        <f t="shared" si="21"/>
        <v>47770909.938426182</v>
      </c>
      <c r="H101" s="29">
        <f t="shared" si="22"/>
        <v>47260142.85859745</v>
      </c>
      <c r="I101" s="29">
        <f t="shared" si="23"/>
        <v>39442568.942329906</v>
      </c>
      <c r="J101" s="29">
        <f t="shared" si="24"/>
        <v>38208215.166077137</v>
      </c>
      <c r="K101" s="29">
        <f t="shared" si="25"/>
        <v>44557333.727837071</v>
      </c>
      <c r="L101" s="29">
        <f t="shared" si="26"/>
        <v>39243937.300174288</v>
      </c>
      <c r="M101" s="29">
        <f t="shared" si="27"/>
        <v>42663239.140138857</v>
      </c>
      <c r="N101" s="29">
        <f t="shared" si="28"/>
        <v>34746349.402793504</v>
      </c>
      <c r="O101" s="29">
        <f t="shared" si="29"/>
        <v>31823626.668217979</v>
      </c>
      <c r="P101" s="29">
        <f t="shared" si="30"/>
        <v>489485.118169202</v>
      </c>
      <c r="Q101" s="29">
        <f t="shared" si="31"/>
        <v>787432.58140262938</v>
      </c>
      <c r="R101" s="29">
        <f t="shared" si="32"/>
        <v>971876.24911856069</v>
      </c>
      <c r="S101" s="29">
        <f t="shared" si="33"/>
        <v>-99315.821077809116</v>
      </c>
      <c r="T101" s="29">
        <f t="shared" si="34"/>
        <v>759056.63252325531</v>
      </c>
    </row>
    <row r="102" spans="1:20">
      <c r="A102" s="25" t="s">
        <v>163</v>
      </c>
      <c r="B102" t="str">
        <f>VLOOKUP(A102,'Branch Population-2'!$A$2:$B$943,2,0)</f>
        <v>64500.04</v>
      </c>
      <c r="C102">
        <f t="shared" si="35"/>
        <v>0</v>
      </c>
      <c r="D102" s="98">
        <f t="shared" si="36"/>
        <v>64500.04</v>
      </c>
      <c r="E102" s="120">
        <f t="shared" si="20"/>
        <v>2.271403124761707E-3</v>
      </c>
      <c r="F102">
        <v>35953622.865360752</v>
      </c>
      <c r="G102" s="29">
        <f t="shared" si="21"/>
        <v>30279101.597716276</v>
      </c>
      <c r="H102" s="29">
        <f t="shared" si="22"/>
        <v>29955357.119689014</v>
      </c>
      <c r="I102" s="29">
        <f t="shared" si="23"/>
        <v>25000268.025438447</v>
      </c>
      <c r="J102" s="29">
        <f t="shared" si="24"/>
        <v>24217885.536872566</v>
      </c>
      <c r="K102" s="29">
        <f t="shared" si="25"/>
        <v>28242209.256794758</v>
      </c>
      <c r="L102" s="29">
        <f t="shared" si="26"/>
        <v>24874367.39509451</v>
      </c>
      <c r="M102" s="29">
        <f t="shared" si="27"/>
        <v>27041656.817443669</v>
      </c>
      <c r="N102" s="29">
        <f t="shared" si="28"/>
        <v>22023617.408021133</v>
      </c>
      <c r="O102" s="29">
        <f t="shared" si="29"/>
        <v>20171079.561531812</v>
      </c>
      <c r="P102" s="29">
        <f t="shared" si="30"/>
        <v>310255.12477612455</v>
      </c>
      <c r="Q102" s="29">
        <f t="shared" si="31"/>
        <v>499106.0702920265</v>
      </c>
      <c r="R102" s="29">
        <f t="shared" si="32"/>
        <v>616013.79846853728</v>
      </c>
      <c r="S102" s="29">
        <f t="shared" si="33"/>
        <v>-62950.315171967304</v>
      </c>
      <c r="T102" s="29">
        <f t="shared" si="34"/>
        <v>481120.26595717866</v>
      </c>
    </row>
    <row r="103" spans="1:20">
      <c r="A103" s="25" t="s">
        <v>18</v>
      </c>
      <c r="B103" t="str">
        <f>VLOOKUP(A103,'Branch Population-2'!$A$2:$B$943,2,0)</f>
        <v>234897.3</v>
      </c>
      <c r="C103">
        <f t="shared" si="35"/>
        <v>0</v>
      </c>
      <c r="D103" s="98">
        <f t="shared" si="36"/>
        <v>234897.3</v>
      </c>
      <c r="E103" s="120">
        <f t="shared" si="20"/>
        <v>8.272033028477007E-3</v>
      </c>
      <c r="F103">
        <v>130936491.4547573</v>
      </c>
      <c r="G103" s="29">
        <f t="shared" si="21"/>
        <v>110270927.14561477</v>
      </c>
      <c r="H103" s="29">
        <f t="shared" si="22"/>
        <v>109091909.21355593</v>
      </c>
      <c r="I103" s="29">
        <f t="shared" si="23"/>
        <v>91046384.753433049</v>
      </c>
      <c r="J103" s="29">
        <f t="shared" si="24"/>
        <v>88197091.417624176</v>
      </c>
      <c r="K103" s="29">
        <f t="shared" si="25"/>
        <v>102852939.32307786</v>
      </c>
      <c r="L103" s="29">
        <f t="shared" si="26"/>
        <v>90587877.779854611</v>
      </c>
      <c r="M103" s="29">
        <f t="shared" si="27"/>
        <v>98480747.825026318</v>
      </c>
      <c r="N103" s="29">
        <f t="shared" si="28"/>
        <v>80205969.878114223</v>
      </c>
      <c r="O103" s="29">
        <f t="shared" si="29"/>
        <v>73459367.266888604</v>
      </c>
      <c r="P103" s="29">
        <f t="shared" si="30"/>
        <v>1129892.1848897266</v>
      </c>
      <c r="Q103" s="29">
        <f t="shared" si="31"/>
        <v>1817652.6452573864</v>
      </c>
      <c r="R103" s="29">
        <f t="shared" si="32"/>
        <v>2243409.1207230804</v>
      </c>
      <c r="S103" s="29">
        <f t="shared" si="33"/>
        <v>-229253.4867892199</v>
      </c>
      <c r="T103" s="29">
        <f t="shared" si="34"/>
        <v>1752151.649031895</v>
      </c>
    </row>
    <row r="104" spans="1:20">
      <c r="A104" s="25" t="s">
        <v>204</v>
      </c>
      <c r="B104" t="str">
        <f>VLOOKUP(A104,'Branch Population-2'!$A$2:$B$943,2,0)</f>
        <v>204691</v>
      </c>
      <c r="C104">
        <f t="shared" si="35"/>
        <v>0</v>
      </c>
      <c r="D104" s="98">
        <f t="shared" si="36"/>
        <v>204691</v>
      </c>
      <c r="E104" s="120">
        <f t="shared" si="20"/>
        <v>7.2083021500544591E-3</v>
      </c>
      <c r="F104">
        <v>114098890.75934772</v>
      </c>
      <c r="G104" s="29">
        <f t="shared" si="21"/>
        <v>96090786.69002597</v>
      </c>
      <c r="H104" s="29">
        <f t="shared" si="22"/>
        <v>95063382.97133249</v>
      </c>
      <c r="I104" s="29">
        <f t="shared" si="23"/>
        <v>79338398.276885122</v>
      </c>
      <c r="J104" s="29">
        <f t="shared" si="24"/>
        <v>76855505.956709221</v>
      </c>
      <c r="K104" s="29">
        <f t="shared" si="25"/>
        <v>89626704.959912837</v>
      </c>
      <c r="L104" s="29">
        <f t="shared" si="26"/>
        <v>78938852.386282101</v>
      </c>
      <c r="M104" s="29">
        <f t="shared" si="27"/>
        <v>85816749.503091201</v>
      </c>
      <c r="N104" s="29">
        <f t="shared" si="28"/>
        <v>69891991.863342315</v>
      </c>
      <c r="O104" s="29">
        <f t="shared" si="29"/>
        <v>64012959.473040767</v>
      </c>
      <c r="P104" s="29">
        <f t="shared" si="30"/>
        <v>984595.23041458137</v>
      </c>
      <c r="Q104" s="29">
        <f t="shared" si="31"/>
        <v>1583914.0663191094</v>
      </c>
      <c r="R104" s="29">
        <f t="shared" si="32"/>
        <v>1954920.9647361981</v>
      </c>
      <c r="S104" s="29">
        <f t="shared" si="33"/>
        <v>-199772.94530150929</v>
      </c>
      <c r="T104" s="29">
        <f t="shared" si="34"/>
        <v>1526836.0819472496</v>
      </c>
    </row>
    <row r="105" spans="1:20">
      <c r="A105" s="25" t="s">
        <v>185</v>
      </c>
      <c r="B105" t="str">
        <f>VLOOKUP(A105,'Branch Population-2'!$A$2:$B$943,2,0)</f>
        <v>41324.48</v>
      </c>
      <c r="C105">
        <f t="shared" si="35"/>
        <v>0</v>
      </c>
      <c r="D105" s="98">
        <f t="shared" si="36"/>
        <v>41324.480000000003</v>
      </c>
      <c r="E105" s="120">
        <f t="shared" si="20"/>
        <v>1.4552634851257872E-3</v>
      </c>
      <c r="F105">
        <v>23035098.412762899</v>
      </c>
      <c r="G105" s="29">
        <f t="shared" si="21"/>
        <v>19399493.835861102</v>
      </c>
      <c r="H105" s="29">
        <f t="shared" si="22"/>
        <v>19192074.240348481</v>
      </c>
      <c r="I105" s="29">
        <f t="shared" si="23"/>
        <v>16017402.097919175</v>
      </c>
      <c r="J105" s="29">
        <f t="shared" si="24"/>
        <v>15516138.075430337</v>
      </c>
      <c r="K105" s="29">
        <f t="shared" si="25"/>
        <v>18094478.880760852</v>
      </c>
      <c r="L105" s="29">
        <f t="shared" si="26"/>
        <v>15936738.921886489</v>
      </c>
      <c r="M105" s="29">
        <f t="shared" si="27"/>
        <v>17325297.880734876</v>
      </c>
      <c r="N105" s="29">
        <f t="shared" si="28"/>
        <v>14110294.15028923</v>
      </c>
      <c r="O105" s="29">
        <f t="shared" si="29"/>
        <v>12923393.131522557</v>
      </c>
      <c r="P105" s="29">
        <f t="shared" si="30"/>
        <v>198777.11236626311</v>
      </c>
      <c r="Q105" s="29">
        <f t="shared" si="31"/>
        <v>319771.87641529291</v>
      </c>
      <c r="R105" s="29">
        <f t="shared" si="32"/>
        <v>394673.39701707318</v>
      </c>
      <c r="S105" s="29">
        <f t="shared" si="33"/>
        <v>-40331.588016343245</v>
      </c>
      <c r="T105" s="29">
        <f t="shared" si="34"/>
        <v>308248.56555348053</v>
      </c>
    </row>
    <row r="106" spans="1:20">
      <c r="A106" s="25" t="s">
        <v>212</v>
      </c>
      <c r="B106" t="str">
        <f>VLOOKUP(A106,'Branch Population-2'!$A$2:$B$943,2,0)</f>
        <v>301825</v>
      </c>
      <c r="C106">
        <f t="shared" si="35"/>
        <v>0</v>
      </c>
      <c r="D106" s="98">
        <f t="shared" si="36"/>
        <v>301825</v>
      </c>
      <c r="E106" s="120">
        <f t="shared" si="20"/>
        <v>1.0628927487970586E-2</v>
      </c>
      <c r="F106">
        <v>168243340.95509881</v>
      </c>
      <c r="G106" s="29">
        <f t="shared" si="21"/>
        <v>141689677.08749816</v>
      </c>
      <c r="H106" s="29">
        <f t="shared" si="22"/>
        <v>140174729.54513109</v>
      </c>
      <c r="I106" s="29">
        <f t="shared" si="23"/>
        <v>116987615.77167952</v>
      </c>
      <c r="J106" s="29">
        <f t="shared" si="24"/>
        <v>113326492.54429242</v>
      </c>
      <c r="K106" s="29">
        <f t="shared" si="25"/>
        <v>132158132.13343866</v>
      </c>
      <c r="L106" s="29">
        <f t="shared" si="26"/>
        <v>116398469.50520343</v>
      </c>
      <c r="M106" s="29">
        <f t="shared" si="27"/>
        <v>126540201.66382743</v>
      </c>
      <c r="N106" s="29">
        <f t="shared" si="28"/>
        <v>103058514.75713782</v>
      </c>
      <c r="O106" s="29">
        <f t="shared" si="29"/>
        <v>94389648.264704019</v>
      </c>
      <c r="P106" s="29">
        <f t="shared" si="30"/>
        <v>1451824.7281017778</v>
      </c>
      <c r="Q106" s="29">
        <f t="shared" si="31"/>
        <v>2335544.1278159041</v>
      </c>
      <c r="R106" s="29">
        <f t="shared" si="32"/>
        <v>2882608.5181151247</v>
      </c>
      <c r="S106" s="29">
        <f t="shared" si="33"/>
        <v>-294573.13323804195</v>
      </c>
      <c r="T106" s="29">
        <f t="shared" si="34"/>
        <v>2251380.3754621777</v>
      </c>
    </row>
    <row r="107" spans="1:20">
      <c r="A107" s="25" t="s">
        <v>78</v>
      </c>
      <c r="B107" t="str">
        <f>VLOOKUP(A107,'Branch Population-2'!$A$2:$B$943,2,0)</f>
        <v>108592.96</v>
      </c>
      <c r="C107">
        <f t="shared" si="35"/>
        <v>0</v>
      </c>
      <c r="D107" s="98">
        <f t="shared" si="36"/>
        <v>108592.96000000001</v>
      </c>
      <c r="E107" s="120">
        <f t="shared" si="20"/>
        <v>3.8241586930972925E-3</v>
      </c>
      <c r="F107">
        <v>60531905.556542389</v>
      </c>
      <c r="G107" s="29">
        <f t="shared" si="21"/>
        <v>50978220.612525821</v>
      </c>
      <c r="H107" s="29">
        <f t="shared" si="22"/>
        <v>50433160.932677016</v>
      </c>
      <c r="I107" s="29">
        <f t="shared" si="23"/>
        <v>42090719.72165779</v>
      </c>
      <c r="J107" s="29">
        <f t="shared" si="24"/>
        <v>40773492.162023179</v>
      </c>
      <c r="K107" s="29">
        <f t="shared" si="25"/>
        <v>47548886.793477081</v>
      </c>
      <c r="L107" s="29">
        <f t="shared" si="26"/>
        <v>41878752.068383254</v>
      </c>
      <c r="M107" s="29">
        <f t="shared" si="27"/>
        <v>45527623.814037755</v>
      </c>
      <c r="N107" s="29">
        <f t="shared" si="28"/>
        <v>37079198.776381269</v>
      </c>
      <c r="O107" s="29">
        <f t="shared" si="29"/>
        <v>33960246.163913101</v>
      </c>
      <c r="P107" s="29">
        <f t="shared" si="30"/>
        <v>522348.85985510558</v>
      </c>
      <c r="Q107" s="29">
        <f t="shared" si="31"/>
        <v>840300.33976690914</v>
      </c>
      <c r="R107" s="29">
        <f t="shared" si="32"/>
        <v>1037127.446378978</v>
      </c>
      <c r="S107" s="29">
        <f t="shared" si="33"/>
        <v>-105983.82663726782</v>
      </c>
      <c r="T107" s="29">
        <f t="shared" si="34"/>
        <v>810019.24644197547</v>
      </c>
    </row>
    <row r="108" spans="1:20">
      <c r="A108" s="25" t="s">
        <v>79</v>
      </c>
      <c r="B108" t="str">
        <f>VLOOKUP(A108,'Branch Population-2'!$A$2:$B$943,2,0)</f>
        <v>196877</v>
      </c>
      <c r="C108">
        <f t="shared" si="35"/>
        <v>0</v>
      </c>
      <c r="D108" s="98">
        <f t="shared" si="36"/>
        <v>196877</v>
      </c>
      <c r="E108" s="120">
        <f t="shared" si="20"/>
        <v>6.9331279948618733E-3</v>
      </c>
      <c r="F108">
        <v>109743209.59899606</v>
      </c>
      <c r="G108" s="29">
        <f t="shared" si="21"/>
        <v>92422557.958934411</v>
      </c>
      <c r="H108" s="29">
        <f t="shared" si="22"/>
        <v>91434374.9810545</v>
      </c>
      <c r="I108" s="29">
        <f t="shared" si="23"/>
        <v>76309685.51405929</v>
      </c>
      <c r="J108" s="29">
        <f t="shared" si="24"/>
        <v>73921576.650849521</v>
      </c>
      <c r="K108" s="29">
        <f t="shared" si="25"/>
        <v>86205240.056439996</v>
      </c>
      <c r="L108" s="29">
        <f t="shared" si="26"/>
        <v>75925392.133772671</v>
      </c>
      <c r="M108" s="29">
        <f t="shared" si="27"/>
        <v>82540728.180135354</v>
      </c>
      <c r="N108" s="29">
        <f t="shared" si="28"/>
        <v>67223892.022996843</v>
      </c>
      <c r="O108" s="29">
        <f t="shared" si="29"/>
        <v>61569289.427350722</v>
      </c>
      <c r="P108" s="29">
        <f t="shared" si="30"/>
        <v>947008.6871349084</v>
      </c>
      <c r="Q108" s="29">
        <f t="shared" si="31"/>
        <v>1523448.7575648529</v>
      </c>
      <c r="R108" s="29">
        <f t="shared" si="32"/>
        <v>1880292.6106881518</v>
      </c>
      <c r="S108" s="29">
        <f t="shared" si="33"/>
        <v>-192146.69014331477</v>
      </c>
      <c r="T108" s="29">
        <f t="shared" si="34"/>
        <v>1468549.7032381913</v>
      </c>
    </row>
    <row r="109" spans="1:20">
      <c r="A109" s="25" t="s">
        <v>189</v>
      </c>
      <c r="B109" t="str">
        <f>VLOOKUP(A109,'Branch Population-2'!$A$2:$B$943,2,0)</f>
        <v>350273</v>
      </c>
      <c r="C109">
        <f t="shared" si="35"/>
        <v>0</v>
      </c>
      <c r="D109" s="98">
        <f t="shared" si="36"/>
        <v>350273</v>
      </c>
      <c r="E109" s="120">
        <f t="shared" si="20"/>
        <v>1.2335049508801195E-2</v>
      </c>
      <c r="F109">
        <v>195249233.05347574</v>
      </c>
      <c r="G109" s="29">
        <f t="shared" si="21"/>
        <v>164433258.55203924</v>
      </c>
      <c r="H109" s="29">
        <f t="shared" si="22"/>
        <v>162675136.39347866</v>
      </c>
      <c r="I109" s="29">
        <f t="shared" si="23"/>
        <v>135766100.02217674</v>
      </c>
      <c r="J109" s="29">
        <f t="shared" si="24"/>
        <v>131517304.80565538</v>
      </c>
      <c r="K109" s="29">
        <f t="shared" si="25"/>
        <v>153371739.97109568</v>
      </c>
      <c r="L109" s="29">
        <f t="shared" si="26"/>
        <v>135082385.84940317</v>
      </c>
      <c r="M109" s="29">
        <f t="shared" si="27"/>
        <v>146852036.96643361</v>
      </c>
      <c r="N109" s="29">
        <f t="shared" si="28"/>
        <v>119601143.50874491</v>
      </c>
      <c r="O109" s="29">
        <f t="shared" si="29"/>
        <v>109540777.82364836</v>
      </c>
      <c r="P109" s="29">
        <f t="shared" si="30"/>
        <v>1684867.0686205383</v>
      </c>
      <c r="Q109" s="29">
        <f t="shared" si="31"/>
        <v>2710438.3277808665</v>
      </c>
      <c r="R109" s="29">
        <f t="shared" si="32"/>
        <v>3345315.7739277361</v>
      </c>
      <c r="S109" s="29">
        <f t="shared" si="33"/>
        <v>-341857.08638677595</v>
      </c>
      <c r="T109" s="29">
        <f t="shared" si="34"/>
        <v>2612764.8745275019</v>
      </c>
    </row>
    <row r="110" spans="1:20">
      <c r="A110" s="25" t="s">
        <v>42</v>
      </c>
      <c r="B110" t="str">
        <f>VLOOKUP(A110,'Branch Population-2'!$A$2:$B$943,2,0)</f>
        <v>69887.85</v>
      </c>
      <c r="C110">
        <f t="shared" si="35"/>
        <v>0</v>
      </c>
      <c r="D110" s="98">
        <f t="shared" si="36"/>
        <v>69887.850000000006</v>
      </c>
      <c r="E110" s="120">
        <f t="shared" si="20"/>
        <v>2.4611377120522327E-3</v>
      </c>
      <c r="F110">
        <v>38956896.798372574</v>
      </c>
      <c r="G110" s="29">
        <f t="shared" si="21"/>
        <v>32808372.066063147</v>
      </c>
      <c r="H110" s="29">
        <f t="shared" si="22"/>
        <v>32457584.601145335</v>
      </c>
      <c r="I110" s="29">
        <f t="shared" si="23"/>
        <v>27088587.568653267</v>
      </c>
      <c r="J110" s="29">
        <f t="shared" si="24"/>
        <v>26240851.195101887</v>
      </c>
      <c r="K110" s="29">
        <f t="shared" si="25"/>
        <v>30601334.265955243</v>
      </c>
      <c r="L110" s="29">
        <f t="shared" si="26"/>
        <v>26952170.22118523</v>
      </c>
      <c r="M110" s="29">
        <f t="shared" si="27"/>
        <v>29300497.416885026</v>
      </c>
      <c r="N110" s="29">
        <f t="shared" si="28"/>
        <v>23863291.710658941</v>
      </c>
      <c r="O110" s="29">
        <f t="shared" si="29"/>
        <v>21856007.883629236</v>
      </c>
      <c r="P110" s="29">
        <f t="shared" si="30"/>
        <v>336171.32054623653</v>
      </c>
      <c r="Q110" s="29">
        <f t="shared" si="31"/>
        <v>540797.34174829361</v>
      </c>
      <c r="R110" s="29">
        <f t="shared" si="32"/>
        <v>667470.59296861466</v>
      </c>
      <c r="S110" s="29">
        <f t="shared" si="33"/>
        <v>-68208.673734019016</v>
      </c>
      <c r="T110" s="29">
        <f t="shared" si="34"/>
        <v>521309.14925285964</v>
      </c>
    </row>
    <row r="111" spans="1:20">
      <c r="A111" s="25" t="s">
        <v>276</v>
      </c>
      <c r="B111" t="str">
        <f>VLOOKUP(A111,'Branch Population-2'!$A$2:$B$943,2,0)</f>
        <v>19680</v>
      </c>
      <c r="C111">
        <f t="shared" si="35"/>
        <v>0</v>
      </c>
      <c r="D111" s="98">
        <f t="shared" si="36"/>
        <v>19680</v>
      </c>
      <c r="E111" s="120">
        <f t="shared" si="20"/>
        <v>6.9304163990146974E-4</v>
      </c>
      <c r="F111">
        <v>10970028.824637933</v>
      </c>
      <c r="G111" s="29">
        <f t="shared" si="21"/>
        <v>9238641.0836808216</v>
      </c>
      <c r="H111" s="29">
        <f t="shared" si="22"/>
        <v>9139861.4344344568</v>
      </c>
      <c r="I111" s="29">
        <f t="shared" si="23"/>
        <v>7627984.0251359316</v>
      </c>
      <c r="J111" s="29">
        <f t="shared" si="24"/>
        <v>7389266.5394572169</v>
      </c>
      <c r="K111" s="29">
        <f t="shared" si="25"/>
        <v>8617152.4571724422</v>
      </c>
      <c r="L111" s="29">
        <f t="shared" si="26"/>
        <v>7589569.7170956787</v>
      </c>
      <c r="M111" s="29">
        <f t="shared" si="27"/>
        <v>8250844.5912171742</v>
      </c>
      <c r="N111" s="29">
        <f t="shared" si="28"/>
        <v>6719760.027898524</v>
      </c>
      <c r="O111" s="29">
        <f t="shared" si="29"/>
        <v>6154520.9238776602</v>
      </c>
      <c r="P111" s="29">
        <f t="shared" si="30"/>
        <v>94663.83052776604</v>
      </c>
      <c r="Q111" s="29">
        <f t="shared" si="31"/>
        <v>152285.29258814541</v>
      </c>
      <c r="R111" s="29">
        <f t="shared" si="32"/>
        <v>187955.72148266595</v>
      </c>
      <c r="S111" s="29">
        <f t="shared" si="33"/>
        <v>-19207.154020126447</v>
      </c>
      <c r="T111" s="29">
        <f t="shared" si="34"/>
        <v>146797.53429668068</v>
      </c>
    </row>
    <row r="112" spans="1:20">
      <c r="A112" s="25" t="s">
        <v>355</v>
      </c>
      <c r="B112" t="str">
        <f>VLOOKUP(A112,'Branch Population-2'!$A$2:$B$943,2,0)</f>
        <v>12601.08</v>
      </c>
      <c r="C112">
        <f t="shared" si="35"/>
        <v>0</v>
      </c>
      <c r="D112" s="98">
        <f t="shared" si="36"/>
        <v>12601.08</v>
      </c>
      <c r="E112" s="120">
        <f t="shared" si="20"/>
        <v>4.4375371685617952E-4</v>
      </c>
      <c r="F112">
        <v>7024096.0783317368</v>
      </c>
      <c r="G112" s="29">
        <f t="shared" si="21"/>
        <v>5915490.6192453625</v>
      </c>
      <c r="H112" s="29">
        <f t="shared" si="22"/>
        <v>5852242.1302959016</v>
      </c>
      <c r="I112" s="29">
        <f t="shared" si="23"/>
        <v>4884188.868874995</v>
      </c>
      <c r="J112" s="29">
        <f t="shared" si="24"/>
        <v>4731338.3539137989</v>
      </c>
      <c r="K112" s="29">
        <f t="shared" si="25"/>
        <v>5517552.2096050074</v>
      </c>
      <c r="L112" s="29">
        <f t="shared" si="26"/>
        <v>4859592.2342835376</v>
      </c>
      <c r="M112" s="29">
        <f t="shared" si="27"/>
        <v>5283005.729750758</v>
      </c>
      <c r="N112" s="29">
        <f t="shared" si="28"/>
        <v>4302654.1510341233</v>
      </c>
      <c r="O112" s="29">
        <f t="shared" si="29"/>
        <v>3940732.2420455446</v>
      </c>
      <c r="P112" s="29">
        <f t="shared" si="30"/>
        <v>60613.135243232835</v>
      </c>
      <c r="Q112" s="29">
        <f t="shared" si="31"/>
        <v>97508.087130418062</v>
      </c>
      <c r="R112" s="29">
        <f t="shared" si="32"/>
        <v>120347.81925105653</v>
      </c>
      <c r="S112" s="29">
        <f t="shared" si="33"/>
        <v>-12298.317295728404</v>
      </c>
      <c r="T112" s="29">
        <f t="shared" si="34"/>
        <v>93994.282188781362</v>
      </c>
    </row>
    <row r="113" spans="1:20">
      <c r="A113" s="25" t="s">
        <v>32</v>
      </c>
      <c r="B113" t="str">
        <f>VLOOKUP(A113,'Branch Population-2'!$A$2:$B$943,2,0)</f>
        <v>257247</v>
      </c>
      <c r="C113">
        <f t="shared" si="35"/>
        <v>0</v>
      </c>
      <c r="D113" s="98">
        <f t="shared" si="36"/>
        <v>257247</v>
      </c>
      <c r="E113" s="120">
        <f t="shared" si="20"/>
        <v>9.0590895701084043E-3</v>
      </c>
      <c r="F113">
        <v>143394664.89083508</v>
      </c>
      <c r="G113" s="29">
        <f t="shared" si="21"/>
        <v>120762840.59215651</v>
      </c>
      <c r="H113" s="29">
        <f t="shared" si="22"/>
        <v>119471643.0093476</v>
      </c>
      <c r="I113" s="29">
        <f t="shared" si="23"/>
        <v>99709146.672466621</v>
      </c>
      <c r="J113" s="29">
        <f t="shared" si="24"/>
        <v>96588752.514011726</v>
      </c>
      <c r="K113" s="29">
        <f t="shared" si="25"/>
        <v>112639055.80031705</v>
      </c>
      <c r="L113" s="29">
        <f t="shared" si="26"/>
        <v>99207014.279152036</v>
      </c>
      <c r="M113" s="29">
        <f t="shared" si="27"/>
        <v>107850864.76406731</v>
      </c>
      <c r="N113" s="29">
        <f t="shared" si="28"/>
        <v>87837302.230529055</v>
      </c>
      <c r="O113" s="29">
        <f t="shared" si="29"/>
        <v>80448782.728900224</v>
      </c>
      <c r="P113" s="29">
        <f t="shared" si="30"/>
        <v>1237397.6835252151</v>
      </c>
      <c r="Q113" s="29">
        <f t="shared" si="31"/>
        <v>1990596.2734970856</v>
      </c>
      <c r="R113" s="29">
        <f t="shared" si="32"/>
        <v>2456862.0672891955</v>
      </c>
      <c r="S113" s="29">
        <f t="shared" si="33"/>
        <v>-251066.19665729004</v>
      </c>
      <c r="T113" s="29">
        <f t="shared" si="34"/>
        <v>1918863.0744521453</v>
      </c>
    </row>
    <row r="114" spans="1:20">
      <c r="A114" s="25" t="s">
        <v>336</v>
      </c>
      <c r="B114" t="str">
        <f>VLOOKUP(A114,'Branch Population-2'!$A$2:$B$943,2,0)</f>
        <v>233253</v>
      </c>
      <c r="C114">
        <f t="shared" si="35"/>
        <v>0</v>
      </c>
      <c r="D114" s="98">
        <f t="shared" si="36"/>
        <v>233253</v>
      </c>
      <c r="E114" s="120">
        <f t="shared" si="20"/>
        <v>8.2141281317041435E-3</v>
      </c>
      <c r="F114">
        <v>130019925.47933294</v>
      </c>
      <c r="G114" s="29">
        <f t="shared" si="21"/>
        <v>109499021.78312007</v>
      </c>
      <c r="H114" s="29">
        <f t="shared" si="22"/>
        <v>108328257.07145023</v>
      </c>
      <c r="I114" s="29">
        <f t="shared" si="23"/>
        <v>90409052.734503642</v>
      </c>
      <c r="J114" s="29">
        <f t="shared" si="24"/>
        <v>87579704.681301549</v>
      </c>
      <c r="K114" s="29">
        <f t="shared" si="25"/>
        <v>102132960.47219737</v>
      </c>
      <c r="L114" s="29">
        <f t="shared" si="26"/>
        <v>89953755.346632048</v>
      </c>
      <c r="M114" s="29">
        <f t="shared" si="27"/>
        <v>97791374.666421741</v>
      </c>
      <c r="N114" s="29">
        <f t="shared" si="28"/>
        <v>79644521.635539368</v>
      </c>
      <c r="O114" s="29">
        <f t="shared" si="29"/>
        <v>72945145.785428658</v>
      </c>
      <c r="P114" s="29">
        <f t="shared" si="30"/>
        <v>1121982.8486835882</v>
      </c>
      <c r="Q114" s="29">
        <f t="shared" si="31"/>
        <v>1804928.9304909899</v>
      </c>
      <c r="R114" s="29">
        <f t="shared" si="32"/>
        <v>2227705.0763717624</v>
      </c>
      <c r="S114" s="29">
        <f t="shared" si="33"/>
        <v>-227648.69393580055</v>
      </c>
      <c r="T114" s="29">
        <f t="shared" si="34"/>
        <v>1739886.4465093326</v>
      </c>
    </row>
    <row r="115" spans="1:20">
      <c r="A115" s="25" t="s">
        <v>20</v>
      </c>
      <c r="B115" t="str">
        <f>VLOOKUP(A115,'Branch Population-2'!$A$2:$B$943,2,0)</f>
        <v>46623.96</v>
      </c>
      <c r="C115">
        <f t="shared" si="35"/>
        <v>0</v>
      </c>
      <c r="D115" s="98">
        <f t="shared" si="36"/>
        <v>46623.96</v>
      </c>
      <c r="E115" s="120">
        <f t="shared" si="20"/>
        <v>1.6418874846087668E-3</v>
      </c>
      <c r="F115">
        <v>25989135.422701526</v>
      </c>
      <c r="G115" s="29">
        <f t="shared" si="21"/>
        <v>21887298.391254637</v>
      </c>
      <c r="H115" s="29">
        <f t="shared" si="22"/>
        <v>21653279.162836116</v>
      </c>
      <c r="I115" s="29">
        <f t="shared" si="23"/>
        <v>18071484.861208167</v>
      </c>
      <c r="J115" s="29">
        <f t="shared" si="24"/>
        <v>17505938.392530069</v>
      </c>
      <c r="K115" s="29">
        <f t="shared" si="25"/>
        <v>20414927.412454762</v>
      </c>
      <c r="L115" s="29">
        <f t="shared" si="26"/>
        <v>17980477.383489851</v>
      </c>
      <c r="M115" s="29">
        <f t="shared" si="27"/>
        <v>19547106.107069407</v>
      </c>
      <c r="N115" s="29">
        <f t="shared" si="28"/>
        <v>15919808.066582302</v>
      </c>
      <c r="O115" s="29">
        <f t="shared" si="29"/>
        <v>14580698.03729853</v>
      </c>
      <c r="P115" s="29">
        <f t="shared" si="30"/>
        <v>224268.42723441785</v>
      </c>
      <c r="Q115" s="29">
        <f t="shared" si="31"/>
        <v>360779.64381188963</v>
      </c>
      <c r="R115" s="29">
        <f t="shared" si="32"/>
        <v>445286.58740746736</v>
      </c>
      <c r="S115" s="29">
        <f t="shared" si="33"/>
        <v>-45503.738859157253</v>
      </c>
      <c r="T115" s="29">
        <f t="shared" si="34"/>
        <v>347778.57556641614</v>
      </c>
    </row>
    <row r="116" spans="1:20">
      <c r="A116" s="25" t="s">
        <v>81</v>
      </c>
      <c r="B116" t="str">
        <f>VLOOKUP(A116,'Branch Population-2'!$A$2:$B$943,2,0)</f>
        <v>64044.8</v>
      </c>
      <c r="C116">
        <f t="shared" si="35"/>
        <v>0</v>
      </c>
      <c r="D116" s="98">
        <f t="shared" si="36"/>
        <v>64044.800000000003</v>
      </c>
      <c r="E116" s="120">
        <f t="shared" si="20"/>
        <v>2.255371606664718E-3</v>
      </c>
      <c r="F116">
        <v>35699862.909968063</v>
      </c>
      <c r="G116" s="29">
        <f t="shared" si="21"/>
        <v>30065392.300615925</v>
      </c>
      <c r="H116" s="29">
        <f t="shared" si="22"/>
        <v>29743932.804678246</v>
      </c>
      <c r="I116" s="29">
        <f t="shared" si="23"/>
        <v>24823816.630743176</v>
      </c>
      <c r="J116" s="29">
        <f t="shared" si="24"/>
        <v>24046956.182227112</v>
      </c>
      <c r="K116" s="29">
        <f t="shared" si="25"/>
        <v>28042876.305341344</v>
      </c>
      <c r="L116" s="29">
        <f t="shared" si="26"/>
        <v>24698804.604545191</v>
      </c>
      <c r="M116" s="29">
        <f t="shared" si="27"/>
        <v>26850797.34123911</v>
      </c>
      <c r="N116" s="29">
        <f t="shared" si="28"/>
        <v>21868175.15420505</v>
      </c>
      <c r="O116" s="29">
        <f t="shared" si="29"/>
        <v>20028712.483006097</v>
      </c>
      <c r="P116" s="29">
        <f t="shared" si="30"/>
        <v>308065.35027361132</v>
      </c>
      <c r="Q116" s="29">
        <f t="shared" si="31"/>
        <v>495583.3895705922</v>
      </c>
      <c r="R116" s="29">
        <f t="shared" si="32"/>
        <v>611665.98532586603</v>
      </c>
      <c r="S116" s="29">
        <f t="shared" si="33"/>
        <v>-62506.013098993608</v>
      </c>
      <c r="T116" s="29">
        <f t="shared" si="34"/>
        <v>477724.52868516545</v>
      </c>
    </row>
    <row r="117" spans="1:20">
      <c r="A117" s="25" t="s">
        <v>58</v>
      </c>
      <c r="B117" t="str">
        <f>VLOOKUP(A117,'Branch Population-2'!$A$2:$B$943,2,0)</f>
        <v>73953.5</v>
      </c>
      <c r="C117">
        <f t="shared" si="35"/>
        <v>0</v>
      </c>
      <c r="D117" s="98">
        <f t="shared" si="36"/>
        <v>73953.5</v>
      </c>
      <c r="E117" s="120">
        <f t="shared" si="20"/>
        <v>2.6043117335596212E-3</v>
      </c>
      <c r="F117">
        <v>41223172.087543771</v>
      </c>
      <c r="G117" s="29">
        <f t="shared" si="21"/>
        <v>34716963.58648321</v>
      </c>
      <c r="H117" s="29">
        <f t="shared" si="22"/>
        <v>34345769.440622389</v>
      </c>
      <c r="I117" s="29">
        <f t="shared" si="23"/>
        <v>28664436.819252551</v>
      </c>
      <c r="J117" s="29">
        <f t="shared" si="24"/>
        <v>27767384.30008889</v>
      </c>
      <c r="K117" s="29">
        <f t="shared" si="25"/>
        <v>32381533.752108857</v>
      </c>
      <c r="L117" s="29">
        <f t="shared" si="26"/>
        <v>28520083.540306672</v>
      </c>
      <c r="M117" s="29">
        <f t="shared" si="27"/>
        <v>31005022.127874967</v>
      </c>
      <c r="N117" s="29">
        <f t="shared" si="28"/>
        <v>25251512.867032193</v>
      </c>
      <c r="O117" s="29">
        <f t="shared" si="29"/>
        <v>23127457.476828586</v>
      </c>
      <c r="P117" s="29">
        <f t="shared" si="30"/>
        <v>355727.7231166233</v>
      </c>
      <c r="Q117" s="29">
        <f t="shared" si="31"/>
        <v>572257.64153543755</v>
      </c>
      <c r="R117" s="29">
        <f t="shared" si="32"/>
        <v>706299.9719851797</v>
      </c>
      <c r="S117" s="29">
        <f t="shared" si="33"/>
        <v>-72176.63947293807</v>
      </c>
      <c r="T117" s="29">
        <f t="shared" si="34"/>
        <v>551635.74454316951</v>
      </c>
    </row>
    <row r="118" spans="1:20">
      <c r="A118" s="25" t="s">
        <v>264</v>
      </c>
      <c r="B118" t="str">
        <f>VLOOKUP(A118,'Branch Population-2'!$A$2:$B$943,2,0)</f>
        <v>187156</v>
      </c>
      <c r="C118">
        <f t="shared" si="35"/>
        <v>0</v>
      </c>
      <c r="D118" s="98">
        <f t="shared" si="36"/>
        <v>187156</v>
      </c>
      <c r="E118" s="120">
        <f t="shared" si="20"/>
        <v>6.5907978230385911E-3</v>
      </c>
      <c r="F118">
        <v>104324528.18617566</v>
      </c>
      <c r="G118" s="29">
        <f t="shared" si="21"/>
        <v>87859101.151289016</v>
      </c>
      <c r="H118" s="29">
        <f t="shared" si="22"/>
        <v>86919710.702388987</v>
      </c>
      <c r="I118" s="29">
        <f t="shared" si="23"/>
        <v>72541817.998391286</v>
      </c>
      <c r="J118" s="29">
        <f t="shared" si="24"/>
        <v>70271624.413549542</v>
      </c>
      <c r="K118" s="29">
        <f t="shared" si="25"/>
        <v>81948769.57695964</v>
      </c>
      <c r="L118" s="29">
        <f t="shared" si="26"/>
        <v>72176499.490485713</v>
      </c>
      <c r="M118" s="29">
        <f t="shared" si="27"/>
        <v>78465196.662288696</v>
      </c>
      <c r="N118" s="29">
        <f t="shared" si="28"/>
        <v>63904644.704338223</v>
      </c>
      <c r="O118" s="29">
        <f t="shared" si="29"/>
        <v>58529243.802299157</v>
      </c>
      <c r="P118" s="29">
        <f t="shared" si="30"/>
        <v>900249.18019586289</v>
      </c>
      <c r="Q118" s="29">
        <f t="shared" si="31"/>
        <v>1448226.9420542144</v>
      </c>
      <c r="R118" s="29">
        <f t="shared" si="32"/>
        <v>1787451.2708236701</v>
      </c>
      <c r="S118" s="29">
        <f t="shared" si="33"/>
        <v>-182659.25395278379</v>
      </c>
      <c r="T118" s="29">
        <f t="shared" si="34"/>
        <v>1396038.5837819905</v>
      </c>
    </row>
    <row r="119" spans="1:20">
      <c r="A119" s="25" t="s">
        <v>344</v>
      </c>
      <c r="B119" t="str">
        <f>VLOOKUP(A119,'Branch Population-2'!$A$2:$B$943,2,0)</f>
        <v>98875.44</v>
      </c>
      <c r="C119">
        <f t="shared" si="35"/>
        <v>0</v>
      </c>
      <c r="D119" s="98">
        <f t="shared" si="36"/>
        <v>98875.44</v>
      </c>
      <c r="E119" s="120">
        <f t="shared" si="20"/>
        <v>3.4819510713200905E-3</v>
      </c>
      <c r="F119">
        <v>55115163.965892203</v>
      </c>
      <c r="G119" s="29">
        <f t="shared" si="21"/>
        <v>46416397.467023276</v>
      </c>
      <c r="H119" s="29">
        <f t="shared" si="22"/>
        <v>45920112.849021241</v>
      </c>
      <c r="I119" s="29">
        <f t="shared" si="23"/>
        <v>38324201.056823492</v>
      </c>
      <c r="J119" s="29">
        <f t="shared" si="24"/>
        <v>37124846.563318588</v>
      </c>
      <c r="K119" s="29">
        <f t="shared" si="25"/>
        <v>43293940.07876049</v>
      </c>
      <c r="L119" s="29">
        <f t="shared" si="26"/>
        <v>38131201.483156033</v>
      </c>
      <c r="M119" s="29">
        <f t="shared" si="27"/>
        <v>41453551.287002966</v>
      </c>
      <c r="N119" s="29">
        <f t="shared" si="28"/>
        <v>33761139.707971491</v>
      </c>
      <c r="O119" s="29">
        <f t="shared" si="29"/>
        <v>30921288.838293202</v>
      </c>
      <c r="P119" s="29">
        <f t="shared" si="30"/>
        <v>475606.09225194616</v>
      </c>
      <c r="Q119" s="29">
        <f t="shared" si="31"/>
        <v>765105.45275313093</v>
      </c>
      <c r="R119" s="29">
        <f t="shared" si="32"/>
        <v>944319.34258719755</v>
      </c>
      <c r="S119" s="29">
        <f t="shared" si="33"/>
        <v>-96499.786833728213</v>
      </c>
      <c r="T119" s="29">
        <f t="shared" si="34"/>
        <v>737534.08508635138</v>
      </c>
    </row>
    <row r="120" spans="1:20">
      <c r="A120" s="25" t="s">
        <v>83</v>
      </c>
      <c r="B120" t="str">
        <f>VLOOKUP(A120,'Branch Population-2'!$A$2:$B$943,2,0)</f>
        <v>68248.35</v>
      </c>
      <c r="C120">
        <f t="shared" si="35"/>
        <v>0</v>
      </c>
      <c r="D120" s="98">
        <f t="shared" si="36"/>
        <v>68248.350000000006</v>
      </c>
      <c r="E120" s="120">
        <f t="shared" si="20"/>
        <v>2.403401849825685E-3</v>
      </c>
      <c r="F120">
        <v>38043006.439734675</v>
      </c>
      <c r="G120" s="29">
        <f t="shared" si="21"/>
        <v>32038720.030661996</v>
      </c>
      <c r="H120" s="29">
        <f t="shared" si="22"/>
        <v>31696161.69353582</v>
      </c>
      <c r="I120" s="29">
        <f t="shared" si="23"/>
        <v>26453116.033632416</v>
      </c>
      <c r="J120" s="29">
        <f t="shared" si="24"/>
        <v>25625266.718910825</v>
      </c>
      <c r="K120" s="29">
        <f t="shared" si="25"/>
        <v>29883457.159576472</v>
      </c>
      <c r="L120" s="29">
        <f t="shared" si="26"/>
        <v>26319898.902527791</v>
      </c>
      <c r="M120" s="29">
        <f t="shared" si="27"/>
        <v>28613136.65940024</v>
      </c>
      <c r="N120" s="29">
        <f t="shared" si="28"/>
        <v>23303482.433944527</v>
      </c>
      <c r="O120" s="29">
        <f t="shared" si="29"/>
        <v>21343287.504833639</v>
      </c>
      <c r="P120" s="29">
        <f t="shared" si="30"/>
        <v>328285.07307925116</v>
      </c>
      <c r="Q120" s="29">
        <f t="shared" si="31"/>
        <v>528110.76973618672</v>
      </c>
      <c r="R120" s="29">
        <f t="shared" si="32"/>
        <v>651812.39147619437</v>
      </c>
      <c r="S120" s="29">
        <f t="shared" si="33"/>
        <v>-66608.565552311833</v>
      </c>
      <c r="T120" s="29">
        <f t="shared" si="34"/>
        <v>509079.75100695476</v>
      </c>
    </row>
    <row r="121" spans="1:20">
      <c r="A121" s="25" t="s">
        <v>121</v>
      </c>
      <c r="B121" t="str">
        <f>VLOOKUP(A121,'Branch Population-2'!$A$2:$B$943,2,0)</f>
        <v>52028.46</v>
      </c>
      <c r="C121">
        <f t="shared" si="35"/>
        <v>0</v>
      </c>
      <c r="D121" s="98">
        <f t="shared" si="36"/>
        <v>52028.46</v>
      </c>
      <c r="E121" s="120">
        <f t="shared" si="20"/>
        <v>1.8322098191030499E-3</v>
      </c>
      <c r="F121">
        <v>29001712.698248055</v>
      </c>
      <c r="G121" s="29">
        <f t="shared" si="21"/>
        <v>24424403.865683142</v>
      </c>
      <c r="H121" s="29">
        <f t="shared" si="22"/>
        <v>24163257.878405273</v>
      </c>
      <c r="I121" s="29">
        <f t="shared" si="23"/>
        <v>20166273.462013405</v>
      </c>
      <c r="J121" s="29">
        <f t="shared" si="24"/>
        <v>19535170.659425218</v>
      </c>
      <c r="K121" s="29">
        <f t="shared" si="25"/>
        <v>22781360.3623932</v>
      </c>
      <c r="L121" s="29">
        <f t="shared" si="26"/>
        <v>20064716.689183123</v>
      </c>
      <c r="M121" s="29">
        <f t="shared" si="27"/>
        <v>21812943.992904428</v>
      </c>
      <c r="N121" s="29">
        <f t="shared" si="28"/>
        <v>17765181.190097421</v>
      </c>
      <c r="O121" s="29">
        <f t="shared" si="29"/>
        <v>16270845.818451824</v>
      </c>
      <c r="P121" s="29">
        <f t="shared" si="30"/>
        <v>250264.90447462676</v>
      </c>
      <c r="Q121" s="29">
        <f t="shared" si="31"/>
        <v>402600.06372005178</v>
      </c>
      <c r="R121" s="29">
        <f t="shared" si="32"/>
        <v>496902.78134817205</v>
      </c>
      <c r="S121" s="29">
        <f t="shared" si="33"/>
        <v>-50778.386415141664</v>
      </c>
      <c r="T121" s="29">
        <f t="shared" si="34"/>
        <v>388091.95331572561</v>
      </c>
    </row>
    <row r="122" spans="1:20">
      <c r="A122" s="25" t="s">
        <v>238</v>
      </c>
      <c r="B122" t="str">
        <f>VLOOKUP(A122,'Branch Population-2'!$A$2:$B$943,2,0)</f>
        <v>338760</v>
      </c>
      <c r="C122">
        <f t="shared" si="35"/>
        <v>0</v>
      </c>
      <c r="D122" s="98">
        <f t="shared" si="36"/>
        <v>338760</v>
      </c>
      <c r="E122" s="120">
        <f t="shared" si="20"/>
        <v>1.1929613106352739E-2</v>
      </c>
      <c r="F122">
        <v>188831654.70702979</v>
      </c>
      <c r="G122" s="29">
        <f t="shared" si="21"/>
        <v>159028559.62945709</v>
      </c>
      <c r="H122" s="29">
        <f t="shared" si="22"/>
        <v>157328224.56956387</v>
      </c>
      <c r="I122" s="29">
        <f t="shared" si="23"/>
        <v>131303651.84730938</v>
      </c>
      <c r="J122" s="29">
        <f t="shared" si="24"/>
        <v>127194508.78590077</v>
      </c>
      <c r="K122" s="29">
        <f t="shared" si="25"/>
        <v>148330618.21096227</v>
      </c>
      <c r="L122" s="29">
        <f t="shared" si="26"/>
        <v>130642410.43512867</v>
      </c>
      <c r="M122" s="29">
        <f t="shared" si="27"/>
        <v>142025209.03052491</v>
      </c>
      <c r="N122" s="29">
        <f t="shared" si="28"/>
        <v>115670015.60218009</v>
      </c>
      <c r="O122" s="29">
        <f t="shared" si="29"/>
        <v>105940320.53723559</v>
      </c>
      <c r="P122" s="29">
        <f t="shared" si="30"/>
        <v>1629487.7657309973</v>
      </c>
      <c r="Q122" s="29">
        <f t="shared" si="31"/>
        <v>2621349.8840020397</v>
      </c>
      <c r="R122" s="29">
        <f t="shared" si="32"/>
        <v>3235359.7667412562</v>
      </c>
      <c r="S122" s="29">
        <f t="shared" si="33"/>
        <v>-330620.70609034732</v>
      </c>
      <c r="T122" s="29">
        <f t="shared" si="34"/>
        <v>2526886.8251190833</v>
      </c>
    </row>
    <row r="123" spans="1:20">
      <c r="A123" s="25" t="s">
        <v>119</v>
      </c>
      <c r="B123" t="str">
        <f>VLOOKUP(A123,'Branch Population-2'!$A$2:$B$943,2,0)</f>
        <v>104617.59</v>
      </c>
      <c r="C123">
        <f t="shared" si="35"/>
        <v>0</v>
      </c>
      <c r="D123" s="98">
        <f t="shared" si="36"/>
        <v>104617.59</v>
      </c>
      <c r="E123" s="120">
        <f t="shared" si="20"/>
        <v>3.6841639296818903E-3</v>
      </c>
      <c r="F123">
        <v>58315954.15976388</v>
      </c>
      <c r="G123" s="29">
        <f t="shared" si="21"/>
        <v>49112010.419190846</v>
      </c>
      <c r="H123" s="29">
        <f t="shared" si="22"/>
        <v>48586904.278682716</v>
      </c>
      <c r="I123" s="29">
        <f t="shared" si="23"/>
        <v>40549863.072572187</v>
      </c>
      <c r="J123" s="29">
        <f t="shared" si="24"/>
        <v>39280856.566344209</v>
      </c>
      <c r="K123" s="29">
        <f t="shared" si="25"/>
        <v>45808217.618493862</v>
      </c>
      <c r="L123" s="29">
        <f t="shared" si="26"/>
        <v>40345655.129041247</v>
      </c>
      <c r="M123" s="29">
        <f t="shared" si="27"/>
        <v>43860949.014109552</v>
      </c>
      <c r="N123" s="29">
        <f t="shared" si="28"/>
        <v>35721803.836233556</v>
      </c>
      <c r="O123" s="29">
        <f t="shared" si="29"/>
        <v>32717029.809992597</v>
      </c>
      <c r="P123" s="29">
        <f t="shared" si="30"/>
        <v>503226.71798695688</v>
      </c>
      <c r="Q123" s="29">
        <f t="shared" si="31"/>
        <v>809538.63328336552</v>
      </c>
      <c r="R123" s="29">
        <f t="shared" si="32"/>
        <v>999160.29513352329</v>
      </c>
      <c r="S123" s="29">
        <f t="shared" si="33"/>
        <v>-102103.97176546953</v>
      </c>
      <c r="T123" s="29">
        <f t="shared" si="34"/>
        <v>780366.06992180285</v>
      </c>
    </row>
    <row r="124" spans="1:20">
      <c r="A124" s="25" t="s">
        <v>263</v>
      </c>
      <c r="B124" t="str">
        <f>VLOOKUP(A124,'Branch Population-2'!$A$2:$B$943,2,0)</f>
        <v>152641.2</v>
      </c>
      <c r="C124">
        <f t="shared" si="35"/>
        <v>0</v>
      </c>
      <c r="D124" s="98">
        <f t="shared" si="36"/>
        <v>152641.20000000001</v>
      </c>
      <c r="E124" s="120">
        <f t="shared" si="20"/>
        <v>5.3753408315309059E-3</v>
      </c>
      <c r="F124">
        <v>85085282.71480304</v>
      </c>
      <c r="G124" s="29">
        <f t="shared" si="21"/>
        <v>71656364.90763928</v>
      </c>
      <c r="H124" s="29">
        <f t="shared" si="22"/>
        <v>70890214.287896186</v>
      </c>
      <c r="I124" s="29">
        <f t="shared" si="23"/>
        <v>59163853.413494863</v>
      </c>
      <c r="J124" s="29">
        <f t="shared" si="24"/>
        <v>57312322.749115705</v>
      </c>
      <c r="K124" s="29">
        <f t="shared" si="25"/>
        <v>66836000.591755606</v>
      </c>
      <c r="L124" s="29">
        <f t="shared" si="26"/>
        <v>58865905.950261429</v>
      </c>
      <c r="M124" s="29">
        <f t="shared" si="27"/>
        <v>63994858.710208282</v>
      </c>
      <c r="N124" s="29">
        <f t="shared" si="28"/>
        <v>52119524.104190253</v>
      </c>
      <c r="O124" s="29">
        <f t="shared" si="29"/>
        <v>47735440.002326973</v>
      </c>
      <c r="P124" s="29">
        <f t="shared" si="30"/>
        <v>734227.67725380301</v>
      </c>
      <c r="Q124" s="29">
        <f t="shared" si="31"/>
        <v>1181148.8721039442</v>
      </c>
      <c r="R124" s="29">
        <f t="shared" si="32"/>
        <v>1457814.3736778409</v>
      </c>
      <c r="S124" s="29">
        <f t="shared" si="33"/>
        <v>-148973.73161671366</v>
      </c>
      <c r="T124" s="29">
        <f t="shared" si="34"/>
        <v>1138584.9487848831</v>
      </c>
    </row>
    <row r="125" spans="1:20">
      <c r="A125" s="25" t="s">
        <v>284</v>
      </c>
      <c r="B125" t="str">
        <f>VLOOKUP(A125,'Branch Population-2'!$A$2:$B$943,2,0)</f>
        <v>232704.5</v>
      </c>
      <c r="C125">
        <f t="shared" si="35"/>
        <v>0</v>
      </c>
      <c r="D125" s="98">
        <f t="shared" si="36"/>
        <v>232704.5</v>
      </c>
      <c r="E125" s="120">
        <f t="shared" si="20"/>
        <v>8.1948124132343279E-3</v>
      </c>
      <c r="F125">
        <v>129714180.51945925</v>
      </c>
      <c r="G125" s="29">
        <f t="shared" si="21"/>
        <v>109241532.21836402</v>
      </c>
      <c r="H125" s="29">
        <f t="shared" si="22"/>
        <v>108073520.58787364</v>
      </c>
      <c r="I125" s="29">
        <f t="shared" si="23"/>
        <v>90196453.687868118</v>
      </c>
      <c r="J125" s="29">
        <f t="shared" si="24"/>
        <v>87373758.914183035</v>
      </c>
      <c r="K125" s="29">
        <f t="shared" si="25"/>
        <v>101892792.37652871</v>
      </c>
      <c r="L125" s="29">
        <f t="shared" si="26"/>
        <v>89742226.942677408</v>
      </c>
      <c r="M125" s="29">
        <f t="shared" si="27"/>
        <v>97561415.913460225</v>
      </c>
      <c r="N125" s="29">
        <f t="shared" si="28"/>
        <v>79457235.640859365</v>
      </c>
      <c r="O125" s="29">
        <f t="shared" si="29"/>
        <v>72773613.533053309</v>
      </c>
      <c r="P125" s="29">
        <f t="shared" si="30"/>
        <v>1119344.4792199458</v>
      </c>
      <c r="Q125" s="29">
        <f t="shared" si="31"/>
        <v>1800684.5970060001</v>
      </c>
      <c r="R125" s="29">
        <f t="shared" si="32"/>
        <v>2222466.5746830814</v>
      </c>
      <c r="S125" s="29">
        <f t="shared" si="33"/>
        <v>-227113.37259535136</v>
      </c>
      <c r="T125" s="29">
        <f t="shared" si="34"/>
        <v>1735795.0619787569</v>
      </c>
    </row>
    <row r="126" spans="1:20">
      <c r="A126" s="25" t="s">
        <v>292</v>
      </c>
      <c r="B126" t="str">
        <f>VLOOKUP(A126,'Branch Population-2'!$A$2:$B$943,2,0)</f>
        <v>14001.2</v>
      </c>
      <c r="C126">
        <f t="shared" si="35"/>
        <v>0</v>
      </c>
      <c r="D126" s="98">
        <f t="shared" si="36"/>
        <v>14001.2</v>
      </c>
      <c r="E126" s="120">
        <f t="shared" si="20"/>
        <v>4.9305968539575503E-4</v>
      </c>
      <c r="F126">
        <v>7804551.198146374</v>
      </c>
      <c r="G126" s="29">
        <f t="shared" si="21"/>
        <v>6572767.3547170693</v>
      </c>
      <c r="H126" s="29">
        <f t="shared" si="22"/>
        <v>6502491.2558843354</v>
      </c>
      <c r="I126" s="29">
        <f t="shared" si="23"/>
        <v>5426876.5209722165</v>
      </c>
      <c r="J126" s="29">
        <f t="shared" si="24"/>
        <v>5257042.6154597765</v>
      </c>
      <c r="K126" s="29">
        <f t="shared" si="25"/>
        <v>6130613.5662277853</v>
      </c>
      <c r="L126" s="29">
        <f t="shared" si="26"/>
        <v>5399546.926981709</v>
      </c>
      <c r="M126" s="29">
        <f t="shared" si="27"/>
        <v>5870006.3663897309</v>
      </c>
      <c r="N126" s="29">
        <f t="shared" si="28"/>
        <v>4780726.8344823588</v>
      </c>
      <c r="O126" s="29">
        <f t="shared" si="29"/>
        <v>4378591.3800506052</v>
      </c>
      <c r="P126" s="29">
        <f t="shared" si="30"/>
        <v>67347.928048036483</v>
      </c>
      <c r="Q126" s="29">
        <f t="shared" si="31"/>
        <v>108342.31903379784</v>
      </c>
      <c r="R126" s="29">
        <f t="shared" si="32"/>
        <v>133719.79916784057</v>
      </c>
      <c r="S126" s="29">
        <f t="shared" si="33"/>
        <v>-13664.796995253781</v>
      </c>
      <c r="T126" s="29">
        <f t="shared" si="34"/>
        <v>104438.09132086819</v>
      </c>
    </row>
    <row r="127" spans="1:20">
      <c r="A127" s="25" t="s">
        <v>345</v>
      </c>
      <c r="B127" t="str">
        <f>VLOOKUP(A127,'Branch Population-2'!$A$2:$B$943,2,0)</f>
        <v>41985.54</v>
      </c>
      <c r="C127">
        <f t="shared" si="35"/>
        <v>0</v>
      </c>
      <c r="D127" s="98">
        <f t="shared" si="36"/>
        <v>41985.54</v>
      </c>
      <c r="E127" s="120">
        <f t="shared" si="20"/>
        <v>1.4785430637067457E-3</v>
      </c>
      <c r="F127">
        <v>23403586.586279925</v>
      </c>
      <c r="G127" s="29">
        <f t="shared" si="21"/>
        <v>19709823.920961611</v>
      </c>
      <c r="H127" s="29">
        <f t="shared" si="22"/>
        <v>19499086.272861041</v>
      </c>
      <c r="I127" s="29">
        <f t="shared" si="23"/>
        <v>16273629.492210655</v>
      </c>
      <c r="J127" s="29">
        <f t="shared" si="24"/>
        <v>15764346.842634277</v>
      </c>
      <c r="K127" s="29">
        <f t="shared" si="25"/>
        <v>18383932.884995524</v>
      </c>
      <c r="L127" s="29">
        <f t="shared" si="26"/>
        <v>16191675.962393766</v>
      </c>
      <c r="M127" s="29">
        <f t="shared" si="27"/>
        <v>17602447.439955913</v>
      </c>
      <c r="N127" s="29">
        <f t="shared" si="28"/>
        <v>14336013.894397084</v>
      </c>
      <c r="O127" s="29">
        <f t="shared" si="29"/>
        <v>13130126.241377158</v>
      </c>
      <c r="P127" s="29">
        <f t="shared" si="30"/>
        <v>201956.91276304587</v>
      </c>
      <c r="Q127" s="29">
        <f t="shared" si="31"/>
        <v>324887.20748837816</v>
      </c>
      <c r="R127" s="29">
        <f t="shared" si="32"/>
        <v>400986.91374691721</v>
      </c>
      <c r="S127" s="29">
        <f t="shared" si="33"/>
        <v>-40976.764908444093</v>
      </c>
      <c r="T127" s="29">
        <f t="shared" si="34"/>
        <v>313179.56037167984</v>
      </c>
    </row>
    <row r="128" spans="1:20">
      <c r="A128" s="25" t="s">
        <v>346</v>
      </c>
      <c r="B128" t="str">
        <f>VLOOKUP(A128,'Branch Population-2'!$A$2:$B$943,2,0)</f>
        <v>11323.5</v>
      </c>
      <c r="C128">
        <f t="shared" si="35"/>
        <v>0</v>
      </c>
      <c r="D128" s="98">
        <f t="shared" si="36"/>
        <v>11323.5</v>
      </c>
      <c r="E128" s="120">
        <f t="shared" si="20"/>
        <v>3.987630594219661E-4</v>
      </c>
      <c r="F128">
        <v>6311947.225395713</v>
      </c>
      <c r="G128" s="29">
        <f t="shared" si="21"/>
        <v>5315739.4467001921</v>
      </c>
      <c r="H128" s="29">
        <f t="shared" si="22"/>
        <v>5258903.5037001306</v>
      </c>
      <c r="I128" s="29">
        <f t="shared" si="23"/>
        <v>4388997.8205603007</v>
      </c>
      <c r="J128" s="29">
        <f t="shared" si="24"/>
        <v>4251644.2916434864</v>
      </c>
      <c r="K128" s="29">
        <f t="shared" si="25"/>
        <v>4958146.638658138</v>
      </c>
      <c r="L128" s="29">
        <f t="shared" si="26"/>
        <v>4366894.953838055</v>
      </c>
      <c r="M128" s="29">
        <f t="shared" si="27"/>
        <v>4747380.0166995768</v>
      </c>
      <c r="N128" s="29">
        <f t="shared" si="28"/>
        <v>3866422.9001986249</v>
      </c>
      <c r="O128" s="29">
        <f t="shared" si="29"/>
        <v>3541195.0041427179</v>
      </c>
      <c r="P128" s="29">
        <f t="shared" si="30"/>
        <v>54467.778708392216</v>
      </c>
      <c r="Q128" s="29">
        <f t="shared" si="31"/>
        <v>87622.078791761407</v>
      </c>
      <c r="R128" s="29">
        <f t="shared" si="32"/>
        <v>108146.16931956138</v>
      </c>
      <c r="S128" s="29">
        <f t="shared" si="33"/>
        <v>-11051.43336112306</v>
      </c>
      <c r="T128" s="29">
        <f t="shared" si="34"/>
        <v>84464.526402869102</v>
      </c>
    </row>
    <row r="129" spans="1:20">
      <c r="A129" s="25" t="s">
        <v>221</v>
      </c>
      <c r="B129" t="str">
        <f>VLOOKUP(A129,'Branch Population-2'!$A$2:$B$943,2,0)</f>
        <v>349910</v>
      </c>
      <c r="C129">
        <f t="shared" si="35"/>
        <v>0</v>
      </c>
      <c r="D129" s="98">
        <f t="shared" si="36"/>
        <v>349910</v>
      </c>
      <c r="E129" s="120">
        <f t="shared" si="20"/>
        <v>1.232226627123594E-2</v>
      </c>
      <c r="F129">
        <v>195046889.53399691</v>
      </c>
      <c r="G129" s="29">
        <f t="shared" si="21"/>
        <v>164262850.69058722</v>
      </c>
      <c r="H129" s="29">
        <f t="shared" si="22"/>
        <v>162506550.53470331</v>
      </c>
      <c r="I129" s="29">
        <f t="shared" si="23"/>
        <v>135625400.92659116</v>
      </c>
      <c r="J129" s="29">
        <f t="shared" si="24"/>
        <v>131381008.88320504</v>
      </c>
      <c r="K129" s="29">
        <f t="shared" si="25"/>
        <v>153212795.5431509</v>
      </c>
      <c r="L129" s="29">
        <f t="shared" si="26"/>
        <v>134942395.31041408</v>
      </c>
      <c r="M129" s="29">
        <f t="shared" si="27"/>
        <v>146699849.13174805</v>
      </c>
      <c r="N129" s="29">
        <f t="shared" si="28"/>
        <v>119477196.7155474</v>
      </c>
      <c r="O129" s="29">
        <f t="shared" si="29"/>
        <v>109427256.93465611</v>
      </c>
      <c r="P129" s="29">
        <f t="shared" si="30"/>
        <v>1683120.9827220843</v>
      </c>
      <c r="Q129" s="29">
        <f t="shared" si="31"/>
        <v>2707629.4069877015</v>
      </c>
      <c r="R129" s="29">
        <f t="shared" si="32"/>
        <v>3341848.9077235591</v>
      </c>
      <c r="S129" s="29">
        <f t="shared" si="33"/>
        <v>-341502.80808853888</v>
      </c>
      <c r="T129" s="29">
        <f t="shared" si="34"/>
        <v>2610057.1761052613</v>
      </c>
    </row>
    <row r="130" spans="1:20">
      <c r="A130" s="25" t="s">
        <v>205</v>
      </c>
      <c r="B130" t="str">
        <f>VLOOKUP(A130,'Branch Population-2'!$A$2:$B$943,2,0)</f>
        <v>431352</v>
      </c>
      <c r="C130">
        <f t="shared" si="35"/>
        <v>0</v>
      </c>
      <c r="D130" s="98">
        <f t="shared" si="36"/>
        <v>431352</v>
      </c>
      <c r="E130" s="120">
        <f t="shared" ref="E130:E193" si="37">D130/$D$64*100%</f>
        <v>1.5190289504815995E-2</v>
      </c>
      <c r="F130">
        <v>240444302.51855803</v>
      </c>
      <c r="G130" s="29">
        <f t="shared" ref="G130:G193" si="38">$Y$4*E130</f>
        <v>202495239.26462853</v>
      </c>
      <c r="H130" s="29">
        <f t="shared" ref="H130:H193" si="39">$Z$4*E130</f>
        <v>200330158.00132987</v>
      </c>
      <c r="I130" s="29">
        <f t="shared" ref="I130:I193" si="40">$AA$4*E130</f>
        <v>167192386.44361964</v>
      </c>
      <c r="J130" s="29">
        <f t="shared" ref="J130:J193" si="41">$AB$4*E130</f>
        <v>161960106.72398117</v>
      </c>
      <c r="K130" s="29">
        <f t="shared" ref="K130:K193" si="42">$X$16*E130</f>
        <v>188873269.6497077</v>
      </c>
      <c r="L130" s="29">
        <f t="shared" ref="L130:L193" si="43">$Y$16*E130</f>
        <v>166350410.39678127</v>
      </c>
      <c r="M130" s="29">
        <f t="shared" ref="M130:M193" si="44">$Z$16*E130</f>
        <v>180844426.63164181</v>
      </c>
      <c r="N130" s="29">
        <f t="shared" ref="N130:N193" si="45">$AA$16*E130</f>
        <v>147285667.0505124</v>
      </c>
      <c r="O130" s="29">
        <f t="shared" ref="O130:O193" si="46">$AB$16*E130</f>
        <v>134896590.93274781</v>
      </c>
      <c r="P130" s="29">
        <f t="shared" ref="P130:P193" si="47">$X$28*E130</f>
        <v>2074869.5439945599</v>
      </c>
      <c r="Q130" s="29">
        <f t="shared" ref="Q130:Q193" si="48">$Y$28*E130</f>
        <v>3337833.6142521189</v>
      </c>
      <c r="R130" s="29">
        <f t="shared" ref="R130:R193" si="49">$Z$28*E130</f>
        <v>4119668.5148877501</v>
      </c>
      <c r="S130" s="29">
        <f t="shared" ref="S130:S193" si="50">$AA$28*E130</f>
        <v>-420988.02341918612</v>
      </c>
      <c r="T130" s="29">
        <f t="shared" ref="T130:T193" si="51">$AB$28*E130</f>
        <v>3217551.3218466369</v>
      </c>
    </row>
    <row r="131" spans="1:20">
      <c r="A131" s="25" t="s">
        <v>348</v>
      </c>
      <c r="B131" t="str">
        <f>VLOOKUP(A131,'Branch Population-2'!$A$2:$B$943,2,0)</f>
        <v>137327</v>
      </c>
      <c r="C131">
        <f t="shared" si="35"/>
        <v>0</v>
      </c>
      <c r="D131" s="98">
        <f t="shared" si="36"/>
        <v>137327</v>
      </c>
      <c r="E131" s="120">
        <f t="shared" si="37"/>
        <v>4.8360431546112369E-3</v>
      </c>
      <c r="F131">
        <v>76548838.841516942</v>
      </c>
      <c r="G131" s="29">
        <f t="shared" si="38"/>
        <v>64467218.704198994</v>
      </c>
      <c r="H131" s="29">
        <f t="shared" si="39"/>
        <v>63777934.512529507</v>
      </c>
      <c r="I131" s="29">
        <f t="shared" si="40"/>
        <v>53228057.023365967</v>
      </c>
      <c r="J131" s="29">
        <f t="shared" si="41"/>
        <v>51562286.893498033</v>
      </c>
      <c r="K131" s="29">
        <f t="shared" si="42"/>
        <v>60130472.331611797</v>
      </c>
      <c r="L131" s="29">
        <f t="shared" si="43"/>
        <v>52960002.059938937</v>
      </c>
      <c r="M131" s="29">
        <f t="shared" si="44"/>
        <v>57574376.787504114</v>
      </c>
      <c r="N131" s="29">
        <f t="shared" si="45"/>
        <v>46890471.81662707</v>
      </c>
      <c r="O131" s="29">
        <f t="shared" si="46"/>
        <v>42946234.497629449</v>
      </c>
      <c r="P131" s="29">
        <f t="shared" si="47"/>
        <v>660564.01701659185</v>
      </c>
      <c r="Q131" s="29">
        <f t="shared" si="48"/>
        <v>1062646.4621571263</v>
      </c>
      <c r="R131" s="29">
        <f t="shared" si="49"/>
        <v>1311554.642482219</v>
      </c>
      <c r="S131" s="29">
        <f t="shared" si="50"/>
        <v>-134027.48171351143</v>
      </c>
      <c r="T131" s="29">
        <f t="shared" si="51"/>
        <v>1024352.8959532658</v>
      </c>
    </row>
    <row r="132" spans="1:20">
      <c r="A132" s="25" t="s">
        <v>85</v>
      </c>
      <c r="B132" t="str">
        <f>VLOOKUP(A132,'Branch Population-2'!$A$2:$B$943,2,0)</f>
        <v>233017</v>
      </c>
      <c r="C132">
        <f t="shared" ref="C132:C195" si="52">N(B132)</f>
        <v>0</v>
      </c>
      <c r="D132" s="98">
        <f t="shared" ref="D132:D195" si="53">VALUE(B132)</f>
        <v>233017</v>
      </c>
      <c r="E132" s="120">
        <f t="shared" si="37"/>
        <v>8.2058172665102017E-3</v>
      </c>
      <c r="F132">
        <v>129888374.32066347</v>
      </c>
      <c r="G132" s="29">
        <f t="shared" si="38"/>
        <v>109388233.20101899</v>
      </c>
      <c r="H132" s="29">
        <f t="shared" si="39"/>
        <v>108218653.04205354</v>
      </c>
      <c r="I132" s="29">
        <f t="shared" si="40"/>
        <v>90317578.942332283</v>
      </c>
      <c r="J132" s="29">
        <f t="shared" si="41"/>
        <v>87491093.558165774</v>
      </c>
      <c r="K132" s="29">
        <f t="shared" si="42"/>
        <v>102029624.70086133</v>
      </c>
      <c r="L132" s="29">
        <f t="shared" si="43"/>
        <v>89862742.213845715</v>
      </c>
      <c r="M132" s="29">
        <f t="shared" si="44"/>
        <v>97692431.611364439</v>
      </c>
      <c r="N132" s="29">
        <f t="shared" si="45"/>
        <v>79563939.147399917</v>
      </c>
      <c r="O132" s="29">
        <f t="shared" si="46"/>
        <v>72871341.571097597</v>
      </c>
      <c r="P132" s="29">
        <f t="shared" si="47"/>
        <v>1120847.6523418932</v>
      </c>
      <c r="Q132" s="29">
        <f t="shared" si="48"/>
        <v>1803102.7450717418</v>
      </c>
      <c r="R132" s="29">
        <f t="shared" si="49"/>
        <v>2225451.1358092669</v>
      </c>
      <c r="S132" s="29">
        <f t="shared" si="50"/>
        <v>-227418.36424328273</v>
      </c>
      <c r="T132" s="29">
        <f t="shared" si="51"/>
        <v>1738126.0695736608</v>
      </c>
    </row>
    <row r="133" spans="1:20">
      <c r="A133" s="25" t="s">
        <v>87</v>
      </c>
      <c r="B133" t="str">
        <f>VLOOKUP(A133,'Branch Population-2'!$A$2:$B$943,2,0)</f>
        <v>175435.04</v>
      </c>
      <c r="C133">
        <f t="shared" si="52"/>
        <v>0</v>
      </c>
      <c r="D133" s="98">
        <f t="shared" si="53"/>
        <v>175435.04</v>
      </c>
      <c r="E133" s="120">
        <f t="shared" si="37"/>
        <v>6.1780379988709321E-3</v>
      </c>
      <c r="F133">
        <v>97791028.742454708</v>
      </c>
      <c r="G133" s="29">
        <f t="shared" si="38"/>
        <v>82356776.832377449</v>
      </c>
      <c r="H133" s="29">
        <f t="shared" si="39"/>
        <v>81476217.293926135</v>
      </c>
      <c r="I133" s="29">
        <f t="shared" si="40"/>
        <v>67998764.358185127</v>
      </c>
      <c r="J133" s="29">
        <f t="shared" si="41"/>
        <v>65870745.473594435</v>
      </c>
      <c r="K133" s="29">
        <f t="shared" si="42"/>
        <v>76816589.736287907</v>
      </c>
      <c r="L133" s="29">
        <f t="shared" si="43"/>
        <v>67656324.537676275</v>
      </c>
      <c r="M133" s="29">
        <f t="shared" si="44"/>
        <v>73551181.447864264</v>
      </c>
      <c r="N133" s="29">
        <f t="shared" si="45"/>
        <v>59902508.601868838</v>
      </c>
      <c r="O133" s="29">
        <f t="shared" si="46"/>
        <v>54863751.242952965</v>
      </c>
      <c r="P133" s="29">
        <f t="shared" si="47"/>
        <v>843869.55768251314</v>
      </c>
      <c r="Q133" s="29">
        <f t="shared" si="48"/>
        <v>1357529.2884457821</v>
      </c>
      <c r="R133" s="29">
        <f t="shared" si="49"/>
        <v>1675509.1217754248</v>
      </c>
      <c r="S133" s="29">
        <f t="shared" si="50"/>
        <v>-171219.91025442295</v>
      </c>
      <c r="T133" s="29">
        <f t="shared" si="51"/>
        <v>1308609.3140873755</v>
      </c>
    </row>
    <row r="134" spans="1:20">
      <c r="A134" s="25" t="s">
        <v>133</v>
      </c>
      <c r="B134" t="str">
        <f>VLOOKUP(A134,'Branch Population-2'!$A$2:$B$943,2,0)</f>
        <v>256168</v>
      </c>
      <c r="C134">
        <f t="shared" si="52"/>
        <v>0</v>
      </c>
      <c r="D134" s="98">
        <f t="shared" si="53"/>
        <v>256168</v>
      </c>
      <c r="E134" s="120">
        <f t="shared" si="37"/>
        <v>9.0210920127174656E-3</v>
      </c>
      <c r="F134">
        <v>142793208.53403711</v>
      </c>
      <c r="G134" s="29">
        <f t="shared" si="38"/>
        <v>120256311.43924537</v>
      </c>
      <c r="H134" s="29">
        <f t="shared" si="39"/>
        <v>118970529.67155519</v>
      </c>
      <c r="I134" s="29">
        <f t="shared" si="40"/>
        <v>99290925.393852726</v>
      </c>
      <c r="J134" s="29">
        <f t="shared" si="41"/>
        <v>96183619.45526813</v>
      </c>
      <c r="K134" s="29">
        <f t="shared" si="42"/>
        <v>112166601.15086131</v>
      </c>
      <c r="L134" s="29">
        <f t="shared" si="43"/>
        <v>98790899.150862098</v>
      </c>
      <c r="M134" s="29">
        <f t="shared" si="44"/>
        <v>107398493.76234357</v>
      </c>
      <c r="N134" s="29">
        <f t="shared" si="45"/>
        <v>87468876.363145798</v>
      </c>
      <c r="O134" s="29">
        <f t="shared" si="46"/>
        <v>80111347.359140888</v>
      </c>
      <c r="P134" s="29">
        <f t="shared" si="47"/>
        <v>1232207.5273697549</v>
      </c>
      <c r="Q134" s="29">
        <f t="shared" si="48"/>
        <v>1982246.891855693</v>
      </c>
      <c r="R134" s="29">
        <f t="shared" si="49"/>
        <v>2446556.9746327018</v>
      </c>
      <c r="S134" s="29">
        <f t="shared" si="50"/>
        <v>-250013.1214953126</v>
      </c>
      <c r="T134" s="29">
        <f t="shared" si="51"/>
        <v>1910814.5714284605</v>
      </c>
    </row>
    <row r="135" spans="1:20">
      <c r="A135" s="25" t="s">
        <v>127</v>
      </c>
      <c r="B135" t="str">
        <f>VLOOKUP(A135,'Branch Population-2'!$A$2:$B$943,2,0)</f>
        <v>129526.54</v>
      </c>
      <c r="C135">
        <f t="shared" si="52"/>
        <v>0</v>
      </c>
      <c r="D135" s="98">
        <f t="shared" si="53"/>
        <v>129526.54</v>
      </c>
      <c r="E135" s="120">
        <f t="shared" si="37"/>
        <v>4.561345817701388E-3</v>
      </c>
      <c r="F135">
        <v>72200705.150183856</v>
      </c>
      <c r="G135" s="29">
        <f t="shared" si="38"/>
        <v>60805346.2332839</v>
      </c>
      <c r="H135" s="29">
        <f t="shared" si="39"/>
        <v>60155214.821226217</v>
      </c>
      <c r="I135" s="29">
        <f t="shared" si="40"/>
        <v>50204592.375565559</v>
      </c>
      <c r="J135" s="29">
        <f t="shared" si="41"/>
        <v>48633441.463092826</v>
      </c>
      <c r="K135" s="29">
        <f t="shared" si="42"/>
        <v>56714936.099087641</v>
      </c>
      <c r="L135" s="29">
        <f t="shared" si="43"/>
        <v>49951763.493098684</v>
      </c>
      <c r="M135" s="29">
        <f t="shared" si="44"/>
        <v>54304032.112707064</v>
      </c>
      <c r="N135" s="29">
        <f t="shared" si="45"/>
        <v>44226995.225812972</v>
      </c>
      <c r="O135" s="29">
        <f t="shared" si="46"/>
        <v>40506798.812371783</v>
      </c>
      <c r="P135" s="29">
        <f t="shared" si="47"/>
        <v>623042.60322194663</v>
      </c>
      <c r="Q135" s="29">
        <f t="shared" si="48"/>
        <v>1002285.9269222622</v>
      </c>
      <c r="R135" s="29">
        <f t="shared" si="49"/>
        <v>1237055.6034986479</v>
      </c>
      <c r="S135" s="29">
        <f t="shared" si="50"/>
        <v>-126414.44123343845</v>
      </c>
      <c r="T135" s="29">
        <f t="shared" si="51"/>
        <v>966167.51514127967</v>
      </c>
    </row>
    <row r="136" spans="1:20">
      <c r="A136" s="25" t="s">
        <v>90</v>
      </c>
      <c r="B136" t="str">
        <f>VLOOKUP(A136,'Branch Population-2'!$A$2:$B$943,2,0)</f>
        <v>246070.08</v>
      </c>
      <c r="C136">
        <f t="shared" si="52"/>
        <v>0</v>
      </c>
      <c r="D136" s="98">
        <f t="shared" si="53"/>
        <v>246070.08</v>
      </c>
      <c r="E136" s="120">
        <f t="shared" si="37"/>
        <v>8.6654884031446069E-3</v>
      </c>
      <c r="F136">
        <v>137164424.31305704</v>
      </c>
      <c r="G136" s="29">
        <f t="shared" si="38"/>
        <v>115515912.12157655</v>
      </c>
      <c r="H136" s="29">
        <f t="shared" si="39"/>
        <v>114280814.75407529</v>
      </c>
      <c r="I136" s="29">
        <f t="shared" si="40"/>
        <v>95376963.37926428</v>
      </c>
      <c r="J136" s="29">
        <f t="shared" si="41"/>
        <v>92392144.741136223</v>
      </c>
      <c r="K136" s="29">
        <f t="shared" si="42"/>
        <v>107745091.18438108</v>
      </c>
      <c r="L136" s="29">
        <f t="shared" si="43"/>
        <v>94896647.736347109</v>
      </c>
      <c r="M136" s="29">
        <f t="shared" si="44"/>
        <v>103164938.4465639</v>
      </c>
      <c r="N136" s="29">
        <f t="shared" si="45"/>
        <v>84020929.250294313</v>
      </c>
      <c r="O136" s="29">
        <f t="shared" si="46"/>
        <v>76953427.647370428</v>
      </c>
      <c r="P136" s="29">
        <f t="shared" si="47"/>
        <v>1183634.9771887111</v>
      </c>
      <c r="Q136" s="29">
        <f t="shared" si="48"/>
        <v>1904108.4415644486</v>
      </c>
      <c r="R136" s="29">
        <f t="shared" si="49"/>
        <v>2350115.8242732384</v>
      </c>
      <c r="S136" s="29">
        <f t="shared" si="50"/>
        <v>-240157.8214585791</v>
      </c>
      <c r="T136" s="29">
        <f t="shared" si="51"/>
        <v>1835491.9211477116</v>
      </c>
    </row>
    <row r="137" spans="1:20">
      <c r="A137" s="25" t="s">
        <v>92</v>
      </c>
      <c r="B137" t="str">
        <f>VLOOKUP(A137,'Branch Population-2'!$A$2:$B$943,2,0)</f>
        <v>42446.25</v>
      </c>
      <c r="C137">
        <f t="shared" si="52"/>
        <v>0</v>
      </c>
      <c r="D137" s="98">
        <f t="shared" si="53"/>
        <v>42446.25</v>
      </c>
      <c r="E137" s="120">
        <f t="shared" si="37"/>
        <v>1.4947672107554757E-3</v>
      </c>
      <c r="F137">
        <v>23660395.629968897</v>
      </c>
      <c r="G137" s="29">
        <f t="shared" si="38"/>
        <v>19926101.072062351</v>
      </c>
      <c r="H137" s="29">
        <f t="shared" si="39"/>
        <v>19713050.986349776</v>
      </c>
      <c r="I137" s="29">
        <f t="shared" si="40"/>
        <v>16452201.063360065</v>
      </c>
      <c r="J137" s="29">
        <f t="shared" si="41"/>
        <v>15937330.022888005</v>
      </c>
      <c r="K137" s="29">
        <f t="shared" si="42"/>
        <v>18585660.949454058</v>
      </c>
      <c r="L137" s="29">
        <f t="shared" si="43"/>
        <v>16369348.252249617</v>
      </c>
      <c r="M137" s="29">
        <f t="shared" si="44"/>
        <v>17795600.214936588</v>
      </c>
      <c r="N137" s="29">
        <f t="shared" si="45"/>
        <v>14493323.886391655</v>
      </c>
      <c r="O137" s="29">
        <f t="shared" si="46"/>
        <v>13274203.9514808</v>
      </c>
      <c r="P137" s="29">
        <f t="shared" si="47"/>
        <v>204172.99880788565</v>
      </c>
      <c r="Q137" s="29">
        <f t="shared" si="48"/>
        <v>328452.21547355526</v>
      </c>
      <c r="R137" s="29">
        <f t="shared" si="49"/>
        <v>405386.96864754113</v>
      </c>
      <c r="S137" s="29">
        <f t="shared" si="50"/>
        <v>-41426.40555522318</v>
      </c>
      <c r="T137" s="29">
        <f t="shared" si="51"/>
        <v>316616.0996006343</v>
      </c>
    </row>
    <row r="138" spans="1:20">
      <c r="A138" s="25" t="s">
        <v>64</v>
      </c>
      <c r="B138" t="str">
        <f>VLOOKUP(A138,'Branch Population-2'!$A$2:$B$943,2,0)</f>
        <v>55910.28</v>
      </c>
      <c r="C138">
        <f t="shared" si="52"/>
        <v>0</v>
      </c>
      <c r="D138" s="98">
        <f t="shared" si="53"/>
        <v>55910.28</v>
      </c>
      <c r="E138" s="120">
        <f t="shared" si="37"/>
        <v>1.9689101696417858E-3</v>
      </c>
      <c r="F138">
        <v>31165517.438698053</v>
      </c>
      <c r="G138" s="29">
        <f t="shared" si="38"/>
        <v>26246697.652850512</v>
      </c>
      <c r="H138" s="29">
        <f t="shared" si="39"/>
        <v>25966067.680916265</v>
      </c>
      <c r="I138" s="29">
        <f t="shared" si="40"/>
        <v>21670870.054922611</v>
      </c>
      <c r="J138" s="29">
        <f t="shared" si="41"/>
        <v>20992680.956081506</v>
      </c>
      <c r="K138" s="29">
        <f t="shared" si="42"/>
        <v>24481067.412764192</v>
      </c>
      <c r="L138" s="29">
        <f t="shared" si="43"/>
        <v>21561736.176948179</v>
      </c>
      <c r="M138" s="29">
        <f t="shared" si="44"/>
        <v>23440397.933508016</v>
      </c>
      <c r="N138" s="29">
        <f t="shared" si="45"/>
        <v>19090633.368527148</v>
      </c>
      <c r="O138" s="29">
        <f t="shared" si="46"/>
        <v>17484806.306903388</v>
      </c>
      <c r="P138" s="29">
        <f t="shared" si="47"/>
        <v>268937.05643698917</v>
      </c>
      <c r="Q138" s="29">
        <f t="shared" si="48"/>
        <v>432637.87339863484</v>
      </c>
      <c r="R138" s="29">
        <f t="shared" si="49"/>
        <v>533976.47437489161</v>
      </c>
      <c r="S138" s="29">
        <f t="shared" si="50"/>
        <v>-54566.938987215202</v>
      </c>
      <c r="T138" s="29">
        <f t="shared" si="51"/>
        <v>417047.3194022876</v>
      </c>
    </row>
    <row r="139" spans="1:20">
      <c r="A139" s="25" t="s">
        <v>93</v>
      </c>
      <c r="B139" t="str">
        <f>VLOOKUP(A139,'Branch Population-2'!$A$2:$B$943,2,0)</f>
        <v>83414.65</v>
      </c>
      <c r="C139">
        <f t="shared" si="52"/>
        <v>0</v>
      </c>
      <c r="D139" s="98">
        <f t="shared" si="53"/>
        <v>83414.649999999994</v>
      </c>
      <c r="E139" s="120">
        <f t="shared" si="37"/>
        <v>2.9374911497869476E-3</v>
      </c>
      <c r="F139">
        <v>46497007.870786816</v>
      </c>
      <c r="G139" s="29">
        <f t="shared" si="38"/>
        <v>39158435.593031317</v>
      </c>
      <c r="H139" s="29">
        <f t="shared" si="39"/>
        <v>38739753.180988215</v>
      </c>
      <c r="I139" s="29">
        <f t="shared" si="40"/>
        <v>32331586.2633285</v>
      </c>
      <c r="J139" s="29">
        <f t="shared" si="41"/>
        <v>31319770.434224334</v>
      </c>
      <c r="K139" s="29">
        <f t="shared" si="42"/>
        <v>36524225.417260125</v>
      </c>
      <c r="L139" s="29">
        <f t="shared" si="43"/>
        <v>32168765.325311739</v>
      </c>
      <c r="M139" s="29">
        <f t="shared" si="44"/>
        <v>34971611.472600289</v>
      </c>
      <c r="N139" s="29">
        <f t="shared" si="45"/>
        <v>28482034.085932195</v>
      </c>
      <c r="O139" s="29">
        <f t="shared" si="46"/>
        <v>26086240.28368555</v>
      </c>
      <c r="P139" s="29">
        <f t="shared" si="47"/>
        <v>401237.3115413069</v>
      </c>
      <c r="Q139" s="29">
        <f t="shared" si="48"/>
        <v>645468.71856645029</v>
      </c>
      <c r="R139" s="29">
        <f t="shared" si="49"/>
        <v>796659.58958201518</v>
      </c>
      <c r="S139" s="29">
        <f t="shared" si="50"/>
        <v>-81410.469008381115</v>
      </c>
      <c r="T139" s="29">
        <f t="shared" si="51"/>
        <v>622208.58456405567</v>
      </c>
    </row>
    <row r="140" spans="1:20">
      <c r="A140" s="25" t="s">
        <v>136</v>
      </c>
      <c r="B140" t="str">
        <f>VLOOKUP(A140,'Branch Population-2'!$A$2:$B$943,2,0)</f>
        <v>106537.2</v>
      </c>
      <c r="C140">
        <f t="shared" si="52"/>
        <v>0</v>
      </c>
      <c r="D140" s="98">
        <f t="shared" si="53"/>
        <v>106537.2</v>
      </c>
      <c r="E140" s="120">
        <f t="shared" si="37"/>
        <v>3.7517640141519746E-3</v>
      </c>
      <c r="F140">
        <v>59385983.480498798</v>
      </c>
      <c r="G140" s="29">
        <f t="shared" si="38"/>
        <v>50013158.173796766</v>
      </c>
      <c r="H140" s="29">
        <f t="shared" si="39"/>
        <v>49478416.951861307</v>
      </c>
      <c r="I140" s="29">
        <f t="shared" si="40"/>
        <v>41293905.471682511</v>
      </c>
      <c r="J140" s="29">
        <f t="shared" si="41"/>
        <v>40001614.18533849</v>
      </c>
      <c r="K140" s="29">
        <f t="shared" si="42"/>
        <v>46648744.652452841</v>
      </c>
      <c r="L140" s="29">
        <f t="shared" si="43"/>
        <v>41085950.552040942</v>
      </c>
      <c r="M140" s="29">
        <f t="shared" si="44"/>
        <v>44665745.954442196</v>
      </c>
      <c r="N140" s="29">
        <f t="shared" si="45"/>
        <v>36377257.014442615</v>
      </c>
      <c r="O140" s="29">
        <f t="shared" si="46"/>
        <v>33317348.911145277</v>
      </c>
      <c r="P140" s="29">
        <f t="shared" si="47"/>
        <v>512460.33768814616</v>
      </c>
      <c r="Q140" s="29">
        <f t="shared" si="48"/>
        <v>824392.71715049609</v>
      </c>
      <c r="R140" s="29">
        <f t="shared" si="49"/>
        <v>1017493.7139605222</v>
      </c>
      <c r="S140" s="29">
        <f t="shared" si="50"/>
        <v>-103977.45982078329</v>
      </c>
      <c r="T140" s="29">
        <f t="shared" si="51"/>
        <v>794684.87148741516</v>
      </c>
    </row>
    <row r="141" spans="1:20">
      <c r="A141" s="25" t="s">
        <v>349</v>
      </c>
      <c r="B141" t="str">
        <f>VLOOKUP(A141,'Branch Population-2'!$A$2:$B$943,2,0)</f>
        <v>203243.96</v>
      </c>
      <c r="C141">
        <f t="shared" si="52"/>
        <v>0</v>
      </c>
      <c r="D141" s="98">
        <f t="shared" si="53"/>
        <v>203243.96</v>
      </c>
      <c r="E141" s="120">
        <f t="shared" si="37"/>
        <v>7.1573438688246303E-3</v>
      </c>
      <c r="F141">
        <v>113292281.48544508</v>
      </c>
      <c r="G141" s="29">
        <f t="shared" si="38"/>
        <v>95411483.682214499</v>
      </c>
      <c r="H141" s="29">
        <f t="shared" si="39"/>
        <v>94391343.078543663</v>
      </c>
      <c r="I141" s="29">
        <f t="shared" si="40"/>
        <v>78777524.394581631</v>
      </c>
      <c r="J141" s="29">
        <f t="shared" si="41"/>
        <v>76312184.602377087</v>
      </c>
      <c r="K141" s="29">
        <f t="shared" si="42"/>
        <v>88993099.050785452</v>
      </c>
      <c r="L141" s="29">
        <f t="shared" si="43"/>
        <v>78380803.048709631</v>
      </c>
      <c r="M141" s="29">
        <f t="shared" si="44"/>
        <v>85210077.645506084</v>
      </c>
      <c r="N141" s="29">
        <f t="shared" si="45"/>
        <v>69397898.288608059</v>
      </c>
      <c r="O141" s="29">
        <f t="shared" si="46"/>
        <v>63560427.056491576</v>
      </c>
      <c r="P141" s="29">
        <f t="shared" si="47"/>
        <v>977634.745184556</v>
      </c>
      <c r="Q141" s="29">
        <f t="shared" si="48"/>
        <v>1572716.7639925468</v>
      </c>
      <c r="R141" s="29">
        <f t="shared" si="49"/>
        <v>1941100.8708736838</v>
      </c>
      <c r="S141" s="29">
        <f t="shared" si="50"/>
        <v>-198360.67293599687</v>
      </c>
      <c r="T141" s="29">
        <f t="shared" si="51"/>
        <v>1516042.2860108332</v>
      </c>
    </row>
    <row r="142" spans="1:20">
      <c r="A142" s="25" t="s">
        <v>370</v>
      </c>
      <c r="B142" t="str">
        <f>VLOOKUP(A142,'Branch Population-2'!$A$2:$B$943,2,0)</f>
        <v>431162</v>
      </c>
      <c r="C142">
        <f t="shared" si="52"/>
        <v>0</v>
      </c>
      <c r="D142" s="98">
        <f t="shared" si="53"/>
        <v>431162</v>
      </c>
      <c r="E142" s="120">
        <f t="shared" si="37"/>
        <v>1.5183598554024264E-2</v>
      </c>
      <c r="F142">
        <v>240338392.68742585</v>
      </c>
      <c r="G142" s="29">
        <f t="shared" si="38"/>
        <v>202406045.06717429</v>
      </c>
      <c r="H142" s="29">
        <f t="shared" si="39"/>
        <v>200241917.46918848</v>
      </c>
      <c r="I142" s="29">
        <f t="shared" si="40"/>
        <v>167118742.28890541</v>
      </c>
      <c r="J142" s="29">
        <f t="shared" si="41"/>
        <v>161888767.26043966</v>
      </c>
      <c r="K142" s="29">
        <f t="shared" si="42"/>
        <v>188790075.59651348</v>
      </c>
      <c r="L142" s="29">
        <f t="shared" si="43"/>
        <v>166277137.11191094</v>
      </c>
      <c r="M142" s="29">
        <f t="shared" si="44"/>
        <v>180764769.08731604</v>
      </c>
      <c r="N142" s="29">
        <f t="shared" si="45"/>
        <v>147220791.31853575</v>
      </c>
      <c r="O142" s="29">
        <f t="shared" si="46"/>
        <v>134837172.28561687</v>
      </c>
      <c r="P142" s="29">
        <f t="shared" si="47"/>
        <v>2073955.6147364159</v>
      </c>
      <c r="Q142" s="29">
        <f t="shared" si="48"/>
        <v>3336363.3802281478</v>
      </c>
      <c r="R142" s="29">
        <f t="shared" si="49"/>
        <v>4117853.9017230291</v>
      </c>
      <c r="S142" s="29">
        <f t="shared" si="50"/>
        <v>-420802.58849724382</v>
      </c>
      <c r="T142" s="29">
        <f t="shared" si="51"/>
        <v>3216134.0692289351</v>
      </c>
    </row>
    <row r="143" spans="1:20">
      <c r="A143" s="25" t="s">
        <v>43</v>
      </c>
      <c r="B143" t="str">
        <f>VLOOKUP(A143,'Branch Population-2'!$A$2:$B$943,2,0)</f>
        <v>155324.19</v>
      </c>
      <c r="C143">
        <f t="shared" si="52"/>
        <v>0</v>
      </c>
      <c r="D143" s="98">
        <f t="shared" si="53"/>
        <v>155324.19</v>
      </c>
      <c r="E143" s="120">
        <f t="shared" si="37"/>
        <v>5.4698237476609492E-3</v>
      </c>
      <c r="F143">
        <v>86580835.44022049</v>
      </c>
      <c r="G143" s="29">
        <f t="shared" si="38"/>
        <v>72915876.169890538</v>
      </c>
      <c r="H143" s="29">
        <f t="shared" si="39"/>
        <v>72136258.842264742</v>
      </c>
      <c r="I143" s="29">
        <f t="shared" si="40"/>
        <v>60203782.522214346</v>
      </c>
      <c r="J143" s="29">
        <f t="shared" si="41"/>
        <v>58319707.313785337</v>
      </c>
      <c r="K143" s="29">
        <f t="shared" si="42"/>
        <v>68010783.816911563</v>
      </c>
      <c r="L143" s="29">
        <f t="shared" si="43"/>
        <v>59900598.005915426</v>
      </c>
      <c r="M143" s="29">
        <f t="shared" si="44"/>
        <v>65119702.893632568</v>
      </c>
      <c r="N143" s="29">
        <f t="shared" si="45"/>
        <v>53035634.315432712</v>
      </c>
      <c r="O143" s="29">
        <f t="shared" si="46"/>
        <v>48574490.718462877</v>
      </c>
      <c r="P143" s="29">
        <f t="shared" si="47"/>
        <v>747133.27230805566</v>
      </c>
      <c r="Q143" s="29">
        <f t="shared" si="48"/>
        <v>1201910.0467564375</v>
      </c>
      <c r="R143" s="29">
        <f t="shared" si="49"/>
        <v>1483438.5261768643</v>
      </c>
      <c r="S143" s="29">
        <f t="shared" si="50"/>
        <v>-151592.25814946057</v>
      </c>
      <c r="T143" s="29">
        <f t="shared" si="51"/>
        <v>1158597.9729994487</v>
      </c>
    </row>
    <row r="144" spans="1:20">
      <c r="A144" s="25" t="s">
        <v>94</v>
      </c>
      <c r="B144" t="str">
        <f>VLOOKUP(A144,'Branch Population-2'!$A$2:$B$943,2,0)</f>
        <v>67467.06</v>
      </c>
      <c r="C144">
        <f t="shared" si="52"/>
        <v>0</v>
      </c>
      <c r="D144" s="98">
        <f t="shared" si="53"/>
        <v>67467.06</v>
      </c>
      <c r="E144" s="120">
        <f t="shared" si="37"/>
        <v>2.3758883080147791E-3</v>
      </c>
      <c r="F144">
        <v>37607499.639917523</v>
      </c>
      <c r="G144" s="29">
        <f t="shared" si="38"/>
        <v>31671948.796298727</v>
      </c>
      <c r="H144" s="29">
        <f t="shared" si="39"/>
        <v>31333311.981131885</v>
      </c>
      <c r="I144" s="29">
        <f t="shared" si="40"/>
        <v>26150287.393439401</v>
      </c>
      <c r="J144" s="29">
        <f t="shared" si="41"/>
        <v>25331915.090119533</v>
      </c>
      <c r="K144" s="29">
        <f t="shared" si="42"/>
        <v>29541358.834207349</v>
      </c>
      <c r="L144" s="29">
        <f t="shared" si="43"/>
        <v>26018595.298652295</v>
      </c>
      <c r="M144" s="29">
        <f t="shared" si="44"/>
        <v>28285580.644630313</v>
      </c>
      <c r="N144" s="29">
        <f t="shared" si="45"/>
        <v>23036710.009544279</v>
      </c>
      <c r="O144" s="29">
        <f t="shared" si="46"/>
        <v>21098954.900534023</v>
      </c>
      <c r="P144" s="29">
        <f t="shared" si="47"/>
        <v>324526.94786822272</v>
      </c>
      <c r="Q144" s="29">
        <f t="shared" si="48"/>
        <v>522065.09004888014</v>
      </c>
      <c r="R144" s="29">
        <f t="shared" si="49"/>
        <v>644350.60663690604</v>
      </c>
      <c r="S144" s="29">
        <f t="shared" si="50"/>
        <v>-65846.04739355245</v>
      </c>
      <c r="T144" s="29">
        <f t="shared" si="51"/>
        <v>503251.93365072226</v>
      </c>
    </row>
    <row r="145" spans="1:20">
      <c r="A145" s="25" t="s">
        <v>190</v>
      </c>
      <c r="B145" t="str">
        <f>VLOOKUP(A145,'Branch Population-2'!$A$2:$B$943,2,0)</f>
        <v>104716.36</v>
      </c>
      <c r="C145">
        <f t="shared" si="52"/>
        <v>0</v>
      </c>
      <c r="D145" s="98">
        <f t="shared" si="53"/>
        <v>104716.36</v>
      </c>
      <c r="E145" s="120">
        <f t="shared" si="37"/>
        <v>3.6876421676276766E-3</v>
      </c>
      <c r="F145">
        <v>58371010.549347699</v>
      </c>
      <c r="G145" s="29">
        <f t="shared" si="38"/>
        <v>49158377.318572715</v>
      </c>
      <c r="H145" s="29">
        <f t="shared" si="39"/>
        <v>48632775.422680639</v>
      </c>
      <c r="I145" s="29">
        <f t="shared" si="40"/>
        <v>40588146.404999152</v>
      </c>
      <c r="J145" s="29">
        <f t="shared" si="41"/>
        <v>39317941.823259972</v>
      </c>
      <c r="K145" s="29">
        <f t="shared" si="42"/>
        <v>45851465.390251741</v>
      </c>
      <c r="L145" s="29">
        <f t="shared" si="43"/>
        <v>40383745.667707793</v>
      </c>
      <c r="M145" s="29">
        <f t="shared" si="44"/>
        <v>43902358.35965196</v>
      </c>
      <c r="N145" s="29">
        <f t="shared" si="45"/>
        <v>35755528.973324791</v>
      </c>
      <c r="O145" s="29">
        <f t="shared" si="46"/>
        <v>32747918.124609031</v>
      </c>
      <c r="P145" s="29">
        <f t="shared" si="47"/>
        <v>503701.81689657213</v>
      </c>
      <c r="Q145" s="29">
        <f t="shared" si="48"/>
        <v>810302.92283361615</v>
      </c>
      <c r="R145" s="29">
        <f t="shared" si="49"/>
        <v>1000103.6074613101</v>
      </c>
      <c r="S145" s="29">
        <f t="shared" si="50"/>
        <v>-102200.36864568132</v>
      </c>
      <c r="T145" s="29">
        <f t="shared" si="51"/>
        <v>781102.81750627863</v>
      </c>
    </row>
    <row r="146" spans="1:20">
      <c r="A146" s="25" t="s">
        <v>120</v>
      </c>
      <c r="B146" t="str">
        <f>VLOOKUP(A146,'Branch Population-2'!$A$2:$B$943,2,0)</f>
        <v>498179</v>
      </c>
      <c r="C146">
        <f t="shared" si="52"/>
        <v>0</v>
      </c>
      <c r="D146" s="98">
        <f t="shared" si="53"/>
        <v>498179</v>
      </c>
      <c r="E146" s="120">
        <f t="shared" si="37"/>
        <v>1.7543637760389953E-2</v>
      </c>
      <c r="F146">
        <v>277695019.80839944</v>
      </c>
      <c r="G146" s="29">
        <f t="shared" si="38"/>
        <v>233866716.28186116</v>
      </c>
      <c r="H146" s="29">
        <f t="shared" si="39"/>
        <v>231366210.85087007</v>
      </c>
      <c r="I146" s="29">
        <f t="shared" si="40"/>
        <v>193094586.05986753</v>
      </c>
      <c r="J146" s="29">
        <f t="shared" si="41"/>
        <v>187051697.93497241</v>
      </c>
      <c r="K146" s="29">
        <f t="shared" si="42"/>
        <v>218134369.61187553</v>
      </c>
      <c r="L146" s="29">
        <f t="shared" si="43"/>
        <v>192122167.28114879</v>
      </c>
      <c r="M146" s="29">
        <f t="shared" si="44"/>
        <v>208861661.97195023</v>
      </c>
      <c r="N146" s="29">
        <f t="shared" si="45"/>
        <v>170103827.79158834</v>
      </c>
      <c r="O146" s="29">
        <f t="shared" si="46"/>
        <v>155795380.04758379</v>
      </c>
      <c r="P146" s="29">
        <f t="shared" si="47"/>
        <v>2396317.7046997948</v>
      </c>
      <c r="Q146" s="29">
        <f t="shared" si="48"/>
        <v>3854945.8727779309</v>
      </c>
      <c r="R146" s="29">
        <f t="shared" si="49"/>
        <v>4757906.1673024911</v>
      </c>
      <c r="S146" s="29">
        <f t="shared" si="50"/>
        <v>-486209.38935937866</v>
      </c>
      <c r="T146" s="29">
        <f t="shared" si="51"/>
        <v>3716028.9043895369</v>
      </c>
    </row>
    <row r="147" spans="1:20">
      <c r="A147" s="25" t="s">
        <v>360</v>
      </c>
      <c r="B147" t="str">
        <f>VLOOKUP(A147,'Branch Population-2'!$A$2:$B$943,2,0)</f>
        <v>452463</v>
      </c>
      <c r="C147">
        <f t="shared" si="52"/>
        <v>0</v>
      </c>
      <c r="D147" s="98">
        <f t="shared" si="53"/>
        <v>452463</v>
      </c>
      <c r="E147" s="120">
        <f t="shared" si="37"/>
        <v>1.5933724568838348E-2</v>
      </c>
      <c r="F147">
        <v>252211999.59767035</v>
      </c>
      <c r="G147" s="29">
        <f t="shared" si="38"/>
        <v>212405653.48808306</v>
      </c>
      <c r="H147" s="29">
        <f t="shared" si="39"/>
        <v>210134609.96994498</v>
      </c>
      <c r="I147" s="29">
        <f t="shared" si="40"/>
        <v>175375027.23399791</v>
      </c>
      <c r="J147" s="29">
        <f t="shared" si="41"/>
        <v>169886672.06516415</v>
      </c>
      <c r="K147" s="29">
        <f t="shared" si="42"/>
        <v>198117004.68646416</v>
      </c>
      <c r="L147" s="29">
        <f t="shared" si="43"/>
        <v>174491843.64361086</v>
      </c>
      <c r="M147" s="29">
        <f t="shared" si="44"/>
        <v>189695218.30670205</v>
      </c>
      <c r="N147" s="29">
        <f t="shared" si="45"/>
        <v>154494043.77556148</v>
      </c>
      <c r="O147" s="29">
        <f t="shared" si="46"/>
        <v>141498628.08843789</v>
      </c>
      <c r="P147" s="29">
        <f t="shared" si="47"/>
        <v>2176416.704882348</v>
      </c>
      <c r="Q147" s="29">
        <f t="shared" si="48"/>
        <v>3501192.0904629081</v>
      </c>
      <c r="R147" s="29">
        <f t="shared" si="49"/>
        <v>4321291.1386794448</v>
      </c>
      <c r="S147" s="29">
        <f t="shared" si="50"/>
        <v>-441591.79519351991</v>
      </c>
      <c r="T147" s="29">
        <f t="shared" si="51"/>
        <v>3375023.0061219023</v>
      </c>
    </row>
    <row r="148" spans="1:20">
      <c r="A148" s="25" t="s">
        <v>191</v>
      </c>
      <c r="B148" t="str">
        <f>VLOOKUP(A148,'Branch Population-2'!$A$2:$B$943,2,0)</f>
        <v>206386</v>
      </c>
      <c r="C148">
        <f t="shared" si="52"/>
        <v>0</v>
      </c>
      <c r="D148" s="98">
        <f t="shared" si="53"/>
        <v>206386</v>
      </c>
      <c r="E148" s="120">
        <f t="shared" si="37"/>
        <v>7.2679924742228017E-3</v>
      </c>
      <c r="F148">
        <v>115043717.93707949</v>
      </c>
      <c r="G148" s="29">
        <f t="shared" si="38"/>
        <v>96886492.819946647</v>
      </c>
      <c r="H148" s="29">
        <f t="shared" si="39"/>
        <v>95850581.40280436</v>
      </c>
      <c r="I148" s="29">
        <f t="shared" si="40"/>
        <v>79995381.6570988</v>
      </c>
      <c r="J148" s="29">
        <f t="shared" si="41"/>
        <v>77491929.065671608</v>
      </c>
      <c r="K148" s="29">
        <f t="shared" si="42"/>
        <v>90368883.487093076</v>
      </c>
      <c r="L148" s="29">
        <f t="shared" si="43"/>
        <v>79592527.217099026</v>
      </c>
      <c r="M148" s="29">
        <f t="shared" si="44"/>
        <v>86527378.648523778</v>
      </c>
      <c r="N148" s="29">
        <f t="shared" si="45"/>
        <v>70470751.682818338</v>
      </c>
      <c r="O148" s="29">
        <f t="shared" si="46"/>
        <v>64543036.351393029</v>
      </c>
      <c r="P148" s="29">
        <f t="shared" si="47"/>
        <v>992748.44142802455</v>
      </c>
      <c r="Q148" s="29">
        <f t="shared" si="48"/>
        <v>1597030.101427692</v>
      </c>
      <c r="R148" s="29">
        <f t="shared" si="49"/>
        <v>1971109.2242846289</v>
      </c>
      <c r="S148" s="29">
        <f t="shared" si="50"/>
        <v>-201427.21999988906</v>
      </c>
      <c r="T148" s="29">
        <f t="shared" si="51"/>
        <v>1539479.4671420092</v>
      </c>
    </row>
    <row r="149" spans="1:20">
      <c r="A149" s="25" t="s">
        <v>220</v>
      </c>
      <c r="B149" t="str">
        <f>VLOOKUP(A149,'Branch Population-2'!$A$2:$B$943,2,0)</f>
        <v>46490.04</v>
      </c>
      <c r="C149">
        <f t="shared" si="52"/>
        <v>0</v>
      </c>
      <c r="D149" s="98">
        <f t="shared" si="53"/>
        <v>46490.04</v>
      </c>
      <c r="E149" s="120">
        <f t="shared" si="37"/>
        <v>1.6371714207665104E-3</v>
      </c>
      <c r="F149">
        <v>25914485.714358255</v>
      </c>
      <c r="G149" s="29">
        <f t="shared" si="38"/>
        <v>21824430.565343734</v>
      </c>
      <c r="H149" s="29">
        <f t="shared" si="39"/>
        <v>21591083.520392034</v>
      </c>
      <c r="I149" s="29">
        <f t="shared" si="40"/>
        <v>18019577.360159069</v>
      </c>
      <c r="J149" s="29">
        <f t="shared" si="41"/>
        <v>17455655.334859125</v>
      </c>
      <c r="K149" s="29">
        <f t="shared" si="42"/>
        <v>20356288.740855955</v>
      </c>
      <c r="L149" s="29">
        <f t="shared" si="43"/>
        <v>17928831.287122294</v>
      </c>
      <c r="M149" s="29">
        <f t="shared" si="44"/>
        <v>19490960.115826733</v>
      </c>
      <c r="N149" s="29">
        <f t="shared" si="45"/>
        <v>15874080.919075381</v>
      </c>
      <c r="O149" s="29">
        <f t="shared" si="46"/>
        <v>14538817.272962876</v>
      </c>
      <c r="P149" s="29">
        <f t="shared" si="47"/>
        <v>223624.25141204597</v>
      </c>
      <c r="Q149" s="29">
        <f t="shared" si="48"/>
        <v>359743.36096720444</v>
      </c>
      <c r="R149" s="29">
        <f t="shared" si="49"/>
        <v>444007.57164420729</v>
      </c>
      <c r="S149" s="29">
        <f t="shared" si="50"/>
        <v>-45373.036518386143</v>
      </c>
      <c r="T149" s="29">
        <f t="shared" si="51"/>
        <v>346779.6362476655</v>
      </c>
    </row>
    <row r="150" spans="1:20">
      <c r="A150" s="25" t="s">
        <v>96</v>
      </c>
      <c r="B150" t="str">
        <f>VLOOKUP(A150,'Branch Population-2'!$A$2:$B$943,2,0)</f>
        <v>79237.77</v>
      </c>
      <c r="C150">
        <f t="shared" si="52"/>
        <v>0</v>
      </c>
      <c r="D150" s="98">
        <f t="shared" si="53"/>
        <v>79237.77</v>
      </c>
      <c r="E150" s="120">
        <f t="shared" si="37"/>
        <v>2.7904001048239578E-3</v>
      </c>
      <c r="F150">
        <v>44168730.736790195</v>
      </c>
      <c r="G150" s="29">
        <f t="shared" si="38"/>
        <v>37197627.911648974</v>
      </c>
      <c r="H150" s="29">
        <f t="shared" si="39"/>
        <v>36799910.476300187</v>
      </c>
      <c r="I150" s="29">
        <f t="shared" si="40"/>
        <v>30712624.174156263</v>
      </c>
      <c r="J150" s="29">
        <f t="shared" si="41"/>
        <v>29751473.705396697</v>
      </c>
      <c r="K150" s="29">
        <f t="shared" si="42"/>
        <v>34695322.380912855</v>
      </c>
      <c r="L150" s="29">
        <f t="shared" si="43"/>
        <v>30557956.282631736</v>
      </c>
      <c r="M150" s="29">
        <f t="shared" si="44"/>
        <v>33220453.558161106</v>
      </c>
      <c r="N150" s="29">
        <f t="shared" si="45"/>
        <v>27055833.310254924</v>
      </c>
      <c r="O150" s="29">
        <f t="shared" si="46"/>
        <v>24780005.76353687</v>
      </c>
      <c r="P150" s="29">
        <f t="shared" si="47"/>
        <v>381145.87554258667</v>
      </c>
      <c r="Q150" s="29">
        <f t="shared" si="48"/>
        <v>613147.71282937867</v>
      </c>
      <c r="R150" s="29">
        <f t="shared" si="49"/>
        <v>756767.89781644032</v>
      </c>
      <c r="S150" s="29">
        <f t="shared" si="50"/>
        <v>-77333.945762263975</v>
      </c>
      <c r="T150" s="29">
        <f t="shared" si="51"/>
        <v>591052.29975444602</v>
      </c>
    </row>
    <row r="151" spans="1:20">
      <c r="A151" s="25" t="s">
        <v>98</v>
      </c>
      <c r="B151" t="str">
        <f>VLOOKUP(A151,'Branch Population-2'!$A$2:$B$943,2,0)</f>
        <v>186452.2</v>
      </c>
      <c r="C151">
        <f t="shared" si="52"/>
        <v>0</v>
      </c>
      <c r="D151" s="98">
        <f t="shared" si="53"/>
        <v>186452.2</v>
      </c>
      <c r="E151" s="120">
        <f t="shared" si="37"/>
        <v>6.5660131326847979E-3</v>
      </c>
      <c r="F151">
        <v>103932215.87485553</v>
      </c>
      <c r="G151" s="29">
        <f t="shared" si="38"/>
        <v>87528707.066192746</v>
      </c>
      <c r="H151" s="29">
        <f t="shared" si="39"/>
        <v>86592849.194383144</v>
      </c>
      <c r="I151" s="29">
        <f t="shared" si="40"/>
        <v>72269024.54529725</v>
      </c>
      <c r="J151" s="29">
        <f t="shared" si="41"/>
        <v>70007368.021757364</v>
      </c>
      <c r="K151" s="29">
        <f t="shared" si="42"/>
        <v>81640601.289390638</v>
      </c>
      <c r="L151" s="29">
        <f t="shared" si="43"/>
        <v>71905079.817371294</v>
      </c>
      <c r="M151" s="29">
        <f t="shared" si="44"/>
        <v>78170128.348096699</v>
      </c>
      <c r="N151" s="29">
        <f t="shared" si="45"/>
        <v>63664331.335047826</v>
      </c>
      <c r="O151" s="29">
        <f t="shared" si="46"/>
        <v>58309144.624137312</v>
      </c>
      <c r="P151" s="29">
        <f t="shared" si="47"/>
        <v>896863.7938175376</v>
      </c>
      <c r="Q151" s="29">
        <f t="shared" si="48"/>
        <v>1442780.8857064738</v>
      </c>
      <c r="R151" s="29">
        <f t="shared" si="49"/>
        <v>1780729.5616377199</v>
      </c>
      <c r="S151" s="29">
        <f t="shared" si="50"/>
        <v>-181972.36396297868</v>
      </c>
      <c r="T151" s="29">
        <f t="shared" si="51"/>
        <v>1390788.7817170513</v>
      </c>
    </row>
    <row r="152" spans="1:20">
      <c r="A152" s="25" t="s">
        <v>372</v>
      </c>
      <c r="B152" t="str">
        <f>VLOOKUP(A152,'Branch Population-2'!$A$2:$B$943,2,0)</f>
        <v>179148</v>
      </c>
      <c r="C152">
        <f t="shared" si="52"/>
        <v>0</v>
      </c>
      <c r="D152" s="98">
        <f t="shared" si="53"/>
        <v>179148</v>
      </c>
      <c r="E152" s="120">
        <f t="shared" si="37"/>
        <v>6.308791854932343E-3</v>
      </c>
      <c r="F152">
        <v>99860707.514036402</v>
      </c>
      <c r="G152" s="29">
        <f t="shared" si="38"/>
        <v>84099800.450165242</v>
      </c>
      <c r="H152" s="29">
        <f t="shared" si="39"/>
        <v>83200604.484556109</v>
      </c>
      <c r="I152" s="29">
        <f t="shared" si="40"/>
        <v>69437910.67759411</v>
      </c>
      <c r="J152" s="29">
        <f t="shared" si="41"/>
        <v>67264853.760705367</v>
      </c>
      <c r="K152" s="29">
        <f t="shared" si="42"/>
        <v>78442359.1665411</v>
      </c>
      <c r="L152" s="29">
        <f t="shared" si="43"/>
        <v>69088223.357634991</v>
      </c>
      <c r="M152" s="29">
        <f t="shared" si="44"/>
        <v>75107840.79407391</v>
      </c>
      <c r="N152" s="29">
        <f t="shared" si="45"/>
        <v>61170303.327132359</v>
      </c>
      <c r="O152" s="29">
        <f t="shared" si="46"/>
        <v>56024904.190591216</v>
      </c>
      <c r="P152" s="29">
        <f t="shared" si="47"/>
        <v>861729.46704208502</v>
      </c>
      <c r="Q152" s="29">
        <f t="shared" si="48"/>
        <v>1386260.4469807458</v>
      </c>
      <c r="R152" s="29">
        <f t="shared" si="49"/>
        <v>1710970.1012284879</v>
      </c>
      <c r="S152" s="29">
        <f t="shared" si="50"/>
        <v>-174843.65997955349</v>
      </c>
      <c r="T152" s="29">
        <f t="shared" si="51"/>
        <v>1336305.1155580159</v>
      </c>
    </row>
    <row r="153" spans="1:20">
      <c r="A153" s="25" t="s">
        <v>138</v>
      </c>
      <c r="B153" t="str">
        <f>VLOOKUP(A153,'Branch Population-2'!$A$2:$B$943,2,0)</f>
        <v>43357.05</v>
      </c>
      <c r="C153">
        <f t="shared" si="52"/>
        <v>0</v>
      </c>
      <c r="D153" s="98">
        <f t="shared" si="53"/>
        <v>43357.05</v>
      </c>
      <c r="E153" s="120">
        <f t="shared" si="37"/>
        <v>1.5268415159192085E-3</v>
      </c>
      <c r="F153">
        <v>24168093.915206715</v>
      </c>
      <c r="G153" s="29">
        <f t="shared" si="38"/>
        <v>20353669.888069291</v>
      </c>
      <c r="H153" s="29">
        <f t="shared" si="39"/>
        <v>20136048.232004397</v>
      </c>
      <c r="I153" s="29">
        <f t="shared" si="40"/>
        <v>16805227.885011174</v>
      </c>
      <c r="J153" s="29">
        <f t="shared" si="41"/>
        <v>16279308.88285435</v>
      </c>
      <c r="K153" s="29">
        <f t="shared" si="42"/>
        <v>18984466.968661003</v>
      </c>
      <c r="L153" s="29">
        <f t="shared" si="43"/>
        <v>16720597.240985937</v>
      </c>
      <c r="M153" s="29">
        <f t="shared" si="44"/>
        <v>18177453.327420358</v>
      </c>
      <c r="N153" s="29">
        <f t="shared" si="45"/>
        <v>14804317.65841452</v>
      </c>
      <c r="O153" s="29">
        <f t="shared" si="46"/>
        <v>13559038.182043189</v>
      </c>
      <c r="P153" s="29">
        <f t="shared" si="47"/>
        <v>208554.08706218901</v>
      </c>
      <c r="Q153" s="29">
        <f t="shared" si="48"/>
        <v>335500.05310004321</v>
      </c>
      <c r="R153" s="29">
        <f t="shared" si="49"/>
        <v>414085.6511234768</v>
      </c>
      <c r="S153" s="29">
        <f t="shared" si="50"/>
        <v>-42315.32201261806</v>
      </c>
      <c r="T153" s="29">
        <f t="shared" si="51"/>
        <v>323409.96109643806</v>
      </c>
    </row>
    <row r="154" spans="1:20">
      <c r="A154" s="25" t="s">
        <v>363</v>
      </c>
      <c r="B154" t="str">
        <f>VLOOKUP(A154,'Branch Population-2'!$A$2:$B$943,2,0)</f>
        <v>13588.2</v>
      </c>
      <c r="C154">
        <f t="shared" si="52"/>
        <v>0</v>
      </c>
      <c r="D154" s="98">
        <f t="shared" si="53"/>
        <v>13588.2</v>
      </c>
      <c r="E154" s="120">
        <f t="shared" si="37"/>
        <v>4.7851567130635935E-4</v>
      </c>
      <c r="F154">
        <v>7574336.6704748562</v>
      </c>
      <c r="G154" s="29">
        <f t="shared" si="38"/>
        <v>6378887.3360402305</v>
      </c>
      <c r="H154" s="29">
        <f t="shared" si="39"/>
        <v>6310684.2044401569</v>
      </c>
      <c r="I154" s="29">
        <f t="shared" si="40"/>
        <v>5266797.3846723614</v>
      </c>
      <c r="J154" s="29">
        <f t="shared" si="41"/>
        <v>5101973.1499721836</v>
      </c>
      <c r="K154" s="29">
        <f t="shared" si="42"/>
        <v>5949775.966389766</v>
      </c>
      <c r="L154" s="29">
        <f t="shared" si="43"/>
        <v>5240273.9446056662</v>
      </c>
      <c r="M154" s="29">
        <f t="shared" si="44"/>
        <v>5696856.0200394932</v>
      </c>
      <c r="N154" s="29">
        <f t="shared" si="45"/>
        <v>4639707.4802383501</v>
      </c>
      <c r="O154" s="29">
        <f t="shared" si="46"/>
        <v>4249434.0049712621</v>
      </c>
      <c r="P154" s="29">
        <f t="shared" si="47"/>
        <v>65361.334450070666</v>
      </c>
      <c r="Q154" s="29">
        <f t="shared" si="48"/>
        <v>105146.4945501137</v>
      </c>
      <c r="R154" s="29">
        <f t="shared" si="49"/>
        <v>129775.40318347365</v>
      </c>
      <c r="S154" s="29">
        <f t="shared" si="50"/>
        <v>-13261.720033347672</v>
      </c>
      <c r="T154" s="29">
        <f t="shared" si="51"/>
        <v>101357.43168344292</v>
      </c>
    </row>
    <row r="155" spans="1:20">
      <c r="A155" s="25" t="s">
        <v>27</v>
      </c>
      <c r="B155" t="str">
        <f>VLOOKUP(A155,'Branch Population-2'!$A$2:$B$943,2,0)</f>
        <v>104398.8</v>
      </c>
      <c r="C155">
        <f t="shared" si="52"/>
        <v>0</v>
      </c>
      <c r="D155" s="98">
        <f t="shared" si="53"/>
        <v>104398.8</v>
      </c>
      <c r="E155" s="120">
        <f t="shared" si="37"/>
        <v>3.6764591237675591E-3</v>
      </c>
      <c r="F155">
        <v>58193996.202114366</v>
      </c>
      <c r="G155" s="29">
        <f t="shared" si="38"/>
        <v>49009300.953606576</v>
      </c>
      <c r="H155" s="29">
        <f t="shared" si="39"/>
        <v>48485292.983802639</v>
      </c>
      <c r="I155" s="29">
        <f t="shared" si="40"/>
        <v>40465059.890414692</v>
      </c>
      <c r="J155" s="29">
        <f t="shared" si="41"/>
        <v>39198707.296721861</v>
      </c>
      <c r="K155" s="29">
        <f t="shared" si="42"/>
        <v>45712417.476923503</v>
      </c>
      <c r="L155" s="29">
        <f t="shared" si="43"/>
        <v>40261279.013268717</v>
      </c>
      <c r="M155" s="29">
        <f t="shared" si="44"/>
        <v>43769221.25556726</v>
      </c>
      <c r="N155" s="29">
        <f t="shared" si="45"/>
        <v>35647097.723606326</v>
      </c>
      <c r="O155" s="29">
        <f t="shared" si="46"/>
        <v>32648607.674172718</v>
      </c>
      <c r="P155" s="29">
        <f t="shared" si="47"/>
        <v>502174.30439543404</v>
      </c>
      <c r="Q155" s="29">
        <f t="shared" si="48"/>
        <v>807845.620114394</v>
      </c>
      <c r="R155" s="29">
        <f t="shared" si="49"/>
        <v>997070.72032136924</v>
      </c>
      <c r="S155" s="29">
        <f t="shared" si="50"/>
        <v>-101890.43857298663</v>
      </c>
      <c r="T155" s="29">
        <f t="shared" si="51"/>
        <v>778734.06623639783</v>
      </c>
    </row>
    <row r="156" spans="1:20">
      <c r="A156" s="25" t="s">
        <v>192</v>
      </c>
      <c r="B156" t="str">
        <f>VLOOKUP(A156,'Branch Population-2'!$A$2:$B$943,2,0)</f>
        <v>523556</v>
      </c>
      <c r="C156">
        <f t="shared" si="52"/>
        <v>0</v>
      </c>
      <c r="D156" s="98">
        <f t="shared" si="53"/>
        <v>523556</v>
      </c>
      <c r="E156" s="120">
        <f t="shared" si="37"/>
        <v>1.8437302277451925E-2</v>
      </c>
      <c r="F156">
        <v>291840671.30651104</v>
      </c>
      <c r="G156" s="29">
        <f t="shared" si="38"/>
        <v>245779774.95973557</v>
      </c>
      <c r="H156" s="29">
        <f t="shared" si="39"/>
        <v>243151894.9779861</v>
      </c>
      <c r="I156" s="29">
        <f t="shared" si="40"/>
        <v>202930731.92398718</v>
      </c>
      <c r="J156" s="29">
        <f t="shared" si="41"/>
        <v>196580021.96809262</v>
      </c>
      <c r="K156" s="29">
        <f t="shared" si="42"/>
        <v>229246030.07456177</v>
      </c>
      <c r="L156" s="29">
        <f t="shared" si="43"/>
        <v>201908778.59775129</v>
      </c>
      <c r="M156" s="29">
        <f t="shared" si="44"/>
        <v>219500975.14224079</v>
      </c>
      <c r="N156" s="29">
        <f t="shared" si="45"/>
        <v>178768835.42512396</v>
      </c>
      <c r="O156" s="29">
        <f t="shared" si="46"/>
        <v>163731522.19622421</v>
      </c>
      <c r="P156" s="29">
        <f t="shared" si="47"/>
        <v>2518384.9825099125</v>
      </c>
      <c r="Q156" s="29">
        <f t="shared" si="48"/>
        <v>4051314.9718637732</v>
      </c>
      <c r="R156" s="29">
        <f t="shared" si="49"/>
        <v>5000271.6319399718</v>
      </c>
      <c r="S156" s="29">
        <f t="shared" si="50"/>
        <v>-510976.66311795334</v>
      </c>
      <c r="T156" s="29">
        <f t="shared" si="51"/>
        <v>3905321.6395443575</v>
      </c>
    </row>
    <row r="157" spans="1:20">
      <c r="A157" s="25" t="s">
        <v>102</v>
      </c>
      <c r="B157" t="str">
        <f>VLOOKUP(A157,'Branch Population-2'!$A$2:$B$943,2,0)</f>
        <v>89353.23</v>
      </c>
      <c r="C157">
        <f t="shared" si="52"/>
        <v>0</v>
      </c>
      <c r="D157" s="98">
        <f t="shared" si="53"/>
        <v>89353.23</v>
      </c>
      <c r="E157" s="120">
        <f t="shared" si="37"/>
        <v>3.1466213948014841E-3</v>
      </c>
      <c r="F157">
        <v>49807292.107444257</v>
      </c>
      <c r="G157" s="29">
        <f t="shared" si="38"/>
        <v>41946261.262072243</v>
      </c>
      <c r="H157" s="29">
        <f t="shared" si="39"/>
        <v>41497771.38816829</v>
      </c>
      <c r="I157" s="29">
        <f t="shared" si="40"/>
        <v>34633384.707027271</v>
      </c>
      <c r="J157" s="29">
        <f t="shared" si="41"/>
        <v>33549534.178426061</v>
      </c>
      <c r="K157" s="29">
        <f t="shared" si="42"/>
        <v>39124512.472093217</v>
      </c>
      <c r="L157" s="29">
        <f t="shared" si="43"/>
        <v>34458971.978286847</v>
      </c>
      <c r="M157" s="29">
        <f t="shared" si="44"/>
        <v>37461362.523032732</v>
      </c>
      <c r="N157" s="29">
        <f t="shared" si="45"/>
        <v>30509769.477521509</v>
      </c>
      <c r="O157" s="29">
        <f t="shared" si="46"/>
        <v>27943410.754626684</v>
      </c>
      <c r="P157" s="29">
        <f t="shared" si="47"/>
        <v>429802.79582461895</v>
      </c>
      <c r="Q157" s="29">
        <f t="shared" si="48"/>
        <v>691421.88893525675</v>
      </c>
      <c r="R157" s="29">
        <f t="shared" si="49"/>
        <v>853376.56562279433</v>
      </c>
      <c r="S157" s="29">
        <f t="shared" si="50"/>
        <v>-87206.364370212556</v>
      </c>
      <c r="T157" s="29">
        <f t="shared" si="51"/>
        <v>666505.78482948162</v>
      </c>
    </row>
    <row r="158" spans="1:20">
      <c r="A158" s="25" t="s">
        <v>194</v>
      </c>
      <c r="B158" t="str">
        <f>VLOOKUP(A158,'Branch Population-2'!$A$2:$B$943,2,0)</f>
        <v>109381.86</v>
      </c>
      <c r="C158">
        <f t="shared" si="52"/>
        <v>0</v>
      </c>
      <c r="D158" s="98">
        <f t="shared" si="53"/>
        <v>109381.86</v>
      </c>
      <c r="E158" s="120">
        <f t="shared" si="37"/>
        <v>3.851940225095172E-3</v>
      </c>
      <c r="F158">
        <v>60971654.323806457</v>
      </c>
      <c r="G158" s="29">
        <f t="shared" si="38"/>
        <v>51348564.309218697</v>
      </c>
      <c r="H158" s="29">
        <f t="shared" si="39"/>
        <v>50799544.910605133</v>
      </c>
      <c r="I158" s="29">
        <f t="shared" si="40"/>
        <v>42396498.004047513</v>
      </c>
      <c r="J158" s="29">
        <f t="shared" si="41"/>
        <v>41069701.124064729</v>
      </c>
      <c r="K158" s="29">
        <f t="shared" si="42"/>
        <v>47894317.259608343</v>
      </c>
      <c r="L158" s="29">
        <f t="shared" si="43"/>
        <v>42182990.46014224</v>
      </c>
      <c r="M158" s="29">
        <f t="shared" si="44"/>
        <v>45858370.323083043</v>
      </c>
      <c r="N158" s="29">
        <f t="shared" si="45"/>
        <v>37348569.644572794</v>
      </c>
      <c r="O158" s="29">
        <f t="shared" si="46"/>
        <v>34206958.641395174</v>
      </c>
      <c r="P158" s="29">
        <f t="shared" si="47"/>
        <v>526143.59033799963</v>
      </c>
      <c r="Q158" s="29">
        <f t="shared" si="48"/>
        <v>846404.90619591263</v>
      </c>
      <c r="R158" s="29">
        <f t="shared" si="49"/>
        <v>1044661.9112508111</v>
      </c>
      <c r="S158" s="29">
        <f t="shared" si="50"/>
        <v>-106753.77195263762</v>
      </c>
      <c r="T158" s="29">
        <f t="shared" si="51"/>
        <v>815903.82849515893</v>
      </c>
    </row>
    <row r="159" spans="1:20">
      <c r="A159" s="25" t="s">
        <v>350</v>
      </c>
      <c r="B159" t="str">
        <f>VLOOKUP(A159,'Branch Population-2'!$A$2:$B$943,2,0)</f>
        <v>65438.8</v>
      </c>
      <c r="C159">
        <f t="shared" si="52"/>
        <v>0</v>
      </c>
      <c r="D159" s="98">
        <f t="shared" si="53"/>
        <v>65438.8</v>
      </c>
      <c r="E159" s="120">
        <f t="shared" si="37"/>
        <v>2.3044620561577388E-3</v>
      </c>
      <c r="F159">
        <v>36476906.618379921</v>
      </c>
      <c r="G159" s="29">
        <f t="shared" si="38"/>
        <v>30719796.044043317</v>
      </c>
      <c r="H159" s="29">
        <f t="shared" si="39"/>
        <v>30391339.656284019</v>
      </c>
      <c r="I159" s="29">
        <f t="shared" si="40"/>
        <v>25364132.165856972</v>
      </c>
      <c r="J159" s="29">
        <f t="shared" si="41"/>
        <v>24570362.562105332</v>
      </c>
      <c r="K159" s="29">
        <f t="shared" si="42"/>
        <v>28653257.937724393</v>
      </c>
      <c r="L159" s="29">
        <f t="shared" si="43"/>
        <v>25236399.1261728</v>
      </c>
      <c r="M159" s="29">
        <f t="shared" si="44"/>
        <v>27435232.166450329</v>
      </c>
      <c r="N159" s="29">
        <f t="shared" si="45"/>
        <v>22344158.156181198</v>
      </c>
      <c r="O159" s="29">
        <f t="shared" si="46"/>
        <v>20464657.715114098</v>
      </c>
      <c r="P159" s="29">
        <f t="shared" si="47"/>
        <v>314770.70493599476</v>
      </c>
      <c r="Q159" s="29">
        <f t="shared" si="48"/>
        <v>506370.2644622525</v>
      </c>
      <c r="R159" s="29">
        <f t="shared" si="49"/>
        <v>624979.51559755486</v>
      </c>
      <c r="S159" s="29">
        <f t="shared" si="50"/>
        <v>-63866.519842085901</v>
      </c>
      <c r="T159" s="29">
        <f t="shared" si="51"/>
        <v>488122.68736451364</v>
      </c>
    </row>
    <row r="160" spans="1:20">
      <c r="A160" s="25" t="s">
        <v>103</v>
      </c>
      <c r="B160" t="str">
        <f>VLOOKUP(A160,'Branch Population-2'!$A$2:$B$943,2,0)</f>
        <v>14148.75</v>
      </c>
      <c r="C160">
        <f t="shared" si="52"/>
        <v>0</v>
      </c>
      <c r="D160" s="98">
        <f t="shared" si="53"/>
        <v>14148.75</v>
      </c>
      <c r="E160" s="120">
        <f t="shared" si="37"/>
        <v>4.9825573691849191E-4</v>
      </c>
      <c r="F160">
        <v>7886798.5433229655</v>
      </c>
      <c r="G160" s="29">
        <f t="shared" si="38"/>
        <v>6642033.6906874506</v>
      </c>
      <c r="H160" s="29">
        <f t="shared" si="39"/>
        <v>6571016.9954499248</v>
      </c>
      <c r="I160" s="29">
        <f t="shared" si="40"/>
        <v>5484067.0211200211</v>
      </c>
      <c r="J160" s="29">
        <f t="shared" si="41"/>
        <v>5312443.3409626679</v>
      </c>
      <c r="K160" s="29">
        <f t="shared" si="42"/>
        <v>6195220.316484686</v>
      </c>
      <c r="L160" s="29">
        <f t="shared" si="43"/>
        <v>5456449.417416539</v>
      </c>
      <c r="M160" s="29">
        <f t="shared" si="44"/>
        <v>5931866.7383121951</v>
      </c>
      <c r="N160" s="29">
        <f t="shared" si="45"/>
        <v>4831107.9621305512</v>
      </c>
      <c r="O160" s="29">
        <f t="shared" si="46"/>
        <v>4424734.6504936004</v>
      </c>
      <c r="P160" s="29">
        <f t="shared" si="47"/>
        <v>68057.666269295223</v>
      </c>
      <c r="Q160" s="29">
        <f t="shared" si="48"/>
        <v>109484.07182451841</v>
      </c>
      <c r="R160" s="29">
        <f t="shared" si="49"/>
        <v>135128.98954918038</v>
      </c>
      <c r="S160" s="29">
        <f t="shared" si="50"/>
        <v>-13808.80185174106</v>
      </c>
      <c r="T160" s="29">
        <f t="shared" si="51"/>
        <v>105538.6998668781</v>
      </c>
    </row>
    <row r="161" spans="1:20">
      <c r="A161" s="25" t="s">
        <v>53</v>
      </c>
      <c r="B161" t="str">
        <f>VLOOKUP(A161,'Branch Population-2'!$A$2:$B$943,2,0)</f>
        <v>89756.88</v>
      </c>
      <c r="C161">
        <f t="shared" si="52"/>
        <v>0</v>
      </c>
      <c r="D161" s="98">
        <f t="shared" si="53"/>
        <v>89756.88</v>
      </c>
      <c r="E161" s="120">
        <f t="shared" si="37"/>
        <v>3.1608361436808656E-3</v>
      </c>
      <c r="F161">
        <v>50032294.756583743</v>
      </c>
      <c r="G161" s="29">
        <f t="shared" si="38"/>
        <v>42135751.987348042</v>
      </c>
      <c r="H161" s="29">
        <f t="shared" si="39"/>
        <v>41685236.076583408</v>
      </c>
      <c r="I161" s="29">
        <f t="shared" si="40"/>
        <v>34789839.775713563</v>
      </c>
      <c r="J161" s="29">
        <f t="shared" si="41"/>
        <v>33701092.991365686</v>
      </c>
      <c r="K161" s="29">
        <f t="shared" si="42"/>
        <v>39301256.048787206</v>
      </c>
      <c r="L161" s="29">
        <f t="shared" si="43"/>
        <v>34614639.143749535</v>
      </c>
      <c r="M161" s="29">
        <f t="shared" si="44"/>
        <v>37630592.879701681</v>
      </c>
      <c r="N161" s="29">
        <f t="shared" si="45"/>
        <v>30647596.262849823</v>
      </c>
      <c r="O161" s="29">
        <f t="shared" si="46"/>
        <v>28069644.106807739</v>
      </c>
      <c r="P161" s="29">
        <f t="shared" si="47"/>
        <v>431744.41448277613</v>
      </c>
      <c r="Q161" s="29">
        <f t="shared" si="48"/>
        <v>694545.36242881382</v>
      </c>
      <c r="R161" s="29">
        <f t="shared" si="49"/>
        <v>857231.66353826574</v>
      </c>
      <c r="S161" s="29">
        <f t="shared" si="50"/>
        <v>-87600.315982012558</v>
      </c>
      <c r="T161" s="29">
        <f t="shared" si="51"/>
        <v>669516.70071966737</v>
      </c>
    </row>
    <row r="162" spans="1:20">
      <c r="A162" s="25" t="s">
        <v>14</v>
      </c>
      <c r="B162" t="str">
        <f>VLOOKUP(A162,'Branch Population-2'!$A$2:$B$943,2,0)</f>
        <v>382139</v>
      </c>
      <c r="C162">
        <f t="shared" si="52"/>
        <v>0</v>
      </c>
      <c r="D162" s="98">
        <f t="shared" si="53"/>
        <v>382139</v>
      </c>
      <c r="E162" s="120">
        <f t="shared" si="37"/>
        <v>1.3457227603166045E-2</v>
      </c>
      <c r="F162">
        <v>213011983.99483311</v>
      </c>
      <c r="G162" s="29">
        <f t="shared" si="38"/>
        <v>179392533.79454803</v>
      </c>
      <c r="H162" s="29">
        <f t="shared" si="39"/>
        <v>177474466.90514985</v>
      </c>
      <c r="I162" s="29">
        <f t="shared" si="40"/>
        <v>148117387.57019413</v>
      </c>
      <c r="J162" s="29">
        <f t="shared" si="41"/>
        <v>143482059.25414845</v>
      </c>
      <c r="K162" s="29">
        <f t="shared" si="42"/>
        <v>167324696.28208438</v>
      </c>
      <c r="L162" s="29">
        <f t="shared" si="43"/>
        <v>147371472.66876146</v>
      </c>
      <c r="M162" s="29">
        <f t="shared" si="44"/>
        <v>160211864.90056607</v>
      </c>
      <c r="N162" s="29">
        <f t="shared" si="45"/>
        <v>130481828.11489402</v>
      </c>
      <c r="O162" s="29">
        <f t="shared" si="46"/>
        <v>119506223.13667101</v>
      </c>
      <c r="P162" s="29">
        <f t="shared" si="47"/>
        <v>1838147.435673272</v>
      </c>
      <c r="Q162" s="29">
        <f t="shared" si="48"/>
        <v>2957019.7878222205</v>
      </c>
      <c r="R162" s="29">
        <f t="shared" si="49"/>
        <v>3649655.053438236</v>
      </c>
      <c r="S162" s="29">
        <f t="shared" si="50"/>
        <v>-372957.45071631612</v>
      </c>
      <c r="T162" s="29">
        <f t="shared" si="51"/>
        <v>2850460.5161889871</v>
      </c>
    </row>
    <row r="163" spans="1:20">
      <c r="A163" s="25" t="s">
        <v>261</v>
      </c>
      <c r="B163" t="str">
        <f>VLOOKUP(A163,'Branch Population-2'!$A$2:$B$943,2,0)</f>
        <v>266575.92</v>
      </c>
      <c r="C163">
        <f t="shared" si="52"/>
        <v>0</v>
      </c>
      <c r="D163" s="98">
        <f t="shared" si="53"/>
        <v>266575.92</v>
      </c>
      <c r="E163" s="120">
        <f t="shared" si="37"/>
        <v>9.3876124367399897E-3</v>
      </c>
      <c r="F163">
        <v>148594793.00581175</v>
      </c>
      <c r="G163" s="29">
        <f t="shared" si="38"/>
        <v>125142238.13170791</v>
      </c>
      <c r="H163" s="29">
        <f t="shared" si="39"/>
        <v>123804215.98358154</v>
      </c>
      <c r="I163" s="29">
        <f t="shared" si="40"/>
        <v>103325043.66086961</v>
      </c>
      <c r="J163" s="29">
        <f t="shared" si="41"/>
        <v>100091490.13623089</v>
      </c>
      <c r="K163" s="29">
        <f t="shared" si="42"/>
        <v>116723848.78307949</v>
      </c>
      <c r="L163" s="29">
        <f t="shared" si="43"/>
        <v>102804701.71437603</v>
      </c>
      <c r="M163" s="29">
        <f t="shared" si="44"/>
        <v>111762016.65044421</v>
      </c>
      <c r="N163" s="29">
        <f t="shared" si="45"/>
        <v>91022673.354485497</v>
      </c>
      <c r="O163" s="29">
        <f t="shared" si="46"/>
        <v>83366213.284651279</v>
      </c>
      <c r="P163" s="29">
        <f t="shared" si="47"/>
        <v>1282271.2252877702</v>
      </c>
      <c r="Q163" s="29">
        <f t="shared" si="48"/>
        <v>2062784.1450281525</v>
      </c>
      <c r="R163" s="29">
        <f t="shared" si="49"/>
        <v>2545958.8096293411</v>
      </c>
      <c r="S163" s="29">
        <f t="shared" si="50"/>
        <v>-260170.97324679399</v>
      </c>
      <c r="T163" s="29">
        <f t="shared" si="51"/>
        <v>1988449.5812433539</v>
      </c>
    </row>
    <row r="164" spans="1:20">
      <c r="A164" s="25" t="s">
        <v>104</v>
      </c>
      <c r="B164" t="str">
        <f>VLOOKUP(A164,'Branch Population-2'!$A$2:$B$943,2,0)</f>
        <v>96067.2</v>
      </c>
      <c r="C164">
        <f t="shared" si="52"/>
        <v>0</v>
      </c>
      <c r="D164" s="98">
        <f t="shared" si="53"/>
        <v>96067.199999999997</v>
      </c>
      <c r="E164" s="120">
        <f t="shared" si="37"/>
        <v>3.3830574099970772E-3</v>
      </c>
      <c r="F164">
        <v>53549794.364952095</v>
      </c>
      <c r="G164" s="29">
        <f t="shared" si="38"/>
        <v>45098088.45092389</v>
      </c>
      <c r="H164" s="29">
        <f t="shared" si="39"/>
        <v>44615899.20701737</v>
      </c>
      <c r="I164" s="29">
        <f t="shared" si="40"/>
        <v>37235724.946114771</v>
      </c>
      <c r="J164" s="29">
        <f t="shared" si="41"/>
        <v>36070434.273340672</v>
      </c>
      <c r="K164" s="29">
        <f t="shared" si="42"/>
        <v>42064314.458012022</v>
      </c>
      <c r="L164" s="29">
        <f t="shared" si="43"/>
        <v>37048206.906817786</v>
      </c>
      <c r="M164" s="29">
        <f t="shared" si="44"/>
        <v>40276196.011858672</v>
      </c>
      <c r="N164" s="29">
        <f t="shared" si="45"/>
        <v>32802262.731307577</v>
      </c>
      <c r="O164" s="29">
        <f t="shared" si="46"/>
        <v>30043068.724509146</v>
      </c>
      <c r="P164" s="29">
        <f t="shared" si="47"/>
        <v>462098.025410417</v>
      </c>
      <c r="Q164" s="29">
        <f t="shared" si="48"/>
        <v>743375.08435588831</v>
      </c>
      <c r="R164" s="29">
        <f t="shared" si="49"/>
        <v>917498.9779887991</v>
      </c>
      <c r="S164" s="29">
        <f t="shared" si="50"/>
        <v>-93759.019648490415</v>
      </c>
      <c r="T164" s="29">
        <f t="shared" si="51"/>
        <v>716586.79302774824</v>
      </c>
    </row>
    <row r="165" spans="1:20">
      <c r="A165" s="25" t="s">
        <v>277</v>
      </c>
      <c r="B165" t="str">
        <f>VLOOKUP(A165,'Branch Population-2'!$A$2:$B$943,2,0)</f>
        <v>59693</v>
      </c>
      <c r="C165">
        <f t="shared" si="52"/>
        <v>0</v>
      </c>
      <c r="D165" s="98">
        <f t="shared" si="53"/>
        <v>59693</v>
      </c>
      <c r="E165" s="120">
        <f t="shared" si="37"/>
        <v>2.1021206611096764E-3</v>
      </c>
      <c r="F165">
        <v>33274081.840910167</v>
      </c>
      <c r="G165" s="29">
        <f t="shared" si="38"/>
        <v>28022469.624398336</v>
      </c>
      <c r="H165" s="29">
        <f t="shared" si="39"/>
        <v>27722853.079557724</v>
      </c>
      <c r="I165" s="29">
        <f t="shared" si="40"/>
        <v>23137055.407136135</v>
      </c>
      <c r="J165" s="29">
        <f t="shared" si="41"/>
        <v>22412982.09043799</v>
      </c>
      <c r="K165" s="29">
        <f t="shared" si="42"/>
        <v>26137382.196442816</v>
      </c>
      <c r="L165" s="29">
        <f t="shared" si="43"/>
        <v>23020537.861920342</v>
      </c>
      <c r="M165" s="29">
        <f t="shared" si="44"/>
        <v>25026304.175992213</v>
      </c>
      <c r="N165" s="29">
        <f t="shared" si="45"/>
        <v>20382247.730962731</v>
      </c>
      <c r="O165" s="29">
        <f t="shared" si="46"/>
        <v>18667775.279930342</v>
      </c>
      <c r="P165" s="29">
        <f t="shared" si="47"/>
        <v>287132.52213891962</v>
      </c>
      <c r="Q165" s="29">
        <f t="shared" si="48"/>
        <v>461908.83996260993</v>
      </c>
      <c r="R165" s="29">
        <f t="shared" si="49"/>
        <v>570103.70337727526</v>
      </c>
      <c r="S165" s="29">
        <f t="shared" si="50"/>
        <v>-58258.772607896746</v>
      </c>
      <c r="T165" s="29">
        <f t="shared" si="51"/>
        <v>445263.4763603537</v>
      </c>
    </row>
    <row r="166" spans="1:20">
      <c r="A166" s="25" t="s">
        <v>35</v>
      </c>
      <c r="B166" t="str">
        <f>VLOOKUP(A166,'Branch Population-2'!$A$2:$B$943,2,0)</f>
        <v>319221</v>
      </c>
      <c r="C166">
        <f t="shared" si="52"/>
        <v>0</v>
      </c>
      <c r="D166" s="98">
        <f t="shared" si="53"/>
        <v>319221</v>
      </c>
      <c r="E166" s="120">
        <f t="shared" si="37"/>
        <v>1.1241536856249344E-2</v>
      </c>
      <c r="F166">
        <v>177940222.12549523</v>
      </c>
      <c r="G166" s="29">
        <f t="shared" si="38"/>
        <v>149856110.02915019</v>
      </c>
      <c r="H166" s="29">
        <f t="shared" si="39"/>
        <v>148253846.89845538</v>
      </c>
      <c r="I166" s="29">
        <f t="shared" si="40"/>
        <v>123730319.53698768</v>
      </c>
      <c r="J166" s="29">
        <f t="shared" si="41"/>
        <v>119858183.63780856</v>
      </c>
      <c r="K166" s="29">
        <f t="shared" si="42"/>
        <v>139775204.49852869</v>
      </c>
      <c r="L166" s="29">
        <f t="shared" si="43"/>
        <v>123107217.20838414</v>
      </c>
      <c r="M166" s="29">
        <f t="shared" si="44"/>
        <v>133833478.72220212</v>
      </c>
      <c r="N166" s="29">
        <f t="shared" si="45"/>
        <v>108998400.19643266</v>
      </c>
      <c r="O166" s="29">
        <f t="shared" si="46"/>
        <v>99829894.504123509</v>
      </c>
      <c r="P166" s="29">
        <f t="shared" si="47"/>
        <v>1535502.166915854</v>
      </c>
      <c r="Q166" s="29">
        <f t="shared" si="48"/>
        <v>2470155.6598211569</v>
      </c>
      <c r="R166" s="29">
        <f t="shared" si="49"/>
        <v>3048750.679238725</v>
      </c>
      <c r="S166" s="29">
        <f t="shared" si="50"/>
        <v>-311551.16430176754</v>
      </c>
      <c r="T166" s="29">
        <f t="shared" si="51"/>
        <v>2381141.0414492232</v>
      </c>
    </row>
    <row r="167" spans="1:20">
      <c r="A167" s="25" t="s">
        <v>195</v>
      </c>
      <c r="B167" t="str">
        <f>VLOOKUP(A167,'Branch Population-2'!$A$2:$B$943,2,0)</f>
        <v>199641.6</v>
      </c>
      <c r="C167">
        <f t="shared" si="52"/>
        <v>0</v>
      </c>
      <c r="D167" s="98">
        <f t="shared" si="53"/>
        <v>199641.60000000001</v>
      </c>
      <c r="E167" s="120">
        <f t="shared" si="37"/>
        <v>7.0304848504346177E-3</v>
      </c>
      <c r="F167">
        <v>111284253.38398559</v>
      </c>
      <c r="G167" s="29">
        <f t="shared" si="38"/>
        <v>93720380.476207986</v>
      </c>
      <c r="H167" s="29">
        <f t="shared" si="39"/>
        <v>92718321.16609706</v>
      </c>
      <c r="I167" s="29">
        <f t="shared" si="40"/>
        <v>77381246.725232616</v>
      </c>
      <c r="J167" s="29">
        <f t="shared" si="41"/>
        <v>74959603.392464533</v>
      </c>
      <c r="K167" s="29">
        <f t="shared" si="42"/>
        <v>87415757.316760078</v>
      </c>
      <c r="L167" s="29">
        <f t="shared" si="43"/>
        <v>76991556.993522808</v>
      </c>
      <c r="M167" s="29">
        <f t="shared" si="44"/>
        <v>83699787.37509872</v>
      </c>
      <c r="N167" s="29">
        <f t="shared" si="45"/>
        <v>68167868.068379372</v>
      </c>
      <c r="O167" s="29">
        <f t="shared" si="46"/>
        <v>62433862.016077973</v>
      </c>
      <c r="P167" s="29">
        <f t="shared" si="47"/>
        <v>960306.83885630383</v>
      </c>
      <c r="Q167" s="29">
        <f t="shared" si="48"/>
        <v>1544841.4364210109</v>
      </c>
      <c r="R167" s="29">
        <f t="shared" si="49"/>
        <v>1906696.1872944008</v>
      </c>
      <c r="S167" s="29">
        <f t="shared" si="50"/>
        <v>-194844.86585490225</v>
      </c>
      <c r="T167" s="29">
        <f t="shared" si="51"/>
        <v>1489171.4747481814</v>
      </c>
    </row>
    <row r="168" spans="1:20">
      <c r="A168" s="25" t="s">
        <v>351</v>
      </c>
      <c r="B168" t="str">
        <f>VLOOKUP(A168,'Branch Population-2'!$A$2:$B$943,2,0)</f>
        <v>166870</v>
      </c>
      <c r="C168">
        <f t="shared" si="52"/>
        <v>0</v>
      </c>
      <c r="D168" s="98">
        <f t="shared" si="53"/>
        <v>166870</v>
      </c>
      <c r="E168" s="120">
        <f t="shared" si="37"/>
        <v>5.8764155716645458E-3</v>
      </c>
      <c r="F168">
        <v>93016702.74224247</v>
      </c>
      <c r="G168" s="29">
        <f t="shared" si="38"/>
        <v>78335977.52204363</v>
      </c>
      <c r="H168" s="29">
        <f t="shared" si="39"/>
        <v>77498408.412808836</v>
      </c>
      <c r="I168" s="29">
        <f t="shared" si="40"/>
        <v>64678947.879798427</v>
      </c>
      <c r="J168" s="29">
        <f t="shared" si="41"/>
        <v>62654822.532480992</v>
      </c>
      <c r="K168" s="29">
        <f t="shared" si="42"/>
        <v>73066271.876441345</v>
      </c>
      <c r="L168" s="29">
        <f t="shared" si="43"/>
        <v>64353226.559540443</v>
      </c>
      <c r="M168" s="29">
        <f t="shared" si="44"/>
        <v>69960286.429695636</v>
      </c>
      <c r="N168" s="29">
        <f t="shared" si="45"/>
        <v>56977965.236556239</v>
      </c>
      <c r="O168" s="29">
        <f t="shared" si="46"/>
        <v>52185208.667045996</v>
      </c>
      <c r="P168" s="29">
        <f t="shared" si="47"/>
        <v>802670.39635001635</v>
      </c>
      <c r="Q168" s="29">
        <f t="shared" si="48"/>
        <v>1291252.376736983</v>
      </c>
      <c r="R168" s="29">
        <f t="shared" si="49"/>
        <v>1593707.8884051051</v>
      </c>
      <c r="S168" s="29">
        <f t="shared" si="50"/>
        <v>-162860.66012898882</v>
      </c>
      <c r="T168" s="29">
        <f t="shared" si="51"/>
        <v>1244720.7595572718</v>
      </c>
    </row>
    <row r="169" spans="1:20">
      <c r="A169" s="25" t="s">
        <v>374</v>
      </c>
      <c r="B169" t="str">
        <f>VLOOKUP(A169,'Branch Population-2'!$A$2:$B$943,2,0)</f>
        <v>173162.7</v>
      </c>
      <c r="C169">
        <f t="shared" si="52"/>
        <v>0</v>
      </c>
      <c r="D169" s="98">
        <f t="shared" si="53"/>
        <v>173162.7</v>
      </c>
      <c r="E169" s="120">
        <f t="shared" si="37"/>
        <v>6.0980163403336505E-3</v>
      </c>
      <c r="F169">
        <v>96524380.607323736</v>
      </c>
      <c r="G169" s="29">
        <f t="shared" si="38"/>
        <v>81290042.397413462</v>
      </c>
      <c r="H169" s="29">
        <f t="shared" si="39"/>
        <v>80420888.394946322</v>
      </c>
      <c r="I169" s="29">
        <f t="shared" si="40"/>
        <v>67118003.523851931</v>
      </c>
      <c r="J169" s="29">
        <f t="shared" si="41"/>
        <v>65017548.017889649</v>
      </c>
      <c r="K169" s="29">
        <f t="shared" si="42"/>
        <v>75821615.131890997</v>
      </c>
      <c r="L169" s="29">
        <f t="shared" si="43"/>
        <v>66779999.189559147</v>
      </c>
      <c r="M169" s="29">
        <f t="shared" si="44"/>
        <v>72598502.372741982</v>
      </c>
      <c r="N169" s="29">
        <f t="shared" si="45"/>
        <v>59126615.334501207</v>
      </c>
      <c r="O169" s="29">
        <f t="shared" si="46"/>
        <v>54153122.987050317</v>
      </c>
      <c r="P169" s="29">
        <f t="shared" si="47"/>
        <v>832939.25236434932</v>
      </c>
      <c r="Q169" s="29">
        <f t="shared" si="48"/>
        <v>1339945.7538035186</v>
      </c>
      <c r="R169" s="29">
        <f t="shared" si="49"/>
        <v>1653806.9213610997</v>
      </c>
      <c r="S169" s="29">
        <f t="shared" si="50"/>
        <v>-169002.16714638972</v>
      </c>
      <c r="T169" s="29">
        <f t="shared" si="51"/>
        <v>1291659.4203331214</v>
      </c>
    </row>
    <row r="170" spans="1:20">
      <c r="A170" s="25" t="s">
        <v>278</v>
      </c>
      <c r="B170" t="str">
        <f>VLOOKUP(A170,'Branch Population-2'!$A$2:$B$943,2,0)</f>
        <v>111833</v>
      </c>
      <c r="C170">
        <f t="shared" si="52"/>
        <v>0</v>
      </c>
      <c r="D170" s="98">
        <f t="shared" si="53"/>
        <v>111833</v>
      </c>
      <c r="E170" s="120">
        <f t="shared" si="37"/>
        <v>3.938258420482778E-3</v>
      </c>
      <c r="F170">
        <v>62337969.184234455</v>
      </c>
      <c r="G170" s="29">
        <f t="shared" si="38"/>
        <v>52499235.178418562</v>
      </c>
      <c r="H170" s="29">
        <f t="shared" si="39"/>
        <v>51937912.794568531</v>
      </c>
      <c r="I170" s="29">
        <f t="shared" si="40"/>
        <v>43346561.863974936</v>
      </c>
      <c r="J170" s="29">
        <f t="shared" si="41"/>
        <v>41990032.76967068</v>
      </c>
      <c r="K170" s="29">
        <f t="shared" si="42"/>
        <v>48967581.846695423</v>
      </c>
      <c r="L170" s="29">
        <f t="shared" si="43"/>
        <v>43128269.825811028</v>
      </c>
      <c r="M170" s="29">
        <f t="shared" si="44"/>
        <v>46886011.339918211</v>
      </c>
      <c r="N170" s="29">
        <f t="shared" si="45"/>
        <v>38185514.390242666</v>
      </c>
      <c r="O170" s="29">
        <f t="shared" si="46"/>
        <v>34973502.971545242</v>
      </c>
      <c r="P170" s="29">
        <f t="shared" si="47"/>
        <v>537933.95118961693</v>
      </c>
      <c r="Q170" s="29">
        <f t="shared" si="48"/>
        <v>865372.00843547087</v>
      </c>
      <c r="R170" s="29">
        <f t="shared" si="49"/>
        <v>1068071.7581590947</v>
      </c>
      <c r="S170" s="29">
        <f t="shared" si="50"/>
        <v>-109146.01908195126</v>
      </c>
      <c r="T170" s="29">
        <f t="shared" si="51"/>
        <v>834187.43155491329</v>
      </c>
    </row>
    <row r="171" spans="1:20">
      <c r="A171" s="25" t="s">
        <v>45</v>
      </c>
      <c r="B171" t="str">
        <f>VLOOKUP(A171,'Branch Population-2'!$A$2:$B$943,2,0)</f>
        <v>162640.03</v>
      </c>
      <c r="C171">
        <f t="shared" si="52"/>
        <v>0</v>
      </c>
      <c r="D171" s="98">
        <f t="shared" si="53"/>
        <v>162640.03</v>
      </c>
      <c r="E171" s="120">
        <f t="shared" si="37"/>
        <v>5.7274549341882232E-3</v>
      </c>
      <c r="F171">
        <v>90658832.17174685</v>
      </c>
      <c r="G171" s="29">
        <f t="shared" si="38"/>
        <v>76350247.104119971</v>
      </c>
      <c r="H171" s="29">
        <f t="shared" si="39"/>
        <v>75533909.445745066</v>
      </c>
      <c r="I171" s="29">
        <f t="shared" si="40"/>
        <v>63039408.063395768</v>
      </c>
      <c r="J171" s="29">
        <f t="shared" si="41"/>
        <v>61066592.055656403</v>
      </c>
      <c r="K171" s="29">
        <f t="shared" si="42"/>
        <v>71214122.670177832</v>
      </c>
      <c r="L171" s="29">
        <f t="shared" si="43"/>
        <v>62721943.418472186</v>
      </c>
      <c r="M171" s="29">
        <f t="shared" si="44"/>
        <v>68186870.520370886</v>
      </c>
      <c r="N171" s="29">
        <f t="shared" si="45"/>
        <v>55533636.815559797</v>
      </c>
      <c r="O171" s="29">
        <f t="shared" si="46"/>
        <v>50862371.325970039</v>
      </c>
      <c r="P171" s="29">
        <f t="shared" si="47"/>
        <v>782323.58927595452</v>
      </c>
      <c r="Q171" s="29">
        <f t="shared" si="48"/>
        <v>1258520.5566613183</v>
      </c>
      <c r="R171" s="29">
        <f t="shared" si="49"/>
        <v>1553309.1555189244</v>
      </c>
      <c r="S171" s="29">
        <f t="shared" si="50"/>
        <v>-158732.3224617879</v>
      </c>
      <c r="T171" s="29">
        <f t="shared" si="51"/>
        <v>1213168.4645293788</v>
      </c>
    </row>
    <row r="172" spans="1:20">
      <c r="A172" s="25" t="s">
        <v>105</v>
      </c>
      <c r="B172" t="str">
        <f>VLOOKUP(A172,'Branch Population-2'!$A$2:$B$943,2,0)</f>
        <v>25467.75</v>
      </c>
      <c r="C172">
        <f t="shared" si="52"/>
        <v>0</v>
      </c>
      <c r="D172" s="98">
        <f t="shared" si="53"/>
        <v>25467.75</v>
      </c>
      <c r="E172" s="120">
        <f t="shared" si="37"/>
        <v>8.9686032645328539E-4</v>
      </c>
      <c r="F172">
        <v>14196237.377981337</v>
      </c>
      <c r="G172" s="29">
        <f t="shared" si="38"/>
        <v>11955660.64323741</v>
      </c>
      <c r="H172" s="29">
        <f t="shared" si="39"/>
        <v>11827830.591809865</v>
      </c>
      <c r="I172" s="29">
        <f t="shared" si="40"/>
        <v>9871320.6380160376</v>
      </c>
      <c r="J172" s="29">
        <f t="shared" si="41"/>
        <v>9562398.0137328021</v>
      </c>
      <c r="K172" s="29">
        <f t="shared" si="42"/>
        <v>11151396.569672434</v>
      </c>
      <c r="L172" s="29">
        <f t="shared" si="43"/>
        <v>9821608.9513497707</v>
      </c>
      <c r="M172" s="29">
        <f t="shared" si="44"/>
        <v>10677360.128961951</v>
      </c>
      <c r="N172" s="29">
        <f t="shared" si="45"/>
        <v>8695994.3318349924</v>
      </c>
      <c r="O172" s="29">
        <f t="shared" si="46"/>
        <v>7964522.37088848</v>
      </c>
      <c r="P172" s="29">
        <f t="shared" si="47"/>
        <v>122503.79928473139</v>
      </c>
      <c r="Q172" s="29">
        <f t="shared" si="48"/>
        <v>197071.32928413313</v>
      </c>
      <c r="R172" s="29">
        <f t="shared" si="49"/>
        <v>243232.18118852467</v>
      </c>
      <c r="S172" s="29">
        <f t="shared" si="50"/>
        <v>-24855.843333133907</v>
      </c>
      <c r="T172" s="29">
        <f t="shared" si="51"/>
        <v>189969.65976038057</v>
      </c>
    </row>
    <row r="173" spans="1:20">
      <c r="A173" s="25" t="s">
        <v>199</v>
      </c>
      <c r="B173" t="str">
        <f>VLOOKUP(A173,'Branch Population-2'!$A$2:$B$943,2,0)</f>
        <v>137168.08</v>
      </c>
      <c r="C173">
        <f t="shared" si="52"/>
        <v>0</v>
      </c>
      <c r="D173" s="98">
        <f t="shared" si="53"/>
        <v>137168.07999999999</v>
      </c>
      <c r="E173" s="120">
        <f t="shared" si="37"/>
        <v>4.8304467025069098E-3</v>
      </c>
      <c r="F173">
        <v>76460253.62907733</v>
      </c>
      <c r="G173" s="29">
        <f t="shared" si="38"/>
        <v>64392614.799675681</v>
      </c>
      <c r="H173" s="29">
        <f t="shared" si="39"/>
        <v>63704128.27375102</v>
      </c>
      <c r="I173" s="29">
        <f t="shared" si="40"/>
        <v>53166459.501959726</v>
      </c>
      <c r="J173" s="29">
        <f t="shared" si="41"/>
        <v>51502617.064308465</v>
      </c>
      <c r="K173" s="29">
        <f t="shared" si="42"/>
        <v>60060887.074066371</v>
      </c>
      <c r="L173" s="29">
        <f t="shared" si="43"/>
        <v>52898714.741877913</v>
      </c>
      <c r="M173" s="29">
        <f t="shared" si="44"/>
        <v>57507749.540429093</v>
      </c>
      <c r="N173" s="29">
        <f t="shared" si="45"/>
        <v>46836208.388596892</v>
      </c>
      <c r="O173" s="29">
        <f t="shared" si="46"/>
        <v>42896535.490250237</v>
      </c>
      <c r="P173" s="29">
        <f t="shared" si="47"/>
        <v>659799.58734446415</v>
      </c>
      <c r="Q173" s="29">
        <f t="shared" si="48"/>
        <v>1061416.7274671816</v>
      </c>
      <c r="R173" s="29">
        <f t="shared" si="49"/>
        <v>1310036.8618288639</v>
      </c>
      <c r="S173" s="29">
        <f t="shared" si="50"/>
        <v>-133872.38004090579</v>
      </c>
      <c r="T173" s="29">
        <f t="shared" si="51"/>
        <v>1023167.4760269227</v>
      </c>
    </row>
    <row r="174" spans="1:20">
      <c r="A174" s="25" t="s">
        <v>362</v>
      </c>
      <c r="B174" t="str">
        <f>VLOOKUP(A174,'Branch Population-2'!$A$2:$B$943,2,0)</f>
        <v>34987.95</v>
      </c>
      <c r="C174">
        <f t="shared" si="52"/>
        <v>0</v>
      </c>
      <c r="D174" s="98">
        <f t="shared" si="53"/>
        <v>34987.949999999997</v>
      </c>
      <c r="E174" s="120">
        <f t="shared" si="37"/>
        <v>1.2321192197556213E-3</v>
      </c>
      <c r="F174">
        <v>19502988.821899936</v>
      </c>
      <c r="G174" s="29">
        <f t="shared" si="38"/>
        <v>16424853.267468005</v>
      </c>
      <c r="H174" s="29">
        <f t="shared" si="39"/>
        <v>16249238.560717532</v>
      </c>
      <c r="I174" s="29">
        <f t="shared" si="40"/>
        <v>13561357.910175545</v>
      </c>
      <c r="J174" s="29">
        <f t="shared" si="41"/>
        <v>13136955.702195231</v>
      </c>
      <c r="K174" s="29">
        <f t="shared" si="42"/>
        <v>15319944.070829602</v>
      </c>
      <c r="L174" s="29">
        <f t="shared" si="43"/>
        <v>13493063.301994804</v>
      </c>
      <c r="M174" s="29">
        <f t="shared" si="44"/>
        <v>14668706.199963259</v>
      </c>
      <c r="N174" s="29">
        <f t="shared" si="45"/>
        <v>11946678.245330902</v>
      </c>
      <c r="O174" s="29">
        <f t="shared" si="46"/>
        <v>10941771.867814297</v>
      </c>
      <c r="P174" s="29">
        <f t="shared" si="47"/>
        <v>168297.42730253821</v>
      </c>
      <c r="Q174" s="29">
        <f t="shared" si="48"/>
        <v>270739.33957364847</v>
      </c>
      <c r="R174" s="29">
        <f t="shared" si="49"/>
        <v>334155.7614557643</v>
      </c>
      <c r="S174" s="29">
        <f t="shared" si="50"/>
        <v>-34147.304090370075</v>
      </c>
      <c r="T174" s="29">
        <f t="shared" si="51"/>
        <v>260982.96697639985</v>
      </c>
    </row>
    <row r="175" spans="1:20">
      <c r="A175" s="25" t="s">
        <v>125</v>
      </c>
      <c r="B175" t="str">
        <f>VLOOKUP(A175,'Branch Population-2'!$A$2:$B$943,2,0)</f>
        <v>138710.07</v>
      </c>
      <c r="C175">
        <f t="shared" si="52"/>
        <v>0</v>
      </c>
      <c r="D175" s="98">
        <f t="shared" si="53"/>
        <v>138710.07</v>
      </c>
      <c r="E175" s="120">
        <f t="shared" si="37"/>
        <v>4.8847486983560808E-3</v>
      </c>
      <c r="F175">
        <v>77319789.947537884</v>
      </c>
      <c r="G175" s="29">
        <f t="shared" si="38"/>
        <v>65116491.434057042</v>
      </c>
      <c r="H175" s="29">
        <f t="shared" si="39"/>
        <v>64420265.211417884</v>
      </c>
      <c r="I175" s="29">
        <f t="shared" si="40"/>
        <v>53764136.081579626</v>
      </c>
      <c r="J175" s="29">
        <f t="shared" si="41"/>
        <v>52081589.376868315</v>
      </c>
      <c r="K175" s="29">
        <f t="shared" si="42"/>
        <v>60736068.116618991</v>
      </c>
      <c r="L175" s="29">
        <f t="shared" si="43"/>
        <v>53493381.439442173</v>
      </c>
      <c r="M175" s="29">
        <f t="shared" si="44"/>
        <v>58154229.207665436</v>
      </c>
      <c r="N175" s="29">
        <f t="shared" si="45"/>
        <v>47362722.756758451</v>
      </c>
      <c r="O175" s="29">
        <f t="shared" si="46"/>
        <v>43378761.593878813</v>
      </c>
      <c r="P175" s="29">
        <f t="shared" si="47"/>
        <v>667216.79669586208</v>
      </c>
      <c r="Q175" s="29">
        <f t="shared" si="48"/>
        <v>1073348.7599020393</v>
      </c>
      <c r="R175" s="29">
        <f t="shared" si="49"/>
        <v>1324763.7847439584</v>
      </c>
      <c r="S175" s="29">
        <f t="shared" si="50"/>
        <v>-135377.32106872567</v>
      </c>
      <c r="T175" s="29">
        <f t="shared" si="51"/>
        <v>1034669.5253109747</v>
      </c>
    </row>
    <row r="176" spans="1:20">
      <c r="A176" s="25" t="s">
        <v>241</v>
      </c>
      <c r="B176" t="str">
        <f>VLOOKUP(A176,'Branch Population-2'!$A$2:$B$943,2,0)</f>
        <v>474465</v>
      </c>
      <c r="C176">
        <f t="shared" si="52"/>
        <v>0</v>
      </c>
      <c r="D176" s="98">
        <f t="shared" si="53"/>
        <v>474465</v>
      </c>
      <c r="E176" s="120">
        <f t="shared" si="37"/>
        <v>1.6708536670520878E-2</v>
      </c>
      <c r="F176">
        <v>264476358.04277629</v>
      </c>
      <c r="G176" s="29">
        <f t="shared" si="38"/>
        <v>222734341.5532836</v>
      </c>
      <c r="H176" s="29">
        <f t="shared" si="39"/>
        <v>220352863.59191793</v>
      </c>
      <c r="I176" s="29">
        <f t="shared" si="40"/>
        <v>183903020.34990448</v>
      </c>
      <c r="J176" s="29">
        <f t="shared" si="41"/>
        <v>178147781.94327077</v>
      </c>
      <c r="K176" s="29">
        <f t="shared" si="42"/>
        <v>207750876.0463579</v>
      </c>
      <c r="L176" s="29">
        <f t="shared" si="43"/>
        <v>182976890.03159562</v>
      </c>
      <c r="M176" s="29">
        <f t="shared" si="44"/>
        <v>198919561.93962687</v>
      </c>
      <c r="N176" s="29">
        <f t="shared" si="45"/>
        <v>162006653.53845903</v>
      </c>
      <c r="O176" s="29">
        <f t="shared" si="46"/>
        <v>148379307.42619991</v>
      </c>
      <c r="P176" s="29">
        <f t="shared" si="47"/>
        <v>2282249.7129754331</v>
      </c>
      <c r="Q176" s="29">
        <f t="shared" si="48"/>
        <v>3671445.1904387404</v>
      </c>
      <c r="R176" s="29">
        <f t="shared" si="49"/>
        <v>4531423.3431541212</v>
      </c>
      <c r="S176" s="29">
        <f t="shared" si="50"/>
        <v>-463065.15915443574</v>
      </c>
      <c r="T176" s="29">
        <f t="shared" si="51"/>
        <v>3539140.8592517585</v>
      </c>
    </row>
    <row r="177" spans="1:20">
      <c r="A177" s="25" t="s">
        <v>201</v>
      </c>
      <c r="B177" t="str">
        <f>VLOOKUP(A177,'Branch Population-2'!$A$2:$B$943,2,0)</f>
        <v>159874.68</v>
      </c>
      <c r="C177">
        <f t="shared" si="52"/>
        <v>0</v>
      </c>
      <c r="D177" s="98">
        <f t="shared" si="53"/>
        <v>159874.68</v>
      </c>
      <c r="E177" s="120">
        <f t="shared" si="37"/>
        <v>5.6300716669676169E-3</v>
      </c>
      <c r="F177">
        <v>89117370.321634427</v>
      </c>
      <c r="G177" s="29">
        <f t="shared" si="38"/>
        <v>75052072.504488021</v>
      </c>
      <c r="H177" s="29">
        <f t="shared" si="39"/>
        <v>74249614.942812487</v>
      </c>
      <c r="I177" s="29">
        <f t="shared" si="40"/>
        <v>61967556.151611738</v>
      </c>
      <c r="J177" s="29">
        <f t="shared" si="41"/>
        <v>60028283.710895829</v>
      </c>
      <c r="K177" s="29">
        <f t="shared" si="42"/>
        <v>70003277.012279361</v>
      </c>
      <c r="L177" s="29">
        <f t="shared" si="43"/>
        <v>61655489.322071247</v>
      </c>
      <c r="M177" s="29">
        <f t="shared" si="44"/>
        <v>67027496.887732551</v>
      </c>
      <c r="N177" s="29">
        <f t="shared" si="45"/>
        <v>54589404.681761563</v>
      </c>
      <c r="O177" s="29">
        <f t="shared" si="46"/>
        <v>49997564.189951487</v>
      </c>
      <c r="P177" s="29">
        <f t="shared" si="47"/>
        <v>769021.82993906643</v>
      </c>
      <c r="Q177" s="29">
        <f t="shared" si="48"/>
        <v>1237122.0742498026</v>
      </c>
      <c r="R177" s="29">
        <f t="shared" si="49"/>
        <v>1526898.4159659727</v>
      </c>
      <c r="S177" s="29">
        <f t="shared" si="50"/>
        <v>-156033.41477024538</v>
      </c>
      <c r="T177" s="29">
        <f t="shared" si="51"/>
        <v>1192541.098601161</v>
      </c>
    </row>
    <row r="178" spans="1:20">
      <c r="A178" s="25" t="s">
        <v>129</v>
      </c>
      <c r="B178" t="str">
        <f>VLOOKUP(A178,'Branch Population-2'!$A$2:$B$943,2,0)</f>
        <v>104640.93</v>
      </c>
      <c r="C178">
        <f t="shared" si="52"/>
        <v>0</v>
      </c>
      <c r="D178" s="98">
        <f t="shared" si="53"/>
        <v>104640.93</v>
      </c>
      <c r="E178" s="120">
        <f t="shared" si="37"/>
        <v>3.6849858601633589E-3</v>
      </c>
      <c r="F178">
        <v>58328964.346388221</v>
      </c>
      <c r="G178" s="29">
        <f t="shared" si="38"/>
        <v>49122967.222183384</v>
      </c>
      <c r="H178" s="29">
        <f t="shared" si="39"/>
        <v>48597743.931420505</v>
      </c>
      <c r="I178" s="29">
        <f t="shared" si="40"/>
        <v>40558909.675577603</v>
      </c>
      <c r="J178" s="29">
        <f t="shared" si="41"/>
        <v>39289620.056233987</v>
      </c>
      <c r="K178" s="29">
        <f t="shared" si="42"/>
        <v>45818437.351133622</v>
      </c>
      <c r="L178" s="29">
        <f t="shared" si="43"/>
        <v>40354656.173614264</v>
      </c>
      <c r="M178" s="29">
        <f t="shared" si="44"/>
        <v>43870734.314554624</v>
      </c>
      <c r="N178" s="29">
        <f t="shared" si="45"/>
        <v>35729773.307730056</v>
      </c>
      <c r="O178" s="29">
        <f t="shared" si="46"/>
        <v>32724328.921698049</v>
      </c>
      <c r="P178" s="29">
        <f t="shared" si="47"/>
        <v>503338.98698108894</v>
      </c>
      <c r="Q178" s="29">
        <f t="shared" si="48"/>
        <v>809719.23992609966</v>
      </c>
      <c r="R178" s="29">
        <f t="shared" si="49"/>
        <v>999383.20603491587</v>
      </c>
      <c r="S178" s="29">
        <f t="shared" si="50"/>
        <v>-102126.75098167022</v>
      </c>
      <c r="T178" s="29">
        <f t="shared" si="51"/>
        <v>780540.16821705096</v>
      </c>
    </row>
    <row r="179" spans="1:20">
      <c r="A179" s="25" t="s">
        <v>106</v>
      </c>
      <c r="B179" t="str">
        <f>VLOOKUP(A179,'Branch Population-2'!$A$2:$B$943,2,0)</f>
        <v>53765.25</v>
      </c>
      <c r="C179">
        <f t="shared" si="52"/>
        <v>0</v>
      </c>
      <c r="D179" s="98">
        <f t="shared" si="53"/>
        <v>53765.25</v>
      </c>
      <c r="E179" s="120">
        <f t="shared" si="37"/>
        <v>1.8933718002902692E-3</v>
      </c>
      <c r="F179">
        <v>29969834.46462727</v>
      </c>
      <c r="G179" s="29">
        <f t="shared" si="38"/>
        <v>25239728.024612311</v>
      </c>
      <c r="H179" s="29">
        <f t="shared" si="39"/>
        <v>24969864.582709715</v>
      </c>
      <c r="I179" s="29">
        <f t="shared" si="40"/>
        <v>20839454.68025608</v>
      </c>
      <c r="J179" s="29">
        <f t="shared" si="41"/>
        <v>20187284.69565814</v>
      </c>
      <c r="K179" s="29">
        <f t="shared" si="42"/>
        <v>23541837.202641804</v>
      </c>
      <c r="L179" s="29">
        <f t="shared" si="43"/>
        <v>20734507.786182847</v>
      </c>
      <c r="M179" s="29">
        <f t="shared" si="44"/>
        <v>22541093.605586343</v>
      </c>
      <c r="N179" s="29">
        <f t="shared" si="45"/>
        <v>18358210.256096095</v>
      </c>
      <c r="O179" s="29">
        <f t="shared" si="46"/>
        <v>16813991.671875682</v>
      </c>
      <c r="P179" s="29">
        <f t="shared" si="47"/>
        <v>258619.13182332183</v>
      </c>
      <c r="Q179" s="29">
        <f t="shared" si="48"/>
        <v>416039.47293316998</v>
      </c>
      <c r="R179" s="29">
        <f t="shared" si="49"/>
        <v>513490.16028688545</v>
      </c>
      <c r="S179" s="29">
        <f t="shared" si="50"/>
        <v>-52473.447036616031</v>
      </c>
      <c r="T179" s="29">
        <f t="shared" si="51"/>
        <v>401047.05949413677</v>
      </c>
    </row>
    <row r="180" spans="1:20">
      <c r="A180" s="25" t="s">
        <v>25</v>
      </c>
      <c r="B180" t="str">
        <f>VLOOKUP(A180,'Branch Population-2'!$A$2:$B$943,2,0)</f>
        <v>113812.02</v>
      </c>
      <c r="C180">
        <f t="shared" si="52"/>
        <v>0</v>
      </c>
      <c r="D180" s="98">
        <f t="shared" si="53"/>
        <v>113812.02</v>
      </c>
      <c r="E180" s="120">
        <f t="shared" si="37"/>
        <v>4.0079506596188454E-3</v>
      </c>
      <c r="F180">
        <v>63441114.836903915</v>
      </c>
      <c r="G180" s="29">
        <f t="shared" si="38"/>
        <v>53428272.550238989</v>
      </c>
      <c r="H180" s="29">
        <f t="shared" si="39"/>
        <v>52857016.88887617</v>
      </c>
      <c r="I180" s="29">
        <f t="shared" si="40"/>
        <v>44113631.627461955</v>
      </c>
      <c r="J180" s="29">
        <f t="shared" si="41"/>
        <v>42733097.112501808</v>
      </c>
      <c r="K180" s="29">
        <f t="shared" si="42"/>
        <v>49834122.347497933</v>
      </c>
      <c r="L180" s="29">
        <f t="shared" si="43"/>
        <v>43891476.648043081</v>
      </c>
      <c r="M180" s="29">
        <f t="shared" si="44"/>
        <v>47715715.936610818</v>
      </c>
      <c r="N180" s="29">
        <f t="shared" si="45"/>
        <v>38861253.185487166</v>
      </c>
      <c r="O180" s="29">
        <f t="shared" si="46"/>
        <v>35592401.345466606</v>
      </c>
      <c r="P180" s="29">
        <f t="shared" si="47"/>
        <v>547453.34213936585</v>
      </c>
      <c r="Q180" s="29">
        <f t="shared" si="48"/>
        <v>880685.81126767572</v>
      </c>
      <c r="R180" s="29">
        <f t="shared" si="49"/>
        <v>1086972.5778709149</v>
      </c>
      <c r="S180" s="29">
        <f t="shared" si="50"/>
        <v>-111077.48970943656</v>
      </c>
      <c r="T180" s="29">
        <f t="shared" si="51"/>
        <v>848949.385636408</v>
      </c>
    </row>
    <row r="181" spans="1:20">
      <c r="A181" s="25" t="s">
        <v>285</v>
      </c>
      <c r="B181" t="str">
        <f>VLOOKUP(A181,'Branch Population-2'!$A$2:$B$943,2,0)</f>
        <v>198483.25</v>
      </c>
      <c r="C181">
        <f t="shared" si="52"/>
        <v>0</v>
      </c>
      <c r="D181" s="98">
        <f t="shared" si="53"/>
        <v>198483.25</v>
      </c>
      <c r="E181" s="120">
        <f t="shared" si="37"/>
        <v>6.9896929406998683E-3</v>
      </c>
      <c r="F181">
        <v>110638565.73718584</v>
      </c>
      <c r="G181" s="29">
        <f t="shared" si="38"/>
        <v>93176601.009781078</v>
      </c>
      <c r="H181" s="29">
        <f t="shared" si="39"/>
        <v>92180355.795539275</v>
      </c>
      <c r="I181" s="29">
        <f t="shared" si="40"/>
        <v>76932269.322005168</v>
      </c>
      <c r="J181" s="29">
        <f t="shared" si="41"/>
        <v>74524676.720920831</v>
      </c>
      <c r="K181" s="29">
        <f t="shared" si="42"/>
        <v>86908558.203509778</v>
      </c>
      <c r="L181" s="29">
        <f t="shared" si="43"/>
        <v>76544840.627577797</v>
      </c>
      <c r="M181" s="29">
        <f t="shared" si="44"/>
        <v>83214148.867363125</v>
      </c>
      <c r="N181" s="29">
        <f t="shared" si="45"/>
        <v>67772348.046615332</v>
      </c>
      <c r="O181" s="29">
        <f t="shared" si="46"/>
        <v>62071611.542898409</v>
      </c>
      <c r="P181" s="29">
        <f t="shared" si="47"/>
        <v>954734.99698171858</v>
      </c>
      <c r="Q181" s="29">
        <f t="shared" si="48"/>
        <v>1535878.0386227649</v>
      </c>
      <c r="R181" s="29">
        <f t="shared" si="49"/>
        <v>1895633.2548767459</v>
      </c>
      <c r="S181" s="29">
        <f t="shared" si="50"/>
        <v>-193714.34721368205</v>
      </c>
      <c r="T181" s="29">
        <f t="shared" si="51"/>
        <v>1480531.0822759985</v>
      </c>
    </row>
    <row r="182" spans="1:20">
      <c r="A182" s="25" t="s">
        <v>135</v>
      </c>
      <c r="B182" t="str">
        <f>VLOOKUP(A182,'Branch Population-2'!$A$2:$B$943,2,0)</f>
        <v>93079.68</v>
      </c>
      <c r="C182">
        <f t="shared" si="52"/>
        <v>0</v>
      </c>
      <c r="D182" s="98">
        <f t="shared" si="53"/>
        <v>93079.679999999993</v>
      </c>
      <c r="E182" s="120">
        <f t="shared" si="37"/>
        <v>3.2778503083691073E-3</v>
      </c>
      <c r="F182">
        <v>51884490.47703632</v>
      </c>
      <c r="G182" s="29">
        <f t="shared" si="38"/>
        <v>43695617.667879269</v>
      </c>
      <c r="H182" s="29">
        <f t="shared" si="39"/>
        <v>43228423.656580292</v>
      </c>
      <c r="I182" s="29">
        <f t="shared" si="40"/>
        <v>36077759.761420958</v>
      </c>
      <c r="J182" s="29">
        <f t="shared" si="41"/>
        <v>34948707.56744843</v>
      </c>
      <c r="K182" s="29">
        <f t="shared" si="42"/>
        <v>40756188.680123203</v>
      </c>
      <c r="L182" s="29">
        <f t="shared" si="43"/>
        <v>35896073.201471351</v>
      </c>
      <c r="M182" s="29">
        <f t="shared" si="44"/>
        <v>39023677.5548895</v>
      </c>
      <c r="N182" s="29">
        <f t="shared" si="45"/>
        <v>31782170.37975537</v>
      </c>
      <c r="O182" s="29">
        <f t="shared" si="46"/>
        <v>29108782.426211227</v>
      </c>
      <c r="P182" s="29">
        <f t="shared" si="47"/>
        <v>447727.59416151902</v>
      </c>
      <c r="Q182" s="29">
        <f t="shared" si="48"/>
        <v>720257.43408592197</v>
      </c>
      <c r="R182" s="29">
        <f t="shared" si="49"/>
        <v>888966.38261055236</v>
      </c>
      <c r="S182" s="29">
        <f t="shared" si="50"/>
        <v>-90843.279974800971</v>
      </c>
      <c r="T182" s="29">
        <f t="shared" si="51"/>
        <v>694302.21123597887</v>
      </c>
    </row>
    <row r="183" spans="1:20">
      <c r="A183" s="25" t="s">
        <v>203</v>
      </c>
      <c r="B183" t="str">
        <f>VLOOKUP(A183,'Branch Population-2'!$A$2:$B$943,2,0)</f>
        <v>110533.14</v>
      </c>
      <c r="C183">
        <f t="shared" si="52"/>
        <v>0</v>
      </c>
      <c r="D183" s="98">
        <f t="shared" si="53"/>
        <v>110533.14</v>
      </c>
      <c r="E183" s="120">
        <f t="shared" si="37"/>
        <v>3.8924831610294077E-3</v>
      </c>
      <c r="F183">
        <v>61613401.010047771</v>
      </c>
      <c r="G183" s="29">
        <f t="shared" si="38"/>
        <v>51889024.812614016</v>
      </c>
      <c r="H183" s="29">
        <f t="shared" si="39"/>
        <v>51334226.804519542</v>
      </c>
      <c r="I183" s="29">
        <f t="shared" si="40"/>
        <v>42842735.069517963</v>
      </c>
      <c r="J183" s="29">
        <f t="shared" si="41"/>
        <v>41501973.216622971</v>
      </c>
      <c r="K183" s="29">
        <f t="shared" si="42"/>
        <v>48398420.67835293</v>
      </c>
      <c r="L183" s="29">
        <f t="shared" si="43"/>
        <v>42626980.288592331</v>
      </c>
      <c r="M183" s="29">
        <f t="shared" si="44"/>
        <v>46341044.731669247</v>
      </c>
      <c r="N183" s="29">
        <f t="shared" si="45"/>
        <v>37741675.606204852</v>
      </c>
      <c r="O183" s="29">
        <f t="shared" si="46"/>
        <v>34566998.115442008</v>
      </c>
      <c r="P183" s="29">
        <f t="shared" si="47"/>
        <v>531681.42442387389</v>
      </c>
      <c r="Q183" s="29">
        <f t="shared" si="48"/>
        <v>855313.59581231896</v>
      </c>
      <c r="R183" s="29">
        <f t="shared" si="49"/>
        <v>1055657.3209575468</v>
      </c>
      <c r="S183" s="29">
        <f t="shared" si="50"/>
        <v>-107877.390462815</v>
      </c>
      <c r="T183" s="29">
        <f t="shared" si="51"/>
        <v>824491.48425151466</v>
      </c>
    </row>
    <row r="184" spans="1:20">
      <c r="A184" s="25" t="s">
        <v>352</v>
      </c>
      <c r="B184" t="str">
        <f>VLOOKUP(A184,'Branch Population-2'!$A$2:$B$943,2,0)</f>
        <v>21137.2</v>
      </c>
      <c r="C184">
        <f t="shared" si="52"/>
        <v>0</v>
      </c>
      <c r="D184" s="98">
        <f t="shared" si="53"/>
        <v>21137.200000000001</v>
      </c>
      <c r="E184" s="120">
        <f t="shared" si="37"/>
        <v>7.4435771092100345E-4</v>
      </c>
      <c r="F184">
        <v>11782301.487405332</v>
      </c>
      <c r="G184" s="29">
        <f t="shared" si="38"/>
        <v>9922713.6338403597</v>
      </c>
      <c r="H184" s="29">
        <f t="shared" si="39"/>
        <v>9816619.873573577</v>
      </c>
      <c r="I184" s="29">
        <f t="shared" si="40"/>
        <v>8192795.9317125631</v>
      </c>
      <c r="J184" s="29">
        <f t="shared" si="41"/>
        <v>7936402.6777345072</v>
      </c>
      <c r="K184" s="29">
        <f t="shared" si="42"/>
        <v>9255207.0588285252</v>
      </c>
      <c r="L184" s="29">
        <f t="shared" si="43"/>
        <v>8151537.2471643696</v>
      </c>
      <c r="M184" s="29">
        <f t="shared" si="44"/>
        <v>8861776.0311725456</v>
      </c>
      <c r="N184" s="29">
        <f t="shared" si="45"/>
        <v>7217322.747037434</v>
      </c>
      <c r="O184" s="29">
        <f t="shared" si="46"/>
        <v>6610230.674399741</v>
      </c>
      <c r="P184" s="29">
        <f t="shared" si="47"/>
        <v>101673.18692233216</v>
      </c>
      <c r="Q184" s="29">
        <f t="shared" si="48"/>
        <v>163561.21374462132</v>
      </c>
      <c r="R184" s="29">
        <f t="shared" si="49"/>
        <v>201872.84939651459</v>
      </c>
      <c r="S184" s="29">
        <f t="shared" si="50"/>
        <v>-20629.34227409638</v>
      </c>
      <c r="T184" s="29">
        <f t="shared" si="51"/>
        <v>157667.11595202234</v>
      </c>
    </row>
    <row r="185" spans="1:20">
      <c r="A185" s="25" t="s">
        <v>288</v>
      </c>
      <c r="B185" t="str">
        <f>VLOOKUP(A185,'Branch Population-2'!$A$2:$B$943,2,0)</f>
        <v>8400.72</v>
      </c>
      <c r="C185">
        <f t="shared" si="52"/>
        <v>0</v>
      </c>
      <c r="D185" s="98">
        <f t="shared" si="53"/>
        <v>8400.7199999999993</v>
      </c>
      <c r="E185" s="120">
        <f t="shared" si="37"/>
        <v>2.9583581123745296E-4</v>
      </c>
      <c r="F185">
        <v>4682730.7188878236</v>
      </c>
      <c r="G185" s="29">
        <f t="shared" si="38"/>
        <v>3943660.4128302406</v>
      </c>
      <c r="H185" s="29">
        <f t="shared" si="39"/>
        <v>3901494.7535306006</v>
      </c>
      <c r="I185" s="29">
        <f t="shared" si="40"/>
        <v>3256125.9125833292</v>
      </c>
      <c r="J185" s="29">
        <f t="shared" si="41"/>
        <v>3154225.5692758653</v>
      </c>
      <c r="K185" s="29">
        <f t="shared" si="42"/>
        <v>3678368.1397366705</v>
      </c>
      <c r="L185" s="29">
        <f t="shared" si="43"/>
        <v>3239728.1561890244</v>
      </c>
      <c r="M185" s="29">
        <f t="shared" si="44"/>
        <v>3522003.8198338384</v>
      </c>
      <c r="N185" s="29">
        <f t="shared" si="45"/>
        <v>2868436.1006894149</v>
      </c>
      <c r="O185" s="29">
        <f t="shared" si="46"/>
        <v>2627154.8280303623</v>
      </c>
      <c r="P185" s="29">
        <f t="shared" si="47"/>
        <v>40408.756828821883</v>
      </c>
      <c r="Q185" s="29">
        <f t="shared" si="48"/>
        <v>65005.391420278691</v>
      </c>
      <c r="R185" s="29">
        <f t="shared" si="49"/>
        <v>80231.879500704337</v>
      </c>
      <c r="S185" s="29">
        <f t="shared" si="50"/>
        <v>-8198.8781971522676</v>
      </c>
      <c r="T185" s="29">
        <f t="shared" si="51"/>
        <v>62662.854792520899</v>
      </c>
    </row>
    <row r="186" spans="1:20">
      <c r="A186" s="25" t="s">
        <v>243</v>
      </c>
      <c r="B186" t="str">
        <f>VLOOKUP(A186,'Branch Population-2'!$A$2:$B$943,2,0)</f>
        <v>207379</v>
      </c>
      <c r="C186">
        <f t="shared" si="52"/>
        <v>0</v>
      </c>
      <c r="D186" s="98">
        <f t="shared" si="53"/>
        <v>207379</v>
      </c>
      <c r="E186" s="120">
        <f t="shared" si="37"/>
        <v>7.3029614959922206E-3</v>
      </c>
      <c r="F186">
        <v>115597236.15978608</v>
      </c>
      <c r="G186" s="29">
        <f t="shared" si="38"/>
        <v>97352649.862431154</v>
      </c>
      <c r="H186" s="29">
        <f t="shared" si="39"/>
        <v>96311754.28920646</v>
      </c>
      <c r="I186" s="29">
        <f t="shared" si="40"/>
        <v>80380269.265684173</v>
      </c>
      <c r="J186" s="29">
        <f t="shared" si="41"/>
        <v>77864771.630391181</v>
      </c>
      <c r="K186" s="29">
        <f t="shared" si="42"/>
        <v>90803681.880892485</v>
      </c>
      <c r="L186" s="29">
        <f t="shared" si="43"/>
        <v>79975476.542763457</v>
      </c>
      <c r="M186" s="29">
        <f t="shared" si="44"/>
        <v>86943694.130184278</v>
      </c>
      <c r="N186" s="29">
        <f t="shared" si="45"/>
        <v>70809812.745201632</v>
      </c>
      <c r="O186" s="29">
        <f t="shared" si="46"/>
        <v>64853576.965082593</v>
      </c>
      <c r="P186" s="29">
        <f t="shared" si="47"/>
        <v>997524.92434032494</v>
      </c>
      <c r="Q186" s="29">
        <f t="shared" si="48"/>
        <v>1604714.0087213926</v>
      </c>
      <c r="R186" s="29">
        <f t="shared" si="49"/>
        <v>1980592.9657191962</v>
      </c>
      <c r="S186" s="29">
        <f t="shared" si="50"/>
        <v>-202396.36146035581</v>
      </c>
      <c r="T186" s="29">
        <f t="shared" si="51"/>
        <v>1546886.4768755767</v>
      </c>
    </row>
    <row r="187" spans="1:20">
      <c r="A187" s="25" t="s">
        <v>47</v>
      </c>
      <c r="B187" t="str">
        <f>VLOOKUP(A187,'Branch Population-2'!$A$2:$B$943,2,0)</f>
        <v>71417</v>
      </c>
      <c r="C187">
        <f t="shared" si="52"/>
        <v>0</v>
      </c>
      <c r="D187" s="98">
        <f t="shared" si="53"/>
        <v>71417</v>
      </c>
      <c r="E187" s="120">
        <f t="shared" si="37"/>
        <v>2.5149875404900032E-3</v>
      </c>
      <c r="F187">
        <v>39809275.841929227</v>
      </c>
      <c r="G187" s="29">
        <f t="shared" si="38"/>
        <v>33526221.050469164</v>
      </c>
      <c r="H187" s="29">
        <f t="shared" si="39"/>
        <v>33167758.336534835</v>
      </c>
      <c r="I187" s="29">
        <f t="shared" si="40"/>
        <v>27681287.353817724</v>
      </c>
      <c r="J187" s="29">
        <f t="shared" si="41"/>
        <v>26815002.461809758</v>
      </c>
      <c r="K187" s="29">
        <f t="shared" si="42"/>
        <v>31270893.141965669</v>
      </c>
      <c r="L187" s="29">
        <f t="shared" si="43"/>
        <v>27541885.187287707</v>
      </c>
      <c r="M187" s="29">
        <f t="shared" si="44"/>
        <v>29941593.911125861</v>
      </c>
      <c r="N187" s="29">
        <f t="shared" si="45"/>
        <v>24385421.845143743</v>
      </c>
      <c r="O187" s="29">
        <f t="shared" si="46"/>
        <v>22334218.537630633</v>
      </c>
      <c r="P187" s="29">
        <f t="shared" si="47"/>
        <v>343526.76752039976</v>
      </c>
      <c r="Q187" s="29">
        <f t="shared" si="48"/>
        <v>552630.01731542579</v>
      </c>
      <c r="R187" s="29">
        <f t="shared" si="49"/>
        <v>682074.88623615622</v>
      </c>
      <c r="S187" s="29">
        <f t="shared" si="50"/>
        <v>-69701.083265008652</v>
      </c>
      <c r="T187" s="29">
        <f t="shared" si="51"/>
        <v>532715.42209685186</v>
      </c>
    </row>
    <row r="188" spans="1:20">
      <c r="A188" s="25" t="s">
        <v>11</v>
      </c>
      <c r="B188" t="str">
        <f>VLOOKUP(A188,'Branch Population-2'!$A$2:$B$943,2,0)</f>
        <v>30993.36</v>
      </c>
      <c r="C188">
        <f t="shared" si="52"/>
        <v>0</v>
      </c>
      <c r="D188" s="98">
        <f t="shared" si="53"/>
        <v>30993.360000000001</v>
      </c>
      <c r="E188" s="120">
        <f t="shared" si="37"/>
        <v>1.0914476138443403E-3</v>
      </c>
      <c r="F188">
        <v>17276323.809572171</v>
      </c>
      <c r="G188" s="29">
        <f t="shared" si="38"/>
        <v>14549620.376895824</v>
      </c>
      <c r="H188" s="29">
        <f t="shared" si="39"/>
        <v>14394055.680261359</v>
      </c>
      <c r="I188" s="29">
        <f t="shared" si="40"/>
        <v>12013051.57343938</v>
      </c>
      <c r="J188" s="29">
        <f t="shared" si="41"/>
        <v>11637103.556572752</v>
      </c>
      <c r="K188" s="29">
        <f t="shared" si="42"/>
        <v>13570859.160570636</v>
      </c>
      <c r="L188" s="29">
        <f t="shared" si="43"/>
        <v>11952554.191414865</v>
      </c>
      <c r="M188" s="29">
        <f t="shared" si="44"/>
        <v>12993973.410551155</v>
      </c>
      <c r="N188" s="29">
        <f t="shared" si="45"/>
        <v>10582720.612716921</v>
      </c>
      <c r="O188" s="29">
        <f t="shared" si="46"/>
        <v>9692544.8486419171</v>
      </c>
      <c r="P188" s="29">
        <f t="shared" si="47"/>
        <v>149082.83427469732</v>
      </c>
      <c r="Q188" s="29">
        <f t="shared" si="48"/>
        <v>239828.90731146964</v>
      </c>
      <c r="R188" s="29">
        <f t="shared" si="49"/>
        <v>296005.04776280484</v>
      </c>
      <c r="S188" s="29">
        <f t="shared" si="50"/>
        <v>-30248.69101225743</v>
      </c>
      <c r="T188" s="29">
        <f t="shared" si="51"/>
        <v>231186.42416511037</v>
      </c>
    </row>
    <row r="189" spans="1:20">
      <c r="A189" s="25" t="s">
        <v>376</v>
      </c>
      <c r="B189" t="str">
        <f>VLOOKUP(A189,'Branch Population-2'!$A$2:$B$943,2,0)</f>
        <v>56984.84</v>
      </c>
      <c r="C189">
        <f t="shared" si="52"/>
        <v>0</v>
      </c>
      <c r="D189" s="98">
        <f t="shared" si="53"/>
        <v>56984.84</v>
      </c>
      <c r="E189" s="120">
        <f t="shared" si="37"/>
        <v>2.0067513700773817E-3</v>
      </c>
      <c r="F189">
        <v>31764498.84996853</v>
      </c>
      <c r="G189" s="29">
        <f t="shared" si="38"/>
        <v>26751142.478200112</v>
      </c>
      <c r="H189" s="29">
        <f t="shared" si="39"/>
        <v>26465118.976799697</v>
      </c>
      <c r="I189" s="29">
        <f t="shared" si="40"/>
        <v>22087370.385921091</v>
      </c>
      <c r="J189" s="29">
        <f t="shared" si="41"/>
        <v>21396146.924203418</v>
      </c>
      <c r="K189" s="29">
        <f t="shared" si="42"/>
        <v>24951577.94855582</v>
      </c>
      <c r="L189" s="29">
        <f t="shared" si="43"/>
        <v>21976139.024265375</v>
      </c>
      <c r="M189" s="29">
        <f t="shared" si="44"/>
        <v>23890907.464195941</v>
      </c>
      <c r="N189" s="29">
        <f t="shared" si="45"/>
        <v>19457543.192489479</v>
      </c>
      <c r="O189" s="29">
        <f t="shared" si="46"/>
        <v>17820853.156698205</v>
      </c>
      <c r="P189" s="29">
        <f t="shared" si="47"/>
        <v>274105.8555087329</v>
      </c>
      <c r="Q189" s="29">
        <f t="shared" si="48"/>
        <v>440952.89799230959</v>
      </c>
      <c r="R189" s="29">
        <f t="shared" si="49"/>
        <v>544239.16238690459</v>
      </c>
      <c r="S189" s="29">
        <f t="shared" si="50"/>
        <v>-55615.680827858858</v>
      </c>
      <c r="T189" s="29">
        <f t="shared" si="51"/>
        <v>425062.70347006415</v>
      </c>
    </row>
    <row r="190" spans="1:20">
      <c r="A190" s="25" t="s">
        <v>88</v>
      </c>
      <c r="B190" t="str">
        <f>VLOOKUP(A190,'Branch Population-2'!$A$2:$B$943,2,0)</f>
        <v>398716</v>
      </c>
      <c r="C190">
        <f t="shared" si="52"/>
        <v>0</v>
      </c>
      <c r="D190" s="98">
        <f t="shared" si="53"/>
        <v>398716</v>
      </c>
      <c r="E190" s="120">
        <f t="shared" si="37"/>
        <v>1.4040995451979392E-2</v>
      </c>
      <c r="F190">
        <v>222252338.05103347</v>
      </c>
      <c r="G190" s="29">
        <f t="shared" si="38"/>
        <v>187174492.80085784</v>
      </c>
      <c r="H190" s="29">
        <f t="shared" si="39"/>
        <v>185173221.1225594</v>
      </c>
      <c r="I190" s="29">
        <f t="shared" si="40"/>
        <v>154542646.26860255</v>
      </c>
      <c r="J190" s="29">
        <f t="shared" si="41"/>
        <v>149706239.71271464</v>
      </c>
      <c r="K190" s="29">
        <f t="shared" si="42"/>
        <v>174583158.49156341</v>
      </c>
      <c r="L190" s="29">
        <f t="shared" si="43"/>
        <v>153764373.94926429</v>
      </c>
      <c r="M190" s="29">
        <f t="shared" si="44"/>
        <v>167161776.01787335</v>
      </c>
      <c r="N190" s="29">
        <f t="shared" si="45"/>
        <v>136142065.00424737</v>
      </c>
      <c r="O190" s="29">
        <f t="shared" si="46"/>
        <v>124690343.73398401</v>
      </c>
      <c r="P190" s="29">
        <f t="shared" si="47"/>
        <v>1917885.3583693481</v>
      </c>
      <c r="Q190" s="29">
        <f t="shared" si="48"/>
        <v>3085293.837376778</v>
      </c>
      <c r="R190" s="29">
        <f t="shared" si="49"/>
        <v>3807975.2767623295</v>
      </c>
      <c r="S190" s="29">
        <f t="shared" si="50"/>
        <v>-389136.15966914315</v>
      </c>
      <c r="T190" s="29">
        <f t="shared" si="51"/>
        <v>2974112.0774713079</v>
      </c>
    </row>
    <row r="191" spans="1:20">
      <c r="A191" s="25" t="s">
        <v>377</v>
      </c>
      <c r="B191" t="str">
        <f>VLOOKUP(A191,'Branch Population-2'!$A$2:$B$943,2,0)</f>
        <v>211643.3</v>
      </c>
      <c r="C191">
        <f t="shared" si="52"/>
        <v>0</v>
      </c>
      <c r="D191" s="98">
        <f t="shared" si="53"/>
        <v>211643.3</v>
      </c>
      <c r="E191" s="120">
        <f t="shared" si="37"/>
        <v>7.4531310826300165E-3</v>
      </c>
      <c r="F191">
        <v>117974242.96450678</v>
      </c>
      <c r="G191" s="29">
        <f t="shared" si="38"/>
        <v>99354496.26350534</v>
      </c>
      <c r="H191" s="29">
        <f t="shared" si="39"/>
        <v>98292196.927156597</v>
      </c>
      <c r="I191" s="29">
        <f t="shared" si="40"/>
        <v>82033115.418041229</v>
      </c>
      <c r="J191" s="29">
        <f t="shared" si="41"/>
        <v>79465892.021865129</v>
      </c>
      <c r="K191" s="29">
        <f t="shared" si="42"/>
        <v>92670862.938977867</v>
      </c>
      <c r="L191" s="29">
        <f t="shared" si="43"/>
        <v>81619999.009461164</v>
      </c>
      <c r="M191" s="29">
        <f t="shared" si="44"/>
        <v>88731502.900017977</v>
      </c>
      <c r="N191" s="29">
        <f t="shared" si="45"/>
        <v>72265863.186612576</v>
      </c>
      <c r="O191" s="29">
        <f t="shared" si="46"/>
        <v>66187150.317505933</v>
      </c>
      <c r="P191" s="29">
        <f t="shared" si="47"/>
        <v>1018036.8640008713</v>
      </c>
      <c r="Q191" s="29">
        <f t="shared" si="48"/>
        <v>1637711.4768709671</v>
      </c>
      <c r="R191" s="29">
        <f t="shared" si="49"/>
        <v>2021319.5705524548</v>
      </c>
      <c r="S191" s="29">
        <f t="shared" si="50"/>
        <v>-206558.20429003186</v>
      </c>
      <c r="T191" s="29">
        <f t="shared" si="51"/>
        <v>1578694.8470738151</v>
      </c>
    </row>
    <row r="192" spans="1:20">
      <c r="A192" s="25" t="s">
        <v>122</v>
      </c>
      <c r="B192" t="str">
        <f>VLOOKUP(A192,'Branch Population-2'!$A$2:$B$943,2,0)</f>
        <v>89672.22</v>
      </c>
      <c r="C192">
        <f t="shared" si="52"/>
        <v>0</v>
      </c>
      <c r="D192" s="98">
        <f t="shared" si="53"/>
        <v>89672.22</v>
      </c>
      <c r="E192" s="120">
        <f t="shared" si="37"/>
        <v>3.1578547968701921E-3</v>
      </c>
      <c r="F192">
        <v>49985103.565511905</v>
      </c>
      <c r="G192" s="29">
        <f t="shared" si="38"/>
        <v>42096008.930735014</v>
      </c>
      <c r="H192" s="29">
        <f t="shared" si="39"/>
        <v>41645917.95315662</v>
      </c>
      <c r="I192" s="29">
        <f t="shared" si="40"/>
        <v>34757025.490776166</v>
      </c>
      <c r="J192" s="29">
        <f t="shared" si="41"/>
        <v>33669305.628295034</v>
      </c>
      <c r="K192" s="29">
        <f t="shared" si="42"/>
        <v>39264186.530137599</v>
      </c>
      <c r="L192" s="29">
        <f t="shared" si="43"/>
        <v>34581990.110606782</v>
      </c>
      <c r="M192" s="29">
        <f t="shared" si="44"/>
        <v>37595099.154951051</v>
      </c>
      <c r="N192" s="29">
        <f t="shared" si="45"/>
        <v>30618689.002485909</v>
      </c>
      <c r="O192" s="29">
        <f t="shared" si="46"/>
        <v>28043168.408565085</v>
      </c>
      <c r="P192" s="29">
        <f t="shared" si="47"/>
        <v>431337.18684596312</v>
      </c>
      <c r="Q192" s="29">
        <f t="shared" si="48"/>
        <v>693890.25710002775</v>
      </c>
      <c r="R192" s="29">
        <f t="shared" si="49"/>
        <v>856423.11011444859</v>
      </c>
      <c r="S192" s="29">
        <f t="shared" si="50"/>
        <v>-87517.690084688176</v>
      </c>
      <c r="T192" s="29">
        <f t="shared" si="51"/>
        <v>668885.20279011677</v>
      </c>
    </row>
    <row r="193" spans="1:20">
      <c r="A193" s="25" t="s">
        <v>208</v>
      </c>
      <c r="B193" t="str">
        <f>VLOOKUP(A193,'Branch Population-2'!$A$2:$B$943,2,0)</f>
        <v>23245.02</v>
      </c>
      <c r="C193">
        <f t="shared" si="52"/>
        <v>0</v>
      </c>
      <c r="D193" s="98">
        <f t="shared" si="53"/>
        <v>23245.02</v>
      </c>
      <c r="E193" s="120">
        <f t="shared" si="37"/>
        <v>8.1858571038325519E-4</v>
      </c>
      <c r="F193">
        <v>12957242.857179128</v>
      </c>
      <c r="G193" s="29">
        <f t="shared" si="38"/>
        <v>10912215.282671867</v>
      </c>
      <c r="H193" s="29">
        <f t="shared" si="39"/>
        <v>10795541.760196017</v>
      </c>
      <c r="I193" s="29">
        <f t="shared" si="40"/>
        <v>9009788.6800795346</v>
      </c>
      <c r="J193" s="29">
        <f t="shared" si="41"/>
        <v>8727827.6674295627</v>
      </c>
      <c r="K193" s="29">
        <f t="shared" si="42"/>
        <v>10178144.370427977</v>
      </c>
      <c r="L193" s="29">
        <f t="shared" si="43"/>
        <v>8964415.6435611472</v>
      </c>
      <c r="M193" s="29">
        <f t="shared" si="44"/>
        <v>9745480.0579133667</v>
      </c>
      <c r="N193" s="29">
        <f t="shared" si="45"/>
        <v>7937040.4595376905</v>
      </c>
      <c r="O193" s="29">
        <f t="shared" si="46"/>
        <v>7269408.6364814378</v>
      </c>
      <c r="P193" s="29">
        <f t="shared" si="47"/>
        <v>111812.12570602298</v>
      </c>
      <c r="Q193" s="29">
        <f t="shared" si="48"/>
        <v>179871.68048360222</v>
      </c>
      <c r="R193" s="29">
        <f t="shared" si="49"/>
        <v>222003.78582210364</v>
      </c>
      <c r="S193" s="29">
        <f t="shared" si="50"/>
        <v>-22686.518259193072</v>
      </c>
      <c r="T193" s="29">
        <f t="shared" si="51"/>
        <v>173389.81812383275</v>
      </c>
    </row>
    <row r="194" spans="1:20">
      <c r="A194" s="25" t="s">
        <v>50</v>
      </c>
      <c r="B194" t="str">
        <f>VLOOKUP(A194,'Branch Population-2'!$A$2:$B$943,2,0)</f>
        <v>244006.4</v>
      </c>
      <c r="C194">
        <f t="shared" si="52"/>
        <v>0</v>
      </c>
      <c r="D194" s="98">
        <f t="shared" si="53"/>
        <v>244006.39999999999</v>
      </c>
      <c r="E194" s="120">
        <f t="shared" ref="E194:E256" si="54">D194/$D$64*100%</f>
        <v>8.5928148171978656E-3</v>
      </c>
      <c r="F194">
        <v>136014087.46931574</v>
      </c>
      <c r="G194" s="29">
        <f t="shared" ref="G194:G256" si="55">$Y$4*E194</f>
        <v>114547131.69314308</v>
      </c>
      <c r="H194" s="29">
        <f t="shared" ref="H194:H256" si="56">$Z$4*E194</f>
        <v>113322392.53634085</v>
      </c>
      <c r="I194" s="29">
        <f t="shared" ref="I194:I256" si="57">$AA$4*E194</f>
        <v>94577079.330839857</v>
      </c>
      <c r="J194" s="29">
        <f t="shared" ref="J194:J256" si="58">$AB$4*E194</f>
        <v>91617293.035234436</v>
      </c>
      <c r="K194" s="29">
        <f t="shared" ref="K194:K256" si="59">$X$16*E194</f>
        <v>106841481.16492897</v>
      </c>
      <c r="L194" s="29">
        <f t="shared" ref="L194:L256" si="60">$Y$16*E194</f>
        <v>94100791.880972311</v>
      </c>
      <c r="M194" s="29">
        <f t="shared" ref="M194:M225" si="61">$Z$16*E194</f>
        <v>102299740.12512065</v>
      </c>
      <c r="N194" s="29">
        <f t="shared" ref="N194:N225" si="62">$AA$16*E194</f>
        <v>83316283.194685906</v>
      </c>
      <c r="O194" s="29">
        <f t="shared" ref="O194:O225" si="63">$AB$16*E194</f>
        <v>76308053.575206399</v>
      </c>
      <c r="P194" s="29">
        <f t="shared" ref="P194:P256" si="64">$X$28*E194</f>
        <v>1173708.3586021492</v>
      </c>
      <c r="Q194" s="29">
        <f t="shared" ref="Q194:Q256" si="65">$Y$28*E194</f>
        <v>1888139.5334034576</v>
      </c>
      <c r="R194" s="29">
        <f t="shared" ref="R194:R256" si="66">$Z$28*E194</f>
        <v>2330406.4511376009</v>
      </c>
      <c r="S194" s="29">
        <f t="shared" ref="S194:S256" si="67">$AA$28*E194</f>
        <v>-238143.72493376941</v>
      </c>
      <c r="T194" s="29">
        <f t="shared" ref="T194:T256" si="68">$AB$28*E194</f>
        <v>1820098.469136666</v>
      </c>
    </row>
    <row r="195" spans="1:20">
      <c r="A195" s="25" t="s">
        <v>19</v>
      </c>
      <c r="B195" t="str">
        <f>VLOOKUP(A195,'Branch Population-2'!$A$2:$B$943,2,0)</f>
        <v>493518</v>
      </c>
      <c r="C195">
        <f t="shared" si="52"/>
        <v>0</v>
      </c>
      <c r="D195" s="98">
        <f t="shared" si="53"/>
        <v>493518</v>
      </c>
      <c r="E195" s="120">
        <f t="shared" si="54"/>
        <v>1.7379498172809631E-2</v>
      </c>
      <c r="F195">
        <v>275096884.42467803</v>
      </c>
      <c r="G195" s="29">
        <f t="shared" si="55"/>
        <v>231678641.7853654</v>
      </c>
      <c r="H195" s="29">
        <f t="shared" si="56"/>
        <v>229201531.27028579</v>
      </c>
      <c r="I195" s="29">
        <f t="shared" si="57"/>
        <v>191287978.66448349</v>
      </c>
      <c r="J195" s="29">
        <f t="shared" si="58"/>
        <v>185301628.253041</v>
      </c>
      <c r="K195" s="29">
        <f t="shared" si="59"/>
        <v>216093488.12798932</v>
      </c>
      <c r="L195" s="29">
        <f t="shared" si="60"/>
        <v>190324657.90861917</v>
      </c>
      <c r="M195" s="29">
        <f t="shared" si="61"/>
        <v>206907536.63456899</v>
      </c>
      <c r="N195" s="29">
        <f t="shared" si="62"/>
        <v>168512323.65083453</v>
      </c>
      <c r="O195" s="29">
        <f t="shared" si="63"/>
        <v>154337746.81454548</v>
      </c>
      <c r="P195" s="29">
        <f t="shared" si="64"/>
        <v>2373897.5769513235</v>
      </c>
      <c r="Q195" s="29">
        <f t="shared" si="65"/>
        <v>3818878.7107477817</v>
      </c>
      <c r="R195" s="29">
        <f t="shared" si="66"/>
        <v>4713390.8411932075</v>
      </c>
      <c r="S195" s="29">
        <f t="shared" si="67"/>
        <v>-481660.37793215259</v>
      </c>
      <c r="T195" s="29">
        <f t="shared" si="68"/>
        <v>3681261.4599100235</v>
      </c>
    </row>
    <row r="196" spans="1:20">
      <c r="A196" s="25" t="s">
        <v>356</v>
      </c>
      <c r="B196" t="str">
        <f>VLOOKUP(A196,'Branch Population-2'!$A$2:$B$943,2,0)</f>
        <v>39263.28</v>
      </c>
      <c r="C196">
        <f t="shared" ref="C196:C259" si="69">N(B196)</f>
        <v>0</v>
      </c>
      <c r="D196" s="98">
        <f t="shared" ref="D196:D259" si="70">VALUE(B196)</f>
        <v>39263.279999999999</v>
      </c>
      <c r="E196" s="120">
        <f t="shared" si="54"/>
        <v>1.3826772336946432E-3</v>
      </c>
      <c r="F196">
        <v>21886143.971027948</v>
      </c>
      <c r="G196" s="29">
        <f t="shared" si="55"/>
        <v>18431877.626425989</v>
      </c>
      <c r="H196" s="29">
        <f t="shared" si="56"/>
        <v>18234803.79377041</v>
      </c>
      <c r="I196" s="29">
        <f t="shared" si="57"/>
        <v>15218479.299514182</v>
      </c>
      <c r="J196" s="29">
        <f t="shared" si="58"/>
        <v>14742217.5372632</v>
      </c>
      <c r="K196" s="29">
        <f t="shared" si="59"/>
        <v>17191954.762634635</v>
      </c>
      <c r="L196" s="29">
        <f t="shared" si="60"/>
        <v>15141839.475703679</v>
      </c>
      <c r="M196" s="29">
        <f t="shared" si="61"/>
        <v>16461139.299870195</v>
      </c>
      <c r="N196" s="29">
        <f t="shared" si="62"/>
        <v>13406494.893708717</v>
      </c>
      <c r="O196" s="29">
        <f t="shared" si="63"/>
        <v>12278794.629068458</v>
      </c>
      <c r="P196" s="29">
        <f t="shared" si="64"/>
        <v>188862.42296159684</v>
      </c>
      <c r="Q196" s="29">
        <f t="shared" si="65"/>
        <v>303822.15867735149</v>
      </c>
      <c r="R196" s="29">
        <f t="shared" si="66"/>
        <v>374987.70935853291</v>
      </c>
      <c r="S196" s="29">
        <f t="shared" si="67"/>
        <v>-38319.911905251538</v>
      </c>
      <c r="T196" s="29">
        <f t="shared" si="68"/>
        <v>292873.61241870816</v>
      </c>
    </row>
    <row r="197" spans="1:20">
      <c r="A197" s="25" t="s">
        <v>1060</v>
      </c>
      <c r="B197" t="str">
        <f>VLOOKUP(A197,'Branch Population-2'!$A$2:$B$943,2,0)</f>
        <v>82086.48</v>
      </c>
      <c r="C197">
        <f t="shared" si="69"/>
        <v>0</v>
      </c>
      <c r="D197" s="98">
        <f t="shared" si="70"/>
        <v>82086.48</v>
      </c>
      <c r="E197" s="120">
        <f t="shared" si="54"/>
        <v>2.8907189386656097E-3</v>
      </c>
      <c r="F197">
        <v>45756659.131761439</v>
      </c>
      <c r="G197" s="29">
        <f t="shared" si="55"/>
        <v>38534935.291806102</v>
      </c>
      <c r="H197" s="29">
        <f t="shared" si="56"/>
        <v>38122919.351650171</v>
      </c>
      <c r="I197" s="29">
        <f t="shared" si="57"/>
        <v>31816786.489819113</v>
      </c>
      <c r="J197" s="29">
        <f t="shared" si="58"/>
        <v>30821081.301108945</v>
      </c>
      <c r="K197" s="29">
        <f t="shared" si="59"/>
        <v>35942668.334991701</v>
      </c>
      <c r="L197" s="29">
        <f t="shared" si="60"/>
        <v>31656558.068647362</v>
      </c>
      <c r="M197" s="29">
        <f t="shared" si="61"/>
        <v>34414775.890246786</v>
      </c>
      <c r="N197" s="29">
        <f t="shared" si="62"/>
        <v>28028528.817829859</v>
      </c>
      <c r="O197" s="29">
        <f t="shared" si="63"/>
        <v>25670882.04915981</v>
      </c>
      <c r="P197" s="29">
        <f t="shared" si="64"/>
        <v>394848.60931610048</v>
      </c>
      <c r="Q197" s="29">
        <f t="shared" si="65"/>
        <v>635191.24107372691</v>
      </c>
      <c r="R197" s="29">
        <f t="shared" si="66"/>
        <v>783974.77501892427</v>
      </c>
      <c r="S197" s="29">
        <f t="shared" si="67"/>
        <v>-80114.210585875466</v>
      </c>
      <c r="T197" s="29">
        <f t="shared" si="68"/>
        <v>612301.46662061964</v>
      </c>
    </row>
    <row r="198" spans="1:20">
      <c r="A198" s="25" t="s">
        <v>59</v>
      </c>
      <c r="B198" t="str">
        <f>VLOOKUP(A198,'Branch Population-2'!$A$2:$B$943,2,0)</f>
        <v>85786.06</v>
      </c>
      <c r="C198">
        <f t="shared" si="69"/>
        <v>0</v>
      </c>
      <c r="D198" s="98">
        <f t="shared" si="70"/>
        <v>85786.06</v>
      </c>
      <c r="E198" s="120">
        <f t="shared" si="54"/>
        <v>3.0210016109291603E-3</v>
      </c>
      <c r="F198">
        <v>47818879.621550769</v>
      </c>
      <c r="G198" s="29">
        <f t="shared" si="55"/>
        <v>40271677.760320522</v>
      </c>
      <c r="H198" s="29">
        <f t="shared" si="56"/>
        <v>39841092.551121965</v>
      </c>
      <c r="I198" s="29">
        <f t="shared" si="57"/>
        <v>33250746.710332952</v>
      </c>
      <c r="J198" s="29">
        <f t="shared" si="58"/>
        <v>32210165.788103107</v>
      </c>
      <c r="K198" s="29">
        <f t="shared" si="59"/>
        <v>37562579.15244627</v>
      </c>
      <c r="L198" s="29">
        <f t="shared" si="60"/>
        <v>33083296.906755734</v>
      </c>
      <c r="M198" s="29">
        <f t="shared" si="61"/>
        <v>35965825.668334961</v>
      </c>
      <c r="N198" s="29">
        <f t="shared" si="62"/>
        <v>29291754.925757337</v>
      </c>
      <c r="O198" s="29">
        <f t="shared" si="63"/>
        <v>26827850.673121158</v>
      </c>
      <c r="P198" s="29">
        <f t="shared" si="64"/>
        <v>412644.15881528298</v>
      </c>
      <c r="Q198" s="29">
        <f t="shared" si="65"/>
        <v>663818.86418110749</v>
      </c>
      <c r="R198" s="29">
        <f t="shared" si="66"/>
        <v>819307.96750280843</v>
      </c>
      <c r="S198" s="29">
        <f t="shared" si="67"/>
        <v>-83724.901788608156</v>
      </c>
      <c r="T198" s="29">
        <f t="shared" si="68"/>
        <v>639897.46367007657</v>
      </c>
    </row>
    <row r="199" spans="1:20">
      <c r="A199" s="25" t="s">
        <v>54</v>
      </c>
      <c r="B199" t="str">
        <f>VLOOKUP(A199,'Branch Population-2'!$A$2:$B$943,2,0)</f>
        <v>373987</v>
      </c>
      <c r="C199">
        <f t="shared" si="69"/>
        <v>0</v>
      </c>
      <c r="D199" s="98">
        <f t="shared" si="70"/>
        <v>373987</v>
      </c>
      <c r="E199" s="120">
        <f t="shared" si="54"/>
        <v>1.3170150598670273E-2</v>
      </c>
      <c r="F199">
        <v>208467894.81909892</v>
      </c>
      <c r="G199" s="29">
        <f t="shared" si="55"/>
        <v>175565633.28061685</v>
      </c>
      <c r="H199" s="29">
        <f t="shared" si="56"/>
        <v>173688483.65243086</v>
      </c>
      <c r="I199" s="29">
        <f t="shared" si="57"/>
        <v>144957665.73213983</v>
      </c>
      <c r="J199" s="29">
        <f t="shared" si="58"/>
        <v>140421220.79735702</v>
      </c>
      <c r="K199" s="29">
        <f t="shared" si="59"/>
        <v>163755233.53661335</v>
      </c>
      <c r="L199" s="29">
        <f t="shared" si="60"/>
        <v>144227663.09895638</v>
      </c>
      <c r="M199" s="29">
        <f t="shared" si="61"/>
        <v>156794136.998757</v>
      </c>
      <c r="N199" s="29">
        <f t="shared" si="62"/>
        <v>127698317.76187426</v>
      </c>
      <c r="O199" s="29">
        <f t="shared" si="63"/>
        <v>116956850.44503225</v>
      </c>
      <c r="P199" s="29">
        <f t="shared" si="64"/>
        <v>1798935.0603449005</v>
      </c>
      <c r="Q199" s="29">
        <f t="shared" si="65"/>
        <v>2893939.010120058</v>
      </c>
      <c r="R199" s="29">
        <f t="shared" si="66"/>
        <v>3571798.5980761074</v>
      </c>
      <c r="S199" s="29">
        <f t="shared" si="67"/>
        <v>-365001.31659171899</v>
      </c>
      <c r="T199" s="29">
        <f t="shared" si="68"/>
        <v>2789652.9196652807</v>
      </c>
    </row>
    <row r="200" spans="1:20">
      <c r="A200" s="25" t="s">
        <v>51</v>
      </c>
      <c r="B200" t="str">
        <f>VLOOKUP(A200,'Branch Population-2'!$A$2:$B$943,2,0)</f>
        <v>60914.5</v>
      </c>
      <c r="C200">
        <f t="shared" si="69"/>
        <v>0</v>
      </c>
      <c r="D200" s="98">
        <f t="shared" si="70"/>
        <v>60914.5</v>
      </c>
      <c r="E200" s="120">
        <f t="shared" si="54"/>
        <v>2.1451364315944145E-3</v>
      </c>
      <c r="F200">
        <v>33954970.571057282</v>
      </c>
      <c r="G200" s="29">
        <f t="shared" si="55"/>
        <v>28595894.425400171</v>
      </c>
      <c r="H200" s="29">
        <f t="shared" si="56"/>
        <v>28290146.816456184</v>
      </c>
      <c r="I200" s="29">
        <f t="shared" si="57"/>
        <v>23610509.801785707</v>
      </c>
      <c r="J200" s="29">
        <f t="shared" si="58"/>
        <v>22871619.746837735</v>
      </c>
      <c r="K200" s="29">
        <f t="shared" si="59"/>
        <v>26672232.385794245</v>
      </c>
      <c r="L200" s="29">
        <f t="shared" si="60"/>
        <v>23491607.953863043</v>
      </c>
      <c r="M200" s="29">
        <f t="shared" si="61"/>
        <v>25538418.335960291</v>
      </c>
      <c r="N200" s="29">
        <f t="shared" si="62"/>
        <v>20799330.397328489</v>
      </c>
      <c r="O200" s="29">
        <f t="shared" si="63"/>
        <v>19049774.635037892</v>
      </c>
      <c r="P200" s="29">
        <f t="shared" si="64"/>
        <v>293008.12523798802</v>
      </c>
      <c r="Q200" s="29">
        <f t="shared" si="65"/>
        <v>471360.89712198084</v>
      </c>
      <c r="R200" s="29">
        <f t="shared" si="66"/>
        <v>581769.75590730971</v>
      </c>
      <c r="S200" s="29">
        <f t="shared" si="67"/>
        <v>-59450.923961330911</v>
      </c>
      <c r="T200" s="29">
        <f t="shared" si="68"/>
        <v>454374.91884731484</v>
      </c>
    </row>
    <row r="201" spans="1:20">
      <c r="A201" s="25" t="s">
        <v>209</v>
      </c>
      <c r="B201" t="str">
        <f>VLOOKUP(A201,'Branch Population-2'!$A$2:$B$943,2,0)</f>
        <v>115771.32</v>
      </c>
      <c r="C201">
        <f t="shared" si="69"/>
        <v>0</v>
      </c>
      <c r="D201" s="98">
        <f t="shared" si="70"/>
        <v>115771.32</v>
      </c>
      <c r="E201" s="120">
        <f t="shared" si="54"/>
        <v>4.076948448493792E-3</v>
      </c>
      <c r="F201">
        <v>64533268.163942181</v>
      </c>
      <c r="G201" s="29">
        <f t="shared" si="55"/>
        <v>54348052.503249958</v>
      </c>
      <c r="H201" s="29">
        <f t="shared" si="56"/>
        <v>53766962.544795252</v>
      </c>
      <c r="I201" s="29">
        <f t="shared" si="57"/>
        <v>44873057.902891263</v>
      </c>
      <c r="J201" s="29">
        <f t="shared" si="58"/>
        <v>43468757.169959053</v>
      </c>
      <c r="K201" s="29">
        <f t="shared" si="59"/>
        <v>50692028.181305751</v>
      </c>
      <c r="L201" s="29">
        <f t="shared" si="60"/>
        <v>44647078.474603318</v>
      </c>
      <c r="M201" s="29">
        <f t="shared" si="61"/>
        <v>48537152.918702886</v>
      </c>
      <c r="N201" s="29">
        <f t="shared" si="62"/>
        <v>39530258.562654927</v>
      </c>
      <c r="O201" s="29">
        <f t="shared" si="63"/>
        <v>36205132.68927522</v>
      </c>
      <c r="P201" s="29">
        <f t="shared" si="64"/>
        <v>556877.87685242749</v>
      </c>
      <c r="Q201" s="29">
        <f t="shared" si="65"/>
        <v>895847.01928433997</v>
      </c>
      <c r="R201" s="29">
        <f t="shared" si="66"/>
        <v>1105685.0598374286</v>
      </c>
      <c r="S201" s="29">
        <f t="shared" si="67"/>
        <v>-112989.71414397079</v>
      </c>
      <c r="T201" s="29">
        <f t="shared" si="68"/>
        <v>863564.24381463393</v>
      </c>
    </row>
    <row r="202" spans="1:20">
      <c r="A202" s="25" t="s">
        <v>210</v>
      </c>
      <c r="B202" t="str">
        <f>VLOOKUP(A202,'Branch Population-2'!$A$2:$B$943,2,0)</f>
        <v>107774.92</v>
      </c>
      <c r="C202">
        <f t="shared" si="69"/>
        <v>0</v>
      </c>
      <c r="D202" s="98">
        <f t="shared" si="70"/>
        <v>107774.92</v>
      </c>
      <c r="E202" s="120">
        <f t="shared" si="54"/>
        <v>3.7953509805411438E-3</v>
      </c>
      <c r="F202">
        <v>60075913.565703623</v>
      </c>
      <c r="G202" s="29">
        <f t="shared" si="55"/>
        <v>50594197.342602327</v>
      </c>
      <c r="H202" s="29">
        <f t="shared" si="56"/>
        <v>50053243.643661521</v>
      </c>
      <c r="I202" s="29">
        <f t="shared" si="57"/>
        <v>41773646.751539789</v>
      </c>
      <c r="J202" s="29">
        <f t="shared" si="58"/>
        <v>40466341.979099512</v>
      </c>
      <c r="K202" s="29">
        <f t="shared" si="59"/>
        <v>47190696.986766435</v>
      </c>
      <c r="L202" s="29">
        <f t="shared" si="60"/>
        <v>41563275.868618362</v>
      </c>
      <c r="M202" s="29">
        <f t="shared" si="61"/>
        <v>45184660.353194296</v>
      </c>
      <c r="N202" s="29">
        <f t="shared" si="62"/>
        <v>36799878.01961185</v>
      </c>
      <c r="O202" s="29">
        <f t="shared" si="63"/>
        <v>33704420.742339477</v>
      </c>
      <c r="P202" s="29">
        <f t="shared" si="64"/>
        <v>518413.96148493612</v>
      </c>
      <c r="Q202" s="29">
        <f t="shared" si="65"/>
        <v>833970.28586707136</v>
      </c>
      <c r="R202" s="29">
        <f t="shared" si="66"/>
        <v>1029314.6771512502</v>
      </c>
      <c r="S202" s="29">
        <f t="shared" si="67"/>
        <v>-105185.44146071169</v>
      </c>
      <c r="T202" s="29">
        <f t="shared" si="68"/>
        <v>803917.30259258219</v>
      </c>
    </row>
    <row r="203" spans="1:20">
      <c r="A203" s="25" t="s">
        <v>52</v>
      </c>
      <c r="B203" t="str">
        <f>VLOOKUP(A203,'Branch Population-2'!$A$2:$B$943,2,0)</f>
        <v>94938.6</v>
      </c>
      <c r="C203">
        <f t="shared" si="69"/>
        <v>0</v>
      </c>
      <c r="D203" s="98">
        <f t="shared" si="70"/>
        <v>94938.6</v>
      </c>
      <c r="E203" s="120">
        <f t="shared" si="54"/>
        <v>3.3433131622941912E-3</v>
      </c>
      <c r="F203">
        <v>52920689.968026981</v>
      </c>
      <c r="G203" s="29">
        <f t="shared" si="55"/>
        <v>44568274.918045737</v>
      </c>
      <c r="H203" s="29">
        <f t="shared" si="56"/>
        <v>44091750.446097523</v>
      </c>
      <c r="I203" s="29">
        <f t="shared" si="57"/>
        <v>36798278.667112313</v>
      </c>
      <c r="J203" s="29">
        <f t="shared" si="58"/>
        <v>35646677.859904118</v>
      </c>
      <c r="K203" s="29">
        <f t="shared" si="59"/>
        <v>41570141.782038204</v>
      </c>
      <c r="L203" s="29">
        <f t="shared" si="60"/>
        <v>36612963.594688006</v>
      </c>
      <c r="M203" s="29">
        <f t="shared" si="61"/>
        <v>39803030.198563561</v>
      </c>
      <c r="N203" s="29">
        <f t="shared" si="62"/>
        <v>32416900.883366205</v>
      </c>
      <c r="O203" s="29">
        <f t="shared" si="63"/>
        <v>29690121.960551407</v>
      </c>
      <c r="P203" s="29">
        <f t="shared" si="64"/>
        <v>456669.28561704117</v>
      </c>
      <c r="Q203" s="29">
        <f t="shared" si="65"/>
        <v>734641.8942535012</v>
      </c>
      <c r="R203" s="29">
        <f t="shared" si="66"/>
        <v>906720.17579035729</v>
      </c>
      <c r="S203" s="29">
        <f t="shared" si="67"/>
        <v>-92657.536212153296</v>
      </c>
      <c r="T203" s="29">
        <f t="shared" si="68"/>
        <v>708168.31247860019</v>
      </c>
    </row>
    <row r="204" spans="1:20">
      <c r="A204" s="25" t="s">
        <v>108</v>
      </c>
      <c r="B204" t="str">
        <f>VLOOKUP(A204,'Branch Population-2'!$A$2:$B$943,2,0)</f>
        <v>220921.26</v>
      </c>
      <c r="C204">
        <f t="shared" si="69"/>
        <v>0</v>
      </c>
      <c r="D204" s="98">
        <f t="shared" si="70"/>
        <v>220921.26</v>
      </c>
      <c r="E204" s="120">
        <f t="shared" si="54"/>
        <v>7.7798593658282003E-3</v>
      </c>
      <c r="F204">
        <v>123145964.9479335</v>
      </c>
      <c r="G204" s="29">
        <f t="shared" si="55"/>
        <v>103709970.98041324</v>
      </c>
      <c r="H204" s="29">
        <f t="shared" si="56"/>
        <v>102601102.86182255</v>
      </c>
      <c r="I204" s="29">
        <f t="shared" si="57"/>
        <v>85629260.268948257</v>
      </c>
      <c r="J204" s="29">
        <f t="shared" si="58"/>
        <v>82949495.649020746</v>
      </c>
      <c r="K204" s="29">
        <f t="shared" si="59"/>
        <v>96733342.400946766</v>
      </c>
      <c r="L204" s="29">
        <f t="shared" si="60"/>
        <v>85198033.778385207</v>
      </c>
      <c r="M204" s="29">
        <f t="shared" si="61"/>
        <v>92621289.794506267</v>
      </c>
      <c r="N204" s="29">
        <f t="shared" si="62"/>
        <v>75433833.956350461</v>
      </c>
      <c r="O204" s="29">
        <f t="shared" si="63"/>
        <v>69088644.166637033</v>
      </c>
      <c r="P204" s="29">
        <f t="shared" si="64"/>
        <v>1062665.2803160844</v>
      </c>
      <c r="Q204" s="29">
        <f t="shared" si="65"/>
        <v>1709505.0161606579</v>
      </c>
      <c r="R204" s="29">
        <f t="shared" si="66"/>
        <v>2109929.6145406319</v>
      </c>
      <c r="S204" s="29">
        <f t="shared" si="67"/>
        <v>-215613.2452815244</v>
      </c>
      <c r="T204" s="29">
        <f t="shared" si="68"/>
        <v>1647901.2317945079</v>
      </c>
    </row>
    <row r="205" spans="1:20">
      <c r="A205" s="25" t="s">
        <v>109</v>
      </c>
      <c r="B205" t="str">
        <f>VLOOKUP(A205,'Branch Population-2'!$A$2:$B$943,2,0)</f>
        <v>50935.5</v>
      </c>
      <c r="C205">
        <f t="shared" si="69"/>
        <v>0</v>
      </c>
      <c r="D205" s="98">
        <f t="shared" si="70"/>
        <v>50935.5</v>
      </c>
      <c r="E205" s="120">
        <f t="shared" si="54"/>
        <v>1.7937206529065708E-3</v>
      </c>
      <c r="F205">
        <v>28392474.755962674</v>
      </c>
      <c r="G205" s="29">
        <f t="shared" si="55"/>
        <v>23911321.28647482</v>
      </c>
      <c r="H205" s="29">
        <f t="shared" si="56"/>
        <v>23655661.18361973</v>
      </c>
      <c r="I205" s="29">
        <f t="shared" si="57"/>
        <v>19742641.276032075</v>
      </c>
      <c r="J205" s="29">
        <f t="shared" si="58"/>
        <v>19124796.027465604</v>
      </c>
      <c r="K205" s="29">
        <f t="shared" si="59"/>
        <v>22302793.139344867</v>
      </c>
      <c r="L205" s="29">
        <f t="shared" si="60"/>
        <v>19643217.902699541</v>
      </c>
      <c r="M205" s="29">
        <f t="shared" si="61"/>
        <v>21354720.257923901</v>
      </c>
      <c r="N205" s="29">
        <f t="shared" si="62"/>
        <v>17391988.663669985</v>
      </c>
      <c r="O205" s="29">
        <f t="shared" si="63"/>
        <v>15929044.74177696</v>
      </c>
      <c r="P205" s="29">
        <f t="shared" si="64"/>
        <v>245007.59856946277</v>
      </c>
      <c r="Q205" s="29">
        <f t="shared" si="65"/>
        <v>394142.65856826626</v>
      </c>
      <c r="R205" s="29">
        <f t="shared" si="66"/>
        <v>486464.36237704934</v>
      </c>
      <c r="S205" s="29">
        <f t="shared" si="67"/>
        <v>-49711.686666267815</v>
      </c>
      <c r="T205" s="29">
        <f t="shared" si="68"/>
        <v>379939.31952076114</v>
      </c>
    </row>
    <row r="206" spans="1:20">
      <c r="A206" s="25" t="s">
        <v>211</v>
      </c>
      <c r="B206" t="str">
        <f>VLOOKUP(A206,'Branch Population-2'!$A$2:$B$943,2,0)</f>
        <v>129784.75</v>
      </c>
      <c r="C206">
        <f t="shared" si="69"/>
        <v>0</v>
      </c>
      <c r="D206" s="98">
        <f t="shared" si="70"/>
        <v>129784.75</v>
      </c>
      <c r="E206" s="120">
        <f t="shared" si="54"/>
        <v>4.5704388198273514E-3</v>
      </c>
      <c r="F206">
        <v>72344636.610692471</v>
      </c>
      <c r="G206" s="29">
        <f t="shared" si="55"/>
        <v>60926561.14762421</v>
      </c>
      <c r="H206" s="29">
        <f t="shared" si="56"/>
        <v>60275133.704406366</v>
      </c>
      <c r="I206" s="29">
        <f t="shared" si="57"/>
        <v>50304674.78182219</v>
      </c>
      <c r="J206" s="29">
        <f t="shared" si="58"/>
        <v>48730391.794045739</v>
      </c>
      <c r="K206" s="29">
        <f t="shared" si="59"/>
        <v>56827996.817378618</v>
      </c>
      <c r="L206" s="29">
        <f t="shared" si="60"/>
        <v>50051341.887237467</v>
      </c>
      <c r="M206" s="29">
        <f t="shared" si="61"/>
        <v>54412286.715445794</v>
      </c>
      <c r="N206" s="29">
        <f t="shared" si="62"/>
        <v>44315161.34556926</v>
      </c>
      <c r="O206" s="29">
        <f t="shared" si="63"/>
        <v>40587548.753822722</v>
      </c>
      <c r="P206" s="29">
        <f t="shared" si="64"/>
        <v>624284.63308376446</v>
      </c>
      <c r="Q206" s="29">
        <f t="shared" si="65"/>
        <v>1004283.9749608387</v>
      </c>
      <c r="R206" s="29">
        <f t="shared" si="66"/>
        <v>1239521.6627895036</v>
      </c>
      <c r="S206" s="29">
        <f t="shared" si="67"/>
        <v>-126666.44729235802</v>
      </c>
      <c r="T206" s="29">
        <f t="shared" si="68"/>
        <v>968093.56144873623</v>
      </c>
    </row>
    <row r="207" spans="1:20">
      <c r="A207" s="25" t="s">
        <v>1062</v>
      </c>
      <c r="B207" t="str">
        <f>VLOOKUP(A207,'Branch Population-2'!$A$2:$B$943,2,0)</f>
        <v>53246.52</v>
      </c>
      <c r="C207">
        <f t="shared" si="69"/>
        <v>0</v>
      </c>
      <c r="D207" s="98">
        <f t="shared" si="70"/>
        <v>53246.52</v>
      </c>
      <c r="E207" s="120">
        <f t="shared" si="54"/>
        <v>1.8751044481629272E-3</v>
      </c>
      <c r="F207">
        <v>29680683.903031513</v>
      </c>
      <c r="G207" s="29">
        <f t="shared" si="55"/>
        <v>24996213.782267913</v>
      </c>
      <c r="H207" s="29">
        <f t="shared" si="56"/>
        <v>24728953.997248117</v>
      </c>
      <c r="I207" s="29">
        <f t="shared" si="57"/>
        <v>20638394.509861834</v>
      </c>
      <c r="J207" s="29">
        <f t="shared" si="58"/>
        <v>19992516.696063999</v>
      </c>
      <c r="K207" s="29">
        <f t="shared" si="59"/>
        <v>23314704.301518377</v>
      </c>
      <c r="L207" s="29">
        <f t="shared" si="60"/>
        <v>20534460.149020802</v>
      </c>
      <c r="M207" s="29">
        <f t="shared" si="61"/>
        <v>22323615.932069976</v>
      </c>
      <c r="N207" s="29">
        <f t="shared" si="62"/>
        <v>18181089.264263175</v>
      </c>
      <c r="O207" s="29">
        <f t="shared" si="63"/>
        <v>16651769.38331658</v>
      </c>
      <c r="P207" s="29">
        <f t="shared" si="64"/>
        <v>256123.96064396878</v>
      </c>
      <c r="Q207" s="29">
        <f t="shared" si="65"/>
        <v>412025.50190551503</v>
      </c>
      <c r="R207" s="29">
        <f t="shared" si="66"/>
        <v>508535.97982932936</v>
      </c>
      <c r="S207" s="29">
        <f t="shared" si="67"/>
        <v>-51967.180420515404</v>
      </c>
      <c r="T207" s="29">
        <f t="shared" si="68"/>
        <v>397177.73607108206</v>
      </c>
    </row>
    <row r="208" spans="1:20">
      <c r="A208" s="25" t="s">
        <v>357</v>
      </c>
      <c r="B208" t="str">
        <f>VLOOKUP(A208,'Branch Population-2'!$A$2:$B$943,2,0)</f>
        <v>17362.7</v>
      </c>
      <c r="C208">
        <f t="shared" si="69"/>
        <v>0</v>
      </c>
      <c r="D208" s="98">
        <f t="shared" si="70"/>
        <v>17362.7</v>
      </c>
      <c r="E208" s="120">
        <f t="shared" si="54"/>
        <v>6.114366911136814E-4</v>
      </c>
      <c r="F208">
        <v>9678319.0789400935</v>
      </c>
      <c r="G208" s="29">
        <f t="shared" si="55"/>
        <v>8150800.4849402951</v>
      </c>
      <c r="H208" s="29">
        <f t="shared" si="56"/>
        <v>8063652.0390068674</v>
      </c>
      <c r="I208" s="29">
        <f t="shared" si="57"/>
        <v>6729796.6581924623</v>
      </c>
      <c r="J208" s="29">
        <f t="shared" si="58"/>
        <v>6519187.9138533454</v>
      </c>
      <c r="K208" s="29">
        <f t="shared" si="59"/>
        <v>7602491.5126091456</v>
      </c>
      <c r="L208" s="29">
        <f t="shared" si="60"/>
        <v>6695905.5958850179</v>
      </c>
      <c r="M208" s="29">
        <f t="shared" si="61"/>
        <v>7279316.0256060185</v>
      </c>
      <c r="N208" s="29">
        <f t="shared" si="62"/>
        <v>5928515.1136378916</v>
      </c>
      <c r="O208" s="29">
        <f t="shared" si="63"/>
        <v>5429832.3396855015</v>
      </c>
      <c r="P208" s="29">
        <f t="shared" si="64"/>
        <v>83517.260686201407</v>
      </c>
      <c r="Q208" s="29">
        <f t="shared" si="65"/>
        <v>134353.8541473675</v>
      </c>
      <c r="R208" s="29">
        <f t="shared" si="66"/>
        <v>165824.12628999414</v>
      </c>
      <c r="S208" s="29">
        <f t="shared" si="67"/>
        <v>-16945.531153722026</v>
      </c>
      <c r="T208" s="29">
        <f t="shared" si="68"/>
        <v>129512.27381773262</v>
      </c>
    </row>
    <row r="209" spans="1:20">
      <c r="A209" s="25" t="s">
        <v>197</v>
      </c>
      <c r="B209" t="str">
        <f>VLOOKUP(A209,'Branch Population-2'!$A$2:$B$943,2,0)</f>
        <v>258278</v>
      </c>
      <c r="C209">
        <f t="shared" si="69"/>
        <v>0</v>
      </c>
      <c r="D209" s="98">
        <f t="shared" si="70"/>
        <v>258278</v>
      </c>
      <c r="E209" s="120">
        <f t="shared" si="54"/>
        <v>9.0953967820361688E-3</v>
      </c>
      <c r="F209">
        <v>143969365.07976809</v>
      </c>
      <c r="G209" s="29">
        <f t="shared" si="55"/>
        <v>121246836.47413187</v>
      </c>
      <c r="H209" s="29">
        <f t="shared" si="56"/>
        <v>119950464.00217797</v>
      </c>
      <c r="I209" s="29">
        <f t="shared" si="57"/>
        <v>100108763.11199483</v>
      </c>
      <c r="J209" s="29">
        <f t="shared" si="58"/>
        <v>96975862.971439585</v>
      </c>
      <c r="K209" s="29">
        <f t="shared" si="59"/>
        <v>113090493.0047553</v>
      </c>
      <c r="L209" s="29">
        <f t="shared" si="60"/>
        <v>99604618.261790529</v>
      </c>
      <c r="M209" s="29">
        <f t="shared" si="61"/>
        <v>108283111.75459296</v>
      </c>
      <c r="N209" s="29">
        <f t="shared" si="62"/>
        <v>88189338.439307675</v>
      </c>
      <c r="O209" s="29">
        <f t="shared" si="63"/>
        <v>80771207.072015971</v>
      </c>
      <c r="P209" s="29">
        <f t="shared" si="64"/>
        <v>1242356.9522891443</v>
      </c>
      <c r="Q209" s="29">
        <f t="shared" si="65"/>
        <v>1998574.2275955803</v>
      </c>
      <c r="R209" s="29">
        <f t="shared" si="66"/>
        <v>2466708.7313567069</v>
      </c>
      <c r="S209" s="29">
        <f t="shared" si="67"/>
        <v>-252072.42510214524</v>
      </c>
      <c r="T209" s="29">
        <f t="shared" si="68"/>
        <v>1926553.5347092529</v>
      </c>
    </row>
    <row r="210" spans="1:20">
      <c r="A210" s="25" t="s">
        <v>110</v>
      </c>
      <c r="B210" t="str">
        <f>VLOOKUP(A210,'Branch Population-2'!$A$2:$B$943,2,0)</f>
        <v>198894</v>
      </c>
      <c r="C210">
        <f t="shared" si="69"/>
        <v>0</v>
      </c>
      <c r="D210" s="98">
        <f t="shared" si="70"/>
        <v>198894</v>
      </c>
      <c r="E210" s="120">
        <f t="shared" si="54"/>
        <v>7.0041577198456774E-3</v>
      </c>
      <c r="F210">
        <v>110867526.06948867</v>
      </c>
      <c r="G210" s="29">
        <f t="shared" si="55"/>
        <v>93369424.781382784</v>
      </c>
      <c r="H210" s="29">
        <f t="shared" si="56"/>
        <v>92371117.893313363</v>
      </c>
      <c r="I210" s="29">
        <f t="shared" si="57"/>
        <v>77091476.356472865</v>
      </c>
      <c r="J210" s="29">
        <f t="shared" si="58"/>
        <v>74678901.376971737</v>
      </c>
      <c r="K210" s="29">
        <f t="shared" si="59"/>
        <v>87088410.610612601</v>
      </c>
      <c r="L210" s="29">
        <f t="shared" si="60"/>
        <v>76703245.900001422</v>
      </c>
      <c r="M210" s="29">
        <f t="shared" si="61"/>
        <v>83386355.900688455</v>
      </c>
      <c r="N210" s="29">
        <f t="shared" si="62"/>
        <v>67912599.135612249</v>
      </c>
      <c r="O210" s="29">
        <f t="shared" si="63"/>
        <v>62200065.276103832</v>
      </c>
      <c r="P210" s="29">
        <f t="shared" si="64"/>
        <v>956710.76773320639</v>
      </c>
      <c r="Q210" s="29">
        <f t="shared" si="65"/>
        <v>1539056.4524403757</v>
      </c>
      <c r="R210" s="29">
        <f t="shared" si="66"/>
        <v>1899556.1620210041</v>
      </c>
      <c r="S210" s="29">
        <f t="shared" si="67"/>
        <v>-194115.22823572304</v>
      </c>
      <c r="T210" s="29">
        <f t="shared" si="68"/>
        <v>1483594.9586587404</v>
      </c>
    </row>
    <row r="211" spans="1:20">
      <c r="A211" s="25" t="s">
        <v>1061</v>
      </c>
      <c r="B211" t="str">
        <f>VLOOKUP(A211,'Branch Population-2'!$A$2:$B$943,2,0)</f>
        <v>82086.48</v>
      </c>
      <c r="C211">
        <f t="shared" si="69"/>
        <v>0</v>
      </c>
      <c r="D211" s="98">
        <f t="shared" si="70"/>
        <v>82086.48</v>
      </c>
      <c r="E211" s="120">
        <f t="shared" si="54"/>
        <v>2.8907189386656097E-3</v>
      </c>
      <c r="F211">
        <v>45756659.131761439</v>
      </c>
      <c r="G211" s="29">
        <f t="shared" si="55"/>
        <v>38534935.291806102</v>
      </c>
      <c r="H211" s="29">
        <f t="shared" si="56"/>
        <v>38122919.351650171</v>
      </c>
      <c r="I211" s="29">
        <f t="shared" si="57"/>
        <v>31816786.489819113</v>
      </c>
      <c r="J211" s="29">
        <f t="shared" si="58"/>
        <v>30821081.301108945</v>
      </c>
      <c r="K211" s="29">
        <f t="shared" si="59"/>
        <v>35942668.334991701</v>
      </c>
      <c r="L211" s="29">
        <f t="shared" si="60"/>
        <v>31656558.068647362</v>
      </c>
      <c r="M211" s="29">
        <f t="shared" si="61"/>
        <v>34414775.890246786</v>
      </c>
      <c r="N211" s="29">
        <f t="shared" si="62"/>
        <v>28028528.817829859</v>
      </c>
      <c r="O211" s="29">
        <f t="shared" si="63"/>
        <v>25670882.04915981</v>
      </c>
      <c r="P211" s="29">
        <f t="shared" si="64"/>
        <v>394848.60931610048</v>
      </c>
      <c r="Q211" s="29">
        <f t="shared" si="65"/>
        <v>635191.24107372691</v>
      </c>
      <c r="R211" s="29">
        <f t="shared" si="66"/>
        <v>783974.77501892427</v>
      </c>
      <c r="S211" s="29">
        <f t="shared" si="67"/>
        <v>-80114.210585875466</v>
      </c>
      <c r="T211" s="29">
        <f t="shared" si="68"/>
        <v>612301.46662061964</v>
      </c>
    </row>
    <row r="212" spans="1:20">
      <c r="A212" s="25" t="s">
        <v>286</v>
      </c>
      <c r="B212" t="str">
        <f>VLOOKUP(A212,'Branch Population-2'!$A$2:$B$943,2,0)</f>
        <v>95767.56</v>
      </c>
      <c r="C212">
        <f t="shared" si="69"/>
        <v>0</v>
      </c>
      <c r="D212" s="98">
        <f t="shared" si="70"/>
        <v>95767.56</v>
      </c>
      <c r="E212" s="120">
        <f t="shared" si="54"/>
        <v>3.3725054284432115E-3</v>
      </c>
      <c r="F212">
        <v>53382768.987055019</v>
      </c>
      <c r="G212" s="29">
        <f t="shared" si="55"/>
        <v>44957424.507107116</v>
      </c>
      <c r="H212" s="29">
        <f t="shared" si="56"/>
        <v>44476739.243591867</v>
      </c>
      <c r="I212" s="29">
        <f t="shared" si="57"/>
        <v>37119584.238122299</v>
      </c>
      <c r="J212" s="29">
        <f t="shared" si="58"/>
        <v>35957928.184627108</v>
      </c>
      <c r="K212" s="29">
        <f t="shared" si="59"/>
        <v>41933113.057490319</v>
      </c>
      <c r="L212" s="29">
        <f t="shared" si="60"/>
        <v>36932651.080088593</v>
      </c>
      <c r="M212" s="29">
        <f t="shared" si="61"/>
        <v>40150571.87195459</v>
      </c>
      <c r="N212" s="29">
        <f t="shared" si="62"/>
        <v>32699950.287468173</v>
      </c>
      <c r="O212" s="29">
        <f t="shared" si="63"/>
        <v>29949362.390686449</v>
      </c>
      <c r="P212" s="29">
        <f t="shared" si="64"/>
        <v>460656.71086878388</v>
      </c>
      <c r="Q212" s="29">
        <f t="shared" si="65"/>
        <v>741056.44791934814</v>
      </c>
      <c r="R212" s="29">
        <f t="shared" si="66"/>
        <v>914637.23752207833</v>
      </c>
      <c r="S212" s="29">
        <f t="shared" si="67"/>
        <v>-93466.57901685471</v>
      </c>
      <c r="T212" s="29">
        <f t="shared" si="68"/>
        <v>714351.71105738962</v>
      </c>
    </row>
    <row r="213" spans="1:20">
      <c r="A213" s="25" t="s">
        <v>91</v>
      </c>
      <c r="B213" t="str">
        <f>VLOOKUP(A213,'Branch Population-2'!$A$2:$B$943,2,0)</f>
        <v>101072</v>
      </c>
      <c r="C213">
        <f t="shared" si="69"/>
        <v>0</v>
      </c>
      <c r="D213" s="98">
        <f t="shared" si="70"/>
        <v>101072</v>
      </c>
      <c r="E213" s="120">
        <f t="shared" si="54"/>
        <v>3.5593040969573858E-3</v>
      </c>
      <c r="F213">
        <v>56339570.801006362</v>
      </c>
      <c r="G213" s="29">
        <f t="shared" si="55"/>
        <v>47447557.500497356</v>
      </c>
      <c r="H213" s="29">
        <f t="shared" si="56"/>
        <v>46940247.708392248</v>
      </c>
      <c r="I213" s="29">
        <f t="shared" si="57"/>
        <v>39175589.501450151</v>
      </c>
      <c r="J213" s="29">
        <f t="shared" si="58"/>
        <v>37949590.837196134</v>
      </c>
      <c r="K213" s="29">
        <f t="shared" si="59"/>
        <v>44255733.39183604</v>
      </c>
      <c r="L213" s="29">
        <f t="shared" si="60"/>
        <v>38978302.360075936</v>
      </c>
      <c r="M213" s="29">
        <f t="shared" si="61"/>
        <v>42374459.579446256</v>
      </c>
      <c r="N213" s="29">
        <f t="shared" si="62"/>
        <v>34511157.801817052</v>
      </c>
      <c r="O213" s="29">
        <f t="shared" si="63"/>
        <v>31608218.435882263</v>
      </c>
      <c r="P213" s="29">
        <f t="shared" si="64"/>
        <v>486171.88410073018</v>
      </c>
      <c r="Q213" s="29">
        <f t="shared" si="65"/>
        <v>782102.59616204433</v>
      </c>
      <c r="R213" s="29">
        <f t="shared" si="66"/>
        <v>965297.79886666732</v>
      </c>
      <c r="S213" s="29">
        <f t="shared" si="67"/>
        <v>-98643.570687104686</v>
      </c>
      <c r="T213" s="29">
        <f t="shared" si="68"/>
        <v>753918.71882287157</v>
      </c>
    </row>
    <row r="214" spans="1:20">
      <c r="A214" s="25" t="s">
        <v>378</v>
      </c>
      <c r="B214" t="str">
        <f>VLOOKUP(A214,'Branch Population-2'!$A$2:$B$943,2,0)</f>
        <v>528120</v>
      </c>
      <c r="C214">
        <f t="shared" si="69"/>
        <v>0</v>
      </c>
      <c r="D214" s="98">
        <f t="shared" si="70"/>
        <v>528120</v>
      </c>
      <c r="E214" s="120">
        <f t="shared" si="54"/>
        <v>1.8598025958575418E-2</v>
      </c>
      <c r="F214">
        <v>294384736.93433869</v>
      </c>
      <c r="G214" s="29">
        <f t="shared" si="55"/>
        <v>247922313.47121522</v>
      </c>
      <c r="H214" s="29">
        <f t="shared" si="56"/>
        <v>245271525.44479296</v>
      </c>
      <c r="I214" s="29">
        <f t="shared" si="57"/>
        <v>204699742.0403856</v>
      </c>
      <c r="J214" s="29">
        <f t="shared" si="58"/>
        <v>198293670.9765318</v>
      </c>
      <c r="K214" s="29">
        <f t="shared" si="59"/>
        <v>231244438.80497515</v>
      </c>
      <c r="L214" s="29">
        <f t="shared" si="60"/>
        <v>203668880.03011027</v>
      </c>
      <c r="M214" s="29">
        <f t="shared" si="61"/>
        <v>221414433.2069926</v>
      </c>
      <c r="N214" s="29">
        <f t="shared" si="62"/>
        <v>180327218.79744759</v>
      </c>
      <c r="O214" s="29">
        <f t="shared" si="63"/>
        <v>165158820.64625356</v>
      </c>
      <c r="P214" s="29">
        <f t="shared" si="64"/>
        <v>2540338.5253213318</v>
      </c>
      <c r="Q214" s="29">
        <f t="shared" si="65"/>
        <v>4086631.5407343167</v>
      </c>
      <c r="R214" s="29">
        <f t="shared" si="66"/>
        <v>5043860.5502756881</v>
      </c>
      <c r="S214" s="29">
        <f t="shared" si="67"/>
        <v>-515431.00513766153</v>
      </c>
      <c r="T214" s="29">
        <f t="shared" si="68"/>
        <v>3939365.5392664131</v>
      </c>
    </row>
    <row r="215" spans="1:20">
      <c r="A215" s="25" t="s">
        <v>111</v>
      </c>
      <c r="B215" t="str">
        <f>VLOOKUP(A215,'Branch Population-2'!$A$2:$B$943,2,0)</f>
        <v>213598</v>
      </c>
      <c r="C215">
        <f t="shared" si="69"/>
        <v>0</v>
      </c>
      <c r="D215" s="98">
        <f t="shared" si="70"/>
        <v>213598</v>
      </c>
      <c r="E215" s="120">
        <f t="shared" si="54"/>
        <v>7.521966880064743E-3</v>
      </c>
      <c r="F215">
        <v>119063832.15879133</v>
      </c>
      <c r="G215" s="29">
        <f t="shared" si="55"/>
        <v>100272116.77805163</v>
      </c>
      <c r="H215" s="29">
        <f t="shared" si="56"/>
        <v>99200006.233350158</v>
      </c>
      <c r="I215" s="29">
        <f t="shared" si="57"/>
        <v>82790758.729724839</v>
      </c>
      <c r="J215" s="29">
        <f t="shared" si="58"/>
        <v>80199824.91336295</v>
      </c>
      <c r="K215" s="29">
        <f t="shared" si="59"/>
        <v>93526754.60097152</v>
      </c>
      <c r="L215" s="29">
        <f t="shared" si="60"/>
        <v>82373826.851229817</v>
      </c>
      <c r="M215" s="29">
        <f t="shared" si="61"/>
        <v>89551011.331036896</v>
      </c>
      <c r="N215" s="29">
        <f t="shared" si="62"/>
        <v>72933297.888164073</v>
      </c>
      <c r="O215" s="29">
        <f t="shared" si="63"/>
        <v>66798443.104594544</v>
      </c>
      <c r="P215" s="29">
        <f t="shared" si="64"/>
        <v>1027439.2720055779</v>
      </c>
      <c r="Q215" s="29">
        <f t="shared" si="65"/>
        <v>1652837.0897481039</v>
      </c>
      <c r="R215" s="29">
        <f t="shared" si="66"/>
        <v>2039988.1197791912</v>
      </c>
      <c r="S215" s="29">
        <f t="shared" si="67"/>
        <v>-208465.93924750859</v>
      </c>
      <c r="T215" s="29">
        <f t="shared" si="68"/>
        <v>1593275.3928202442</v>
      </c>
    </row>
    <row r="216" spans="1:20">
      <c r="A216" s="25" t="s">
        <v>137</v>
      </c>
      <c r="B216" t="str">
        <f>VLOOKUP(A216,'Branch Population-2'!$A$2:$B$943,2,0)</f>
        <v>45276</v>
      </c>
      <c r="C216">
        <f t="shared" si="69"/>
        <v>0</v>
      </c>
      <c r="D216" s="98">
        <f t="shared" si="70"/>
        <v>45276</v>
      </c>
      <c r="E216" s="120">
        <f t="shared" si="54"/>
        <v>1.5944183581391741E-3</v>
      </c>
      <c r="F216">
        <v>25237755.338633489</v>
      </c>
      <c r="G216" s="29">
        <f t="shared" si="55"/>
        <v>21254507.810199842</v>
      </c>
      <c r="H216" s="29">
        <f t="shared" si="56"/>
        <v>21027254.385439761</v>
      </c>
      <c r="I216" s="29">
        <f t="shared" si="57"/>
        <v>17549014.46758407</v>
      </c>
      <c r="J216" s="29">
        <f t="shared" si="58"/>
        <v>16999818.69108054</v>
      </c>
      <c r="K216" s="29">
        <f t="shared" si="59"/>
        <v>19824705.012750994</v>
      </c>
      <c r="L216" s="29">
        <f t="shared" si="60"/>
        <v>17460638.135732926</v>
      </c>
      <c r="M216" s="29">
        <f t="shared" si="61"/>
        <v>18981973.562599026</v>
      </c>
      <c r="N216" s="29">
        <f t="shared" si="62"/>
        <v>15459545.478817765</v>
      </c>
      <c r="O216" s="29">
        <f t="shared" si="63"/>
        <v>14159150.88157952</v>
      </c>
      <c r="P216" s="29">
        <f t="shared" si="64"/>
        <v>217784.53206174471</v>
      </c>
      <c r="Q216" s="29">
        <f t="shared" si="65"/>
        <v>350349.02983845893</v>
      </c>
      <c r="R216" s="29">
        <f t="shared" si="66"/>
        <v>432412.76655737724</v>
      </c>
      <c r="S216" s="29">
        <f t="shared" si="67"/>
        <v>-44188.165925571397</v>
      </c>
      <c r="T216" s="29">
        <f t="shared" si="68"/>
        <v>337723.83957400994</v>
      </c>
    </row>
    <row r="217" spans="1:20">
      <c r="A217" s="25" t="s">
        <v>56</v>
      </c>
      <c r="B217" t="str">
        <f>VLOOKUP(A217,'Branch Population-2'!$A$2:$B$943,2,0)</f>
        <v>28058.5</v>
      </c>
      <c r="C217">
        <f t="shared" si="69"/>
        <v>0</v>
      </c>
      <c r="D217" s="98">
        <f t="shared" si="70"/>
        <v>28058.5</v>
      </c>
      <c r="E217" s="120">
        <f t="shared" si="54"/>
        <v>9.8809496205159498E-4</v>
      </c>
      <c r="F217">
        <v>15640373.667484932</v>
      </c>
      <c r="G217" s="29">
        <f t="shared" si="55"/>
        <v>13171870.469840361</v>
      </c>
      <c r="H217" s="29">
        <f t="shared" si="56"/>
        <v>13031036.689943049</v>
      </c>
      <c r="I217" s="29">
        <f t="shared" si="57"/>
        <v>10875497.44762584</v>
      </c>
      <c r="J217" s="29">
        <f t="shared" si="58"/>
        <v>10535149.146207334</v>
      </c>
      <c r="K217" s="29">
        <f t="shared" si="59"/>
        <v>12285791.271319766</v>
      </c>
      <c r="L217" s="29">
        <f t="shared" si="60"/>
        <v>10820728.755443553</v>
      </c>
      <c r="M217" s="29">
        <f t="shared" si="61"/>
        <v>11763532.670867231</v>
      </c>
      <c r="N217" s="29">
        <f t="shared" si="62"/>
        <v>9580609.0824588798</v>
      </c>
      <c r="O217" s="29">
        <f t="shared" si="63"/>
        <v>8774726.8974909224</v>
      </c>
      <c r="P217" s="29">
        <f t="shared" si="64"/>
        <v>134965.705734925</v>
      </c>
      <c r="Q217" s="29">
        <f t="shared" si="65"/>
        <v>217118.74400835761</v>
      </c>
      <c r="R217" s="29">
        <f t="shared" si="66"/>
        <v>267975.38674905401</v>
      </c>
      <c r="S217" s="29">
        <f t="shared" si="67"/>
        <v>-27384.346091144202</v>
      </c>
      <c r="T217" s="29">
        <f t="shared" si="68"/>
        <v>209294.64512517356</v>
      </c>
    </row>
    <row r="218" spans="1:20">
      <c r="A218" s="25" t="s">
        <v>381</v>
      </c>
      <c r="B218" t="str">
        <f>VLOOKUP(A218,'Branch Population-2'!$A$2:$B$943,2,0)</f>
        <v>104617.59</v>
      </c>
      <c r="C218">
        <f t="shared" si="69"/>
        <v>0</v>
      </c>
      <c r="D218" s="98">
        <f t="shared" si="70"/>
        <v>104617.59</v>
      </c>
      <c r="E218" s="120">
        <f t="shared" si="54"/>
        <v>3.6841639296818903E-3</v>
      </c>
      <c r="F218">
        <v>58315954.15976388</v>
      </c>
      <c r="G218" s="29">
        <f t="shared" si="55"/>
        <v>49112010.419190846</v>
      </c>
      <c r="H218" s="29">
        <f t="shared" si="56"/>
        <v>48586904.278682716</v>
      </c>
      <c r="I218" s="29">
        <f t="shared" si="57"/>
        <v>40549863.072572187</v>
      </c>
      <c r="J218" s="29">
        <f t="shared" si="58"/>
        <v>39280856.566344209</v>
      </c>
      <c r="K218" s="29">
        <f t="shared" si="59"/>
        <v>45808217.618493862</v>
      </c>
      <c r="L218" s="29">
        <f t="shared" si="60"/>
        <v>40345655.129041247</v>
      </c>
      <c r="M218" s="29">
        <f t="shared" si="61"/>
        <v>43860949.014109552</v>
      </c>
      <c r="N218" s="29">
        <f t="shared" si="62"/>
        <v>35721803.836233556</v>
      </c>
      <c r="O218" s="29">
        <f t="shared" si="63"/>
        <v>32717029.809992597</v>
      </c>
      <c r="P218" s="29">
        <f t="shared" si="64"/>
        <v>503226.71798695688</v>
      </c>
      <c r="Q218" s="29">
        <f t="shared" si="65"/>
        <v>809538.63328336552</v>
      </c>
      <c r="R218" s="29">
        <f t="shared" si="66"/>
        <v>999160.29513352329</v>
      </c>
      <c r="S218" s="29">
        <f t="shared" si="67"/>
        <v>-102103.97176546953</v>
      </c>
      <c r="T218" s="29">
        <f t="shared" si="68"/>
        <v>780366.06992180285</v>
      </c>
    </row>
    <row r="219" spans="1:20">
      <c r="A219" s="25" t="s">
        <v>290</v>
      </c>
      <c r="B219" t="str">
        <f>VLOOKUP(A219,'Branch Population-2'!$A$2:$B$943,2,0)</f>
        <v>236965</v>
      </c>
      <c r="C219">
        <f t="shared" si="69"/>
        <v>0</v>
      </c>
      <c r="D219" s="98">
        <f t="shared" si="70"/>
        <v>236965</v>
      </c>
      <c r="E219" s="120">
        <f t="shared" si="54"/>
        <v>8.3448481808562902E-3</v>
      </c>
      <c r="F219">
        <v>132089069.12755732</v>
      </c>
      <c r="G219" s="29">
        <f t="shared" si="55"/>
        <v>111241594.73548912</v>
      </c>
      <c r="H219" s="29">
        <f t="shared" si="56"/>
        <v>110052198.41518095</v>
      </c>
      <c r="I219" s="29">
        <f t="shared" si="57"/>
        <v>91847826.957130909</v>
      </c>
      <c r="J219" s="29">
        <f t="shared" si="58"/>
        <v>88973452.516386166</v>
      </c>
      <c r="K219" s="29">
        <f t="shared" si="59"/>
        <v>103758309.55355021</v>
      </c>
      <c r="L219" s="29">
        <f t="shared" si="60"/>
        <v>91385283.943677723</v>
      </c>
      <c r="M219" s="29">
        <f t="shared" si="61"/>
        <v>99347631.532407418</v>
      </c>
      <c r="N219" s="29">
        <f t="shared" si="62"/>
        <v>80911988.567630783</v>
      </c>
      <c r="O219" s="29">
        <f t="shared" si="63"/>
        <v>74105998.512534037</v>
      </c>
      <c r="P219" s="29">
        <f t="shared" si="64"/>
        <v>1139838.1402953295</v>
      </c>
      <c r="Q219" s="29">
        <f t="shared" si="65"/>
        <v>1833652.6604750955</v>
      </c>
      <c r="R219" s="29">
        <f t="shared" si="66"/>
        <v>2263156.8872530456</v>
      </c>
      <c r="S219" s="29">
        <f t="shared" si="67"/>
        <v>-231271.50672658859</v>
      </c>
      <c r="T219" s="29">
        <f t="shared" si="68"/>
        <v>1767575.0871246415</v>
      </c>
    </row>
    <row r="220" spans="1:20">
      <c r="A220" s="25" t="s">
        <v>213</v>
      </c>
      <c r="B220" t="str">
        <f>VLOOKUP(A220,'Branch Population-2'!$A$2:$B$943,2,0)</f>
        <v>15496.68</v>
      </c>
      <c r="C220">
        <f t="shared" si="69"/>
        <v>0</v>
      </c>
      <c r="D220" s="98">
        <f t="shared" si="70"/>
        <v>15496.68</v>
      </c>
      <c r="E220" s="120">
        <f t="shared" si="54"/>
        <v>5.4572380692217016E-4</v>
      </c>
      <c r="F220">
        <v>8638161.9047860857</v>
      </c>
      <c r="G220" s="29">
        <f t="shared" si="55"/>
        <v>7274810.1884479122</v>
      </c>
      <c r="H220" s="29">
        <f t="shared" si="56"/>
        <v>7197027.8401306793</v>
      </c>
      <c r="I220" s="29">
        <f t="shared" si="57"/>
        <v>6006525.7867196901</v>
      </c>
      <c r="J220" s="29">
        <f t="shared" si="58"/>
        <v>5818551.778286376</v>
      </c>
      <c r="K220" s="29">
        <f t="shared" si="59"/>
        <v>6785429.5802853182</v>
      </c>
      <c r="L220" s="29">
        <f t="shared" si="60"/>
        <v>5976277.0957074324</v>
      </c>
      <c r="M220" s="29">
        <f t="shared" si="61"/>
        <v>6496986.7052755775</v>
      </c>
      <c r="N220" s="29">
        <f t="shared" si="62"/>
        <v>5291360.3063584603</v>
      </c>
      <c r="O220" s="29">
        <f t="shared" si="63"/>
        <v>4846272.4243209586</v>
      </c>
      <c r="P220" s="29">
        <f t="shared" si="64"/>
        <v>74541.417137348661</v>
      </c>
      <c r="Q220" s="29">
        <f t="shared" si="65"/>
        <v>119914.45365573482</v>
      </c>
      <c r="R220" s="29">
        <f t="shared" si="66"/>
        <v>148002.52388140242</v>
      </c>
      <c r="S220" s="29">
        <f t="shared" si="67"/>
        <v>-15124.345506128715</v>
      </c>
      <c r="T220" s="29">
        <f t="shared" si="68"/>
        <v>115593.21208255518</v>
      </c>
    </row>
    <row r="221" spans="1:20">
      <c r="A221" s="25" t="s">
        <v>60</v>
      </c>
      <c r="B221" t="str">
        <f>VLOOKUP(A221,'Branch Population-2'!$A$2:$B$943,2,0)</f>
        <v>175152.81</v>
      </c>
      <c r="C221">
        <f t="shared" si="69"/>
        <v>0</v>
      </c>
      <c r="D221" s="98">
        <f t="shared" si="70"/>
        <v>175152.81</v>
      </c>
      <c r="E221" s="120">
        <f t="shared" si="54"/>
        <v>6.1680991197027718E-3</v>
      </c>
      <c r="F221">
        <v>97633708.049610317</v>
      </c>
      <c r="G221" s="29">
        <f t="shared" si="55"/>
        <v>82224285.893706352</v>
      </c>
      <c r="H221" s="29">
        <f t="shared" si="56"/>
        <v>81345142.9497879</v>
      </c>
      <c r="I221" s="29">
        <f t="shared" si="57"/>
        <v>67889371.780369371</v>
      </c>
      <c r="J221" s="29">
        <f t="shared" si="58"/>
        <v>65764776.33256644</v>
      </c>
      <c r="K221" s="29">
        <f t="shared" si="59"/>
        <v>76693011.538219407</v>
      </c>
      <c r="L221" s="29">
        <f t="shared" si="60"/>
        <v>67547482.857734412</v>
      </c>
      <c r="M221" s="29">
        <f t="shared" si="61"/>
        <v>73432856.45452182</v>
      </c>
      <c r="N221" s="29">
        <f t="shared" si="62"/>
        <v>59806140.823785819</v>
      </c>
      <c r="O221" s="29">
        <f t="shared" si="63"/>
        <v>54775489.533585787</v>
      </c>
      <c r="P221" s="29">
        <f t="shared" si="64"/>
        <v>842511.98792184994</v>
      </c>
      <c r="Q221" s="29">
        <f t="shared" si="65"/>
        <v>1355345.3718742805</v>
      </c>
      <c r="R221" s="29">
        <f t="shared" si="66"/>
        <v>1672813.6571781661</v>
      </c>
      <c r="S221" s="29">
        <f t="shared" si="67"/>
        <v>-170944.46131747682</v>
      </c>
      <c r="T221" s="29">
        <f t="shared" si="68"/>
        <v>1306504.0972121442</v>
      </c>
    </row>
    <row r="222" spans="1:20">
      <c r="A222" s="25" t="s">
        <v>287</v>
      </c>
      <c r="B222" t="str">
        <f>VLOOKUP(A222,'Branch Population-2'!$A$2:$B$943,2,0)</f>
        <v>342027</v>
      </c>
      <c r="C222">
        <f t="shared" si="69"/>
        <v>0</v>
      </c>
      <c r="D222" s="98">
        <f t="shared" si="70"/>
        <v>342027</v>
      </c>
      <c r="E222" s="120">
        <f t="shared" si="54"/>
        <v>1.2044662244440041E-2</v>
      </c>
      <c r="F222">
        <v>190652746.38233936</v>
      </c>
      <c r="G222" s="29">
        <f t="shared" si="55"/>
        <v>160562230.38252541</v>
      </c>
      <c r="H222" s="29">
        <f t="shared" si="56"/>
        <v>158845497.29854238</v>
      </c>
      <c r="I222" s="29">
        <f t="shared" si="57"/>
        <v>132569943.70757964</v>
      </c>
      <c r="J222" s="29">
        <f t="shared" si="58"/>
        <v>128421172.08795395</v>
      </c>
      <c r="K222" s="29">
        <f t="shared" si="59"/>
        <v>149761118.0624654</v>
      </c>
      <c r="L222" s="29">
        <f t="shared" si="60"/>
        <v>131902325.28603068</v>
      </c>
      <c r="M222" s="29">
        <f t="shared" si="61"/>
        <v>143394899.54269496</v>
      </c>
      <c r="N222" s="29">
        <f t="shared" si="62"/>
        <v>116785536.74095775</v>
      </c>
      <c r="O222" s="29">
        <f t="shared" si="63"/>
        <v>106962008.53816588</v>
      </c>
      <c r="P222" s="29">
        <f t="shared" si="64"/>
        <v>1645202.5388170853</v>
      </c>
      <c r="Q222" s="29">
        <f t="shared" si="65"/>
        <v>2646630.1711405287</v>
      </c>
      <c r="R222" s="29">
        <f t="shared" si="66"/>
        <v>3266561.5625788509</v>
      </c>
      <c r="S222" s="29">
        <f t="shared" si="67"/>
        <v>-333809.21077448112</v>
      </c>
      <c r="T222" s="29">
        <f t="shared" si="68"/>
        <v>2551256.1109192483</v>
      </c>
    </row>
    <row r="223" spans="1:20">
      <c r="A223" s="25" t="s">
        <v>382</v>
      </c>
      <c r="B223" t="str">
        <f>VLOOKUP(A223,'Branch Population-2'!$A$2:$B$943,2,0)</f>
        <v>71677</v>
      </c>
      <c r="C223">
        <f t="shared" si="69"/>
        <v>0</v>
      </c>
      <c r="D223" s="98">
        <f t="shared" si="70"/>
        <v>71677</v>
      </c>
      <c r="E223" s="120">
        <f t="shared" si="54"/>
        <v>2.5241435784155311E-3</v>
      </c>
      <c r="F223">
        <v>39954205.084531158</v>
      </c>
      <c r="G223" s="29">
        <f t="shared" si="55"/>
        <v>33648276.268038124</v>
      </c>
      <c r="H223" s="29">
        <f t="shared" si="56"/>
        <v>33288508.53841253</v>
      </c>
      <c r="I223" s="29">
        <f t="shared" si="57"/>
        <v>27782063.565531924</v>
      </c>
      <c r="J223" s="29">
        <f t="shared" si="58"/>
        <v>26912624.885603406</v>
      </c>
      <c r="K223" s="29">
        <f t="shared" si="59"/>
        <v>31384737.635810431</v>
      </c>
      <c r="L223" s="29">
        <f t="shared" si="60"/>
        <v>27642153.892899748</v>
      </c>
      <c r="M223" s="29">
        <f t="shared" si="61"/>
        <v>30050598.971782189</v>
      </c>
      <c r="N223" s="29">
        <f t="shared" si="62"/>
        <v>24474199.162585497</v>
      </c>
      <c r="O223" s="29">
        <f t="shared" si="63"/>
        <v>22415528.265283491</v>
      </c>
      <c r="P223" s="29">
        <f t="shared" si="64"/>
        <v>344777.40755786013</v>
      </c>
      <c r="Q223" s="29">
        <f t="shared" si="65"/>
        <v>554641.91650612291</v>
      </c>
      <c r="R223" s="29">
        <f t="shared" si="66"/>
        <v>684558.0410931427</v>
      </c>
      <c r="S223" s="29">
        <f t="shared" si="67"/>
        <v>-69954.836316087574</v>
      </c>
      <c r="T223" s="29">
        <f t="shared" si="68"/>
        <v>534654.8204158122</v>
      </c>
    </row>
    <row r="224" spans="1:20">
      <c r="A224" s="25" t="s">
        <v>291</v>
      </c>
      <c r="B224" t="str">
        <f>VLOOKUP(A224,'Branch Population-2'!$A$2:$B$943,2,0)</f>
        <v>335243</v>
      </c>
      <c r="C224">
        <f t="shared" si="69"/>
        <v>0</v>
      </c>
      <c r="D224" s="98">
        <f t="shared" si="70"/>
        <v>335243</v>
      </c>
      <c r="E224" s="120">
        <f t="shared" si="54"/>
        <v>1.1805760085644738E-2</v>
      </c>
      <c r="F224">
        <v>186871207.99075684</v>
      </c>
      <c r="G224" s="29">
        <f t="shared" si="55"/>
        <v>157377528.09026474</v>
      </c>
      <c r="H224" s="29">
        <f t="shared" si="56"/>
        <v>155694845.8772414</v>
      </c>
      <c r="I224" s="29">
        <f t="shared" si="57"/>
        <v>129940459.78346775</v>
      </c>
      <c r="J224" s="29">
        <f t="shared" si="58"/>
        <v>125873977.76866139</v>
      </c>
      <c r="K224" s="29">
        <f t="shared" si="59"/>
        <v>146790652.49999297</v>
      </c>
      <c r="L224" s="29">
        <f t="shared" si="60"/>
        <v>129286083.36729202</v>
      </c>
      <c r="M224" s="29">
        <f t="shared" si="61"/>
        <v>140550705.96003148</v>
      </c>
      <c r="N224" s="29">
        <f t="shared" si="62"/>
        <v>114469131.65816997</v>
      </c>
      <c r="O224" s="29">
        <f t="shared" si="63"/>
        <v>104840450.10586984</v>
      </c>
      <c r="P224" s="29">
        <f t="shared" si="64"/>
        <v>1612570.4541473514</v>
      </c>
      <c r="Q224" s="29">
        <f t="shared" si="65"/>
        <v>2594135.078410957</v>
      </c>
      <c r="R224" s="29">
        <f t="shared" si="66"/>
        <v>3201770.3220027126</v>
      </c>
      <c r="S224" s="29">
        <f t="shared" si="67"/>
        <v>-327188.20808786841</v>
      </c>
      <c r="T224" s="29">
        <f t="shared" si="68"/>
        <v>2500652.7332429946</v>
      </c>
    </row>
    <row r="225" spans="1:20">
      <c r="A225" s="25" t="s">
        <v>164</v>
      </c>
      <c r="B225" t="str">
        <f>VLOOKUP(A225,'Branch Population-2'!$A$2:$B$943,2,0)</f>
        <v>82090.96</v>
      </c>
      <c r="C225">
        <f t="shared" si="69"/>
        <v>0</v>
      </c>
      <c r="D225" s="98">
        <f t="shared" si="70"/>
        <v>82090.960000000006</v>
      </c>
      <c r="E225" s="120">
        <f t="shared" si="54"/>
        <v>2.8908767042421729E-3</v>
      </c>
      <c r="F225">
        <v>45759156.374095514</v>
      </c>
      <c r="G225" s="29">
        <f t="shared" si="55"/>
        <v>38537038.397093445</v>
      </c>
      <c r="H225" s="29">
        <f t="shared" si="56"/>
        <v>38124999.970513299</v>
      </c>
      <c r="I225" s="29">
        <f t="shared" si="57"/>
        <v>31818522.941467118</v>
      </c>
      <c r="J225" s="29">
        <f t="shared" si="58"/>
        <v>30822763.410565086</v>
      </c>
      <c r="K225" s="29">
        <f t="shared" si="59"/>
        <v>35944629.963193335</v>
      </c>
      <c r="L225" s="29">
        <f t="shared" si="60"/>
        <v>31658285.775574837</v>
      </c>
      <c r="M225" s="29">
        <f t="shared" si="61"/>
        <v>34416654.131291948</v>
      </c>
      <c r="N225" s="29">
        <f t="shared" si="62"/>
        <v>28030058.51929963</v>
      </c>
      <c r="O225" s="29">
        <f t="shared" si="63"/>
        <v>25672283.078313217</v>
      </c>
      <c r="P225" s="29">
        <f t="shared" si="64"/>
        <v>394870.15880597674</v>
      </c>
      <c r="Q225" s="29">
        <f t="shared" si="65"/>
        <v>635225.90764439746</v>
      </c>
      <c r="R225" s="29">
        <f t="shared" si="66"/>
        <v>784017.56168722932</v>
      </c>
      <c r="S225" s="29">
        <f t="shared" si="67"/>
        <v>-80118.582946140217</v>
      </c>
      <c r="T225" s="29">
        <f t="shared" si="68"/>
        <v>612334.88394550025</v>
      </c>
    </row>
    <row r="226" spans="1:20">
      <c r="A226" s="25" t="s">
        <v>114</v>
      </c>
      <c r="B226" t="str">
        <f>VLOOKUP(A226,'Branch Population-2'!$A$2:$B$943,2,0)</f>
        <v>37256.45</v>
      </c>
      <c r="C226">
        <f t="shared" si="69"/>
        <v>0</v>
      </c>
      <c r="D226" s="98">
        <f t="shared" si="70"/>
        <v>37256.449999999997</v>
      </c>
      <c r="E226" s="120">
        <f t="shared" si="54"/>
        <v>1.3120056506558491E-3</v>
      </c>
      <c r="F226">
        <v>20767496.46360172</v>
      </c>
      <c r="G226" s="29">
        <f t="shared" si="55"/>
        <v>17489785.040757127</v>
      </c>
      <c r="H226" s="29">
        <f t="shared" si="56"/>
        <v>17302784.072100386</v>
      </c>
      <c r="I226" s="29">
        <f t="shared" si="57"/>
        <v>14440630.357381888</v>
      </c>
      <c r="J226" s="29">
        <f t="shared" si="58"/>
        <v>13988711.349794757</v>
      </c>
      <c r="K226" s="29">
        <f t="shared" si="59"/>
        <v>16313237.279625114</v>
      </c>
      <c r="L226" s="29">
        <f t="shared" si="60"/>
        <v>14367907.758459821</v>
      </c>
      <c r="M226" s="29">
        <f t="shared" ref="M226:M256" si="71">$Z$16*E226</f>
        <v>15619775.354189688</v>
      </c>
      <c r="N226" s="29">
        <f t="shared" ref="N226:N256" si="72">$AA$16*E226</f>
        <v>12721260.340010159</v>
      </c>
      <c r="O226" s="29">
        <f t="shared" ref="O226:O256" si="73">$AB$16*E226</f>
        <v>11651199.24158546</v>
      </c>
      <c r="P226" s="29">
        <f t="shared" si="64"/>
        <v>179209.26162937953</v>
      </c>
      <c r="Q226" s="29">
        <f t="shared" si="65"/>
        <v>288293.16001248016</v>
      </c>
      <c r="R226" s="29">
        <f t="shared" si="66"/>
        <v>355821.28758297098</v>
      </c>
      <c r="S226" s="29">
        <f t="shared" si="67"/>
        <v>-36361.29946103353</v>
      </c>
      <c r="T226" s="29">
        <f t="shared" si="68"/>
        <v>277904.21730932768</v>
      </c>
    </row>
    <row r="227" spans="1:20">
      <c r="A227" s="25" t="s">
        <v>113</v>
      </c>
      <c r="B227" t="str">
        <f>VLOOKUP(A227,'Branch Population-2'!$A$2:$B$943,2,0)</f>
        <v>112994</v>
      </c>
      <c r="C227">
        <f t="shared" si="69"/>
        <v>0</v>
      </c>
      <c r="D227" s="98">
        <f t="shared" si="70"/>
        <v>112994</v>
      </c>
      <c r="E227" s="120">
        <f t="shared" si="54"/>
        <v>3.9791436513733069E-3</v>
      </c>
      <c r="F227">
        <v>62985133.994468428</v>
      </c>
      <c r="G227" s="29">
        <f t="shared" si="55"/>
        <v>53044258.669178396</v>
      </c>
      <c r="H227" s="29">
        <f t="shared" si="56"/>
        <v>52477108.888337761</v>
      </c>
      <c r="I227" s="29">
        <f t="shared" si="57"/>
        <v>43796566.409360245</v>
      </c>
      <c r="J227" s="29">
        <f t="shared" si="58"/>
        <v>42425954.438995369</v>
      </c>
      <c r="K227" s="29">
        <f t="shared" si="59"/>
        <v>49475941.298056051</v>
      </c>
      <c r="L227" s="29">
        <f t="shared" si="60"/>
        <v>43576008.161255546</v>
      </c>
      <c r="M227" s="29">
        <f t="shared" si="71"/>
        <v>47372760.860772029</v>
      </c>
      <c r="N227" s="29">
        <f t="shared" si="72"/>
        <v>38581939.257742167</v>
      </c>
      <c r="O227" s="29">
        <f t="shared" si="73"/>
        <v>35336582.17848742</v>
      </c>
      <c r="P227" s="29">
        <f t="shared" si="64"/>
        <v>543518.53997227631</v>
      </c>
      <c r="Q227" s="29">
        <f t="shared" si="65"/>
        <v>874355.91212931415</v>
      </c>
      <c r="R227" s="29">
        <f t="shared" si="66"/>
        <v>1079159.9996550996</v>
      </c>
      <c r="S227" s="29">
        <f t="shared" si="67"/>
        <v>-110279.12405234593</v>
      </c>
      <c r="T227" s="29">
        <f t="shared" si="68"/>
        <v>842847.59097150096</v>
      </c>
    </row>
    <row r="228" spans="1:20">
      <c r="A228" s="25" t="s">
        <v>214</v>
      </c>
      <c r="B228" t="str">
        <f>VLOOKUP(A228,'Branch Population-2'!$A$2:$B$943,2,0)</f>
        <v>124433</v>
      </c>
      <c r="C228">
        <f t="shared" si="69"/>
        <v>0</v>
      </c>
      <c r="D228" s="98">
        <f t="shared" si="70"/>
        <v>124433</v>
      </c>
      <c r="E228" s="120">
        <f t="shared" si="54"/>
        <v>4.3819741045660358E-3</v>
      </c>
      <c r="F228">
        <v>69361463.248789221</v>
      </c>
      <c r="G228" s="29">
        <f t="shared" si="55"/>
        <v>58414218.799067862</v>
      </c>
      <c r="H228" s="29">
        <f t="shared" si="56"/>
        <v>57789653.347102784</v>
      </c>
      <c r="I228" s="29">
        <f t="shared" si="57"/>
        <v>48230332.123970501</v>
      </c>
      <c r="J228" s="29">
        <f t="shared" si="58"/>
        <v>46720965.615054876</v>
      </c>
      <c r="K228" s="29">
        <f t="shared" si="59"/>
        <v>54484661.163787529</v>
      </c>
      <c r="L228" s="29">
        <f t="shared" si="60"/>
        <v>47987445.55931741</v>
      </c>
      <c r="M228" s="29">
        <f t="shared" si="71"/>
        <v>52168564.279417008</v>
      </c>
      <c r="N228" s="29">
        <f t="shared" si="72"/>
        <v>42487799.773958184</v>
      </c>
      <c r="O228" s="29">
        <f t="shared" si="73"/>
        <v>38913897.465491302</v>
      </c>
      <c r="P228" s="29">
        <f t="shared" si="64"/>
        <v>598541.89146654028</v>
      </c>
      <c r="Q228" s="29">
        <f t="shared" si="65"/>
        <v>962871.73844617361</v>
      </c>
      <c r="R228" s="29">
        <f t="shared" si="66"/>
        <v>1188409.2627668991</v>
      </c>
      <c r="S228" s="29">
        <f t="shared" si="67"/>
        <v>-121443.28232654442</v>
      </c>
      <c r="T228" s="29">
        <f t="shared" si="68"/>
        <v>928173.65778144659</v>
      </c>
    </row>
    <row r="229" spans="1:20">
      <c r="A229" s="25" t="s">
        <v>55</v>
      </c>
      <c r="B229" t="str">
        <f>VLOOKUP(A229,'Branch Population-2'!$A$2:$B$943,2,0)</f>
        <v>103137.58</v>
      </c>
      <c r="C229">
        <f t="shared" si="69"/>
        <v>0</v>
      </c>
      <c r="D229" s="98">
        <f t="shared" si="70"/>
        <v>103137.58</v>
      </c>
      <c r="E229" s="120">
        <f t="shared" si="54"/>
        <v>3.6320445924120444E-3</v>
      </c>
      <c r="F229">
        <v>57490966.743058987</v>
      </c>
      <c r="G229" s="29">
        <f t="shared" si="55"/>
        <v>48417229.870905355</v>
      </c>
      <c r="H229" s="29">
        <f t="shared" si="56"/>
        <v>47899552.331448101</v>
      </c>
      <c r="I229" s="29">
        <f t="shared" si="57"/>
        <v>39976209.991421707</v>
      </c>
      <c r="J229" s="29">
        <f t="shared" si="58"/>
        <v>38725155.93773333</v>
      </c>
      <c r="K229" s="29">
        <f t="shared" si="59"/>
        <v>45160175.351820096</v>
      </c>
      <c r="L229" s="29">
        <f t="shared" si="60"/>
        <v>39774890.948299438</v>
      </c>
      <c r="M229" s="29">
        <f t="shared" si="71"/>
        <v>43240454.476332761</v>
      </c>
      <c r="N229" s="29">
        <f t="shared" si="72"/>
        <v>35216452.614745237</v>
      </c>
      <c r="O229" s="29">
        <f t="shared" si="73"/>
        <v>32254186.69451759</v>
      </c>
      <c r="P229" s="29">
        <f t="shared" si="64"/>
        <v>496107.64197987365</v>
      </c>
      <c r="Q229" s="29">
        <f t="shared" si="65"/>
        <v>798086.20666327514</v>
      </c>
      <c r="R229" s="29">
        <f t="shared" si="66"/>
        <v>985025.31813395221</v>
      </c>
      <c r="S229" s="29">
        <f t="shared" si="67"/>
        <v>-100659.52156113379</v>
      </c>
      <c r="T229" s="29">
        <f t="shared" si="68"/>
        <v>769326.343360094</v>
      </c>
    </row>
    <row r="230" spans="1:20">
      <c r="A230" s="25" t="s">
        <v>115</v>
      </c>
      <c r="B230" t="str">
        <f>VLOOKUP(A230,'Branch Population-2'!$A$2:$B$943,2,0)</f>
        <v>106447</v>
      </c>
      <c r="C230">
        <f t="shared" si="69"/>
        <v>0</v>
      </c>
      <c r="D230" s="98">
        <f t="shared" si="70"/>
        <v>106447</v>
      </c>
      <c r="E230" s="120">
        <f t="shared" si="54"/>
        <v>3.7485875733024266E-3</v>
      </c>
      <c r="F230">
        <v>59335704.181719214</v>
      </c>
      <c r="G230" s="29">
        <f t="shared" si="55"/>
        <v>49970814.40216323</v>
      </c>
      <c r="H230" s="29">
        <f t="shared" si="56"/>
        <v>49436525.920286819</v>
      </c>
      <c r="I230" s="29">
        <f t="shared" si="57"/>
        <v>41258943.878233977</v>
      </c>
      <c r="J230" s="29">
        <f t="shared" si="58"/>
        <v>39967746.713699311</v>
      </c>
      <c r="K230" s="29">
        <f t="shared" si="59"/>
        <v>46609249.370357476</v>
      </c>
      <c r="L230" s="29">
        <f t="shared" si="60"/>
        <v>41051165.02417092</v>
      </c>
      <c r="M230" s="29">
        <f t="shared" si="71"/>
        <v>44627929.583399117</v>
      </c>
      <c r="N230" s="29">
        <f t="shared" si="72"/>
        <v>36346458.11431475</v>
      </c>
      <c r="O230" s="29">
        <f t="shared" si="73"/>
        <v>33289140.690244175</v>
      </c>
      <c r="P230" s="29">
        <f t="shared" si="64"/>
        <v>512026.46179822728</v>
      </c>
      <c r="Q230" s="29">
        <f t="shared" si="65"/>
        <v>823694.7428928006</v>
      </c>
      <c r="R230" s="29">
        <f t="shared" si="66"/>
        <v>1016632.2502370601</v>
      </c>
      <c r="S230" s="29">
        <f t="shared" si="67"/>
        <v>-103889.42703152439</v>
      </c>
      <c r="T230" s="29">
        <f t="shared" si="68"/>
        <v>794012.04945522209</v>
      </c>
    </row>
    <row r="231" spans="1:20">
      <c r="A231" s="25" t="s">
        <v>30</v>
      </c>
      <c r="B231" t="str">
        <f>VLOOKUP(A231,'Branch Population-2'!$A$2:$B$943,2,0)</f>
        <v>64157.34</v>
      </c>
      <c r="C231">
        <f t="shared" si="69"/>
        <v>0</v>
      </c>
      <c r="D231" s="98">
        <f t="shared" si="70"/>
        <v>64157.34</v>
      </c>
      <c r="E231" s="120">
        <f t="shared" si="54"/>
        <v>2.259334762465252E-3</v>
      </c>
      <c r="F231">
        <v>35762594.975208141</v>
      </c>
      <c r="G231" s="29">
        <f t="shared" si="55"/>
        <v>30118223.432097502</v>
      </c>
      <c r="H231" s="29">
        <f t="shared" si="56"/>
        <v>29796199.065137148</v>
      </c>
      <c r="I231" s="29">
        <f t="shared" si="57"/>
        <v>24867437.226382852</v>
      </c>
      <c r="J231" s="29">
        <f t="shared" si="58"/>
        <v>24089211.672895331</v>
      </c>
      <c r="K231" s="29">
        <f t="shared" si="59"/>
        <v>28092153.456638608</v>
      </c>
      <c r="L231" s="29">
        <f t="shared" si="60"/>
        <v>24742205.528120492</v>
      </c>
      <c r="M231" s="29">
        <f t="shared" si="71"/>
        <v>26897979.762493964</v>
      </c>
      <c r="N231" s="29">
        <f t="shared" si="72"/>
        <v>21906602.07460849</v>
      </c>
      <c r="O231" s="29">
        <f t="shared" si="73"/>
        <v>20063907.085890912</v>
      </c>
      <c r="P231" s="29">
        <f t="shared" si="64"/>
        <v>308606.68500367203</v>
      </c>
      <c r="Q231" s="29">
        <f t="shared" si="65"/>
        <v>496454.2323972116</v>
      </c>
      <c r="R231" s="29">
        <f t="shared" si="66"/>
        <v>612740.80935511703</v>
      </c>
      <c r="S231" s="29">
        <f t="shared" si="67"/>
        <v>-62615.849131179835</v>
      </c>
      <c r="T231" s="29">
        <f t="shared" si="68"/>
        <v>478563.98978830304</v>
      </c>
    </row>
    <row r="232" spans="1:20">
      <c r="A232" s="25" t="s">
        <v>128</v>
      </c>
      <c r="B232" t="str">
        <f>VLOOKUP(A232,'Branch Population-2'!$A$2:$B$943,2,0)</f>
        <v>131500.75</v>
      </c>
      <c r="C232">
        <f t="shared" si="69"/>
        <v>0</v>
      </c>
      <c r="D232" s="98">
        <f t="shared" si="70"/>
        <v>131500.75</v>
      </c>
      <c r="E232" s="120">
        <f t="shared" si="54"/>
        <v>4.6308686701358338E-3</v>
      </c>
      <c r="F232">
        <v>73301169.611865178</v>
      </c>
      <c r="G232" s="29">
        <f t="shared" si="55"/>
        <v>61732125.583579309</v>
      </c>
      <c r="H232" s="29">
        <f t="shared" si="56"/>
        <v>61072085.036799133</v>
      </c>
      <c r="I232" s="29">
        <f t="shared" si="57"/>
        <v>50969797.779135875</v>
      </c>
      <c r="J232" s="29">
        <f t="shared" si="58"/>
        <v>49374699.791083783</v>
      </c>
      <c r="K232" s="29">
        <f t="shared" si="59"/>
        <v>57579370.476754032</v>
      </c>
      <c r="L232" s="29">
        <f t="shared" si="60"/>
        <v>50713115.344276913</v>
      </c>
      <c r="M232" s="29">
        <f t="shared" si="71"/>
        <v>55131720.115777537</v>
      </c>
      <c r="N232" s="29">
        <f t="shared" si="72"/>
        <v>44901091.640684806</v>
      </c>
      <c r="O232" s="29">
        <f t="shared" si="73"/>
        <v>41124192.956331573</v>
      </c>
      <c r="P232" s="29">
        <f t="shared" si="64"/>
        <v>632538.85733100271</v>
      </c>
      <c r="Q232" s="29">
        <f t="shared" si="65"/>
        <v>1017562.5096194393</v>
      </c>
      <c r="R232" s="29">
        <f t="shared" si="66"/>
        <v>1255910.4848456141</v>
      </c>
      <c r="S232" s="29">
        <f t="shared" si="67"/>
        <v>-128341.21742947881</v>
      </c>
      <c r="T232" s="29">
        <f t="shared" si="68"/>
        <v>980893.59035387379</v>
      </c>
    </row>
    <row r="233" spans="1:20">
      <c r="A233" s="25" t="s">
        <v>1065</v>
      </c>
      <c r="B233" t="str">
        <f>VLOOKUP(A233,'Branch Population-2'!$A$2:$B$943,2,0)</f>
        <v>315208</v>
      </c>
      <c r="C233">
        <f t="shared" si="69"/>
        <v>0</v>
      </c>
      <c r="D233" s="98">
        <f t="shared" si="70"/>
        <v>315208</v>
      </c>
      <c r="E233" s="120">
        <f t="shared" si="54"/>
        <v>1.1100216932421874E-2</v>
      </c>
      <c r="F233">
        <v>175703295.0079509</v>
      </c>
      <c r="G233" s="29">
        <f t="shared" si="55"/>
        <v>147972234.69028783</v>
      </c>
      <c r="H233" s="29">
        <f t="shared" si="56"/>
        <v>146390113.97485855</v>
      </c>
      <c r="I233" s="29">
        <f t="shared" si="57"/>
        <v>122174877.46926051</v>
      </c>
      <c r="J233" s="29">
        <f t="shared" si="58"/>
        <v>118351419.07363977</v>
      </c>
      <c r="K233" s="29">
        <f t="shared" si="59"/>
        <v>138018058.52237862</v>
      </c>
      <c r="L233" s="29">
        <f t="shared" si="60"/>
        <v>121559608.30214912</v>
      </c>
      <c r="M233" s="29">
        <f t="shared" si="71"/>
        <v>132151027.53599508</v>
      </c>
      <c r="N233" s="29">
        <f t="shared" si="72"/>
        <v>107628156.44684136</v>
      </c>
      <c r="O233" s="29">
        <f t="shared" si="73"/>
        <v>98574910.130773857</v>
      </c>
      <c r="P233" s="29">
        <f t="shared" si="64"/>
        <v>1516199.0189530528</v>
      </c>
      <c r="Q233" s="29">
        <f t="shared" si="65"/>
        <v>2439102.7696201289</v>
      </c>
      <c r="R233" s="29">
        <f t="shared" si="66"/>
        <v>3010424.1390806995</v>
      </c>
      <c r="S233" s="29">
        <f t="shared" si="67"/>
        <v>-307634.58355569193</v>
      </c>
      <c r="T233" s="29">
        <f t="shared" si="68"/>
        <v>2351207.1743185022</v>
      </c>
    </row>
    <row r="234" spans="1:20">
      <c r="A234" s="25" t="s">
        <v>380</v>
      </c>
      <c r="B234" t="str">
        <f>VLOOKUP(A234,'Branch Population-2'!$A$2:$B$943,2,0)</f>
        <v>140568.75</v>
      </c>
      <c r="C234">
        <f t="shared" si="69"/>
        <v>0</v>
      </c>
      <c r="D234" s="98">
        <f t="shared" si="70"/>
        <v>140568.75</v>
      </c>
      <c r="E234" s="120">
        <f t="shared" si="54"/>
        <v>4.9502031005538476E-3</v>
      </c>
      <c r="F234">
        <v>78355855.657689199</v>
      </c>
      <c r="G234" s="29">
        <f t="shared" si="55"/>
        <v>65989036.017868817</v>
      </c>
      <c r="H234" s="29">
        <f t="shared" si="56"/>
        <v>65283480.53921029</v>
      </c>
      <c r="I234" s="29">
        <f t="shared" si="57"/>
        <v>54484561.963075534</v>
      </c>
      <c r="J234" s="29">
        <f t="shared" si="58"/>
        <v>52779469.556317411</v>
      </c>
      <c r="K234" s="29">
        <f t="shared" si="59"/>
        <v>61549916.131308883</v>
      </c>
      <c r="L234" s="29">
        <f t="shared" si="60"/>
        <v>54210179.276930548</v>
      </c>
      <c r="M234" s="29">
        <f t="shared" si="71"/>
        <v>58933481.231283493</v>
      </c>
      <c r="N234" s="29">
        <f t="shared" si="72"/>
        <v>47997371.312076248</v>
      </c>
      <c r="O234" s="29">
        <f t="shared" si="73"/>
        <v>43960026.073085763</v>
      </c>
      <c r="P234" s="29">
        <f t="shared" si="64"/>
        <v>676157.3337144265</v>
      </c>
      <c r="Q234" s="29">
        <f t="shared" si="65"/>
        <v>1087731.3629319037</v>
      </c>
      <c r="R234" s="29">
        <f t="shared" si="66"/>
        <v>1342515.285780818</v>
      </c>
      <c r="S234" s="29">
        <f t="shared" si="67"/>
        <v>-137191.34307249234</v>
      </c>
      <c r="T234" s="29">
        <f t="shared" si="68"/>
        <v>1048533.8363397629</v>
      </c>
    </row>
    <row r="235" spans="1:20">
      <c r="A235" s="25" t="s">
        <v>379</v>
      </c>
      <c r="B235" t="str">
        <f>VLOOKUP(A235,'Branch Population-2'!$A$2:$B$943,2,0)</f>
        <v>103608.8</v>
      </c>
      <c r="C235">
        <f t="shared" si="69"/>
        <v>0</v>
      </c>
      <c r="D235" s="98">
        <f t="shared" si="70"/>
        <v>103608.8</v>
      </c>
      <c r="E235" s="120">
        <f t="shared" si="54"/>
        <v>3.6486388546861487E-3</v>
      </c>
      <c r="F235">
        <v>57753634.27267006</v>
      </c>
      <c r="G235" s="29">
        <f t="shared" si="55"/>
        <v>48638440.869454756</v>
      </c>
      <c r="H235" s="29">
        <f t="shared" si="56"/>
        <v>48118398.139635816</v>
      </c>
      <c r="I235" s="29">
        <f t="shared" si="57"/>
        <v>40158855.247129261</v>
      </c>
      <c r="J235" s="29">
        <f t="shared" si="58"/>
        <v>38902085.316733487</v>
      </c>
      <c r="K235" s="29">
        <f t="shared" si="59"/>
        <v>45366505.361010589</v>
      </c>
      <c r="L235" s="29">
        <f t="shared" si="60"/>
        <v>39956616.407755226</v>
      </c>
      <c r="M235" s="29">
        <f t="shared" si="71"/>
        <v>43438013.571265347</v>
      </c>
      <c r="N235" s="29">
        <f t="shared" si="72"/>
        <v>35377351.259071782</v>
      </c>
      <c r="O235" s="29">
        <f t="shared" si="73"/>
        <v>32401551.193996739</v>
      </c>
      <c r="P235" s="29">
        <f t="shared" si="64"/>
        <v>498374.28274315083</v>
      </c>
      <c r="Q235" s="29">
        <f t="shared" si="65"/>
        <v>801732.54180419922</v>
      </c>
      <c r="R235" s="29">
        <f t="shared" si="66"/>
        <v>989525.74979437201</v>
      </c>
      <c r="S235" s="29">
        <f t="shared" si="67"/>
        <v>-101119.41968701611</v>
      </c>
      <c r="T235" s="29">
        <f t="shared" si="68"/>
        <v>772841.27903648035</v>
      </c>
    </row>
    <row r="236" spans="1:20">
      <c r="A236" s="25" t="s">
        <v>353</v>
      </c>
      <c r="B236" t="str">
        <f>VLOOKUP(A236,'Branch Population-2'!$A$2:$B$943,2,0)</f>
        <v>310871</v>
      </c>
      <c r="C236">
        <f t="shared" si="69"/>
        <v>0</v>
      </c>
      <c r="D236" s="98">
        <f t="shared" si="70"/>
        <v>310871</v>
      </c>
      <c r="E236" s="120">
        <f t="shared" si="54"/>
        <v>1.0947487176717978E-2</v>
      </c>
      <c r="F236">
        <v>173285763.75731802</v>
      </c>
      <c r="G236" s="29">
        <f t="shared" si="55"/>
        <v>145936259.77260876</v>
      </c>
      <c r="H236" s="29">
        <f t="shared" si="56"/>
        <v>144375907.72276798</v>
      </c>
      <c r="I236" s="29">
        <f t="shared" si="57"/>
        <v>120493852.73770489</v>
      </c>
      <c r="J236" s="29">
        <f t="shared" si="58"/>
        <v>116723001.95058966</v>
      </c>
      <c r="K236" s="29">
        <f t="shared" si="59"/>
        <v>136119044.79236048</v>
      </c>
      <c r="L236" s="29">
        <f t="shared" si="60"/>
        <v>119887049.1627668</v>
      </c>
      <c r="M236" s="29">
        <f t="shared" si="71"/>
        <v>130332739.27420093</v>
      </c>
      <c r="N236" s="29">
        <f t="shared" si="72"/>
        <v>106147282.50166881</v>
      </c>
      <c r="O236" s="29">
        <f t="shared" si="73"/>
        <v>97218601.327579886</v>
      </c>
      <c r="P236" s="29">
        <f t="shared" si="64"/>
        <v>1495337.3810974166</v>
      </c>
      <c r="Q236" s="29">
        <f t="shared" si="65"/>
        <v>2405542.7435045401</v>
      </c>
      <c r="R236" s="29">
        <f t="shared" si="66"/>
        <v>2969003.2059470448</v>
      </c>
      <c r="S236" s="29">
        <f t="shared" si="67"/>
        <v>-303401.78746904107</v>
      </c>
      <c r="T236" s="29">
        <f t="shared" si="68"/>
        <v>2318856.5185133852</v>
      </c>
    </row>
    <row r="237" spans="1:20">
      <c r="A237" s="25" t="s">
        <v>36</v>
      </c>
      <c r="B237" t="str">
        <f>VLOOKUP(A237,'Branch Population-2'!$A$2:$B$943,2,0)</f>
        <v>59222.16</v>
      </c>
      <c r="C237">
        <f t="shared" si="69"/>
        <v>0</v>
      </c>
      <c r="D237" s="98">
        <f t="shared" si="70"/>
        <v>59222.16</v>
      </c>
      <c r="E237" s="120">
        <f t="shared" si="54"/>
        <v>2.0855397807371559E-3</v>
      </c>
      <c r="F237">
        <v>33011626.130961362</v>
      </c>
      <c r="G237" s="29">
        <f t="shared" si="55"/>
        <v>27801437.014243852</v>
      </c>
      <c r="H237" s="29">
        <f t="shared" si="56"/>
        <v>27504183.752434295</v>
      </c>
      <c r="I237" s="29">
        <f t="shared" si="57"/>
        <v>22954557.439738017</v>
      </c>
      <c r="J237" s="29">
        <f t="shared" si="58"/>
        <v>22236195.390364923</v>
      </c>
      <c r="K237" s="29">
        <f t="shared" si="59"/>
        <v>25931218.575358719</v>
      </c>
      <c r="L237" s="29">
        <f t="shared" si="60"/>
        <v>22838958.9490343</v>
      </c>
      <c r="M237" s="29">
        <f t="shared" si="71"/>
        <v>24828904.396148279</v>
      </c>
      <c r="N237" s="29">
        <f t="shared" si="72"/>
        <v>20221478.838100147</v>
      </c>
      <c r="O237" s="29">
        <f t="shared" si="73"/>
        <v>18520529.617745459</v>
      </c>
      <c r="P237" s="29">
        <f t="shared" si="64"/>
        <v>284867.7092341588</v>
      </c>
      <c r="Q237" s="29">
        <f t="shared" si="65"/>
        <v>458265.44528973382</v>
      </c>
      <c r="R237" s="29">
        <f t="shared" si="66"/>
        <v>565606.90094318497</v>
      </c>
      <c r="S237" s="29">
        <f t="shared" si="67"/>
        <v>-57799.245351858313</v>
      </c>
      <c r="T237" s="29">
        <f t="shared" si="68"/>
        <v>441751.37518920284</v>
      </c>
    </row>
    <row r="238" spans="1:20">
      <c r="A238" s="25" t="s">
        <v>49</v>
      </c>
      <c r="B238" t="str">
        <f>VLOOKUP(A238,'Branch Population-2'!$A$2:$B$943,2,0)</f>
        <v>229118</v>
      </c>
      <c r="C238">
        <f t="shared" si="69"/>
        <v>0</v>
      </c>
      <c r="D238" s="98">
        <f t="shared" si="70"/>
        <v>229118</v>
      </c>
      <c r="E238" s="120">
        <f t="shared" si="54"/>
        <v>8.0685119131577721E-3</v>
      </c>
      <c r="F238">
        <v>127714993.10179847</v>
      </c>
      <c r="G238" s="29">
        <f t="shared" si="55"/>
        <v>107557874.3806292</v>
      </c>
      <c r="H238" s="29">
        <f t="shared" si="56"/>
        <v>106407864.43774156</v>
      </c>
      <c r="I238" s="29">
        <f t="shared" si="57"/>
        <v>88806323.367433667</v>
      </c>
      <c r="J238" s="29">
        <f t="shared" si="58"/>
        <v>86027132.672121897</v>
      </c>
      <c r="K238" s="29">
        <f t="shared" si="59"/>
        <v>100322395.15662785</v>
      </c>
      <c r="L238" s="29">
        <f t="shared" si="60"/>
        <v>88359097.278532922</v>
      </c>
      <c r="M238" s="29">
        <f t="shared" si="71"/>
        <v>96057774.951752886</v>
      </c>
      <c r="N238" s="29">
        <f t="shared" si="72"/>
        <v>78232620.836994618</v>
      </c>
      <c r="O238" s="29">
        <f t="shared" si="73"/>
        <v>71652008.386026517</v>
      </c>
      <c r="P238" s="29">
        <f t="shared" si="64"/>
        <v>1102092.8619339787</v>
      </c>
      <c r="Q238" s="29">
        <f t="shared" si="65"/>
        <v>1772931.9952850966</v>
      </c>
      <c r="R238" s="29">
        <f t="shared" si="66"/>
        <v>2188213.3635500739</v>
      </c>
      <c r="S238" s="29">
        <f t="shared" si="67"/>
        <v>-223613.04445037252</v>
      </c>
      <c r="T238" s="29">
        <f t="shared" si="68"/>
        <v>1709042.5540135615</v>
      </c>
    </row>
    <row r="239" spans="1:20">
      <c r="A239" s="25" t="s">
        <v>216</v>
      </c>
      <c r="B239" t="str">
        <f>VLOOKUP(A239,'Branch Population-2'!$A$2:$B$943,2,0)</f>
        <v>69419.75</v>
      </c>
      <c r="C239">
        <f t="shared" si="69"/>
        <v>0</v>
      </c>
      <c r="D239" s="98">
        <f t="shared" si="70"/>
        <v>69419.75</v>
      </c>
      <c r="E239" s="120">
        <f t="shared" si="54"/>
        <v>2.4446533222332346E-3</v>
      </c>
      <c r="F239">
        <v>38695968.41967272</v>
      </c>
      <c r="G239" s="29">
        <f t="shared" si="55"/>
        <v>32588625.730124578</v>
      </c>
      <c r="H239" s="29">
        <f t="shared" si="56"/>
        <v>32240187.795380153</v>
      </c>
      <c r="I239" s="29">
        <f t="shared" si="57"/>
        <v>26907151.627486289</v>
      </c>
      <c r="J239" s="29">
        <f t="shared" si="58"/>
        <v>26065093.285187256</v>
      </c>
      <c r="K239" s="29">
        <f t="shared" si="59"/>
        <v>30396370.390690893</v>
      </c>
      <c r="L239" s="29">
        <f t="shared" si="60"/>
        <v>26771647.986196786</v>
      </c>
      <c r="M239" s="29">
        <f t="shared" si="71"/>
        <v>29104246.382680308</v>
      </c>
      <c r="N239" s="29">
        <f t="shared" si="72"/>
        <v>23703458.394141696</v>
      </c>
      <c r="O239" s="29">
        <f t="shared" si="73"/>
        <v>21709619.100881923</v>
      </c>
      <c r="P239" s="29">
        <f t="shared" si="64"/>
        <v>333919.68746340892</v>
      </c>
      <c r="Q239" s="29">
        <f t="shared" si="65"/>
        <v>537175.14939765795</v>
      </c>
      <c r="R239" s="29">
        <f t="shared" si="66"/>
        <v>662999.95916647871</v>
      </c>
      <c r="S239" s="29">
        <f t="shared" si="67"/>
        <v>-67751.820644749649</v>
      </c>
      <c r="T239" s="29">
        <f t="shared" si="68"/>
        <v>517817.48635630083</v>
      </c>
    </row>
    <row r="240" spans="1:20">
      <c r="A240" s="25" t="s">
        <v>116</v>
      </c>
      <c r="B240" t="str">
        <f>VLOOKUP(A240,'Branch Population-2'!$A$2:$B$943,2,0)</f>
        <v>152551.8</v>
      </c>
      <c r="C240">
        <f t="shared" si="69"/>
        <v>0</v>
      </c>
      <c r="D240" s="98">
        <f t="shared" si="70"/>
        <v>152551.79999999999</v>
      </c>
      <c r="E240" s="120">
        <f t="shared" si="54"/>
        <v>5.3721925631057431E-3</v>
      </c>
      <c r="F240">
        <v>85035449.352154508</v>
      </c>
      <c r="G240" s="29">
        <f t="shared" si="55"/>
        <v>71614396.69052133</v>
      </c>
      <c r="H240" s="29">
        <f t="shared" si="56"/>
        <v>70848694.795404375</v>
      </c>
      <c r="I240" s="29">
        <f t="shared" si="57"/>
        <v>59129201.900697738</v>
      </c>
      <c r="J240" s="29">
        <f t="shared" si="58"/>
        <v>57278755.654165111</v>
      </c>
      <c r="K240" s="29">
        <f t="shared" si="59"/>
        <v>66796855.600410521</v>
      </c>
      <c r="L240" s="29">
        <f t="shared" si="60"/>
        <v>58831428.941485591</v>
      </c>
      <c r="M240" s="29">
        <f t="shared" si="71"/>
        <v>63957377.739351831</v>
      </c>
      <c r="N240" s="29">
        <f t="shared" si="72"/>
        <v>52088998.365039125</v>
      </c>
      <c r="O240" s="29">
        <f t="shared" si="73"/>
        <v>47707481.965203248</v>
      </c>
      <c r="P240" s="29">
        <f t="shared" si="64"/>
        <v>733797.64948707621</v>
      </c>
      <c r="Q240" s="29">
        <f t="shared" si="65"/>
        <v>1180457.0883052966</v>
      </c>
      <c r="R240" s="29">
        <f t="shared" si="66"/>
        <v>1456960.5504308615</v>
      </c>
      <c r="S240" s="29">
        <f t="shared" si="67"/>
        <v>-148886.47960607344</v>
      </c>
      <c r="T240" s="29">
        <f t="shared" si="68"/>
        <v>1137918.0941321328</v>
      </c>
    </row>
    <row r="241" spans="1:20">
      <c r="A241" s="25" t="s">
        <v>17</v>
      </c>
      <c r="B241" t="str">
        <f>VLOOKUP(A241,'Branch Population-2'!$A$2:$B$943,2,0)</f>
        <v>108573.96</v>
      </c>
      <c r="C241">
        <f t="shared" si="69"/>
        <v>0</v>
      </c>
      <c r="D241" s="98">
        <f t="shared" si="70"/>
        <v>108573.96</v>
      </c>
      <c r="E241" s="120">
        <f t="shared" si="54"/>
        <v>3.8234895980181192E-3</v>
      </c>
      <c r="F241">
        <v>60521314.573429167</v>
      </c>
      <c r="G241" s="29">
        <f t="shared" si="55"/>
        <v>50969301.192780398</v>
      </c>
      <c r="H241" s="29">
        <f t="shared" si="56"/>
        <v>50424336.879462875</v>
      </c>
      <c r="I241" s="29">
        <f t="shared" si="57"/>
        <v>42083355.306186371</v>
      </c>
      <c r="J241" s="29">
        <f t="shared" si="58"/>
        <v>40766358.215669021</v>
      </c>
      <c r="K241" s="29">
        <f t="shared" si="59"/>
        <v>47540567.388157651</v>
      </c>
      <c r="L241" s="29">
        <f t="shared" si="60"/>
        <v>41871424.739896223</v>
      </c>
      <c r="M241" s="29">
        <f t="shared" si="71"/>
        <v>45519658.059605181</v>
      </c>
      <c r="N241" s="29">
        <f t="shared" si="72"/>
        <v>37072711.203183599</v>
      </c>
      <c r="O241" s="29">
        <f t="shared" si="73"/>
        <v>33954304.299200006</v>
      </c>
      <c r="P241" s="29">
        <f t="shared" si="64"/>
        <v>522257.4669292912</v>
      </c>
      <c r="Q241" s="29">
        <f t="shared" si="65"/>
        <v>840153.31636451208</v>
      </c>
      <c r="R241" s="29">
        <f t="shared" si="66"/>
        <v>1036945.9850625058</v>
      </c>
      <c r="S241" s="29">
        <f t="shared" si="67"/>
        <v>-105965.28314507358</v>
      </c>
      <c r="T241" s="29">
        <f t="shared" si="68"/>
        <v>809877.52118020528</v>
      </c>
    </row>
    <row r="242" spans="1:20">
      <c r="A242" s="25" t="s">
        <v>74</v>
      </c>
      <c r="B242" t="str">
        <f>VLOOKUP(A242,'Branch Population-2'!$A$2:$B$943,2,0)</f>
        <v>387832</v>
      </c>
      <c r="C242">
        <f t="shared" si="69"/>
        <v>0</v>
      </c>
      <c r="D242" s="98">
        <f t="shared" si="70"/>
        <v>387832</v>
      </c>
      <c r="E242" s="120">
        <f t="shared" si="54"/>
        <v>1.3657709618204615E-2</v>
      </c>
      <c r="F242">
        <v>216185376.98765138</v>
      </c>
      <c r="G242" s="29">
        <f t="shared" si="55"/>
        <v>182065073.61616364</v>
      </c>
      <c r="H242" s="29">
        <f t="shared" si="56"/>
        <v>180118431.9024179</v>
      </c>
      <c r="I242" s="29">
        <f t="shared" si="57"/>
        <v>150323999.00592068</v>
      </c>
      <c r="J242" s="29">
        <f t="shared" si="58"/>
        <v>145619614.86436847</v>
      </c>
      <c r="K242" s="29">
        <f t="shared" si="59"/>
        <v>169817452.83384669</v>
      </c>
      <c r="L242" s="29">
        <f t="shared" si="60"/>
        <v>149566971.67279732</v>
      </c>
      <c r="M242" s="29">
        <f t="shared" si="71"/>
        <v>162598656.47870627</v>
      </c>
      <c r="N242" s="29">
        <f t="shared" si="72"/>
        <v>132425709.91564737</v>
      </c>
      <c r="O242" s="29">
        <f t="shared" si="73"/>
        <v>121286593.44254678</v>
      </c>
      <c r="P242" s="29">
        <f t="shared" si="64"/>
        <v>1865531.6423396626</v>
      </c>
      <c r="Q242" s="29">
        <f t="shared" si="65"/>
        <v>3001072.6420246754</v>
      </c>
      <c r="R242" s="29">
        <f t="shared" si="66"/>
        <v>3704026.5942106349</v>
      </c>
      <c r="S242" s="29">
        <f t="shared" si="67"/>
        <v>-378513.66656167072</v>
      </c>
      <c r="T242" s="29">
        <f t="shared" si="68"/>
        <v>2892925.8801499121</v>
      </c>
    </row>
    <row r="243" spans="1:20">
      <c r="A243" s="25" t="s">
        <v>117</v>
      </c>
      <c r="B243" t="str">
        <f>VLOOKUP(A243,'Branch Population-2'!$A$2:$B$943,2,0)</f>
        <v>60699.87</v>
      </c>
      <c r="C243">
        <f t="shared" si="69"/>
        <v>0</v>
      </c>
      <c r="D243" s="98">
        <f t="shared" si="70"/>
        <v>60699.87</v>
      </c>
      <c r="E243" s="120">
        <f t="shared" si="54"/>
        <v>2.1375781222868918E-3</v>
      </c>
      <c r="F243">
        <v>33835331.481289402</v>
      </c>
      <c r="G243" s="29">
        <f t="shared" si="55"/>
        <v>28495137.843297001</v>
      </c>
      <c r="H243" s="29">
        <f t="shared" si="56"/>
        <v>28190467.524806153</v>
      </c>
      <c r="I243" s="29">
        <f t="shared" si="57"/>
        <v>23527319.039015643</v>
      </c>
      <c r="J243" s="29">
        <f t="shared" si="58"/>
        <v>22791032.435996089</v>
      </c>
      <c r="K243" s="29">
        <f t="shared" si="59"/>
        <v>26578253.756125402</v>
      </c>
      <c r="L243" s="29">
        <f t="shared" si="60"/>
        <v>23408836.137380309</v>
      </c>
      <c r="M243" s="29">
        <f t="shared" si="71"/>
        <v>25448434.658388499</v>
      </c>
      <c r="N243" s="29">
        <f t="shared" si="72"/>
        <v>20726044.721780326</v>
      </c>
      <c r="O243" s="29">
        <f t="shared" si="73"/>
        <v>18982653.454860464</v>
      </c>
      <c r="P243" s="29">
        <f t="shared" si="64"/>
        <v>291975.72188706457</v>
      </c>
      <c r="Q243" s="29">
        <f t="shared" si="65"/>
        <v>469700.07434006047</v>
      </c>
      <c r="R243" s="29">
        <f t="shared" si="66"/>
        <v>579719.91157286742</v>
      </c>
      <c r="S243" s="29">
        <f t="shared" si="67"/>
        <v>-59241.450817665282</v>
      </c>
      <c r="T243" s="29">
        <f t="shared" si="68"/>
        <v>452773.94553501322</v>
      </c>
    </row>
    <row r="244" spans="1:20">
      <c r="A244" s="25" t="s">
        <v>358</v>
      </c>
      <c r="B244" t="str">
        <f>VLOOKUP(A244,'Branch Population-2'!$A$2:$B$943,2,0)</f>
        <v>48983.13</v>
      </c>
      <c r="C244">
        <f t="shared" si="69"/>
        <v>0</v>
      </c>
      <c r="D244" s="98">
        <f t="shared" si="70"/>
        <v>48983.13</v>
      </c>
      <c r="E244" s="120">
        <f t="shared" si="54"/>
        <v>1.72496690765787E-3</v>
      </c>
      <c r="F244">
        <v>27304184.350659914</v>
      </c>
      <c r="G244" s="29">
        <f t="shared" si="55"/>
        <v>22994794.574455209</v>
      </c>
      <c r="H244" s="29">
        <f t="shared" si="56"/>
        <v>22748933.985004548</v>
      </c>
      <c r="I244" s="29">
        <f t="shared" si="57"/>
        <v>18985901.074245762</v>
      </c>
      <c r="J244" s="29">
        <f t="shared" si="58"/>
        <v>18391737.983073324</v>
      </c>
      <c r="K244" s="29">
        <f t="shared" si="59"/>
        <v>21447921.699161444</v>
      </c>
      <c r="L244" s="29">
        <f t="shared" si="60"/>
        <v>18890288.622792728</v>
      </c>
      <c r="M244" s="29">
        <f t="shared" si="71"/>
        <v>20536188.679948565</v>
      </c>
      <c r="N244" s="29">
        <f t="shared" si="72"/>
        <v>16725349.543463264</v>
      </c>
      <c r="O244" s="29">
        <f t="shared" si="73"/>
        <v>15318480.614940017</v>
      </c>
      <c r="P244" s="29">
        <f t="shared" si="64"/>
        <v>235616.39822355349</v>
      </c>
      <c r="Q244" s="29">
        <f t="shared" si="65"/>
        <v>379035.07540310785</v>
      </c>
      <c r="R244" s="29">
        <f t="shared" si="66"/>
        <v>467818.06603807007</v>
      </c>
      <c r="S244" s="29">
        <f t="shared" si="67"/>
        <v>-47806.225726518111</v>
      </c>
      <c r="T244" s="29">
        <f t="shared" si="68"/>
        <v>365376.15376695979</v>
      </c>
    </row>
    <row r="245" spans="1:20">
      <c r="A245" s="25" t="s">
        <v>262</v>
      </c>
      <c r="B245" t="str">
        <f>VLOOKUP(A245,'Branch Population-2'!$A$2:$B$943,2,0)</f>
        <v>262547</v>
      </c>
      <c r="C245">
        <f t="shared" si="69"/>
        <v>0</v>
      </c>
      <c r="D245" s="98">
        <f t="shared" si="70"/>
        <v>262547</v>
      </c>
      <c r="E245" s="120">
        <f t="shared" si="54"/>
        <v>9.2457318816672341E-3</v>
      </c>
      <c r="F245">
        <v>146348991.7592589</v>
      </c>
      <c r="G245" s="29">
        <f t="shared" si="55"/>
        <v>123250889.25798517</v>
      </c>
      <c r="H245" s="29">
        <f t="shared" si="56"/>
        <v>121933089.43223898</v>
      </c>
      <c r="I245" s="29">
        <f t="shared" si="57"/>
        <v>101763430.98817903</v>
      </c>
      <c r="J245" s="29">
        <f t="shared" si="58"/>
        <v>98578748.075959042</v>
      </c>
      <c r="K245" s="29">
        <f t="shared" si="59"/>
        <v>114959732.02099864</v>
      </c>
      <c r="L245" s="29">
        <f t="shared" si="60"/>
        <v>101250953.27816662</v>
      </c>
      <c r="M245" s="29">
        <f t="shared" si="71"/>
        <v>110072891.00052314</v>
      </c>
      <c r="N245" s="29">
        <f t="shared" si="72"/>
        <v>89646993.701456994</v>
      </c>
      <c r="O245" s="29">
        <f t="shared" si="73"/>
        <v>82106250.254131511</v>
      </c>
      <c r="P245" s="29">
        <f t="shared" si="64"/>
        <v>1262891.4996734445</v>
      </c>
      <c r="Q245" s="29">
        <f t="shared" si="65"/>
        <v>2031608.0646920635</v>
      </c>
      <c r="R245" s="29">
        <f t="shared" si="66"/>
        <v>2507480.2239893037</v>
      </c>
      <c r="S245" s="29">
        <f t="shared" si="67"/>
        <v>-256238.8550062062</v>
      </c>
      <c r="T245" s="29">
        <f t="shared" si="68"/>
        <v>1958396.9632617186</v>
      </c>
    </row>
    <row r="246" spans="1:20">
      <c r="A246" s="25" t="s">
        <v>342</v>
      </c>
      <c r="B246" t="str">
        <f>VLOOKUP(A246,'Branch Population-2'!$A$2:$B$943,2,0)</f>
        <v>327194</v>
      </c>
      <c r="C246">
        <f t="shared" si="69"/>
        <v>0</v>
      </c>
      <c r="D246" s="98">
        <f t="shared" si="70"/>
        <v>327194</v>
      </c>
      <c r="E246" s="120">
        <f t="shared" si="54"/>
        <v>1.1522310280788694E-2</v>
      </c>
      <c r="F246">
        <v>182384533.09189957</v>
      </c>
      <c r="G246" s="29">
        <f t="shared" si="55"/>
        <v>153598980.2202166</v>
      </c>
      <c r="H246" s="29">
        <f t="shared" si="56"/>
        <v>151956698.28142008</v>
      </c>
      <c r="I246" s="29">
        <f t="shared" si="57"/>
        <v>126820660.82928486</v>
      </c>
      <c r="J246" s="29">
        <f t="shared" si="58"/>
        <v>122851812.81052667</v>
      </c>
      <c r="K246" s="29">
        <f t="shared" si="59"/>
        <v>143266289.68862197</v>
      </c>
      <c r="L246" s="29">
        <f t="shared" si="60"/>
        <v>126181995.63086399</v>
      </c>
      <c r="M246" s="29">
        <f t="shared" si="71"/>
        <v>137176160.83225164</v>
      </c>
      <c r="N246" s="29">
        <f t="shared" si="72"/>
        <v>111720790.78090598</v>
      </c>
      <c r="O246" s="29">
        <f t="shared" si="73"/>
        <v>102323288.57557048</v>
      </c>
      <c r="P246" s="29">
        <f t="shared" si="64"/>
        <v>1573853.5246799737</v>
      </c>
      <c r="Q246" s="29">
        <f t="shared" si="65"/>
        <v>2531851.3223112626</v>
      </c>
      <c r="R246" s="29">
        <f t="shared" si="66"/>
        <v>3124897.5779877743</v>
      </c>
      <c r="S246" s="29">
        <f t="shared" si="67"/>
        <v>-319332.59921042947</v>
      </c>
      <c r="T246" s="29">
        <f t="shared" si="68"/>
        <v>2440613.4368225681</v>
      </c>
    </row>
    <row r="247" spans="1:20">
      <c r="A247" s="25" t="s">
        <v>118</v>
      </c>
      <c r="B247" t="str">
        <f>VLOOKUP(A247,'Branch Population-2'!$A$2:$B$943,2,0)</f>
        <v>34063.04</v>
      </c>
      <c r="C247">
        <f t="shared" si="69"/>
        <v>0</v>
      </c>
      <c r="D247" s="98">
        <f t="shared" si="70"/>
        <v>34063.040000000001</v>
      </c>
      <c r="E247" s="120">
        <f t="shared" si="54"/>
        <v>1.1995480234567766E-3</v>
      </c>
      <c r="F247">
        <v>18987425.338150151</v>
      </c>
      <c r="G247" s="29">
        <f t="shared" si="55"/>
        <v>15990660.608692236</v>
      </c>
      <c r="H247" s="29">
        <f t="shared" si="56"/>
        <v>15819688.294491785</v>
      </c>
      <c r="I247" s="29">
        <f t="shared" si="57"/>
        <v>13202862.041034872</v>
      </c>
      <c r="J247" s="29">
        <f t="shared" si="58"/>
        <v>12789678.94838378</v>
      </c>
      <c r="K247" s="29">
        <f t="shared" si="59"/>
        <v>14914959.798514394</v>
      </c>
      <c r="L247" s="29">
        <f t="shared" si="60"/>
        <v>13136372.807734696</v>
      </c>
      <c r="M247" s="29">
        <f t="shared" si="71"/>
        <v>14280937.466687718</v>
      </c>
      <c r="N247" s="29">
        <f t="shared" si="72"/>
        <v>11630866.59658072</v>
      </c>
      <c r="O247" s="29">
        <f t="shared" si="73"/>
        <v>10652525.020878136</v>
      </c>
      <c r="P247" s="29">
        <f t="shared" si="64"/>
        <v>163848.46777543274</v>
      </c>
      <c r="Q247" s="29">
        <f t="shared" si="65"/>
        <v>263582.31772569619</v>
      </c>
      <c r="R247" s="29">
        <f t="shared" si="66"/>
        <v>325322.32007585926</v>
      </c>
      <c r="S247" s="29">
        <f t="shared" si="67"/>
        <v>-33244.61665008781</v>
      </c>
      <c r="T247" s="29">
        <f t="shared" si="68"/>
        <v>254083.85582567108</v>
      </c>
    </row>
    <row r="248" spans="1:20">
      <c r="A248" s="25" t="s">
        <v>57</v>
      </c>
      <c r="B248" t="str">
        <f>VLOOKUP(A248,'Branch Population-2'!$A$2:$B$943,2,0)</f>
        <v>65228.66</v>
      </c>
      <c r="C248">
        <f t="shared" si="69"/>
        <v>0</v>
      </c>
      <c r="D248" s="98">
        <f t="shared" si="70"/>
        <v>65228.66</v>
      </c>
      <c r="E248" s="120">
        <f t="shared" si="54"/>
        <v>2.2970618645820839E-3</v>
      </c>
      <c r="F248">
        <v>36359770.345147736</v>
      </c>
      <c r="G248" s="29">
        <f t="shared" si="55"/>
        <v>30621147.261658937</v>
      </c>
      <c r="H248" s="29">
        <f t="shared" si="56"/>
        <v>30293745.627735648</v>
      </c>
      <c r="I248" s="29">
        <f t="shared" si="57"/>
        <v>25282681.730743051</v>
      </c>
      <c r="J248" s="29">
        <f t="shared" si="58"/>
        <v>24491461.115428429</v>
      </c>
      <c r="K248" s="29">
        <f t="shared" si="59"/>
        <v>28561245.314891562</v>
      </c>
      <c r="L248" s="29">
        <f t="shared" si="60"/>
        <v>25155358.873106215</v>
      </c>
      <c r="M248" s="29">
        <f t="shared" si="71"/>
        <v>27347130.922426023</v>
      </c>
      <c r="N248" s="29">
        <f t="shared" si="72"/>
        <v>22272405.596615009</v>
      </c>
      <c r="O248" s="29">
        <f t="shared" si="73"/>
        <v>20398940.691387288</v>
      </c>
      <c r="P248" s="29">
        <f t="shared" si="64"/>
        <v>313759.89917648747</v>
      </c>
      <c r="Q248" s="29">
        <f t="shared" si="65"/>
        <v>504744.18563174072</v>
      </c>
      <c r="R248" s="29">
        <f t="shared" si="66"/>
        <v>622972.55343737372</v>
      </c>
      <c r="S248" s="29">
        <f t="shared" si="67"/>
        <v>-63661.428818417749</v>
      </c>
      <c r="T248" s="29">
        <f t="shared" si="68"/>
        <v>486555.20596933563</v>
      </c>
    </row>
    <row r="249" spans="1:20">
      <c r="A249" s="25" t="s">
        <v>124</v>
      </c>
      <c r="B249" t="str">
        <f>VLOOKUP(A249,'Branch Population-2'!$A$2:$B$943,2,0)</f>
        <v>63100.35</v>
      </c>
      <c r="C249">
        <f t="shared" si="69"/>
        <v>0</v>
      </c>
      <c r="D249" s="98">
        <f t="shared" si="70"/>
        <v>63100.35</v>
      </c>
      <c r="E249" s="120">
        <f t="shared" si="54"/>
        <v>2.2221122989002392E-3</v>
      </c>
      <c r="F249">
        <v>35173407.436216578</v>
      </c>
      <c r="G249" s="29">
        <f t="shared" si="55"/>
        <v>29622026.722796705</v>
      </c>
      <c r="H249" s="29">
        <f t="shared" si="56"/>
        <v>29305307.696357533</v>
      </c>
      <c r="I249" s="29">
        <f t="shared" si="57"/>
        <v>24457747.041691367</v>
      </c>
      <c r="J249" s="29">
        <f t="shared" si="58"/>
        <v>23692342.727796711</v>
      </c>
      <c r="K249" s="29">
        <f t="shared" si="59"/>
        <v>27629336.181450263</v>
      </c>
      <c r="L249" s="29">
        <f t="shared" si="60"/>
        <v>24334578.531409469</v>
      </c>
      <c r="M249" s="29">
        <f t="shared" si="71"/>
        <v>26454836.458405014</v>
      </c>
      <c r="N249" s="29">
        <f t="shared" si="72"/>
        <v>21545691.548597898</v>
      </c>
      <c r="O249" s="29">
        <f t="shared" si="73"/>
        <v>19733354.897307102</v>
      </c>
      <c r="P249" s="29">
        <f t="shared" si="64"/>
        <v>303522.4003375367</v>
      </c>
      <c r="Q249" s="29">
        <f t="shared" si="65"/>
        <v>488275.16576038522</v>
      </c>
      <c r="R249" s="29">
        <f t="shared" si="66"/>
        <v>602645.92530786281</v>
      </c>
      <c r="S249" s="29">
        <f t="shared" si="67"/>
        <v>-61584.255140949484</v>
      </c>
      <c r="T249" s="29">
        <f t="shared" si="68"/>
        <v>470679.66429154249</v>
      </c>
    </row>
    <row r="250" spans="1:20">
      <c r="A250" s="25" t="s">
        <v>89</v>
      </c>
      <c r="B250" t="str">
        <f>VLOOKUP(A250,'Branch Population-2'!$A$2:$B$943,2,0)</f>
        <v>55589.6</v>
      </c>
      <c r="C250">
        <f t="shared" si="69"/>
        <v>0</v>
      </c>
      <c r="D250" s="98">
        <f t="shared" si="70"/>
        <v>55589.599999999999</v>
      </c>
      <c r="E250" s="120">
        <f t="shared" si="54"/>
        <v>1.957617253326562E-3</v>
      </c>
      <c r="F250">
        <v>30986763.940553498</v>
      </c>
      <c r="G250" s="29">
        <f t="shared" si="55"/>
        <v>26096156.625273544</v>
      </c>
      <c r="H250" s="29">
        <f t="shared" si="56"/>
        <v>25817136.239615735</v>
      </c>
      <c r="I250" s="29">
        <f t="shared" si="57"/>
        <v>21546574.225797579</v>
      </c>
      <c r="J250" s="29">
        <f t="shared" si="58"/>
        <v>20872274.960457873</v>
      </c>
      <c r="K250" s="29">
        <f t="shared" si="59"/>
        <v>24340653.365509819</v>
      </c>
      <c r="L250" s="29">
        <f t="shared" si="60"/>
        <v>21438066.298041765</v>
      </c>
      <c r="M250" s="29">
        <f t="shared" si="71"/>
        <v>23305952.768695436</v>
      </c>
      <c r="N250" s="29">
        <f t="shared" si="72"/>
        <v>18981136.790999379</v>
      </c>
      <c r="O250" s="29">
        <f t="shared" si="73"/>
        <v>17384520.13973524</v>
      </c>
      <c r="P250" s="29">
        <f t="shared" si="64"/>
        <v>267394.53625540156</v>
      </c>
      <c r="Q250" s="29">
        <f t="shared" si="65"/>
        <v>430156.42788912437</v>
      </c>
      <c r="R250" s="29">
        <f t="shared" si="66"/>
        <v>530913.789376667</v>
      </c>
      <c r="S250" s="29">
        <f t="shared" si="67"/>
        <v>-54253.963877907576</v>
      </c>
      <c r="T250" s="29">
        <f t="shared" si="68"/>
        <v>414655.29535257933</v>
      </c>
    </row>
    <row r="251" spans="1:20">
      <c r="A251" s="25" t="s">
        <v>1063</v>
      </c>
      <c r="B251" t="str">
        <f>VLOOKUP(A251,'Branch Population-2'!$A$2:$B$943,2,0)</f>
        <v>289514</v>
      </c>
      <c r="C251">
        <f t="shared" si="69"/>
        <v>0</v>
      </c>
      <c r="D251" s="98">
        <f t="shared" si="70"/>
        <v>289514</v>
      </c>
      <c r="E251" s="120">
        <f t="shared" si="54"/>
        <v>1.0195389092196855E-2</v>
      </c>
      <c r="F251">
        <v>161380941.31789768</v>
      </c>
      <c r="G251" s="29">
        <f t="shared" si="55"/>
        <v>135910362.5356082</v>
      </c>
      <c r="H251" s="29">
        <f t="shared" si="56"/>
        <v>134457207.48622242</v>
      </c>
      <c r="I251" s="29">
        <f t="shared" si="57"/>
        <v>112215862.14701241</v>
      </c>
      <c r="J251" s="29">
        <f t="shared" si="58"/>
        <v>108704070.77766345</v>
      </c>
      <c r="K251" s="29">
        <f t="shared" si="59"/>
        <v>126767595.34988937</v>
      </c>
      <c r="L251" s="29">
        <f t="shared" si="60"/>
        <v>111650746.2944735</v>
      </c>
      <c r="M251" s="29">
        <f t="shared" si="71"/>
        <v>121378812.04175046</v>
      </c>
      <c r="N251" s="29">
        <f t="shared" si="72"/>
        <v>98854908.776271001</v>
      </c>
      <c r="O251" s="29">
        <f t="shared" si="73"/>
        <v>90539632.660341308</v>
      </c>
      <c r="P251" s="29">
        <f t="shared" si="64"/>
        <v>1392606.9223280314</v>
      </c>
      <c r="Q251" s="29">
        <f t="shared" si="65"/>
        <v>2240280.7011363986</v>
      </c>
      <c r="R251" s="29">
        <f t="shared" si="66"/>
        <v>2765031.1356368163</v>
      </c>
      <c r="S251" s="29">
        <f t="shared" si="67"/>
        <v>-282557.9262694557</v>
      </c>
      <c r="T251" s="29">
        <f t="shared" si="68"/>
        <v>2159549.8650594112</v>
      </c>
    </row>
    <row r="252" spans="1:20">
      <c r="A252" s="25" t="s">
        <v>139</v>
      </c>
      <c r="B252" t="str">
        <f>VLOOKUP(A252,'Branch Population-2'!$A$2:$B$943,2,0)</f>
        <v>278605</v>
      </c>
      <c r="C252">
        <f t="shared" si="69"/>
        <v>0</v>
      </c>
      <c r="D252" s="98">
        <f t="shared" si="70"/>
        <v>278605</v>
      </c>
      <c r="E252" s="120">
        <f t="shared" si="54"/>
        <v>9.8112228701600097E-3</v>
      </c>
      <c r="F252">
        <v>155300044.75041929</v>
      </c>
      <c r="G252" s="29">
        <f t="shared" si="55"/>
        <v>130789207.27230158</v>
      </c>
      <c r="H252" s="29">
        <f t="shared" si="56"/>
        <v>129390807.66974653</v>
      </c>
      <c r="I252" s="29">
        <f t="shared" si="57"/>
        <v>107987524.86397339</v>
      </c>
      <c r="J252" s="29">
        <f t="shared" si="58"/>
        <v>104608059.15779869</v>
      </c>
      <c r="K252" s="29">
        <f t="shared" si="59"/>
        <v>121990943.10622606</v>
      </c>
      <c r="L252" s="29">
        <f t="shared" si="60"/>
        <v>107443702.79631309</v>
      </c>
      <c r="M252" s="29">
        <f t="shared" si="71"/>
        <v>116805211.24675107</v>
      </c>
      <c r="N252" s="29">
        <f t="shared" si="72"/>
        <v>95130017.40714778</v>
      </c>
      <c r="O252" s="29">
        <f t="shared" si="73"/>
        <v>87128064.125860557</v>
      </c>
      <c r="P252" s="29">
        <f t="shared" si="64"/>
        <v>1340132.9524485904</v>
      </c>
      <c r="Q252" s="29">
        <f t="shared" si="65"/>
        <v>2155866.053939037</v>
      </c>
      <c r="R252" s="29">
        <f t="shared" si="66"/>
        <v>2660843.6881950279</v>
      </c>
      <c r="S252" s="29">
        <f t="shared" si="67"/>
        <v>-271911.03383014881</v>
      </c>
      <c r="T252" s="29">
        <f t="shared" si="68"/>
        <v>2078177.187130423</v>
      </c>
    </row>
    <row r="253" spans="1:20">
      <c r="A253" s="25" t="s">
        <v>31</v>
      </c>
      <c r="B253" t="str">
        <f>VLOOKUP(A253,'Branch Population-2'!$A$2:$B$943,2,0)</f>
        <v>182697.9</v>
      </c>
      <c r="C253">
        <f t="shared" si="69"/>
        <v>0</v>
      </c>
      <c r="D253" s="98">
        <f t="shared" si="70"/>
        <v>182697.9</v>
      </c>
      <c r="E253" s="120">
        <f t="shared" si="54"/>
        <v>6.4338034665932286E-3</v>
      </c>
      <c r="F253">
        <v>101839493.35370015</v>
      </c>
      <c r="G253" s="29">
        <f t="shared" si="55"/>
        <v>85766276.6688115</v>
      </c>
      <c r="H253" s="29">
        <f t="shared" si="56"/>
        <v>84849262.721654624</v>
      </c>
      <c r="I253" s="29">
        <f t="shared" si="57"/>
        <v>70813854.808225721</v>
      </c>
      <c r="J253" s="29">
        <f t="shared" si="58"/>
        <v>68597737.769263253</v>
      </c>
      <c r="K253" s="29">
        <f t="shared" si="59"/>
        <v>79996730.584616125</v>
      </c>
      <c r="L253" s="29">
        <f t="shared" si="60"/>
        <v>70457238.273220256</v>
      </c>
      <c r="M253" s="29">
        <f t="shared" si="71"/>
        <v>76596137.197242707</v>
      </c>
      <c r="N253" s="29">
        <f t="shared" si="72"/>
        <v>62382421.016311072</v>
      </c>
      <c r="O253" s="29">
        <f t="shared" si="73"/>
        <v>57135063.429802261</v>
      </c>
      <c r="P253" s="29">
        <f t="shared" si="64"/>
        <v>878805.03269200958</v>
      </c>
      <c r="Q253" s="29">
        <f t="shared" si="65"/>
        <v>1413729.8352001896</v>
      </c>
      <c r="R253" s="29">
        <f t="shared" si="66"/>
        <v>1744873.7605623961</v>
      </c>
      <c r="S253" s="29">
        <f t="shared" si="67"/>
        <v>-178308.26750272661</v>
      </c>
      <c r="T253" s="29">
        <f t="shared" si="68"/>
        <v>1362784.6159136961</v>
      </c>
    </row>
    <row r="254" spans="1:20">
      <c r="A254" s="25" t="s">
        <v>247</v>
      </c>
      <c r="B254" t="str">
        <f>VLOOKUP(A254,'Branch Population-2'!$A$2:$B$943,2,0)</f>
        <v>333840</v>
      </c>
      <c r="C254">
        <f t="shared" si="69"/>
        <v>0</v>
      </c>
      <c r="D254" s="98">
        <f t="shared" si="70"/>
        <v>333840</v>
      </c>
      <c r="E254" s="120">
        <f t="shared" si="54"/>
        <v>1.1756352696377372E-2</v>
      </c>
      <c r="F254">
        <v>186089147.50087032</v>
      </c>
      <c r="G254" s="29">
        <f t="shared" si="55"/>
        <v>156718899.35853687</v>
      </c>
      <c r="H254" s="29">
        <f t="shared" si="56"/>
        <v>155043259.21095523</v>
      </c>
      <c r="I254" s="29">
        <f t="shared" si="57"/>
        <v>129396655.8410254</v>
      </c>
      <c r="J254" s="29">
        <f t="shared" si="58"/>
        <v>125347192.15103647</v>
      </c>
      <c r="K254" s="29">
        <f t="shared" si="59"/>
        <v>146176330.09666914</v>
      </c>
      <c r="L254" s="29">
        <f t="shared" si="60"/>
        <v>128745018.00585476</v>
      </c>
      <c r="M254" s="29">
        <f t="shared" si="71"/>
        <v>139962497.88272062</v>
      </c>
      <c r="N254" s="29">
        <f t="shared" si="72"/>
        <v>113990075.59520546</v>
      </c>
      <c r="O254" s="29">
        <f t="shared" si="73"/>
        <v>104401690.30626617</v>
      </c>
      <c r="P254" s="29">
        <f t="shared" si="64"/>
        <v>1605821.8080990559</v>
      </c>
      <c r="Q254" s="29">
        <f t="shared" si="65"/>
        <v>2583278.5608550035</v>
      </c>
      <c r="R254" s="29">
        <f t="shared" si="66"/>
        <v>3188370.8363705897</v>
      </c>
      <c r="S254" s="29">
        <f t="shared" si="67"/>
        <v>-325818.91758531571</v>
      </c>
      <c r="T254" s="29">
        <f t="shared" si="68"/>
        <v>2490187.4415449128</v>
      </c>
    </row>
    <row r="255" spans="1:20">
      <c r="A255" s="25" t="s">
        <v>217</v>
      </c>
      <c r="B255" t="str">
        <f>VLOOKUP(A255,'Branch Population-2'!$A$2:$B$943,2,0)</f>
        <v>61986.72</v>
      </c>
      <c r="C255">
        <f t="shared" si="69"/>
        <v>0</v>
      </c>
      <c r="D255" s="98">
        <f t="shared" si="70"/>
        <v>61986.720000000001</v>
      </c>
      <c r="E255" s="120">
        <f t="shared" si="54"/>
        <v>2.1828952276886806E-3</v>
      </c>
      <c r="F255">
        <v>34552647.619144343</v>
      </c>
      <c r="G255" s="29">
        <f t="shared" si="55"/>
        <v>29099240.753791649</v>
      </c>
      <c r="H255" s="29">
        <f t="shared" si="56"/>
        <v>28788111.360522717</v>
      </c>
      <c r="I255" s="29">
        <f t="shared" si="57"/>
        <v>24026103.14687876</v>
      </c>
      <c r="J255" s="29">
        <f t="shared" si="58"/>
        <v>23274207.113145504</v>
      </c>
      <c r="K255" s="29">
        <f t="shared" si="59"/>
        <v>27141718.321141273</v>
      </c>
      <c r="L255" s="29">
        <f t="shared" si="60"/>
        <v>23905108.382829729</v>
      </c>
      <c r="M255" s="29">
        <f t="shared" si="71"/>
        <v>25987946.82110231</v>
      </c>
      <c r="N255" s="29">
        <f t="shared" si="72"/>
        <v>21165441.225433841</v>
      </c>
      <c r="O255" s="29">
        <f t="shared" si="73"/>
        <v>19385089.697283834</v>
      </c>
      <c r="P255" s="29">
        <f t="shared" si="64"/>
        <v>298165.66854939464</v>
      </c>
      <c r="Q255" s="29">
        <f t="shared" si="65"/>
        <v>479657.81462293927</v>
      </c>
      <c r="R255" s="29">
        <f t="shared" si="66"/>
        <v>592010.09552560968</v>
      </c>
      <c r="S255" s="29">
        <f t="shared" si="67"/>
        <v>-60497.38202451486</v>
      </c>
      <c r="T255" s="29">
        <f t="shared" si="68"/>
        <v>462372.84833022073</v>
      </c>
    </row>
    <row r="256" spans="1:20">
      <c r="A256" s="25" t="s">
        <v>359</v>
      </c>
      <c r="B256" t="str">
        <f>VLOOKUP(A256,'Branch Population-2'!$A$2:$B$943,2,0)</f>
        <v>15098</v>
      </c>
      <c r="C256">
        <f t="shared" si="69"/>
        <v>0</v>
      </c>
      <c r="D256" s="98">
        <f t="shared" si="70"/>
        <v>15098</v>
      </c>
      <c r="E256" s="120">
        <f t="shared" si="54"/>
        <v>5.316840792292881E-4</v>
      </c>
      <c r="F256">
        <v>8415929.6338609513</v>
      </c>
      <c r="G256" s="29">
        <f t="shared" si="55"/>
        <v>7087652.5956002558</v>
      </c>
      <c r="H256" s="29">
        <f t="shared" si="56"/>
        <v>7011871.3382668402</v>
      </c>
      <c r="I256" s="29">
        <f t="shared" si="57"/>
        <v>5851997.0940804016</v>
      </c>
      <c r="J256" s="29">
        <f t="shared" si="58"/>
        <v>5668859.0555246472</v>
      </c>
      <c r="K256" s="29">
        <f t="shared" si="59"/>
        <v>6610862.1848775176</v>
      </c>
      <c r="L256" s="29">
        <f t="shared" si="60"/>
        <v>5822526.6051174058</v>
      </c>
      <c r="M256" s="29">
        <f t="shared" si="71"/>
        <v>6329840.022266103</v>
      </c>
      <c r="N256" s="29">
        <f t="shared" si="72"/>
        <v>5155230.533598166</v>
      </c>
      <c r="O256" s="29">
        <f t="shared" si="73"/>
        <v>4721593.3388569569</v>
      </c>
      <c r="P256" s="29">
        <f t="shared" si="64"/>
        <v>72623.70494452295</v>
      </c>
      <c r="Q256" s="29">
        <f t="shared" si="65"/>
        <v>116829.43838901521</v>
      </c>
      <c r="R256" s="29">
        <f t="shared" si="66"/>
        <v>144194.89242608182</v>
      </c>
      <c r="S256" s="29">
        <f t="shared" si="67"/>
        <v>-14735.244481497411</v>
      </c>
      <c r="T256" s="29">
        <f t="shared" si="68"/>
        <v>112619.36853715879</v>
      </c>
    </row>
    <row r="257" spans="1:20" s="98" customFormat="1" ht="15.75">
      <c r="A257" s="118" t="s">
        <v>142</v>
      </c>
      <c r="B257" s="98" t="e">
        <f>VLOOKUP(A257,'Branch Population-2'!$A$2:$B$943,2,0)</f>
        <v>#N/A</v>
      </c>
      <c r="C257" s="98" t="e">
        <f t="shared" si="69"/>
        <v>#N/A</v>
      </c>
      <c r="D257" s="117">
        <f>SUM(D258:D510)</f>
        <v>36443632.800000004</v>
      </c>
      <c r="E257" s="91"/>
      <c r="H257" s="11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</row>
    <row r="258" spans="1:20">
      <c r="A258" s="25" t="s">
        <v>466</v>
      </c>
      <c r="B258" t="str">
        <f>VLOOKUP(A258,'Branch Population-2'!$A$2:$B$943,2,0)</f>
        <v>44560.25</v>
      </c>
      <c r="C258">
        <f t="shared" si="69"/>
        <v>0</v>
      </c>
      <c r="D258" s="98">
        <f t="shared" si="70"/>
        <v>44560.25</v>
      </c>
      <c r="E258" s="120">
        <f>D258/$D$257*100%</f>
        <v>1.2227170173880139E-3</v>
      </c>
      <c r="F258">
        <v>25339986.722885489</v>
      </c>
      <c r="G258" s="29">
        <f>$Y$5*E258</f>
        <v>21340604.126051884</v>
      </c>
      <c r="H258" s="29">
        <f>$Z$5*E258</f>
        <v>21112430.158562172</v>
      </c>
      <c r="I258" s="29">
        <f>$AA$5*E258</f>
        <v>17620100.822816823</v>
      </c>
      <c r="J258" s="29">
        <f>$AB$5*E258</f>
        <v>17068680.401383348</v>
      </c>
      <c r="K258" s="29">
        <f>$X$17*E258</f>
        <v>19905009.580595769</v>
      </c>
      <c r="L258" s="29">
        <f>$Y$17*E258</f>
        <v>17531366.502126381</v>
      </c>
      <c r="M258" s="29">
        <f>$Z$17*E258</f>
        <v>19058864.451154746</v>
      </c>
      <c r="N258" s="29">
        <f>$AA$17*E258</f>
        <v>15522167.955064174</v>
      </c>
      <c r="O258" s="29">
        <f>$AB$17*E258</f>
        <v>14216505.807761919</v>
      </c>
      <c r="P258" s="29">
        <f>$X$29*E258</f>
        <v>218666.71884430951</v>
      </c>
      <c r="Q258" s="29">
        <f>$Y$29*E258</f>
        <v>351768.19987997611</v>
      </c>
      <c r="R258" s="29">
        <f>$Z$29*E258</f>
        <v>434164.35480681743</v>
      </c>
      <c r="S258" s="29">
        <f>$AA$29*E258</f>
        <v>-44367.160345222219</v>
      </c>
      <c r="T258" s="29">
        <f>$AB$29*E258</f>
        <v>339091.86835276982</v>
      </c>
    </row>
    <row r="259" spans="1:20">
      <c r="A259" s="25" t="s">
        <v>777</v>
      </c>
      <c r="B259" t="str">
        <f>VLOOKUP(A259,'Branch Population-2'!$A$2:$B$943,2,0)</f>
        <v>173034.45</v>
      </c>
      <c r="C259">
        <f t="shared" si="69"/>
        <v>0</v>
      </c>
      <c r="D259" s="98">
        <f t="shared" si="70"/>
        <v>173034.45</v>
      </c>
      <c r="E259" s="120">
        <f t="shared" ref="E259:E322" si="74">D259/$D$257*100%</f>
        <v>4.7480022353863687E-3</v>
      </c>
      <c r="F259">
        <v>98399148.694223955</v>
      </c>
      <c r="G259" s="29">
        <f t="shared" ref="G259:G322" si="75">$Y$5*E259</f>
        <v>82868917.872299165</v>
      </c>
      <c r="H259" s="29">
        <f t="shared" ref="H259:H322" si="76">$Z$5*E259</f>
        <v>81982882.516373202</v>
      </c>
      <c r="I259" s="29">
        <f t="shared" ref="I259:I322" si="77">$AA$5*E259</f>
        <v>68421619.152061686</v>
      </c>
      <c r="J259" s="29">
        <f t="shared" ref="J259:J322" si="78">$AB$5*E259</f>
        <v>66280367.041907236</v>
      </c>
      <c r="K259" s="29">
        <f t="shared" ref="K259:K322" si="79">$X$17*E259</f>
        <v>77294278.75793156</v>
      </c>
      <c r="L259" s="29">
        <f t="shared" ref="L259:L322" si="80">$Y$17*E259</f>
        <v>68077049.846979365</v>
      </c>
      <c r="M259" s="29">
        <f t="shared" ref="M259:M322" si="81">$Z$17*E259</f>
        <v>74008564.313039392</v>
      </c>
      <c r="N259" s="29">
        <f t="shared" ref="N259:N322" si="82">$AA$17*E259</f>
        <v>60275016.296186723</v>
      </c>
      <c r="O259" s="29">
        <f t="shared" ref="O259:O322" si="83">$AB$17*E259</f>
        <v>55204925.092832506</v>
      </c>
      <c r="P259" s="29">
        <f t="shared" ref="P259:P322" si="84">$X$29*E259</f>
        <v>849117.2160957295</v>
      </c>
      <c r="Q259" s="29">
        <f t="shared" ref="Q259:Q322" si="85">$Y$29*E259</f>
        <v>1365971.1737192171</v>
      </c>
      <c r="R259" s="29">
        <f t="shared" ref="R259:R322" si="86">$Z$29*E259</f>
        <v>1685928.385581376</v>
      </c>
      <c r="S259" s="29">
        <f t="shared" ref="S259:S322" si="87">$AA$29*E259</f>
        <v>-172284.6525411625</v>
      </c>
      <c r="T259" s="29">
        <f t="shared" ref="T259:T322" si="88">$AB$29*E259</f>
        <v>1316746.987278885</v>
      </c>
    </row>
    <row r="260" spans="1:20">
      <c r="A260" s="25" t="s">
        <v>796</v>
      </c>
      <c r="B260" t="str">
        <f>VLOOKUP(A260,'Branch Population-2'!$A$2:$B$943,2,0)</f>
        <v>39967.5</v>
      </c>
      <c r="C260">
        <f t="shared" ref="C260:C323" si="89">N(B260)</f>
        <v>0</v>
      </c>
      <c r="D260" s="98">
        <f t="shared" ref="D260:D323" si="90">VALUE(B260)</f>
        <v>39967.5</v>
      </c>
      <c r="E260" s="120">
        <f t="shared" si="74"/>
        <v>1.0966936314867051E-3</v>
      </c>
      <c r="F260">
        <v>22728236.922973409</v>
      </c>
      <c r="G260" s="29">
        <f t="shared" si="75"/>
        <v>19141063.961893812</v>
      </c>
      <c r="H260" s="29">
        <f t="shared" si="76"/>
        <v>18936407.501356788</v>
      </c>
      <c r="I260" s="29">
        <f t="shared" si="77"/>
        <v>15804026.674803922</v>
      </c>
      <c r="J260" s="29">
        <f t="shared" si="78"/>
        <v>15309440.228506101</v>
      </c>
      <c r="K260" s="29">
        <f t="shared" si="79"/>
        <v>17853433.731015008</v>
      </c>
      <c r="L260" s="29">
        <f t="shared" si="80"/>
        <v>15724438.051261744</v>
      </c>
      <c r="M260" s="29">
        <f t="shared" si="81"/>
        <v>17094499.356523525</v>
      </c>
      <c r="N260" s="29">
        <f t="shared" si="82"/>
        <v>13922324.218199572</v>
      </c>
      <c r="O260" s="29">
        <f t="shared" si="83"/>
        <v>12751234.471793236</v>
      </c>
      <c r="P260" s="29">
        <f t="shared" si="84"/>
        <v>196129.108014653</v>
      </c>
      <c r="Q260" s="29">
        <f t="shared" si="85"/>
        <v>315512.04332792002</v>
      </c>
      <c r="R260" s="29">
        <f t="shared" si="86"/>
        <v>389415.76518851391</v>
      </c>
      <c r="S260" s="29">
        <f t="shared" si="87"/>
        <v>-39794.311771089007</v>
      </c>
      <c r="T260" s="29">
        <f t="shared" si="88"/>
        <v>304142.23996475176</v>
      </c>
    </row>
    <row r="261" spans="1:20">
      <c r="A261" s="25" t="s">
        <v>470</v>
      </c>
      <c r="B261" t="str">
        <f>VLOOKUP(A261,'Branch Population-2'!$A$2:$B$943,2,0)</f>
        <v>16800.48</v>
      </c>
      <c r="C261">
        <f t="shared" si="89"/>
        <v>0</v>
      </c>
      <c r="D261" s="98">
        <f t="shared" si="90"/>
        <v>16800.48</v>
      </c>
      <c r="E261" s="120">
        <f t="shared" si="74"/>
        <v>4.60999047273904E-4</v>
      </c>
      <c r="F261">
        <v>9553894.7860055361</v>
      </c>
      <c r="G261" s="29">
        <f t="shared" si="75"/>
        <v>8046013.9430917064</v>
      </c>
      <c r="H261" s="29">
        <f t="shared" si="76"/>
        <v>7959985.8759841034</v>
      </c>
      <c r="I261" s="29">
        <f t="shared" si="77"/>
        <v>6643278.5155316135</v>
      </c>
      <c r="J261" s="29">
        <f t="shared" si="78"/>
        <v>6435377.3533549048</v>
      </c>
      <c r="K261" s="29">
        <f t="shared" si="79"/>
        <v>7504754.0208730344</v>
      </c>
      <c r="L261" s="29">
        <f t="shared" si="80"/>
        <v>6609823.1561008794</v>
      </c>
      <c r="M261" s="29">
        <f t="shared" si="81"/>
        <v>7185733.2720156703</v>
      </c>
      <c r="N261" s="29">
        <f t="shared" si="82"/>
        <v>5852298.2318478143</v>
      </c>
      <c r="O261" s="29">
        <f t="shared" si="83"/>
        <v>5360026.5145098595</v>
      </c>
      <c r="P261" s="29">
        <f t="shared" si="84"/>
        <v>82443.564311453476</v>
      </c>
      <c r="Q261" s="29">
        <f t="shared" si="85"/>
        <v>132626.60345755558</v>
      </c>
      <c r="R261" s="29">
        <f t="shared" si="86"/>
        <v>163692.29435752358</v>
      </c>
      <c r="S261" s="29">
        <f t="shared" si="87"/>
        <v>-16727.679715367372</v>
      </c>
      <c r="T261" s="29">
        <f t="shared" si="88"/>
        <v>127847.26639602207</v>
      </c>
    </row>
    <row r="262" spans="1:20">
      <c r="A262" s="25" t="s">
        <v>755</v>
      </c>
      <c r="B262" t="str">
        <f>VLOOKUP(A262,'Branch Population-2'!$A$2:$B$943,2,0)</f>
        <v>187528.6</v>
      </c>
      <c r="C262">
        <f t="shared" si="89"/>
        <v>0</v>
      </c>
      <c r="D262" s="98">
        <f t="shared" si="90"/>
        <v>187528.6</v>
      </c>
      <c r="E262" s="120">
        <f t="shared" si="74"/>
        <v>5.145716428138305E-3</v>
      </c>
      <c r="F262">
        <v>106641507.49067394</v>
      </c>
      <c r="G262" s="29">
        <f t="shared" si="75"/>
        <v>89810394.127338454</v>
      </c>
      <c r="H262" s="29">
        <f t="shared" si="76"/>
        <v>88850140.433075279</v>
      </c>
      <c r="I262" s="29">
        <f t="shared" si="77"/>
        <v>74152924.168102443</v>
      </c>
      <c r="J262" s="29">
        <f t="shared" si="78"/>
        <v>71832311.073633045</v>
      </c>
      <c r="K262" s="29">
        <f t="shared" si="79"/>
        <v>83768797.967599183</v>
      </c>
      <c r="L262" s="29">
        <f t="shared" si="80"/>
        <v>73779492.175888985</v>
      </c>
      <c r="M262" s="29">
        <f t="shared" si="81"/>
        <v>80207857.184706494</v>
      </c>
      <c r="N262" s="29">
        <f t="shared" si="82"/>
        <v>65323924.923626944</v>
      </c>
      <c r="O262" s="29">
        <f t="shared" si="83"/>
        <v>59829139.895343088</v>
      </c>
      <c r="P262" s="29">
        <f t="shared" si="84"/>
        <v>920243.12366889731</v>
      </c>
      <c r="Q262" s="29">
        <f t="shared" si="85"/>
        <v>1480391.1119890956</v>
      </c>
      <c r="R262" s="29">
        <f t="shared" si="86"/>
        <v>1827149.3904730279</v>
      </c>
      <c r="S262" s="29">
        <f t="shared" si="87"/>
        <v>-186715.99610673278</v>
      </c>
      <c r="T262" s="29">
        <f t="shared" si="88"/>
        <v>1427043.6845300291</v>
      </c>
    </row>
    <row r="263" spans="1:20">
      <c r="A263" s="25" t="s">
        <v>472</v>
      </c>
      <c r="B263" t="str">
        <f>VLOOKUP(A263,'Branch Population-2'!$A$2:$B$943,2,0)</f>
        <v>79253.65</v>
      </c>
      <c r="C263">
        <f t="shared" si="89"/>
        <v>0</v>
      </c>
      <c r="D263" s="98">
        <f t="shared" si="90"/>
        <v>79253.649999999994</v>
      </c>
      <c r="E263" s="120">
        <f t="shared" si="74"/>
        <v>2.1746912673316142E-3</v>
      </c>
      <c r="F263">
        <v>45069011.927451335</v>
      </c>
      <c r="G263" s="29">
        <f t="shared" si="75"/>
        <v>37955818.699281804</v>
      </c>
      <c r="H263" s="29">
        <f t="shared" si="76"/>
        <v>37549994.679925062</v>
      </c>
      <c r="I263" s="29">
        <f t="shared" si="77"/>
        <v>31338632.60588162</v>
      </c>
      <c r="J263" s="29">
        <f t="shared" si="78"/>
        <v>30357891.225769497</v>
      </c>
      <c r="K263" s="29">
        <f t="shared" si="79"/>
        <v>35402509.244162314</v>
      </c>
      <c r="L263" s="29">
        <f t="shared" si="80"/>
        <v>31180812.153909553</v>
      </c>
      <c r="M263" s="29">
        <f t="shared" si="81"/>
        <v>33897578.505714402</v>
      </c>
      <c r="N263" s="29">
        <f t="shared" si="82"/>
        <v>27607306.205684926</v>
      </c>
      <c r="O263" s="29">
        <f t="shared" si="83"/>
        <v>25285090.983810242</v>
      </c>
      <c r="P263" s="29">
        <f t="shared" si="84"/>
        <v>388914.68521687621</v>
      </c>
      <c r="Q263" s="29">
        <f t="shared" si="85"/>
        <v>625645.36317497469</v>
      </c>
      <c r="R263" s="29">
        <f t="shared" si="86"/>
        <v>772192.92572046432</v>
      </c>
      <c r="S263" s="29">
        <f t="shared" si="87"/>
        <v>-78910.225986032849</v>
      </c>
      <c r="T263" s="29">
        <f t="shared" si="88"/>
        <v>603099.58432182262</v>
      </c>
    </row>
    <row r="264" spans="1:20">
      <c r="A264" s="25" t="s">
        <v>678</v>
      </c>
      <c r="B264" t="str">
        <f>VLOOKUP(A264,'Branch Population-2'!$A$2:$B$943,2,0)</f>
        <v>171873</v>
      </c>
      <c r="C264">
        <f t="shared" si="89"/>
        <v>0</v>
      </c>
      <c r="D264" s="98">
        <f t="shared" si="90"/>
        <v>171873</v>
      </c>
      <c r="E264" s="120">
        <f t="shared" si="74"/>
        <v>4.7161324707453416E-3</v>
      </c>
      <c r="F264">
        <v>97738669.285349548</v>
      </c>
      <c r="G264" s="29">
        <f t="shared" si="75"/>
        <v>82312681.211548761</v>
      </c>
      <c r="H264" s="29">
        <f t="shared" si="76"/>
        <v>81432593.143946826</v>
      </c>
      <c r="I264" s="29">
        <f t="shared" si="77"/>
        <v>67962356.331483677</v>
      </c>
      <c r="J264" s="29">
        <f t="shared" si="78"/>
        <v>65835476.834778979</v>
      </c>
      <c r="K264" s="29">
        <f t="shared" si="79"/>
        <v>76775460.452886522</v>
      </c>
      <c r="L264" s="29">
        <f t="shared" si="80"/>
        <v>67620099.860749602</v>
      </c>
      <c r="M264" s="29">
        <f t="shared" si="81"/>
        <v>73511800.535529301</v>
      </c>
      <c r="N264" s="29">
        <f t="shared" si="82"/>
        <v>59870435.487699121</v>
      </c>
      <c r="O264" s="29">
        <f t="shared" si="83"/>
        <v>54834375.989754647</v>
      </c>
      <c r="P264" s="29">
        <f t="shared" si="84"/>
        <v>843417.73145186587</v>
      </c>
      <c r="Q264" s="29">
        <f t="shared" si="85"/>
        <v>1356802.4375530016</v>
      </c>
      <c r="R264" s="29">
        <f t="shared" si="86"/>
        <v>1674612.0175203714</v>
      </c>
      <c r="S264" s="29">
        <f t="shared" si="87"/>
        <v>-171128.23536704524</v>
      </c>
      <c r="T264" s="29">
        <f t="shared" si="88"/>
        <v>1307908.6560195603</v>
      </c>
    </row>
    <row r="265" spans="1:20">
      <c r="A265" s="25" t="s">
        <v>745</v>
      </c>
      <c r="B265" t="str">
        <f>VLOOKUP(A265,'Branch Population-2'!$A$2:$B$943,2,0)</f>
        <v>331566</v>
      </c>
      <c r="C265">
        <f t="shared" si="89"/>
        <v>0</v>
      </c>
      <c r="D265" s="98">
        <f t="shared" si="90"/>
        <v>331566</v>
      </c>
      <c r="E265" s="120">
        <f t="shared" si="74"/>
        <v>9.0980501812102533E-3</v>
      </c>
      <c r="F265">
        <v>188550962.7472972</v>
      </c>
      <c r="G265" s="29">
        <f t="shared" si="75"/>
        <v>158792168.97702593</v>
      </c>
      <c r="H265" s="29">
        <f t="shared" si="76"/>
        <v>157094361.40851599</v>
      </c>
      <c r="I265" s="29">
        <f t="shared" si="77"/>
        <v>131108473.34604457</v>
      </c>
      <c r="J265" s="29">
        <f t="shared" si="78"/>
        <v>127005438.38881224</v>
      </c>
      <c r="K265" s="29">
        <f t="shared" si="79"/>
        <v>148110129.69181761</v>
      </c>
      <c r="L265" s="29">
        <f t="shared" si="80"/>
        <v>130448214.84717959</v>
      </c>
      <c r="M265" s="29">
        <f t="shared" si="81"/>
        <v>141814093.29192662</v>
      </c>
      <c r="N265" s="29">
        <f t="shared" si="82"/>
        <v>115498075.98002273</v>
      </c>
      <c r="O265" s="29">
        <f t="shared" si="83"/>
        <v>105782843.78243811</v>
      </c>
      <c r="P265" s="29">
        <f t="shared" si="84"/>
        <v>1627065.5864886825</v>
      </c>
      <c r="Q265" s="29">
        <f t="shared" si="85"/>
        <v>2617453.3347861413</v>
      </c>
      <c r="R265" s="29">
        <f t="shared" si="86"/>
        <v>3230550.5123036159</v>
      </c>
      <c r="S265" s="29">
        <f t="shared" si="87"/>
        <v>-330129.24943248631</v>
      </c>
      <c r="T265" s="29">
        <f t="shared" si="88"/>
        <v>2523130.6920911456</v>
      </c>
    </row>
    <row r="266" spans="1:20">
      <c r="A266" s="25" t="s">
        <v>741</v>
      </c>
      <c r="B266" t="str">
        <f>VLOOKUP(A266,'Branch Population-2'!$A$2:$B$943,2,0)</f>
        <v>198540</v>
      </c>
      <c r="C266">
        <f t="shared" si="89"/>
        <v>0</v>
      </c>
      <c r="D266" s="98">
        <f t="shared" si="90"/>
        <v>198540</v>
      </c>
      <c r="E266" s="120">
        <f t="shared" si="74"/>
        <v>5.4478652303839468E-3</v>
      </c>
      <c r="F266">
        <v>112903337.92924601</v>
      </c>
      <c r="G266" s="29">
        <f t="shared" si="75"/>
        <v>95083926.665275469</v>
      </c>
      <c r="H266" s="29">
        <f t="shared" si="76"/>
        <v>94067288.304731995</v>
      </c>
      <c r="I266" s="29">
        <f t="shared" si="77"/>
        <v>78507073.397524744</v>
      </c>
      <c r="J266" s="29">
        <f t="shared" si="78"/>
        <v>76050197.35954465</v>
      </c>
      <c r="K266" s="29">
        <f t="shared" si="79"/>
        <v>88687576.980189383</v>
      </c>
      <c r="L266" s="29">
        <f t="shared" si="80"/>
        <v>78111714.035091162</v>
      </c>
      <c r="M266" s="29">
        <f t="shared" si="81"/>
        <v>84917543.05984062</v>
      </c>
      <c r="N266" s="29">
        <f t="shared" si="82"/>
        <v>69159648.471416593</v>
      </c>
      <c r="O266" s="29">
        <f t="shared" si="83"/>
        <v>63342217.852751084</v>
      </c>
      <c r="P266" s="29">
        <f t="shared" si="84"/>
        <v>974278.42885417398</v>
      </c>
      <c r="Q266" s="29">
        <f t="shared" si="85"/>
        <v>1567317.4725045406</v>
      </c>
      <c r="R266" s="29">
        <f t="shared" si="86"/>
        <v>1934436.8804785772</v>
      </c>
      <c r="S266" s="29">
        <f t="shared" si="87"/>
        <v>-197679.68121678891</v>
      </c>
      <c r="T266" s="29">
        <f t="shared" si="88"/>
        <v>1510837.5635854583</v>
      </c>
    </row>
    <row r="267" spans="1:20">
      <c r="A267" s="25" t="s">
        <v>474</v>
      </c>
      <c r="B267" t="str">
        <f>VLOOKUP(A267,'Branch Population-2'!$A$2:$B$943,2,0)</f>
        <v>64605.2</v>
      </c>
      <c r="C267">
        <f t="shared" si="89"/>
        <v>0</v>
      </c>
      <c r="D267" s="98">
        <f t="shared" si="90"/>
        <v>64605.2</v>
      </c>
      <c r="E267" s="120">
        <f t="shared" si="74"/>
        <v>1.7727431388234159E-3</v>
      </c>
      <c r="F267">
        <v>36738907.66387894</v>
      </c>
      <c r="G267" s="29">
        <f t="shared" si="75"/>
        <v>30940445.748944569</v>
      </c>
      <c r="H267" s="29">
        <f t="shared" si="76"/>
        <v>30609630.172181282</v>
      </c>
      <c r="I267" s="29">
        <f t="shared" si="77"/>
        <v>25546313.98338756</v>
      </c>
      <c r="J267" s="29">
        <f t="shared" si="78"/>
        <v>24746843.006209604</v>
      </c>
      <c r="K267" s="29">
        <f t="shared" si="79"/>
        <v>28859064.41180886</v>
      </c>
      <c r="L267" s="29">
        <f t="shared" si="80"/>
        <v>25417663.481312945</v>
      </c>
      <c r="M267" s="29">
        <f t="shared" si="81"/>
        <v>27632289.981311653</v>
      </c>
      <c r="N267" s="29">
        <f t="shared" si="82"/>
        <v>22504648.541480623</v>
      </c>
      <c r="O267" s="29">
        <f t="shared" si="83"/>
        <v>20611648.296668451</v>
      </c>
      <c r="P267" s="29">
        <f t="shared" si="84"/>
        <v>317031.59439815494</v>
      </c>
      <c r="Q267" s="29">
        <f t="shared" si="85"/>
        <v>510007.34751007531</v>
      </c>
      <c r="R267" s="29">
        <f t="shared" si="86"/>
        <v>629468.52800793084</v>
      </c>
      <c r="S267" s="29">
        <f t="shared" si="87"/>
        <v>-64325.2510373068</v>
      </c>
      <c r="T267" s="29">
        <f t="shared" si="88"/>
        <v>491628.70435655914</v>
      </c>
    </row>
    <row r="268" spans="1:20">
      <c r="A268" s="25" t="s">
        <v>478</v>
      </c>
      <c r="B268" t="str">
        <f>VLOOKUP(A268,'Branch Population-2'!$A$2:$B$943,2,0)</f>
        <v>49907.48</v>
      </c>
      <c r="C268">
        <f t="shared" si="89"/>
        <v>0</v>
      </c>
      <c r="D268" s="98">
        <f t="shared" si="90"/>
        <v>49907.48</v>
      </c>
      <c r="E268" s="120">
        <f t="shared" si="74"/>
        <v>1.3694430594745756E-3</v>
      </c>
      <c r="F268">
        <v>28380785.129631747</v>
      </c>
      <c r="G268" s="29">
        <f t="shared" si="75"/>
        <v>23901476.621178113</v>
      </c>
      <c r="H268" s="29">
        <f t="shared" si="76"/>
        <v>23645921.777589634</v>
      </c>
      <c r="I268" s="29">
        <f t="shared" si="77"/>
        <v>19734512.921554841</v>
      </c>
      <c r="J268" s="29">
        <f t="shared" si="78"/>
        <v>19116922.049549349</v>
      </c>
      <c r="K268" s="29">
        <f t="shared" si="79"/>
        <v>22293610.73026726</v>
      </c>
      <c r="L268" s="29">
        <f t="shared" si="80"/>
        <v>19635130.482381545</v>
      </c>
      <c r="M268" s="29">
        <f t="shared" si="81"/>
        <v>21345928.185293313</v>
      </c>
      <c r="N268" s="29">
        <f t="shared" si="82"/>
        <v>17384828.109671876</v>
      </c>
      <c r="O268" s="29">
        <f t="shared" si="83"/>
        <v>15922486.50469335</v>
      </c>
      <c r="P268" s="29">
        <f t="shared" si="84"/>
        <v>244906.72510562665</v>
      </c>
      <c r="Q268" s="29">
        <f t="shared" si="85"/>
        <v>393980.38386557327</v>
      </c>
      <c r="R268" s="29">
        <f t="shared" si="86"/>
        <v>486264.07738363551</v>
      </c>
      <c r="S268" s="29">
        <f t="shared" si="87"/>
        <v>-49691.219586648884</v>
      </c>
      <c r="T268" s="29">
        <f t="shared" si="88"/>
        <v>379782.89255510218</v>
      </c>
    </row>
    <row r="269" spans="1:20">
      <c r="A269" s="25" t="s">
        <v>38</v>
      </c>
      <c r="B269" t="str">
        <f>VLOOKUP(A269,'Branch Population-2'!$A$2:$B$943,2,0)</f>
        <v>79206.23</v>
      </c>
      <c r="C269">
        <f t="shared" si="89"/>
        <v>0</v>
      </c>
      <c r="D269" s="98">
        <f t="shared" si="90"/>
        <v>79206.23</v>
      </c>
      <c r="E269" s="120">
        <f t="shared" si="74"/>
        <v>2.173390079816631E-3</v>
      </c>
      <c r="F269">
        <v>45042045.692513272</v>
      </c>
      <c r="G269" s="29">
        <f t="shared" si="75"/>
        <v>37933108.51593101</v>
      </c>
      <c r="H269" s="29">
        <f t="shared" si="76"/>
        <v>37527527.314097479</v>
      </c>
      <c r="I269" s="29">
        <f t="shared" si="77"/>
        <v>31319881.697145294</v>
      </c>
      <c r="J269" s="29">
        <f t="shared" si="78"/>
        <v>30339727.126047581</v>
      </c>
      <c r="K269" s="29">
        <f t="shared" si="79"/>
        <v>35381326.787728347</v>
      </c>
      <c r="L269" s="29">
        <f t="shared" si="80"/>
        <v>31162155.674210031</v>
      </c>
      <c r="M269" s="29">
        <f t="shared" si="81"/>
        <v>33877296.497595653</v>
      </c>
      <c r="N269" s="29">
        <f t="shared" si="82"/>
        <v>27590787.86917584</v>
      </c>
      <c r="O269" s="29">
        <f t="shared" si="83"/>
        <v>25269962.103128381</v>
      </c>
      <c r="P269" s="29">
        <f t="shared" si="84"/>
        <v>388681.98509047221</v>
      </c>
      <c r="Q269" s="29">
        <f t="shared" si="85"/>
        <v>625271.01949336822</v>
      </c>
      <c r="R269" s="29">
        <f t="shared" si="86"/>
        <v>771730.89793325635</v>
      </c>
      <c r="S269" s="29">
        <f t="shared" si="87"/>
        <v>-78863.011467632037</v>
      </c>
      <c r="T269" s="29">
        <f t="shared" si="88"/>
        <v>602738.73050261638</v>
      </c>
    </row>
    <row r="270" spans="1:20">
      <c r="A270" s="25" t="s">
        <v>594</v>
      </c>
      <c r="B270" t="str">
        <f>VLOOKUP(A270,'Branch Population-2'!$A$2:$B$943,2,0)</f>
        <v>11030.25</v>
      </c>
      <c r="C270">
        <f t="shared" si="89"/>
        <v>0</v>
      </c>
      <c r="D270" s="98">
        <f t="shared" si="90"/>
        <v>11030.25</v>
      </c>
      <c r="E270" s="120">
        <f t="shared" si="74"/>
        <v>3.0266603937464758E-4</v>
      </c>
      <c r="F270">
        <v>6272549.8297273386</v>
      </c>
      <c r="G270" s="29">
        <f t="shared" si="75"/>
        <v>5282560.0992225986</v>
      </c>
      <c r="H270" s="29">
        <f t="shared" si="76"/>
        <v>5226078.910160522</v>
      </c>
      <c r="I270" s="29">
        <f t="shared" si="77"/>
        <v>4361602.9331270643</v>
      </c>
      <c r="J270" s="29">
        <f t="shared" si="78"/>
        <v>4225106.7262270441</v>
      </c>
      <c r="K270" s="29">
        <f t="shared" si="79"/>
        <v>4927199.2847070312</v>
      </c>
      <c r="L270" s="29">
        <f t="shared" si="80"/>
        <v>4339638.0262695896</v>
      </c>
      <c r="M270" s="29">
        <f t="shared" si="81"/>
        <v>4717748.2086018287</v>
      </c>
      <c r="N270" s="29">
        <f t="shared" si="82"/>
        <v>3842289.7781396336</v>
      </c>
      <c r="O270" s="29">
        <f t="shared" si="83"/>
        <v>3519091.8629510808</v>
      </c>
      <c r="P270" s="29">
        <f t="shared" si="84"/>
        <v>54127.806184490546</v>
      </c>
      <c r="Q270" s="29">
        <f t="shared" si="85"/>
        <v>87075.16647070217</v>
      </c>
      <c r="R270" s="29">
        <f t="shared" si="86"/>
        <v>107471.15140978557</v>
      </c>
      <c r="S270" s="29">
        <f t="shared" si="87"/>
        <v>-10982.453428737212</v>
      </c>
      <c r="T270" s="29">
        <f t="shared" si="88"/>
        <v>83937.322633920121</v>
      </c>
    </row>
    <row r="271" spans="1:20">
      <c r="A271" s="25" t="s">
        <v>542</v>
      </c>
      <c r="B271" t="str">
        <f>VLOOKUP(A271,'Branch Population-2'!$A$2:$B$943,2,0)</f>
        <v>320025</v>
      </c>
      <c r="C271">
        <f t="shared" si="89"/>
        <v>0</v>
      </c>
      <c r="D271" s="98">
        <f t="shared" si="90"/>
        <v>320025</v>
      </c>
      <c r="E271" s="120">
        <f t="shared" si="74"/>
        <v>8.7813693480085758E-3</v>
      </c>
      <c r="F271">
        <v>181987965.75403926</v>
      </c>
      <c r="G271" s="29">
        <f t="shared" si="75"/>
        <v>153265002.67479995</v>
      </c>
      <c r="H271" s="29">
        <f t="shared" si="76"/>
        <v>151626291.62748995</v>
      </c>
      <c r="I271" s="29">
        <f t="shared" si="77"/>
        <v>126544908.65338399</v>
      </c>
      <c r="J271" s="29">
        <f t="shared" si="78"/>
        <v>122584690.28905146</v>
      </c>
      <c r="K271" s="29">
        <f t="shared" si="79"/>
        <v>142954779.00214118</v>
      </c>
      <c r="L271" s="29">
        <f t="shared" si="80"/>
        <v>125907632.13498566</v>
      </c>
      <c r="M271" s="29">
        <f t="shared" si="81"/>
        <v>136877892.20169988</v>
      </c>
      <c r="N271" s="29">
        <f t="shared" si="82"/>
        <v>111477870.96839476</v>
      </c>
      <c r="O271" s="29">
        <f t="shared" si="83"/>
        <v>102100802.19767636</v>
      </c>
      <c r="P271" s="29">
        <f t="shared" si="84"/>
        <v>1570431.420338758</v>
      </c>
      <c r="Q271" s="29">
        <f t="shared" si="85"/>
        <v>2526346.1979362629</v>
      </c>
      <c r="R271" s="29">
        <f t="shared" si="86"/>
        <v>3118102.9650204326</v>
      </c>
      <c r="S271" s="29">
        <f t="shared" si="87"/>
        <v>-318638.2591991683</v>
      </c>
      <c r="T271" s="29">
        <f t="shared" si="88"/>
        <v>2435306.6953079295</v>
      </c>
    </row>
    <row r="272" spans="1:20">
      <c r="A272" s="25" t="s">
        <v>255</v>
      </c>
      <c r="B272" t="str">
        <f>VLOOKUP(A272,'Branch Population-2'!$A$2:$B$943,2,0)</f>
        <v>34898</v>
      </c>
      <c r="C272">
        <f t="shared" si="89"/>
        <v>0</v>
      </c>
      <c r="D272" s="98">
        <f t="shared" si="90"/>
        <v>34898</v>
      </c>
      <c r="E272" s="120">
        <f t="shared" si="74"/>
        <v>9.575883993650599E-4</v>
      </c>
      <c r="F272">
        <v>19845374.670367822</v>
      </c>
      <c r="G272" s="29">
        <f t="shared" si="75"/>
        <v>16713200.729146687</v>
      </c>
      <c r="H272" s="29">
        <f t="shared" si="76"/>
        <v>16534503.008252934</v>
      </c>
      <c r="I272" s="29">
        <f t="shared" si="77"/>
        <v>13799435.113462368</v>
      </c>
      <c r="J272" s="29">
        <f t="shared" si="78"/>
        <v>13367582.287969122</v>
      </c>
      <c r="K272" s="29">
        <f t="shared" si="79"/>
        <v>15588894.235190134</v>
      </c>
      <c r="L272" s="29">
        <f t="shared" si="80"/>
        <v>13729941.555337019</v>
      </c>
      <c r="M272" s="29">
        <f t="shared" si="81"/>
        <v>14926223.520209117</v>
      </c>
      <c r="N272" s="29">
        <f t="shared" si="82"/>
        <v>12156408.84635588</v>
      </c>
      <c r="O272" s="29">
        <f t="shared" si="83"/>
        <v>11133860.776797157</v>
      </c>
      <c r="P272" s="29">
        <f t="shared" si="84"/>
        <v>171251.98252318407</v>
      </c>
      <c r="Q272" s="29">
        <f t="shared" si="85"/>
        <v>275492.31971120916</v>
      </c>
      <c r="R272" s="29">
        <f t="shared" si="86"/>
        <v>340022.05225617706</v>
      </c>
      <c r="S272" s="29">
        <f t="shared" si="87"/>
        <v>-34746.779062675028</v>
      </c>
      <c r="T272" s="29">
        <f t="shared" si="88"/>
        <v>265564.66855044488</v>
      </c>
    </row>
    <row r="273" spans="1:20">
      <c r="A273" s="25" t="s">
        <v>693</v>
      </c>
      <c r="B273" t="str">
        <f>VLOOKUP(A273,'Branch Population-2'!$A$2:$B$943,2,0)</f>
        <v>69010.55</v>
      </c>
      <c r="C273">
        <f t="shared" si="89"/>
        <v>0</v>
      </c>
      <c r="D273" s="98">
        <f t="shared" si="90"/>
        <v>69010.55</v>
      </c>
      <c r="E273" s="120">
        <f t="shared" si="74"/>
        <v>1.8936243370337106E-3</v>
      </c>
      <c r="F273">
        <v>39244089.08700075</v>
      </c>
      <c r="G273" s="29">
        <f t="shared" si="75"/>
        <v>33050237.107536647</v>
      </c>
      <c r="H273" s="29">
        <f t="shared" si="76"/>
        <v>32696863.619009383</v>
      </c>
      <c r="I273" s="29">
        <f t="shared" si="77"/>
        <v>27288286.058494769</v>
      </c>
      <c r="J273" s="29">
        <f t="shared" si="78"/>
        <v>26434300.127887201</v>
      </c>
      <c r="K273" s="29">
        <f t="shared" si="79"/>
        <v>30826928.908885911</v>
      </c>
      <c r="L273" s="29">
        <f t="shared" si="80"/>
        <v>27150863.035178609</v>
      </c>
      <c r="M273" s="29">
        <f t="shared" si="81"/>
        <v>29516502.222263947</v>
      </c>
      <c r="N273" s="29">
        <f t="shared" si="82"/>
        <v>24039213.150091257</v>
      </c>
      <c r="O273" s="29">
        <f t="shared" si="83"/>
        <v>22017131.521296319</v>
      </c>
      <c r="P273" s="29">
        <f t="shared" si="84"/>
        <v>338649.59317196748</v>
      </c>
      <c r="Q273" s="29">
        <f t="shared" si="85"/>
        <v>544784.12814620847</v>
      </c>
      <c r="R273" s="29">
        <f t="shared" si="86"/>
        <v>672391.22122550057</v>
      </c>
      <c r="S273" s="29">
        <f t="shared" si="87"/>
        <v>-68711.511658080359</v>
      </c>
      <c r="T273" s="29">
        <f t="shared" si="88"/>
        <v>525152.26767247135</v>
      </c>
    </row>
    <row r="274" spans="1:20">
      <c r="A274" s="25" t="s">
        <v>560</v>
      </c>
      <c r="B274" t="str">
        <f>VLOOKUP(A274,'Branch Population-2'!$A$2:$B$943,2,0)</f>
        <v>64558.55</v>
      </c>
      <c r="C274">
        <f t="shared" si="89"/>
        <v>0</v>
      </c>
      <c r="D274" s="98">
        <f t="shared" si="90"/>
        <v>64558.55</v>
      </c>
      <c r="E274" s="120">
        <f t="shared" si="74"/>
        <v>1.7714630798277605E-3</v>
      </c>
      <c r="F274">
        <v>36712379.303274535</v>
      </c>
      <c r="G274" s="29">
        <f t="shared" si="75"/>
        <v>30918104.330696683</v>
      </c>
      <c r="H274" s="29">
        <f t="shared" si="76"/>
        <v>30587527.628616177</v>
      </c>
      <c r="I274" s="29">
        <f t="shared" si="77"/>
        <v>25527867.549550578</v>
      </c>
      <c r="J274" s="29">
        <f t="shared" si="78"/>
        <v>24728973.852856006</v>
      </c>
      <c r="K274" s="29">
        <f t="shared" si="79"/>
        <v>28838225.913440142</v>
      </c>
      <c r="L274" s="29">
        <f t="shared" si="80"/>
        <v>25399309.943185933</v>
      </c>
      <c r="M274" s="29">
        <f t="shared" si="81"/>
        <v>27612337.309891578</v>
      </c>
      <c r="N274" s="29">
        <f t="shared" si="82"/>
        <v>22488398.427643657</v>
      </c>
      <c r="O274" s="29">
        <f t="shared" si="83"/>
        <v>20596765.076849621</v>
      </c>
      <c r="P274" s="29">
        <f t="shared" si="84"/>
        <v>316802.67282715644</v>
      </c>
      <c r="Q274" s="29">
        <f t="shared" si="85"/>
        <v>509639.08237412118</v>
      </c>
      <c r="R274" s="29">
        <f t="shared" si="86"/>
        <v>629014.00256986136</v>
      </c>
      <c r="S274" s="29">
        <f t="shared" si="87"/>
        <v>-64278.803182321593</v>
      </c>
      <c r="T274" s="29">
        <f t="shared" si="88"/>
        <v>491273.71003631508</v>
      </c>
    </row>
    <row r="275" spans="1:20">
      <c r="A275" s="25" t="s">
        <v>476</v>
      </c>
      <c r="B275" t="str">
        <f>VLOOKUP(A275,'Branch Population-2'!$A$2:$B$943,2,0)</f>
        <v>16123</v>
      </c>
      <c r="C275">
        <f t="shared" si="89"/>
        <v>0</v>
      </c>
      <c r="D275" s="98">
        <f t="shared" si="90"/>
        <v>16123</v>
      </c>
      <c r="E275" s="120">
        <f t="shared" si="74"/>
        <v>4.4240924302145853E-4</v>
      </c>
      <c r="F275">
        <v>9168633.6125376932</v>
      </c>
      <c r="G275" s="29">
        <f t="shared" si="75"/>
        <v>7721558.1224148097</v>
      </c>
      <c r="H275" s="29">
        <f t="shared" si="76"/>
        <v>7638999.14041097</v>
      </c>
      <c r="I275" s="29">
        <f t="shared" si="77"/>
        <v>6375388.0547410669</v>
      </c>
      <c r="J275" s="29">
        <f t="shared" si="78"/>
        <v>6175870.514898451</v>
      </c>
      <c r="K275" s="29">
        <f t="shared" si="79"/>
        <v>7202124.5273073101</v>
      </c>
      <c r="L275" s="29">
        <f t="shared" si="80"/>
        <v>6343281.7839617953</v>
      </c>
      <c r="M275" s="29">
        <f t="shared" si="81"/>
        <v>6895968.3023763997</v>
      </c>
      <c r="N275" s="29">
        <f t="shared" si="82"/>
        <v>5616304.0813168613</v>
      </c>
      <c r="O275" s="29">
        <f t="shared" si="83"/>
        <v>5143883.2398504363</v>
      </c>
      <c r="P275" s="29">
        <f t="shared" si="84"/>
        <v>79119.024420347778</v>
      </c>
      <c r="Q275" s="29">
        <f t="shared" si="85"/>
        <v>127278.43058925511</v>
      </c>
      <c r="R275" s="29">
        <f t="shared" si="86"/>
        <v>157091.39631286441</v>
      </c>
      <c r="S275" s="29">
        <f t="shared" si="87"/>
        <v>-16053.13538963578</v>
      </c>
      <c r="T275" s="29">
        <f t="shared" si="88"/>
        <v>122691.82047793061</v>
      </c>
    </row>
    <row r="276" spans="1:20">
      <c r="A276" s="25" t="s">
        <v>481</v>
      </c>
      <c r="B276" t="str">
        <f>VLOOKUP(A276,'Branch Population-2'!$A$2:$B$943,2,0)</f>
        <v>28000</v>
      </c>
      <c r="C276">
        <f t="shared" si="89"/>
        <v>0</v>
      </c>
      <c r="D276" s="98">
        <f t="shared" si="90"/>
        <v>28000</v>
      </c>
      <c r="E276" s="120">
        <f t="shared" si="74"/>
        <v>7.6830979374811379E-4</v>
      </c>
      <c r="F276">
        <v>15922703.042303255</v>
      </c>
      <c r="G276" s="29">
        <f t="shared" si="75"/>
        <v>13409640.105911721</v>
      </c>
      <c r="H276" s="29">
        <f t="shared" si="76"/>
        <v>13266264.090523299</v>
      </c>
      <c r="I276" s="29">
        <f t="shared" si="77"/>
        <v>11071814.521661595</v>
      </c>
      <c r="J276" s="29">
        <f t="shared" si="78"/>
        <v>10725322.484472904</v>
      </c>
      <c r="K276" s="29">
        <f t="shared" si="79"/>
        <v>12507566.009092892</v>
      </c>
      <c r="L276" s="29">
        <f t="shared" si="80"/>
        <v>11016057.182343874</v>
      </c>
      <c r="M276" s="29">
        <f t="shared" si="81"/>
        <v>11975879.952027487</v>
      </c>
      <c r="N276" s="29">
        <f t="shared" si="82"/>
        <v>9753551.7135069221</v>
      </c>
      <c r="O276" s="29">
        <f t="shared" si="83"/>
        <v>8933122.2921176106</v>
      </c>
      <c r="P276" s="29">
        <f t="shared" si="84"/>
        <v>137402.01474723921</v>
      </c>
      <c r="Q276" s="29">
        <f t="shared" si="85"/>
        <v>221038.02372381958</v>
      </c>
      <c r="R276" s="29">
        <f t="shared" si="86"/>
        <v>272812.69594741694</v>
      </c>
      <c r="S276" s="29">
        <f t="shared" si="87"/>
        <v>-27878.669658860126</v>
      </c>
      <c r="T276" s="29">
        <f t="shared" si="88"/>
        <v>213072.68953557385</v>
      </c>
    </row>
    <row r="277" spans="1:20">
      <c r="A277" s="25" t="s">
        <v>169</v>
      </c>
      <c r="B277" t="str">
        <f>VLOOKUP(A277,'Branch Population-2'!$A$2:$B$943,2,0)</f>
        <v>54570.9</v>
      </c>
      <c r="C277">
        <f t="shared" si="89"/>
        <v>0</v>
      </c>
      <c r="D277" s="98">
        <f t="shared" si="90"/>
        <v>54570.9</v>
      </c>
      <c r="E277" s="120">
        <f t="shared" si="74"/>
        <v>1.4974056044160338E-3</v>
      </c>
      <c r="F277">
        <v>31032722.69468667</v>
      </c>
      <c r="G277" s="29">
        <f t="shared" si="75"/>
        <v>26134861.759132069</v>
      </c>
      <c r="H277" s="29">
        <f t="shared" si="76"/>
        <v>25855427.537769213</v>
      </c>
      <c r="I277" s="29">
        <f t="shared" si="77"/>
        <v>21578531.538576525</v>
      </c>
      <c r="J277" s="29">
        <f t="shared" si="78"/>
        <v>20903232.170282941</v>
      </c>
      <c r="K277" s="29">
        <f t="shared" si="79"/>
        <v>24376754.783057403</v>
      </c>
      <c r="L277" s="29">
        <f t="shared" si="80"/>
        <v>21469862.674713191</v>
      </c>
      <c r="M277" s="29">
        <f t="shared" si="81"/>
        <v>23340519.54550346</v>
      </c>
      <c r="N277" s="29">
        <f t="shared" si="82"/>
        <v>19009289.114379104</v>
      </c>
      <c r="O277" s="29">
        <f t="shared" si="83"/>
        <v>17410304.403247174</v>
      </c>
      <c r="P277" s="29">
        <f t="shared" si="84"/>
        <v>267791.12880607561</v>
      </c>
      <c r="Q277" s="29">
        <f t="shared" si="85"/>
        <v>430794.42460107809</v>
      </c>
      <c r="R277" s="29">
        <f t="shared" si="86"/>
        <v>531701.22675988916</v>
      </c>
      <c r="S277" s="29">
        <f t="shared" si="87"/>
        <v>-54334.43193166751</v>
      </c>
      <c r="T277" s="29">
        <f t="shared" si="88"/>
        <v>415270.30119203025</v>
      </c>
    </row>
    <row r="278" spans="1:20">
      <c r="A278" s="25" t="s">
        <v>729</v>
      </c>
      <c r="B278" t="str">
        <f>VLOOKUP(A278,'Branch Population-2'!$A$2:$B$943,2,0)</f>
        <v>238248</v>
      </c>
      <c r="C278">
        <f t="shared" si="89"/>
        <v>0</v>
      </c>
      <c r="D278" s="98">
        <f t="shared" si="90"/>
        <v>238248</v>
      </c>
      <c r="E278" s="120">
        <f t="shared" si="74"/>
        <v>6.5374382764607367E-3</v>
      </c>
      <c r="F278">
        <v>135484005.51509523</v>
      </c>
      <c r="G278" s="29">
        <f t="shared" si="75"/>
        <v>114100711.99833056</v>
      </c>
      <c r="H278" s="29">
        <f t="shared" si="76"/>
        <v>112880745.96567839</v>
      </c>
      <c r="I278" s="29">
        <f t="shared" si="77"/>
        <v>94208488.077029705</v>
      </c>
      <c r="J278" s="29">
        <f t="shared" si="78"/>
        <v>91260236.831453592</v>
      </c>
      <c r="K278" s="29">
        <f t="shared" si="79"/>
        <v>106425092.37622726</v>
      </c>
      <c r="L278" s="29">
        <f t="shared" si="80"/>
        <v>93734056.842109412</v>
      </c>
      <c r="M278" s="29">
        <f t="shared" si="81"/>
        <v>101901051.67180875</v>
      </c>
      <c r="N278" s="29">
        <f t="shared" si="82"/>
        <v>82991578.165699914</v>
      </c>
      <c r="O278" s="29">
        <f t="shared" si="83"/>
        <v>76010661.423301309</v>
      </c>
      <c r="P278" s="29">
        <f t="shared" si="84"/>
        <v>1169134.1146250088</v>
      </c>
      <c r="Q278" s="29">
        <f t="shared" si="85"/>
        <v>1880780.9670054489</v>
      </c>
      <c r="R278" s="29">
        <f t="shared" si="86"/>
        <v>2321324.2565742931</v>
      </c>
      <c r="S278" s="29">
        <f t="shared" si="87"/>
        <v>-237215.61746014672</v>
      </c>
      <c r="T278" s="29">
        <f t="shared" si="88"/>
        <v>1813005.07630255</v>
      </c>
    </row>
    <row r="279" spans="1:20">
      <c r="A279" s="25" t="s">
        <v>149</v>
      </c>
      <c r="B279" t="str">
        <f>VLOOKUP(A279,'Branch Population-2'!$A$2:$B$943,2,0)</f>
        <v>43410.9</v>
      </c>
      <c r="C279">
        <f t="shared" si="89"/>
        <v>0</v>
      </c>
      <c r="D279" s="98">
        <f t="shared" si="90"/>
        <v>43410.9</v>
      </c>
      <c r="E279" s="120">
        <f t="shared" si="74"/>
        <v>1.1911792723364285E-3</v>
      </c>
      <c r="F279">
        <v>24686388.19639723</v>
      </c>
      <c r="G279" s="29">
        <f t="shared" si="75"/>
        <v>20790162.345490113</v>
      </c>
      <c r="H279" s="29">
        <f t="shared" si="76"/>
        <v>20567873.7074035</v>
      </c>
      <c r="I279" s="29">
        <f t="shared" si="77"/>
        <v>17165622.607799977</v>
      </c>
      <c r="J279" s="29">
        <f t="shared" si="78"/>
        <v>16628425.065757316</v>
      </c>
      <c r="K279" s="29">
        <f t="shared" si="79"/>
        <v>19391596.330861811</v>
      </c>
      <c r="L279" s="29">
        <f t="shared" si="80"/>
        <v>17079177.026321847</v>
      </c>
      <c r="M279" s="29">
        <f t="shared" si="81"/>
        <v>18567275.964623932</v>
      </c>
      <c r="N279" s="29">
        <f t="shared" si="82"/>
        <v>15121802.074281348</v>
      </c>
      <c r="O279" s="29">
        <f t="shared" si="83"/>
        <v>13849817.089674586</v>
      </c>
      <c r="P279" s="29">
        <f t="shared" si="84"/>
        <v>213026.61149967596</v>
      </c>
      <c r="Q279" s="29">
        <f t="shared" si="85"/>
        <v>342694.98371687002</v>
      </c>
      <c r="R279" s="29">
        <f t="shared" si="86"/>
        <v>422965.88080370444</v>
      </c>
      <c r="S279" s="29">
        <f t="shared" si="87"/>
        <v>-43222.790739064687</v>
      </c>
      <c r="T279" s="29">
        <f t="shared" si="88"/>
        <v>330345.61493428017</v>
      </c>
    </row>
    <row r="280" spans="1:20">
      <c r="A280" s="25" t="s">
        <v>554</v>
      </c>
      <c r="B280" t="str">
        <f>VLOOKUP(A280,'Branch Population-2'!$A$2:$B$943,2,0)</f>
        <v>485068.5</v>
      </c>
      <c r="C280">
        <f t="shared" si="89"/>
        <v>0</v>
      </c>
      <c r="D280" s="98">
        <f t="shared" si="90"/>
        <v>485068.5</v>
      </c>
      <c r="E280" s="120">
        <f t="shared" si="74"/>
        <v>1.3310102828168106E-2</v>
      </c>
      <c r="F280">
        <v>275842917.16698134</v>
      </c>
      <c r="G280" s="29">
        <f t="shared" si="75"/>
        <v>232306928.98980144</v>
      </c>
      <c r="H280" s="29">
        <f t="shared" si="76"/>
        <v>229823100.82121435</v>
      </c>
      <c r="I280" s="29">
        <f t="shared" si="77"/>
        <v>191806730.79645026</v>
      </c>
      <c r="J280" s="29">
        <f t="shared" si="78"/>
        <v>185804146.05569804</v>
      </c>
      <c r="K280" s="29">
        <f t="shared" si="79"/>
        <v>216679510.09577414</v>
      </c>
      <c r="L280" s="29">
        <f t="shared" si="80"/>
        <v>190840797.6197775</v>
      </c>
      <c r="M280" s="29">
        <f t="shared" si="81"/>
        <v>207468647.30393019</v>
      </c>
      <c r="N280" s="29">
        <f t="shared" si="82"/>
        <v>168969310.69082975</v>
      </c>
      <c r="O280" s="29">
        <f t="shared" si="83"/>
        <v>154756293.94835898</v>
      </c>
      <c r="P280" s="29">
        <f t="shared" si="84"/>
        <v>2380335.3282293286</v>
      </c>
      <c r="Q280" s="29">
        <f t="shared" si="85"/>
        <v>3829235.093238485</v>
      </c>
      <c r="R280" s="29">
        <f t="shared" si="86"/>
        <v>4726173.0430060588</v>
      </c>
      <c r="S280" s="29">
        <f t="shared" si="87"/>
        <v>-482966.58833638555</v>
      </c>
      <c r="T280" s="29">
        <f t="shared" si="88"/>
        <v>3691244.6394280898</v>
      </c>
    </row>
    <row r="281" spans="1:20">
      <c r="A281" s="25" t="s">
        <v>672</v>
      </c>
      <c r="B281" t="str">
        <f>VLOOKUP(A281,'Branch Population-2'!$A$2:$B$943,2,0)</f>
        <v>357416</v>
      </c>
      <c r="C281">
        <f t="shared" si="89"/>
        <v>0</v>
      </c>
      <c r="D281" s="98">
        <f t="shared" si="90"/>
        <v>357416</v>
      </c>
      <c r="E281" s="120">
        <f t="shared" si="74"/>
        <v>9.8073647586527091E-3</v>
      </c>
      <c r="F281">
        <v>203251029.66313788</v>
      </c>
      <c r="G281" s="29">
        <f t="shared" si="75"/>
        <v>171172140.28909084</v>
      </c>
      <c r="H281" s="29">
        <f t="shared" si="76"/>
        <v>169341965.93494555</v>
      </c>
      <c r="I281" s="29">
        <f t="shared" si="77"/>
        <v>141330130.68122146</v>
      </c>
      <c r="J281" s="29">
        <f t="shared" si="78"/>
        <v>136907209.32537028</v>
      </c>
      <c r="K281" s="29">
        <f t="shared" si="79"/>
        <v>159657293.31092662</v>
      </c>
      <c r="L281" s="29">
        <f t="shared" si="80"/>
        <v>140618396.21016493</v>
      </c>
      <c r="M281" s="29">
        <f t="shared" si="81"/>
        <v>152870396.74763775</v>
      </c>
      <c r="N281" s="29">
        <f t="shared" si="82"/>
        <v>124502694.25838538</v>
      </c>
      <c r="O281" s="29">
        <f t="shared" si="83"/>
        <v>114030029.89855385</v>
      </c>
      <c r="P281" s="29">
        <f t="shared" si="84"/>
        <v>1753917.089389259</v>
      </c>
      <c r="Q281" s="29">
        <f t="shared" si="85"/>
        <v>2821518.795974025</v>
      </c>
      <c r="R281" s="29">
        <f t="shared" si="86"/>
        <v>3482415.0905264998</v>
      </c>
      <c r="S281" s="29">
        <f t="shared" si="87"/>
        <v>-355867.23552825541</v>
      </c>
      <c r="T281" s="29">
        <f t="shared" si="88"/>
        <v>2719842.4429659522</v>
      </c>
    </row>
    <row r="282" spans="1:20">
      <c r="A282" s="25" t="s">
        <v>621</v>
      </c>
      <c r="B282" t="str">
        <f>VLOOKUP(A282,'Branch Population-2'!$A$2:$B$943,2,0)</f>
        <v>73918.8</v>
      </c>
      <c r="C282">
        <f t="shared" si="89"/>
        <v>0</v>
      </c>
      <c r="D282" s="98">
        <f t="shared" si="90"/>
        <v>73918.8</v>
      </c>
      <c r="E282" s="120">
        <f t="shared" si="74"/>
        <v>2.0283049279324313E-3</v>
      </c>
      <c r="F282">
        <v>42035253.630121641</v>
      </c>
      <c r="G282" s="29">
        <f t="shared" si="75"/>
        <v>35400875.180745259</v>
      </c>
      <c r="H282" s="29">
        <f t="shared" si="76"/>
        <v>35022368.644806206</v>
      </c>
      <c r="I282" s="29">
        <f t="shared" si="77"/>
        <v>29229115.830849968</v>
      </c>
      <c r="J282" s="29">
        <f t="shared" si="78"/>
        <v>28314391.702330559</v>
      </c>
      <c r="K282" s="29">
        <f t="shared" si="79"/>
        <v>33019438.225461986</v>
      </c>
      <c r="L282" s="29">
        <f t="shared" si="80"/>
        <v>29081918.844651442</v>
      </c>
      <c r="M282" s="29">
        <f t="shared" si="81"/>
        <v>31615809.821354624</v>
      </c>
      <c r="N282" s="29">
        <f t="shared" si="82"/>
        <v>25748958.514299128</v>
      </c>
      <c r="O282" s="29">
        <f t="shared" si="83"/>
        <v>23583060.003092259</v>
      </c>
      <c r="P282" s="29">
        <f t="shared" si="84"/>
        <v>362735.43027493666</v>
      </c>
      <c r="Q282" s="29">
        <f t="shared" si="85"/>
        <v>583530.90957272414</v>
      </c>
      <c r="R282" s="29">
        <f t="shared" si="86"/>
        <v>720213.82532849733</v>
      </c>
      <c r="S282" s="29">
        <f t="shared" si="87"/>
        <v>-73598.493099262501</v>
      </c>
      <c r="T282" s="29">
        <f t="shared" si="88"/>
        <v>562502.76868722064</v>
      </c>
    </row>
    <row r="283" spans="1:20">
      <c r="A283" s="25" t="s">
        <v>561</v>
      </c>
      <c r="B283" t="str">
        <f>VLOOKUP(A283,'Branch Population-2'!$A$2:$B$943,2,0)</f>
        <v>376421</v>
      </c>
      <c r="C283">
        <f t="shared" si="89"/>
        <v>0</v>
      </c>
      <c r="D283" s="98">
        <f t="shared" si="90"/>
        <v>376421</v>
      </c>
      <c r="E283" s="120">
        <f t="shared" si="74"/>
        <v>1.0328855031159241E-2</v>
      </c>
      <c r="F283">
        <v>214058564.35310122</v>
      </c>
      <c r="G283" s="29">
        <f t="shared" si="75"/>
        <v>180273933.51097843</v>
      </c>
      <c r="H283" s="29">
        <f t="shared" si="76"/>
        <v>178346442.68638825</v>
      </c>
      <c r="I283" s="29">
        <f t="shared" si="77"/>
        <v>148845124.78779924</v>
      </c>
      <c r="J283" s="29">
        <f t="shared" si="78"/>
        <v>144187021.96170625</v>
      </c>
      <c r="K283" s="29">
        <f t="shared" si="79"/>
        <v>168146803.73959842</v>
      </c>
      <c r="L283" s="29">
        <f t="shared" si="80"/>
        <v>148095545.02268085</v>
      </c>
      <c r="M283" s="29">
        <f t="shared" si="81"/>
        <v>160999025.2650764</v>
      </c>
      <c r="N283" s="29">
        <f t="shared" si="82"/>
        <v>131122917.4839282</v>
      </c>
      <c r="O283" s="29">
        <f t="shared" si="83"/>
        <v>120093386.65432869</v>
      </c>
      <c r="P283" s="29">
        <f t="shared" si="84"/>
        <v>1847178.7068989475</v>
      </c>
      <c r="Q283" s="29">
        <f t="shared" si="85"/>
        <v>2971548.3545765677</v>
      </c>
      <c r="R283" s="29">
        <f t="shared" si="86"/>
        <v>3667586.7079008091</v>
      </c>
      <c r="S283" s="29">
        <f t="shared" si="87"/>
        <v>-374789.88255920674</v>
      </c>
      <c r="T283" s="29">
        <f t="shared" si="88"/>
        <v>2864465.5309882234</v>
      </c>
    </row>
    <row r="284" spans="1:20">
      <c r="A284" s="25" t="s">
        <v>798</v>
      </c>
      <c r="B284" t="str">
        <f>VLOOKUP(A284,'Branch Population-2'!$A$2:$B$943,2,0)</f>
        <v>36770.1</v>
      </c>
      <c r="C284">
        <f t="shared" si="89"/>
        <v>0</v>
      </c>
      <c r="D284" s="98">
        <f t="shared" si="90"/>
        <v>36770.1</v>
      </c>
      <c r="E284" s="120">
        <f t="shared" si="74"/>
        <v>1.0089581409677686E-3</v>
      </c>
      <c r="F284">
        <v>20909977.969135534</v>
      </c>
      <c r="G284" s="29">
        <f t="shared" si="75"/>
        <v>17609778.844942309</v>
      </c>
      <c r="H284" s="29">
        <f t="shared" si="76"/>
        <v>17421494.901248243</v>
      </c>
      <c r="I284" s="29">
        <f t="shared" si="77"/>
        <v>14539704.540819608</v>
      </c>
      <c r="J284" s="29">
        <f t="shared" si="78"/>
        <v>14084685.010225613</v>
      </c>
      <c r="K284" s="29">
        <f t="shared" si="79"/>
        <v>16425159.032533806</v>
      </c>
      <c r="L284" s="29">
        <f t="shared" si="80"/>
        <v>14466483.007160803</v>
      </c>
      <c r="M284" s="29">
        <f t="shared" si="81"/>
        <v>15726939.408001641</v>
      </c>
      <c r="N284" s="29">
        <f t="shared" si="82"/>
        <v>12808538.280743605</v>
      </c>
      <c r="O284" s="29">
        <f t="shared" si="83"/>
        <v>11731135.714049777</v>
      </c>
      <c r="P284" s="29">
        <f t="shared" si="84"/>
        <v>180438.77937348073</v>
      </c>
      <c r="Q284" s="29">
        <f t="shared" si="85"/>
        <v>290271.07986168639</v>
      </c>
      <c r="R284" s="29">
        <f t="shared" si="86"/>
        <v>358262.50397343276</v>
      </c>
      <c r="S284" s="29">
        <f t="shared" si="87"/>
        <v>-36610.766829401888</v>
      </c>
      <c r="T284" s="29">
        <f t="shared" si="88"/>
        <v>279810.8607675716</v>
      </c>
    </row>
    <row r="285" spans="1:20">
      <c r="A285" s="25" t="s">
        <v>248</v>
      </c>
      <c r="B285" t="str">
        <f>VLOOKUP(A285,'Branch Population-2'!$A$2:$B$943,2,0)</f>
        <v>124500</v>
      </c>
      <c r="C285">
        <f t="shared" si="89"/>
        <v>0</v>
      </c>
      <c r="D285" s="98">
        <f t="shared" si="90"/>
        <v>124500</v>
      </c>
      <c r="E285" s="120">
        <f t="shared" si="74"/>
        <v>3.4162346186300064E-3</v>
      </c>
      <c r="F285">
        <v>70799161.741669834</v>
      </c>
      <c r="G285" s="29">
        <f t="shared" si="75"/>
        <v>59625006.89950034</v>
      </c>
      <c r="H285" s="29">
        <f t="shared" si="76"/>
        <v>58987495.688219674</v>
      </c>
      <c r="I285" s="29">
        <f t="shared" si="77"/>
        <v>49230032.426673874</v>
      </c>
      <c r="J285" s="29">
        <f t="shared" si="78"/>
        <v>47689380.332745597</v>
      </c>
      <c r="K285" s="29">
        <f t="shared" si="79"/>
        <v>55613998.861859471</v>
      </c>
      <c r="L285" s="29">
        <f t="shared" si="80"/>
        <v>48982111.400064729</v>
      </c>
      <c r="M285" s="29">
        <f t="shared" si="81"/>
        <v>53249894.786693655</v>
      </c>
      <c r="N285" s="29">
        <f t="shared" si="82"/>
        <v>43368471.011843286</v>
      </c>
      <c r="O285" s="29">
        <f t="shared" si="83"/>
        <v>39720490.191737235</v>
      </c>
      <c r="P285" s="29">
        <f t="shared" si="84"/>
        <v>610948.24414397439</v>
      </c>
      <c r="Q285" s="29">
        <f t="shared" si="85"/>
        <v>982829.78405769786</v>
      </c>
      <c r="R285" s="29">
        <f t="shared" si="86"/>
        <v>1213042.1659090505</v>
      </c>
      <c r="S285" s="29">
        <f t="shared" si="87"/>
        <v>-123960.5133045745</v>
      </c>
      <c r="T285" s="29">
        <f t="shared" si="88"/>
        <v>947412.49454210524</v>
      </c>
    </row>
    <row r="286" spans="1:20">
      <c r="A286" s="25" t="s">
        <v>682</v>
      </c>
      <c r="B286" t="str">
        <f>VLOOKUP(A286,'Branch Population-2'!$A$2:$B$943,2,0)</f>
        <v>71862.75</v>
      </c>
      <c r="C286">
        <f t="shared" si="89"/>
        <v>0</v>
      </c>
      <c r="D286" s="98">
        <f t="shared" si="90"/>
        <v>71862.75</v>
      </c>
      <c r="E286" s="120">
        <f t="shared" si="74"/>
        <v>1.9718876653811524E-3</v>
      </c>
      <c r="F286">
        <v>40866043.859045655</v>
      </c>
      <c r="G286" s="29">
        <f t="shared" si="75"/>
        <v>34416200.518610984</v>
      </c>
      <c r="H286" s="29">
        <f t="shared" si="76"/>
        <v>34048222.134687617</v>
      </c>
      <c r="I286" s="29">
        <f t="shared" si="77"/>
        <v>28416108.536304884</v>
      </c>
      <c r="J286" s="29">
        <f t="shared" si="78"/>
        <v>27526827.441823401</v>
      </c>
      <c r="K286" s="29">
        <f t="shared" si="79"/>
        <v>32101003.186426435</v>
      </c>
      <c r="L286" s="29">
        <f t="shared" si="80"/>
        <v>28273005.831445795</v>
      </c>
      <c r="M286" s="29">
        <f t="shared" si="81"/>
        <v>30736416.679377262</v>
      </c>
      <c r="N286" s="29">
        <f t="shared" si="82"/>
        <v>25032751.728564989</v>
      </c>
      <c r="O286" s="29">
        <f t="shared" si="83"/>
        <v>22927097.642781243</v>
      </c>
      <c r="P286" s="29">
        <f t="shared" si="84"/>
        <v>352645.95125989872</v>
      </c>
      <c r="Q286" s="29">
        <f t="shared" si="85"/>
        <v>567300.00854853273</v>
      </c>
      <c r="R286" s="29">
        <f t="shared" si="86"/>
        <v>700181.09163197281</v>
      </c>
      <c r="S286" s="29">
        <f t="shared" si="87"/>
        <v>-71551.35242954467</v>
      </c>
      <c r="T286" s="29">
        <f t="shared" si="88"/>
        <v>546856.76499723434</v>
      </c>
    </row>
    <row r="287" spans="1:20">
      <c r="A287" s="25" t="s">
        <v>483</v>
      </c>
      <c r="B287" t="str">
        <f>VLOOKUP(A287,'Branch Population-2'!$A$2:$B$943,2,0)</f>
        <v>24016.8</v>
      </c>
      <c r="C287">
        <f t="shared" si="89"/>
        <v>0</v>
      </c>
      <c r="D287" s="98">
        <f t="shared" si="90"/>
        <v>24016.799999999999</v>
      </c>
      <c r="E287" s="120">
        <f t="shared" si="74"/>
        <v>6.5901223766034642E-4</v>
      </c>
      <c r="F287">
        <v>13657584.800942458</v>
      </c>
      <c r="G287" s="29">
        <f t="shared" si="75"/>
        <v>11502023.017702166</v>
      </c>
      <c r="H287" s="29">
        <f t="shared" si="76"/>
        <v>11379043.264617141</v>
      </c>
      <c r="I287" s="29">
        <f t="shared" si="77"/>
        <v>9496769.821565792</v>
      </c>
      <c r="J287" s="29">
        <f t="shared" si="78"/>
        <v>9199568.7516103163</v>
      </c>
      <c r="K287" s="29">
        <f t="shared" si="79"/>
        <v>10728275.404542221</v>
      </c>
      <c r="L287" s="29">
        <f t="shared" si="80"/>
        <v>9448944.3620327264</v>
      </c>
      <c r="M287" s="29">
        <f t="shared" si="81"/>
        <v>10272225.486851919</v>
      </c>
      <c r="N287" s="29">
        <f t="shared" si="82"/>
        <v>8366039.3140340382</v>
      </c>
      <c r="O287" s="29">
        <f t="shared" si="83"/>
        <v>7662321.8380475082</v>
      </c>
      <c r="P287" s="29">
        <f t="shared" si="84"/>
        <v>117855.59670648196</v>
      </c>
      <c r="Q287" s="29">
        <f t="shared" si="85"/>
        <v>189593.78600607964</v>
      </c>
      <c r="R287" s="29">
        <f t="shared" si="86"/>
        <v>234003.14128678301</v>
      </c>
      <c r="S287" s="29">
        <f t="shared" si="87"/>
        <v>-23912.729766532568</v>
      </c>
      <c r="T287" s="29">
        <f t="shared" si="88"/>
        <v>182761.57750135608</v>
      </c>
    </row>
    <row r="288" spans="1:20">
      <c r="A288" s="25" t="s">
        <v>526</v>
      </c>
      <c r="B288" t="str">
        <f>VLOOKUP(A288,'Branch Population-2'!$A$2:$B$943,2,0)</f>
        <v>28820.16</v>
      </c>
      <c r="C288">
        <f t="shared" si="89"/>
        <v>0</v>
      </c>
      <c r="D288" s="98">
        <f t="shared" si="90"/>
        <v>28820.16</v>
      </c>
      <c r="E288" s="120">
        <f t="shared" si="74"/>
        <v>7.9081468519241575E-4</v>
      </c>
      <c r="F288">
        <v>16389101.761130951</v>
      </c>
      <c r="G288" s="29">
        <f t="shared" si="75"/>
        <v>13802427.6212426</v>
      </c>
      <c r="H288" s="29">
        <f t="shared" si="76"/>
        <v>13654851.917540571</v>
      </c>
      <c r="I288" s="29">
        <f t="shared" si="77"/>
        <v>11396123.785878951</v>
      </c>
      <c r="J288" s="29">
        <f t="shared" si="78"/>
        <v>11039482.501932379</v>
      </c>
      <c r="K288" s="29">
        <f t="shared" si="79"/>
        <v>12873930.485450665</v>
      </c>
      <c r="L288" s="29">
        <f t="shared" si="80"/>
        <v>11338733.234439272</v>
      </c>
      <c r="M288" s="29">
        <f t="shared" si="81"/>
        <v>12326670.584222306</v>
      </c>
      <c r="N288" s="29">
        <f t="shared" si="82"/>
        <v>10039247.176840847</v>
      </c>
      <c r="O288" s="29">
        <f t="shared" si="83"/>
        <v>9194786.2056570109</v>
      </c>
      <c r="P288" s="29">
        <f t="shared" si="84"/>
        <v>141426.71604777835</v>
      </c>
      <c r="Q288" s="29">
        <f t="shared" si="85"/>
        <v>227512.54320729559</v>
      </c>
      <c r="R288" s="29">
        <f t="shared" si="86"/>
        <v>280803.76954413962</v>
      </c>
      <c r="S288" s="29">
        <f t="shared" si="87"/>
        <v>-28695.275719839083</v>
      </c>
      <c r="T288" s="29">
        <f t="shared" si="88"/>
        <v>219313.89300162729</v>
      </c>
    </row>
    <row r="289" spans="1:20">
      <c r="A289" s="25" t="s">
        <v>660</v>
      </c>
      <c r="B289" t="str">
        <f>VLOOKUP(A289,'Branch Population-2'!$A$2:$B$943,2,0)</f>
        <v>298309</v>
      </c>
      <c r="C289">
        <f t="shared" si="89"/>
        <v>0</v>
      </c>
      <c r="D289" s="98">
        <f t="shared" si="90"/>
        <v>298309</v>
      </c>
      <c r="E289" s="120">
        <f t="shared" si="74"/>
        <v>8.185490223685931E-3</v>
      </c>
      <c r="F289">
        <v>169638772.20880148</v>
      </c>
      <c r="G289" s="29">
        <f t="shared" si="75"/>
        <v>142864868.94122925</v>
      </c>
      <c r="H289" s="29">
        <f t="shared" si="76"/>
        <v>141337356.23499694</v>
      </c>
      <c r="I289" s="29">
        <f t="shared" si="77"/>
        <v>117957925.64794101</v>
      </c>
      <c r="J289" s="29">
        <f t="shared" si="78"/>
        <v>114266436.60787955</v>
      </c>
      <c r="K289" s="29">
        <f t="shared" si="79"/>
        <v>133254268.16451754</v>
      </c>
      <c r="L289" s="29">
        <f t="shared" si="80"/>
        <v>117363892.92885067</v>
      </c>
      <c r="M289" s="29">
        <f t="shared" si="81"/>
        <v>127589741.87890598</v>
      </c>
      <c r="N289" s="29">
        <f t="shared" si="82"/>
        <v>103913294.93230487</v>
      </c>
      <c r="O289" s="29">
        <f t="shared" si="83"/>
        <v>95172527.779975429</v>
      </c>
      <c r="P289" s="29">
        <f t="shared" si="84"/>
        <v>1463866.3434726493</v>
      </c>
      <c r="Q289" s="29">
        <f t="shared" si="85"/>
        <v>2354915.4221081748</v>
      </c>
      <c r="R289" s="29">
        <f t="shared" si="86"/>
        <v>2906517.2326920717</v>
      </c>
      <c r="S289" s="29">
        <f t="shared" si="87"/>
        <v>-297016.35954517522</v>
      </c>
      <c r="T289" s="29">
        <f t="shared" si="88"/>
        <v>2270053.6050952678</v>
      </c>
    </row>
    <row r="290" spans="1:20">
      <c r="A290" s="25" t="s">
        <v>152</v>
      </c>
      <c r="B290" t="str">
        <f>VLOOKUP(A290,'Branch Population-2'!$A$2:$B$943,2,0)</f>
        <v>85301.65</v>
      </c>
      <c r="C290">
        <f t="shared" si="89"/>
        <v>0</v>
      </c>
      <c r="D290" s="98">
        <f t="shared" si="90"/>
        <v>85301.65</v>
      </c>
      <c r="E290" s="120">
        <f t="shared" si="74"/>
        <v>2.3406461827812069E-3</v>
      </c>
      <c r="F290">
        <v>48508315.784588844</v>
      </c>
      <c r="G290" s="29">
        <f t="shared" si="75"/>
        <v>40852300.962158732</v>
      </c>
      <c r="H290" s="29">
        <f t="shared" si="76"/>
        <v>40415507.723478101</v>
      </c>
      <c r="I290" s="29">
        <f t="shared" si="77"/>
        <v>33730144.542560525</v>
      </c>
      <c r="J290" s="29">
        <f t="shared" si="78"/>
        <v>32674560.882415645</v>
      </c>
      <c r="K290" s="29">
        <f t="shared" si="79"/>
        <v>38104143.502126381</v>
      </c>
      <c r="L290" s="29">
        <f t="shared" si="80"/>
        <v>33560280.505295835</v>
      </c>
      <c r="M290" s="29">
        <f t="shared" si="81"/>
        <v>36484368.575352341</v>
      </c>
      <c r="N290" s="29">
        <f t="shared" si="82"/>
        <v>29714073.375802424</v>
      </c>
      <c r="O290" s="29">
        <f t="shared" si="83"/>
        <v>27214645.398907647</v>
      </c>
      <c r="P290" s="29">
        <f t="shared" si="84"/>
        <v>418593.52040227992</v>
      </c>
      <c r="Q290" s="29">
        <f t="shared" si="85"/>
        <v>673389.57629931986</v>
      </c>
      <c r="R290" s="29">
        <f t="shared" si="86"/>
        <v>831120.46804510651</v>
      </c>
      <c r="S290" s="29">
        <f t="shared" si="87"/>
        <v>-84932.018632346648</v>
      </c>
      <c r="T290" s="29">
        <f t="shared" si="88"/>
        <v>649123.28526150656</v>
      </c>
    </row>
    <row r="291" spans="1:20">
      <c r="A291" s="25" t="s">
        <v>596</v>
      </c>
      <c r="B291" t="str">
        <f>VLOOKUP(A291,'Branch Population-2'!$A$2:$B$943,2,0)</f>
        <v>259032</v>
      </c>
      <c r="C291">
        <f t="shared" si="89"/>
        <v>0</v>
      </c>
      <c r="D291" s="98">
        <f t="shared" si="90"/>
        <v>259032</v>
      </c>
      <c r="E291" s="120">
        <f t="shared" si="74"/>
        <v>7.1077436605057652E-3</v>
      </c>
      <c r="F291">
        <v>147303200.51621062</v>
      </c>
      <c r="G291" s="29">
        <f t="shared" si="75"/>
        <v>124054496.28266162</v>
      </c>
      <c r="H291" s="29">
        <f t="shared" si="76"/>
        <v>122728104.28201541</v>
      </c>
      <c r="I291" s="29">
        <f t="shared" si="77"/>
        <v>102426937.82768022</v>
      </c>
      <c r="J291" s="29">
        <f t="shared" si="78"/>
        <v>99221490.492785186</v>
      </c>
      <c r="K291" s="29">
        <f t="shared" si="79"/>
        <v>115709279.94526251</v>
      </c>
      <c r="L291" s="29">
        <f t="shared" si="80"/>
        <v>101911118.7163178</v>
      </c>
      <c r="M291" s="29">
        <f t="shared" si="81"/>
        <v>110790576.27619945</v>
      </c>
      <c r="N291" s="29">
        <f t="shared" si="82"/>
        <v>90231500.266183048</v>
      </c>
      <c r="O291" s="29">
        <f t="shared" si="83"/>
        <v>82641590.48470746</v>
      </c>
      <c r="P291" s="29">
        <f t="shared" si="84"/>
        <v>1271125.6672859595</v>
      </c>
      <c r="Q291" s="29">
        <f t="shared" si="85"/>
        <v>2044854.3343295869</v>
      </c>
      <c r="R291" s="29">
        <f t="shared" si="86"/>
        <v>2523829.2234518328</v>
      </c>
      <c r="S291" s="29">
        <f t="shared" si="87"/>
        <v>-257909.55568120917</v>
      </c>
      <c r="T291" s="29">
        <f t="shared" si="88"/>
        <v>1971165.8898492418</v>
      </c>
    </row>
    <row r="292" spans="1:20">
      <c r="A292" s="25" t="s">
        <v>816</v>
      </c>
      <c r="B292" t="str">
        <f>VLOOKUP(A292,'Branch Population-2'!$A$2:$B$943,2,0)</f>
        <v>189913</v>
      </c>
      <c r="C292">
        <f t="shared" si="89"/>
        <v>0</v>
      </c>
      <c r="D292" s="98">
        <f t="shared" si="90"/>
        <v>189913</v>
      </c>
      <c r="E292" s="120">
        <f t="shared" si="74"/>
        <v>5.2111434950030547E-3</v>
      </c>
      <c r="F292">
        <v>107997439.38831922</v>
      </c>
      <c r="G292" s="29">
        <f t="shared" si="75"/>
        <v>90952320.765500456</v>
      </c>
      <c r="H292" s="29">
        <f t="shared" si="76"/>
        <v>89979857.57941255</v>
      </c>
      <c r="I292" s="29">
        <f t="shared" si="77"/>
        <v>75095768.259011358</v>
      </c>
      <c r="J292" s="29">
        <f t="shared" si="78"/>
        <v>72745648.892632231</v>
      </c>
      <c r="K292" s="29">
        <f t="shared" si="79"/>
        <v>84833906.553030655</v>
      </c>
      <c r="L292" s="29">
        <f t="shared" si="80"/>
        <v>74717588.131088287</v>
      </c>
      <c r="M292" s="29">
        <f t="shared" si="81"/>
        <v>81227688.904621288</v>
      </c>
      <c r="N292" s="29">
        <f t="shared" si="82"/>
        <v>66154509.520258576</v>
      </c>
      <c r="O292" s="29">
        <f t="shared" si="83"/>
        <v>60589859.066533275</v>
      </c>
      <c r="P292" s="29">
        <f t="shared" si="84"/>
        <v>931943.8866675871</v>
      </c>
      <c r="Q292" s="29">
        <f t="shared" si="85"/>
        <v>1499214.0785522051</v>
      </c>
      <c r="R292" s="29">
        <f t="shared" si="86"/>
        <v>1850381.3401950642</v>
      </c>
      <c r="S292" s="29">
        <f t="shared" si="87"/>
        <v>-189090.06396153939</v>
      </c>
      <c r="T292" s="29">
        <f t="shared" si="88"/>
        <v>1445188.3459917656</v>
      </c>
    </row>
    <row r="293" spans="1:20">
      <c r="A293" s="25" t="s">
        <v>606</v>
      </c>
      <c r="B293" t="str">
        <f>VLOOKUP(A293,'Branch Population-2'!$A$2:$B$943,2,0)</f>
        <v>256658</v>
      </c>
      <c r="C293">
        <f t="shared" si="89"/>
        <v>0</v>
      </c>
      <c r="D293" s="98">
        <f t="shared" si="90"/>
        <v>256658</v>
      </c>
      <c r="E293" s="120">
        <f t="shared" si="74"/>
        <v>7.0426019658501211E-3</v>
      </c>
      <c r="F293">
        <v>145953182.76540962</v>
      </c>
      <c r="G293" s="29">
        <f t="shared" si="75"/>
        <v>122917550.36796752</v>
      </c>
      <c r="H293" s="29">
        <f t="shared" si="76"/>
        <v>121603314.60519746</v>
      </c>
      <c r="I293" s="29">
        <f t="shared" si="77"/>
        <v>101488206.12502219</v>
      </c>
      <c r="J293" s="29">
        <f t="shared" si="78"/>
        <v>98312136.364994511</v>
      </c>
      <c r="K293" s="29">
        <f t="shared" si="79"/>
        <v>114648817.02720584</v>
      </c>
      <c r="L293" s="29">
        <f t="shared" si="80"/>
        <v>100977114.4395005</v>
      </c>
      <c r="M293" s="29">
        <f t="shared" si="81"/>
        <v>109775192.74026681</v>
      </c>
      <c r="N293" s="29">
        <f t="shared" si="82"/>
        <v>89404538.417330712</v>
      </c>
      <c r="O293" s="29">
        <f t="shared" si="83"/>
        <v>81884189.330368623</v>
      </c>
      <c r="P293" s="29">
        <f t="shared" si="84"/>
        <v>1259475.9393213186</v>
      </c>
      <c r="Q293" s="29">
        <f t="shared" si="85"/>
        <v>2026113.4676038602</v>
      </c>
      <c r="R293" s="29">
        <f t="shared" si="86"/>
        <v>2500698.6041597193</v>
      </c>
      <c r="S293" s="29">
        <f t="shared" si="87"/>
        <v>-255545.84276084724</v>
      </c>
      <c r="T293" s="29">
        <f t="shared" si="88"/>
        <v>1953100.3696721897</v>
      </c>
    </row>
    <row r="294" spans="1:20">
      <c r="A294" s="25" t="s">
        <v>619</v>
      </c>
      <c r="B294" t="str">
        <f>VLOOKUP(A294,'Branch Population-2'!$A$2:$B$943,2,0)</f>
        <v>114882</v>
      </c>
      <c r="C294">
        <f t="shared" si="89"/>
        <v>0</v>
      </c>
      <c r="D294" s="98">
        <f t="shared" si="90"/>
        <v>114882</v>
      </c>
      <c r="E294" s="120">
        <f t="shared" si="74"/>
        <v>3.1523202044775292E-3</v>
      </c>
      <c r="F294">
        <v>65329713.246638671</v>
      </c>
      <c r="G294" s="29">
        <f t="shared" si="75"/>
        <v>55018795.523119658</v>
      </c>
      <c r="H294" s="29">
        <f t="shared" si="76"/>
        <v>54430533.973124921</v>
      </c>
      <c r="I294" s="29">
        <f t="shared" si="77"/>
        <v>45426864.138483122</v>
      </c>
      <c r="J294" s="29">
        <f t="shared" si="78"/>
        <v>44005232.059329152</v>
      </c>
      <c r="K294" s="29">
        <f t="shared" si="79"/>
        <v>51317649.937736057</v>
      </c>
      <c r="L294" s="29">
        <f t="shared" si="80"/>
        <v>45198095.757929608</v>
      </c>
      <c r="M294" s="29">
        <f t="shared" si="81"/>
        <v>49136180.023172215</v>
      </c>
      <c r="N294" s="29">
        <f t="shared" si="82"/>
        <v>40018125.998253658</v>
      </c>
      <c r="O294" s="29">
        <f t="shared" si="83"/>
        <v>36651962.684394836</v>
      </c>
      <c r="P294" s="29">
        <f t="shared" si="84"/>
        <v>563750.65207829769</v>
      </c>
      <c r="Q294" s="29">
        <f t="shared" si="85"/>
        <v>906903.22290856577</v>
      </c>
      <c r="R294" s="29">
        <f t="shared" si="86"/>
        <v>1119331.0048511128</v>
      </c>
      <c r="S294" s="29">
        <f t="shared" si="87"/>
        <v>-114384.19027675605</v>
      </c>
      <c r="T294" s="29">
        <f t="shared" si="88"/>
        <v>874222.02568663564</v>
      </c>
    </row>
    <row r="295" spans="1:20">
      <c r="A295" s="25" t="s">
        <v>172</v>
      </c>
      <c r="B295" t="str">
        <f>VLOOKUP(A295,'Branch Population-2'!$A$2:$B$943,2,0)</f>
        <v>96211.15</v>
      </c>
      <c r="C295">
        <f t="shared" si="89"/>
        <v>0</v>
      </c>
      <c r="D295" s="98">
        <f t="shared" si="90"/>
        <v>96211.15</v>
      </c>
      <c r="E295" s="120">
        <f t="shared" si="74"/>
        <v>2.6399988861703157E-3</v>
      </c>
      <c r="F295">
        <v>54712198.957446247</v>
      </c>
      <c r="G295" s="29">
        <f t="shared" si="75"/>
        <v>46077031.988424592</v>
      </c>
      <c r="H295" s="29">
        <f t="shared" si="76"/>
        <v>45584375.869748242</v>
      </c>
      <c r="I295" s="29">
        <f t="shared" si="77"/>
        <v>38044000.275562927</v>
      </c>
      <c r="J295" s="29">
        <f t="shared" si="78"/>
        <v>36853414.655428402</v>
      </c>
      <c r="K295" s="29">
        <f t="shared" si="79"/>
        <v>42977403.908419199</v>
      </c>
      <c r="L295" s="29">
        <f t="shared" si="80"/>
        <v>37852411.784966566</v>
      </c>
      <c r="M295" s="29">
        <f t="shared" si="81"/>
        <v>41150470.801661052</v>
      </c>
      <c r="N295" s="29">
        <f t="shared" si="82"/>
        <v>33514300.962177556</v>
      </c>
      <c r="O295" s="29">
        <f t="shared" si="83"/>
        <v>30695213.17197397</v>
      </c>
      <c r="P295" s="29">
        <f t="shared" si="84"/>
        <v>472128.78039817297</v>
      </c>
      <c r="Q295" s="29">
        <f t="shared" si="85"/>
        <v>759511.516292713</v>
      </c>
      <c r="R295" s="29">
        <f t="shared" si="86"/>
        <v>937415.1147036188</v>
      </c>
      <c r="S295" s="29">
        <f t="shared" si="87"/>
        <v>-95794.245298180016</v>
      </c>
      <c r="T295" s="29">
        <f t="shared" si="88"/>
        <v>732141.73192180449</v>
      </c>
    </row>
    <row r="296" spans="1:20">
      <c r="A296" s="25" t="s">
        <v>691</v>
      </c>
      <c r="B296" t="str">
        <f>VLOOKUP(A296,'Branch Population-2'!$A$2:$B$943,2,0)</f>
        <v>76624.9</v>
      </c>
      <c r="C296">
        <f t="shared" si="89"/>
        <v>0</v>
      </c>
      <c r="D296" s="98">
        <f t="shared" si="90"/>
        <v>76624.899999999994</v>
      </c>
      <c r="E296" s="120">
        <f t="shared" si="74"/>
        <v>2.1025593255346374E-3</v>
      </c>
      <c r="F296">
        <v>43574126.012363672</v>
      </c>
      <c r="G296" s="29">
        <f t="shared" si="75"/>
        <v>36696869.005409822</v>
      </c>
      <c r="H296" s="29">
        <f t="shared" si="76"/>
        <v>36304505.689640671</v>
      </c>
      <c r="I296" s="29">
        <f t="shared" si="77"/>
        <v>30299167.162173837</v>
      </c>
      <c r="J296" s="29">
        <f t="shared" si="78"/>
        <v>29350955.815731708</v>
      </c>
      <c r="K296" s="29">
        <f t="shared" si="79"/>
        <v>34228249.810362212</v>
      </c>
      <c r="L296" s="29">
        <f t="shared" si="80"/>
        <v>30146581.428263612</v>
      </c>
      <c r="M296" s="29">
        <f t="shared" si="81"/>
        <v>32773235.847718254</v>
      </c>
      <c r="N296" s="29">
        <f t="shared" si="82"/>
        <v>26691604.453296307</v>
      </c>
      <c r="O296" s="29">
        <f t="shared" si="83"/>
        <v>24446414.368617237</v>
      </c>
      <c r="P296" s="29">
        <f t="shared" si="84"/>
        <v>376014.84427877609</v>
      </c>
      <c r="Q296" s="29">
        <f t="shared" si="85"/>
        <v>604893.44514411793</v>
      </c>
      <c r="R296" s="29">
        <f t="shared" si="86"/>
        <v>746580.1980607583</v>
      </c>
      <c r="S296" s="29">
        <f t="shared" si="87"/>
        <v>-76292.866955113976</v>
      </c>
      <c r="T296" s="29">
        <f t="shared" si="88"/>
        <v>583095.48315694265</v>
      </c>
    </row>
    <row r="297" spans="1:20">
      <c r="A297" s="25" t="s">
        <v>180</v>
      </c>
      <c r="B297" t="str">
        <f>VLOOKUP(A297,'Branch Population-2'!$A$2:$B$943,2,0)</f>
        <v>120402.8</v>
      </c>
      <c r="C297">
        <f t="shared" si="89"/>
        <v>0</v>
      </c>
      <c r="D297" s="98">
        <f t="shared" si="90"/>
        <v>120402.8</v>
      </c>
      <c r="E297" s="120">
        <f t="shared" si="74"/>
        <v>3.3038089440962644E-3</v>
      </c>
      <c r="F297">
        <v>68469215.352208242</v>
      </c>
      <c r="G297" s="29">
        <f t="shared" si="75"/>
        <v>57662793.419430993</v>
      </c>
      <c r="H297" s="29">
        <f t="shared" si="76"/>
        <v>57046262.215659246</v>
      </c>
      <c r="I297" s="29">
        <f t="shared" si="77"/>
        <v>47609909.62459702</v>
      </c>
      <c r="J297" s="29">
        <f t="shared" si="78"/>
        <v>46119959.215481937</v>
      </c>
      <c r="K297" s="29">
        <f t="shared" si="79"/>
        <v>53783784.595700346</v>
      </c>
      <c r="L297" s="29">
        <f t="shared" si="80"/>
        <v>47370147.489796892</v>
      </c>
      <c r="M297" s="29">
        <f t="shared" si="81"/>
        <v>51497481.381713405</v>
      </c>
      <c r="N297" s="29">
        <f t="shared" si="82"/>
        <v>41941247.723251119</v>
      </c>
      <c r="O297" s="29">
        <f t="shared" si="83"/>
        <v>38413319.168334939</v>
      </c>
      <c r="P297" s="29">
        <f t="shared" si="84"/>
        <v>590842.40361460333</v>
      </c>
      <c r="Q297" s="29">
        <f t="shared" si="85"/>
        <v>950485.60581479664</v>
      </c>
      <c r="R297" s="29">
        <f t="shared" si="86"/>
        <v>1173121.8738434878</v>
      </c>
      <c r="S297" s="29">
        <f t="shared" si="87"/>
        <v>-119881.06740006444</v>
      </c>
      <c r="T297" s="29">
        <f t="shared" si="88"/>
        <v>916233.87227192114</v>
      </c>
    </row>
    <row r="298" spans="1:20">
      <c r="A298" s="25" t="s">
        <v>546</v>
      </c>
      <c r="B298" t="str">
        <f>VLOOKUP(A298,'Branch Population-2'!$A$2:$B$943,2,0)</f>
        <v>18900.54</v>
      </c>
      <c r="C298">
        <f t="shared" si="89"/>
        <v>0</v>
      </c>
      <c r="D298" s="98">
        <f t="shared" si="90"/>
        <v>18900.54</v>
      </c>
      <c r="E298" s="120">
        <f t="shared" si="74"/>
        <v>5.1862392818314196E-4</v>
      </c>
      <c r="F298">
        <v>10748131.634256227</v>
      </c>
      <c r="G298" s="29">
        <f t="shared" si="75"/>
        <v>9051765.6859781686</v>
      </c>
      <c r="H298" s="29">
        <f t="shared" si="76"/>
        <v>8954984.1104821153</v>
      </c>
      <c r="I298" s="29">
        <f t="shared" si="77"/>
        <v>7473688.3299730653</v>
      </c>
      <c r="J298" s="29">
        <f t="shared" si="78"/>
        <v>7239799.5225242674</v>
      </c>
      <c r="K298" s="29">
        <f t="shared" si="79"/>
        <v>8442848.2734821625</v>
      </c>
      <c r="L298" s="29">
        <f t="shared" si="80"/>
        <v>7436051.050613489</v>
      </c>
      <c r="M298" s="29">
        <f t="shared" si="81"/>
        <v>8083949.9310176289</v>
      </c>
      <c r="N298" s="29">
        <f t="shared" si="82"/>
        <v>6583835.5108287903</v>
      </c>
      <c r="O298" s="29">
        <f t="shared" si="83"/>
        <v>6030029.8288235916</v>
      </c>
      <c r="P298" s="29">
        <f t="shared" si="84"/>
        <v>92749.009850385162</v>
      </c>
      <c r="Q298" s="29">
        <f t="shared" si="85"/>
        <v>149204.92888975004</v>
      </c>
      <c r="R298" s="29">
        <f t="shared" si="86"/>
        <v>184153.831152214</v>
      </c>
      <c r="S298" s="29">
        <f t="shared" si="87"/>
        <v>-18818.639679788292</v>
      </c>
      <c r="T298" s="29">
        <f t="shared" si="88"/>
        <v>143828.17469552482</v>
      </c>
    </row>
    <row r="299" spans="1:20">
      <c r="A299" s="25" t="s">
        <v>484</v>
      </c>
      <c r="B299" t="str">
        <f>VLOOKUP(A299,'Branch Population-2'!$A$2:$B$943,2,0)</f>
        <v>18057.76</v>
      </c>
      <c r="C299">
        <f t="shared" si="89"/>
        <v>0</v>
      </c>
      <c r="D299" s="98">
        <f t="shared" si="90"/>
        <v>18057.759999999998</v>
      </c>
      <c r="E299" s="120">
        <f t="shared" si="74"/>
        <v>4.9549835218403349E-4</v>
      </c>
      <c r="F299">
        <v>10268869.646042215</v>
      </c>
      <c r="G299" s="29">
        <f t="shared" si="75"/>
        <v>8648145.0971045867</v>
      </c>
      <c r="H299" s="29">
        <f t="shared" si="76"/>
        <v>8555679.0372602846</v>
      </c>
      <c r="I299" s="29">
        <f t="shared" si="77"/>
        <v>7140434.6213099938</v>
      </c>
      <c r="J299" s="29">
        <f t="shared" si="78"/>
        <v>6916974.9766862644</v>
      </c>
      <c r="K299" s="29">
        <f t="shared" si="79"/>
        <v>8066379.4705841867</v>
      </c>
      <c r="L299" s="29">
        <f t="shared" si="80"/>
        <v>7104475.5980372103</v>
      </c>
      <c r="M299" s="29">
        <f t="shared" si="81"/>
        <v>7723484.4986615665</v>
      </c>
      <c r="N299" s="29">
        <f t="shared" si="82"/>
        <v>6290260.5710748835</v>
      </c>
      <c r="O299" s="29">
        <f t="shared" si="83"/>
        <v>5761149.2286324883</v>
      </c>
      <c r="P299" s="29">
        <f t="shared" si="84"/>
        <v>88613.307350789502</v>
      </c>
      <c r="Q299" s="29">
        <f t="shared" si="85"/>
        <v>142551.84225996569</v>
      </c>
      <c r="R299" s="29">
        <f t="shared" si="86"/>
        <v>175942.36387040812</v>
      </c>
      <c r="S299" s="29">
        <f t="shared" si="87"/>
        <v>-17979.511636392072</v>
      </c>
      <c r="T299" s="29">
        <f t="shared" si="88"/>
        <v>137414.83893528226</v>
      </c>
    </row>
    <row r="300" spans="1:20">
      <c r="A300" s="25" t="s">
        <v>758</v>
      </c>
      <c r="B300" t="str">
        <f>VLOOKUP(A300,'Branch Population-2'!$A$2:$B$943,2,0)</f>
        <v>96289.2</v>
      </c>
      <c r="C300">
        <f t="shared" si="89"/>
        <v>0</v>
      </c>
      <c r="D300" s="98">
        <f t="shared" si="90"/>
        <v>96289.2</v>
      </c>
      <c r="E300" s="120">
        <f t="shared" si="74"/>
        <v>2.6421405497203884E-3</v>
      </c>
      <c r="F300">
        <v>54756583.492176667</v>
      </c>
      <c r="G300" s="29">
        <f t="shared" si="75"/>
        <v>46114411.360219814</v>
      </c>
      <c r="H300" s="29">
        <f t="shared" si="76"/>
        <v>45621355.580900572</v>
      </c>
      <c r="I300" s="29">
        <f t="shared" si="77"/>
        <v>38074862.958542056</v>
      </c>
      <c r="J300" s="29">
        <f t="shared" si="78"/>
        <v>36883311.491853863</v>
      </c>
      <c r="K300" s="29">
        <f t="shared" si="79"/>
        <v>43012268.748669542</v>
      </c>
      <c r="L300" s="29">
        <f t="shared" si="80"/>
        <v>37883119.044362344</v>
      </c>
      <c r="M300" s="29">
        <f t="shared" si="81"/>
        <v>41183853.567027323</v>
      </c>
      <c r="N300" s="29">
        <f t="shared" si="82"/>
        <v>33541488.987578955</v>
      </c>
      <c r="O300" s="29">
        <f t="shared" si="83"/>
        <v>30720114.250363249</v>
      </c>
      <c r="P300" s="29">
        <f t="shared" si="84"/>
        <v>472511.78851428087</v>
      </c>
      <c r="Q300" s="29">
        <f t="shared" si="85"/>
        <v>760127.65978384309</v>
      </c>
      <c r="R300" s="29">
        <f t="shared" si="86"/>
        <v>938175.58009357215</v>
      </c>
      <c r="S300" s="29">
        <f t="shared" si="87"/>
        <v>-95871.957089854084</v>
      </c>
      <c r="T300" s="29">
        <f t="shared" si="88"/>
        <v>732735.67204388487</v>
      </c>
    </row>
    <row r="301" spans="1:20">
      <c r="A301" s="25" t="s">
        <v>141</v>
      </c>
      <c r="B301" t="str">
        <f>VLOOKUP(A301,'Branch Population-2'!$A$2:$B$943,2,0)</f>
        <v>133528.05</v>
      </c>
      <c r="C301">
        <f t="shared" si="89"/>
        <v>0</v>
      </c>
      <c r="D301" s="98">
        <f t="shared" si="90"/>
        <v>133528.04999999999</v>
      </c>
      <c r="E301" s="120">
        <f t="shared" si="74"/>
        <v>3.663961019824565E-3</v>
      </c>
      <c r="F301">
        <v>75933124.57027933</v>
      </c>
      <c r="G301" s="29">
        <f t="shared" si="75"/>
        <v>63948681.948006622</v>
      </c>
      <c r="H301" s="29">
        <f t="shared" si="76"/>
        <v>63264941.956878558</v>
      </c>
      <c r="I301" s="29">
        <f t="shared" si="77"/>
        <v>52799921.537112691</v>
      </c>
      <c r="J301" s="29">
        <f t="shared" si="78"/>
        <v>51147549.891886503</v>
      </c>
      <c r="K301" s="29">
        <f t="shared" si="79"/>
        <v>59646817.837159142</v>
      </c>
      <c r="L301" s="29">
        <f t="shared" si="80"/>
        <v>52534022.651673995</v>
      </c>
      <c r="M301" s="29">
        <f t="shared" si="81"/>
        <v>57111282.036725849</v>
      </c>
      <c r="N301" s="29">
        <f t="shared" si="82"/>
        <v>46513312.174240641</v>
      </c>
      <c r="O301" s="29">
        <f t="shared" si="83"/>
        <v>42600800.002785526</v>
      </c>
      <c r="P301" s="29">
        <f t="shared" si="84"/>
        <v>655250.8248310748</v>
      </c>
      <c r="Q301" s="29">
        <f t="shared" si="85"/>
        <v>1054099.1529891202</v>
      </c>
      <c r="R301" s="29">
        <f t="shared" si="86"/>
        <v>1301005.2608964818</v>
      </c>
      <c r="S301" s="29">
        <f t="shared" si="87"/>
        <v>-132949.4427193485</v>
      </c>
      <c r="T301" s="29">
        <f t="shared" si="88"/>
        <v>1016113.5979264493</v>
      </c>
    </row>
    <row r="302" spans="1:20">
      <c r="A302" s="25" t="s">
        <v>599</v>
      </c>
      <c r="B302" t="str">
        <f>VLOOKUP(A302,'Branch Population-2'!$A$2:$B$943,2,0)</f>
        <v>63477</v>
      </c>
      <c r="C302">
        <f t="shared" si="89"/>
        <v>0</v>
      </c>
      <c r="D302" s="98">
        <f t="shared" si="90"/>
        <v>63477</v>
      </c>
      <c r="E302" s="120">
        <f t="shared" si="74"/>
        <v>1.7417857420624651E-3</v>
      </c>
      <c r="F302">
        <v>36097336.464867279</v>
      </c>
      <c r="G302" s="29">
        <f t="shared" si="75"/>
        <v>30400133.03581994</v>
      </c>
      <c r="H302" s="29">
        <f t="shared" si="76"/>
        <v>30075094.488362413</v>
      </c>
      <c r="I302" s="29">
        <f t="shared" si="77"/>
        <v>25100198.942554038</v>
      </c>
      <c r="J302" s="29">
        <f t="shared" si="78"/>
        <v>24314689.119531661</v>
      </c>
      <c r="K302" s="29">
        <f t="shared" si="79"/>
        <v>28355098.841399625</v>
      </c>
      <c r="L302" s="29">
        <f t="shared" si="80"/>
        <v>24973795.06298722</v>
      </c>
      <c r="M302" s="29">
        <f t="shared" si="81"/>
        <v>27149747.561244603</v>
      </c>
      <c r="N302" s="29">
        <f t="shared" si="82"/>
        <v>22111650.075652823</v>
      </c>
      <c r="O302" s="29">
        <f t="shared" si="83"/>
        <v>20251707.276312485</v>
      </c>
      <c r="P302" s="29">
        <f t="shared" si="84"/>
        <v>311495.27464680368</v>
      </c>
      <c r="Q302" s="29">
        <f t="shared" si="85"/>
        <v>501101.09399703203</v>
      </c>
      <c r="R302" s="29">
        <f t="shared" si="86"/>
        <v>618476.12502336386</v>
      </c>
      <c r="S302" s="29">
        <f t="shared" si="87"/>
        <v>-63201.939783409442</v>
      </c>
      <c r="T302" s="29">
        <f t="shared" si="88"/>
        <v>483043.39691605791</v>
      </c>
    </row>
    <row r="303" spans="1:20">
      <c r="A303" s="25" t="s">
        <v>680</v>
      </c>
      <c r="B303" t="str">
        <f>VLOOKUP(A303,'Branch Population-2'!$A$2:$B$943,2,0)</f>
        <v>80486.28</v>
      </c>
      <c r="C303">
        <f t="shared" si="89"/>
        <v>0</v>
      </c>
      <c r="D303" s="98">
        <f t="shared" si="90"/>
        <v>80486.28</v>
      </c>
      <c r="E303" s="120">
        <f t="shared" si="74"/>
        <v>2.2085141852268906E-3</v>
      </c>
      <c r="F303">
        <v>45769969.122131132</v>
      </c>
      <c r="G303" s="29">
        <f t="shared" si="75"/>
        <v>38546144.580844305</v>
      </c>
      <c r="H303" s="29">
        <f t="shared" si="76"/>
        <v>38134008.790850133</v>
      </c>
      <c r="I303" s="29">
        <f t="shared" si="77"/>
        <v>31826041.560661469</v>
      </c>
      <c r="J303" s="29">
        <f t="shared" si="78"/>
        <v>30830046.734842207</v>
      </c>
      <c r="K303" s="29">
        <f t="shared" si="79"/>
        <v>35953123.568797611</v>
      </c>
      <c r="L303" s="29">
        <f t="shared" si="80"/>
        <v>31665766.531219289</v>
      </c>
      <c r="M303" s="29">
        <f t="shared" si="81"/>
        <v>34424786.680902533</v>
      </c>
      <c r="N303" s="29">
        <f t="shared" si="82"/>
        <v>28036681.935992785</v>
      </c>
      <c r="O303" s="29">
        <f t="shared" si="83"/>
        <v>25678349.359914992</v>
      </c>
      <c r="P303" s="29">
        <f t="shared" si="84"/>
        <v>394963.46541108657</v>
      </c>
      <c r="Q303" s="29">
        <f t="shared" si="85"/>
        <v>635376.00957435661</v>
      </c>
      <c r="R303" s="29">
        <f t="shared" si="86"/>
        <v>784202.8226278096</v>
      </c>
      <c r="S303" s="29">
        <f t="shared" si="87"/>
        <v>-80137.514721090032</v>
      </c>
      <c r="T303" s="29">
        <f t="shared" si="88"/>
        <v>612479.57679690234</v>
      </c>
    </row>
    <row r="304" spans="1:20">
      <c r="A304" s="25" t="s">
        <v>662</v>
      </c>
      <c r="B304" t="str">
        <f>VLOOKUP(A304,'Branch Population-2'!$A$2:$B$943,2,0)</f>
        <v>101136.2</v>
      </c>
      <c r="C304">
        <f t="shared" si="89"/>
        <v>0</v>
      </c>
      <c r="D304" s="98">
        <f t="shared" si="90"/>
        <v>101136.2</v>
      </c>
      <c r="E304" s="120">
        <f t="shared" si="74"/>
        <v>2.7751404629452851E-3</v>
      </c>
      <c r="F304">
        <v>57512917.12239252</v>
      </c>
      <c r="G304" s="29">
        <f t="shared" si="75"/>
        <v>48435715.845696747</v>
      </c>
      <c r="H304" s="29">
        <f t="shared" si="76"/>
        <v>47917840.653999373</v>
      </c>
      <c r="I304" s="29">
        <f t="shared" si="77"/>
        <v>39991473.136631116</v>
      </c>
      <c r="J304" s="29">
        <f t="shared" si="78"/>
        <v>38739941.423362441</v>
      </c>
      <c r="K304" s="29">
        <f t="shared" si="79"/>
        <v>45177417.764600731</v>
      </c>
      <c r="L304" s="29">
        <f t="shared" si="80"/>
        <v>39790077.228748798</v>
      </c>
      <c r="M304" s="29">
        <f t="shared" si="81"/>
        <v>43256963.92872294</v>
      </c>
      <c r="N304" s="29">
        <f t="shared" si="82"/>
        <v>35229898.457413532</v>
      </c>
      <c r="O304" s="29">
        <f t="shared" si="83"/>
        <v>32266501.527145177</v>
      </c>
      <c r="P304" s="29">
        <f t="shared" si="84"/>
        <v>496297.05870999047</v>
      </c>
      <c r="Q304" s="29">
        <f t="shared" si="85"/>
        <v>798390.92053346289</v>
      </c>
      <c r="R304" s="29">
        <f t="shared" si="86"/>
        <v>985401.40642418398</v>
      </c>
      <c r="S304" s="29">
        <f t="shared" si="87"/>
        <v>-100697.95394115748</v>
      </c>
      <c r="T304" s="29">
        <f t="shared" si="88"/>
        <v>769620.07655027509</v>
      </c>
    </row>
    <row r="305" spans="1:20">
      <c r="A305" s="25" t="s">
        <v>82</v>
      </c>
      <c r="B305" t="str">
        <f>VLOOKUP(A305,'Branch Population-2'!$A$2:$B$943,2,0)</f>
        <v>160112</v>
      </c>
      <c r="C305">
        <f t="shared" si="89"/>
        <v>0</v>
      </c>
      <c r="D305" s="98">
        <f t="shared" si="90"/>
        <v>160112</v>
      </c>
      <c r="E305" s="120">
        <f t="shared" si="74"/>
        <v>4.3934149177356427E-3</v>
      </c>
      <c r="F305">
        <v>91050565.339616388</v>
      </c>
      <c r="G305" s="29">
        <f t="shared" si="75"/>
        <v>76680153.451347768</v>
      </c>
      <c r="H305" s="29">
        <f t="shared" si="76"/>
        <v>75860288.430780947</v>
      </c>
      <c r="I305" s="29">
        <f t="shared" si="77"/>
        <v>63311798.810438611</v>
      </c>
      <c r="J305" s="29">
        <f t="shared" si="78"/>
        <v>61330458.344068766</v>
      </c>
      <c r="K305" s="29">
        <f t="shared" si="79"/>
        <v>71521836.030281469</v>
      </c>
      <c r="L305" s="29">
        <f t="shared" si="80"/>
        <v>62992962.413551509</v>
      </c>
      <c r="M305" s="29">
        <f t="shared" si="81"/>
        <v>68481503.245679468</v>
      </c>
      <c r="N305" s="29">
        <f t="shared" si="82"/>
        <v>55773595.426893584</v>
      </c>
      <c r="O305" s="29">
        <f t="shared" si="83"/>
        <v>51082145.586983383</v>
      </c>
      <c r="P305" s="29">
        <f t="shared" si="84"/>
        <v>785703.97804321302</v>
      </c>
      <c r="Q305" s="29">
        <f t="shared" si="85"/>
        <v>1263958.5733738642</v>
      </c>
      <c r="R305" s="29">
        <f t="shared" si="86"/>
        <v>1560020.9419118867</v>
      </c>
      <c r="S305" s="29">
        <f t="shared" si="87"/>
        <v>-159418.19844355044</v>
      </c>
      <c r="T305" s="29">
        <f t="shared" si="88"/>
        <v>1218410.5166757072</v>
      </c>
    </row>
    <row r="306" spans="1:20">
      <c r="A306" s="25" t="s">
        <v>206</v>
      </c>
      <c r="B306" t="str">
        <f>VLOOKUP(A306,'Branch Population-2'!$A$2:$B$943,2,0)</f>
        <v>137033.05</v>
      </c>
      <c r="C306">
        <f t="shared" si="89"/>
        <v>0</v>
      </c>
      <c r="D306" s="98">
        <f t="shared" si="90"/>
        <v>137033.04999999999</v>
      </c>
      <c r="E306" s="120">
        <f t="shared" si="74"/>
        <v>3.7601369422205345E-3</v>
      </c>
      <c r="F306">
        <v>77926305.790396214</v>
      </c>
      <c r="G306" s="29">
        <f t="shared" si="75"/>
        <v>65627281.539835937</v>
      </c>
      <c r="H306" s="29">
        <f t="shared" si="76"/>
        <v>64925593.94392442</v>
      </c>
      <c r="I306" s="29">
        <f t="shared" si="77"/>
        <v>54185875.462056406</v>
      </c>
      <c r="J306" s="29">
        <f t="shared" si="78"/>
        <v>52490130.438603558</v>
      </c>
      <c r="K306" s="29">
        <f t="shared" si="79"/>
        <v>61212497.082225949</v>
      </c>
      <c r="L306" s="29">
        <f t="shared" si="80"/>
        <v>53912996.952535257</v>
      </c>
      <c r="M306" s="29">
        <f t="shared" si="81"/>
        <v>58610405.580720723</v>
      </c>
      <c r="N306" s="29">
        <f t="shared" si="82"/>
        <v>47734247.844092138</v>
      </c>
      <c r="O306" s="29">
        <f t="shared" si="83"/>
        <v>43719035.489709541</v>
      </c>
      <c r="P306" s="29">
        <f t="shared" si="84"/>
        <v>672450.61274854175</v>
      </c>
      <c r="Q306" s="29">
        <f t="shared" si="85"/>
        <v>1081768.3770302627</v>
      </c>
      <c r="R306" s="29">
        <f t="shared" si="86"/>
        <v>1335155.5644427566</v>
      </c>
      <c r="S306" s="29">
        <f t="shared" si="87"/>
        <v>-136439.25476057368</v>
      </c>
      <c r="T306" s="29">
        <f t="shared" si="88"/>
        <v>1042785.732812956</v>
      </c>
    </row>
    <row r="307" spans="1:20">
      <c r="A307" s="25" t="s">
        <v>485</v>
      </c>
      <c r="B307" t="str">
        <f>VLOOKUP(A307,'Branch Population-2'!$A$2:$B$943,2,0)</f>
        <v>108900</v>
      </c>
      <c r="C307">
        <f t="shared" si="89"/>
        <v>0</v>
      </c>
      <c r="D307" s="98">
        <f t="shared" si="90"/>
        <v>108900</v>
      </c>
      <c r="E307" s="120">
        <f t="shared" si="74"/>
        <v>2.9881763049703428E-3</v>
      </c>
      <c r="F307">
        <v>61927941.47524374</v>
      </c>
      <c r="G307" s="29">
        <f t="shared" si="75"/>
        <v>52153921.697635233</v>
      </c>
      <c r="H307" s="29">
        <f t="shared" si="76"/>
        <v>51596291.409213834</v>
      </c>
      <c r="I307" s="29">
        <f t="shared" si="77"/>
        <v>43061450.05031956</v>
      </c>
      <c r="J307" s="29">
        <f t="shared" si="78"/>
        <v>41713843.519967832</v>
      </c>
      <c r="K307" s="29">
        <f t="shared" si="79"/>
        <v>48645497.799650572</v>
      </c>
      <c r="L307" s="29">
        <f t="shared" si="80"/>
        <v>42844593.827044569</v>
      </c>
      <c r="M307" s="29">
        <f t="shared" si="81"/>
        <v>46577618.813421197</v>
      </c>
      <c r="N307" s="29">
        <f t="shared" si="82"/>
        <v>37934349.342889428</v>
      </c>
      <c r="O307" s="29">
        <f t="shared" si="83"/>
        <v>34743464.914700277</v>
      </c>
      <c r="P307" s="29">
        <f t="shared" si="84"/>
        <v>534395.6930705125</v>
      </c>
      <c r="Q307" s="29">
        <f t="shared" si="85"/>
        <v>859680.02798299829</v>
      </c>
      <c r="R307" s="29">
        <f t="shared" si="86"/>
        <v>1061046.5210240611</v>
      </c>
      <c r="S307" s="29">
        <f t="shared" si="87"/>
        <v>-108428.11163749528</v>
      </c>
      <c r="T307" s="29">
        <f t="shared" si="88"/>
        <v>828700.56751514261</v>
      </c>
    </row>
    <row r="308" spans="1:20">
      <c r="A308" s="25" t="s">
        <v>158</v>
      </c>
      <c r="B308" t="str">
        <f>VLOOKUP(A308,'Branch Population-2'!$A$2:$B$943,2,0)</f>
        <v>79702.75</v>
      </c>
      <c r="C308">
        <f t="shared" si="89"/>
        <v>0</v>
      </c>
      <c r="D308" s="98">
        <f t="shared" si="90"/>
        <v>79702.75</v>
      </c>
      <c r="E308" s="120">
        <f t="shared" si="74"/>
        <v>2.1870144076306243E-3</v>
      </c>
      <c r="F308">
        <v>45324400.710890569</v>
      </c>
      <c r="G308" s="29">
        <f t="shared" si="75"/>
        <v>38170899.748266265</v>
      </c>
      <c r="H308" s="29">
        <f t="shared" si="76"/>
        <v>37762776.080034137</v>
      </c>
      <c r="I308" s="29">
        <f t="shared" si="77"/>
        <v>31516216.602370132</v>
      </c>
      <c r="J308" s="29">
        <f t="shared" si="78"/>
        <v>30529917.737475812</v>
      </c>
      <c r="K308" s="29">
        <f t="shared" si="79"/>
        <v>35603121.668972448</v>
      </c>
      <c r="L308" s="29">
        <f t="shared" si="80"/>
        <v>31357501.84250208</v>
      </c>
      <c r="M308" s="29">
        <f t="shared" si="81"/>
        <v>34089663.065944962</v>
      </c>
      <c r="N308" s="29">
        <f t="shared" si="82"/>
        <v>27763746.208346926</v>
      </c>
      <c r="O308" s="29">
        <f t="shared" si="83"/>
        <v>25428371.884574175</v>
      </c>
      <c r="P308" s="29">
        <f t="shared" si="84"/>
        <v>391118.51538912574</v>
      </c>
      <c r="Q308" s="29">
        <f t="shared" si="85"/>
        <v>629190.65519120218</v>
      </c>
      <c r="R308" s="29">
        <f t="shared" si="86"/>
        <v>776568.6464972496</v>
      </c>
      <c r="S308" s="29">
        <f t="shared" si="87"/>
        <v>-79357.379934025506</v>
      </c>
      <c r="T308" s="29">
        <f t="shared" si="88"/>
        <v>606517.11806719494</v>
      </c>
    </row>
    <row r="309" spans="1:20">
      <c r="A309" s="25" t="s">
        <v>265</v>
      </c>
      <c r="B309" t="str">
        <f>VLOOKUP(A309,'Branch Population-2'!$A$2:$B$943,2,0)</f>
        <v>65485.08</v>
      </c>
      <c r="C309">
        <f t="shared" si="89"/>
        <v>0</v>
      </c>
      <c r="D309" s="98">
        <f t="shared" si="90"/>
        <v>65485.08</v>
      </c>
      <c r="E309" s="120">
        <f t="shared" si="74"/>
        <v>1.7968867252992405E-3</v>
      </c>
      <c r="F309">
        <v>37239267.233624004</v>
      </c>
      <c r="G309" s="29">
        <f t="shared" si="75"/>
        <v>31361834.110958483</v>
      </c>
      <c r="H309" s="29">
        <f t="shared" si="76"/>
        <v>31026513.045323055</v>
      </c>
      <c r="I309" s="29">
        <f t="shared" si="77"/>
        <v>25894237.846291829</v>
      </c>
      <c r="J309" s="29">
        <f t="shared" si="78"/>
        <v>25083878.604339533</v>
      </c>
      <c r="K309" s="29">
        <f t="shared" si="79"/>
        <v>29252105.739668883</v>
      </c>
      <c r="L309" s="29">
        <f t="shared" si="80"/>
        <v>25763835.209655829</v>
      </c>
      <c r="M309" s="29">
        <f t="shared" si="81"/>
        <v>28008623.454604153</v>
      </c>
      <c r="N309" s="29">
        <f t="shared" si="82"/>
        <v>22811146.937254928</v>
      </c>
      <c r="O309" s="29">
        <f t="shared" si="83"/>
        <v>20892365.28389661</v>
      </c>
      <c r="P309" s="29">
        <f t="shared" si="84"/>
        <v>321349.35456729069</v>
      </c>
      <c r="Q309" s="29">
        <f t="shared" si="85"/>
        <v>516953.30952129368</v>
      </c>
      <c r="R309" s="29">
        <f t="shared" si="86"/>
        <v>638041.47211186704</v>
      </c>
      <c r="S309" s="29">
        <f t="shared" si="87"/>
        <v>-65201.318318001009</v>
      </c>
      <c r="T309" s="29">
        <f t="shared" si="88"/>
        <v>498324.36143043631</v>
      </c>
    </row>
    <row r="310" spans="1:20">
      <c r="A310" s="25" t="s">
        <v>733</v>
      </c>
      <c r="B310" t="str">
        <f>VLOOKUP(A310,'Branch Population-2'!$A$2:$B$943,2,0)</f>
        <v>264720</v>
      </c>
      <c r="C310">
        <f t="shared" si="89"/>
        <v>0</v>
      </c>
      <c r="D310" s="98">
        <f t="shared" si="90"/>
        <v>264720</v>
      </c>
      <c r="E310" s="120">
        <f t="shared" si="74"/>
        <v>7.2638203071785966E-3</v>
      </c>
      <c r="F310">
        <v>150537783.90566137</v>
      </c>
      <c r="G310" s="29">
        <f t="shared" si="75"/>
        <v>126778568.88703397</v>
      </c>
      <c r="H310" s="29">
        <f t="shared" si="76"/>
        <v>125423051.07297601</v>
      </c>
      <c r="I310" s="29">
        <f t="shared" si="77"/>
        <v>104676097.86336634</v>
      </c>
      <c r="J310" s="29">
        <f t="shared" si="78"/>
        <v>101400263.14605954</v>
      </c>
      <c r="K310" s="29">
        <f t="shared" si="79"/>
        <v>118250102.64025252</v>
      </c>
      <c r="L310" s="29">
        <f t="shared" si="80"/>
        <v>104148952.04678823</v>
      </c>
      <c r="M310" s="29">
        <f t="shared" si="81"/>
        <v>113223390.74645418</v>
      </c>
      <c r="N310" s="29">
        <f t="shared" si="82"/>
        <v>92212864.628555462</v>
      </c>
      <c r="O310" s="29">
        <f t="shared" si="83"/>
        <v>84456290.470334783</v>
      </c>
      <c r="P310" s="29">
        <f t="shared" si="84"/>
        <v>1299037.9051388989</v>
      </c>
      <c r="Q310" s="29">
        <f t="shared" si="85"/>
        <v>2089756.6300060544</v>
      </c>
      <c r="R310" s="29">
        <f t="shared" si="86"/>
        <v>2579249.1739714369</v>
      </c>
      <c r="S310" s="29">
        <f t="shared" si="87"/>
        <v>-263572.90828905191</v>
      </c>
      <c r="T310" s="29">
        <f t="shared" si="88"/>
        <v>2014450.0847806113</v>
      </c>
    </row>
    <row r="311" spans="1:20">
      <c r="A311" s="25" t="s">
        <v>788</v>
      </c>
      <c r="B311" t="str">
        <f>VLOOKUP(A311,'Branch Population-2'!$A$2:$B$943,2,0)</f>
        <v>123636</v>
      </c>
      <c r="C311">
        <f t="shared" si="89"/>
        <v>0</v>
      </c>
      <c r="D311" s="98">
        <f t="shared" si="90"/>
        <v>123636</v>
      </c>
      <c r="E311" s="120">
        <f t="shared" si="74"/>
        <v>3.3925267735657786E-3</v>
      </c>
      <c r="F311">
        <v>70307832.619221628</v>
      </c>
      <c r="G311" s="29">
        <f t="shared" si="75"/>
        <v>59211223.719089344</v>
      </c>
      <c r="H311" s="29">
        <f t="shared" si="76"/>
        <v>58578136.681997806</v>
      </c>
      <c r="I311" s="29">
        <f t="shared" si="77"/>
        <v>48888387.864291176</v>
      </c>
      <c r="J311" s="29">
        <f t="shared" si="78"/>
        <v>47358427.524653286</v>
      </c>
      <c r="K311" s="29">
        <f t="shared" si="79"/>
        <v>55228051.110721745</v>
      </c>
      <c r="L311" s="29">
        <f t="shared" si="80"/>
        <v>48642187.349866688</v>
      </c>
      <c r="M311" s="29">
        <f t="shared" si="81"/>
        <v>52880353.348173946</v>
      </c>
      <c r="N311" s="29">
        <f t="shared" si="82"/>
        <v>43067504.273255073</v>
      </c>
      <c r="O311" s="29">
        <f t="shared" si="83"/>
        <v>39444839.561009035</v>
      </c>
      <c r="P311" s="29">
        <f t="shared" si="84"/>
        <v>606708.41054605949</v>
      </c>
      <c r="Q311" s="29">
        <f t="shared" si="85"/>
        <v>976009.18218279141</v>
      </c>
      <c r="R311" s="29">
        <f t="shared" si="86"/>
        <v>1204623.9455769588</v>
      </c>
      <c r="S311" s="29">
        <f t="shared" si="87"/>
        <v>-123100.25721224396</v>
      </c>
      <c r="T311" s="29">
        <f t="shared" si="88"/>
        <v>940837.68012215034</v>
      </c>
    </row>
    <row r="312" spans="1:20">
      <c r="A312" s="25" t="s">
        <v>166</v>
      </c>
      <c r="B312" t="str">
        <f>VLOOKUP(A312,'Branch Population-2'!$A$2:$B$943,2,0)</f>
        <v>90793.8</v>
      </c>
      <c r="C312">
        <f t="shared" si="89"/>
        <v>0</v>
      </c>
      <c r="D312" s="98">
        <f t="shared" si="90"/>
        <v>90793.8</v>
      </c>
      <c r="E312" s="120">
        <f t="shared" si="74"/>
        <v>2.491348776843125E-3</v>
      </c>
      <c r="F312">
        <v>51631525.552938335</v>
      </c>
      <c r="G312" s="29">
        <f t="shared" si="75"/>
        <v>43482577.923147418</v>
      </c>
      <c r="H312" s="29">
        <f t="shared" si="76"/>
        <v>43017661.735076942</v>
      </c>
      <c r="I312" s="29">
        <f t="shared" si="77"/>
        <v>35901861.189887092</v>
      </c>
      <c r="J312" s="29">
        <f t="shared" si="78"/>
        <v>34778313.735383429</v>
      </c>
      <c r="K312" s="29">
        <f t="shared" si="79"/>
        <v>40557480.239870653</v>
      </c>
      <c r="L312" s="29">
        <f t="shared" si="80"/>
        <v>35721060.4500819</v>
      </c>
      <c r="M312" s="29">
        <f t="shared" si="81"/>
        <v>38833416.04244262</v>
      </c>
      <c r="N312" s="29">
        <f t="shared" si="82"/>
        <v>31627215.127350174</v>
      </c>
      <c r="O312" s="29">
        <f t="shared" si="83"/>
        <v>28966861.384502426</v>
      </c>
      <c r="P312" s="29">
        <f t="shared" si="84"/>
        <v>445544.68023421027</v>
      </c>
      <c r="Q312" s="29">
        <f t="shared" si="85"/>
        <v>716745.7899419904</v>
      </c>
      <c r="R312" s="29">
        <f t="shared" si="86"/>
        <v>884632.19118966383</v>
      </c>
      <c r="S312" s="29">
        <f t="shared" si="87"/>
        <v>-90400.369902593389</v>
      </c>
      <c r="T312" s="29">
        <f t="shared" si="88"/>
        <v>690917.11282696377</v>
      </c>
    </row>
    <row r="313" spans="1:20">
      <c r="A313" s="25" t="s">
        <v>229</v>
      </c>
      <c r="B313" t="str">
        <f>VLOOKUP(A313,'Branch Population-2'!$A$2:$B$943,2,0)</f>
        <v>207278</v>
      </c>
      <c r="C313">
        <f t="shared" si="89"/>
        <v>0</v>
      </c>
      <c r="D313" s="98">
        <f t="shared" si="90"/>
        <v>207278</v>
      </c>
      <c r="E313" s="120">
        <f t="shared" si="74"/>
        <v>5.6876327653043405E-3</v>
      </c>
      <c r="F313">
        <v>117872358.61437622</v>
      </c>
      <c r="G313" s="29">
        <f t="shared" si="75"/>
        <v>99268692.209756061</v>
      </c>
      <c r="H313" s="29">
        <f t="shared" si="76"/>
        <v>98207310.29126744</v>
      </c>
      <c r="I313" s="29">
        <f t="shared" si="77"/>
        <v>81962270.372177571</v>
      </c>
      <c r="J313" s="29">
        <f t="shared" si="78"/>
        <v>79397264.069163382</v>
      </c>
      <c r="K313" s="29">
        <f t="shared" si="79"/>
        <v>92590830.972598448</v>
      </c>
      <c r="L313" s="29">
        <f t="shared" si="80"/>
        <v>81549510.737209767</v>
      </c>
      <c r="M313" s="29">
        <f t="shared" si="81"/>
        <v>88654873.02486977</v>
      </c>
      <c r="N313" s="29">
        <f t="shared" si="82"/>
        <v>72203453.288295999</v>
      </c>
      <c r="O313" s="29">
        <f t="shared" si="83"/>
        <v>66129990.088055499</v>
      </c>
      <c r="P313" s="29">
        <f t="shared" si="84"/>
        <v>1017157.6718849374</v>
      </c>
      <c r="Q313" s="29">
        <f t="shared" si="85"/>
        <v>1636297.1243366385</v>
      </c>
      <c r="R313" s="29">
        <f t="shared" si="86"/>
        <v>2019573.9282353106</v>
      </c>
      <c r="S313" s="29">
        <f t="shared" si="87"/>
        <v>-206379.81748390035</v>
      </c>
      <c r="T313" s="29">
        <f t="shared" si="88"/>
        <v>1577331.4621983813</v>
      </c>
    </row>
    <row r="314" spans="1:20">
      <c r="A314" s="25" t="s">
        <v>515</v>
      </c>
      <c r="B314" t="str">
        <f>VLOOKUP(A314,'Branch Population-2'!$A$2:$B$943,2,0)</f>
        <v>125312</v>
      </c>
      <c r="C314">
        <f t="shared" si="89"/>
        <v>0</v>
      </c>
      <c r="D314" s="98">
        <f t="shared" si="90"/>
        <v>125312</v>
      </c>
      <c r="E314" s="120">
        <f t="shared" si="74"/>
        <v>3.4385156026487014E-3</v>
      </c>
      <c r="F314">
        <v>71260920.129896626</v>
      </c>
      <c r="G314" s="29">
        <f t="shared" si="75"/>
        <v>60013886.46257177</v>
      </c>
      <c r="H314" s="29">
        <f t="shared" si="76"/>
        <v>59372217.346844845</v>
      </c>
      <c r="I314" s="29">
        <f t="shared" si="77"/>
        <v>49551115.047802061</v>
      </c>
      <c r="J314" s="29">
        <f t="shared" si="78"/>
        <v>48000414.684795305</v>
      </c>
      <c r="K314" s="29">
        <f t="shared" si="79"/>
        <v>55976718.276123159</v>
      </c>
      <c r="L314" s="29">
        <f t="shared" si="80"/>
        <v>49301577.058352701</v>
      </c>
      <c r="M314" s="29">
        <f t="shared" si="81"/>
        <v>53597195.305302449</v>
      </c>
      <c r="N314" s="29">
        <f t="shared" si="82"/>
        <v>43651324.011534981</v>
      </c>
      <c r="O314" s="29">
        <f t="shared" si="83"/>
        <v>39979550.738208644</v>
      </c>
      <c r="P314" s="29">
        <f t="shared" si="84"/>
        <v>614932.90257164428</v>
      </c>
      <c r="Q314" s="29">
        <f t="shared" si="85"/>
        <v>989239.88674568851</v>
      </c>
      <c r="R314" s="29">
        <f t="shared" si="86"/>
        <v>1220953.7340915257</v>
      </c>
      <c r="S314" s="29">
        <f t="shared" si="87"/>
        <v>-124768.99472468144</v>
      </c>
      <c r="T314" s="29">
        <f t="shared" si="88"/>
        <v>953591.60253863677</v>
      </c>
    </row>
    <row r="315" spans="1:20">
      <c r="A315" s="25" t="s">
        <v>488</v>
      </c>
      <c r="B315" t="str">
        <f>VLOOKUP(A315,'Branch Population-2'!$A$2:$B$943,2,0)</f>
        <v>30065.4</v>
      </c>
      <c r="C315">
        <f t="shared" si="89"/>
        <v>0</v>
      </c>
      <c r="D315" s="98">
        <f t="shared" si="90"/>
        <v>30065.4</v>
      </c>
      <c r="E315" s="120">
        <f t="shared" si="74"/>
        <v>8.2498361689123368E-4</v>
      </c>
      <c r="F315">
        <v>17097229.858859442</v>
      </c>
      <c r="G315" s="29">
        <f t="shared" si="75"/>
        <v>14398792.63000994</v>
      </c>
      <c r="H315" s="29">
        <f t="shared" si="76"/>
        <v>14244840.58525783</v>
      </c>
      <c r="I315" s="29">
        <f t="shared" si="77"/>
        <v>11888519.011413019</v>
      </c>
      <c r="J315" s="29">
        <f t="shared" si="78"/>
        <v>11516468.236595416</v>
      </c>
      <c r="K315" s="29">
        <f t="shared" si="79"/>
        <v>13430177.681777909</v>
      </c>
      <c r="L315" s="29">
        <f t="shared" si="80"/>
        <v>11828648.771787198</v>
      </c>
      <c r="M315" s="29">
        <f t="shared" si="81"/>
        <v>12859272.182488831</v>
      </c>
      <c r="N315" s="29">
        <f t="shared" si="82"/>
        <v>10473015.48883111</v>
      </c>
      <c r="O315" s="29">
        <f t="shared" si="83"/>
        <v>9592067.6771940291</v>
      </c>
      <c r="P315" s="29">
        <f t="shared" si="84"/>
        <v>147537.37622077306</v>
      </c>
      <c r="Q315" s="29">
        <f t="shared" si="85"/>
        <v>237342.73565950448</v>
      </c>
      <c r="R315" s="29">
        <f t="shared" si="86"/>
        <v>292936.52959776681</v>
      </c>
      <c r="S315" s="29">
        <f t="shared" si="87"/>
        <v>-29935.119812910478</v>
      </c>
      <c r="T315" s="29">
        <f t="shared" si="88"/>
        <v>228789.84428438725</v>
      </c>
    </row>
    <row r="316" spans="1:20">
      <c r="A316" s="25" t="s">
        <v>565</v>
      </c>
      <c r="B316" t="str">
        <f>VLOOKUP(A316,'Branch Population-2'!$A$2:$B$943,2,0)</f>
        <v>31360</v>
      </c>
      <c r="C316">
        <f t="shared" si="89"/>
        <v>0</v>
      </c>
      <c r="D316" s="98">
        <f t="shared" si="90"/>
        <v>31360</v>
      </c>
      <c r="E316" s="120">
        <f t="shared" si="74"/>
        <v>8.6050696899788749E-4</v>
      </c>
      <c r="F316">
        <v>17833427.407379646</v>
      </c>
      <c r="G316" s="29">
        <f t="shared" si="75"/>
        <v>15018796.918621128</v>
      </c>
      <c r="H316" s="29">
        <f t="shared" si="76"/>
        <v>14858215.781386096</v>
      </c>
      <c r="I316" s="29">
        <f t="shared" si="77"/>
        <v>12400432.264260985</v>
      </c>
      <c r="J316" s="29">
        <f t="shared" si="78"/>
        <v>12012361.182609653</v>
      </c>
      <c r="K316" s="29">
        <f t="shared" si="79"/>
        <v>14008473.930184038</v>
      </c>
      <c r="L316" s="29">
        <f t="shared" si="80"/>
        <v>12337984.04422514</v>
      </c>
      <c r="M316" s="29">
        <f t="shared" si="81"/>
        <v>13412985.546270786</v>
      </c>
      <c r="N316" s="29">
        <f t="shared" si="82"/>
        <v>10923977.919127755</v>
      </c>
      <c r="O316" s="29">
        <f t="shared" si="83"/>
        <v>10005096.967171723</v>
      </c>
      <c r="P316" s="29">
        <f t="shared" si="84"/>
        <v>153890.25651690792</v>
      </c>
      <c r="Q316" s="29">
        <f t="shared" si="85"/>
        <v>247562.58657067793</v>
      </c>
      <c r="R316" s="29">
        <f t="shared" si="86"/>
        <v>305550.21946110704</v>
      </c>
      <c r="S316" s="29">
        <f t="shared" si="87"/>
        <v>-31224.110017923344</v>
      </c>
      <c r="T316" s="29">
        <f t="shared" si="88"/>
        <v>238641.41227984271</v>
      </c>
    </row>
    <row r="317" spans="1:20">
      <c r="A317" s="25" t="s">
        <v>550</v>
      </c>
      <c r="B317" t="str">
        <f>VLOOKUP(A317,'Branch Population-2'!$A$2:$B$943,2,0)</f>
        <v>56065.35</v>
      </c>
      <c r="C317">
        <f t="shared" si="89"/>
        <v>0</v>
      </c>
      <c r="D317" s="98">
        <f t="shared" si="90"/>
        <v>56065.35</v>
      </c>
      <c r="E317" s="120">
        <f t="shared" si="74"/>
        <v>1.5384127676755647E-3</v>
      </c>
      <c r="F317">
        <v>31882568.536171313</v>
      </c>
      <c r="G317" s="29">
        <f t="shared" si="75"/>
        <v>26850577.353999205</v>
      </c>
      <c r="H317" s="29">
        <f t="shared" si="76"/>
        <v>26563490.693843588</v>
      </c>
      <c r="I317" s="29">
        <f t="shared" si="77"/>
        <v>22169469.867572851</v>
      </c>
      <c r="J317" s="29">
        <f t="shared" si="78"/>
        <v>21475677.105530102</v>
      </c>
      <c r="K317" s="29">
        <f t="shared" si="79"/>
        <v>25044323.783853434</v>
      </c>
      <c r="L317" s="29">
        <f t="shared" si="80"/>
        <v>22057825.05529011</v>
      </c>
      <c r="M317" s="29">
        <f t="shared" si="81"/>
        <v>23979710.752443012</v>
      </c>
      <c r="N317" s="29">
        <f t="shared" si="82"/>
        <v>19529867.520030905</v>
      </c>
      <c r="O317" s="29">
        <f t="shared" si="83"/>
        <v>17887093.85358486</v>
      </c>
      <c r="P317" s="29">
        <f t="shared" si="84"/>
        <v>275124.71598246886</v>
      </c>
      <c r="Q317" s="29">
        <f t="shared" si="85"/>
        <v>442591.93440658029</v>
      </c>
      <c r="R317" s="29">
        <f t="shared" si="86"/>
        <v>546262.11724055407</v>
      </c>
      <c r="S317" s="29">
        <f t="shared" si="87"/>
        <v>-55822.406141370484</v>
      </c>
      <c r="T317" s="29">
        <f t="shared" si="88"/>
        <v>426642.67550904589</v>
      </c>
    </row>
    <row r="318" spans="1:20">
      <c r="A318" s="25" t="s">
        <v>559</v>
      </c>
      <c r="B318" t="str">
        <f>VLOOKUP(A318,'Branch Population-2'!$A$2:$B$943,2,0)</f>
        <v>517117</v>
      </c>
      <c r="C318">
        <f t="shared" si="89"/>
        <v>0</v>
      </c>
      <c r="D318" s="98">
        <f t="shared" si="90"/>
        <v>517117</v>
      </c>
      <c r="E318" s="120">
        <f t="shared" si="74"/>
        <v>1.4189501986201549E-2</v>
      </c>
      <c r="F318">
        <v>294067872.46881187</v>
      </c>
      <c r="G318" s="29">
        <f t="shared" si="75"/>
        <v>247655459.38031256</v>
      </c>
      <c r="H318" s="29">
        <f t="shared" si="76"/>
        <v>245007524.56068349</v>
      </c>
      <c r="I318" s="29">
        <f t="shared" si="77"/>
        <v>204479411.07135996</v>
      </c>
      <c r="J318" s="29">
        <f t="shared" si="78"/>
        <v>198080235.25725624</v>
      </c>
      <c r="K318" s="29">
        <f t="shared" si="79"/>
        <v>230995536.14014605</v>
      </c>
      <c r="L318" s="29">
        <f t="shared" si="80"/>
        <v>203449658.6415042</v>
      </c>
      <c r="M318" s="29">
        <f t="shared" si="81"/>
        <v>221176111.18402138</v>
      </c>
      <c r="N318" s="29">
        <f t="shared" si="82"/>
        <v>180133121.47977</v>
      </c>
      <c r="O318" s="29">
        <f t="shared" si="83"/>
        <v>164981050.01189223</v>
      </c>
      <c r="P318" s="29">
        <f t="shared" si="84"/>
        <v>2537604.2021445748</v>
      </c>
      <c r="Q318" s="29">
        <f t="shared" si="85"/>
        <v>4082232.8469282291</v>
      </c>
      <c r="R318" s="29">
        <f t="shared" si="86"/>
        <v>5038431.5317943012</v>
      </c>
      <c r="S318" s="29">
        <f t="shared" si="87"/>
        <v>-514876.21492788475</v>
      </c>
      <c r="T318" s="29">
        <f t="shared" si="88"/>
        <v>3935125.3569488339</v>
      </c>
    </row>
    <row r="319" spans="1:20">
      <c r="A319" s="25" t="s">
        <v>234</v>
      </c>
      <c r="B319" t="str">
        <f>VLOOKUP(A319,'Branch Population-2'!$A$2:$B$943,2,0)</f>
        <v>36125</v>
      </c>
      <c r="C319">
        <f t="shared" si="89"/>
        <v>0</v>
      </c>
      <c r="D319" s="98">
        <f t="shared" si="90"/>
        <v>36125</v>
      </c>
      <c r="E319" s="120">
        <f t="shared" si="74"/>
        <v>9.9125683211252194E-4</v>
      </c>
      <c r="F319">
        <v>20543130.264400184</v>
      </c>
      <c r="G319" s="29">
        <f t="shared" si="75"/>
        <v>17300830.315216463</v>
      </c>
      <c r="H319" s="29">
        <f t="shared" si="76"/>
        <v>17115849.65250551</v>
      </c>
      <c r="I319" s="29">
        <f t="shared" si="77"/>
        <v>14284617.842679469</v>
      </c>
      <c r="J319" s="29">
        <f t="shared" si="78"/>
        <v>13837581.241127988</v>
      </c>
      <c r="K319" s="29">
        <f t="shared" si="79"/>
        <v>16136993.645660026</v>
      </c>
      <c r="L319" s="29">
        <f t="shared" si="80"/>
        <v>14212680.918291874</v>
      </c>
      <c r="M319" s="29">
        <f t="shared" si="81"/>
        <v>15451023.688106894</v>
      </c>
      <c r="N319" s="29">
        <f t="shared" si="82"/>
        <v>12583823.416087057</v>
      </c>
      <c r="O319" s="29">
        <f t="shared" si="83"/>
        <v>11525322.957241025</v>
      </c>
      <c r="P319" s="29">
        <f t="shared" si="84"/>
        <v>177273.13509800061</v>
      </c>
      <c r="Q319" s="29">
        <f t="shared" si="85"/>
        <v>285178.52167939226</v>
      </c>
      <c r="R319" s="29">
        <f t="shared" si="86"/>
        <v>351977.09432501567</v>
      </c>
      <c r="S319" s="29">
        <f t="shared" si="87"/>
        <v>-35968.462193797226</v>
      </c>
      <c r="T319" s="29">
        <f t="shared" si="88"/>
        <v>274901.81819545024</v>
      </c>
    </row>
    <row r="320" spans="1:20">
      <c r="A320" s="25" t="s">
        <v>490</v>
      </c>
      <c r="B320" t="str">
        <f>VLOOKUP(A320,'Branch Population-2'!$A$2:$B$943,2,0)</f>
        <v>38266.55</v>
      </c>
      <c r="C320">
        <f t="shared" si="89"/>
        <v>0</v>
      </c>
      <c r="D320" s="98">
        <f t="shared" si="90"/>
        <v>38266.550000000003</v>
      </c>
      <c r="E320" s="120">
        <f t="shared" si="74"/>
        <v>1.0500201834982817E-3</v>
      </c>
      <c r="F320">
        <v>21760961.146551777</v>
      </c>
      <c r="G320" s="29">
        <f t="shared" si="75"/>
        <v>18326452.27124558</v>
      </c>
      <c r="H320" s="29">
        <f t="shared" si="76"/>
        <v>18130505.647614799</v>
      </c>
      <c r="I320" s="29">
        <f t="shared" si="77"/>
        <v>15131433.71371034</v>
      </c>
      <c r="J320" s="29">
        <f t="shared" si="78"/>
        <v>14657896.039935952</v>
      </c>
      <c r="K320" s="29">
        <f t="shared" si="79"/>
        <v>17093621.430901915</v>
      </c>
      <c r="L320" s="29">
        <f t="shared" si="80"/>
        <v>15055232.248965036</v>
      </c>
      <c r="M320" s="29">
        <f t="shared" si="81"/>
        <v>16366986.034937767</v>
      </c>
      <c r="N320" s="29">
        <f t="shared" si="82"/>
        <v>13329813.368660657</v>
      </c>
      <c r="O320" s="29">
        <f t="shared" si="83"/>
        <v>12208563.244551186</v>
      </c>
      <c r="P320" s="29">
        <f t="shared" si="84"/>
        <v>187782.18097949884</v>
      </c>
      <c r="Q320" s="29">
        <f t="shared" si="85"/>
        <v>302084.37809745461</v>
      </c>
      <c r="R320" s="29">
        <f t="shared" si="86"/>
        <v>372842.88107523677</v>
      </c>
      <c r="S320" s="29">
        <f t="shared" si="87"/>
        <v>-38100.732372651932</v>
      </c>
      <c r="T320" s="29">
        <f t="shared" si="88"/>
        <v>291198.45456241124</v>
      </c>
    </row>
    <row r="321" spans="1:20">
      <c r="A321" s="25" t="s">
        <v>800</v>
      </c>
      <c r="B321" t="str">
        <f>VLOOKUP(A321,'Branch Population-2'!$A$2:$B$943,2,0)</f>
        <v>9463.3</v>
      </c>
      <c r="C321">
        <f t="shared" si="89"/>
        <v>0</v>
      </c>
      <c r="D321" s="98">
        <f t="shared" si="90"/>
        <v>9463.2999999999993</v>
      </c>
      <c r="E321" s="120">
        <f t="shared" si="74"/>
        <v>2.5966950254201876E-4</v>
      </c>
      <c r="F321">
        <v>5381475.5607224433</v>
      </c>
      <c r="G321" s="29">
        <f t="shared" si="75"/>
        <v>4532123.1147955144</v>
      </c>
      <c r="H321" s="29">
        <f t="shared" si="76"/>
        <v>4483665.605994612</v>
      </c>
      <c r="I321" s="29">
        <f t="shared" si="77"/>
        <v>3741996.5129585774</v>
      </c>
      <c r="J321" s="29">
        <f t="shared" si="78"/>
        <v>3624890.8666897295</v>
      </c>
      <c r="K321" s="29">
        <f t="shared" si="79"/>
        <v>4227244.6219231701</v>
      </c>
      <c r="L321" s="29">
        <f t="shared" si="80"/>
        <v>3723151.9262026707</v>
      </c>
      <c r="M321" s="29">
        <f t="shared" si="81"/>
        <v>4047548.0267864903</v>
      </c>
      <c r="N321" s="29">
        <f t="shared" si="82"/>
        <v>3296456.6403725022</v>
      </c>
      <c r="O321" s="29">
        <f t="shared" si="83"/>
        <v>3019172.0066784495</v>
      </c>
      <c r="P321" s="29">
        <f t="shared" si="84"/>
        <v>46438.445934198171</v>
      </c>
      <c r="Q321" s="29">
        <f t="shared" si="85"/>
        <v>74705.326068057926</v>
      </c>
      <c r="R321" s="29">
        <f t="shared" si="86"/>
        <v>92203.87091282825</v>
      </c>
      <c r="S321" s="29">
        <f t="shared" si="87"/>
        <v>-9422.2933779532523</v>
      </c>
      <c r="T321" s="29">
        <f t="shared" si="88"/>
        <v>72013.242245785572</v>
      </c>
    </row>
    <row r="322" spans="1:20">
      <c r="A322" s="25" t="s">
        <v>695</v>
      </c>
      <c r="B322" t="str">
        <f>VLOOKUP(A322,'Branch Population-2'!$A$2:$B$943,2,0)</f>
        <v>65067.09</v>
      </c>
      <c r="C322">
        <f t="shared" si="89"/>
        <v>0</v>
      </c>
      <c r="D322" s="98">
        <f t="shared" si="90"/>
        <v>65067.09</v>
      </c>
      <c r="E322" s="120">
        <f t="shared" si="74"/>
        <v>1.7854172320603556E-3</v>
      </c>
      <c r="F322">
        <v>37001569.710600704</v>
      </c>
      <c r="G322" s="29">
        <f t="shared" si="75"/>
        <v>31161652.129963122</v>
      </c>
      <c r="H322" s="29">
        <f t="shared" si="76"/>
        <v>30828471.412208844</v>
      </c>
      <c r="I322" s="29">
        <f t="shared" si="77"/>
        <v>25728955.426580779</v>
      </c>
      <c r="J322" s="29">
        <f t="shared" si="78"/>
        <v>24923768.692007929</v>
      </c>
      <c r="K322" s="29">
        <f t="shared" si="79"/>
        <v>29065390.114092428</v>
      </c>
      <c r="L322" s="29">
        <f t="shared" si="80"/>
        <v>25599385.147454116</v>
      </c>
      <c r="M322" s="29">
        <f t="shared" si="81"/>
        <v>27829844.952420294</v>
      </c>
      <c r="N322" s="29">
        <f t="shared" si="82"/>
        <v>22665543.8272289</v>
      </c>
      <c r="O322" s="29">
        <f t="shared" si="83"/>
        <v>20759009.720079385</v>
      </c>
      <c r="P322" s="29">
        <f t="shared" si="84"/>
        <v>319298.18784785504</v>
      </c>
      <c r="Q322" s="29">
        <f t="shared" si="85"/>
        <v>513653.60653785372</v>
      </c>
      <c r="R322" s="29">
        <f t="shared" si="86"/>
        <v>633968.86572690052</v>
      </c>
      <c r="S322" s="29">
        <f t="shared" si="87"/>
        <v>-64785.139563332901</v>
      </c>
      <c r="T322" s="29">
        <f t="shared" si="88"/>
        <v>495143.56666261575</v>
      </c>
    </row>
    <row r="323" spans="1:20">
      <c r="A323" s="25" t="s">
        <v>601</v>
      </c>
      <c r="B323" t="str">
        <f>VLOOKUP(A323,'Branch Population-2'!$A$2:$B$943,2,0)</f>
        <v>13236.3</v>
      </c>
      <c r="C323">
        <f t="shared" si="89"/>
        <v>0</v>
      </c>
      <c r="D323" s="98">
        <f t="shared" si="90"/>
        <v>13236.3</v>
      </c>
      <c r="E323" s="120">
        <f t="shared" ref="E323:E386" si="91">D323/$D$257*100%</f>
        <v>3.6319924724957707E-4</v>
      </c>
      <c r="F323">
        <v>7527059.795672806</v>
      </c>
      <c r="G323" s="29">
        <f t="shared" ref="G323:G386" si="92">$Y$5*E323</f>
        <v>6339072.1190671176</v>
      </c>
      <c r="H323" s="29">
        <f t="shared" ref="H323:H386" si="93">$Z$5*E323</f>
        <v>6271294.6921926262</v>
      </c>
      <c r="I323" s="29">
        <f t="shared" ref="I323:I386" si="94">$AA$5*E323</f>
        <v>5233923.5197524764</v>
      </c>
      <c r="J323" s="29">
        <f t="shared" ref="J323:J386" si="95">$AB$5*E323</f>
        <v>5070128.071472453</v>
      </c>
      <c r="K323" s="29">
        <f t="shared" ref="K323:K386" si="96">$X$17*E323</f>
        <v>5912639.1416484369</v>
      </c>
      <c r="L323" s="29">
        <f t="shared" ref="L323:L386" si="97">$Y$17*E323</f>
        <v>5207565.6315235076</v>
      </c>
      <c r="M323" s="29">
        <f t="shared" ref="M323:M386" si="98">$Z$17*E323</f>
        <v>5661297.8503221935</v>
      </c>
      <c r="N323" s="29">
        <f t="shared" ref="N323:N386" si="99">$AA$17*E323</f>
        <v>4610747.7337675598</v>
      </c>
      <c r="O323" s="29">
        <f t="shared" ref="O323:O386" si="100">$AB$17*E323</f>
        <v>4222910.2355412971</v>
      </c>
      <c r="P323" s="29">
        <f t="shared" ref="P323:P386" si="101">$X$29*E323</f>
        <v>64953.367421388648</v>
      </c>
      <c r="Q323" s="29">
        <f t="shared" ref="Q323:Q386" si="102">$Y$29*E323</f>
        <v>104490.1997648426</v>
      </c>
      <c r="R323" s="29">
        <f t="shared" ref="R323:R386" si="103">$Z$29*E323</f>
        <v>128965.38169174267</v>
      </c>
      <c r="S323" s="29">
        <f t="shared" ref="S323:S386" si="104">$AA$29*E323</f>
        <v>-13178.944114484653</v>
      </c>
      <c r="T323" s="29">
        <f t="shared" ref="T323:T386" si="105">$AB$29*E323</f>
        <v>100724.78716070415</v>
      </c>
    </row>
    <row r="324" spans="1:20">
      <c r="A324" s="25" t="s">
        <v>633</v>
      </c>
      <c r="B324" t="str">
        <f>VLOOKUP(A324,'Branch Population-2'!$A$2:$B$943,2,0)</f>
        <v>90713.37</v>
      </c>
      <c r="C324">
        <f t="shared" ref="C324:C387" si="106">N(B324)</f>
        <v>0</v>
      </c>
      <c r="D324" s="98">
        <f t="shared" ref="D324:D387" si="107">VALUE(B324)</f>
        <v>90713.37</v>
      </c>
      <c r="E324" s="120">
        <f t="shared" si="91"/>
        <v>2.4891418069605833E-3</v>
      </c>
      <c r="F324">
        <v>51585787.588449314</v>
      </c>
      <c r="G324" s="29">
        <f t="shared" si="92"/>
        <v>43444058.731943183</v>
      </c>
      <c r="H324" s="29">
        <f t="shared" si="93"/>
        <v>42979554.391476907</v>
      </c>
      <c r="I324" s="29">
        <f t="shared" si="94"/>
        <v>35870057.40267361</v>
      </c>
      <c r="J324" s="29">
        <f t="shared" si="95"/>
        <v>34747505.246546775</v>
      </c>
      <c r="K324" s="29">
        <f t="shared" si="96"/>
        <v>40521552.256509528</v>
      </c>
      <c r="L324" s="29">
        <f t="shared" si="97"/>
        <v>35689416.825825617</v>
      </c>
      <c r="M324" s="29">
        <f t="shared" si="98"/>
        <v>38799015.327280417</v>
      </c>
      <c r="N324" s="29">
        <f t="shared" si="99"/>
        <v>31599198.050053123</v>
      </c>
      <c r="O324" s="29">
        <f t="shared" si="100"/>
        <v>28941200.990718316</v>
      </c>
      <c r="P324" s="29">
        <f t="shared" si="101"/>
        <v>445149.9929468488</v>
      </c>
      <c r="Q324" s="29">
        <f t="shared" si="102"/>
        <v>716110.8582188437</v>
      </c>
      <c r="R324" s="29">
        <f t="shared" si="103"/>
        <v>883848.53672055481</v>
      </c>
      <c r="S324" s="29">
        <f t="shared" si="104"/>
        <v>-90320.288423998296</v>
      </c>
      <c r="T324" s="29">
        <f t="shared" si="105"/>
        <v>690305.0615262728</v>
      </c>
    </row>
    <row r="325" spans="1:20">
      <c r="A325" s="25" t="s">
        <v>622</v>
      </c>
      <c r="B325" t="str">
        <f>VLOOKUP(A325,'Branch Population-2'!$A$2:$B$943,2,0)</f>
        <v>134029</v>
      </c>
      <c r="C325">
        <f t="shared" si="106"/>
        <v>0</v>
      </c>
      <c r="D325" s="98">
        <f t="shared" si="107"/>
        <v>134029</v>
      </c>
      <c r="E325" s="120">
        <f t="shared" si="91"/>
        <v>3.6777069052237837E-3</v>
      </c>
      <c r="F325">
        <v>76217998.787745103</v>
      </c>
      <c r="G325" s="29">
        <f t="shared" si="92"/>
        <v>64188594.776972927</v>
      </c>
      <c r="H325" s="29">
        <f t="shared" si="93"/>
        <v>63502289.635312401</v>
      </c>
      <c r="I325" s="29">
        <f t="shared" si="94"/>
        <v>52998008.161563635</v>
      </c>
      <c r="J325" s="29">
        <f t="shared" si="95"/>
        <v>51339437.402550675</v>
      </c>
      <c r="K325" s="29">
        <f t="shared" si="96"/>
        <v>59870591.594025396</v>
      </c>
      <c r="L325" s="29">
        <f t="shared" si="97"/>
        <v>52731111.717584535</v>
      </c>
      <c r="M325" s="29">
        <f t="shared" si="98"/>
        <v>57325543.360367574</v>
      </c>
      <c r="N325" s="29">
        <f t="shared" si="99"/>
        <v>46687813.664629266</v>
      </c>
      <c r="O325" s="29">
        <f t="shared" si="100"/>
        <v>42760623.131793968</v>
      </c>
      <c r="P325" s="29">
        <f t="shared" si="101"/>
        <v>657709.0940913473</v>
      </c>
      <c r="Q325" s="29">
        <f t="shared" si="102"/>
        <v>1058053.7600599932</v>
      </c>
      <c r="R325" s="29">
        <f t="shared" si="103"/>
        <v>1305886.1723262982</v>
      </c>
      <c r="S325" s="29">
        <f t="shared" si="104"/>
        <v>-133448.22198954871</v>
      </c>
      <c r="T325" s="29">
        <f t="shared" si="105"/>
        <v>1019925.6966344081</v>
      </c>
    </row>
    <row r="326" spans="1:20">
      <c r="A326" s="25" t="s">
        <v>492</v>
      </c>
      <c r="B326" t="str">
        <f>VLOOKUP(A326,'Branch Population-2'!$A$2:$B$943,2,0)</f>
        <v>29233.16</v>
      </c>
      <c r="C326">
        <f t="shared" si="106"/>
        <v>0</v>
      </c>
      <c r="D326" s="98">
        <f t="shared" si="107"/>
        <v>29233.16</v>
      </c>
      <c r="E326" s="120">
        <f t="shared" si="91"/>
        <v>8.0214725465020047E-4</v>
      </c>
      <c r="F326">
        <v>16623961.631004926</v>
      </c>
      <c r="G326" s="29">
        <f t="shared" si="92"/>
        <v>14000219.812804798</v>
      </c>
      <c r="H326" s="29">
        <f t="shared" si="93"/>
        <v>13850529.312875791</v>
      </c>
      <c r="I326" s="29">
        <f t="shared" si="94"/>
        <v>11559433.05007346</v>
      </c>
      <c r="J326" s="29">
        <f t="shared" si="95"/>
        <v>11197681.008578354</v>
      </c>
      <c r="K326" s="29">
        <f t="shared" si="96"/>
        <v>13058417.084084785</v>
      </c>
      <c r="L326" s="29">
        <f t="shared" si="97"/>
        <v>11501220.077878846</v>
      </c>
      <c r="M326" s="29">
        <f t="shared" si="98"/>
        <v>12503314.813514711</v>
      </c>
      <c r="N326" s="29">
        <f t="shared" si="99"/>
        <v>10183112.064615075</v>
      </c>
      <c r="O326" s="29">
        <f t="shared" si="100"/>
        <v>9326549.7594657447</v>
      </c>
      <c r="P326" s="29">
        <f t="shared" si="101"/>
        <v>143453.39576530014</v>
      </c>
      <c r="Q326" s="29">
        <f t="shared" si="102"/>
        <v>230772.85405722194</v>
      </c>
      <c r="R326" s="29">
        <f t="shared" si="103"/>
        <v>284827.75680936401</v>
      </c>
      <c r="S326" s="29">
        <f t="shared" si="104"/>
        <v>-29106.486097307272</v>
      </c>
      <c r="T326" s="29">
        <f t="shared" si="105"/>
        <v>222456.71517227704</v>
      </c>
    </row>
    <row r="327" spans="1:20">
      <c r="A327" s="25" t="s">
        <v>494</v>
      </c>
      <c r="B327" t="str">
        <f>VLOOKUP(A327,'Branch Population-2'!$A$2:$B$943,2,0)</f>
        <v>31681.5</v>
      </c>
      <c r="C327">
        <f t="shared" si="106"/>
        <v>0</v>
      </c>
      <c r="D327" s="98">
        <f t="shared" si="107"/>
        <v>31681.5</v>
      </c>
      <c r="E327" s="120">
        <f t="shared" si="91"/>
        <v>8.6932881180824535E-4</v>
      </c>
      <c r="F327">
        <v>18016254.158383239</v>
      </c>
      <c r="G327" s="29">
        <f t="shared" si="92"/>
        <v>15172768.32198008</v>
      </c>
      <c r="H327" s="29">
        <f t="shared" si="93"/>
        <v>15010540.920854069</v>
      </c>
      <c r="I327" s="29">
        <f t="shared" si="94"/>
        <v>12527560.420286493</v>
      </c>
      <c r="J327" s="29">
        <f t="shared" si="95"/>
        <v>12135510.867565298</v>
      </c>
      <c r="K327" s="29">
        <f t="shared" si="96"/>
        <v>14152087.589895589</v>
      </c>
      <c r="L327" s="29">
        <f t="shared" si="97"/>
        <v>12464471.986515267</v>
      </c>
      <c r="M327" s="29">
        <f t="shared" si="98"/>
        <v>13550494.310719959</v>
      </c>
      <c r="N327" s="29">
        <f t="shared" si="99"/>
        <v>11035969.593266772</v>
      </c>
      <c r="O327" s="29">
        <f t="shared" si="100"/>
        <v>10107668.353490146</v>
      </c>
      <c r="P327" s="29">
        <f t="shared" si="101"/>
        <v>155467.92607909496</v>
      </c>
      <c r="Q327" s="29">
        <f t="shared" si="102"/>
        <v>250100.57673593538</v>
      </c>
      <c r="R327" s="29">
        <f t="shared" si="103"/>
        <v>308682.69380921754</v>
      </c>
      <c r="S327" s="29">
        <f t="shared" si="104"/>
        <v>-31544.216885613474</v>
      </c>
      <c r="T327" s="29">
        <f t="shared" si="105"/>
        <v>241087.94334004584</v>
      </c>
    </row>
    <row r="328" spans="1:20">
      <c r="A328" s="25" t="s">
        <v>496</v>
      </c>
      <c r="B328" t="str">
        <f>VLOOKUP(A328,'Branch Population-2'!$A$2:$B$943,2,0)</f>
        <v>34986.56</v>
      </c>
      <c r="C328">
        <f t="shared" si="106"/>
        <v>0</v>
      </c>
      <c r="D328" s="98">
        <f t="shared" si="107"/>
        <v>34986.559999999998</v>
      </c>
      <c r="E328" s="120">
        <f t="shared" si="91"/>
        <v>9.6001845348414312E-4</v>
      </c>
      <c r="F328">
        <v>19895735.905418765</v>
      </c>
      <c r="G328" s="29">
        <f t="shared" si="92"/>
        <v>16755613.505138813</v>
      </c>
      <c r="H328" s="29">
        <f t="shared" si="93"/>
        <v>16576462.306390673</v>
      </c>
      <c r="I328" s="29">
        <f t="shared" si="94"/>
        <v>13834453.681106593</v>
      </c>
      <c r="J328" s="29">
        <f t="shared" si="95"/>
        <v>13401504.950798582</v>
      </c>
      <c r="K328" s="29">
        <f t="shared" si="96"/>
        <v>15628453.879681749</v>
      </c>
      <c r="L328" s="29">
        <f t="shared" si="97"/>
        <v>13764783.770482317</v>
      </c>
      <c r="M328" s="29">
        <f t="shared" si="98"/>
        <v>14964101.517657386</v>
      </c>
      <c r="N328" s="29">
        <f t="shared" si="99"/>
        <v>12187257.93706117</v>
      </c>
      <c r="O328" s="29">
        <f t="shared" si="100"/>
        <v>11162114.966446796</v>
      </c>
      <c r="P328" s="29">
        <f t="shared" si="101"/>
        <v>171686.56546697032</v>
      </c>
      <c r="Q328" s="29">
        <f t="shared" si="102"/>
        <v>276191.43140338705</v>
      </c>
      <c r="R328" s="29">
        <f t="shared" si="103"/>
        <v>340884.91984021646</v>
      </c>
      <c r="S328" s="29">
        <f t="shared" si="104"/>
        <v>-34834.955312138904</v>
      </c>
      <c r="T328" s="29">
        <f t="shared" si="105"/>
        <v>266238.5870284902</v>
      </c>
    </row>
    <row r="329" spans="1:20">
      <c r="A329" s="25" t="s">
        <v>236</v>
      </c>
      <c r="B329" t="str">
        <f>VLOOKUP(A329,'Branch Population-2'!$A$2:$B$943,2,0)</f>
        <v>20589.8</v>
      </c>
      <c r="C329">
        <f t="shared" si="106"/>
        <v>0</v>
      </c>
      <c r="D329" s="98">
        <f t="shared" si="107"/>
        <v>20589.8</v>
      </c>
      <c r="E329" s="120">
        <f t="shared" si="91"/>
        <v>5.6497660683267549E-4</v>
      </c>
      <c r="F329">
        <v>11708759.682157699</v>
      </c>
      <c r="G329" s="29">
        <f t="shared" si="92"/>
        <v>9860778.8518821839</v>
      </c>
      <c r="H329" s="29">
        <f t="shared" si="93"/>
        <v>9755347.2989663091</v>
      </c>
      <c r="I329" s="29">
        <f t="shared" si="94"/>
        <v>8141658.8085038532</v>
      </c>
      <c r="J329" s="29">
        <f t="shared" si="95"/>
        <v>7886865.8889571503</v>
      </c>
      <c r="K329" s="29">
        <f t="shared" si="96"/>
        <v>9197438.664786458</v>
      </c>
      <c r="L329" s="29">
        <f t="shared" si="97"/>
        <v>8100657.6490365677</v>
      </c>
      <c r="M329" s="29">
        <f t="shared" si="98"/>
        <v>8806463.3227234129</v>
      </c>
      <c r="N329" s="29">
        <f t="shared" si="99"/>
        <v>7172274.2525273161</v>
      </c>
      <c r="O329" s="29">
        <f t="shared" si="100"/>
        <v>6568971.4775086846</v>
      </c>
      <c r="P329" s="29">
        <f t="shared" si="101"/>
        <v>101038.57154438236</v>
      </c>
      <c r="Q329" s="29">
        <f t="shared" si="102"/>
        <v>162540.31074531074</v>
      </c>
      <c r="R329" s="29">
        <f t="shared" si="103"/>
        <v>200612.81596493308</v>
      </c>
      <c r="S329" s="29">
        <f t="shared" si="104"/>
        <v>-20500.579733642797</v>
      </c>
      <c r="T329" s="29">
        <f t="shared" si="105"/>
        <v>156683.00224998425</v>
      </c>
    </row>
    <row r="330" spans="1:20">
      <c r="A330" s="25" t="s">
        <v>597</v>
      </c>
      <c r="B330" t="str">
        <f>VLOOKUP(A330,'Branch Population-2'!$A$2:$B$943,2,0)</f>
        <v>16913.05</v>
      </c>
      <c r="C330">
        <f t="shared" si="106"/>
        <v>0</v>
      </c>
      <c r="D330" s="98">
        <f t="shared" si="107"/>
        <v>16913.05</v>
      </c>
      <c r="E330" s="120">
        <f t="shared" si="91"/>
        <v>4.6408792704112628E-4</v>
      </c>
      <c r="F330">
        <v>9617909.7389152534</v>
      </c>
      <c r="G330" s="29">
        <f t="shared" si="92"/>
        <v>8099925.4854746507</v>
      </c>
      <c r="H330" s="29">
        <f t="shared" si="93"/>
        <v>8013320.9955794672</v>
      </c>
      <c r="I330" s="29">
        <f t="shared" si="94"/>
        <v>6687791.1641281648</v>
      </c>
      <c r="J330" s="29">
        <f t="shared" si="95"/>
        <v>6478496.9802148016</v>
      </c>
      <c r="K330" s="29">
        <f t="shared" si="96"/>
        <v>7555038.903217447</v>
      </c>
      <c r="L330" s="29">
        <f t="shared" si="97"/>
        <v>6654111.6402800372</v>
      </c>
      <c r="M330" s="29">
        <f t="shared" si="98"/>
        <v>7233880.5865228036</v>
      </c>
      <c r="N330" s="29">
        <f t="shared" si="99"/>
        <v>5891510.9931474375</v>
      </c>
      <c r="O330" s="29">
        <f t="shared" si="100"/>
        <v>5395940.8565249909</v>
      </c>
      <c r="P330" s="29">
        <f t="shared" si="101"/>
        <v>82995.969482885499</v>
      </c>
      <c r="Q330" s="29">
        <f t="shared" si="102"/>
        <v>133515.25525507666</v>
      </c>
      <c r="R330" s="29">
        <f t="shared" si="103"/>
        <v>164789.09882833788</v>
      </c>
      <c r="S330" s="29">
        <f t="shared" si="104"/>
        <v>-16839.761924063725</v>
      </c>
      <c r="T330" s="29">
        <f t="shared" si="105"/>
        <v>128703.89470534418</v>
      </c>
    </row>
    <row r="331" spans="1:20">
      <c r="A331" s="25" t="s">
        <v>468</v>
      </c>
      <c r="B331" t="str">
        <f>VLOOKUP(A331,'Branch Population-2'!$A$2:$B$943,2,0)</f>
        <v>66714.75</v>
      </c>
      <c r="C331">
        <f t="shared" si="106"/>
        <v>0</v>
      </c>
      <c r="D331" s="98">
        <f t="shared" si="107"/>
        <v>66714.75</v>
      </c>
      <c r="E331" s="120">
        <f t="shared" si="91"/>
        <v>1.8306284218734634E-3</v>
      </c>
      <c r="F331">
        <v>37938541.171125039</v>
      </c>
      <c r="G331" s="29">
        <f t="shared" si="92"/>
        <v>31950742.401995499</v>
      </c>
      <c r="H331" s="29">
        <f t="shared" si="93"/>
        <v>31609124.722615689</v>
      </c>
      <c r="I331" s="29">
        <f t="shared" si="94"/>
        <v>26380476.352107957</v>
      </c>
      <c r="J331" s="29">
        <f t="shared" si="95"/>
        <v>25554900.293606736</v>
      </c>
      <c r="K331" s="29">
        <f t="shared" si="96"/>
        <v>29801397.835897498</v>
      </c>
      <c r="L331" s="29">
        <f t="shared" si="97"/>
        <v>26247625.032349143</v>
      </c>
      <c r="M331" s="29">
        <f t="shared" si="98"/>
        <v>28534565.60819735</v>
      </c>
      <c r="N331" s="29">
        <f t="shared" si="99"/>
        <v>23239491.577810213</v>
      </c>
      <c r="O331" s="29">
        <f t="shared" si="100"/>
        <v>21284679.301359046</v>
      </c>
      <c r="P331" s="29">
        <f t="shared" si="101"/>
        <v>327383.60940565635</v>
      </c>
      <c r="Q331" s="29">
        <f t="shared" si="102"/>
        <v>526660.58904388186</v>
      </c>
      <c r="R331" s="29">
        <f t="shared" si="103"/>
        <v>650022.52881992632</v>
      </c>
      <c r="S331" s="29">
        <f t="shared" si="104"/>
        <v>-66425.659879408529</v>
      </c>
      <c r="T331" s="29">
        <f t="shared" si="105"/>
        <v>507681.82907833665</v>
      </c>
    </row>
    <row r="332" spans="1:20">
      <c r="A332" s="25" t="s">
        <v>497</v>
      </c>
      <c r="B332" t="str">
        <f>VLOOKUP(A332,'Branch Population-2'!$A$2:$B$943,2,0)</f>
        <v>25200.72</v>
      </c>
      <c r="C332">
        <f t="shared" si="106"/>
        <v>0</v>
      </c>
      <c r="D332" s="98">
        <f t="shared" si="107"/>
        <v>25200.720000000001</v>
      </c>
      <c r="E332" s="120">
        <f t="shared" si="91"/>
        <v>6.9149857091085605E-4</v>
      </c>
      <c r="F332">
        <v>14330842.179008305</v>
      </c>
      <c r="G332" s="29">
        <f t="shared" si="92"/>
        <v>12069020.91463756</v>
      </c>
      <c r="H332" s="29">
        <f t="shared" si="93"/>
        <v>11939978.813976156</v>
      </c>
      <c r="I332" s="29">
        <f t="shared" si="94"/>
        <v>9964917.7732974216</v>
      </c>
      <c r="J332" s="29">
        <f t="shared" si="95"/>
        <v>9653066.0300323591</v>
      </c>
      <c r="K332" s="29">
        <f t="shared" si="96"/>
        <v>11257131.031309552</v>
      </c>
      <c r="L332" s="29">
        <f t="shared" si="97"/>
        <v>9914734.7341513205</v>
      </c>
      <c r="M332" s="29">
        <f t="shared" si="98"/>
        <v>10778599.908023506</v>
      </c>
      <c r="N332" s="29">
        <f t="shared" si="99"/>
        <v>8778447.3477717228</v>
      </c>
      <c r="O332" s="29">
        <f t="shared" si="100"/>
        <v>8040039.7717647906</v>
      </c>
      <c r="P332" s="29">
        <f t="shared" si="101"/>
        <v>123665.34646718024</v>
      </c>
      <c r="Q332" s="29">
        <f t="shared" si="102"/>
        <v>198939.9051863334</v>
      </c>
      <c r="R332" s="29">
        <f t="shared" si="103"/>
        <v>245538.44153628539</v>
      </c>
      <c r="S332" s="29">
        <f t="shared" si="104"/>
        <v>-25091.51957305106</v>
      </c>
      <c r="T332" s="29">
        <f t="shared" si="105"/>
        <v>191770.89959403314</v>
      </c>
    </row>
    <row r="333" spans="1:20">
      <c r="A333" s="25" t="s">
        <v>479</v>
      </c>
      <c r="B333" t="str">
        <f>VLOOKUP(A333,'Branch Population-2'!$A$2:$B$943,2,0)</f>
        <v>159139</v>
      </c>
      <c r="C333">
        <f t="shared" si="106"/>
        <v>0</v>
      </c>
      <c r="D333" s="98">
        <f t="shared" si="107"/>
        <v>159139</v>
      </c>
      <c r="E333" s="120">
        <f t="shared" si="91"/>
        <v>4.3667161524028964E-3</v>
      </c>
      <c r="F333">
        <v>90497251.408896357</v>
      </c>
      <c r="G333" s="29">
        <f t="shared" si="92"/>
        <v>76214168.457667351</v>
      </c>
      <c r="H333" s="29">
        <f t="shared" si="93"/>
        <v>75399285.753635272</v>
      </c>
      <c r="I333" s="29">
        <f t="shared" si="94"/>
        <v>62927053.255810879</v>
      </c>
      <c r="J333" s="29">
        <f t="shared" si="95"/>
        <v>60957753.387733348</v>
      </c>
      <c r="K333" s="29">
        <f t="shared" si="96"/>
        <v>71087198.111465499</v>
      </c>
      <c r="L333" s="29">
        <f t="shared" si="97"/>
        <v>62610154.426465072</v>
      </c>
      <c r="M333" s="29">
        <f t="shared" si="98"/>
        <v>68065341.417346522</v>
      </c>
      <c r="N333" s="29">
        <f t="shared" si="99"/>
        <v>55434659.504849233</v>
      </c>
      <c r="O333" s="29">
        <f t="shared" si="100"/>
        <v>50771719.587332308</v>
      </c>
      <c r="P333" s="29">
        <f t="shared" si="101"/>
        <v>780929.25803074648</v>
      </c>
      <c r="Q333" s="29">
        <f t="shared" si="102"/>
        <v>1256277.5020494617</v>
      </c>
      <c r="R333" s="29">
        <f t="shared" si="103"/>
        <v>1550540.700727714</v>
      </c>
      <c r="S333" s="29">
        <f t="shared" si="104"/>
        <v>-158449.41467290508</v>
      </c>
      <c r="T333" s="29">
        <f t="shared" si="105"/>
        <v>1211006.2407143461</v>
      </c>
    </row>
    <row r="334" spans="1:20">
      <c r="A334" s="25" t="s">
        <v>227</v>
      </c>
      <c r="B334" t="str">
        <f>VLOOKUP(A334,'Branch Population-2'!$A$2:$B$943,2,0)</f>
        <v>90786.96</v>
      </c>
      <c r="C334">
        <f t="shared" si="106"/>
        <v>0</v>
      </c>
      <c r="D334" s="98">
        <f t="shared" si="107"/>
        <v>90786.96</v>
      </c>
      <c r="E334" s="120">
        <f t="shared" si="91"/>
        <v>2.4911610897363668E-3</v>
      </c>
      <c r="F334">
        <v>51627635.864052296</v>
      </c>
      <c r="G334" s="29">
        <f t="shared" si="92"/>
        <v>43479302.139635831</v>
      </c>
      <c r="H334" s="29">
        <f t="shared" si="93"/>
        <v>43014420.976277694</v>
      </c>
      <c r="I334" s="29">
        <f t="shared" si="94"/>
        <v>35899156.503768228</v>
      </c>
      <c r="J334" s="29">
        <f t="shared" si="95"/>
        <v>34775693.692319371</v>
      </c>
      <c r="K334" s="29">
        <f t="shared" si="96"/>
        <v>40554424.82017415</v>
      </c>
      <c r="L334" s="29">
        <f t="shared" si="97"/>
        <v>35718369.384684503</v>
      </c>
      <c r="M334" s="29">
        <f t="shared" si="98"/>
        <v>38830490.506054342</v>
      </c>
      <c r="N334" s="29">
        <f t="shared" si="99"/>
        <v>31624832.474003021</v>
      </c>
      <c r="O334" s="29">
        <f t="shared" si="100"/>
        <v>28964679.150342498</v>
      </c>
      <c r="P334" s="29">
        <f t="shared" si="101"/>
        <v>445511.11488489353</v>
      </c>
      <c r="Q334" s="29">
        <f t="shared" si="102"/>
        <v>716691.79351048078</v>
      </c>
      <c r="R334" s="29">
        <f t="shared" si="103"/>
        <v>884565.54694536829</v>
      </c>
      <c r="S334" s="29">
        <f t="shared" si="104"/>
        <v>-90393.559541862443</v>
      </c>
      <c r="T334" s="29">
        <f t="shared" si="105"/>
        <v>690865.06221280585</v>
      </c>
    </row>
    <row r="335" spans="1:20">
      <c r="A335" s="25" t="s">
        <v>624</v>
      </c>
      <c r="B335" t="str">
        <f>VLOOKUP(A335,'Branch Population-2'!$A$2:$B$943,2,0)</f>
        <v>119668.75</v>
      </c>
      <c r="C335">
        <f t="shared" si="106"/>
        <v>0</v>
      </c>
      <c r="D335" s="98">
        <f t="shared" si="107"/>
        <v>119668.75</v>
      </c>
      <c r="E335" s="120">
        <f t="shared" si="91"/>
        <v>3.2836668796640926E-3</v>
      </c>
      <c r="F335">
        <v>68051784.631915271</v>
      </c>
      <c r="G335" s="29">
        <f t="shared" si="92"/>
        <v>57311245.336582974</v>
      </c>
      <c r="H335" s="29">
        <f t="shared" si="93"/>
        <v>56698472.888671786</v>
      </c>
      <c r="I335" s="29">
        <f t="shared" si="94"/>
        <v>47319650.144253246</v>
      </c>
      <c r="J335" s="29">
        <f t="shared" si="95"/>
        <v>45838783.395134531</v>
      </c>
      <c r="K335" s="29">
        <f t="shared" si="96"/>
        <v>53455885.351808392</v>
      </c>
      <c r="L335" s="29">
        <f t="shared" si="97"/>
        <v>47081349.74784334</v>
      </c>
      <c r="M335" s="29">
        <f t="shared" si="98"/>
        <v>51183520.857471049</v>
      </c>
      <c r="N335" s="29">
        <f t="shared" si="99"/>
        <v>41685547.91484756</v>
      </c>
      <c r="O335" s="29">
        <f t="shared" si="100"/>
        <v>38179127.796244614</v>
      </c>
      <c r="P335" s="29">
        <f t="shared" si="101"/>
        <v>587240.26258156006</v>
      </c>
      <c r="Q335" s="29">
        <f t="shared" si="102"/>
        <v>944690.85719642264</v>
      </c>
      <c r="R335" s="29">
        <f t="shared" si="103"/>
        <v>1165969.7967199092</v>
      </c>
      <c r="S335" s="29">
        <f t="shared" si="104"/>
        <v>-119150.19820495421</v>
      </c>
      <c r="T335" s="29">
        <f t="shared" si="105"/>
        <v>910647.94342357863</v>
      </c>
    </row>
    <row r="336" spans="1:20">
      <c r="A336" s="25" t="s">
        <v>632</v>
      </c>
      <c r="B336" t="str">
        <f>VLOOKUP(A336,'Branch Population-2'!$A$2:$B$943,2,0)</f>
        <v>119756.7</v>
      </c>
      <c r="C336">
        <f t="shared" si="106"/>
        <v>0</v>
      </c>
      <c r="D336" s="98">
        <f t="shared" si="107"/>
        <v>119756.7</v>
      </c>
      <c r="E336" s="120">
        <f t="shared" si="91"/>
        <v>3.2860801956055264E-3</v>
      </c>
      <c r="F336">
        <v>68101798.979507089</v>
      </c>
      <c r="G336" s="29">
        <f t="shared" si="92"/>
        <v>57353365.97398708</v>
      </c>
      <c r="H336" s="29">
        <f t="shared" si="93"/>
        <v>56740143.171770416</v>
      </c>
      <c r="I336" s="29">
        <f t="shared" si="94"/>
        <v>47354427.50450968</v>
      </c>
      <c r="J336" s="29">
        <f t="shared" si="95"/>
        <v>45872472.399152718</v>
      </c>
      <c r="K336" s="29">
        <f t="shared" si="96"/>
        <v>53495172.510040522</v>
      </c>
      <c r="L336" s="29">
        <f t="shared" si="97"/>
        <v>47115951.970314309</v>
      </c>
      <c r="M336" s="29">
        <f t="shared" si="98"/>
        <v>51221137.951820366</v>
      </c>
      <c r="N336" s="29">
        <f t="shared" si="99"/>
        <v>41716184.517461948</v>
      </c>
      <c r="O336" s="29">
        <f t="shared" si="100"/>
        <v>38207187.371444322</v>
      </c>
      <c r="P336" s="29">
        <f t="shared" si="101"/>
        <v>587671.8521243108</v>
      </c>
      <c r="Q336" s="29">
        <f t="shared" si="102"/>
        <v>945385.15341736947</v>
      </c>
      <c r="R336" s="29">
        <f t="shared" si="103"/>
        <v>1166826.720884501</v>
      </c>
      <c r="S336" s="29">
        <f t="shared" si="104"/>
        <v>-119237.76709768624</v>
      </c>
      <c r="T336" s="29">
        <f t="shared" si="105"/>
        <v>911317.21996088768</v>
      </c>
    </row>
    <row r="337" spans="1:20">
      <c r="A337" s="25" t="s">
        <v>602</v>
      </c>
      <c r="B337" t="str">
        <f>VLOOKUP(A337,'Branch Population-2'!$A$2:$B$943,2,0)</f>
        <v>90661.2</v>
      </c>
      <c r="C337">
        <f t="shared" si="106"/>
        <v>0</v>
      </c>
      <c r="D337" s="98">
        <f t="shared" si="107"/>
        <v>90661.2</v>
      </c>
      <c r="E337" s="120">
        <f t="shared" si="91"/>
        <v>2.4877102811770176E-3</v>
      </c>
      <c r="F337">
        <v>51556120.180673711</v>
      </c>
      <c r="G337" s="29">
        <f t="shared" si="92"/>
        <v>43419073.69893156</v>
      </c>
      <c r="H337" s="29">
        <f t="shared" si="93"/>
        <v>42954836.498705387</v>
      </c>
      <c r="I337" s="29">
        <f t="shared" si="94"/>
        <v>35849428.239688076</v>
      </c>
      <c r="J337" s="29">
        <f t="shared" si="95"/>
        <v>34727521.672474816</v>
      </c>
      <c r="K337" s="29">
        <f t="shared" si="96"/>
        <v>40498247.980841875</v>
      </c>
      <c r="L337" s="29">
        <f t="shared" si="97"/>
        <v>35668891.550711229</v>
      </c>
      <c r="M337" s="29">
        <f t="shared" si="98"/>
        <v>38776701.696669802</v>
      </c>
      <c r="N337" s="29">
        <f t="shared" si="99"/>
        <v>31581025.093164064</v>
      </c>
      <c r="O337" s="29">
        <f t="shared" si="100"/>
        <v>28924556.669647608</v>
      </c>
      <c r="P337" s="29">
        <f t="shared" si="101"/>
        <v>444893.9835500858</v>
      </c>
      <c r="Q337" s="29">
        <f t="shared" si="102"/>
        <v>715699.01701535541</v>
      </c>
      <c r="R337" s="29">
        <f t="shared" si="103"/>
        <v>883340.2282081414</v>
      </c>
      <c r="S337" s="29">
        <f t="shared" si="104"/>
        <v>-90268.344488423201</v>
      </c>
      <c r="T337" s="29">
        <f t="shared" si="105"/>
        <v>689908.06144723459</v>
      </c>
    </row>
    <row r="338" spans="1:20">
      <c r="A338" s="25" t="s">
        <v>813</v>
      </c>
      <c r="B338" t="str">
        <f>VLOOKUP(A338,'Branch Population-2'!$A$2:$B$943,2,0)</f>
        <v>417939</v>
      </c>
      <c r="C338">
        <f t="shared" si="106"/>
        <v>0</v>
      </c>
      <c r="D338" s="98">
        <f t="shared" si="107"/>
        <v>417939</v>
      </c>
      <c r="E338" s="120">
        <f t="shared" si="91"/>
        <v>1.1468093817474748E-2</v>
      </c>
      <c r="F338">
        <v>237668520.95704216</v>
      </c>
      <c r="G338" s="29">
        <f t="shared" si="92"/>
        <v>200157556.29373711</v>
      </c>
      <c r="H338" s="29">
        <f t="shared" si="93"/>
        <v>198017469.56175777</v>
      </c>
      <c r="I338" s="29">
        <f t="shared" si="94"/>
        <v>165262253.19174019</v>
      </c>
      <c r="J338" s="29">
        <f t="shared" si="95"/>
        <v>160090376.92279005</v>
      </c>
      <c r="K338" s="29">
        <f t="shared" si="96"/>
        <v>186692843.93836692</v>
      </c>
      <c r="L338" s="29">
        <f t="shared" si="97"/>
        <v>164429997.24041489</v>
      </c>
      <c r="M338" s="29">
        <f t="shared" si="98"/>
        <v>178756688.97394344</v>
      </c>
      <c r="N338" s="29">
        <f t="shared" si="99"/>
        <v>145585344.62826321</v>
      </c>
      <c r="O338" s="29">
        <f t="shared" si="100"/>
        <v>133339292.77304792</v>
      </c>
      <c r="P338" s="29">
        <f t="shared" si="101"/>
        <v>2050916.4514802289</v>
      </c>
      <c r="Q338" s="29">
        <f t="shared" si="102"/>
        <v>3299300.378468194</v>
      </c>
      <c r="R338" s="29">
        <f t="shared" si="103"/>
        <v>4072109.4761274108</v>
      </c>
      <c r="S338" s="29">
        <f t="shared" si="104"/>
        <v>-416127.97566265514</v>
      </c>
      <c r="T338" s="29">
        <f t="shared" si="105"/>
        <v>3180406.6711360072</v>
      </c>
    </row>
    <row r="339" spans="1:20">
      <c r="A339" s="25" t="s">
        <v>224</v>
      </c>
      <c r="B339" t="str">
        <f>VLOOKUP(A339,'Branch Population-2'!$A$2:$B$943,2,0)</f>
        <v>85875.9</v>
      </c>
      <c r="C339">
        <f t="shared" si="106"/>
        <v>0</v>
      </c>
      <c r="D339" s="98">
        <f t="shared" si="107"/>
        <v>85875.9</v>
      </c>
      <c r="E339" s="120">
        <f t="shared" si="91"/>
        <v>2.3564033934619158E-3</v>
      </c>
      <c r="F339">
        <v>48834873.363947503</v>
      </c>
      <c r="G339" s="29">
        <f t="shared" si="92"/>
        <v>41127318.313259438</v>
      </c>
      <c r="H339" s="29">
        <f t="shared" si="93"/>
        <v>40687584.586120345</v>
      </c>
      <c r="I339" s="29">
        <f t="shared" si="94"/>
        <v>33957215.595741384</v>
      </c>
      <c r="J339" s="29">
        <f t="shared" si="95"/>
        <v>32894525.755155236</v>
      </c>
      <c r="K339" s="29">
        <f t="shared" si="96"/>
        <v>38360660.280009292</v>
      </c>
      <c r="L339" s="29">
        <f t="shared" si="97"/>
        <v>33786208.035187297</v>
      </c>
      <c r="M339" s="29">
        <f t="shared" si="98"/>
        <v>36729981.041868471</v>
      </c>
      <c r="N339" s="29">
        <f t="shared" si="99"/>
        <v>29914108.27121247</v>
      </c>
      <c r="O339" s="29">
        <f t="shared" si="100"/>
        <v>27397854.165916521</v>
      </c>
      <c r="P339" s="29">
        <f t="shared" si="101"/>
        <v>421411.48850830138</v>
      </c>
      <c r="Q339" s="29">
        <f t="shared" si="102"/>
        <v>677922.82933944126</v>
      </c>
      <c r="R339" s="29">
        <f t="shared" si="103"/>
        <v>836715.56413967081</v>
      </c>
      <c r="S339" s="29">
        <f t="shared" si="104"/>
        <v>-85503.780277046651</v>
      </c>
      <c r="T339" s="29">
        <f t="shared" si="105"/>
        <v>653493.17783171381</v>
      </c>
    </row>
    <row r="340" spans="1:20">
      <c r="A340" s="25" t="s">
        <v>150</v>
      </c>
      <c r="B340" t="str">
        <f>VLOOKUP(A340,'Branch Population-2'!$A$2:$B$943,2,0)</f>
        <v>113522.64</v>
      </c>
      <c r="C340">
        <f t="shared" si="106"/>
        <v>0</v>
      </c>
      <c r="D340" s="98">
        <f t="shared" si="107"/>
        <v>113522.64</v>
      </c>
      <c r="E340" s="120">
        <f t="shared" si="91"/>
        <v>3.1150198615764778E-3</v>
      </c>
      <c r="F340">
        <v>64556688.760653481</v>
      </c>
      <c r="G340" s="29">
        <f t="shared" si="92"/>
        <v>54367776.652606368</v>
      </c>
      <c r="H340" s="29">
        <f t="shared" si="93"/>
        <v>53786475.80333586</v>
      </c>
      <c r="I340" s="29">
        <f t="shared" si="94"/>
        <v>44889343.360334337</v>
      </c>
      <c r="J340" s="29">
        <f t="shared" si="95"/>
        <v>43484532.974597253</v>
      </c>
      <c r="K340" s="29">
        <f t="shared" si="96"/>
        <v>50710425.475946039</v>
      </c>
      <c r="L340" s="29">
        <f t="shared" si="97"/>
        <v>44663281.918951355</v>
      </c>
      <c r="M340" s="29">
        <f t="shared" si="98"/>
        <v>48554768.159901209</v>
      </c>
      <c r="N340" s="29">
        <f t="shared" si="99"/>
        <v>39544604.996208198</v>
      </c>
      <c r="O340" s="29">
        <f t="shared" si="100"/>
        <v>36218272.358715795</v>
      </c>
      <c r="P340" s="29">
        <f t="shared" si="101"/>
        <v>557079.98055091174</v>
      </c>
      <c r="Q340" s="29">
        <f t="shared" si="102"/>
        <v>896172.14262537973</v>
      </c>
      <c r="R340" s="29">
        <f t="shared" si="103"/>
        <v>1106086.3381952886</v>
      </c>
      <c r="S340" s="29">
        <f t="shared" si="104"/>
        <v>-113030.72069148933</v>
      </c>
      <c r="T340" s="29">
        <f t="shared" si="105"/>
        <v>863877.65099924</v>
      </c>
    </row>
    <row r="341" spans="1:20">
      <c r="A341" s="25" t="s">
        <v>349</v>
      </c>
      <c r="B341" t="str">
        <f>VLOOKUP(A341,'Branch Population-2'!$A$2:$B$943,2,0)</f>
        <v>203243.96</v>
      </c>
      <c r="C341">
        <f t="shared" si="106"/>
        <v>0</v>
      </c>
      <c r="D341" s="98">
        <f t="shared" si="107"/>
        <v>203243.96</v>
      </c>
      <c r="E341" s="120">
        <f t="shared" si="91"/>
        <v>5.5769401781482104E-3</v>
      </c>
      <c r="F341">
        <v>115578329.29363433</v>
      </c>
      <c r="G341" s="29">
        <f t="shared" si="92"/>
        <v>97336727.046439916</v>
      </c>
      <c r="H341" s="29">
        <f t="shared" si="93"/>
        <v>96296001.720134065</v>
      </c>
      <c r="I341" s="29">
        <f t="shared" si="94"/>
        <v>80367122.420286</v>
      </c>
      <c r="J341" s="29">
        <f t="shared" si="95"/>
        <v>77852036.215046838</v>
      </c>
      <c r="K341" s="29">
        <f t="shared" si="96"/>
        <v>90788830.201765552</v>
      </c>
      <c r="L341" s="29">
        <f t="shared" si="97"/>
        <v>79962395.904500395</v>
      </c>
      <c r="M341" s="29">
        <f t="shared" si="98"/>
        <v>86929473.783381313</v>
      </c>
      <c r="N341" s="29">
        <f t="shared" si="99"/>
        <v>70798231.225640446</v>
      </c>
      <c r="O341" s="29">
        <f t="shared" si="100"/>
        <v>64842969.63622357</v>
      </c>
      <c r="P341" s="29">
        <f t="shared" si="101"/>
        <v>997361.77104311774</v>
      </c>
      <c r="Q341" s="29">
        <f t="shared" si="102"/>
        <v>1604451.544721537</v>
      </c>
      <c r="R341" s="29">
        <f t="shared" si="103"/>
        <v>1980269.0236653206</v>
      </c>
      <c r="S341" s="29">
        <f t="shared" si="104"/>
        <v>-202363.25789280649</v>
      </c>
      <c r="T341" s="29">
        <f t="shared" si="105"/>
        <v>1546633.4710378782</v>
      </c>
    </row>
    <row r="342" spans="1:20">
      <c r="A342" s="25" t="s">
        <v>623</v>
      </c>
      <c r="B342" t="str">
        <f>VLOOKUP(A342,'Branch Population-2'!$A$2:$B$943,2,0)</f>
        <v>88702.56</v>
      </c>
      <c r="C342">
        <f t="shared" si="106"/>
        <v>0</v>
      </c>
      <c r="D342" s="98">
        <f t="shared" si="107"/>
        <v>88702.56</v>
      </c>
      <c r="E342" s="120">
        <f t="shared" si="91"/>
        <v>2.4339659135189174E-3</v>
      </c>
      <c r="F342">
        <v>50442304.356145963</v>
      </c>
      <c r="G342" s="29">
        <f t="shared" si="92"/>
        <v>42481050.216894314</v>
      </c>
      <c r="H342" s="29">
        <f t="shared" si="93"/>
        <v>42026842.373767443</v>
      </c>
      <c r="I342" s="29">
        <f t="shared" si="94"/>
        <v>35074938.997019954</v>
      </c>
      <c r="J342" s="29">
        <f t="shared" si="95"/>
        <v>33977270.042796671</v>
      </c>
      <c r="K342" s="29">
        <f t="shared" si="96"/>
        <v>39623325.87055438</v>
      </c>
      <c r="L342" s="29">
        <f t="shared" si="97"/>
        <v>34898302.613581724</v>
      </c>
      <c r="M342" s="29">
        <f t="shared" si="98"/>
        <v>37938971.785625547</v>
      </c>
      <c r="N342" s="29">
        <f t="shared" si="99"/>
        <v>30898750.217158951</v>
      </c>
      <c r="O342" s="29">
        <f t="shared" si="100"/>
        <v>28299672.003710706</v>
      </c>
      <c r="P342" s="29">
        <f t="shared" si="101"/>
        <v>435282.51632992394</v>
      </c>
      <c r="Q342" s="29">
        <f t="shared" si="102"/>
        <v>700237.09148726892</v>
      </c>
      <c r="R342" s="29">
        <f t="shared" si="103"/>
        <v>864256.5903941968</v>
      </c>
      <c r="S342" s="29">
        <f t="shared" si="104"/>
        <v>-88318.191719114999</v>
      </c>
      <c r="T342" s="29">
        <f t="shared" si="105"/>
        <v>675003.32242466463</v>
      </c>
    </row>
    <row r="343" spans="1:20">
      <c r="A343" s="25" t="s">
        <v>498</v>
      </c>
      <c r="B343" t="str">
        <f>VLOOKUP(A343,'Branch Population-2'!$A$2:$B$943,2,0)</f>
        <v>53397</v>
      </c>
      <c r="C343">
        <f t="shared" si="106"/>
        <v>0</v>
      </c>
      <c r="D343" s="98">
        <f t="shared" si="107"/>
        <v>53397</v>
      </c>
      <c r="E343" s="120">
        <f t="shared" si="91"/>
        <v>1.465194216313144E-3</v>
      </c>
      <c r="F343">
        <v>30365163.369638104</v>
      </c>
      <c r="G343" s="29">
        <f t="shared" si="92"/>
        <v>25572662.597691718</v>
      </c>
      <c r="H343" s="29">
        <f t="shared" si="93"/>
        <v>25299239.415774021</v>
      </c>
      <c r="I343" s="29">
        <f t="shared" si="94"/>
        <v>21114345.714755863</v>
      </c>
      <c r="J343" s="29">
        <f t="shared" si="95"/>
        <v>20453573.025121417</v>
      </c>
      <c r="K343" s="29">
        <f t="shared" si="96"/>
        <v>23852375.078126181</v>
      </c>
      <c r="L343" s="29">
        <f t="shared" si="97"/>
        <v>21008014.477343421</v>
      </c>
      <c r="M343" s="29">
        <f t="shared" si="98"/>
        <v>22838430.778514706</v>
      </c>
      <c r="N343" s="29">
        <f t="shared" si="99"/>
        <v>18600371.458790328</v>
      </c>
      <c r="O343" s="29">
        <f t="shared" si="100"/>
        <v>17035783.251150142</v>
      </c>
      <c r="P343" s="29">
        <f t="shared" si="101"/>
        <v>262030.54933779757</v>
      </c>
      <c r="Q343" s="29">
        <f t="shared" si="102"/>
        <v>421527.40545645694</v>
      </c>
      <c r="R343" s="29">
        <f t="shared" si="103"/>
        <v>520263.55448229372</v>
      </c>
      <c r="S343" s="29">
        <f t="shared" si="104"/>
        <v>-53165.618706219793</v>
      </c>
      <c r="T343" s="29">
        <f t="shared" si="105"/>
        <v>406337.22868325131</v>
      </c>
    </row>
    <row r="344" spans="1:20">
      <c r="A344" s="25" t="s">
        <v>569</v>
      </c>
      <c r="B344" t="str">
        <f>VLOOKUP(A344,'Branch Population-2'!$A$2:$B$943,2,0)</f>
        <v>253050</v>
      </c>
      <c r="C344">
        <f t="shared" si="106"/>
        <v>0</v>
      </c>
      <c r="D344" s="98">
        <f t="shared" si="107"/>
        <v>253050</v>
      </c>
      <c r="E344" s="120">
        <f t="shared" si="91"/>
        <v>6.9435997609985792E-3</v>
      </c>
      <c r="F344">
        <v>143901428.74481568</v>
      </c>
      <c r="G344" s="29">
        <f t="shared" si="92"/>
        <v>121189622.45717719</v>
      </c>
      <c r="H344" s="29">
        <f t="shared" si="93"/>
        <v>119893861.71810433</v>
      </c>
      <c r="I344" s="29">
        <f t="shared" si="94"/>
        <v>100061523.73951666</v>
      </c>
      <c r="J344" s="29">
        <f t="shared" si="95"/>
        <v>96930101.953423873</v>
      </c>
      <c r="K344" s="29">
        <f t="shared" si="96"/>
        <v>113037127.80717702</v>
      </c>
      <c r="L344" s="29">
        <f t="shared" si="97"/>
        <v>99557616.785432771</v>
      </c>
      <c r="M344" s="29">
        <f t="shared" si="98"/>
        <v>108232015.06644844</v>
      </c>
      <c r="N344" s="29">
        <f t="shared" si="99"/>
        <v>88147723.610818818</v>
      </c>
      <c r="O344" s="29">
        <f t="shared" si="100"/>
        <v>80733092.715012908</v>
      </c>
      <c r="P344" s="29">
        <f t="shared" si="101"/>
        <v>1241770.7082781745</v>
      </c>
      <c r="Q344" s="29">
        <f t="shared" si="102"/>
        <v>1997631.1394040196</v>
      </c>
      <c r="R344" s="29">
        <f t="shared" si="103"/>
        <v>2465544.7396247811</v>
      </c>
      <c r="S344" s="29">
        <f t="shared" si="104"/>
        <v>-251953.47704194844</v>
      </c>
      <c r="T344" s="29">
        <f t="shared" si="105"/>
        <v>1925644.4316777489</v>
      </c>
    </row>
    <row r="345" spans="1:20">
      <c r="A345" s="25" t="s">
        <v>696</v>
      </c>
      <c r="B345" t="str">
        <f>VLOOKUP(A345,'Branch Population-2'!$A$2:$B$943,2,0)</f>
        <v>63095.36</v>
      </c>
      <c r="C345">
        <f t="shared" si="106"/>
        <v>0</v>
      </c>
      <c r="D345" s="98">
        <f t="shared" si="107"/>
        <v>63095.360000000001</v>
      </c>
      <c r="E345" s="120">
        <f t="shared" si="91"/>
        <v>1.7313136795736783E-3</v>
      </c>
      <c r="F345">
        <v>35880310.022400685</v>
      </c>
      <c r="G345" s="29">
        <f t="shared" si="92"/>
        <v>30217359.641176365</v>
      </c>
      <c r="H345" s="29">
        <f t="shared" si="93"/>
        <v>29894275.30880858</v>
      </c>
      <c r="I345" s="29">
        <f t="shared" si="94"/>
        <v>24949290.110623788</v>
      </c>
      <c r="J345" s="29">
        <f t="shared" si="95"/>
        <v>24168502.974068295</v>
      </c>
      <c r="K345" s="29">
        <f t="shared" si="96"/>
        <v>28184620.716695689</v>
      </c>
      <c r="L345" s="29">
        <f t="shared" si="97"/>
        <v>24823646.203591872</v>
      </c>
      <c r="M345" s="29">
        <f t="shared" si="98"/>
        <v>26986516.317498468</v>
      </c>
      <c r="N345" s="29">
        <f t="shared" si="99"/>
        <v>21978709.165797722</v>
      </c>
      <c r="O345" s="29">
        <f t="shared" si="100"/>
        <v>20129948.819470923</v>
      </c>
      <c r="P345" s="29">
        <f t="shared" si="101"/>
        <v>309622.48518579884</v>
      </c>
      <c r="Q345" s="29">
        <f t="shared" si="102"/>
        <v>498088.34573367634</v>
      </c>
      <c r="R345" s="29">
        <f t="shared" si="103"/>
        <v>614757.68797760061</v>
      </c>
      <c r="S345" s="29">
        <f t="shared" si="104"/>
        <v>-62821.953515959183</v>
      </c>
      <c r="T345" s="29">
        <f t="shared" si="105"/>
        <v>480139.21615768806</v>
      </c>
    </row>
    <row r="346" spans="1:20">
      <c r="A346" s="25" t="s">
        <v>697</v>
      </c>
      <c r="B346" t="str">
        <f>VLOOKUP(A346,'Branch Population-2'!$A$2:$B$943,2,0)</f>
        <v>64971.75</v>
      </c>
      <c r="C346">
        <f t="shared" si="106"/>
        <v>0</v>
      </c>
      <c r="D346" s="98">
        <f t="shared" si="107"/>
        <v>64971.75</v>
      </c>
      <c r="E346" s="120">
        <f t="shared" si="91"/>
        <v>1.7828011372126435E-3</v>
      </c>
      <c r="F346">
        <v>36947352.906741664</v>
      </c>
      <c r="G346" s="29">
        <f t="shared" si="92"/>
        <v>31115992.305402499</v>
      </c>
      <c r="H346" s="29">
        <f t="shared" si="93"/>
        <v>30783299.782980617</v>
      </c>
      <c r="I346" s="29">
        <f t="shared" si="94"/>
        <v>25691255.898134526</v>
      </c>
      <c r="J346" s="29">
        <f t="shared" si="95"/>
        <v>24887248.968948301</v>
      </c>
      <c r="K346" s="29">
        <f t="shared" si="96"/>
        <v>29022801.85183147</v>
      </c>
      <c r="L346" s="29">
        <f t="shared" si="97"/>
        <v>25561875.472748239</v>
      </c>
      <c r="M346" s="29">
        <f t="shared" si="98"/>
        <v>27789067.081183642</v>
      </c>
      <c r="N346" s="29">
        <f t="shared" si="99"/>
        <v>22632332.983644411</v>
      </c>
      <c r="O346" s="29">
        <f t="shared" si="100"/>
        <v>20728592.438674729</v>
      </c>
      <c r="P346" s="29">
        <f t="shared" si="101"/>
        <v>318830.33398764068</v>
      </c>
      <c r="Q346" s="29">
        <f t="shared" si="102"/>
        <v>512900.97206707415</v>
      </c>
      <c r="R346" s="29">
        <f t="shared" si="103"/>
        <v>633039.93849719968</v>
      </c>
      <c r="S346" s="29">
        <f t="shared" si="104"/>
        <v>-64690.212693144487</v>
      </c>
      <c r="T346" s="29">
        <f t="shared" si="105"/>
        <v>494418.05415474722</v>
      </c>
    </row>
    <row r="347" spans="1:20">
      <c r="A347" s="25" t="s">
        <v>501</v>
      </c>
      <c r="B347" t="str">
        <f>VLOOKUP(A347,'Branch Population-2'!$A$2:$B$943,2,0)</f>
        <v>43753.85</v>
      </c>
      <c r="C347">
        <f t="shared" si="106"/>
        <v>0</v>
      </c>
      <c r="D347" s="98">
        <f t="shared" si="107"/>
        <v>43753.85</v>
      </c>
      <c r="E347" s="120">
        <f t="shared" si="91"/>
        <v>1.2005896953280683E-3</v>
      </c>
      <c r="F347">
        <v>24881412.875267155</v>
      </c>
      <c r="G347" s="29">
        <f t="shared" si="92"/>
        <v>20954406.491001628</v>
      </c>
      <c r="H347" s="29">
        <f t="shared" si="93"/>
        <v>20730361.752755105</v>
      </c>
      <c r="I347" s="29">
        <f t="shared" si="94"/>
        <v>17301232.564592972</v>
      </c>
      <c r="J347" s="29">
        <f t="shared" si="95"/>
        <v>16759791.113830529</v>
      </c>
      <c r="K347" s="29">
        <f t="shared" si="96"/>
        <v>19544791.679533895</v>
      </c>
      <c r="L347" s="29">
        <f t="shared" si="97"/>
        <v>17214104.055274878</v>
      </c>
      <c r="M347" s="29">
        <f t="shared" si="98"/>
        <v>18713959.108536355</v>
      </c>
      <c r="N347" s="29">
        <f t="shared" si="99"/>
        <v>15241265.665715177</v>
      </c>
      <c r="O347" s="29">
        <f t="shared" si="100"/>
        <v>13959231.885748934</v>
      </c>
      <c r="P347" s="29">
        <f t="shared" si="101"/>
        <v>214709.54081958902</v>
      </c>
      <c r="Q347" s="29">
        <f t="shared" si="102"/>
        <v>345402.30479673017</v>
      </c>
      <c r="R347" s="29">
        <f t="shared" si="103"/>
        <v>426307.34916353185</v>
      </c>
      <c r="S347" s="29">
        <f t="shared" si="104"/>
        <v>-43564.254659047045</v>
      </c>
      <c r="T347" s="29">
        <f t="shared" si="105"/>
        <v>332955.37489414529</v>
      </c>
    </row>
    <row r="348" spans="1:20">
      <c r="A348" s="25" t="s">
        <v>570</v>
      </c>
      <c r="B348" t="str">
        <f>VLOOKUP(A348,'Branch Population-2'!$A$2:$B$943,2,0)</f>
        <v>31500.9</v>
      </c>
      <c r="C348">
        <f t="shared" si="106"/>
        <v>0</v>
      </c>
      <c r="D348" s="98">
        <f t="shared" si="107"/>
        <v>31500.9</v>
      </c>
      <c r="E348" s="120">
        <f t="shared" si="91"/>
        <v>8.6437321363857004E-4</v>
      </c>
      <c r="F348">
        <v>17913552.723760381</v>
      </c>
      <c r="G348" s="29">
        <f t="shared" si="92"/>
        <v>15086276.14329695</v>
      </c>
      <c r="H348" s="29">
        <f t="shared" si="93"/>
        <v>14924973.517470194</v>
      </c>
      <c r="I348" s="29">
        <f t="shared" si="94"/>
        <v>12456147.216621777</v>
      </c>
      <c r="J348" s="29">
        <f t="shared" si="95"/>
        <v>12066332.537540447</v>
      </c>
      <c r="K348" s="29">
        <f t="shared" si="96"/>
        <v>14071413.789136941</v>
      </c>
      <c r="L348" s="29">
        <f t="shared" si="97"/>
        <v>12393418.417689148</v>
      </c>
      <c r="M348" s="29">
        <f t="shared" si="98"/>
        <v>13473249.885029383</v>
      </c>
      <c r="N348" s="29">
        <f t="shared" si="99"/>
        <v>10973059.184714653</v>
      </c>
      <c r="O348" s="29">
        <f t="shared" si="100"/>
        <v>10050049.714705987</v>
      </c>
      <c r="P348" s="29">
        <f t="shared" si="101"/>
        <v>154581.68308397528</v>
      </c>
      <c r="Q348" s="29">
        <f t="shared" si="102"/>
        <v>248674.88148291674</v>
      </c>
      <c r="R348" s="29">
        <f t="shared" si="103"/>
        <v>306923.05192035675</v>
      </c>
      <c r="S348" s="29">
        <f t="shared" si="104"/>
        <v>-31364.399466313826</v>
      </c>
      <c r="T348" s="29">
        <f t="shared" si="105"/>
        <v>239713.62449254139</v>
      </c>
    </row>
    <row r="349" spans="1:20">
      <c r="A349" s="25" t="s">
        <v>802</v>
      </c>
      <c r="B349" t="str">
        <f>VLOOKUP(A349,'Branch Population-2'!$A$2:$B$943,2,0)</f>
        <v>138782.05</v>
      </c>
      <c r="C349">
        <f t="shared" si="106"/>
        <v>0</v>
      </c>
      <c r="D349" s="98">
        <f t="shared" si="107"/>
        <v>138782.04999999999</v>
      </c>
      <c r="E349" s="120">
        <f t="shared" si="91"/>
        <v>3.8081288646943006E-3</v>
      </c>
      <c r="F349">
        <v>78920906.062574372</v>
      </c>
      <c r="G349" s="29">
        <f t="shared" si="92"/>
        <v>66464905.130737349</v>
      </c>
      <c r="H349" s="29">
        <f t="shared" si="93"/>
        <v>65754261.654436037</v>
      </c>
      <c r="I349" s="29">
        <f t="shared" si="94"/>
        <v>54877468.447713047</v>
      </c>
      <c r="J349" s="29">
        <f t="shared" si="95"/>
        <v>53160080.046651527</v>
      </c>
      <c r="K349" s="29">
        <f t="shared" si="96"/>
        <v>61993773.259008221</v>
      </c>
      <c r="L349" s="29">
        <f t="shared" si="97"/>
        <v>54601107.095818095</v>
      </c>
      <c r="M349" s="29">
        <f t="shared" si="98"/>
        <v>59358470.367724158</v>
      </c>
      <c r="N349" s="29">
        <f t="shared" si="99"/>
        <v>48343496.485053696</v>
      </c>
      <c r="O349" s="29">
        <f t="shared" si="100"/>
        <v>44277036.592885025</v>
      </c>
      <c r="P349" s="29">
        <f t="shared" si="101"/>
        <v>681033.33145543176</v>
      </c>
      <c r="Q349" s="29">
        <f t="shared" si="102"/>
        <v>1095575.3592978683</v>
      </c>
      <c r="R349" s="29">
        <f t="shared" si="103"/>
        <v>1352196.6146289008</v>
      </c>
      <c r="S349" s="29">
        <f t="shared" si="104"/>
        <v>-138180.67594747889</v>
      </c>
      <c r="T349" s="29">
        <f t="shared" si="105"/>
        <v>1056095.1661700173</v>
      </c>
    </row>
    <row r="350" spans="1:20">
      <c r="A350" s="25" t="s">
        <v>683</v>
      </c>
      <c r="B350" t="str">
        <f>VLOOKUP(A350,'Branch Population-2'!$A$2:$B$943,2,0)</f>
        <v>157988</v>
      </c>
      <c r="C350">
        <f t="shared" si="106"/>
        <v>0</v>
      </c>
      <c r="D350" s="98">
        <f t="shared" si="107"/>
        <v>157988</v>
      </c>
      <c r="E350" s="120">
        <f t="shared" si="91"/>
        <v>4.3351331319527505E-3</v>
      </c>
      <c r="F350">
        <v>89842714.580264539</v>
      </c>
      <c r="G350" s="29">
        <f t="shared" si="92"/>
        <v>75662936.466170758</v>
      </c>
      <c r="H350" s="29">
        <f t="shared" si="93"/>
        <v>74853947.540485546</v>
      </c>
      <c r="I350" s="29">
        <f t="shared" si="94"/>
        <v>62471922.594581142</v>
      </c>
      <c r="J350" s="29">
        <f t="shared" si="95"/>
        <v>60516866.024175189</v>
      </c>
      <c r="K350" s="29">
        <f t="shared" si="96"/>
        <v>70573047.808734566</v>
      </c>
      <c r="L350" s="29">
        <f t="shared" si="97"/>
        <v>62157315.790148005</v>
      </c>
      <c r="M350" s="29">
        <f t="shared" si="98"/>
        <v>67573047.209318534</v>
      </c>
      <c r="N350" s="29">
        <f t="shared" si="99"/>
        <v>55033718.861197568</v>
      </c>
      <c r="O350" s="29">
        <f t="shared" si="100"/>
        <v>50404504.453109898</v>
      </c>
      <c r="P350" s="29">
        <f t="shared" si="101"/>
        <v>775281.0537816725</v>
      </c>
      <c r="Q350" s="29">
        <f t="shared" si="102"/>
        <v>1247191.2604313861</v>
      </c>
      <c r="R350" s="29">
        <f t="shared" si="103"/>
        <v>1539326.1502621614</v>
      </c>
      <c r="S350" s="29">
        <f t="shared" si="104"/>
        <v>-157303.40221657124</v>
      </c>
      <c r="T350" s="29">
        <f t="shared" si="105"/>
        <v>1202247.4312266516</v>
      </c>
    </row>
    <row r="351" spans="1:20">
      <c r="A351" s="25" t="s">
        <v>663</v>
      </c>
      <c r="B351" t="str">
        <f>VLOOKUP(A351,'Branch Population-2'!$A$2:$B$943,2,0)</f>
        <v>183884</v>
      </c>
      <c r="C351">
        <f t="shared" si="106"/>
        <v>0</v>
      </c>
      <c r="D351" s="98">
        <f t="shared" si="107"/>
        <v>183884</v>
      </c>
      <c r="E351" s="120">
        <f t="shared" si="91"/>
        <v>5.0457099326277916E-3</v>
      </c>
      <c r="F351">
        <v>104568940.22253186</v>
      </c>
      <c r="G351" s="29">
        <f t="shared" si="92"/>
        <v>88064937.901266828</v>
      </c>
      <c r="H351" s="29">
        <f t="shared" si="93"/>
        <v>87123346.643635228</v>
      </c>
      <c r="I351" s="29">
        <f t="shared" si="94"/>
        <v>72711769.339329302</v>
      </c>
      <c r="J351" s="29">
        <f t="shared" si="95"/>
        <v>70436257.133386269</v>
      </c>
      <c r="K351" s="29">
        <f t="shared" si="96"/>
        <v>82140759.572001338</v>
      </c>
      <c r="L351" s="29">
        <f t="shared" si="97"/>
        <v>72345594.961361468</v>
      </c>
      <c r="M351" s="29">
        <f t="shared" si="98"/>
        <v>78649025.324950814</v>
      </c>
      <c r="N351" s="29">
        <f t="shared" si="99"/>
        <v>64054360.831660971</v>
      </c>
      <c r="O351" s="29">
        <f t="shared" si="100"/>
        <v>58666366.412991241</v>
      </c>
      <c r="P351" s="29">
        <f t="shared" si="101"/>
        <v>902358.28856361913</v>
      </c>
      <c r="Q351" s="29">
        <f t="shared" si="102"/>
        <v>1451619.8555153871</v>
      </c>
      <c r="R351" s="29">
        <f t="shared" si="103"/>
        <v>1791638.9207712437</v>
      </c>
      <c r="S351" s="29">
        <f t="shared" si="104"/>
        <v>-183087.18898392271</v>
      </c>
      <c r="T351" s="29">
        <f t="shared" si="105"/>
        <v>1399309.2300914095</v>
      </c>
    </row>
    <row r="352" spans="1:20">
      <c r="A352" s="25" t="s">
        <v>557</v>
      </c>
      <c r="B352" t="str">
        <f>VLOOKUP(A352,'Branch Population-2'!$A$2:$B$943,2,0)</f>
        <v>60869.49</v>
      </c>
      <c r="C352">
        <f t="shared" si="106"/>
        <v>0</v>
      </c>
      <c r="D352" s="98">
        <f t="shared" si="107"/>
        <v>60869.49</v>
      </c>
      <c r="E352" s="120">
        <f t="shared" si="91"/>
        <v>1.6702366181233169E-3</v>
      </c>
      <c r="F352">
        <v>34614529.057373129</v>
      </c>
      <c r="G352" s="29">
        <f t="shared" si="92"/>
        <v>29151355.51179973</v>
      </c>
      <c r="H352" s="29">
        <f t="shared" si="93"/>
        <v>28839668.906980965</v>
      </c>
      <c r="I352" s="29">
        <f t="shared" si="94"/>
        <v>24069132.261004828</v>
      </c>
      <c r="J352" s="29">
        <f t="shared" si="95"/>
        <v>23315889.632692806</v>
      </c>
      <c r="K352" s="29">
        <f t="shared" si="96"/>
        <v>27190327.289814986</v>
      </c>
      <c r="L352" s="29">
        <f t="shared" si="97"/>
        <v>23947920.803575307</v>
      </c>
      <c r="M352" s="29">
        <f t="shared" si="98"/>
        <v>26034489.463612057</v>
      </c>
      <c r="N352" s="29">
        <f t="shared" si="99"/>
        <v>21203347.08892116</v>
      </c>
      <c r="O352" s="29">
        <f t="shared" si="100"/>
        <v>19419807.072458211</v>
      </c>
      <c r="P352" s="29">
        <f t="shared" si="101"/>
        <v>298699.6629513189</v>
      </c>
      <c r="Q352" s="29">
        <f t="shared" si="102"/>
        <v>480516.84909559996</v>
      </c>
      <c r="R352" s="29">
        <f t="shared" si="103"/>
        <v>593070.34528015496</v>
      </c>
      <c r="S352" s="29">
        <f t="shared" si="104"/>
        <v>-60605.728714760357</v>
      </c>
      <c r="T352" s="29">
        <f t="shared" si="105"/>
        <v>463200.92660566844</v>
      </c>
    </row>
    <row r="353" spans="1:20">
      <c r="A353" s="25" t="s">
        <v>503</v>
      </c>
      <c r="B353" t="str">
        <f>VLOOKUP(A353,'Branch Population-2'!$A$2:$B$943,2,0)</f>
        <v>19213.44</v>
      </c>
      <c r="C353">
        <f t="shared" si="106"/>
        <v>0</v>
      </c>
      <c r="D353" s="98">
        <f t="shared" si="107"/>
        <v>19213.439999999999</v>
      </c>
      <c r="E353" s="120">
        <f t="shared" si="91"/>
        <v>5.272097901282771E-4</v>
      </c>
      <c r="F353">
        <v>10926067.840753965</v>
      </c>
      <c r="G353" s="29">
        <f t="shared" si="92"/>
        <v>9201618.4141617306</v>
      </c>
      <c r="H353" s="29">
        <f t="shared" si="93"/>
        <v>9103234.6116937138</v>
      </c>
      <c r="I353" s="29">
        <f t="shared" si="94"/>
        <v>7597415.8572526332</v>
      </c>
      <c r="J353" s="29">
        <f t="shared" si="95"/>
        <v>7359655.001288252</v>
      </c>
      <c r="K353" s="29">
        <f t="shared" si="96"/>
        <v>8582620.3236337751</v>
      </c>
      <c r="L353" s="29">
        <f t="shared" si="97"/>
        <v>7559155.4896261813</v>
      </c>
      <c r="M353" s="29">
        <f t="shared" si="98"/>
        <v>8217780.3894815352</v>
      </c>
      <c r="N353" s="29">
        <f t="shared" si="99"/>
        <v>6692831.45122723</v>
      </c>
      <c r="O353" s="29">
        <f t="shared" si="100"/>
        <v>6129857.4704380054</v>
      </c>
      <c r="P353" s="29">
        <f t="shared" si="101"/>
        <v>94284.47736518555</v>
      </c>
      <c r="Q353" s="29">
        <f t="shared" si="102"/>
        <v>151675.02880486372</v>
      </c>
      <c r="R353" s="29">
        <f t="shared" si="103"/>
        <v>187202.51302942639</v>
      </c>
      <c r="S353" s="29">
        <f t="shared" si="104"/>
        <v>-19130.183813226053</v>
      </c>
      <c r="T353" s="29">
        <f t="shared" si="105"/>
        <v>146209.26200108486</v>
      </c>
    </row>
    <row r="354" spans="1:20">
      <c r="A354" s="25" t="s">
        <v>576</v>
      </c>
      <c r="B354" t="str">
        <f>VLOOKUP(A354,'Branch Population-2'!$A$2:$B$943,2,0)</f>
        <v>33600.96</v>
      </c>
      <c r="C354">
        <f t="shared" si="106"/>
        <v>0</v>
      </c>
      <c r="D354" s="98">
        <f t="shared" si="107"/>
        <v>33600.959999999999</v>
      </c>
      <c r="E354" s="120">
        <f t="shared" si="91"/>
        <v>9.21998094547808E-4</v>
      </c>
      <c r="F354">
        <v>19107789.572011072</v>
      </c>
      <c r="G354" s="29">
        <f t="shared" si="92"/>
        <v>16092027.886183413</v>
      </c>
      <c r="H354" s="29">
        <f t="shared" si="93"/>
        <v>15919971.751968207</v>
      </c>
      <c r="I354" s="29">
        <f t="shared" si="94"/>
        <v>13286557.031063227</v>
      </c>
      <c r="J354" s="29">
        <f t="shared" si="95"/>
        <v>12870754.70670981</v>
      </c>
      <c r="K354" s="29">
        <f t="shared" si="96"/>
        <v>15009508.041746069</v>
      </c>
      <c r="L354" s="29">
        <f t="shared" si="97"/>
        <v>13219646.312201759</v>
      </c>
      <c r="M354" s="29">
        <f t="shared" si="98"/>
        <v>14371466.544031341</v>
      </c>
      <c r="N354" s="29">
        <f t="shared" si="99"/>
        <v>11704596.463695629</v>
      </c>
      <c r="O354" s="29">
        <f t="shared" si="100"/>
        <v>10720053.029019719</v>
      </c>
      <c r="P354" s="29">
        <f t="shared" si="101"/>
        <v>164887.12862290695</v>
      </c>
      <c r="Q354" s="29">
        <f t="shared" si="102"/>
        <v>265253.20691511116</v>
      </c>
      <c r="R354" s="29">
        <f t="shared" si="103"/>
        <v>327384.58871504717</v>
      </c>
      <c r="S354" s="29">
        <f t="shared" si="104"/>
        <v>-33455.359430734745</v>
      </c>
      <c r="T354" s="29">
        <f t="shared" si="105"/>
        <v>255694.53279204413</v>
      </c>
    </row>
    <row r="355" spans="1:20">
      <c r="A355" s="25" t="s">
        <v>577</v>
      </c>
      <c r="B355" t="str">
        <f>VLOOKUP(A355,'Branch Population-2'!$A$2:$B$943,2,0)</f>
        <v>113872.5</v>
      </c>
      <c r="C355">
        <f t="shared" si="106"/>
        <v>0</v>
      </c>
      <c r="D355" s="98">
        <f t="shared" si="107"/>
        <v>113872.5</v>
      </c>
      <c r="E355" s="120">
        <f t="shared" si="91"/>
        <v>3.1246198924493604E-3</v>
      </c>
      <c r="F355">
        <v>64755642.935167059</v>
      </c>
      <c r="G355" s="29">
        <f t="shared" si="92"/>
        <v>54535330.105729729</v>
      </c>
      <c r="H355" s="29">
        <f t="shared" si="93"/>
        <v>53952237.773146942</v>
      </c>
      <c r="I355" s="29">
        <f t="shared" si="94"/>
        <v>45027685.682782494</v>
      </c>
      <c r="J355" s="29">
        <f t="shared" si="95"/>
        <v>43618545.87904074</v>
      </c>
      <c r="K355" s="29">
        <f t="shared" si="96"/>
        <v>50866707.513229653</v>
      </c>
      <c r="L355" s="29">
        <f t="shared" si="97"/>
        <v>44800927.553444743</v>
      </c>
      <c r="M355" s="29">
        <f t="shared" si="98"/>
        <v>48704406.779901788</v>
      </c>
      <c r="N355" s="29">
        <f t="shared" si="99"/>
        <v>39666475.624868467</v>
      </c>
      <c r="O355" s="29">
        <f t="shared" si="100"/>
        <v>36329891.72175581</v>
      </c>
      <c r="P355" s="29">
        <f t="shared" si="101"/>
        <v>558796.81872517848</v>
      </c>
      <c r="Q355" s="29">
        <f t="shared" si="102"/>
        <v>898934.01273180882</v>
      </c>
      <c r="R355" s="29">
        <f t="shared" si="103"/>
        <v>1109495.1328311514</v>
      </c>
      <c r="S355" s="29">
        <f t="shared" si="104"/>
        <v>-113379.06466887679</v>
      </c>
      <c r="T355" s="29">
        <f t="shared" si="105"/>
        <v>866539.99425498699</v>
      </c>
    </row>
    <row r="356" spans="1:20">
      <c r="A356" s="25" t="s">
        <v>504</v>
      </c>
      <c r="B356" t="str">
        <f>VLOOKUP(A356,'Branch Population-2'!$A$2:$B$943,2,0)</f>
        <v>28870.8</v>
      </c>
      <c r="C356">
        <f t="shared" si="106"/>
        <v>0</v>
      </c>
      <c r="D356" s="98">
        <f t="shared" si="107"/>
        <v>28870.799999999999</v>
      </c>
      <c r="E356" s="120">
        <f t="shared" si="91"/>
        <v>7.9220422833368022E-4</v>
      </c>
      <c r="F356">
        <v>16417899.106918888</v>
      </c>
      <c r="G356" s="29">
        <f t="shared" si="92"/>
        <v>13826679.913205577</v>
      </c>
      <c r="H356" s="29">
        <f t="shared" si="93"/>
        <v>13678844.903738575</v>
      </c>
      <c r="I356" s="29">
        <f t="shared" si="94"/>
        <v>11416147.953285271</v>
      </c>
      <c r="J356" s="29">
        <f t="shared" si="95"/>
        <v>11058880.013740012</v>
      </c>
      <c r="K356" s="29">
        <f t="shared" si="96"/>
        <v>12896551.311975682</v>
      </c>
      <c r="L356" s="29">
        <f t="shared" si="97"/>
        <v>11358656.56071477</v>
      </c>
      <c r="M356" s="29">
        <f t="shared" si="98"/>
        <v>12348329.818535544</v>
      </c>
      <c r="N356" s="29">
        <f t="shared" si="99"/>
        <v>10056887.171796989</v>
      </c>
      <c r="O356" s="29">
        <f t="shared" si="100"/>
        <v>9210942.3954024687</v>
      </c>
      <c r="P356" s="29">
        <f t="shared" si="101"/>
        <v>141675.21740587836</v>
      </c>
      <c r="Q356" s="29">
        <f t="shared" si="102"/>
        <v>227912.30626163038</v>
      </c>
      <c r="R356" s="29">
        <f t="shared" si="103"/>
        <v>281297.17079138168</v>
      </c>
      <c r="S356" s="29">
        <f t="shared" si="104"/>
        <v>-28745.69628525068</v>
      </c>
      <c r="T356" s="29">
        <f t="shared" si="105"/>
        <v>219699.25018013021</v>
      </c>
    </row>
    <row r="357" spans="1:20">
      <c r="A357" s="25" t="s">
        <v>506</v>
      </c>
      <c r="B357" t="str">
        <f>VLOOKUP(A357,'Branch Population-2'!$A$2:$B$943,2,0)</f>
        <v>27221.04</v>
      </c>
      <c r="C357">
        <f t="shared" si="106"/>
        <v>0</v>
      </c>
      <c r="D357" s="98">
        <f t="shared" si="107"/>
        <v>27221.040000000001</v>
      </c>
      <c r="E357" s="120">
        <f t="shared" si="91"/>
        <v>7.4693541528604134E-4</v>
      </c>
      <c r="F357">
        <v>15479733.44366638</v>
      </c>
      <c r="G357" s="29">
        <f t="shared" si="92"/>
        <v>13036583.918165257</v>
      </c>
      <c r="H357" s="29">
        <f t="shared" si="93"/>
        <v>12897196.623524942</v>
      </c>
      <c r="I357" s="29">
        <f t="shared" si="94"/>
        <v>10763796.64166897</v>
      </c>
      <c r="J357" s="29">
        <f t="shared" si="95"/>
        <v>10426944.012954868</v>
      </c>
      <c r="K357" s="29">
        <f t="shared" si="96"/>
        <v>12159605.522719929</v>
      </c>
      <c r="L357" s="29">
        <f t="shared" si="97"/>
        <v>10709590.471531069</v>
      </c>
      <c r="M357" s="29">
        <f t="shared" si="98"/>
        <v>11642710.971762083</v>
      </c>
      <c r="N357" s="29">
        <f t="shared" si="99"/>
        <v>9482207.9048371613</v>
      </c>
      <c r="O357" s="29">
        <f t="shared" si="100"/>
        <v>8684602.8299508989</v>
      </c>
      <c r="P357" s="29">
        <f t="shared" si="101"/>
        <v>133579.49069697101</v>
      </c>
      <c r="Q357" s="29">
        <f t="shared" si="102"/>
        <v>214888.74590382294</v>
      </c>
      <c r="R357" s="29">
        <f t="shared" si="103"/>
        <v>265223.04674615985</v>
      </c>
      <c r="S357" s="29">
        <f t="shared" si="104"/>
        <v>-27103.085068950641</v>
      </c>
      <c r="T357" s="29">
        <f t="shared" si="105"/>
        <v>207145.00731269422</v>
      </c>
    </row>
    <row r="358" spans="1:20">
      <c r="A358" s="25" t="s">
        <v>507</v>
      </c>
      <c r="B358" t="str">
        <f>VLOOKUP(A358,'Branch Population-2'!$A$2:$B$943,2,0)</f>
        <v>457350.3</v>
      </c>
      <c r="C358">
        <f t="shared" si="106"/>
        <v>0</v>
      </c>
      <c r="D358" s="98">
        <f t="shared" si="107"/>
        <v>457350.3</v>
      </c>
      <c r="E358" s="120">
        <f t="shared" si="91"/>
        <v>1.2549525523701357E-2</v>
      </c>
      <c r="F358">
        <v>260080464.75743955</v>
      </c>
      <c r="G358" s="29">
        <f t="shared" si="92"/>
        <v>219032247.33324134</v>
      </c>
      <c r="H358" s="29">
        <f t="shared" si="93"/>
        <v>216690352.20285922</v>
      </c>
      <c r="I358" s="29">
        <f t="shared" si="94"/>
        <v>180846346.17951024</v>
      </c>
      <c r="J358" s="29">
        <f t="shared" si="95"/>
        <v>175186766.28108671</v>
      </c>
      <c r="K358" s="29">
        <f t="shared" si="96"/>
        <v>204297823.80458704</v>
      </c>
      <c r="L358" s="29">
        <f t="shared" si="97"/>
        <v>179935609.18436164</v>
      </c>
      <c r="M358" s="29">
        <f t="shared" si="98"/>
        <v>195613296.0294199</v>
      </c>
      <c r="N358" s="29">
        <f t="shared" si="99"/>
        <v>159313921.50849664</v>
      </c>
      <c r="O358" s="29">
        <f t="shared" si="100"/>
        <v>145913077.15130988</v>
      </c>
      <c r="P358" s="29">
        <f t="shared" si="101"/>
        <v>2244316.1666162242</v>
      </c>
      <c r="Q358" s="29">
        <f t="shared" si="102"/>
        <v>3610421.6593391434</v>
      </c>
      <c r="R358" s="29">
        <f t="shared" si="103"/>
        <v>4456106.0119771408</v>
      </c>
      <c r="S358" s="29">
        <f t="shared" si="104"/>
        <v>-455368.49757430638</v>
      </c>
      <c r="T358" s="29">
        <f t="shared" si="105"/>
        <v>3480316.3743179133</v>
      </c>
    </row>
    <row r="359" spans="1:20">
      <c r="A359" s="25" t="s">
        <v>634</v>
      </c>
      <c r="B359" t="str">
        <f>VLOOKUP(A359,'Branch Population-2'!$A$2:$B$943,2,0)</f>
        <v>52093.08</v>
      </c>
      <c r="C359">
        <f t="shared" si="106"/>
        <v>0</v>
      </c>
      <c r="D359" s="98">
        <f t="shared" si="107"/>
        <v>52093.08</v>
      </c>
      <c r="E359" s="120">
        <f t="shared" si="91"/>
        <v>1.4294151268037141E-3</v>
      </c>
      <c r="F359">
        <v>29623665.835676678</v>
      </c>
      <c r="G359" s="29">
        <f t="shared" si="92"/>
        <v>24948194.814588137</v>
      </c>
      <c r="H359" s="29">
        <f t="shared" si="93"/>
        <v>24681448.448884197</v>
      </c>
      <c r="I359" s="29">
        <f t="shared" si="94"/>
        <v>20598747.129359972</v>
      </c>
      <c r="J359" s="29">
        <f t="shared" si="95"/>
        <v>19954110.078908779</v>
      </c>
      <c r="K359" s="29">
        <f t="shared" si="96"/>
        <v>23269915.597034171</v>
      </c>
      <c r="L359" s="29">
        <f t="shared" si="97"/>
        <v>20495012.431586217</v>
      </c>
      <c r="M359" s="29">
        <f t="shared" si="98"/>
        <v>22280731.157548718</v>
      </c>
      <c r="N359" s="29">
        <f t="shared" si="99"/>
        <v>18146162.489137616</v>
      </c>
      <c r="O359" s="29">
        <f t="shared" si="100"/>
        <v>16619780.507609501</v>
      </c>
      <c r="P359" s="29">
        <f t="shared" si="101"/>
        <v>255631.93379961114</v>
      </c>
      <c r="Q359" s="29">
        <f t="shared" si="102"/>
        <v>411233.980460244</v>
      </c>
      <c r="R359" s="29">
        <f t="shared" si="103"/>
        <v>507559.05696444534</v>
      </c>
      <c r="S359" s="29">
        <f t="shared" si="104"/>
        <v>-51867.348886877626</v>
      </c>
      <c r="T359" s="29">
        <f t="shared" si="105"/>
        <v>396414.73792113614</v>
      </c>
    </row>
    <row r="360" spans="1:20">
      <c r="A360" s="25" t="s">
        <v>803</v>
      </c>
      <c r="B360" t="str">
        <f>VLOOKUP(A360,'Branch Population-2'!$A$2:$B$943,2,0)</f>
        <v>61167.15</v>
      </c>
      <c r="C360">
        <f t="shared" si="106"/>
        <v>0</v>
      </c>
      <c r="D360" s="98">
        <f t="shared" si="107"/>
        <v>61167.15</v>
      </c>
      <c r="E360" s="120">
        <f t="shared" si="91"/>
        <v>1.6784043000235695E-3</v>
      </c>
      <c r="F360">
        <v>34783798.764072135</v>
      </c>
      <c r="G360" s="29">
        <f t="shared" si="92"/>
        <v>29293909.564439937</v>
      </c>
      <c r="H360" s="29">
        <f t="shared" si="93"/>
        <v>28980698.770166155</v>
      </c>
      <c r="I360" s="29">
        <f t="shared" si="94"/>
        <v>24186833.557809036</v>
      </c>
      <c r="J360" s="29">
        <f t="shared" si="95"/>
        <v>23429907.471647386</v>
      </c>
      <c r="K360" s="29">
        <f t="shared" si="96"/>
        <v>27323291.65046737</v>
      </c>
      <c r="L360" s="29">
        <f t="shared" si="97"/>
        <v>24065029.3600359</v>
      </c>
      <c r="M360" s="29">
        <f t="shared" si="98"/>
        <v>26161801.621702079</v>
      </c>
      <c r="N360" s="29">
        <f t="shared" si="99"/>
        <v>21307034.310458396</v>
      </c>
      <c r="O360" s="29">
        <f t="shared" si="100"/>
        <v>19514772.543225061</v>
      </c>
      <c r="P360" s="29">
        <f t="shared" si="101"/>
        <v>300160.34451237833</v>
      </c>
      <c r="Q360" s="29">
        <f t="shared" si="102"/>
        <v>482866.64117208688</v>
      </c>
      <c r="R360" s="29">
        <f t="shared" si="103"/>
        <v>595970.5391042874</v>
      </c>
      <c r="S360" s="29">
        <f t="shared" si="104"/>
        <v>-60902.098886569518</v>
      </c>
      <c r="T360" s="29">
        <f t="shared" si="105"/>
        <v>465466.04149020993</v>
      </c>
    </row>
    <row r="361" spans="1:20">
      <c r="A361" s="25" t="s">
        <v>555</v>
      </c>
      <c r="B361" t="str">
        <f>VLOOKUP(A361,'Branch Population-2'!$A$2:$B$943,2,0)</f>
        <v>26880</v>
      </c>
      <c r="C361">
        <f t="shared" si="106"/>
        <v>0</v>
      </c>
      <c r="D361" s="98">
        <f t="shared" si="107"/>
        <v>26880</v>
      </c>
      <c r="E361" s="120">
        <f t="shared" si="91"/>
        <v>7.375774019981893E-4</v>
      </c>
      <c r="F361">
        <v>15285794.920611126</v>
      </c>
      <c r="G361" s="29">
        <f t="shared" si="92"/>
        <v>12873254.501675254</v>
      </c>
      <c r="H361" s="29">
        <f t="shared" si="93"/>
        <v>12735613.526902368</v>
      </c>
      <c r="I361" s="29">
        <f t="shared" si="94"/>
        <v>10628941.940795131</v>
      </c>
      <c r="J361" s="29">
        <f t="shared" si="95"/>
        <v>10296309.585093988</v>
      </c>
      <c r="K361" s="29">
        <f t="shared" si="96"/>
        <v>12007263.368729176</v>
      </c>
      <c r="L361" s="29">
        <f t="shared" si="97"/>
        <v>10575414.89505012</v>
      </c>
      <c r="M361" s="29">
        <f t="shared" si="98"/>
        <v>11496844.753946388</v>
      </c>
      <c r="N361" s="29">
        <f t="shared" si="99"/>
        <v>9363409.644966647</v>
      </c>
      <c r="O361" s="29">
        <f t="shared" si="100"/>
        <v>8575797.400432907</v>
      </c>
      <c r="P361" s="29">
        <f t="shared" si="101"/>
        <v>131905.93415734963</v>
      </c>
      <c r="Q361" s="29">
        <f t="shared" si="102"/>
        <v>212196.50277486682</v>
      </c>
      <c r="R361" s="29">
        <f t="shared" si="103"/>
        <v>261900.1881095203</v>
      </c>
      <c r="S361" s="29">
        <f t="shared" si="104"/>
        <v>-26763.522872505724</v>
      </c>
      <c r="T361" s="29">
        <f t="shared" si="105"/>
        <v>204549.78195415091</v>
      </c>
    </row>
    <row r="362" spans="1:20">
      <c r="A362" s="25" t="s">
        <v>556</v>
      </c>
      <c r="B362" t="str">
        <f>VLOOKUP(A362,'Branch Population-2'!$A$2:$B$943,2,0)</f>
        <v>25760</v>
      </c>
      <c r="C362">
        <f t="shared" si="106"/>
        <v>0</v>
      </c>
      <c r="D362" s="98">
        <f t="shared" si="107"/>
        <v>25760</v>
      </c>
      <c r="E362" s="120">
        <f t="shared" si="91"/>
        <v>7.0684501024826469E-4</v>
      </c>
      <c r="F362">
        <v>14648886.798918996</v>
      </c>
      <c r="G362" s="29">
        <f t="shared" si="92"/>
        <v>12336868.897438783</v>
      </c>
      <c r="H362" s="29">
        <f t="shared" si="93"/>
        <v>12204962.963281436</v>
      </c>
      <c r="I362" s="29">
        <f t="shared" si="94"/>
        <v>10186069.359928666</v>
      </c>
      <c r="J362" s="29">
        <f t="shared" si="95"/>
        <v>9867296.6857150719</v>
      </c>
      <c r="K362" s="29">
        <f t="shared" si="96"/>
        <v>11506960.72836546</v>
      </c>
      <c r="L362" s="29">
        <f t="shared" si="97"/>
        <v>10134772.607756363</v>
      </c>
      <c r="M362" s="29">
        <f t="shared" si="98"/>
        <v>11017809.555865288</v>
      </c>
      <c r="N362" s="29">
        <f t="shared" si="99"/>
        <v>8973267.5764263682</v>
      </c>
      <c r="O362" s="29">
        <f t="shared" si="100"/>
        <v>8218472.5087482017</v>
      </c>
      <c r="P362" s="29">
        <f t="shared" si="101"/>
        <v>126409.85356746007</v>
      </c>
      <c r="Q362" s="29">
        <f t="shared" si="102"/>
        <v>203354.981825914</v>
      </c>
      <c r="R362" s="29">
        <f t="shared" si="103"/>
        <v>250987.6802716236</v>
      </c>
      <c r="S362" s="29">
        <f t="shared" si="104"/>
        <v>-25648.376086151318</v>
      </c>
      <c r="T362" s="29">
        <f t="shared" si="105"/>
        <v>196026.87437272794</v>
      </c>
    </row>
    <row r="363" spans="1:20">
      <c r="A363" s="25" t="s">
        <v>509</v>
      </c>
      <c r="B363" t="str">
        <f>VLOOKUP(A363,'Branch Population-2'!$A$2:$B$943,2,0)</f>
        <v>492166</v>
      </c>
      <c r="C363">
        <f t="shared" si="106"/>
        <v>0</v>
      </c>
      <c r="D363" s="98">
        <f t="shared" si="107"/>
        <v>492166</v>
      </c>
      <c r="E363" s="120">
        <f t="shared" si="91"/>
        <v>1.3504855641065508E-2</v>
      </c>
      <c r="F363">
        <v>279879038.05422235</v>
      </c>
      <c r="G363" s="29">
        <f t="shared" si="92"/>
        <v>235706033.29879102</v>
      </c>
      <c r="H363" s="29">
        <f t="shared" si="93"/>
        <v>233185861.87058896</v>
      </c>
      <c r="I363" s="29">
        <f t="shared" si="94"/>
        <v>194613238.06671786</v>
      </c>
      <c r="J363" s="29">
        <f t="shared" si="95"/>
        <v>188522823.78189611</v>
      </c>
      <c r="K363" s="29">
        <f t="shared" si="96"/>
        <v>219849954.72968617</v>
      </c>
      <c r="L363" s="29">
        <f t="shared" si="97"/>
        <v>193633171.40019485</v>
      </c>
      <c r="M363" s="29">
        <f t="shared" si="98"/>
        <v>210504319.01677004</v>
      </c>
      <c r="N363" s="29">
        <f t="shared" si="99"/>
        <v>171441661.87963745</v>
      </c>
      <c r="O363" s="29">
        <f t="shared" si="100"/>
        <v>157020680.92936987</v>
      </c>
      <c r="P363" s="29">
        <f t="shared" si="101"/>
        <v>2415164.2853603479</v>
      </c>
      <c r="Q363" s="29">
        <f t="shared" si="102"/>
        <v>3885264.285144907</v>
      </c>
      <c r="R363" s="29">
        <f t="shared" si="103"/>
        <v>4795326.1897734441</v>
      </c>
      <c r="S363" s="29">
        <f t="shared" si="104"/>
        <v>-490033.33326151985</v>
      </c>
      <c r="T363" s="29">
        <f t="shared" si="105"/>
        <v>3745254.7613559016</v>
      </c>
    </row>
    <row r="364" spans="1:20">
      <c r="A364" s="25" t="s">
        <v>687</v>
      </c>
      <c r="B364" t="str">
        <f>VLOOKUP(A364,'Branch Population-2'!$A$2:$B$943,2,0)</f>
        <v>62693.1</v>
      </c>
      <c r="C364">
        <f t="shared" si="106"/>
        <v>0</v>
      </c>
      <c r="D364" s="98">
        <f t="shared" si="107"/>
        <v>62693.1</v>
      </c>
      <c r="E364" s="120">
        <f t="shared" si="91"/>
        <v>1.720275811801067E-3</v>
      </c>
      <c r="F364">
        <v>35651557.646479368</v>
      </c>
      <c r="G364" s="29">
        <f t="shared" si="92"/>
        <v>30024711.004426219</v>
      </c>
      <c r="H364" s="29">
        <f t="shared" si="93"/>
        <v>29703686.473342367</v>
      </c>
      <c r="I364" s="29">
        <f t="shared" si="94"/>
        <v>24790227.678142231</v>
      </c>
      <c r="J364" s="29">
        <f t="shared" si="95"/>
        <v>24014418.394689579</v>
      </c>
      <c r="K364" s="29">
        <f t="shared" si="96"/>
        <v>28004931.663023628</v>
      </c>
      <c r="L364" s="29">
        <f t="shared" si="97"/>
        <v>24665384.804942954</v>
      </c>
      <c r="M364" s="29">
        <f t="shared" si="98"/>
        <v>26814465.693587661</v>
      </c>
      <c r="N364" s="29">
        <f t="shared" si="99"/>
        <v>21838585.461787891</v>
      </c>
      <c r="O364" s="29">
        <f t="shared" si="100"/>
        <v>20001611.756141376</v>
      </c>
      <c r="P364" s="29">
        <f t="shared" si="101"/>
        <v>307648.50895536225</v>
      </c>
      <c r="Q364" s="29">
        <f t="shared" si="102"/>
        <v>494912.81875427836</v>
      </c>
      <c r="R364" s="29">
        <f t="shared" si="103"/>
        <v>610838.3438678931</v>
      </c>
      <c r="S364" s="29">
        <f t="shared" si="104"/>
        <v>-62421.436599638713</v>
      </c>
      <c r="T364" s="29">
        <f t="shared" si="105"/>
        <v>477078.12258295307</v>
      </c>
    </row>
    <row r="365" spans="1:20">
      <c r="A365" s="25" t="s">
        <v>635</v>
      </c>
      <c r="B365" t="str">
        <f>VLOOKUP(A365,'Branch Population-2'!$A$2:$B$943,2,0)</f>
        <v>81033.68</v>
      </c>
      <c r="C365">
        <f t="shared" si="106"/>
        <v>0</v>
      </c>
      <c r="D365" s="98">
        <f t="shared" si="107"/>
        <v>81033.679999999993</v>
      </c>
      <c r="E365" s="120">
        <f t="shared" si="91"/>
        <v>2.2235346416946663E-3</v>
      </c>
      <c r="F365">
        <v>46081257.966608159</v>
      </c>
      <c r="G365" s="29">
        <f t="shared" si="92"/>
        <v>38808303.044914879</v>
      </c>
      <c r="H365" s="29">
        <f t="shared" si="93"/>
        <v>38393364.253819861</v>
      </c>
      <c r="I365" s="29">
        <f t="shared" si="94"/>
        <v>32042495.534559954</v>
      </c>
      <c r="J365" s="29">
        <f t="shared" si="95"/>
        <v>31039726.789413653</v>
      </c>
      <c r="K365" s="29">
        <f t="shared" si="96"/>
        <v>36197646.484275371</v>
      </c>
      <c r="L365" s="29">
        <f t="shared" si="97"/>
        <v>31881130.449134111</v>
      </c>
      <c r="M365" s="29">
        <f t="shared" si="98"/>
        <v>34658915.133964673</v>
      </c>
      <c r="N365" s="29">
        <f t="shared" si="99"/>
        <v>28227363.871991847</v>
      </c>
      <c r="O365" s="29">
        <f t="shared" si="100"/>
        <v>25852991.90072589</v>
      </c>
      <c r="P365" s="29">
        <f t="shared" si="101"/>
        <v>397649.67479939508</v>
      </c>
      <c r="Q365" s="29">
        <f t="shared" si="102"/>
        <v>639697.30293815734</v>
      </c>
      <c r="R365" s="29">
        <f t="shared" si="103"/>
        <v>789536.31083358161</v>
      </c>
      <c r="S365" s="29">
        <f t="shared" si="104"/>
        <v>-80682.542712920738</v>
      </c>
      <c r="T365" s="29">
        <f t="shared" si="105"/>
        <v>616645.14787732286</v>
      </c>
    </row>
    <row r="366" spans="1:20">
      <c r="A366" s="25" t="s">
        <v>235</v>
      </c>
      <c r="B366" t="str">
        <f>VLOOKUP(A366,'Branch Population-2'!$A$2:$B$943,2,0)</f>
        <v>124589</v>
      </c>
      <c r="C366">
        <f t="shared" si="106"/>
        <v>0</v>
      </c>
      <c r="D366" s="98">
        <f t="shared" si="107"/>
        <v>124589</v>
      </c>
      <c r="E366" s="120">
        <f t="shared" si="91"/>
        <v>3.4186767461887057E-3</v>
      </c>
      <c r="F366">
        <v>70849773.190625727</v>
      </c>
      <c r="G366" s="29">
        <f t="shared" si="92"/>
        <v>59667630.398408413</v>
      </c>
      <c r="H366" s="29">
        <f t="shared" si="93"/>
        <v>59029663.4562217</v>
      </c>
      <c r="I366" s="29">
        <f t="shared" si="94"/>
        <v>49265224.979974873</v>
      </c>
      <c r="J366" s="29">
        <f t="shared" si="95"/>
        <v>47723471.536356956</v>
      </c>
      <c r="K366" s="29">
        <f t="shared" si="96"/>
        <v>55653755.053816944</v>
      </c>
      <c r="L366" s="29">
        <f t="shared" si="97"/>
        <v>49017126.724680036</v>
      </c>
      <c r="M366" s="29">
        <f t="shared" si="98"/>
        <v>53287960.976541169</v>
      </c>
      <c r="N366" s="29">
        <f t="shared" si="99"/>
        <v>43399473.372646935</v>
      </c>
      <c r="O366" s="29">
        <f t="shared" si="100"/>
        <v>39748884.759022892</v>
      </c>
      <c r="P366" s="29">
        <f t="shared" si="101"/>
        <v>611384.98626227817</v>
      </c>
      <c r="Q366" s="29">
        <f t="shared" si="102"/>
        <v>983532.36920453433</v>
      </c>
      <c r="R366" s="29">
        <f t="shared" si="103"/>
        <v>1213909.3205497407</v>
      </c>
      <c r="S366" s="29">
        <f t="shared" si="104"/>
        <v>-124049.12764741875</v>
      </c>
      <c r="T366" s="29">
        <f t="shared" si="105"/>
        <v>948089.76130527188</v>
      </c>
    </row>
    <row r="367" spans="1:20">
      <c r="A367" s="25" t="s">
        <v>510</v>
      </c>
      <c r="B367" t="str">
        <f>VLOOKUP(A367,'Branch Population-2'!$A$2:$B$943,2,0)</f>
        <v>74724.87</v>
      </c>
      <c r="C367">
        <f t="shared" si="106"/>
        <v>0</v>
      </c>
      <c r="D367" s="98">
        <f t="shared" si="107"/>
        <v>74724.87</v>
      </c>
      <c r="E367" s="120">
        <f t="shared" si="91"/>
        <v>2.050423194912665E-3</v>
      </c>
      <c r="F367">
        <v>42493639.817311265</v>
      </c>
      <c r="G367" s="29">
        <f t="shared" si="92"/>
        <v>35786914.773608558</v>
      </c>
      <c r="H367" s="29">
        <f t="shared" si="93"/>
        <v>35404280.698215067</v>
      </c>
      <c r="I367" s="29">
        <f t="shared" si="94"/>
        <v>29547853.599831246</v>
      </c>
      <c r="J367" s="29">
        <f t="shared" si="95"/>
        <v>28623154.584296957</v>
      </c>
      <c r="K367" s="29">
        <f t="shared" si="96"/>
        <v>33379508.715924472</v>
      </c>
      <c r="L367" s="29">
        <f t="shared" si="97"/>
        <v>29399051.459400441</v>
      </c>
      <c r="M367" s="29">
        <f t="shared" si="98"/>
        <v>31960574.019673582</v>
      </c>
      <c r="N367" s="29">
        <f t="shared" si="99"/>
        <v>26029745.85107436</v>
      </c>
      <c r="O367" s="29">
        <f t="shared" si="100"/>
        <v>23840228.641878232</v>
      </c>
      <c r="P367" s="29">
        <f t="shared" si="101"/>
        <v>366690.98891876906</v>
      </c>
      <c r="Q367" s="29">
        <f t="shared" si="102"/>
        <v>589894.19956497627</v>
      </c>
      <c r="R367" s="29">
        <f t="shared" si="103"/>
        <v>728067.61567929504</v>
      </c>
      <c r="S367" s="29">
        <f t="shared" si="104"/>
        <v>-74401.070215402418</v>
      </c>
      <c r="T367" s="29">
        <f t="shared" si="105"/>
        <v>568636.75093200419</v>
      </c>
    </row>
    <row r="368" spans="1:20">
      <c r="A368" s="25" t="s">
        <v>511</v>
      </c>
      <c r="B368" t="str">
        <f>VLOOKUP(A368,'Branch Population-2'!$A$2:$B$943,2,0)</f>
        <v>36079.89</v>
      </c>
      <c r="C368">
        <f t="shared" si="106"/>
        <v>0</v>
      </c>
      <c r="D368" s="98">
        <f t="shared" si="107"/>
        <v>36079.89</v>
      </c>
      <c r="E368" s="120">
        <f t="shared" si="91"/>
        <v>9.9001903015552258E-4</v>
      </c>
      <c r="F368">
        <v>20517477.652463101</v>
      </c>
      <c r="G368" s="29">
        <f t="shared" si="92"/>
        <v>17279226.427174401</v>
      </c>
      <c r="H368" s="29">
        <f t="shared" si="93"/>
        <v>17094476.753465381</v>
      </c>
      <c r="I368" s="29">
        <f t="shared" si="94"/>
        <v>14266780.358641176</v>
      </c>
      <c r="J368" s="29">
        <f t="shared" si="95"/>
        <v>13820301.980511038</v>
      </c>
      <c r="K368" s="29">
        <f t="shared" si="96"/>
        <v>16116843.063421803</v>
      </c>
      <c r="L368" s="29">
        <f t="shared" si="97"/>
        <v>14194933.263309889</v>
      </c>
      <c r="M368" s="29">
        <f t="shared" si="98"/>
        <v>15431729.690084178</v>
      </c>
      <c r="N368" s="29">
        <f t="shared" si="99"/>
        <v>12568109.74759433</v>
      </c>
      <c r="O368" s="29">
        <f t="shared" si="100"/>
        <v>11510931.059148258</v>
      </c>
      <c r="P368" s="29">
        <f t="shared" si="101"/>
        <v>177051.77063781314</v>
      </c>
      <c r="Q368" s="29">
        <f t="shared" si="102"/>
        <v>284822.41363474284</v>
      </c>
      <c r="R368" s="29">
        <f t="shared" si="103"/>
        <v>351537.57358522317</v>
      </c>
      <c r="S368" s="29">
        <f t="shared" si="104"/>
        <v>-35923.547665643244</v>
      </c>
      <c r="T368" s="29">
        <f t="shared" si="105"/>
        <v>274558.54287313053</v>
      </c>
    </row>
    <row r="369" spans="1:20">
      <c r="A369" s="25" t="s">
        <v>156</v>
      </c>
      <c r="B369" t="str">
        <f>VLOOKUP(A369,'Branch Population-2'!$A$2:$B$943,2,0)</f>
        <v>249100</v>
      </c>
      <c r="C369">
        <f t="shared" si="106"/>
        <v>0</v>
      </c>
      <c r="D369" s="98">
        <f t="shared" si="107"/>
        <v>249100</v>
      </c>
      <c r="E369" s="120">
        <f t="shared" si="91"/>
        <v>6.835213200809113E-3</v>
      </c>
      <c r="F369">
        <v>141655190.27991933</v>
      </c>
      <c r="G369" s="29">
        <f t="shared" si="92"/>
        <v>119297905.3708075</v>
      </c>
      <c r="H369" s="29">
        <f t="shared" si="93"/>
        <v>118022370.89104836</v>
      </c>
      <c r="I369" s="29">
        <f t="shared" si="94"/>
        <v>98499607.048067972</v>
      </c>
      <c r="J369" s="29">
        <f t="shared" si="95"/>
        <v>95417065.388650015</v>
      </c>
      <c r="K369" s="29">
        <f t="shared" si="96"/>
        <v>111272667.60232283</v>
      </c>
      <c r="L369" s="29">
        <f t="shared" si="97"/>
        <v>98003565.861494973</v>
      </c>
      <c r="M369" s="29">
        <f t="shared" si="98"/>
        <v>106542560.57321598</v>
      </c>
      <c r="N369" s="29">
        <f t="shared" si="99"/>
        <v>86771776.136949092</v>
      </c>
      <c r="O369" s="29">
        <f t="shared" si="100"/>
        <v>79472884.391660601</v>
      </c>
      <c r="P369" s="29">
        <f t="shared" si="101"/>
        <v>1222387.2097691889</v>
      </c>
      <c r="Q369" s="29">
        <f t="shared" si="102"/>
        <v>1966448.989628695</v>
      </c>
      <c r="R369" s="29">
        <f t="shared" si="103"/>
        <v>2427058.6628750563</v>
      </c>
      <c r="S369" s="29">
        <f t="shared" si="104"/>
        <v>-248020.59328650209</v>
      </c>
      <c r="T369" s="29">
        <f t="shared" si="105"/>
        <v>1895585.9629754089</v>
      </c>
    </row>
    <row r="370" spans="1:20">
      <c r="A370" s="25" t="s">
        <v>176</v>
      </c>
      <c r="B370" t="str">
        <f>VLOOKUP(A370,'Branch Population-2'!$A$2:$B$943,2,0)</f>
        <v>80427.27</v>
      </c>
      <c r="C370">
        <f t="shared" si="106"/>
        <v>0</v>
      </c>
      <c r="D370" s="98">
        <f t="shared" si="107"/>
        <v>80427.27</v>
      </c>
      <c r="E370" s="120">
        <f t="shared" si="91"/>
        <v>2.2068949723365668E-3</v>
      </c>
      <c r="F370">
        <v>45736412.025469482</v>
      </c>
      <c r="G370" s="29">
        <f t="shared" si="92"/>
        <v>38517883.764321096</v>
      </c>
      <c r="H370" s="29">
        <f t="shared" si="93"/>
        <v>38106050.139279358</v>
      </c>
      <c r="I370" s="29">
        <f t="shared" si="94"/>
        <v>31802707.711557072</v>
      </c>
      <c r="J370" s="29">
        <f t="shared" si="95"/>
        <v>30807443.117706183</v>
      </c>
      <c r="K370" s="29">
        <f t="shared" si="96"/>
        <v>35926763.873433448</v>
      </c>
      <c r="L370" s="29">
        <f t="shared" si="97"/>
        <v>31642550.190707505</v>
      </c>
      <c r="M370" s="29">
        <f t="shared" si="98"/>
        <v>34399547.51390364</v>
      </c>
      <c r="N370" s="29">
        <f t="shared" si="99"/>
        <v>28016126.325756572</v>
      </c>
      <c r="O370" s="29">
        <f t="shared" si="100"/>
        <v>25659522.804684356</v>
      </c>
      <c r="P370" s="29">
        <f t="shared" si="101"/>
        <v>394673.89066500682</v>
      </c>
      <c r="Q370" s="29">
        <f t="shared" si="102"/>
        <v>634910.17193935881</v>
      </c>
      <c r="R370" s="29">
        <f t="shared" si="103"/>
        <v>783627.86987110053</v>
      </c>
      <c r="S370" s="29">
        <f t="shared" si="104"/>
        <v>-80078.760424783992</v>
      </c>
      <c r="T370" s="29">
        <f t="shared" si="105"/>
        <v>612030.52610370622</v>
      </c>
    </row>
    <row r="371" spans="1:20">
      <c r="A371" s="25" t="s">
        <v>735</v>
      </c>
      <c r="B371" t="str">
        <f>VLOOKUP(A371,'Branch Population-2'!$A$2:$B$943,2,0)</f>
        <v>172068</v>
      </c>
      <c r="C371">
        <f t="shared" si="106"/>
        <v>0</v>
      </c>
      <c r="D371" s="98">
        <f t="shared" si="107"/>
        <v>172068</v>
      </c>
      <c r="E371" s="120">
        <f t="shared" si="91"/>
        <v>4.7214831996660878E-3</v>
      </c>
      <c r="F371">
        <v>97849559.538679883</v>
      </c>
      <c r="G371" s="29">
        <f t="shared" si="92"/>
        <v>82406069.776572078</v>
      </c>
      <c r="H371" s="29">
        <f t="shared" si="93"/>
        <v>81524983.197434396</v>
      </c>
      <c r="I371" s="29">
        <f t="shared" si="94"/>
        <v>68039463.611188114</v>
      </c>
      <c r="J371" s="29">
        <f t="shared" si="95"/>
        <v>65910171.044938706</v>
      </c>
      <c r="K371" s="29">
        <f t="shared" si="96"/>
        <v>76862566.716164142</v>
      </c>
      <c r="L371" s="29">
        <f t="shared" si="97"/>
        <v>67696818.830412358</v>
      </c>
      <c r="M371" s="29">
        <f t="shared" si="98"/>
        <v>73595203.985195205</v>
      </c>
      <c r="N371" s="29">
        <f t="shared" si="99"/>
        <v>59938362.008561052</v>
      </c>
      <c r="O371" s="29">
        <f t="shared" si="100"/>
        <v>54896588.80571761</v>
      </c>
      <c r="P371" s="29">
        <f t="shared" si="101"/>
        <v>844374.63834028423</v>
      </c>
      <c r="Q371" s="29">
        <f t="shared" si="102"/>
        <v>1358341.8095039353</v>
      </c>
      <c r="R371" s="29">
        <f t="shared" si="103"/>
        <v>1676511.9630814339</v>
      </c>
      <c r="S371" s="29">
        <f t="shared" si="104"/>
        <v>-171322.39038788376</v>
      </c>
      <c r="T371" s="29">
        <f t="shared" si="105"/>
        <v>1309392.5551073973</v>
      </c>
    </row>
    <row r="372" spans="1:20">
      <c r="A372" s="25" t="s">
        <v>168</v>
      </c>
      <c r="B372" t="str">
        <f>VLOOKUP(A372,'Branch Population-2'!$A$2:$B$943,2,0)</f>
        <v>201764</v>
      </c>
      <c r="C372">
        <f t="shared" si="106"/>
        <v>0</v>
      </c>
      <c r="D372" s="98">
        <f t="shared" si="107"/>
        <v>201764</v>
      </c>
      <c r="E372" s="120">
        <f t="shared" si="91"/>
        <v>5.5363306152069443E-3</v>
      </c>
      <c r="F372">
        <v>114736723.45097408</v>
      </c>
      <c r="G372" s="29">
        <f t="shared" si="92"/>
        <v>96627950.9403276</v>
      </c>
      <c r="H372" s="29">
        <f t="shared" si="93"/>
        <v>95594803.85572654</v>
      </c>
      <c r="I372" s="29">
        <f t="shared" si="94"/>
        <v>79781913.755304635</v>
      </c>
      <c r="J372" s="29">
        <f t="shared" si="95"/>
        <v>77285141.634185389</v>
      </c>
      <c r="K372" s="29">
        <f t="shared" si="96"/>
        <v>90127733.866379231</v>
      </c>
      <c r="L372" s="29">
        <f t="shared" si="97"/>
        <v>79380134.333515331</v>
      </c>
      <c r="M372" s="29">
        <f t="shared" si="98"/>
        <v>86296480.09431693</v>
      </c>
      <c r="N372" s="29">
        <f t="shared" si="99"/>
        <v>70282700.283000395</v>
      </c>
      <c r="O372" s="29">
        <f t="shared" si="100"/>
        <v>64370803.076672055</v>
      </c>
      <c r="P372" s="29">
        <f t="shared" si="101"/>
        <v>990099.28940935619</v>
      </c>
      <c r="Q372" s="29">
        <f t="shared" si="102"/>
        <v>1592768.422093312</v>
      </c>
      <c r="R372" s="29">
        <f t="shared" si="103"/>
        <v>1965849.3137548086</v>
      </c>
      <c r="S372" s="29">
        <f t="shared" si="104"/>
        <v>-200889.71089465197</v>
      </c>
      <c r="T372" s="29">
        <f t="shared" si="105"/>
        <v>1535371.3618376972</v>
      </c>
    </row>
    <row r="373" spans="1:20">
      <c r="A373" s="25" t="s">
        <v>699</v>
      </c>
      <c r="B373" t="str">
        <f>VLOOKUP(A373,'Branch Population-2'!$A$2:$B$943,2,0)</f>
        <v>159242</v>
      </c>
      <c r="C373">
        <f t="shared" si="106"/>
        <v>0</v>
      </c>
      <c r="D373" s="98">
        <f t="shared" si="107"/>
        <v>159242</v>
      </c>
      <c r="E373" s="120">
        <f t="shared" si="91"/>
        <v>4.3695424348584692E-3</v>
      </c>
      <c r="F373">
        <v>90555824.2093734</v>
      </c>
      <c r="G373" s="29">
        <f t="shared" si="92"/>
        <v>76263496.77662836</v>
      </c>
      <c r="H373" s="29">
        <f t="shared" si="93"/>
        <v>75448086.653682545</v>
      </c>
      <c r="I373" s="29">
        <f t="shared" si="94"/>
        <v>62967781.716372699</v>
      </c>
      <c r="J373" s="29">
        <f t="shared" si="95"/>
        <v>60997207.252586931</v>
      </c>
      <c r="K373" s="29">
        <f t="shared" si="96"/>
        <v>71133208.08642751</v>
      </c>
      <c r="L373" s="29">
        <f t="shared" si="97"/>
        <v>62650677.779671542</v>
      </c>
      <c r="M373" s="29">
        <f t="shared" si="98"/>
        <v>68109395.547170043</v>
      </c>
      <c r="N373" s="29">
        <f t="shared" si="99"/>
        <v>55470538.641509622</v>
      </c>
      <c r="O373" s="29">
        <f t="shared" si="100"/>
        <v>50804580.715764016</v>
      </c>
      <c r="P373" s="29">
        <f t="shared" si="101"/>
        <v>781434.70115642378</v>
      </c>
      <c r="Q373" s="29">
        <f t="shared" si="102"/>
        <v>1257090.6062081598</v>
      </c>
      <c r="R373" s="29">
        <f t="shared" si="103"/>
        <v>1551544.2617163777</v>
      </c>
      <c r="S373" s="29">
        <f t="shared" si="104"/>
        <v>-158551.96835057874</v>
      </c>
      <c r="T373" s="29">
        <f t="shared" si="105"/>
        <v>1211790.0438222804</v>
      </c>
    </row>
    <row r="374" spans="1:20">
      <c r="A374" s="25" t="s">
        <v>780</v>
      </c>
      <c r="B374" t="str">
        <f>VLOOKUP(A374,'Branch Population-2'!$A$2:$B$943,2,0)</f>
        <v>172337</v>
      </c>
      <c r="C374">
        <f t="shared" si="106"/>
        <v>0</v>
      </c>
      <c r="D374" s="98">
        <f t="shared" si="107"/>
        <v>172337</v>
      </c>
      <c r="E374" s="120">
        <f t="shared" si="91"/>
        <v>4.728864461613168E-3</v>
      </c>
      <c r="F374">
        <v>98002531.221479163</v>
      </c>
      <c r="G374" s="29">
        <f t="shared" si="92"/>
        <v>82534898.104732454</v>
      </c>
      <c r="H374" s="29">
        <f t="shared" si="93"/>
        <v>81652434.091732651</v>
      </c>
      <c r="I374" s="29">
        <f t="shared" si="94"/>
        <v>68145832.114985511</v>
      </c>
      <c r="J374" s="29">
        <f t="shared" si="95"/>
        <v>66013210.750235967</v>
      </c>
      <c r="K374" s="29">
        <f t="shared" si="96"/>
        <v>76982728.689608634</v>
      </c>
      <c r="L374" s="29">
        <f t="shared" si="97"/>
        <v>67802651.665485591</v>
      </c>
      <c r="M374" s="29">
        <f t="shared" si="98"/>
        <v>73710257.974734336</v>
      </c>
      <c r="N374" s="29">
        <f t="shared" si="99"/>
        <v>60032065.773237243</v>
      </c>
      <c r="O374" s="29">
        <f t="shared" si="100"/>
        <v>54982410.587738313</v>
      </c>
      <c r="P374" s="29">
        <f t="shared" si="101"/>
        <v>845694.67912482016</v>
      </c>
      <c r="Q374" s="29">
        <f t="shared" si="102"/>
        <v>1360465.3533747108</v>
      </c>
      <c r="R374" s="29">
        <f t="shared" si="103"/>
        <v>1679132.9136246429</v>
      </c>
      <c r="S374" s="29">
        <f t="shared" si="104"/>
        <v>-171590.22474996353</v>
      </c>
      <c r="T374" s="29">
        <f t="shared" si="105"/>
        <v>1311439.5748747212</v>
      </c>
    </row>
    <row r="375" spans="1:20">
      <c r="A375" s="25" t="s">
        <v>563</v>
      </c>
      <c r="B375" t="str">
        <f>VLOOKUP(A375,'Branch Population-2'!$A$2:$B$943,2,0)</f>
        <v>27300.78</v>
      </c>
      <c r="C375">
        <f t="shared" si="106"/>
        <v>0</v>
      </c>
      <c r="D375" s="98">
        <f t="shared" si="107"/>
        <v>27300.78</v>
      </c>
      <c r="E375" s="120">
        <f t="shared" si="91"/>
        <v>7.491234518200939E-4</v>
      </c>
      <c r="F375">
        <v>15525079.027258994</v>
      </c>
      <c r="G375" s="29">
        <f t="shared" si="92"/>
        <v>13074772.657524021</v>
      </c>
      <c r="H375" s="29">
        <f t="shared" si="93"/>
        <v>12934977.048474167</v>
      </c>
      <c r="I375" s="29">
        <f t="shared" si="94"/>
        <v>10795327.587738872</v>
      </c>
      <c r="J375" s="29">
        <f t="shared" si="95"/>
        <v>10457488.19920172</v>
      </c>
      <c r="K375" s="29">
        <f t="shared" si="96"/>
        <v>12195225.283918679</v>
      </c>
      <c r="L375" s="29">
        <f t="shared" si="97"/>
        <v>10740962.628663927</v>
      </c>
      <c r="M375" s="29">
        <f t="shared" si="98"/>
        <v>11676816.567025464</v>
      </c>
      <c r="N375" s="29">
        <f t="shared" si="99"/>
        <v>9509984.6267526969</v>
      </c>
      <c r="O375" s="29">
        <f t="shared" si="100"/>
        <v>8710043.0860785209</v>
      </c>
      <c r="P375" s="29">
        <f t="shared" si="101"/>
        <v>133970.79200611188</v>
      </c>
      <c r="Q375" s="29">
        <f t="shared" si="102"/>
        <v>215518.2306185278</v>
      </c>
      <c r="R375" s="29">
        <f t="shared" si="103"/>
        <v>265999.97833097581</v>
      </c>
      <c r="S375" s="29">
        <f t="shared" si="104"/>
        <v>-27182.479537471976</v>
      </c>
      <c r="T375" s="29">
        <f t="shared" si="105"/>
        <v>207751.80789353585</v>
      </c>
    </row>
    <row r="376" spans="1:20">
      <c r="A376" s="25" t="s">
        <v>578</v>
      </c>
      <c r="B376" t="str">
        <f>VLOOKUP(A376,'Branch Population-2'!$A$2:$B$943,2,0)</f>
        <v>143208</v>
      </c>
      <c r="C376">
        <f t="shared" si="106"/>
        <v>0</v>
      </c>
      <c r="D376" s="98">
        <f t="shared" si="107"/>
        <v>143208</v>
      </c>
      <c r="E376" s="120">
        <f t="shared" si="91"/>
        <v>3.9295753193957107E-3</v>
      </c>
      <c r="F376">
        <v>81437802.045791611</v>
      </c>
      <c r="G376" s="29">
        <f t="shared" si="92"/>
        <v>68584562.15312165</v>
      </c>
      <c r="H376" s="29">
        <f t="shared" si="93"/>
        <v>67851255.281273603</v>
      </c>
      <c r="I376" s="29">
        <f t="shared" si="94"/>
        <v>56627586.214932635</v>
      </c>
      <c r="J376" s="29">
        <f t="shared" si="95"/>
        <v>54855427.941299848</v>
      </c>
      <c r="K376" s="29">
        <f t="shared" si="96"/>
        <v>63970839.751077682</v>
      </c>
      <c r="L376" s="29">
        <f t="shared" si="97"/>
        <v>56342411.320325062</v>
      </c>
      <c r="M376" s="29">
        <f t="shared" si="98"/>
        <v>61251493.434641168</v>
      </c>
      <c r="N376" s="29">
        <f t="shared" si="99"/>
        <v>49885236.920996413</v>
      </c>
      <c r="O376" s="29">
        <f t="shared" si="100"/>
        <v>45689092.043199249</v>
      </c>
      <c r="P376" s="29">
        <f t="shared" si="101"/>
        <v>702752.41885437979</v>
      </c>
      <c r="Q376" s="29">
        <f t="shared" si="102"/>
        <v>1130514.7607657413</v>
      </c>
      <c r="R376" s="29">
        <f t="shared" si="103"/>
        <v>1395320.0200442034</v>
      </c>
      <c r="S376" s="29">
        <f t="shared" si="104"/>
        <v>-142587.44730378719</v>
      </c>
      <c r="T376" s="29">
        <f t="shared" si="105"/>
        <v>1089775.4901075165</v>
      </c>
    </row>
    <row r="377" spans="1:20">
      <c r="A377" s="25" t="s">
        <v>736</v>
      </c>
      <c r="B377" t="str">
        <f>VLOOKUP(A377,'Branch Population-2'!$A$2:$B$943,2,0)</f>
        <v>375935</v>
      </c>
      <c r="C377">
        <f t="shared" si="106"/>
        <v>0</v>
      </c>
      <c r="D377" s="98">
        <f t="shared" si="107"/>
        <v>375935</v>
      </c>
      <c r="E377" s="120">
        <f t="shared" si="91"/>
        <v>1.0315519368310613E-2</v>
      </c>
      <c r="F377">
        <v>213782191.72172409</v>
      </c>
      <c r="G377" s="29">
        <f t="shared" si="92"/>
        <v>180041180.47199726</v>
      </c>
      <c r="H377" s="29">
        <f t="shared" si="93"/>
        <v>178116178.24538845</v>
      </c>
      <c r="I377" s="29">
        <f t="shared" si="94"/>
        <v>148652949.72145897</v>
      </c>
      <c r="J377" s="29">
        <f t="shared" si="95"/>
        <v>144000861.00715432</v>
      </c>
      <c r="K377" s="29">
        <f t="shared" si="96"/>
        <v>167929708.12958345</v>
      </c>
      <c r="L377" s="29">
        <f t="shared" si="97"/>
        <v>147904337.74444443</v>
      </c>
      <c r="M377" s="29">
        <f t="shared" si="98"/>
        <v>160791158.20590907</v>
      </c>
      <c r="N377" s="29">
        <f t="shared" si="99"/>
        <v>130953623.69347233</v>
      </c>
      <c r="O377" s="29">
        <f t="shared" si="100"/>
        <v>119938333.17454407</v>
      </c>
      <c r="P377" s="29">
        <f t="shared" si="101"/>
        <v>1844793.8005001205</v>
      </c>
      <c r="Q377" s="29">
        <f t="shared" si="102"/>
        <v>2967711.7660219329</v>
      </c>
      <c r="R377" s="29">
        <f t="shared" si="103"/>
        <v>3662851.4589640074</v>
      </c>
      <c r="S377" s="29">
        <f t="shared" si="104"/>
        <v>-374305.98850727081</v>
      </c>
      <c r="T377" s="29">
        <f t="shared" si="105"/>
        <v>2860767.1978769987</v>
      </c>
    </row>
    <row r="378" spans="1:20">
      <c r="A378" s="25" t="s">
        <v>804</v>
      </c>
      <c r="B378" t="str">
        <f>VLOOKUP(A378,'Branch Population-2'!$A$2:$B$943,2,0)</f>
        <v>38368.8</v>
      </c>
      <c r="C378">
        <f t="shared" si="106"/>
        <v>0</v>
      </c>
      <c r="D378" s="98">
        <f t="shared" si="107"/>
        <v>38368.800000000003</v>
      </c>
      <c r="E378" s="120">
        <f t="shared" si="91"/>
        <v>1.0528258862272368E-3</v>
      </c>
      <c r="F378">
        <v>21819107.446054474</v>
      </c>
      <c r="G378" s="29">
        <f t="shared" si="92"/>
        <v>18375421.40341806</v>
      </c>
      <c r="H378" s="29">
        <f t="shared" si="93"/>
        <v>18178951.201302513</v>
      </c>
      <c r="I378" s="29">
        <f t="shared" si="94"/>
        <v>15171865.607811764</v>
      </c>
      <c r="J378" s="29">
        <f t="shared" si="95"/>
        <v>14697062.619365856</v>
      </c>
      <c r="K378" s="29">
        <f t="shared" si="96"/>
        <v>17139296.381774407</v>
      </c>
      <c r="L378" s="29">
        <f t="shared" si="97"/>
        <v>15095460.529211273</v>
      </c>
      <c r="M378" s="29">
        <f t="shared" si="98"/>
        <v>16410719.382262582</v>
      </c>
      <c r="N378" s="29">
        <f t="shared" si="99"/>
        <v>13365431.249471588</v>
      </c>
      <c r="O378" s="29">
        <f t="shared" si="100"/>
        <v>12241185.092921507</v>
      </c>
      <c r="P378" s="29">
        <f t="shared" si="101"/>
        <v>188283.94369406687</v>
      </c>
      <c r="Q378" s="29">
        <f t="shared" si="102"/>
        <v>302891.56159480318</v>
      </c>
      <c r="R378" s="29">
        <f t="shared" si="103"/>
        <v>373839.1345809733</v>
      </c>
      <c r="S378" s="29">
        <f t="shared" si="104"/>
        <v>-38202.539300245451</v>
      </c>
      <c r="T378" s="29">
        <f t="shared" si="105"/>
        <v>291976.55036616168</v>
      </c>
    </row>
    <row r="379" spans="1:20">
      <c r="A379" s="25" t="s">
        <v>625</v>
      </c>
      <c r="B379" t="str">
        <f>VLOOKUP(A379,'Branch Population-2'!$A$2:$B$943,2,0)</f>
        <v>98558.4</v>
      </c>
      <c r="C379">
        <f t="shared" si="106"/>
        <v>0</v>
      </c>
      <c r="D379" s="98">
        <f t="shared" si="107"/>
        <v>98558.399999999994</v>
      </c>
      <c r="E379" s="120">
        <f t="shared" si="91"/>
        <v>2.704406570576575E-3</v>
      </c>
      <c r="F379">
        <v>56047004.840162188</v>
      </c>
      <c r="G379" s="29">
        <f t="shared" si="92"/>
        <v>47201166.90766035</v>
      </c>
      <c r="H379" s="29">
        <f t="shared" si="93"/>
        <v>46696491.52640827</v>
      </c>
      <c r="I379" s="29">
        <f t="shared" si="94"/>
        <v>38972154.441133291</v>
      </c>
      <c r="J379" s="29">
        <f t="shared" si="95"/>
        <v>37752522.269774079</v>
      </c>
      <c r="K379" s="29">
        <f t="shared" si="96"/>
        <v>44025917.633949317</v>
      </c>
      <c r="L379" s="29">
        <f t="shared" si="97"/>
        <v>38775891.792868592</v>
      </c>
      <c r="M379" s="29">
        <f t="shared" si="98"/>
        <v>42154413.095139496</v>
      </c>
      <c r="N379" s="29">
        <f t="shared" si="99"/>
        <v>34331944.685732171</v>
      </c>
      <c r="O379" s="29">
        <f t="shared" si="100"/>
        <v>31444080.00412301</v>
      </c>
      <c r="P379" s="29">
        <f t="shared" si="101"/>
        <v>483647.24036658218</v>
      </c>
      <c r="Q379" s="29">
        <f t="shared" si="102"/>
        <v>778041.21276363218</v>
      </c>
      <c r="R379" s="29">
        <f t="shared" si="103"/>
        <v>960285.10043799644</v>
      </c>
      <c r="S379" s="29">
        <f t="shared" si="104"/>
        <v>-98131.324132349997</v>
      </c>
      <c r="T379" s="29">
        <f t="shared" si="105"/>
        <v>750003.69158296078</v>
      </c>
    </row>
    <row r="380" spans="1:20">
      <c r="A380" s="25" t="s">
        <v>629</v>
      </c>
      <c r="B380" t="str">
        <f>VLOOKUP(A380,'Branch Population-2'!$A$2:$B$943,2,0)</f>
        <v>342162</v>
      </c>
      <c r="C380">
        <f t="shared" si="106"/>
        <v>0</v>
      </c>
      <c r="D380" s="98">
        <f t="shared" si="107"/>
        <v>342162</v>
      </c>
      <c r="E380" s="120">
        <f t="shared" si="91"/>
        <v>9.3888005588729333E-3</v>
      </c>
      <c r="F380">
        <v>194576568.5128774</v>
      </c>
      <c r="G380" s="29">
        <f t="shared" si="92"/>
        <v>163866759.92567739</v>
      </c>
      <c r="H380" s="29">
        <f t="shared" si="93"/>
        <v>162114694.7764869</v>
      </c>
      <c r="I380" s="29">
        <f t="shared" si="94"/>
        <v>135298364.29859909</v>
      </c>
      <c r="J380" s="29">
        <f t="shared" si="95"/>
        <v>131064206.85472207</v>
      </c>
      <c r="K380" s="29">
        <f t="shared" si="96"/>
        <v>152843350.02868721</v>
      </c>
      <c r="L380" s="29">
        <f t="shared" si="97"/>
        <v>134617005.62946945</v>
      </c>
      <c r="M380" s="29">
        <f t="shared" si="98"/>
        <v>146346108.43377247</v>
      </c>
      <c r="N380" s="29">
        <f t="shared" si="99"/>
        <v>119189098.62131986</v>
      </c>
      <c r="O380" s="29">
        <f t="shared" si="100"/>
        <v>109163392.48984092</v>
      </c>
      <c r="P380" s="29">
        <f t="shared" si="101"/>
        <v>1679062.4346408881</v>
      </c>
      <c r="Q380" s="29">
        <f t="shared" si="102"/>
        <v>2701100.4383353414</v>
      </c>
      <c r="R380" s="29">
        <f t="shared" si="103"/>
        <v>3333790.6310985745</v>
      </c>
      <c r="S380" s="29">
        <f t="shared" si="104"/>
        <v>-340679.33456481784</v>
      </c>
      <c r="T380" s="29">
        <f t="shared" si="105"/>
        <v>2603763.4856025367</v>
      </c>
    </row>
    <row r="381" spans="1:20">
      <c r="A381" s="25" t="s">
        <v>805</v>
      </c>
      <c r="B381" t="str">
        <f>VLOOKUP(A381,'Branch Population-2'!$A$2:$B$943,2,0)</f>
        <v>104220.8</v>
      </c>
      <c r="C381">
        <f t="shared" si="106"/>
        <v>0</v>
      </c>
      <c r="D381" s="98">
        <f t="shared" si="107"/>
        <v>104220.8</v>
      </c>
      <c r="E381" s="120">
        <f t="shared" si="91"/>
        <v>2.8597807625808367E-3</v>
      </c>
      <c r="F381">
        <v>59267030.329688549</v>
      </c>
      <c r="G381" s="29">
        <f t="shared" si="92"/>
        <v>49912979.269650161</v>
      </c>
      <c r="H381" s="29">
        <f t="shared" si="93"/>
        <v>49379309.161628962</v>
      </c>
      <c r="I381" s="29">
        <f t="shared" si="94"/>
        <v>41211191.674971029</v>
      </c>
      <c r="J381" s="29">
        <f t="shared" si="95"/>
        <v>39921488.913919777</v>
      </c>
      <c r="K381" s="29">
        <f t="shared" si="96"/>
        <v>46555304.840016738</v>
      </c>
      <c r="L381" s="29">
        <f t="shared" si="97"/>
        <v>41003653.29962945</v>
      </c>
      <c r="M381" s="29">
        <f t="shared" si="98"/>
        <v>44576278.18943809</v>
      </c>
      <c r="N381" s="29">
        <f t="shared" si="99"/>
        <v>36304391.515109375</v>
      </c>
      <c r="O381" s="29">
        <f t="shared" si="100"/>
        <v>33250612.563654684</v>
      </c>
      <c r="P381" s="29">
        <f t="shared" si="101"/>
        <v>511433.85352032393</v>
      </c>
      <c r="Q381" s="29">
        <f t="shared" si="102"/>
        <v>822741.41653269494</v>
      </c>
      <c r="R381" s="29">
        <f t="shared" si="103"/>
        <v>1015455.6222070199</v>
      </c>
      <c r="S381" s="29">
        <f t="shared" si="104"/>
        <v>-103769.18767079036</v>
      </c>
      <c r="T381" s="29">
        <f t="shared" si="105"/>
        <v>793093.07719818351</v>
      </c>
    </row>
    <row r="382" spans="1:20">
      <c r="A382" s="25" t="s">
        <v>664</v>
      </c>
      <c r="B382" t="str">
        <f>VLOOKUP(A382,'Branch Population-2'!$A$2:$B$943,2,0)</f>
        <v>287807</v>
      </c>
      <c r="C382">
        <f t="shared" si="106"/>
        <v>0</v>
      </c>
      <c r="D382" s="98">
        <f t="shared" si="107"/>
        <v>287807</v>
      </c>
      <c r="E382" s="120">
        <f t="shared" si="91"/>
        <v>7.8973191717594069E-3</v>
      </c>
      <c r="F382">
        <v>163666621.23200619</v>
      </c>
      <c r="G382" s="29">
        <f t="shared" si="92"/>
        <v>137835296.07007623</v>
      </c>
      <c r="H382" s="29">
        <f t="shared" si="93"/>
        <v>136361559.61075854</v>
      </c>
      <c r="I382" s="29">
        <f t="shared" si="94"/>
        <v>113805204.35842352</v>
      </c>
      <c r="J382" s="29">
        <f t="shared" si="95"/>
        <v>110243674.58173904</v>
      </c>
      <c r="K382" s="29">
        <f t="shared" si="96"/>
        <v>128563037.51353563</v>
      </c>
      <c r="L382" s="29">
        <f t="shared" si="97"/>
        <v>113232084.62424441</v>
      </c>
      <c r="M382" s="29">
        <f t="shared" si="98"/>
        <v>123097931.47689912</v>
      </c>
      <c r="N382" s="29">
        <f t="shared" si="99"/>
        <v>100255016.35747454</v>
      </c>
      <c r="O382" s="29">
        <f t="shared" si="100"/>
        <v>91821968.840267614</v>
      </c>
      <c r="P382" s="29">
        <f t="shared" si="101"/>
        <v>1412330.7735128098</v>
      </c>
      <c r="Q382" s="29">
        <f t="shared" si="102"/>
        <v>2272010.3747814763</v>
      </c>
      <c r="R382" s="29">
        <f t="shared" si="103"/>
        <v>2804192.9850906515</v>
      </c>
      <c r="S382" s="29">
        <f t="shared" si="104"/>
        <v>-286559.8670895556</v>
      </c>
      <c r="T382" s="29">
        <f t="shared" si="105"/>
        <v>2190136.1270416039</v>
      </c>
    </row>
    <row r="383" spans="1:20">
      <c r="A383" s="25" t="s">
        <v>631</v>
      </c>
      <c r="B383" t="str">
        <f>VLOOKUP(A383,'Branch Population-2'!$A$2:$B$943,2,0)</f>
        <v>110095.25</v>
      </c>
      <c r="C383">
        <f t="shared" si="106"/>
        <v>0</v>
      </c>
      <c r="D383" s="98">
        <f t="shared" si="107"/>
        <v>110095.25</v>
      </c>
      <c r="E383" s="120">
        <f t="shared" si="91"/>
        <v>3.0209735292909654E-3</v>
      </c>
      <c r="F383">
        <v>62607641.861362055</v>
      </c>
      <c r="G383" s="29">
        <f t="shared" si="92"/>
        <v>52726345.709656335</v>
      </c>
      <c r="H383" s="29">
        <f t="shared" si="93"/>
        <v>52162595.05757805</v>
      </c>
      <c r="I383" s="29">
        <f t="shared" si="94"/>
        <v>43534078.13271299</v>
      </c>
      <c r="J383" s="29">
        <f t="shared" si="95"/>
        <v>42171680.723523766</v>
      </c>
      <c r="K383" s="29">
        <f t="shared" si="96"/>
        <v>49179414.523663722</v>
      </c>
      <c r="L383" s="29">
        <f t="shared" si="97"/>
        <v>43314841.768015876</v>
      </c>
      <c r="M383" s="29">
        <f t="shared" si="98"/>
        <v>47088839.188873366</v>
      </c>
      <c r="N383" s="29">
        <f t="shared" si="99"/>
        <v>38350704.081659757</v>
      </c>
      <c r="O383" s="29">
        <f t="shared" si="100"/>
        <v>35124797.572545052</v>
      </c>
      <c r="P383" s="29">
        <f t="shared" si="101"/>
        <v>540261.04157503531</v>
      </c>
      <c r="Q383" s="29">
        <f t="shared" si="102"/>
        <v>869115.58862070891</v>
      </c>
      <c r="R383" s="29">
        <f t="shared" si="103"/>
        <v>1072692.2129823165</v>
      </c>
      <c r="S383" s="29">
        <f t="shared" si="104"/>
        <v>-109618.18234855788</v>
      </c>
      <c r="T383" s="29">
        <f t="shared" si="105"/>
        <v>837796.10794969241</v>
      </c>
    </row>
    <row r="384" spans="1:20">
      <c r="A384" s="25" t="s">
        <v>155</v>
      </c>
      <c r="B384" t="str">
        <f>VLOOKUP(A384,'Branch Population-2'!$A$2:$B$943,2,0)</f>
        <v>207615</v>
      </c>
      <c r="C384">
        <f t="shared" si="106"/>
        <v>0</v>
      </c>
      <c r="D384" s="98">
        <f t="shared" si="107"/>
        <v>207615</v>
      </c>
      <c r="E384" s="120">
        <f t="shared" si="91"/>
        <v>5.6968799224648087E-3</v>
      </c>
      <c r="F384">
        <v>118063999.71884966</v>
      </c>
      <c r="G384" s="29">
        <f t="shared" si="92"/>
        <v>99430086.806745067</v>
      </c>
      <c r="H384" s="29">
        <f t="shared" si="93"/>
        <v>98366979.25549981</v>
      </c>
      <c r="I384" s="29">
        <f t="shared" si="94"/>
        <v>82095527.568384707</v>
      </c>
      <c r="J384" s="29">
        <f t="shared" si="95"/>
        <v>79526350.986208633</v>
      </c>
      <c r="K384" s="29">
        <f t="shared" si="96"/>
        <v>92741368.463493586</v>
      </c>
      <c r="L384" s="29">
        <f t="shared" si="97"/>
        <v>81682096.854011551</v>
      </c>
      <c r="M384" s="29">
        <f t="shared" si="98"/>
        <v>88799011.29429239</v>
      </c>
      <c r="N384" s="29">
        <f t="shared" si="99"/>
        <v>72320844.249990702</v>
      </c>
      <c r="O384" s="29">
        <f t="shared" si="100"/>
        <v>66237506.595642768</v>
      </c>
      <c r="P384" s="29">
        <f t="shared" si="101"/>
        <v>1018811.4032767167</v>
      </c>
      <c r="Q384" s="29">
        <f t="shared" si="102"/>
        <v>1638957.4748364573</v>
      </c>
      <c r="R384" s="29">
        <f t="shared" si="103"/>
        <v>2022857.4238972489</v>
      </c>
      <c r="S384" s="29">
        <f t="shared" si="104"/>
        <v>-206715.35718658019</v>
      </c>
      <c r="T384" s="29">
        <f t="shared" si="105"/>
        <v>1579895.9442117203</v>
      </c>
    </row>
    <row r="385" spans="1:20">
      <c r="A385" s="25" t="s">
        <v>670</v>
      </c>
      <c r="B385" t="str">
        <f>VLOOKUP(A385,'Branch Population-2'!$A$2:$B$943,2,0)</f>
        <v>264501</v>
      </c>
      <c r="C385">
        <f t="shared" si="106"/>
        <v>0</v>
      </c>
      <c r="D385" s="98">
        <f t="shared" si="107"/>
        <v>264501</v>
      </c>
      <c r="E385" s="120">
        <f t="shared" si="91"/>
        <v>7.2578110270060661E-3</v>
      </c>
      <c r="F385">
        <v>150413245.62115192</v>
      </c>
      <c r="G385" s="29">
        <f t="shared" si="92"/>
        <v>126673686.344777</v>
      </c>
      <c r="H385" s="29">
        <f t="shared" si="93"/>
        <v>125319289.93598226</v>
      </c>
      <c r="I385" s="29">
        <f t="shared" si="94"/>
        <v>104589500.45692904</v>
      </c>
      <c r="J385" s="29">
        <f t="shared" si="95"/>
        <v>101316375.8023417</v>
      </c>
      <c r="K385" s="29">
        <f t="shared" si="96"/>
        <v>118152275.60610996</v>
      </c>
      <c r="L385" s="29">
        <f t="shared" si="97"/>
        <v>104062790.74239776</v>
      </c>
      <c r="M385" s="29">
        <f t="shared" si="98"/>
        <v>113129722.25682938</v>
      </c>
      <c r="N385" s="29">
        <f t="shared" si="99"/>
        <v>92136577.92051053</v>
      </c>
      <c r="O385" s="29">
        <f t="shared" si="100"/>
        <v>84386420.692407146</v>
      </c>
      <c r="P385" s="29">
        <f t="shared" si="101"/>
        <v>1297963.2250949829</v>
      </c>
      <c r="Q385" s="29">
        <f t="shared" si="102"/>
        <v>2088027.7968919287</v>
      </c>
      <c r="R385" s="29">
        <f t="shared" si="103"/>
        <v>2577115.3889567051</v>
      </c>
      <c r="S385" s="29">
        <f t="shared" si="104"/>
        <v>-263354.85726564866</v>
      </c>
      <c r="T385" s="29">
        <f t="shared" si="105"/>
        <v>2012783.5519588864</v>
      </c>
    </row>
    <row r="386" spans="1:20">
      <c r="A386" s="25" t="s">
        <v>806</v>
      </c>
      <c r="B386" t="str">
        <f>VLOOKUP(A386,'Branch Population-2'!$A$2:$B$943,2,0)</f>
        <v>44763.6</v>
      </c>
      <c r="C386">
        <f t="shared" si="106"/>
        <v>0</v>
      </c>
      <c r="D386" s="98">
        <f t="shared" si="107"/>
        <v>44763.6</v>
      </c>
      <c r="E386" s="120">
        <f t="shared" si="91"/>
        <v>1.2282968672651096E-3</v>
      </c>
      <c r="F386">
        <v>25455625.353730217</v>
      </c>
      <c r="G386" s="29">
        <f t="shared" si="92"/>
        <v>21437991.63732107</v>
      </c>
      <c r="H386" s="29">
        <f t="shared" si="93"/>
        <v>21208776.4015196</v>
      </c>
      <c r="I386" s="29">
        <f t="shared" si="94"/>
        <v>17700509.875780392</v>
      </c>
      <c r="J386" s="29">
        <f t="shared" si="95"/>
        <v>17146573.055926833</v>
      </c>
      <c r="K386" s="29">
        <f t="shared" si="96"/>
        <v>19995845.778736807</v>
      </c>
      <c r="L386" s="29">
        <f t="shared" si="97"/>
        <v>17611370.617413152</v>
      </c>
      <c r="M386" s="29">
        <f t="shared" si="98"/>
        <v>19145839.279306345</v>
      </c>
      <c r="N386" s="29">
        <f t="shared" si="99"/>
        <v>15593003.124383518</v>
      </c>
      <c r="O386" s="29">
        <f t="shared" si="100"/>
        <v>14281382.608408423</v>
      </c>
      <c r="P386" s="29">
        <f t="shared" si="101"/>
        <v>219664.60097641134</v>
      </c>
      <c r="Q386" s="29">
        <f t="shared" si="102"/>
        <v>353373.48852727038</v>
      </c>
      <c r="R386" s="29">
        <f t="shared" si="103"/>
        <v>436145.65701113554</v>
      </c>
      <c r="S386" s="29">
        <f t="shared" si="104"/>
        <v>-44569.629183619691</v>
      </c>
      <c r="T386" s="29">
        <f t="shared" si="105"/>
        <v>340639.30876052193</v>
      </c>
    </row>
    <row r="387" spans="1:20">
      <c r="A387" s="25" t="s">
        <v>252</v>
      </c>
      <c r="B387" t="str">
        <f>VLOOKUP(A387,'Branch Population-2'!$A$2:$B$943,2,0)</f>
        <v>186393.6</v>
      </c>
      <c r="C387">
        <f t="shared" si="106"/>
        <v>0</v>
      </c>
      <c r="D387" s="98">
        <f t="shared" si="107"/>
        <v>186393.60000000001</v>
      </c>
      <c r="E387" s="120">
        <f t="shared" ref="E387:E450" si="108">D387/$D$257*100%</f>
        <v>5.1145724418560157E-3</v>
      </c>
      <c r="F387">
        <v>105996069.34949487</v>
      </c>
      <c r="G387" s="29">
        <f t="shared" ref="G387:G450" si="109">$Y$5*E387</f>
        <v>89266824.78733097</v>
      </c>
      <c r="H387" s="29">
        <f t="shared" ref="H387:H450" si="110">$Z$5*E387</f>
        <v>88312382.942262992</v>
      </c>
      <c r="I387" s="29">
        <f t="shared" ref="I387:I450" si="111">$AA$5*E387</f>
        <v>73704120.258027956</v>
      </c>
      <c r="J387" s="29">
        <f t="shared" ref="J387:J450" si="112">$AB$5*E387</f>
        <v>71397552.465780318</v>
      </c>
      <c r="K387" s="29">
        <f t="shared" ref="K387:K450" si="113">$X$17*E387</f>
        <v>83261794.845444888</v>
      </c>
      <c r="L387" s="29">
        <f t="shared" ref="L387:L450" si="114">$Y$17*E387</f>
        <v>73332948.429390401</v>
      </c>
      <c r="M387" s="29">
        <f t="shared" ref="M387:M450" si="115">$Z$17*E387</f>
        <v>79722406.336651102</v>
      </c>
      <c r="N387" s="29">
        <f t="shared" ref="N387:N450" si="116">$AA$17*E387</f>
        <v>64928557.738097295</v>
      </c>
      <c r="O387" s="29">
        <f t="shared" ref="O387:O450" si="117">$AB$17*E387</f>
        <v>59467029.402430467</v>
      </c>
      <c r="P387" s="29">
        <f t="shared" ref="P387:P450" si="118">$X$29*E387</f>
        <v>914673.43485682178</v>
      </c>
      <c r="Q387" s="29">
        <f t="shared" ref="Q387:Q450" si="119">$Y$29*E387</f>
        <v>1471431.1778131479</v>
      </c>
      <c r="R387" s="29">
        <f t="shared" ref="R387:R450" si="120">$Z$29*E387</f>
        <v>1816090.732976588</v>
      </c>
      <c r="S387" s="29">
        <f t="shared" ref="S387:S450" si="121">$AA$29*E387</f>
        <v>-185585.91431877541</v>
      </c>
      <c r="T387" s="29">
        <f t="shared" ref="T387:T450" si="122">$AB$29*E387</f>
        <v>1418406.6308649266</v>
      </c>
    </row>
    <row r="388" spans="1:20">
      <c r="A388" s="25" t="s">
        <v>701</v>
      </c>
      <c r="B388" t="str">
        <f>VLOOKUP(A388,'Branch Population-2'!$A$2:$B$943,2,0)</f>
        <v>62372.88</v>
      </c>
      <c r="C388">
        <f t="shared" ref="C388:C451" si="123">N(B388)</f>
        <v>0</v>
      </c>
      <c r="D388" s="98">
        <f t="shared" ref="D388:D451" si="124">VALUE(B388)</f>
        <v>62372.88</v>
      </c>
      <c r="E388" s="120">
        <f t="shared" si="108"/>
        <v>1.7114890917241377E-3</v>
      </c>
      <c r="F388">
        <v>35469458.790472001</v>
      </c>
      <c r="G388" s="29">
        <f t="shared" si="109"/>
        <v>29871352.613186397</v>
      </c>
      <c r="H388" s="29">
        <f t="shared" si="110"/>
        <v>29551967.791661389</v>
      </c>
      <c r="I388" s="29">
        <f t="shared" si="111"/>
        <v>24663605.662209146</v>
      </c>
      <c r="J388" s="29">
        <f t="shared" si="112"/>
        <v>23891759.010190368</v>
      </c>
      <c r="K388" s="29">
        <f t="shared" si="113"/>
        <v>27861889.777758211</v>
      </c>
      <c r="L388" s="29">
        <f t="shared" si="114"/>
        <v>24539400.453838307</v>
      </c>
      <c r="M388" s="29">
        <f t="shared" si="115"/>
        <v>26677504.397936296</v>
      </c>
      <c r="N388" s="29">
        <f t="shared" si="116"/>
        <v>21727039.664298631</v>
      </c>
      <c r="O388" s="29">
        <f t="shared" si="117"/>
        <v>19899448.741127737</v>
      </c>
      <c r="P388" s="29">
        <f t="shared" si="118"/>
        <v>306077.12062813505</v>
      </c>
      <c r="Q388" s="29">
        <f t="shared" si="119"/>
        <v>492384.93318439118</v>
      </c>
      <c r="R388" s="29">
        <f t="shared" si="120"/>
        <v>607718.34095731168</v>
      </c>
      <c r="S388" s="29">
        <f t="shared" si="121"/>
        <v>-62102.604185418706</v>
      </c>
      <c r="T388" s="29">
        <f t="shared" si="122"/>
        <v>474641.3319885573</v>
      </c>
    </row>
    <row r="389" spans="1:20">
      <c r="A389" s="25" t="s">
        <v>223</v>
      </c>
      <c r="B389" t="str">
        <f>VLOOKUP(A389,'Branch Population-2'!$A$2:$B$943,2,0)</f>
        <v>89267.08</v>
      </c>
      <c r="C389">
        <f t="shared" si="123"/>
        <v>0</v>
      </c>
      <c r="D389" s="98">
        <f t="shared" si="124"/>
        <v>89267.08</v>
      </c>
      <c r="E389" s="120">
        <f t="shared" si="108"/>
        <v>2.4494561365462995E-3</v>
      </c>
      <c r="F389">
        <v>50763328.796197444</v>
      </c>
      <c r="G389" s="29">
        <f t="shared" si="109"/>
        <v>42751407.718058221</v>
      </c>
      <c r="H389" s="29">
        <f t="shared" si="110"/>
        <v>42294309.209638245</v>
      </c>
      <c r="I389" s="29">
        <f t="shared" si="111"/>
        <v>35298162.594654553</v>
      </c>
      <c r="J389" s="29">
        <f t="shared" si="112"/>
        <v>34193507.865972914</v>
      </c>
      <c r="K389" s="29">
        <f t="shared" si="113"/>
        <v>39875496.269249141</v>
      </c>
      <c r="L389" s="29">
        <f t="shared" si="114"/>
        <v>35120402.063602336</v>
      </c>
      <c r="M389" s="29">
        <f t="shared" si="115"/>
        <v>38180422.63385836</v>
      </c>
      <c r="N389" s="29">
        <f t="shared" si="116"/>
        <v>31095395.753348559</v>
      </c>
      <c r="O389" s="29">
        <f t="shared" si="117"/>
        <v>28479776.510723077</v>
      </c>
      <c r="P389" s="29">
        <f t="shared" si="118"/>
        <v>438052.73723582085</v>
      </c>
      <c r="Q389" s="29">
        <f t="shared" si="119"/>
        <v>704693.53381414653</v>
      </c>
      <c r="R389" s="29">
        <f t="shared" si="120"/>
        <v>869756.88407691964</v>
      </c>
      <c r="S389" s="29">
        <f t="shared" si="121"/>
        <v>-88880.265526108575</v>
      </c>
      <c r="T389" s="29">
        <f t="shared" si="122"/>
        <v>679299.17223525851</v>
      </c>
    </row>
    <row r="390" spans="1:20">
      <c r="A390" s="25" t="s">
        <v>638</v>
      </c>
      <c r="B390" t="str">
        <f>VLOOKUP(A390,'Branch Population-2'!$A$2:$B$943,2,0)</f>
        <v>77990.08</v>
      </c>
      <c r="C390">
        <f t="shared" si="123"/>
        <v>0</v>
      </c>
      <c r="D390" s="98">
        <f t="shared" si="124"/>
        <v>77990.080000000002</v>
      </c>
      <c r="E390" s="120">
        <f t="shared" si="108"/>
        <v>2.1400193671142465E-3</v>
      </c>
      <c r="F390">
        <v>44350460.145909801</v>
      </c>
      <c r="G390" s="29">
        <f t="shared" si="109"/>
        <v>37350675.165402278</v>
      </c>
      <c r="H390" s="29">
        <f t="shared" si="110"/>
        <v>36951321.347179979</v>
      </c>
      <c r="I390" s="29">
        <f t="shared" si="111"/>
        <v>30838989.296055339</v>
      </c>
      <c r="J390" s="29">
        <f t="shared" si="112"/>
        <v>29873884.235351451</v>
      </c>
      <c r="K390" s="29">
        <f t="shared" si="113"/>
        <v>34838074.059086978</v>
      </c>
      <c r="L390" s="29">
        <f t="shared" si="114"/>
        <v>30683685.033413336</v>
      </c>
      <c r="M390" s="29">
        <f t="shared" si="115"/>
        <v>33357136.983179286</v>
      </c>
      <c r="N390" s="29">
        <f t="shared" si="116"/>
        <v>27167152.800733645</v>
      </c>
      <c r="O390" s="29">
        <f t="shared" si="117"/>
        <v>24881961.507572711</v>
      </c>
      <c r="P390" s="29">
        <f t="shared" si="118"/>
        <v>382714.07579637022</v>
      </c>
      <c r="Q390" s="29">
        <f t="shared" si="119"/>
        <v>615670.46975937812</v>
      </c>
      <c r="R390" s="29">
        <f t="shared" si="120"/>
        <v>759881.57078409742</v>
      </c>
      <c r="S390" s="29">
        <f t="shared" si="121"/>
        <v>-77652.131321002656</v>
      </c>
      <c r="T390" s="29">
        <f t="shared" si="122"/>
        <v>593484.14652480604</v>
      </c>
    </row>
    <row r="391" spans="1:20">
      <c r="A391" s="25" t="s">
        <v>689</v>
      </c>
      <c r="B391" t="str">
        <f>VLOOKUP(A391,'Branch Population-2'!$A$2:$B$943,2,0)</f>
        <v>101865.68</v>
      </c>
      <c r="C391">
        <f t="shared" si="123"/>
        <v>0</v>
      </c>
      <c r="D391" s="98">
        <f t="shared" si="124"/>
        <v>101865.68</v>
      </c>
      <c r="E391" s="120">
        <f t="shared" si="108"/>
        <v>2.7951571282432627E-3</v>
      </c>
      <c r="F391">
        <v>57927749.030081779</v>
      </c>
      <c r="G391" s="29">
        <f t="shared" si="109"/>
        <v>48785075.283713192</v>
      </c>
      <c r="H391" s="29">
        <f t="shared" si="110"/>
        <v>48263464.737169191</v>
      </c>
      <c r="I391" s="29">
        <f t="shared" si="111"/>
        <v>40279925.538676172</v>
      </c>
      <c r="J391" s="29">
        <f t="shared" si="112"/>
        <v>39019366.717861488</v>
      </c>
      <c r="K391" s="29">
        <f t="shared" si="113"/>
        <v>45503275.595040485</v>
      </c>
      <c r="L391" s="29">
        <f t="shared" si="114"/>
        <v>40077076.992797948</v>
      </c>
      <c r="M391" s="29">
        <f t="shared" si="115"/>
        <v>43568969.81827312</v>
      </c>
      <c r="N391" s="29">
        <f t="shared" si="116"/>
        <v>35484006.346840993</v>
      </c>
      <c r="O391" s="29">
        <f t="shared" si="117"/>
        <v>32499234.886061389</v>
      </c>
      <c r="P391" s="29">
        <f t="shared" si="118"/>
        <v>499876.77377134102</v>
      </c>
      <c r="Q391" s="29">
        <f t="shared" si="119"/>
        <v>804149.59258867905</v>
      </c>
      <c r="R391" s="29">
        <f t="shared" si="120"/>
        <v>992508.95661845978</v>
      </c>
      <c r="S391" s="29">
        <f t="shared" si="121"/>
        <v>-101424.27293911266</v>
      </c>
      <c r="T391" s="29">
        <f t="shared" si="122"/>
        <v>775171.2288917898</v>
      </c>
    </row>
    <row r="392" spans="1:20">
      <c r="A392" s="25" t="s">
        <v>669</v>
      </c>
      <c r="B392" t="str">
        <f>VLOOKUP(A392,'Branch Population-2'!$A$2:$B$943,2,0)</f>
        <v>182236</v>
      </c>
      <c r="C392">
        <f t="shared" si="123"/>
        <v>0</v>
      </c>
      <c r="D392" s="98">
        <f t="shared" si="124"/>
        <v>182236</v>
      </c>
      <c r="E392" s="120">
        <f t="shared" si="108"/>
        <v>5.0004894133386171E-3</v>
      </c>
      <c r="F392">
        <v>103631775.41489916</v>
      </c>
      <c r="G392" s="29">
        <f t="shared" si="109"/>
        <v>87275684.797890306</v>
      </c>
      <c r="H392" s="29">
        <f t="shared" si="110"/>
        <v>86342532.24287872</v>
      </c>
      <c r="I392" s="29">
        <f t="shared" si="111"/>
        <v>72060113.970340088</v>
      </c>
      <c r="J392" s="29">
        <f t="shared" si="112"/>
        <v>69804995.295728728</v>
      </c>
      <c r="K392" s="29">
        <f t="shared" si="113"/>
        <v>81404599.972609013</v>
      </c>
      <c r="L392" s="29">
        <f t="shared" si="114"/>
        <v>71697221.310057804</v>
      </c>
      <c r="M392" s="29">
        <f t="shared" si="115"/>
        <v>77944159.247774333</v>
      </c>
      <c r="N392" s="29">
        <f t="shared" si="116"/>
        <v>63480294.645094566</v>
      </c>
      <c r="O392" s="29">
        <f t="shared" si="117"/>
        <v>58140588.358083747</v>
      </c>
      <c r="P392" s="29">
        <f t="shared" si="118"/>
        <v>894271.1985527816</v>
      </c>
      <c r="Q392" s="29">
        <f t="shared" si="119"/>
        <v>1438610.1889762138</v>
      </c>
      <c r="R392" s="29">
        <f t="shared" si="120"/>
        <v>1775581.9449526244</v>
      </c>
      <c r="S392" s="29">
        <f t="shared" si="121"/>
        <v>-181446.33014114411</v>
      </c>
      <c r="T392" s="29">
        <f t="shared" si="122"/>
        <v>1386768.3803644585</v>
      </c>
    </row>
    <row r="393" spans="1:20">
      <c r="A393" s="25" t="s">
        <v>512</v>
      </c>
      <c r="B393" t="str">
        <f>VLOOKUP(A393,'Branch Population-2'!$A$2:$B$943,2,0)</f>
        <v>52858.8</v>
      </c>
      <c r="C393">
        <f t="shared" si="123"/>
        <v>0</v>
      </c>
      <c r="D393" s="98">
        <f t="shared" si="124"/>
        <v>52858.8</v>
      </c>
      <c r="E393" s="120">
        <f t="shared" si="108"/>
        <v>1.4504262044918858E-3</v>
      </c>
      <c r="F393">
        <v>30059106.270446409</v>
      </c>
      <c r="G393" s="29">
        <f t="shared" si="109"/>
        <v>25314910.158227377</v>
      </c>
      <c r="H393" s="29">
        <f t="shared" si="110"/>
        <v>25044242.868148323</v>
      </c>
      <c r="I393" s="29">
        <f t="shared" si="111"/>
        <v>20901529.622771639</v>
      </c>
      <c r="J393" s="29">
        <f t="shared" si="112"/>
        <v>20247417.005080584</v>
      </c>
      <c r="K393" s="29">
        <f t="shared" si="113"/>
        <v>23611961.791479979</v>
      </c>
      <c r="L393" s="29">
        <f t="shared" si="114"/>
        <v>20796270.121074229</v>
      </c>
      <c r="M393" s="29">
        <f t="shared" si="115"/>
        <v>22608237.257436808</v>
      </c>
      <c r="N393" s="29">
        <f t="shared" si="116"/>
        <v>18412894.261211421</v>
      </c>
      <c r="O393" s="29">
        <f t="shared" si="117"/>
        <v>16864075.879092369</v>
      </c>
      <c r="P393" s="29">
        <f t="shared" si="118"/>
        <v>259389.48632576317</v>
      </c>
      <c r="Q393" s="29">
        <f t="shared" si="119"/>
        <v>417278.73887187982</v>
      </c>
      <c r="R393" s="29">
        <f t="shared" si="120"/>
        <v>515019.70473376161</v>
      </c>
      <c r="S393" s="29">
        <f t="shared" si="121"/>
        <v>-52629.750848705567</v>
      </c>
      <c r="T393" s="29">
        <f t="shared" si="122"/>
        <v>402241.66720082116</v>
      </c>
    </row>
    <row r="394" spans="1:20">
      <c r="A394" s="25" t="s">
        <v>167</v>
      </c>
      <c r="B394" t="str">
        <f>VLOOKUP(A394,'Branch Population-2'!$A$2:$B$943,2,0)</f>
        <v>190170.2</v>
      </c>
      <c r="C394">
        <f t="shared" si="123"/>
        <v>0</v>
      </c>
      <c r="D394" s="98">
        <f t="shared" si="124"/>
        <v>190170.2</v>
      </c>
      <c r="E394" s="120">
        <f t="shared" si="108"/>
        <v>5.2182009692513416E-3</v>
      </c>
      <c r="F394">
        <v>108143700.7891221</v>
      </c>
      <c r="G394" s="29">
        <f t="shared" si="109"/>
        <v>91075497.888187617</v>
      </c>
      <c r="H394" s="29">
        <f t="shared" si="110"/>
        <v>90101717.690986931</v>
      </c>
      <c r="I394" s="29">
        <f t="shared" si="111"/>
        <v>75197470.783831775</v>
      </c>
      <c r="J394" s="29">
        <f t="shared" si="112"/>
        <v>72844168.640596762</v>
      </c>
      <c r="K394" s="29">
        <f t="shared" si="113"/>
        <v>84948797.480799899</v>
      </c>
      <c r="L394" s="29">
        <f t="shared" si="114"/>
        <v>74818778.484920397</v>
      </c>
      <c r="M394" s="29">
        <f t="shared" si="115"/>
        <v>81337695.91618064</v>
      </c>
      <c r="N394" s="29">
        <f t="shared" si="116"/>
        <v>66244102.859569803</v>
      </c>
      <c r="O394" s="29">
        <f t="shared" si="117"/>
        <v>60671916.175588019</v>
      </c>
      <c r="P394" s="29">
        <f t="shared" si="118"/>
        <v>933206.02231733687</v>
      </c>
      <c r="Q394" s="29">
        <f t="shared" si="119"/>
        <v>1501244.4706844115</v>
      </c>
      <c r="R394" s="29">
        <f t="shared" si="120"/>
        <v>1852887.3196735529</v>
      </c>
      <c r="S394" s="29">
        <f t="shared" si="121"/>
        <v>-189346.14945569151</v>
      </c>
      <c r="T394" s="29">
        <f t="shared" si="122"/>
        <v>1447145.5708399282</v>
      </c>
    </row>
    <row r="395" spans="1:20">
      <c r="A395" s="25" t="s">
        <v>144</v>
      </c>
      <c r="B395" t="str">
        <f>VLOOKUP(A395,'Branch Population-2'!$A$2:$B$943,2,0)</f>
        <v>296729</v>
      </c>
      <c r="C395">
        <f t="shared" si="123"/>
        <v>0</v>
      </c>
      <c r="D395" s="98">
        <f t="shared" si="124"/>
        <v>296729</v>
      </c>
      <c r="E395" s="120">
        <f t="shared" si="108"/>
        <v>8.1421355996101463E-3</v>
      </c>
      <c r="F395">
        <v>168740276.82284299</v>
      </c>
      <c r="G395" s="29">
        <f t="shared" si="109"/>
        <v>142108182.10668141</v>
      </c>
      <c r="H395" s="29">
        <f t="shared" si="110"/>
        <v>140588759.9041746</v>
      </c>
      <c r="I395" s="29">
        <f t="shared" si="111"/>
        <v>117333158.97136156</v>
      </c>
      <c r="J395" s="29">
        <f t="shared" si="112"/>
        <v>113661221.98197003</v>
      </c>
      <c r="K395" s="29">
        <f t="shared" si="113"/>
        <v>132548484.0825759</v>
      </c>
      <c r="L395" s="29">
        <f t="shared" si="114"/>
        <v>116742272.55927557</v>
      </c>
      <c r="M395" s="29">
        <f t="shared" si="115"/>
        <v>126913960.08161303</v>
      </c>
      <c r="N395" s="29">
        <f t="shared" si="116"/>
        <v>103362915.94275701</v>
      </c>
      <c r="O395" s="29">
        <f t="shared" si="117"/>
        <v>94668444.450634524</v>
      </c>
      <c r="P395" s="29">
        <f t="shared" si="118"/>
        <v>1456112.9440690554</v>
      </c>
      <c r="Q395" s="29">
        <f t="shared" si="119"/>
        <v>2342442.5621980452</v>
      </c>
      <c r="R395" s="29">
        <f t="shared" si="120"/>
        <v>2891122.8019921822</v>
      </c>
      <c r="S395" s="29">
        <f t="shared" si="121"/>
        <v>-295443.20604299672</v>
      </c>
      <c r="T395" s="29">
        <f t="shared" si="122"/>
        <v>2258030.2176143322</v>
      </c>
    </row>
    <row r="396" spans="1:20">
      <c r="A396" s="25" t="s">
        <v>513</v>
      </c>
      <c r="B396" t="str">
        <f>VLOOKUP(A396,'Branch Population-2'!$A$2:$B$943,2,0)</f>
        <v>36078.48</v>
      </c>
      <c r="C396">
        <f t="shared" si="123"/>
        <v>0</v>
      </c>
      <c r="D396" s="98">
        <f t="shared" si="124"/>
        <v>36078.480000000003</v>
      </c>
      <c r="E396" s="120">
        <f t="shared" si="108"/>
        <v>9.8998034026948046E-4</v>
      </c>
      <c r="F396">
        <v>20516675.830631331</v>
      </c>
      <c r="G396" s="29">
        <f t="shared" si="109"/>
        <v>17278551.156011928</v>
      </c>
      <c r="H396" s="29">
        <f t="shared" si="110"/>
        <v>17093808.702309396</v>
      </c>
      <c r="I396" s="29">
        <f t="shared" si="111"/>
        <v>14266222.813695623</v>
      </c>
      <c r="J396" s="29">
        <f t="shared" si="112"/>
        <v>13819761.8839145</v>
      </c>
      <c r="K396" s="29">
        <f t="shared" si="113"/>
        <v>16116213.218133492</v>
      </c>
      <c r="L396" s="29">
        <f t="shared" si="114"/>
        <v>14194378.526144639</v>
      </c>
      <c r="M396" s="29">
        <f t="shared" si="115"/>
        <v>15431126.618986597</v>
      </c>
      <c r="N396" s="29">
        <f t="shared" si="116"/>
        <v>12567618.586597333</v>
      </c>
      <c r="O396" s="29">
        <f t="shared" si="117"/>
        <v>11510481.212632835</v>
      </c>
      <c r="P396" s="29">
        <f t="shared" si="118"/>
        <v>177044.85146492769</v>
      </c>
      <c r="Q396" s="29">
        <f t="shared" si="119"/>
        <v>284811.28279140539</v>
      </c>
      <c r="R396" s="29">
        <f t="shared" si="120"/>
        <v>351523.8355173202</v>
      </c>
      <c r="S396" s="29">
        <f t="shared" si="121"/>
        <v>-35922.143775492572</v>
      </c>
      <c r="T396" s="29">
        <f t="shared" si="122"/>
        <v>274547.81314126472</v>
      </c>
    </row>
    <row r="397" spans="1:20">
      <c r="A397" s="25" t="s">
        <v>598</v>
      </c>
      <c r="B397" t="str">
        <f>VLOOKUP(A397,'Branch Population-2'!$A$2:$B$943,2,0)</f>
        <v>85480.56</v>
      </c>
      <c r="C397">
        <f t="shared" si="123"/>
        <v>0</v>
      </c>
      <c r="D397" s="98">
        <f t="shared" si="124"/>
        <v>85480.56</v>
      </c>
      <c r="E397" s="120">
        <f t="shared" si="108"/>
        <v>2.3455554079669025E-3</v>
      </c>
      <c r="F397">
        <v>48610056.170349501</v>
      </c>
      <c r="G397" s="29">
        <f t="shared" si="109"/>
        <v>40937983.773278333</v>
      </c>
      <c r="H397" s="29">
        <f t="shared" si="110"/>
        <v>40500274.413065083</v>
      </c>
      <c r="I397" s="29">
        <f t="shared" si="111"/>
        <v>33800889.483134471</v>
      </c>
      <c r="J397" s="29">
        <f t="shared" si="112"/>
        <v>32743091.862619113</v>
      </c>
      <c r="K397" s="29">
        <f t="shared" si="113"/>
        <v>38184062.381936625</v>
      </c>
      <c r="L397" s="29">
        <f t="shared" si="114"/>
        <v>33630669.176384874</v>
      </c>
      <c r="M397" s="29">
        <f t="shared" si="115"/>
        <v>36560890.171145812</v>
      </c>
      <c r="N397" s="29">
        <f t="shared" si="116"/>
        <v>29776395.087840404</v>
      </c>
      <c r="O397" s="29">
        <f t="shared" si="117"/>
        <v>27271724.859953463</v>
      </c>
      <c r="P397" s="29">
        <f t="shared" si="118"/>
        <v>419471.47020436666</v>
      </c>
      <c r="Q397" s="29">
        <f t="shared" si="119"/>
        <v>674801.93032876367</v>
      </c>
      <c r="R397" s="29">
        <f t="shared" si="120"/>
        <v>832863.64373910474</v>
      </c>
      <c r="S397" s="29">
        <f t="shared" si="121"/>
        <v>-85110.153374799032</v>
      </c>
      <c r="T397" s="29">
        <f t="shared" si="122"/>
        <v>650484.74365024979</v>
      </c>
    </row>
    <row r="398" spans="1:20">
      <c r="A398" s="25" t="s">
        <v>170</v>
      </c>
      <c r="B398" t="str">
        <f>VLOOKUP(A398,'Branch Population-2'!$A$2:$B$943,2,0)</f>
        <v>83675.38</v>
      </c>
      <c r="C398">
        <f t="shared" si="123"/>
        <v>0</v>
      </c>
      <c r="D398" s="98">
        <f t="shared" si="124"/>
        <v>83675.38</v>
      </c>
      <c r="E398" s="120">
        <f t="shared" si="108"/>
        <v>2.2960219267712518E-3</v>
      </c>
      <c r="F398">
        <v>47583508.131852895</v>
      </c>
      <c r="G398" s="29">
        <f t="shared" si="109"/>
        <v>40073454.697335839</v>
      </c>
      <c r="H398" s="29">
        <f t="shared" si="110"/>
        <v>39644988.891246125</v>
      </c>
      <c r="I398" s="29">
        <f t="shared" si="111"/>
        <v>33087081.692484006</v>
      </c>
      <c r="J398" s="29">
        <f t="shared" si="112"/>
        <v>32051622.661100514</v>
      </c>
      <c r="K398" s="29">
        <f t="shared" si="113"/>
        <v>37377690.667354688</v>
      </c>
      <c r="L398" s="29">
        <f t="shared" si="114"/>
        <v>32920456.101226892</v>
      </c>
      <c r="M398" s="29">
        <f t="shared" si="115"/>
        <v>35788796.636438638</v>
      </c>
      <c r="N398" s="29">
        <f t="shared" si="116"/>
        <v>29147576.642047964</v>
      </c>
      <c r="O398" s="29">
        <f t="shared" si="117"/>
        <v>26695800.084979001</v>
      </c>
      <c r="P398" s="29">
        <f t="shared" si="118"/>
        <v>410613.06416931591</v>
      </c>
      <c r="Q398" s="29">
        <f t="shared" si="119"/>
        <v>660551.45105498645</v>
      </c>
      <c r="R398" s="29">
        <f t="shared" si="120"/>
        <v>815275.21436516347</v>
      </c>
      <c r="S398" s="29">
        <f t="shared" si="121"/>
        <v>-83312.795628556851</v>
      </c>
      <c r="T398" s="29">
        <f t="shared" si="122"/>
        <v>636747.79516111314</v>
      </c>
    </row>
    <row r="399" spans="1:20">
      <c r="A399" s="25" t="s">
        <v>692</v>
      </c>
      <c r="B399" t="str">
        <f>VLOOKUP(A399,'Branch Population-2'!$A$2:$B$943,2,0)</f>
        <v>72761.2</v>
      </c>
      <c r="C399">
        <f t="shared" si="123"/>
        <v>0</v>
      </c>
      <c r="D399" s="98">
        <f t="shared" si="124"/>
        <v>72761.2</v>
      </c>
      <c r="E399" s="120">
        <f t="shared" si="108"/>
        <v>1.9965408058880449E-3</v>
      </c>
      <c r="F399">
        <v>41376963.592915557</v>
      </c>
      <c r="G399" s="29">
        <f t="shared" si="109"/>
        <v>34846482.345509425</v>
      </c>
      <c r="H399" s="29">
        <f t="shared" si="110"/>
        <v>34473903.383692279</v>
      </c>
      <c r="I399" s="29">
        <f t="shared" si="111"/>
        <v>28771375.384768698</v>
      </c>
      <c r="J399" s="29">
        <f t="shared" si="112"/>
        <v>27870976.227043923</v>
      </c>
      <c r="K399" s="29">
        <f t="shared" si="113"/>
        <v>32502339.710743204</v>
      </c>
      <c r="L399" s="29">
        <f t="shared" si="114"/>
        <v>28626483.56628425</v>
      </c>
      <c r="M399" s="29">
        <f t="shared" si="115"/>
        <v>31120692.727337942</v>
      </c>
      <c r="N399" s="29">
        <f t="shared" si="116"/>
        <v>25345718.81917214</v>
      </c>
      <c r="O399" s="29">
        <f t="shared" si="117"/>
        <v>23213739.204329565</v>
      </c>
      <c r="P399" s="29">
        <f t="shared" si="118"/>
        <v>357054.83840810077</v>
      </c>
      <c r="Q399" s="29">
        <f t="shared" si="119"/>
        <v>574392.56613477075</v>
      </c>
      <c r="R399" s="29">
        <f t="shared" si="120"/>
        <v>708934.96901318559</v>
      </c>
      <c r="S399" s="29">
        <f t="shared" si="121"/>
        <v>-72445.909242223337</v>
      </c>
      <c r="T399" s="29">
        <f t="shared" si="122"/>
        <v>553693.73492270696</v>
      </c>
    </row>
    <row r="400" spans="1:20">
      <c r="A400" s="25" t="s">
        <v>690</v>
      </c>
      <c r="B400" t="str">
        <f>VLOOKUP(A400,'Branch Population-2'!$A$2:$B$943,2,0)</f>
        <v>68988.24</v>
      </c>
      <c r="C400">
        <f t="shared" si="123"/>
        <v>0</v>
      </c>
      <c r="D400" s="98">
        <f t="shared" si="124"/>
        <v>68988.240000000005</v>
      </c>
      <c r="E400" s="120">
        <f t="shared" si="108"/>
        <v>1.8930121587659066E-3</v>
      </c>
      <c r="F400">
        <v>39231402.104683831</v>
      </c>
      <c r="G400" s="29">
        <f t="shared" si="109"/>
        <v>33039552.497866549</v>
      </c>
      <c r="H400" s="29">
        <f t="shared" si="110"/>
        <v>32686293.249300115</v>
      </c>
      <c r="I400" s="29">
        <f t="shared" si="111"/>
        <v>27279464.194852691</v>
      </c>
      <c r="J400" s="29">
        <f t="shared" si="112"/>
        <v>26425754.344150469</v>
      </c>
      <c r="K400" s="29">
        <f t="shared" si="113"/>
        <v>30816963.058969382</v>
      </c>
      <c r="L400" s="29">
        <f t="shared" si="114"/>
        <v>27142085.598187968</v>
      </c>
      <c r="M400" s="29">
        <f t="shared" si="115"/>
        <v>29506960.012202177</v>
      </c>
      <c r="N400" s="29">
        <f t="shared" si="116"/>
        <v>24031441.65942239</v>
      </c>
      <c r="O400" s="29">
        <f t="shared" si="117"/>
        <v>22010013.737069998</v>
      </c>
      <c r="P400" s="29">
        <f t="shared" si="118"/>
        <v>338540.11320950283</v>
      </c>
      <c r="Q400" s="29">
        <f t="shared" si="119"/>
        <v>544608.00820659148</v>
      </c>
      <c r="R400" s="29">
        <f t="shared" si="120"/>
        <v>672173.84796669404</v>
      </c>
      <c r="S400" s="29">
        <f t="shared" si="121"/>
        <v>-68689.298332362887</v>
      </c>
      <c r="T400" s="29">
        <f t="shared" si="122"/>
        <v>524982.494397345</v>
      </c>
    </row>
    <row r="401" spans="1:20">
      <c r="A401" s="25" t="s">
        <v>514</v>
      </c>
      <c r="B401" t="str">
        <f>VLOOKUP(A401,'Branch Population-2'!$A$2:$B$943,2,0)</f>
        <v>125312</v>
      </c>
      <c r="C401">
        <f t="shared" si="123"/>
        <v>0</v>
      </c>
      <c r="D401" s="98">
        <f t="shared" si="124"/>
        <v>125312</v>
      </c>
      <c r="E401" s="120">
        <f t="shared" si="108"/>
        <v>3.4385156026487014E-3</v>
      </c>
      <c r="F401">
        <v>71260920.129896626</v>
      </c>
      <c r="G401" s="29">
        <f t="shared" si="109"/>
        <v>60013886.46257177</v>
      </c>
      <c r="H401" s="29">
        <f t="shared" si="110"/>
        <v>59372217.346844845</v>
      </c>
      <c r="I401" s="29">
        <f t="shared" si="111"/>
        <v>49551115.047802061</v>
      </c>
      <c r="J401" s="29">
        <f t="shared" si="112"/>
        <v>48000414.684795305</v>
      </c>
      <c r="K401" s="29">
        <f t="shared" si="113"/>
        <v>55976718.276123159</v>
      </c>
      <c r="L401" s="29">
        <f t="shared" si="114"/>
        <v>49301577.058352701</v>
      </c>
      <c r="M401" s="29">
        <f t="shared" si="115"/>
        <v>53597195.305302449</v>
      </c>
      <c r="N401" s="29">
        <f t="shared" si="116"/>
        <v>43651324.011534981</v>
      </c>
      <c r="O401" s="29">
        <f t="shared" si="117"/>
        <v>39979550.738208644</v>
      </c>
      <c r="P401" s="29">
        <f t="shared" si="118"/>
        <v>614932.90257164428</v>
      </c>
      <c r="Q401" s="29">
        <f t="shared" si="119"/>
        <v>989239.88674568851</v>
      </c>
      <c r="R401" s="29">
        <f t="shared" si="120"/>
        <v>1220953.7340915257</v>
      </c>
      <c r="S401" s="29">
        <f t="shared" si="121"/>
        <v>-124768.99472468144</v>
      </c>
      <c r="T401" s="29">
        <f t="shared" si="122"/>
        <v>953591.60253863677</v>
      </c>
    </row>
    <row r="402" spans="1:20">
      <c r="A402" s="25" t="s">
        <v>626</v>
      </c>
      <c r="B402" t="str">
        <f>VLOOKUP(A402,'Branch Population-2'!$A$2:$B$943,2,0)</f>
        <v>64062.96</v>
      </c>
      <c r="C402">
        <f t="shared" si="123"/>
        <v>0</v>
      </c>
      <c r="D402" s="98">
        <f t="shared" si="124"/>
        <v>64062.96</v>
      </c>
      <c r="E402" s="120">
        <f t="shared" si="108"/>
        <v>1.7578642708747738E-3</v>
      </c>
      <c r="F402">
        <v>36430553.146105424</v>
      </c>
      <c r="G402" s="29">
        <f t="shared" si="109"/>
        <v>30680758.48997923</v>
      </c>
      <c r="H402" s="29">
        <f t="shared" si="110"/>
        <v>30352719.492165376</v>
      </c>
      <c r="I402" s="29">
        <f t="shared" si="111"/>
        <v>25331900.386736639</v>
      </c>
      <c r="J402" s="29">
        <f t="shared" si="112"/>
        <v>24539139.475353152</v>
      </c>
      <c r="K402" s="29">
        <f t="shared" si="113"/>
        <v>28616846.462067056</v>
      </c>
      <c r="L402" s="29">
        <f t="shared" si="114"/>
        <v>25204329.665364582</v>
      </c>
      <c r="M402" s="29">
        <f t="shared" si="115"/>
        <v>27400368.511840675</v>
      </c>
      <c r="N402" s="29">
        <f t="shared" si="116"/>
        <v>22315764.045725912</v>
      </c>
      <c r="O402" s="29">
        <f t="shared" si="117"/>
        <v>20438652.002679959</v>
      </c>
      <c r="P402" s="29">
        <f t="shared" si="118"/>
        <v>314370.70623827842</v>
      </c>
      <c r="Q402" s="29">
        <f t="shared" si="119"/>
        <v>505726.78829636093</v>
      </c>
      <c r="R402" s="29">
        <f t="shared" si="120"/>
        <v>624185.31528469769</v>
      </c>
      <c r="S402" s="29">
        <f t="shared" si="121"/>
        <v>-63785.360686027503</v>
      </c>
      <c r="T402" s="29">
        <f t="shared" si="122"/>
        <v>487502.39952892455</v>
      </c>
    </row>
    <row r="403" spans="1:20">
      <c r="A403" s="25" t="s">
        <v>738</v>
      </c>
      <c r="B403" t="str">
        <f>VLOOKUP(A403,'Branch Population-2'!$A$2:$B$943,2,0)</f>
        <v>158832</v>
      </c>
      <c r="C403">
        <f t="shared" si="123"/>
        <v>0</v>
      </c>
      <c r="D403" s="98">
        <f t="shared" si="124"/>
        <v>158832</v>
      </c>
      <c r="E403" s="120">
        <f t="shared" si="108"/>
        <v>4.3582921843071578E-3</v>
      </c>
      <c r="F403">
        <v>90322670.343396813</v>
      </c>
      <c r="G403" s="29">
        <f t="shared" si="109"/>
        <v>76067141.332220376</v>
      </c>
      <c r="H403" s="29">
        <f t="shared" si="110"/>
        <v>75253830.643785596</v>
      </c>
      <c r="I403" s="29">
        <f t="shared" si="111"/>
        <v>62805658.718019798</v>
      </c>
      <c r="J403" s="29">
        <f t="shared" si="112"/>
        <v>60840157.887635723</v>
      </c>
      <c r="K403" s="29">
        <f t="shared" si="113"/>
        <v>70950061.584151506</v>
      </c>
      <c r="L403" s="29">
        <f t="shared" si="114"/>
        <v>62489371.228072941</v>
      </c>
      <c r="M403" s="29">
        <f t="shared" si="115"/>
        <v>67934034.447872505</v>
      </c>
      <c r="N403" s="29">
        <f t="shared" si="116"/>
        <v>55327718.777133271</v>
      </c>
      <c r="O403" s="29">
        <f t="shared" si="117"/>
        <v>50673774.282200865</v>
      </c>
      <c r="P403" s="29">
        <f t="shared" si="118"/>
        <v>779422.7430833393</v>
      </c>
      <c r="Q403" s="29">
        <f t="shared" si="119"/>
        <v>1253853.9780036325</v>
      </c>
      <c r="R403" s="29">
        <f t="shared" si="120"/>
        <v>1547549.504382862</v>
      </c>
      <c r="S403" s="29">
        <f t="shared" si="121"/>
        <v>-158143.74497343114</v>
      </c>
      <c r="T403" s="29">
        <f t="shared" si="122"/>
        <v>1208670.0508683666</v>
      </c>
    </row>
    <row r="404" spans="1:20">
      <c r="A404" s="25" t="s">
        <v>702</v>
      </c>
      <c r="B404" t="str">
        <f>VLOOKUP(A404,'Branch Population-2'!$A$2:$B$943,2,0)</f>
        <v>76652.6</v>
      </c>
      <c r="C404">
        <f t="shared" si="123"/>
        <v>0</v>
      </c>
      <c r="D404" s="98">
        <f t="shared" si="124"/>
        <v>76652.600000000006</v>
      </c>
      <c r="E404" s="120">
        <f t="shared" si="108"/>
        <v>2.1033194034377383E-3</v>
      </c>
      <c r="F404">
        <v>43589878.115016237</v>
      </c>
      <c r="G404" s="29">
        <f t="shared" si="109"/>
        <v>36710134.970800318</v>
      </c>
      <c r="H404" s="29">
        <f t="shared" si="110"/>
        <v>36317629.815187365</v>
      </c>
      <c r="I404" s="29">
        <f t="shared" si="111"/>
        <v>30310120.350111339</v>
      </c>
      <c r="J404" s="29">
        <f t="shared" si="112"/>
        <v>29361566.224046703</v>
      </c>
      <c r="K404" s="29">
        <f t="shared" si="113"/>
        <v>34240623.366735496</v>
      </c>
      <c r="L404" s="29">
        <f t="shared" si="114"/>
        <v>30157479.456261858</v>
      </c>
      <c r="M404" s="29">
        <f t="shared" si="115"/>
        <v>32785083.414670795</v>
      </c>
      <c r="N404" s="29">
        <f t="shared" si="116"/>
        <v>26701253.502670027</v>
      </c>
      <c r="O404" s="29">
        <f t="shared" si="117"/>
        <v>24455251.778884798</v>
      </c>
      <c r="P404" s="29">
        <f t="shared" si="118"/>
        <v>376150.7741290796</v>
      </c>
      <c r="Q404" s="29">
        <f t="shared" si="119"/>
        <v>605112.11490330193</v>
      </c>
      <c r="R404" s="29">
        <f t="shared" si="120"/>
        <v>746850.08776353486</v>
      </c>
      <c r="S404" s="29">
        <f t="shared" si="121"/>
        <v>-76320.446924740783</v>
      </c>
      <c r="T404" s="29">
        <f t="shared" si="122"/>
        <v>583306.27292480459</v>
      </c>
    </row>
    <row r="405" spans="1:20">
      <c r="A405" s="25" t="s">
        <v>516</v>
      </c>
      <c r="B405" t="str">
        <f>VLOOKUP(A405,'Branch Population-2'!$A$2:$B$943,2,0)</f>
        <v>632664</v>
      </c>
      <c r="C405">
        <f t="shared" si="123"/>
        <v>0</v>
      </c>
      <c r="D405" s="98">
        <f t="shared" si="124"/>
        <v>632664</v>
      </c>
      <c r="E405" s="120">
        <f t="shared" si="108"/>
        <v>1.7360069548280597E-2</v>
      </c>
      <c r="F405">
        <v>359775749.9127053</v>
      </c>
      <c r="G405" s="29">
        <f t="shared" si="109"/>
        <v>302992733.85594761</v>
      </c>
      <c r="H405" s="29">
        <f t="shared" si="110"/>
        <v>299753132.30595833</v>
      </c>
      <c r="I405" s="29">
        <f t="shared" si="111"/>
        <v>250169230.80473253</v>
      </c>
      <c r="J405" s="29">
        <f t="shared" si="112"/>
        <v>242340193.72559163</v>
      </c>
      <c r="K405" s="29">
        <f t="shared" si="113"/>
        <v>282610240.77059805</v>
      </c>
      <c r="L405" s="29">
        <f t="shared" si="114"/>
        <v>248909385.75751448</v>
      </c>
      <c r="M405" s="29">
        <f t="shared" si="115"/>
        <v>270596718.35605425</v>
      </c>
      <c r="N405" s="29">
        <f t="shared" si="116"/>
        <v>220382894.33121943</v>
      </c>
      <c r="O405" s="29">
        <f t="shared" si="117"/>
        <v>201845174.35072488</v>
      </c>
      <c r="P405" s="29">
        <f t="shared" si="118"/>
        <v>3104618.1520731198</v>
      </c>
      <c r="Q405" s="29">
        <f t="shared" si="119"/>
        <v>4994385.722900236</v>
      </c>
      <c r="R405" s="29">
        <f t="shared" si="120"/>
        <v>6164241.8381741652</v>
      </c>
      <c r="S405" s="29">
        <f t="shared" si="121"/>
        <v>-629922.52360903879</v>
      </c>
      <c r="T405" s="29">
        <f t="shared" si="122"/>
        <v>4814407.8590119397</v>
      </c>
    </row>
    <row r="406" spans="1:20">
      <c r="A406" s="25" t="s">
        <v>667</v>
      </c>
      <c r="B406" t="str">
        <f>VLOOKUP(A406,'Branch Population-2'!$A$2:$B$943,2,0)</f>
        <v>407781</v>
      </c>
      <c r="C406">
        <f t="shared" si="123"/>
        <v>0</v>
      </c>
      <c r="D406" s="98">
        <f t="shared" si="124"/>
        <v>407781</v>
      </c>
      <c r="E406" s="120">
        <f t="shared" si="108"/>
        <v>1.1189362000157129E-2</v>
      </c>
      <c r="F406">
        <v>231891991.76048088</v>
      </c>
      <c r="G406" s="29">
        <f t="shared" si="109"/>
        <v>195292730.42959955</v>
      </c>
      <c r="H406" s="29">
        <f t="shared" si="110"/>
        <v>193204658.46777436</v>
      </c>
      <c r="I406" s="29">
        <f t="shared" si="111"/>
        <v>161245557.05206025</v>
      </c>
      <c r="J406" s="29">
        <f t="shared" si="112"/>
        <v>156199383.1443159</v>
      </c>
      <c r="K406" s="29">
        <f t="shared" si="113"/>
        <v>182155277.66978246</v>
      </c>
      <c r="L406" s="29">
        <f t="shared" si="114"/>
        <v>160433529.06690598</v>
      </c>
      <c r="M406" s="29">
        <f t="shared" si="115"/>
        <v>174412010.81134719</v>
      </c>
      <c r="N406" s="29">
        <f t="shared" si="116"/>
        <v>142046895.40305597</v>
      </c>
      <c r="O406" s="29">
        <f t="shared" si="117"/>
        <v>130098483.6215004</v>
      </c>
      <c r="P406" s="29">
        <f t="shared" si="118"/>
        <v>2001068.9634158555</v>
      </c>
      <c r="Q406" s="29">
        <f t="shared" si="119"/>
        <v>3219110.9411472455</v>
      </c>
      <c r="R406" s="29">
        <f t="shared" si="120"/>
        <v>3973136.9273619158</v>
      </c>
      <c r="S406" s="29">
        <f t="shared" si="121"/>
        <v>-406013.99257713009</v>
      </c>
      <c r="T406" s="29">
        <f t="shared" si="122"/>
        <v>3103106.9432680658</v>
      </c>
    </row>
    <row r="407" spans="1:20">
      <c r="A407" s="25" t="s">
        <v>799</v>
      </c>
      <c r="B407" t="str">
        <f>VLOOKUP(A407,'Branch Population-2'!$A$2:$B$943,2,0)</f>
        <v>114178.68</v>
      </c>
      <c r="C407">
        <f t="shared" si="123"/>
        <v>0</v>
      </c>
      <c r="D407" s="98">
        <f t="shared" si="124"/>
        <v>114178.68</v>
      </c>
      <c r="E407" s="120">
        <f t="shared" si="108"/>
        <v>3.1330213600439961E-3</v>
      </c>
      <c r="F407">
        <v>64929757.69293464</v>
      </c>
      <c r="G407" s="29">
        <f t="shared" si="109"/>
        <v>54681964.520287879</v>
      </c>
      <c r="H407" s="29">
        <f t="shared" si="110"/>
        <v>54097304.370976821</v>
      </c>
      <c r="I407" s="29">
        <f t="shared" si="111"/>
        <v>45148755.974576868</v>
      </c>
      <c r="J407" s="29">
        <f t="shared" si="112"/>
        <v>43735827.280408449</v>
      </c>
      <c r="K407" s="29">
        <f t="shared" si="113"/>
        <v>51003477.747539088</v>
      </c>
      <c r="L407" s="29">
        <f t="shared" si="114"/>
        <v>44921388.138733678</v>
      </c>
      <c r="M407" s="29">
        <f t="shared" si="115"/>
        <v>48835363.027177215</v>
      </c>
      <c r="N407" s="29">
        <f t="shared" si="116"/>
        <v>39773130.712855667</v>
      </c>
      <c r="O407" s="29">
        <f t="shared" si="117"/>
        <v>36427575.414020114</v>
      </c>
      <c r="P407" s="29">
        <f t="shared" si="118"/>
        <v>560299.30975643953</v>
      </c>
      <c r="Q407" s="29">
        <f t="shared" si="119"/>
        <v>901351.06352122873</v>
      </c>
      <c r="R407" s="29">
        <f t="shared" si="120"/>
        <v>1112478.3396613365</v>
      </c>
      <c r="S407" s="29">
        <f t="shared" si="121"/>
        <v>-113683.91792159643</v>
      </c>
      <c r="T407" s="29">
        <f t="shared" si="122"/>
        <v>868869.9441150584</v>
      </c>
    </row>
    <row r="408" spans="1:20">
      <c r="A408" s="25" t="s">
        <v>517</v>
      </c>
      <c r="B408" t="str">
        <f>VLOOKUP(A408,'Branch Population-2'!$A$2:$B$943,2,0)</f>
        <v>59024.96</v>
      </c>
      <c r="C408">
        <f t="shared" si="123"/>
        <v>0</v>
      </c>
      <c r="D408" s="98">
        <f t="shared" si="124"/>
        <v>59024.959999999999</v>
      </c>
      <c r="E408" s="120">
        <f t="shared" si="108"/>
        <v>1.6196233872710953E-3</v>
      </c>
      <c r="F408">
        <v>33565603.934422426</v>
      </c>
      <c r="G408" s="29">
        <f t="shared" si="109"/>
        <v>28267981.102351256</v>
      </c>
      <c r="H408" s="29">
        <f t="shared" si="110"/>
        <v>27965739.546163362</v>
      </c>
      <c r="I408" s="29">
        <f t="shared" si="111"/>
        <v>23339764.616731957</v>
      </c>
      <c r="J408" s="29">
        <f t="shared" si="112"/>
        <v>22609347.522611208</v>
      </c>
      <c r="K408" s="29">
        <f t="shared" si="113"/>
        <v>26366377.978002414</v>
      </c>
      <c r="L408" s="29">
        <f t="shared" si="114"/>
        <v>23222226.233769998</v>
      </c>
      <c r="M408" s="29">
        <f t="shared" si="115"/>
        <v>25245565.540472299</v>
      </c>
      <c r="N408" s="29">
        <f t="shared" si="116"/>
        <v>20560821.419559915</v>
      </c>
      <c r="O408" s="29">
        <f t="shared" si="117"/>
        <v>18831328.07026251</v>
      </c>
      <c r="P408" s="29">
        <f t="shared" si="118"/>
        <v>289648.15801340016</v>
      </c>
      <c r="Q408" s="29">
        <f t="shared" si="119"/>
        <v>465955.73245633935</v>
      </c>
      <c r="R408" s="29">
        <f t="shared" si="120"/>
        <v>575098.51663530176</v>
      </c>
      <c r="S408" s="29">
        <f t="shared" si="121"/>
        <v>-58769.191480979738</v>
      </c>
      <c r="T408" s="29">
        <f t="shared" si="122"/>
        <v>449164.53489034518</v>
      </c>
    </row>
    <row r="409" spans="1:20">
      <c r="A409" s="25" t="s">
        <v>305</v>
      </c>
      <c r="B409" t="str">
        <f>VLOOKUP(A409,'Branch Population-2'!$A$2:$B$943,2,0)</f>
        <v>527771</v>
      </c>
      <c r="C409">
        <f t="shared" si="123"/>
        <v>0</v>
      </c>
      <c r="D409" s="98">
        <f t="shared" si="124"/>
        <v>527771</v>
      </c>
      <c r="E409" s="120">
        <f t="shared" si="108"/>
        <v>1.4481843862722707E-2</v>
      </c>
      <c r="F409">
        <v>300126460.9764083</v>
      </c>
      <c r="G409" s="29">
        <f t="shared" si="109"/>
        <v>252757827.44061199</v>
      </c>
      <c r="H409" s="29">
        <f t="shared" si="110"/>
        <v>250055338.0471276</v>
      </c>
      <c r="I409" s="29">
        <f t="shared" si="111"/>
        <v>208692236.49685219</v>
      </c>
      <c r="J409" s="29">
        <f t="shared" si="112"/>
        <v>202161220.46259817</v>
      </c>
      <c r="K409" s="29">
        <f t="shared" si="113"/>
        <v>235754665.00660589</v>
      </c>
      <c r="L409" s="29">
        <f t="shared" si="114"/>
        <v>207641268.39938605</v>
      </c>
      <c r="M409" s="29">
        <f t="shared" si="115"/>
        <v>225732933.50576785</v>
      </c>
      <c r="N409" s="29">
        <f t="shared" si="116"/>
        <v>183844347.90675938</v>
      </c>
      <c r="O409" s="29">
        <f t="shared" si="117"/>
        <v>168380103.04404297</v>
      </c>
      <c r="P409" s="29">
        <f t="shared" si="118"/>
        <v>2589885.6687558996</v>
      </c>
      <c r="Q409" s="29">
        <f t="shared" si="119"/>
        <v>4166337.8149551423</v>
      </c>
      <c r="R409" s="29">
        <f t="shared" si="120"/>
        <v>5142236.7626022929</v>
      </c>
      <c r="S409" s="29">
        <f t="shared" si="121"/>
        <v>-525484.04873308109</v>
      </c>
      <c r="T409" s="29">
        <f t="shared" si="122"/>
        <v>4016199.5153171197</v>
      </c>
    </row>
    <row r="410" spans="1:20">
      <c r="A410" s="25" t="s">
        <v>807</v>
      </c>
      <c r="B410" t="str">
        <f>VLOOKUP(A410,'Branch Population-2'!$A$2:$B$943,2,0)</f>
        <v>93789.63</v>
      </c>
      <c r="C410">
        <f t="shared" si="123"/>
        <v>0</v>
      </c>
      <c r="D410" s="98">
        <f t="shared" si="124"/>
        <v>93789.63</v>
      </c>
      <c r="E410" s="120">
        <f t="shared" si="108"/>
        <v>2.5735532600361399E-3</v>
      </c>
      <c r="F410">
        <v>53335158.104910605</v>
      </c>
      <c r="G410" s="29">
        <f t="shared" si="109"/>
        <v>44917327.998807907</v>
      </c>
      <c r="H410" s="29">
        <f t="shared" si="110"/>
        <v>44437071.447588101</v>
      </c>
      <c r="I410" s="29">
        <f t="shared" si="111"/>
        <v>37086478.121973857</v>
      </c>
      <c r="J410" s="29">
        <f t="shared" si="112"/>
        <v>35925858.123192661</v>
      </c>
      <c r="K410" s="29">
        <f t="shared" si="113"/>
        <v>41895713.864049964</v>
      </c>
      <c r="L410" s="29">
        <f t="shared" si="114"/>
        <v>36899711.685388379</v>
      </c>
      <c r="M410" s="29">
        <f t="shared" si="115"/>
        <v>40114762.486609854</v>
      </c>
      <c r="N410" s="29">
        <f t="shared" si="116"/>
        <v>32670785.942702871</v>
      </c>
      <c r="O410" s="29">
        <f t="shared" si="117"/>
        <v>29922651.232945096</v>
      </c>
      <c r="P410" s="29">
        <f t="shared" si="118"/>
        <v>460245.86158564681</v>
      </c>
      <c r="Q410" s="29">
        <f t="shared" si="119"/>
        <v>740395.51646386657</v>
      </c>
      <c r="R410" s="29">
        <f t="shared" si="120"/>
        <v>913821.49329324078</v>
      </c>
      <c r="S410" s="29">
        <f t="shared" si="121"/>
        <v>-93383.218292739926</v>
      </c>
      <c r="T410" s="29">
        <f t="shared" si="122"/>
        <v>713714.59695165523</v>
      </c>
    </row>
    <row r="411" spans="1:20">
      <c r="A411" s="25" t="s">
        <v>759</v>
      </c>
      <c r="B411" t="str">
        <f>VLOOKUP(A411,'Branch Population-2'!$A$2:$B$943,2,0)</f>
        <v>88035.84</v>
      </c>
      <c r="C411">
        <f t="shared" si="123"/>
        <v>0</v>
      </c>
      <c r="D411" s="98">
        <f t="shared" si="124"/>
        <v>88035.839999999997</v>
      </c>
      <c r="E411" s="120">
        <f t="shared" si="108"/>
        <v>2.4156713597443553E-3</v>
      </c>
      <c r="F411">
        <v>50063162.049990095</v>
      </c>
      <c r="G411" s="29">
        <f t="shared" si="109"/>
        <v>42161747.529343836</v>
      </c>
      <c r="H411" s="29">
        <f t="shared" si="110"/>
        <v>41710953.673966236</v>
      </c>
      <c r="I411" s="29">
        <f t="shared" si="111"/>
        <v>34811303.276381306</v>
      </c>
      <c r="J411" s="29">
        <f t="shared" si="112"/>
        <v>33721884.792552106</v>
      </c>
      <c r="K411" s="29">
        <f t="shared" si="113"/>
        <v>39325502.855926439</v>
      </c>
      <c r="L411" s="29">
        <f t="shared" si="114"/>
        <v>34635994.554845579</v>
      </c>
      <c r="M411" s="29">
        <f t="shared" si="115"/>
        <v>37653808.97556784</v>
      </c>
      <c r="N411" s="29">
        <f t="shared" si="116"/>
        <v>30666504.217215046</v>
      </c>
      <c r="O411" s="29">
        <f t="shared" si="117"/>
        <v>28086961.600332115</v>
      </c>
      <c r="P411" s="29">
        <f t="shared" si="118"/>
        <v>432010.77807019971</v>
      </c>
      <c r="Q411" s="29">
        <f t="shared" si="119"/>
        <v>694973.86037379946</v>
      </c>
      <c r="R411" s="29">
        <f t="shared" si="120"/>
        <v>857760.53037126607</v>
      </c>
      <c r="S411" s="29">
        <f t="shared" si="121"/>
        <v>-87654.360767866601</v>
      </c>
      <c r="T411" s="29">
        <f t="shared" si="122"/>
        <v>669929.75729726616</v>
      </c>
    </row>
    <row r="412" spans="1:20">
      <c r="A412" s="25" t="s">
        <v>665</v>
      </c>
      <c r="B412" t="str">
        <f>VLOOKUP(A412,'Branch Population-2'!$A$2:$B$943,2,0)</f>
        <v>90549.44</v>
      </c>
      <c r="C412">
        <f t="shared" si="123"/>
        <v>0</v>
      </c>
      <c r="D412" s="98">
        <f t="shared" si="124"/>
        <v>90549.440000000002</v>
      </c>
      <c r="E412" s="120">
        <f t="shared" si="108"/>
        <v>2.4846436275145433E-3</v>
      </c>
      <c r="F412">
        <v>51492565.848816298</v>
      </c>
      <c r="G412" s="29">
        <f t="shared" si="109"/>
        <v>43365550.078280255</v>
      </c>
      <c r="H412" s="29">
        <f t="shared" si="110"/>
        <v>42901885.153178364</v>
      </c>
      <c r="I412" s="29">
        <f t="shared" si="111"/>
        <v>35805235.882868759</v>
      </c>
      <c r="J412" s="29">
        <f t="shared" si="112"/>
        <v>34684712.313872509</v>
      </c>
      <c r="K412" s="29">
        <f t="shared" si="113"/>
        <v>40448324.924514152</v>
      </c>
      <c r="L412" s="29">
        <f t="shared" si="114"/>
        <v>35624921.745329134</v>
      </c>
      <c r="M412" s="29">
        <f t="shared" si="115"/>
        <v>38728900.827261284</v>
      </c>
      <c r="N412" s="29">
        <f t="shared" si="116"/>
        <v>31542094.48818187</v>
      </c>
      <c r="O412" s="29">
        <f t="shared" si="117"/>
        <v>28888900.750098787</v>
      </c>
      <c r="P412" s="29">
        <f t="shared" si="118"/>
        <v>444345.55322265188</v>
      </c>
      <c r="Q412" s="29">
        <f t="shared" si="119"/>
        <v>714816.75953209214</v>
      </c>
      <c r="R412" s="29">
        <f t="shared" si="120"/>
        <v>882251.31581888848</v>
      </c>
      <c r="S412" s="29">
        <f t="shared" si="121"/>
        <v>-90157.068769813428</v>
      </c>
      <c r="T412" s="29">
        <f t="shared" si="122"/>
        <v>689057.59702643123</v>
      </c>
    </row>
    <row r="413" spans="1:20">
      <c r="A413" s="25" t="s">
        <v>566</v>
      </c>
      <c r="B413" t="str">
        <f>VLOOKUP(A413,'Branch Population-2'!$A$2:$B$943,2,0)</f>
        <v>56122.08</v>
      </c>
      <c r="C413">
        <f t="shared" si="123"/>
        <v>0</v>
      </c>
      <c r="D413" s="98">
        <f t="shared" si="124"/>
        <v>56122.080000000002</v>
      </c>
      <c r="E413" s="120">
        <f t="shared" si="108"/>
        <v>1.5399694181969694E-3</v>
      </c>
      <c r="F413">
        <v>31914829.069870956</v>
      </c>
      <c r="G413" s="29">
        <f t="shared" si="109"/>
        <v>26877746.242685217</v>
      </c>
      <c r="H413" s="29">
        <f t="shared" si="110"/>
        <v>26590369.092481282</v>
      </c>
      <c r="I413" s="29">
        <f t="shared" si="111"/>
        <v>22191902.154637635</v>
      </c>
      <c r="J413" s="29">
        <f t="shared" si="112"/>
        <v>21497407.37497811</v>
      </c>
      <c r="K413" s="29">
        <f t="shared" si="113"/>
        <v>25069665.005985428</v>
      </c>
      <c r="L413" s="29">
        <f t="shared" si="114"/>
        <v>22080144.37400277</v>
      </c>
      <c r="M413" s="29">
        <f t="shared" si="115"/>
        <v>24003974.740645815</v>
      </c>
      <c r="N413" s="29">
        <f t="shared" si="116"/>
        <v>19549628.912484735</v>
      </c>
      <c r="O413" s="29">
        <f t="shared" si="117"/>
        <v>17905192.997428853</v>
      </c>
      <c r="P413" s="29">
        <f t="shared" si="118"/>
        <v>275403.10227877641</v>
      </c>
      <c r="Q413" s="29">
        <f t="shared" si="119"/>
        <v>443039.77323107503</v>
      </c>
      <c r="R413" s="29">
        <f t="shared" si="120"/>
        <v>546814.85524916474</v>
      </c>
      <c r="S413" s="29">
        <f t="shared" si="121"/>
        <v>-55878.890317432888</v>
      </c>
      <c r="T413" s="29">
        <f t="shared" si="122"/>
        <v>427074.37599752285</v>
      </c>
    </row>
    <row r="414" spans="1:20">
      <c r="A414" s="25" t="s">
        <v>519</v>
      </c>
      <c r="B414" t="str">
        <f>VLOOKUP(A414,'Branch Population-2'!$A$2:$B$943,2,0)</f>
        <v>20814.56</v>
      </c>
      <c r="C414">
        <f t="shared" si="123"/>
        <v>0</v>
      </c>
      <c r="D414" s="98">
        <f t="shared" si="124"/>
        <v>20814.560000000001</v>
      </c>
      <c r="E414" s="120">
        <f t="shared" si="108"/>
        <v>5.7114393930563358E-4</v>
      </c>
      <c r="F414">
        <v>11836573.49415013</v>
      </c>
      <c r="G414" s="29">
        <f t="shared" si="109"/>
        <v>9968419.9486752097</v>
      </c>
      <c r="H414" s="29">
        <f t="shared" si="110"/>
        <v>9861837.496001523</v>
      </c>
      <c r="I414" s="29">
        <f t="shared" si="111"/>
        <v>8230533.8453570195</v>
      </c>
      <c r="J414" s="29">
        <f t="shared" si="112"/>
        <v>7972959.5847289404</v>
      </c>
      <c r="K414" s="29">
        <f t="shared" si="113"/>
        <v>9297838.6839365903</v>
      </c>
      <c r="L414" s="29">
        <f t="shared" si="114"/>
        <v>8189085.113761697</v>
      </c>
      <c r="M414" s="29">
        <f t="shared" si="115"/>
        <v>8902595.4219383318</v>
      </c>
      <c r="N414" s="29">
        <f t="shared" si="116"/>
        <v>7250567.405496167</v>
      </c>
      <c r="O414" s="29">
        <f t="shared" si="117"/>
        <v>6640678.9263078403</v>
      </c>
      <c r="P414" s="29">
        <f t="shared" si="118"/>
        <v>102141.51714561769</v>
      </c>
      <c r="Q414" s="29">
        <f t="shared" si="119"/>
        <v>164314.61453860236</v>
      </c>
      <c r="R414" s="29">
        <f t="shared" si="120"/>
        <v>202802.72244854528</v>
      </c>
      <c r="S414" s="29">
        <f t="shared" si="121"/>
        <v>-20724.365797661561</v>
      </c>
      <c r="T414" s="29">
        <f t="shared" si="122"/>
        <v>158393.36716784193</v>
      </c>
    </row>
    <row r="415" spans="1:20">
      <c r="A415" s="25" t="s">
        <v>151</v>
      </c>
      <c r="B415" t="str">
        <f>VLOOKUP(A415,'Branch Population-2'!$A$2:$B$943,2,0)</f>
        <v>289406</v>
      </c>
      <c r="C415">
        <f t="shared" si="123"/>
        <v>0</v>
      </c>
      <c r="D415" s="98">
        <f t="shared" si="124"/>
        <v>289406</v>
      </c>
      <c r="E415" s="120">
        <f t="shared" si="108"/>
        <v>7.9411951489095235E-3</v>
      </c>
      <c r="F415">
        <v>164575921.30931488</v>
      </c>
      <c r="G415" s="29">
        <f t="shared" si="109"/>
        <v>138601082.30326742</v>
      </c>
      <c r="H415" s="29">
        <f t="shared" si="110"/>
        <v>137119158.04935667</v>
      </c>
      <c r="I415" s="29">
        <f t="shared" si="111"/>
        <v>114437484.05199985</v>
      </c>
      <c r="J415" s="29">
        <f t="shared" si="112"/>
        <v>110856167.10504878</v>
      </c>
      <c r="K415" s="29">
        <f t="shared" si="113"/>
        <v>129277308.87241207</v>
      </c>
      <c r="L415" s="29">
        <f t="shared" si="114"/>
        <v>113861180.17547898</v>
      </c>
      <c r="M415" s="29">
        <f t="shared" si="115"/>
        <v>123781839.76415956</v>
      </c>
      <c r="N415" s="29">
        <f t="shared" si="116"/>
        <v>100812013.82854232</v>
      </c>
      <c r="O415" s="29">
        <f t="shared" si="117"/>
        <v>92332113.931163907</v>
      </c>
      <c r="P415" s="29">
        <f t="shared" si="118"/>
        <v>1420177.4099978399</v>
      </c>
      <c r="Q415" s="29">
        <f t="shared" si="119"/>
        <v>2284633.2247791337</v>
      </c>
      <c r="R415" s="29">
        <f t="shared" si="120"/>
        <v>2819772.5386913633</v>
      </c>
      <c r="S415" s="29">
        <f t="shared" si="121"/>
        <v>-288151.93826043129</v>
      </c>
      <c r="T415" s="29">
        <f t="shared" si="122"/>
        <v>2202304.0995618678</v>
      </c>
    </row>
    <row r="416" spans="1:20">
      <c r="A416" s="25" t="s">
        <v>704</v>
      </c>
      <c r="B416" t="str">
        <f>VLOOKUP(A416,'Branch Population-2'!$A$2:$B$943,2,0)</f>
        <v>88150.49</v>
      </c>
      <c r="C416">
        <f t="shared" si="123"/>
        <v>0</v>
      </c>
      <c r="D416" s="98">
        <f t="shared" si="124"/>
        <v>88150.49</v>
      </c>
      <c r="E416" s="120">
        <f t="shared" si="108"/>
        <v>2.4188173139533991E-3</v>
      </c>
      <c r="F416">
        <v>50128359.83226867</v>
      </c>
      <c r="G416" s="29">
        <f t="shared" si="109"/>
        <v>42216655.216420367</v>
      </c>
      <c r="H416" s="29">
        <f t="shared" si="110"/>
        <v>41765274.287465475</v>
      </c>
      <c r="I416" s="29">
        <f t="shared" si="111"/>
        <v>34856638.402628042</v>
      </c>
      <c r="J416" s="29">
        <f t="shared" si="112"/>
        <v>33765801.157653712</v>
      </c>
      <c r="K416" s="29">
        <f t="shared" si="113"/>
        <v>39376716.871745817</v>
      </c>
      <c r="L416" s="29">
        <f t="shared" si="114"/>
        <v>34681101.374701142</v>
      </c>
      <c r="M416" s="29">
        <f t="shared" si="115"/>
        <v>37702845.926871412</v>
      </c>
      <c r="N416" s="29">
        <f t="shared" si="116"/>
        <v>30706441.528070536</v>
      </c>
      <c r="O416" s="29">
        <f t="shared" si="117"/>
        <v>28123539.545717519</v>
      </c>
      <c r="P416" s="29">
        <f t="shared" si="118"/>
        <v>432573.39024844154</v>
      </c>
      <c r="Q416" s="29">
        <f t="shared" si="119"/>
        <v>695878.93213879724</v>
      </c>
      <c r="R416" s="29">
        <f t="shared" si="120"/>
        <v>858877.60092806502</v>
      </c>
      <c r="S416" s="29">
        <f t="shared" si="121"/>
        <v>-87768.5139634519</v>
      </c>
      <c r="T416" s="29">
        <f t="shared" si="122"/>
        <v>670802.21386352531</v>
      </c>
    </row>
    <row r="417" spans="1:20">
      <c r="A417" s="25" t="s">
        <v>786</v>
      </c>
      <c r="B417" t="str">
        <f>VLOOKUP(A417,'Branch Population-2'!$A$2:$B$943,2,0)</f>
        <v>83273.6</v>
      </c>
      <c r="C417">
        <f t="shared" si="123"/>
        <v>0</v>
      </c>
      <c r="D417" s="98">
        <f t="shared" si="124"/>
        <v>83273.600000000006</v>
      </c>
      <c r="E417" s="120">
        <f t="shared" si="108"/>
        <v>2.2849972300236763E-3</v>
      </c>
      <c r="F417">
        <v>47355028.716555163</v>
      </c>
      <c r="G417" s="29">
        <f t="shared" si="109"/>
        <v>39881035.940130375</v>
      </c>
      <c r="H417" s="29">
        <f t="shared" si="110"/>
        <v>39454627.477450043</v>
      </c>
      <c r="I417" s="29">
        <f t="shared" si="111"/>
        <v>32928209.062537108</v>
      </c>
      <c r="J417" s="29">
        <f t="shared" si="112"/>
        <v>31897721.944392961</v>
      </c>
      <c r="K417" s="29">
        <f t="shared" si="113"/>
        <v>37198216.029099926</v>
      </c>
      <c r="L417" s="29">
        <f t="shared" si="114"/>
        <v>32762383.549272534</v>
      </c>
      <c r="M417" s="29">
        <f t="shared" si="115"/>
        <v>35616951.313327007</v>
      </c>
      <c r="N417" s="29">
        <f t="shared" si="116"/>
        <v>29007620.141781792</v>
      </c>
      <c r="O417" s="29">
        <f t="shared" si="117"/>
        <v>26567616.160888754</v>
      </c>
      <c r="P417" s="29">
        <f t="shared" si="118"/>
        <v>408641.44340198929</v>
      </c>
      <c r="Q417" s="29">
        <f t="shared" si="119"/>
        <v>657379.71329885232</v>
      </c>
      <c r="R417" s="29">
        <f t="shared" si="120"/>
        <v>811360.54704452946</v>
      </c>
      <c r="S417" s="29">
        <f t="shared" si="121"/>
        <v>-82912.756632287681</v>
      </c>
      <c r="T417" s="29">
        <f t="shared" si="122"/>
        <v>633690.35426105582</v>
      </c>
    </row>
    <row r="418" spans="1:20">
      <c r="A418" s="25" t="s">
        <v>705</v>
      </c>
      <c r="B418" t="str">
        <f>VLOOKUP(A418,'Branch Population-2'!$A$2:$B$943,2,0)</f>
        <v>107313.64</v>
      </c>
      <c r="C418">
        <f t="shared" si="123"/>
        <v>0</v>
      </c>
      <c r="D418" s="98">
        <f t="shared" si="124"/>
        <v>107313.64</v>
      </c>
      <c r="E418" s="120">
        <f t="shared" si="108"/>
        <v>2.9446471648128334E-3</v>
      </c>
      <c r="F418">
        <v>61025829.361022726</v>
      </c>
      <c r="G418" s="29">
        <f t="shared" si="109"/>
        <v>51394188.959120438</v>
      </c>
      <c r="H418" s="29">
        <f t="shared" si="110"/>
        <v>50844681.741262309</v>
      </c>
      <c r="I418" s="29">
        <f t="shared" si="111"/>
        <v>42434168.490155876</v>
      </c>
      <c r="J418" s="29">
        <f t="shared" si="112"/>
        <v>41106192.713665389</v>
      </c>
      <c r="K418" s="29">
        <f t="shared" si="113"/>
        <v>47936872.713429689</v>
      </c>
      <c r="L418" s="29">
        <f t="shared" si="114"/>
        <v>42220471.238766603</v>
      </c>
      <c r="M418" s="29">
        <f t="shared" si="115"/>
        <v>45899116.78053911</v>
      </c>
      <c r="N418" s="29">
        <f t="shared" si="116"/>
        <v>37381754.903738037</v>
      </c>
      <c r="O418" s="29">
        <f t="shared" si="117"/>
        <v>34237352.490438715</v>
      </c>
      <c r="P418" s="29">
        <f t="shared" si="118"/>
        <v>526611.0837807114</v>
      </c>
      <c r="Q418" s="29">
        <f t="shared" si="119"/>
        <v>847156.96086462261</v>
      </c>
      <c r="R418" s="29">
        <f t="shared" si="120"/>
        <v>1045590.1228689487</v>
      </c>
      <c r="S418" s="29">
        <f t="shared" si="121"/>
        <v>-106848.62569463708</v>
      </c>
      <c r="T418" s="29">
        <f t="shared" si="122"/>
        <v>816628.78209472646</v>
      </c>
    </row>
    <row r="419" spans="1:20">
      <c r="A419" s="25" t="s">
        <v>50</v>
      </c>
      <c r="B419" t="str">
        <f>VLOOKUP(A419,'Branch Population-2'!$A$2:$B$943,2,0)</f>
        <v>244006.4</v>
      </c>
      <c r="C419">
        <f t="shared" si="123"/>
        <v>0</v>
      </c>
      <c r="D419" s="98">
        <f t="shared" si="124"/>
        <v>244006.39999999999</v>
      </c>
      <c r="E419" s="120">
        <f t="shared" si="108"/>
        <v>6.6954466734721347E-3</v>
      </c>
      <c r="F419">
        <v>138758623.12933806</v>
      </c>
      <c r="G419" s="29">
        <f t="shared" si="109"/>
        <v>116858500.26925492</v>
      </c>
      <c r="H419" s="29">
        <f t="shared" si="110"/>
        <v>115609047.93492374</v>
      </c>
      <c r="I419" s="29">
        <f t="shared" si="111"/>
        <v>96485485.817798853</v>
      </c>
      <c r="J419" s="29">
        <f t="shared" si="112"/>
        <v>93465976.009831756</v>
      </c>
      <c r="K419" s="29">
        <f t="shared" si="113"/>
        <v>108997362.66575442</v>
      </c>
      <c r="L419" s="29">
        <f t="shared" si="114"/>
        <v>95999587.687781155</v>
      </c>
      <c r="M419" s="29">
        <f t="shared" si="115"/>
        <v>104363976.92594287</v>
      </c>
      <c r="N419" s="29">
        <f t="shared" si="116"/>
        <v>84997465.743809134</v>
      </c>
      <c r="O419" s="29">
        <f t="shared" si="117"/>
        <v>77847821.830691665</v>
      </c>
      <c r="P419" s="29">
        <f t="shared" si="118"/>
        <v>1197391.8204007412</v>
      </c>
      <c r="Q419" s="29">
        <f t="shared" si="119"/>
        <v>1926239.0154272791</v>
      </c>
      <c r="R419" s="29">
        <f t="shared" si="120"/>
        <v>2377430.1361579932</v>
      </c>
      <c r="S419" s="29">
        <f t="shared" si="121"/>
        <v>-242949.06500884602</v>
      </c>
      <c r="T419" s="29">
        <f t="shared" si="122"/>
        <v>1856824.9968533232</v>
      </c>
    </row>
    <row r="420" spans="1:20">
      <c r="A420" s="25" t="s">
        <v>763</v>
      </c>
      <c r="B420" t="str">
        <f>VLOOKUP(A420,'Branch Population-2'!$A$2:$B$943,2,0)</f>
        <v>176812.68</v>
      </c>
      <c r="C420">
        <f t="shared" si="123"/>
        <v>0</v>
      </c>
      <c r="D420" s="98">
        <f t="shared" si="124"/>
        <v>176812.68</v>
      </c>
      <c r="E420" s="120">
        <f t="shared" si="108"/>
        <v>4.851675489387545E-3</v>
      </c>
      <c r="F420">
        <v>100547707.06263544</v>
      </c>
      <c r="G420" s="29">
        <f t="shared" si="109"/>
        <v>84678371.605776265</v>
      </c>
      <c r="H420" s="29">
        <f t="shared" si="110"/>
        <v>83772989.551185265</v>
      </c>
      <c r="I420" s="29">
        <f t="shared" si="111"/>
        <v>69915614.215639457</v>
      </c>
      <c r="J420" s="29">
        <f t="shared" si="112"/>
        <v>67727607.583711162</v>
      </c>
      <c r="K420" s="29">
        <f t="shared" si="113"/>
        <v>78982009.512307808</v>
      </c>
      <c r="L420" s="29">
        <f t="shared" si="114"/>
        <v>69563521.194409609</v>
      </c>
      <c r="M420" s="29">
        <f t="shared" si="115"/>
        <v>75624551.05986613</v>
      </c>
      <c r="N420" s="29">
        <f t="shared" si="116"/>
        <v>61591129.213705406</v>
      </c>
      <c r="O420" s="29">
        <f t="shared" si="117"/>
        <v>56410331.90132349</v>
      </c>
      <c r="P420" s="29">
        <f t="shared" si="118"/>
        <v>867657.80231638893</v>
      </c>
      <c r="Q420" s="29">
        <f t="shared" si="119"/>
        <v>1395797.3341611472</v>
      </c>
      <c r="R420" s="29">
        <f t="shared" si="120"/>
        <v>1722740.8538745693</v>
      </c>
      <c r="S420" s="29">
        <f t="shared" si="121"/>
        <v>-176046.51061491948</v>
      </c>
      <c r="T420" s="29">
        <f t="shared" si="122"/>
        <v>1345498.3311283132</v>
      </c>
    </row>
    <row r="421" spans="1:20">
      <c r="A421" s="25" t="s">
        <v>808</v>
      </c>
      <c r="B421" t="str">
        <f>VLOOKUP(A421,'Branch Population-2'!$A$2:$B$943,2,0)</f>
        <v>119853.92</v>
      </c>
      <c r="C421">
        <f t="shared" si="123"/>
        <v>0</v>
      </c>
      <c r="D421" s="98">
        <f t="shared" si="124"/>
        <v>119853.92</v>
      </c>
      <c r="E421" s="120">
        <f t="shared" si="108"/>
        <v>3.2887478769679621E-3</v>
      </c>
      <c r="F421">
        <v>68157084.879141822</v>
      </c>
      <c r="G421" s="29">
        <f t="shared" si="109"/>
        <v>57399926.160097681</v>
      </c>
      <c r="H421" s="29">
        <f t="shared" si="110"/>
        <v>56786205.535873301</v>
      </c>
      <c r="I421" s="29">
        <f t="shared" si="111"/>
        <v>47392870.426216677</v>
      </c>
      <c r="J421" s="29">
        <f t="shared" si="112"/>
        <v>45909712.251007743</v>
      </c>
      <c r="K421" s="29">
        <f t="shared" si="113"/>
        <v>53538600.566019244</v>
      </c>
      <c r="L421" s="29">
        <f t="shared" si="114"/>
        <v>47154201.294573866</v>
      </c>
      <c r="M421" s="29">
        <f t="shared" si="115"/>
        <v>51262719.917853802</v>
      </c>
      <c r="N421" s="29">
        <f t="shared" si="116"/>
        <v>41750050.242375776</v>
      </c>
      <c r="O421" s="29">
        <f t="shared" si="117"/>
        <v>38238204.448202886</v>
      </c>
      <c r="P421" s="29">
        <f t="shared" si="118"/>
        <v>588148.93154837249</v>
      </c>
      <c r="Q421" s="29">
        <f t="shared" si="119"/>
        <v>946152.62901259912</v>
      </c>
      <c r="R421" s="29">
        <f t="shared" si="120"/>
        <v>1167773.9655380729</v>
      </c>
      <c r="S421" s="29">
        <f t="shared" si="121"/>
        <v>-119334.56582140891</v>
      </c>
      <c r="T421" s="29">
        <f t="shared" si="122"/>
        <v>912057.03877791099</v>
      </c>
    </row>
    <row r="422" spans="1:20">
      <c r="A422" s="25" t="s">
        <v>739</v>
      </c>
      <c r="B422" t="str">
        <f>VLOOKUP(A422,'Branch Population-2'!$A$2:$B$943,2,0)</f>
        <v>87964.48</v>
      </c>
      <c r="C422">
        <f t="shared" si="123"/>
        <v>0</v>
      </c>
      <c r="D422" s="98">
        <f t="shared" si="124"/>
        <v>87964.479999999996</v>
      </c>
      <c r="E422" s="120">
        <f t="shared" si="108"/>
        <v>2.413713267355717E-3</v>
      </c>
      <c r="F422">
        <v>50022581.903950848</v>
      </c>
      <c r="G422" s="29">
        <f t="shared" si="109"/>
        <v>42127572.103702478</v>
      </c>
      <c r="H422" s="29">
        <f t="shared" si="110"/>
        <v>41677143.652341247</v>
      </c>
      <c r="I422" s="29">
        <f t="shared" si="111"/>
        <v>34783085.966228954</v>
      </c>
      <c r="J422" s="29">
        <f t="shared" si="112"/>
        <v>33694550.542105965</v>
      </c>
      <c r="K422" s="29">
        <f t="shared" si="113"/>
        <v>39293626.430554695</v>
      </c>
      <c r="L422" s="29">
        <f t="shared" si="114"/>
        <v>34607919.346255146</v>
      </c>
      <c r="M422" s="29">
        <f t="shared" si="115"/>
        <v>37623287.590090103</v>
      </c>
      <c r="N422" s="29">
        <f t="shared" si="116"/>
        <v>30641646.593990907</v>
      </c>
      <c r="O422" s="29">
        <f t="shared" si="117"/>
        <v>28064194.900090486</v>
      </c>
      <c r="P422" s="29">
        <f t="shared" si="118"/>
        <v>431660.59922118671</v>
      </c>
      <c r="Q422" s="29">
        <f t="shared" si="119"/>
        <v>694410.52918190893</v>
      </c>
      <c r="R422" s="29">
        <f t="shared" si="120"/>
        <v>857065.24772902287</v>
      </c>
      <c r="S422" s="29">
        <f t="shared" si="121"/>
        <v>-87583.309986907436</v>
      </c>
      <c r="T422" s="29">
        <f t="shared" si="122"/>
        <v>669386.72632850695</v>
      </c>
    </row>
    <row r="423" spans="1:20">
      <c r="A423" s="25" t="s">
        <v>603</v>
      </c>
      <c r="B423" t="str">
        <f>VLOOKUP(A423,'Branch Population-2'!$A$2:$B$943,2,0)</f>
        <v>197898</v>
      </c>
      <c r="C423">
        <f t="shared" si="123"/>
        <v>0</v>
      </c>
      <c r="D423" s="98">
        <f t="shared" si="124"/>
        <v>197898</v>
      </c>
      <c r="E423" s="120">
        <f t="shared" si="108"/>
        <v>5.4302489843987226E-3</v>
      </c>
      <c r="F423">
        <v>112538253.09520464</v>
      </c>
      <c r="G423" s="29">
        <f t="shared" si="109"/>
        <v>94776462.774275646</v>
      </c>
      <c r="H423" s="29">
        <f t="shared" si="110"/>
        <v>93763111.820942149</v>
      </c>
      <c r="I423" s="29">
        <f t="shared" si="111"/>
        <v>78253212.507420942</v>
      </c>
      <c r="J423" s="29">
        <f t="shared" si="112"/>
        <v>75804281.036864951</v>
      </c>
      <c r="K423" s="29">
        <f t="shared" si="113"/>
        <v>88400796.359552324</v>
      </c>
      <c r="L423" s="29">
        <f t="shared" si="114"/>
        <v>77859131.581124574</v>
      </c>
      <c r="M423" s="29">
        <f t="shared" si="115"/>
        <v>84642953.240940571</v>
      </c>
      <c r="N423" s="29">
        <f t="shared" si="116"/>
        <v>68936013.464271188</v>
      </c>
      <c r="O423" s="29">
        <f t="shared" si="117"/>
        <v>63137394.120196104</v>
      </c>
      <c r="P423" s="29">
        <f t="shared" si="118"/>
        <v>971127.99694461236</v>
      </c>
      <c r="Q423" s="29">
        <f t="shared" si="119"/>
        <v>1562249.3863891589</v>
      </c>
      <c r="R423" s="29">
        <f t="shared" si="120"/>
        <v>1928181.675092926</v>
      </c>
      <c r="S423" s="29">
        <f t="shared" si="121"/>
        <v>-197040.4631481822</v>
      </c>
      <c r="T423" s="29">
        <f t="shared" si="122"/>
        <v>1505952.1112039641</v>
      </c>
    </row>
    <row r="424" spans="1:20">
      <c r="A424" s="25" t="s">
        <v>801</v>
      </c>
      <c r="B424" t="str">
        <f>VLOOKUP(A424,'Branch Population-2'!$A$2:$B$943,2,0)</f>
        <v>27038</v>
      </c>
      <c r="C424">
        <f t="shared" si="123"/>
        <v>0</v>
      </c>
      <c r="D424" s="98">
        <f t="shared" si="124"/>
        <v>27038</v>
      </c>
      <c r="E424" s="120">
        <f t="shared" si="108"/>
        <v>7.4191286440576795E-4</v>
      </c>
      <c r="F424">
        <v>15375644.459206982</v>
      </c>
      <c r="G424" s="29">
        <f t="shared" si="109"/>
        <v>12948923.185130041</v>
      </c>
      <c r="H424" s="29">
        <f t="shared" si="110"/>
        <v>12810473.159984607</v>
      </c>
      <c r="I424" s="29">
        <f t="shared" si="111"/>
        <v>10691418.608453078</v>
      </c>
      <c r="J424" s="29">
        <f t="shared" si="112"/>
        <v>10356831.047684943</v>
      </c>
      <c r="K424" s="29">
        <f t="shared" si="113"/>
        <v>12077841.776923344</v>
      </c>
      <c r="L424" s="29">
        <f t="shared" si="114"/>
        <v>10637576.932007631</v>
      </c>
      <c r="M424" s="29">
        <f t="shared" si="115"/>
        <v>11564422.933675688</v>
      </c>
      <c r="N424" s="29">
        <f t="shared" si="116"/>
        <v>9418447.5439214353</v>
      </c>
      <c r="O424" s="29">
        <f t="shared" si="117"/>
        <v>8626205.7333669979</v>
      </c>
      <c r="P424" s="29">
        <f t="shared" si="118"/>
        <v>132681.27409770907</v>
      </c>
      <c r="Q424" s="29">
        <f t="shared" si="119"/>
        <v>213443.78876587978</v>
      </c>
      <c r="R424" s="29">
        <f t="shared" si="120"/>
        <v>263439.63117950934</v>
      </c>
      <c r="S424" s="29">
        <f t="shared" si="121"/>
        <v>-26920.838222723578</v>
      </c>
      <c r="T424" s="29">
        <f t="shared" si="122"/>
        <v>205752.12070224452</v>
      </c>
    </row>
    <row r="425" spans="1:20">
      <c r="A425" s="25" t="s">
        <v>781</v>
      </c>
      <c r="B425" t="str">
        <f>VLOOKUP(A425,'Branch Population-2'!$A$2:$B$943,2,0)</f>
        <v>230011</v>
      </c>
      <c r="C425">
        <f t="shared" si="123"/>
        <v>0</v>
      </c>
      <c r="D425" s="98">
        <f t="shared" si="124"/>
        <v>230011</v>
      </c>
      <c r="E425" s="120">
        <f t="shared" si="108"/>
        <v>6.311417998921336E-3</v>
      </c>
      <c r="F425">
        <v>130799887.48082907</v>
      </c>
      <c r="G425" s="29">
        <f t="shared" si="109"/>
        <v>110155883.22860217</v>
      </c>
      <c r="H425" s="29">
        <f t="shared" si="110"/>
        <v>108978095.3473341</v>
      </c>
      <c r="I425" s="29">
        <f t="shared" si="111"/>
        <v>90951397.497925177</v>
      </c>
      <c r="J425" s="29">
        <f t="shared" si="112"/>
        <v>88105076.784860611</v>
      </c>
      <c r="K425" s="29">
        <f t="shared" si="113"/>
        <v>102745634.47562376</v>
      </c>
      <c r="L425" s="29">
        <f t="shared" si="114"/>
        <v>90493368.877432033</v>
      </c>
      <c r="M425" s="29">
        <f t="shared" si="115"/>
        <v>98378004.415921226</v>
      </c>
      <c r="N425" s="29">
        <f t="shared" si="116"/>
        <v>80122292.256265745</v>
      </c>
      <c r="O425" s="29">
        <f t="shared" si="117"/>
        <v>73382728.269009411</v>
      </c>
      <c r="P425" s="29">
        <f t="shared" si="118"/>
        <v>1128713.3862152584</v>
      </c>
      <c r="Q425" s="29">
        <f t="shared" si="119"/>
        <v>1815756.3169549808</v>
      </c>
      <c r="R425" s="29">
        <f t="shared" si="120"/>
        <v>2241068.6074129045</v>
      </c>
      <c r="S425" s="29">
        <f t="shared" si="121"/>
        <v>-229014.31024657417</v>
      </c>
      <c r="T425" s="29">
        <f t="shared" si="122"/>
        <v>1750323.6568845313</v>
      </c>
    </row>
    <row r="426" spans="1:20">
      <c r="A426" s="25" t="s">
        <v>815</v>
      </c>
      <c r="B426" t="str">
        <f>VLOOKUP(A426,'Branch Population-2'!$A$2:$B$943,2,0)</f>
        <v>152726.75</v>
      </c>
      <c r="C426">
        <f t="shared" si="123"/>
        <v>0</v>
      </c>
      <c r="D426" s="98">
        <f t="shared" si="124"/>
        <v>152726.75</v>
      </c>
      <c r="E426" s="120">
        <f t="shared" si="108"/>
        <v>4.1907663497257053E-3</v>
      </c>
      <c r="F426">
        <v>86850810.245217457</v>
      </c>
      <c r="G426" s="29">
        <f t="shared" si="109"/>
        <v>73143241.144484043</v>
      </c>
      <c r="H426" s="29">
        <f t="shared" si="110"/>
        <v>72361192.828118905</v>
      </c>
      <c r="I426" s="29">
        <f t="shared" si="111"/>
        <v>60391508.874863572</v>
      </c>
      <c r="J426" s="29">
        <f t="shared" si="112"/>
        <v>58501558.776981145</v>
      </c>
      <c r="K426" s="29">
        <f t="shared" si="113"/>
        <v>68222853.820686713</v>
      </c>
      <c r="L426" s="29">
        <f t="shared" si="114"/>
        <v>60087378.974054903</v>
      </c>
      <c r="M426" s="29">
        <f t="shared" si="115"/>
        <v>65322757.980832651</v>
      </c>
      <c r="N426" s="29">
        <f t="shared" si="116"/>
        <v>53201009.077172987</v>
      </c>
      <c r="O426" s="29">
        <f t="shared" si="117"/>
        <v>48725954.822416902</v>
      </c>
      <c r="P426" s="29">
        <f t="shared" si="118"/>
        <v>749462.9698499256</v>
      </c>
      <c r="Q426" s="29">
        <f t="shared" si="119"/>
        <v>1205657.8210629236</v>
      </c>
      <c r="R426" s="29">
        <f t="shared" si="120"/>
        <v>1488064.1575281131</v>
      </c>
      <c r="S426" s="29">
        <f t="shared" si="121"/>
        <v>-152064.95040433272</v>
      </c>
      <c r="T426" s="29">
        <f t="shared" si="122"/>
        <v>1162210.6923759717</v>
      </c>
    </row>
    <row r="427" spans="1:20">
      <c r="A427" s="25" t="s">
        <v>226</v>
      </c>
      <c r="B427" t="str">
        <f>VLOOKUP(A427,'Branch Population-2'!$A$2:$B$943,2,0)</f>
        <v>260230</v>
      </c>
      <c r="C427">
        <f t="shared" si="123"/>
        <v>0</v>
      </c>
      <c r="D427" s="98">
        <f t="shared" si="124"/>
        <v>260230</v>
      </c>
      <c r="E427" s="120">
        <f t="shared" si="108"/>
        <v>7.1406163438239882E-3</v>
      </c>
      <c r="F427">
        <v>147984464.73923486</v>
      </c>
      <c r="G427" s="29">
        <f t="shared" si="109"/>
        <v>124628237.31290741</v>
      </c>
      <c r="H427" s="29">
        <f t="shared" si="110"/>
        <v>123295710.86703137</v>
      </c>
      <c r="I427" s="29">
        <f t="shared" si="111"/>
        <v>102900653.32042846</v>
      </c>
      <c r="J427" s="29">
        <f t="shared" si="112"/>
        <v>99680381.076227993</v>
      </c>
      <c r="K427" s="29">
        <f t="shared" si="113"/>
        <v>116244425.09093726</v>
      </c>
      <c r="L427" s="29">
        <f t="shared" si="114"/>
        <v>102382448.59147666</v>
      </c>
      <c r="M427" s="29">
        <f t="shared" si="115"/>
        <v>111302972.8541469</v>
      </c>
      <c r="N427" s="29">
        <f t="shared" si="116"/>
        <v>90648812.943068102</v>
      </c>
      <c r="O427" s="29">
        <f t="shared" si="117"/>
        <v>83023800.502777353</v>
      </c>
      <c r="P427" s="29">
        <f t="shared" si="118"/>
        <v>1277004.5106312165</v>
      </c>
      <c r="Q427" s="29">
        <f t="shared" si="119"/>
        <v>2054311.6040589134</v>
      </c>
      <c r="R427" s="29">
        <f t="shared" si="120"/>
        <v>2535501.7095141546</v>
      </c>
      <c r="S427" s="29">
        <f t="shared" si="121"/>
        <v>-259102.364475899</v>
      </c>
      <c r="T427" s="29">
        <f t="shared" si="122"/>
        <v>1980282.3570657996</v>
      </c>
    </row>
    <row r="428" spans="1:20">
      <c r="A428" s="25" t="s">
        <v>520</v>
      </c>
      <c r="B428" t="str">
        <f>VLOOKUP(A428,'Branch Population-2'!$A$2:$B$943,2,0)</f>
        <v>41253.63</v>
      </c>
      <c r="C428">
        <f t="shared" si="123"/>
        <v>0</v>
      </c>
      <c r="D428" s="98">
        <f t="shared" si="124"/>
        <v>41253.629999999997</v>
      </c>
      <c r="E428" s="120">
        <f t="shared" si="108"/>
        <v>1.13198456988075E-3</v>
      </c>
      <c r="F428">
        <v>23459617.853823315</v>
      </c>
      <c r="G428" s="29">
        <f t="shared" si="109"/>
        <v>19757011.83437296</v>
      </c>
      <c r="H428" s="29">
        <f t="shared" si="110"/>
        <v>19545769.652597666</v>
      </c>
      <c r="I428" s="29">
        <f t="shared" si="111"/>
        <v>16312590.703759084</v>
      </c>
      <c r="J428" s="29">
        <f t="shared" si="112"/>
        <v>15802088.764468782</v>
      </c>
      <c r="K428" s="29">
        <f t="shared" si="113"/>
        <v>18427946.440703385</v>
      </c>
      <c r="L428" s="29">
        <f t="shared" si="114"/>
        <v>16230440.966402024</v>
      </c>
      <c r="M428" s="29">
        <f t="shared" si="115"/>
        <v>17644590.016619988</v>
      </c>
      <c r="N428" s="29">
        <f t="shared" si="116"/>
        <v>14370336.199102879</v>
      </c>
      <c r="O428" s="29">
        <f t="shared" si="117"/>
        <v>13161561.492277564</v>
      </c>
      <c r="P428" s="29">
        <f t="shared" si="118"/>
        <v>202440.42420132676</v>
      </c>
      <c r="Q428" s="29">
        <f t="shared" si="119"/>
        <v>325665.03023691697</v>
      </c>
      <c r="R428" s="29">
        <f t="shared" si="120"/>
        <v>401946.92921132996</v>
      </c>
      <c r="S428" s="29">
        <f t="shared" si="121"/>
        <v>-41074.868678530067</v>
      </c>
      <c r="T428" s="29">
        <f t="shared" si="122"/>
        <v>313929.35347162269</v>
      </c>
    </row>
    <row r="429" spans="1:20">
      <c r="A429" s="25" t="s">
        <v>521</v>
      </c>
      <c r="B429" t="str">
        <f>VLOOKUP(A429,'Branch Population-2'!$A$2:$B$943,2,0)</f>
        <v>72460.48</v>
      </c>
      <c r="C429">
        <f t="shared" si="123"/>
        <v>0</v>
      </c>
      <c r="D429" s="98">
        <f t="shared" si="124"/>
        <v>72460.479999999996</v>
      </c>
      <c r="E429" s="120">
        <f t="shared" si="108"/>
        <v>1.9882891587031902E-3</v>
      </c>
      <c r="F429">
        <v>41205953.762241222</v>
      </c>
      <c r="G429" s="29">
        <f t="shared" si="109"/>
        <v>34702462.810771935</v>
      </c>
      <c r="H429" s="29">
        <f t="shared" si="110"/>
        <v>34331423.707360059</v>
      </c>
      <c r="I429" s="29">
        <f t="shared" si="111"/>
        <v>28652464.096806053</v>
      </c>
      <c r="J429" s="29">
        <f t="shared" si="112"/>
        <v>27755786.263560683</v>
      </c>
      <c r="K429" s="29">
        <f t="shared" si="113"/>
        <v>32368008.451805547</v>
      </c>
      <c r="L429" s="29">
        <f t="shared" si="114"/>
        <v>28508171.112145878</v>
      </c>
      <c r="M429" s="29">
        <f t="shared" si="115"/>
        <v>30992071.776653171</v>
      </c>
      <c r="N429" s="29">
        <f t="shared" si="116"/>
        <v>25240965.673769075</v>
      </c>
      <c r="O429" s="29">
        <f t="shared" si="117"/>
        <v>23117797.470912222</v>
      </c>
      <c r="P429" s="29">
        <f t="shared" si="118"/>
        <v>355579.14076971542</v>
      </c>
      <c r="Q429" s="29">
        <f t="shared" si="119"/>
        <v>572018.61775997689</v>
      </c>
      <c r="R429" s="29">
        <f t="shared" si="120"/>
        <v>706004.96065871033</v>
      </c>
      <c r="S429" s="29">
        <f t="shared" si="121"/>
        <v>-72146.492330087189</v>
      </c>
      <c r="T429" s="29">
        <f t="shared" si="122"/>
        <v>551405.33423709497</v>
      </c>
    </row>
    <row r="430" spans="1:20">
      <c r="A430" s="25" t="s">
        <v>760</v>
      </c>
      <c r="B430" t="str">
        <f>VLOOKUP(A430,'Branch Population-2'!$A$2:$B$943,2,0)</f>
        <v>226408</v>
      </c>
      <c r="C430">
        <f t="shared" si="123"/>
        <v>0</v>
      </c>
      <c r="D430" s="98">
        <f t="shared" si="124"/>
        <v>226408</v>
      </c>
      <c r="E430" s="120">
        <f t="shared" si="108"/>
        <v>6.2125529922472484E-3</v>
      </c>
      <c r="F430">
        <v>128750976.80006413</v>
      </c>
      <c r="G430" s="29">
        <f t="shared" si="109"/>
        <v>108430349.89640218</v>
      </c>
      <c r="H430" s="29">
        <f t="shared" si="110"/>
        <v>107271011.43597141</v>
      </c>
      <c r="I430" s="29">
        <f t="shared" si="111"/>
        <v>89526692.222155645</v>
      </c>
      <c r="J430" s="29">
        <f t="shared" si="112"/>
        <v>86724957.609447896</v>
      </c>
      <c r="K430" s="29">
        <f t="shared" si="113"/>
        <v>101136178.74952513</v>
      </c>
      <c r="L430" s="29">
        <f t="shared" si="114"/>
        <v>89075838.376432568</v>
      </c>
      <c r="M430" s="29">
        <f t="shared" si="115"/>
        <v>96836965.292094275</v>
      </c>
      <c r="N430" s="29">
        <f t="shared" si="116"/>
        <v>78867219.15541698</v>
      </c>
      <c r="O430" s="29">
        <f t="shared" si="117"/>
        <v>72233226.854063004</v>
      </c>
      <c r="P430" s="29">
        <f t="shared" si="118"/>
        <v>1111032.6912461764</v>
      </c>
      <c r="Q430" s="29">
        <f t="shared" si="119"/>
        <v>1787313.4598308052</v>
      </c>
      <c r="R430" s="29">
        <f t="shared" si="120"/>
        <v>2205963.4594308138</v>
      </c>
      <c r="S430" s="29">
        <f t="shared" si="121"/>
        <v>-225426.92286154299</v>
      </c>
      <c r="T430" s="29">
        <f t="shared" si="122"/>
        <v>1722905.7675846503</v>
      </c>
    </row>
    <row r="431" spans="1:20">
      <c r="A431" s="25" t="s">
        <v>574</v>
      </c>
      <c r="B431" t="str">
        <f>VLOOKUP(A431,'Branch Population-2'!$A$2:$B$943,2,0)</f>
        <v>76514.64</v>
      </c>
      <c r="C431">
        <f t="shared" si="123"/>
        <v>0</v>
      </c>
      <c r="D431" s="98">
        <f t="shared" si="124"/>
        <v>76514.64</v>
      </c>
      <c r="E431" s="120">
        <f t="shared" si="108"/>
        <v>2.0995338313253994E-3</v>
      </c>
      <c r="F431">
        <v>43511424.682454944</v>
      </c>
      <c r="G431" s="29">
        <f t="shared" si="109"/>
        <v>36644063.75833562</v>
      </c>
      <c r="H431" s="29">
        <f t="shared" si="110"/>
        <v>36252265.036832772</v>
      </c>
      <c r="I431" s="29">
        <f t="shared" si="111"/>
        <v>30255567.938275326</v>
      </c>
      <c r="J431" s="29">
        <f t="shared" si="112"/>
        <v>29308721.027976781</v>
      </c>
      <c r="K431" s="29">
        <f t="shared" si="113"/>
        <v>34178996.80221355</v>
      </c>
      <c r="L431" s="29">
        <f t="shared" si="114"/>
        <v>30103201.768801998</v>
      </c>
      <c r="M431" s="29">
        <f t="shared" si="115"/>
        <v>32726076.543307163</v>
      </c>
      <c r="N431" s="29">
        <f t="shared" si="116"/>
        <v>26653196.360013049</v>
      </c>
      <c r="O431" s="29">
        <f t="shared" si="117"/>
        <v>24411237.009191208</v>
      </c>
      <c r="P431" s="29">
        <f t="shared" si="118"/>
        <v>375473.7747735607</v>
      </c>
      <c r="Q431" s="29">
        <f t="shared" si="119"/>
        <v>604023.0289835541</v>
      </c>
      <c r="R431" s="29">
        <f t="shared" si="120"/>
        <v>745505.90063735959</v>
      </c>
      <c r="S431" s="29">
        <f t="shared" si="121"/>
        <v>-76183.084736664488</v>
      </c>
      <c r="T431" s="29">
        <f t="shared" si="122"/>
        <v>582256.43334450724</v>
      </c>
    </row>
    <row r="432" spans="1:20">
      <c r="A432" s="25" t="s">
        <v>522</v>
      </c>
      <c r="B432" t="str">
        <f>VLOOKUP(A432,'Branch Population-2'!$A$2:$B$943,2,0)</f>
        <v>369933</v>
      </c>
      <c r="C432">
        <f t="shared" si="123"/>
        <v>0</v>
      </c>
      <c r="D432" s="98">
        <f t="shared" si="124"/>
        <v>369933</v>
      </c>
      <c r="E432" s="120">
        <f t="shared" si="108"/>
        <v>1.0150826676093606E-2</v>
      </c>
      <c r="F432">
        <v>210369046.59101322</v>
      </c>
      <c r="G432" s="29">
        <f t="shared" si="109"/>
        <v>177166728.33215144</v>
      </c>
      <c r="H432" s="29">
        <f t="shared" si="110"/>
        <v>175272459.77855554</v>
      </c>
      <c r="I432" s="29">
        <f t="shared" si="111"/>
        <v>146279627.19435138</v>
      </c>
      <c r="J432" s="29">
        <f t="shared" si="112"/>
        <v>141701811.52316123</v>
      </c>
      <c r="K432" s="29">
        <f t="shared" si="113"/>
        <v>165248622.01577717</v>
      </c>
      <c r="L432" s="29">
        <f t="shared" si="114"/>
        <v>145542967.20128629</v>
      </c>
      <c r="M432" s="29">
        <f t="shared" si="115"/>
        <v>158224042.79619232</v>
      </c>
      <c r="N432" s="29">
        <f t="shared" si="116"/>
        <v>128862880.21545559</v>
      </c>
      <c r="O432" s="29">
        <f t="shared" si="117"/>
        <v>118023454.60321228</v>
      </c>
      <c r="P432" s="29">
        <f t="shared" si="118"/>
        <v>1815340.6971960871</v>
      </c>
      <c r="Q432" s="29">
        <f t="shared" si="119"/>
        <v>2920330.6867937054</v>
      </c>
      <c r="R432" s="29">
        <f t="shared" si="120"/>
        <v>3604372.1089255642</v>
      </c>
      <c r="S432" s="29">
        <f t="shared" si="121"/>
        <v>-368329.99653253943</v>
      </c>
      <c r="T432" s="29">
        <f t="shared" si="122"/>
        <v>2815093.5449272655</v>
      </c>
    </row>
    <row r="433" spans="1:20">
      <c r="A433" s="25" t="s">
        <v>524</v>
      </c>
      <c r="B433" t="str">
        <f>VLOOKUP(A433,'Branch Population-2'!$A$2:$B$943,2,0)</f>
        <v>42777.84</v>
      </c>
      <c r="C433">
        <f t="shared" si="123"/>
        <v>0</v>
      </c>
      <c r="D433" s="98">
        <f t="shared" si="124"/>
        <v>42777.84</v>
      </c>
      <c r="E433" s="120">
        <f t="shared" si="108"/>
        <v>1.1738083366924933E-3</v>
      </c>
      <c r="F433">
        <v>24326387.253970068</v>
      </c>
      <c r="G433" s="29">
        <f t="shared" si="109"/>
        <v>20486979.961009808</v>
      </c>
      <c r="H433" s="29">
        <f t="shared" si="110"/>
        <v>20267932.952219684</v>
      </c>
      <c r="I433" s="29">
        <f t="shared" si="111"/>
        <v>16915296.789904151</v>
      </c>
      <c r="J433" s="29">
        <f t="shared" si="112"/>
        <v>16385933.185328012</v>
      </c>
      <c r="K433" s="29">
        <f t="shared" si="113"/>
        <v>19108809.197371937</v>
      </c>
      <c r="L433" s="29">
        <f t="shared" si="114"/>
        <v>16830111.842041321</v>
      </c>
      <c r="M433" s="29">
        <f t="shared" si="115"/>
        <v>18296509.873108555</v>
      </c>
      <c r="N433" s="29">
        <f t="shared" si="116"/>
        <v>14901281.236861607</v>
      </c>
      <c r="O433" s="29">
        <f t="shared" si="117"/>
        <v>13647845.575451441</v>
      </c>
      <c r="P433" s="29">
        <f t="shared" si="118"/>
        <v>209920.05009053712</v>
      </c>
      <c r="Q433" s="29">
        <f t="shared" si="119"/>
        <v>337697.47188477707</v>
      </c>
      <c r="R433" s="29">
        <f t="shared" si="120"/>
        <v>416797.7806145447</v>
      </c>
      <c r="S433" s="29">
        <f t="shared" si="121"/>
        <v>-42592.473931413326</v>
      </c>
      <c r="T433" s="29">
        <f t="shared" si="122"/>
        <v>325528.19361865899</v>
      </c>
    </row>
    <row r="434" spans="1:20">
      <c r="A434" s="25" t="s">
        <v>527</v>
      </c>
      <c r="B434" t="str">
        <f>VLOOKUP(A434,'Branch Population-2'!$A$2:$B$943,2,0)</f>
        <v>64778.4</v>
      </c>
      <c r="C434">
        <f t="shared" si="123"/>
        <v>0</v>
      </c>
      <c r="D434" s="98">
        <f t="shared" si="124"/>
        <v>64778.400000000001</v>
      </c>
      <c r="E434" s="120">
        <f t="shared" si="108"/>
        <v>1.7774956836904578E-3</v>
      </c>
      <c r="F434">
        <v>36837400.955554903</v>
      </c>
      <c r="G434" s="29">
        <f t="shared" si="109"/>
        <v>31023393.951313995</v>
      </c>
      <c r="H434" s="29">
        <f t="shared" si="110"/>
        <v>30691691.491484091</v>
      </c>
      <c r="I434" s="29">
        <f t="shared" si="111"/>
        <v>25614801.064642981</v>
      </c>
      <c r="J434" s="29">
        <f t="shared" si="112"/>
        <v>24813186.786720701</v>
      </c>
      <c r="K434" s="29">
        <f t="shared" si="113"/>
        <v>28936432.64155082</v>
      </c>
      <c r="L434" s="29">
        <f t="shared" si="114"/>
        <v>25485805.663598016</v>
      </c>
      <c r="M434" s="29">
        <f t="shared" si="115"/>
        <v>27706369.353014909</v>
      </c>
      <c r="N434" s="29">
        <f t="shared" si="116"/>
        <v>22564981.225651316</v>
      </c>
      <c r="O434" s="29">
        <f t="shared" si="117"/>
        <v>20666906.038846835</v>
      </c>
      <c r="P434" s="29">
        <f t="shared" si="118"/>
        <v>317881.52400366287</v>
      </c>
      <c r="Q434" s="29">
        <f t="shared" si="119"/>
        <v>511374.62557110982</v>
      </c>
      <c r="R434" s="29">
        <f t="shared" si="120"/>
        <v>631156.06939857698</v>
      </c>
      <c r="S434" s="29">
        <f t="shared" si="121"/>
        <v>-64497.700522482322</v>
      </c>
      <c r="T434" s="29">
        <f t="shared" si="122"/>
        <v>492946.7111361149</v>
      </c>
    </row>
    <row r="435" spans="1:20">
      <c r="A435" s="25" t="s">
        <v>525</v>
      </c>
      <c r="B435" t="str">
        <f>VLOOKUP(A435,'Branch Population-2'!$A$2:$B$943,2,0)</f>
        <v>46100.28</v>
      </c>
      <c r="C435">
        <f t="shared" si="123"/>
        <v>0</v>
      </c>
      <c r="D435" s="98">
        <f t="shared" si="124"/>
        <v>46100.28</v>
      </c>
      <c r="E435" s="120">
        <f t="shared" si="108"/>
        <v>1.2649748792332249E-3</v>
      </c>
      <c r="F435">
        <v>26215752.450251143</v>
      </c>
      <c r="G435" s="29">
        <f t="shared" si="109"/>
        <v>22078148.699348573</v>
      </c>
      <c r="H435" s="29">
        <f t="shared" si="110"/>
        <v>21842088.897395339</v>
      </c>
      <c r="I435" s="29">
        <f t="shared" si="111"/>
        <v>18229062.48416663</v>
      </c>
      <c r="J435" s="29">
        <f t="shared" si="112"/>
        <v>17658584.629446305</v>
      </c>
      <c r="K435" s="29">
        <f t="shared" si="113"/>
        <v>20592939.112059459</v>
      </c>
      <c r="L435" s="29">
        <f t="shared" si="114"/>
        <v>18137261.450073704</v>
      </c>
      <c r="M435" s="29">
        <f t="shared" si="115"/>
        <v>19717550.679816205</v>
      </c>
      <c r="N435" s="29">
        <f t="shared" si="116"/>
        <v>16058623.749541035</v>
      </c>
      <c r="O435" s="29">
        <f t="shared" si="117"/>
        <v>14707837.105030844</v>
      </c>
      <c r="P435" s="29">
        <f t="shared" si="118"/>
        <v>226223.97687185204</v>
      </c>
      <c r="Q435" s="29">
        <f t="shared" si="119"/>
        <v>363925.52801124024</v>
      </c>
      <c r="R435" s="29">
        <f t="shared" si="120"/>
        <v>449169.34538324247</v>
      </c>
      <c r="S435" s="29">
        <f t="shared" si="121"/>
        <v>-45900.51704646273</v>
      </c>
      <c r="T435" s="29">
        <f t="shared" si="122"/>
        <v>350811.09456939378</v>
      </c>
    </row>
    <row r="436" spans="1:20">
      <c r="A436" s="25" t="s">
        <v>493</v>
      </c>
      <c r="B436" t="str">
        <f>VLOOKUP(A436,'Branch Population-2'!$A$2:$B$943,2,0)</f>
        <v>66439</v>
      </c>
      <c r="C436">
        <f t="shared" si="123"/>
        <v>0</v>
      </c>
      <c r="D436" s="98">
        <f t="shared" si="124"/>
        <v>66439</v>
      </c>
      <c r="E436" s="120">
        <f t="shared" si="108"/>
        <v>1.8230619423868191E-3</v>
      </c>
      <c r="F436">
        <v>37781730.979556642</v>
      </c>
      <c r="G436" s="29">
        <f t="shared" si="109"/>
        <v>31818681.392738175</v>
      </c>
      <c r="H436" s="29">
        <f t="shared" si="110"/>
        <v>31478475.711081341</v>
      </c>
      <c r="I436" s="29">
        <f t="shared" si="111"/>
        <v>26271438.750166953</v>
      </c>
      <c r="J436" s="29">
        <f t="shared" si="112"/>
        <v>25449275.019496262</v>
      </c>
      <c r="K436" s="29">
        <f t="shared" si="113"/>
        <v>29678220.645647239</v>
      </c>
      <c r="L436" s="29">
        <f t="shared" si="114"/>
        <v>26139136.540633738</v>
      </c>
      <c r="M436" s="29">
        <f t="shared" si="115"/>
        <v>28416624.576169796</v>
      </c>
      <c r="N436" s="29">
        <f t="shared" si="116"/>
        <v>23143436.510488804</v>
      </c>
      <c r="O436" s="29">
        <f t="shared" si="117"/>
        <v>21196703.998785783</v>
      </c>
      <c r="P436" s="29">
        <f t="shared" si="118"/>
        <v>326030.44492113666</v>
      </c>
      <c r="Q436" s="29">
        <f t="shared" si="119"/>
        <v>524483.75922095892</v>
      </c>
      <c r="R436" s="29">
        <f t="shared" si="120"/>
        <v>647335.8109303728</v>
      </c>
      <c r="S436" s="29">
        <f t="shared" si="121"/>
        <v>-66151.10476660743</v>
      </c>
      <c r="T436" s="29">
        <f t="shared" si="122"/>
        <v>505583.44357335684</v>
      </c>
    </row>
    <row r="437" spans="1:20">
      <c r="A437" s="25" t="s">
        <v>675</v>
      </c>
      <c r="B437" t="str">
        <f>VLOOKUP(A437,'Branch Population-2'!$A$2:$B$943,2,0)</f>
        <v>101267.84</v>
      </c>
      <c r="C437">
        <f t="shared" si="123"/>
        <v>0</v>
      </c>
      <c r="D437" s="98">
        <f t="shared" si="124"/>
        <v>101267.84</v>
      </c>
      <c r="E437" s="120">
        <f t="shared" si="108"/>
        <v>2.7787526165613209E-3</v>
      </c>
      <c r="F437">
        <v>57587776.573409975</v>
      </c>
      <c r="G437" s="29">
        <f t="shared" si="109"/>
        <v>48498760.310823254</v>
      </c>
      <c r="H437" s="29">
        <f t="shared" si="110"/>
        <v>47980211.047030672</v>
      </c>
      <c r="I437" s="29">
        <f t="shared" si="111"/>
        <v>40043526.481760815</v>
      </c>
      <c r="J437" s="29">
        <f t="shared" si="112"/>
        <v>38790365.760928728</v>
      </c>
      <c r="K437" s="29">
        <f t="shared" si="113"/>
        <v>45236221.192794904</v>
      </c>
      <c r="L437" s="29">
        <f t="shared" si="114"/>
        <v>39841868.434730366</v>
      </c>
      <c r="M437" s="29">
        <f t="shared" si="115"/>
        <v>43313267.672897398</v>
      </c>
      <c r="N437" s="29">
        <f t="shared" si="116"/>
        <v>35275754.084112316</v>
      </c>
      <c r="O437" s="29">
        <f t="shared" si="117"/>
        <v>32308499.963521406</v>
      </c>
      <c r="P437" s="29">
        <f t="shared" si="118"/>
        <v>496943.044467895</v>
      </c>
      <c r="Q437" s="29">
        <f t="shared" si="119"/>
        <v>799430.11501357018</v>
      </c>
      <c r="R437" s="29">
        <f t="shared" si="120"/>
        <v>986684.01582755963</v>
      </c>
      <c r="S437" s="29">
        <f t="shared" si="121"/>
        <v>-100829.02351522507</v>
      </c>
      <c r="T437" s="29">
        <f t="shared" si="122"/>
        <v>770621.82258064882</v>
      </c>
    </row>
    <row r="438" spans="1:20">
      <c r="A438" s="25" t="s">
        <v>668</v>
      </c>
      <c r="B438" t="str">
        <f>VLOOKUP(A438,'Branch Population-2'!$A$2:$B$943,2,0)</f>
        <v>133729</v>
      </c>
      <c r="C438">
        <f t="shared" si="123"/>
        <v>0</v>
      </c>
      <c r="D438" s="98">
        <f t="shared" si="124"/>
        <v>133729</v>
      </c>
      <c r="E438" s="120">
        <f t="shared" si="108"/>
        <v>3.6694750145764825E-3</v>
      </c>
      <c r="F438">
        <v>76047398.398006141</v>
      </c>
      <c r="G438" s="29">
        <f t="shared" si="109"/>
        <v>64044920.06155245</v>
      </c>
      <c r="H438" s="29">
        <f t="shared" si="110"/>
        <v>63360151.091485366</v>
      </c>
      <c r="I438" s="29">
        <f t="shared" si="111"/>
        <v>52879381.577402972</v>
      </c>
      <c r="J438" s="29">
        <f t="shared" si="112"/>
        <v>51224523.233074173</v>
      </c>
      <c r="K438" s="29">
        <f t="shared" si="113"/>
        <v>59736581.958213687</v>
      </c>
      <c r="L438" s="29">
        <f t="shared" si="114"/>
        <v>52613082.533487998</v>
      </c>
      <c r="M438" s="29">
        <f t="shared" si="115"/>
        <v>57197230.360881567</v>
      </c>
      <c r="N438" s="29">
        <f t="shared" si="116"/>
        <v>46583311.324841693</v>
      </c>
      <c r="O438" s="29">
        <f t="shared" si="117"/>
        <v>42664911.107235566</v>
      </c>
      <c r="P438" s="29">
        <f t="shared" si="118"/>
        <v>656236.92964762682</v>
      </c>
      <c r="Q438" s="29">
        <f t="shared" si="119"/>
        <v>1055685.4955200953</v>
      </c>
      <c r="R438" s="29">
        <f t="shared" si="120"/>
        <v>1302963.1791554331</v>
      </c>
      <c r="S438" s="29">
        <f t="shared" si="121"/>
        <v>-133149.52195748952</v>
      </c>
      <c r="T438" s="29">
        <f t="shared" si="122"/>
        <v>1017642.7749608126</v>
      </c>
    </row>
    <row r="439" spans="1:20">
      <c r="A439" s="25" t="s">
        <v>573</v>
      </c>
      <c r="B439" t="str">
        <f>VLOOKUP(A439,'Branch Population-2'!$A$2:$B$943,2,0)</f>
        <v>40995.43</v>
      </c>
      <c r="C439">
        <f t="shared" si="123"/>
        <v>0</v>
      </c>
      <c r="D439" s="98">
        <f t="shared" si="124"/>
        <v>40995.43</v>
      </c>
      <c r="E439" s="120">
        <f t="shared" si="108"/>
        <v>1.1248996559969728E-3</v>
      </c>
      <c r="F439">
        <v>23312787.78505465</v>
      </c>
      <c r="G439" s="29">
        <f t="shared" si="109"/>
        <v>19633355.795967735</v>
      </c>
      <c r="H439" s="29">
        <f t="shared" si="110"/>
        <v>19423435.745877203</v>
      </c>
      <c r="I439" s="29">
        <f t="shared" si="111"/>
        <v>16210492.756991478</v>
      </c>
      <c r="J439" s="29">
        <f t="shared" si="112"/>
        <v>15703185.969272681</v>
      </c>
      <c r="K439" s="29">
        <f t="shared" si="113"/>
        <v>18312608.814148109</v>
      </c>
      <c r="L439" s="29">
        <f t="shared" si="114"/>
        <v>16128857.181956269</v>
      </c>
      <c r="M439" s="29">
        <f t="shared" si="115"/>
        <v>17534155.295062367</v>
      </c>
      <c r="N439" s="29">
        <f t="shared" si="116"/>
        <v>14280394.51865904</v>
      </c>
      <c r="O439" s="29">
        <f t="shared" si="117"/>
        <v>13079185.343140967</v>
      </c>
      <c r="P439" s="29">
        <f t="shared" si="118"/>
        <v>201173.38133676475</v>
      </c>
      <c r="Q439" s="29">
        <f t="shared" si="119"/>
        <v>323626.74388957804</v>
      </c>
      <c r="R439" s="29">
        <f t="shared" si="120"/>
        <v>399431.20642227202</v>
      </c>
      <c r="S439" s="29">
        <f t="shared" si="121"/>
        <v>-40817.78751760444</v>
      </c>
      <c r="T439" s="29">
        <f t="shared" si="122"/>
        <v>311964.51888454828</v>
      </c>
    </row>
    <row r="440" spans="1:20">
      <c r="A440" s="25" t="s">
        <v>232</v>
      </c>
      <c r="B440" t="str">
        <f>VLOOKUP(A440,'Branch Population-2'!$A$2:$B$943,2,0)</f>
        <v>68970</v>
      </c>
      <c r="C440">
        <f t="shared" si="123"/>
        <v>0</v>
      </c>
      <c r="D440" s="98">
        <f t="shared" si="124"/>
        <v>68970</v>
      </c>
      <c r="E440" s="120">
        <f t="shared" si="108"/>
        <v>1.8925116598145504E-3</v>
      </c>
      <c r="F440">
        <v>39221029.600987703</v>
      </c>
      <c r="G440" s="29">
        <f t="shared" si="109"/>
        <v>33030817.075168978</v>
      </c>
      <c r="H440" s="29">
        <f t="shared" si="110"/>
        <v>32677651.225835428</v>
      </c>
      <c r="I440" s="29">
        <f t="shared" si="111"/>
        <v>27272251.698535718</v>
      </c>
      <c r="J440" s="29">
        <f t="shared" si="112"/>
        <v>26418767.562646292</v>
      </c>
      <c r="K440" s="29">
        <f t="shared" si="113"/>
        <v>30808815.273112025</v>
      </c>
      <c r="L440" s="29">
        <f t="shared" si="114"/>
        <v>27134909.423794892</v>
      </c>
      <c r="M440" s="29">
        <f t="shared" si="115"/>
        <v>29499158.581833422</v>
      </c>
      <c r="N440" s="29">
        <f t="shared" si="116"/>
        <v>24025087.917163305</v>
      </c>
      <c r="O440" s="29">
        <f t="shared" si="117"/>
        <v>22004194.445976842</v>
      </c>
      <c r="P440" s="29">
        <f t="shared" si="118"/>
        <v>338450.6056113246</v>
      </c>
      <c r="Q440" s="29">
        <f t="shared" si="119"/>
        <v>544464.01772256556</v>
      </c>
      <c r="R440" s="29">
        <f t="shared" si="120"/>
        <v>671996.12998190534</v>
      </c>
      <c r="S440" s="29">
        <f t="shared" si="121"/>
        <v>-68671.137370413679</v>
      </c>
      <c r="T440" s="29">
        <f t="shared" si="122"/>
        <v>524843.69275959034</v>
      </c>
    </row>
    <row r="441" spans="1:20">
      <c r="A441" s="25" t="s">
        <v>666</v>
      </c>
      <c r="B441" t="str">
        <f>VLOOKUP(A441,'Branch Population-2'!$A$2:$B$943,2,0)</f>
        <v>282967</v>
      </c>
      <c r="C441">
        <f t="shared" si="123"/>
        <v>0</v>
      </c>
      <c r="D441" s="98">
        <f t="shared" si="124"/>
        <v>282967</v>
      </c>
      <c r="E441" s="120">
        <f t="shared" si="108"/>
        <v>7.7645113359829472E-3</v>
      </c>
      <c r="F441">
        <v>160914268.27755091</v>
      </c>
      <c r="G441" s="29">
        <f t="shared" si="109"/>
        <v>135517343.99462578</v>
      </c>
      <c r="H441" s="29">
        <f t="shared" si="110"/>
        <v>134068391.10368237</v>
      </c>
      <c r="I441" s="29">
        <f t="shared" si="111"/>
        <v>111891362.13396487</v>
      </c>
      <c r="J441" s="29">
        <f t="shared" si="112"/>
        <v>108389725.98085158</v>
      </c>
      <c r="K441" s="29">
        <f t="shared" si="113"/>
        <v>126401015.38910672</v>
      </c>
      <c r="L441" s="29">
        <f t="shared" si="114"/>
        <v>111327880.45415354</v>
      </c>
      <c r="M441" s="29">
        <f t="shared" si="115"/>
        <v>121027815.0851915</v>
      </c>
      <c r="N441" s="29">
        <f t="shared" si="116"/>
        <v>98569045.275568336</v>
      </c>
      <c r="O441" s="29">
        <f t="shared" si="117"/>
        <v>90277814.844058707</v>
      </c>
      <c r="P441" s="29">
        <f t="shared" si="118"/>
        <v>1388579.853820787</v>
      </c>
      <c r="Q441" s="29">
        <f t="shared" si="119"/>
        <v>2233802.3735377877</v>
      </c>
      <c r="R441" s="29">
        <f t="shared" si="120"/>
        <v>2757035.3619340262</v>
      </c>
      <c r="S441" s="29">
        <f t="shared" si="121"/>
        <v>-281740.83990566694</v>
      </c>
      <c r="T441" s="29">
        <f t="shared" si="122"/>
        <v>2153304.9907075972</v>
      </c>
    </row>
    <row r="442" spans="1:20">
      <c r="A442" s="25" t="s">
        <v>761</v>
      </c>
      <c r="B442" t="str">
        <f>VLOOKUP(A442,'Branch Population-2'!$A$2:$B$943,2,0)</f>
        <v>112117.95</v>
      </c>
      <c r="C442">
        <f t="shared" si="123"/>
        <v>0</v>
      </c>
      <c r="D442" s="98">
        <f t="shared" si="124"/>
        <v>112117.95</v>
      </c>
      <c r="E442" s="120">
        <f t="shared" si="108"/>
        <v>3.0764756799986194E-3</v>
      </c>
      <c r="F442">
        <v>63757886.555778734</v>
      </c>
      <c r="G442" s="29">
        <f t="shared" si="109"/>
        <v>53695048.532593042</v>
      </c>
      <c r="H442" s="29">
        <f t="shared" si="110"/>
        <v>53120940.499574535</v>
      </c>
      <c r="I442" s="29">
        <f t="shared" si="111"/>
        <v>44333898.105318882</v>
      </c>
      <c r="J442" s="29">
        <f t="shared" si="112"/>
        <v>42946470.35885746</v>
      </c>
      <c r="K442" s="29">
        <f t="shared" si="113"/>
        <v>50082952.158184871</v>
      </c>
      <c r="L442" s="29">
        <f t="shared" si="114"/>
        <v>44110633.870256126</v>
      </c>
      <c r="M442" s="29">
        <f t="shared" si="115"/>
        <v>47953968.202407874</v>
      </c>
      <c r="N442" s="29">
        <f t="shared" si="116"/>
        <v>39055293.690620847</v>
      </c>
      <c r="O442" s="29">
        <f t="shared" si="117"/>
        <v>35770119.946125992</v>
      </c>
      <c r="P442" s="29">
        <f t="shared" si="118"/>
        <v>550186.86497607967</v>
      </c>
      <c r="Q442" s="29">
        <f t="shared" si="119"/>
        <v>885083.217570215</v>
      </c>
      <c r="R442" s="29">
        <f t="shared" si="120"/>
        <v>1092400.0072713464</v>
      </c>
      <c r="S442" s="29">
        <f t="shared" si="121"/>
        <v>-111632.11753137848</v>
      </c>
      <c r="T442" s="29">
        <f t="shared" si="122"/>
        <v>853188.32684696408</v>
      </c>
    </row>
    <row r="443" spans="1:20">
      <c r="A443" s="25" t="s">
        <v>567</v>
      </c>
      <c r="B443" t="str">
        <f>VLOOKUP(A443,'Branch Population-2'!$A$2:$B$943,2,0)</f>
        <v>597574</v>
      </c>
      <c r="C443">
        <f t="shared" si="123"/>
        <v>0</v>
      </c>
      <c r="D443" s="98">
        <f t="shared" si="124"/>
        <v>597574</v>
      </c>
      <c r="E443" s="120">
        <f t="shared" si="108"/>
        <v>1.6397212738901264E-2</v>
      </c>
      <c r="F443">
        <v>339821190.99290454</v>
      </c>
      <c r="G443" s="29">
        <f t="shared" si="109"/>
        <v>286187581.30893183</v>
      </c>
      <c r="H443" s="29">
        <f t="shared" si="110"/>
        <v>283127660.62965608</v>
      </c>
      <c r="I443" s="29">
        <f t="shared" si="111"/>
        <v>236293874.67740735</v>
      </c>
      <c r="J443" s="29">
        <f t="shared" si="112"/>
        <v>228899066.36915755</v>
      </c>
      <c r="K443" s="29">
        <f t="shared" si="113"/>
        <v>266935580.36848843</v>
      </c>
      <c r="L443" s="29">
        <f t="shared" si="114"/>
        <v>235103905.52435568</v>
      </c>
      <c r="M443" s="29">
        <f t="shared" si="115"/>
        <v>255588374.51617408</v>
      </c>
      <c r="N443" s="29">
        <f t="shared" si="116"/>
        <v>208159603.98739952</v>
      </c>
      <c r="O443" s="29">
        <f t="shared" si="117"/>
        <v>190650057.87821034</v>
      </c>
      <c r="P443" s="29">
        <f t="shared" si="118"/>
        <v>2932423.9843059545</v>
      </c>
      <c r="Q443" s="29">
        <f t="shared" si="119"/>
        <v>4717377.7138834922</v>
      </c>
      <c r="R443" s="29">
        <f t="shared" si="120"/>
        <v>5822349.0702886349</v>
      </c>
      <c r="S443" s="29">
        <f t="shared" si="121"/>
        <v>-594984.5765258458</v>
      </c>
      <c r="T443" s="29">
        <f t="shared" si="122"/>
        <v>4547382.1205903934</v>
      </c>
    </row>
    <row r="444" spans="1:20">
      <c r="A444" s="25" t="s">
        <v>783</v>
      </c>
      <c r="B444" t="str">
        <f>VLOOKUP(A444,'Branch Population-2'!$A$2:$B$943,2,0)</f>
        <v>243285</v>
      </c>
      <c r="C444">
        <f t="shared" si="123"/>
        <v>0</v>
      </c>
      <c r="D444" s="98">
        <f t="shared" si="124"/>
        <v>243285</v>
      </c>
      <c r="E444" s="120">
        <f t="shared" si="108"/>
        <v>6.6756517204289243E-3</v>
      </c>
      <c r="F444">
        <v>138348386.05881241</v>
      </c>
      <c r="G444" s="29">
        <f t="shared" si="109"/>
        <v>116513010.47024047</v>
      </c>
      <c r="H444" s="29">
        <f t="shared" si="110"/>
        <v>115267252.11653432</v>
      </c>
      <c r="I444" s="29">
        <f t="shared" si="111"/>
        <v>96200228.425087184</v>
      </c>
      <c r="J444" s="29">
        <f t="shared" si="112"/>
        <v>93189645.736963943</v>
      </c>
      <c r="K444" s="29">
        <f t="shared" si="113"/>
        <v>108675114.16150586</v>
      </c>
      <c r="L444" s="29">
        <f t="shared" si="114"/>
        <v>95715766.84309034</v>
      </c>
      <c r="M444" s="29">
        <f t="shared" si="115"/>
        <v>104055426.93317884</v>
      </c>
      <c r="N444" s="29">
        <f t="shared" si="116"/>
        <v>84746172.450733289</v>
      </c>
      <c r="O444" s="29">
        <f t="shared" si="117"/>
        <v>77617666.315636888</v>
      </c>
      <c r="P444" s="29">
        <f t="shared" si="118"/>
        <v>1193851.7556350748</v>
      </c>
      <c r="Q444" s="29">
        <f t="shared" si="119"/>
        <v>1920544.1286303375</v>
      </c>
      <c r="R444" s="29">
        <f t="shared" si="120"/>
        <v>2370401.3119131192</v>
      </c>
      <c r="S444" s="29">
        <f t="shared" si="121"/>
        <v>-242230.79099842094</v>
      </c>
      <c r="T444" s="29">
        <f t="shared" si="122"/>
        <v>1851335.3312022174</v>
      </c>
    </row>
    <row r="445" spans="1:20">
      <c r="A445" s="25" t="s">
        <v>575</v>
      </c>
      <c r="B445" t="str">
        <f>VLOOKUP(A445,'Branch Population-2'!$A$2:$B$943,2,0)</f>
        <v>87104.85</v>
      </c>
      <c r="C445">
        <f t="shared" si="123"/>
        <v>0</v>
      </c>
      <c r="D445" s="98">
        <f t="shared" si="124"/>
        <v>87104.85</v>
      </c>
      <c r="E445" s="120">
        <f t="shared" si="108"/>
        <v>2.3901253334985858E-3</v>
      </c>
      <c r="F445">
        <v>49533737.86051318</v>
      </c>
      <c r="G445" s="29">
        <f t="shared" si="109"/>
        <v>41715881.784979455</v>
      </c>
      <c r="H445" s="29">
        <f t="shared" si="110"/>
        <v>41269855.130907811</v>
      </c>
      <c r="I445" s="29">
        <f t="shared" si="111"/>
        <v>34443169.397755541</v>
      </c>
      <c r="J445" s="29">
        <f t="shared" si="112"/>
        <v>33365271.650415707</v>
      </c>
      <c r="K445" s="29">
        <f t="shared" si="113"/>
        <v>38909630.753111973</v>
      </c>
      <c r="L445" s="29">
        <f t="shared" si="114"/>
        <v>34269714.587838784</v>
      </c>
      <c r="M445" s="29">
        <f t="shared" si="115"/>
        <v>37255615.244262919</v>
      </c>
      <c r="N445" s="29">
        <f t="shared" si="116"/>
        <v>30342202.106152274</v>
      </c>
      <c r="O445" s="29">
        <f t="shared" si="117"/>
        <v>27789938.474520028</v>
      </c>
      <c r="P445" s="29">
        <f t="shared" si="118"/>
        <v>427442.21015200217</v>
      </c>
      <c r="Q445" s="29">
        <f t="shared" si="119"/>
        <v>687624.4250271339</v>
      </c>
      <c r="R445" s="29">
        <f t="shared" si="120"/>
        <v>848689.60566412029</v>
      </c>
      <c r="S445" s="29">
        <f t="shared" si="121"/>
        <v>-86727.404958377258</v>
      </c>
      <c r="T445" s="29">
        <f t="shared" si="122"/>
        <v>662845.16646759759</v>
      </c>
    </row>
    <row r="446" spans="1:20">
      <c r="A446" s="25" t="s">
        <v>245</v>
      </c>
      <c r="B446" t="str">
        <f>VLOOKUP(A446,'Branch Population-2'!$A$2:$B$943,2,0)</f>
        <v>79638.72</v>
      </c>
      <c r="C446">
        <f t="shared" si="123"/>
        <v>0</v>
      </c>
      <c r="D446" s="98">
        <f t="shared" si="124"/>
        <v>79638.720000000001</v>
      </c>
      <c r="E446" s="120">
        <f t="shared" si="108"/>
        <v>2.1852574477701356E-3</v>
      </c>
      <c r="F446">
        <v>45287988.901040621</v>
      </c>
      <c r="G446" s="29">
        <f t="shared" si="109"/>
        <v>38140234.774838358</v>
      </c>
      <c r="H446" s="29">
        <f t="shared" si="110"/>
        <v>37732438.976829998</v>
      </c>
      <c r="I446" s="29">
        <f t="shared" si="111"/>
        <v>31490897.735090777</v>
      </c>
      <c r="J446" s="29">
        <f t="shared" si="112"/>
        <v>30505391.223237216</v>
      </c>
      <c r="K446" s="29">
        <f t="shared" si="113"/>
        <v>35574519.545702368</v>
      </c>
      <c r="L446" s="29">
        <f t="shared" si="114"/>
        <v>31332310.480309743</v>
      </c>
      <c r="M446" s="29">
        <f t="shared" si="115"/>
        <v>34062276.794754669</v>
      </c>
      <c r="N446" s="29">
        <f t="shared" si="116"/>
        <v>27741441.925624937</v>
      </c>
      <c r="O446" s="29">
        <f t="shared" si="117"/>
        <v>25407943.748132594</v>
      </c>
      <c r="P446" s="29">
        <f t="shared" si="118"/>
        <v>390804.30642468773</v>
      </c>
      <c r="Q446" s="29">
        <f t="shared" si="119"/>
        <v>628685.18859623675</v>
      </c>
      <c r="R446" s="29">
        <f t="shared" si="120"/>
        <v>775944.78232148138</v>
      </c>
      <c r="S446" s="29">
        <f t="shared" si="121"/>
        <v>-79293.62739051634</v>
      </c>
      <c r="T446" s="29">
        <f t="shared" si="122"/>
        <v>606029.86648466066</v>
      </c>
    </row>
    <row r="447" spans="1:20">
      <c r="A447" s="25" t="s">
        <v>222</v>
      </c>
      <c r="B447" t="str">
        <f>VLOOKUP(A447,'Branch Population-2'!$A$2:$B$943,2,0)</f>
        <v>73326.53</v>
      </c>
      <c r="C447">
        <f t="shared" si="123"/>
        <v>0</v>
      </c>
      <c r="D447" s="98">
        <f t="shared" si="124"/>
        <v>73326.53</v>
      </c>
      <c r="E447" s="120">
        <f t="shared" si="108"/>
        <v>2.0120532550201744E-3</v>
      </c>
      <c r="F447">
        <v>41698448.654019326</v>
      </c>
      <c r="G447" s="29">
        <f t="shared" si="109"/>
        <v>35117227.768404968</v>
      </c>
      <c r="H447" s="29">
        <f t="shared" si="110"/>
        <v>34741753.993631408</v>
      </c>
      <c r="I447" s="29">
        <f t="shared" si="111"/>
        <v>28994919.27418052</v>
      </c>
      <c r="J447" s="29">
        <f t="shared" si="112"/>
        <v>28087524.31847775</v>
      </c>
      <c r="K447" s="29">
        <f t="shared" si="113"/>
        <v>32754871.935454652</v>
      </c>
      <c r="L447" s="29">
        <f t="shared" si="114"/>
        <v>28848901.695101913</v>
      </c>
      <c r="M447" s="29">
        <f t="shared" si="115"/>
        <v>31362490.020669363</v>
      </c>
      <c r="N447" s="29">
        <f t="shared" si="116"/>
        <v>25542646.511679173</v>
      </c>
      <c r="O447" s="29">
        <f t="shared" si="117"/>
        <v>23394102.13380824</v>
      </c>
      <c r="P447" s="29">
        <f t="shared" si="118"/>
        <v>359829.03415799566</v>
      </c>
      <c r="Q447" s="29">
        <f t="shared" si="119"/>
        <v>578855.40277590603</v>
      </c>
      <c r="R447" s="29">
        <f t="shared" si="120"/>
        <v>714443.1547774697</v>
      </c>
      <c r="S447" s="29">
        <f t="shared" si="121"/>
        <v>-73008.789539303471</v>
      </c>
      <c r="T447" s="29">
        <f t="shared" si="122"/>
        <v>557995.74862181942</v>
      </c>
    </row>
    <row r="448" spans="1:20">
      <c r="A448" s="25" t="s">
        <v>254</v>
      </c>
      <c r="B448" t="str">
        <f>VLOOKUP(A448,'Branch Population-2'!$A$2:$B$943,2,0)</f>
        <v>19542.88</v>
      </c>
      <c r="C448">
        <f t="shared" si="123"/>
        <v>0</v>
      </c>
      <c r="D448" s="98">
        <f t="shared" si="124"/>
        <v>19542.88</v>
      </c>
      <c r="E448" s="120">
        <f t="shared" si="108"/>
        <v>5.3624950364443359E-4</v>
      </c>
      <c r="F448">
        <v>11113409.815405982</v>
      </c>
      <c r="G448" s="29">
        <f t="shared" si="109"/>
        <v>9359392.4083221462</v>
      </c>
      <c r="H448" s="29">
        <f t="shared" si="110"/>
        <v>9259321.6846216433</v>
      </c>
      <c r="I448" s="29">
        <f t="shared" si="111"/>
        <v>7727683.6635389272</v>
      </c>
      <c r="J448" s="29">
        <f t="shared" si="112"/>
        <v>7485846.0812627086</v>
      </c>
      <c r="K448" s="29">
        <f t="shared" si="113"/>
        <v>8729780.7717064749</v>
      </c>
      <c r="L448" s="29">
        <f t="shared" si="114"/>
        <v>7688767.2709887316</v>
      </c>
      <c r="M448" s="29">
        <f t="shared" si="115"/>
        <v>8358685.1713171061</v>
      </c>
      <c r="N448" s="29">
        <f t="shared" si="116"/>
        <v>6807588.9539592927</v>
      </c>
      <c r="O448" s="29">
        <f t="shared" si="117"/>
        <v>6234962.0350064086</v>
      </c>
      <c r="P448" s="29">
        <f t="shared" si="118"/>
        <v>95901.110212983098</v>
      </c>
      <c r="Q448" s="29">
        <f t="shared" si="119"/>
        <v>154275.69903827715</v>
      </c>
      <c r="R448" s="29">
        <f t="shared" si="120"/>
        <v>190412.34926345918</v>
      </c>
      <c r="S448" s="29">
        <f t="shared" si="121"/>
        <v>-19458.196275098016</v>
      </c>
      <c r="T448" s="29">
        <f t="shared" si="122"/>
        <v>148716.21438824915</v>
      </c>
    </row>
    <row r="449" spans="1:20">
      <c r="A449" s="25" t="s">
        <v>529</v>
      </c>
      <c r="B449" t="str">
        <f>VLOOKUP(A449,'Branch Population-2'!$A$2:$B$943,2,0)</f>
        <v>35224.64</v>
      </c>
      <c r="C449">
        <f t="shared" si="123"/>
        <v>0</v>
      </c>
      <c r="D449" s="98">
        <f t="shared" si="124"/>
        <v>35224.639999999999</v>
      </c>
      <c r="E449" s="120">
        <f t="shared" si="108"/>
        <v>9.6655128190184145E-4</v>
      </c>
      <c r="F449">
        <v>20031124.374715608</v>
      </c>
      <c r="G449" s="29">
        <f t="shared" si="109"/>
        <v>16869633.75929651</v>
      </c>
      <c r="H449" s="29">
        <f t="shared" si="110"/>
        <v>16689263.454771809</v>
      </c>
      <c r="I449" s="29">
        <f t="shared" si="111"/>
        <v>13928595.738296496</v>
      </c>
      <c r="J449" s="29">
        <f t="shared" si="112"/>
        <v>13492700.835695131</v>
      </c>
      <c r="K449" s="29">
        <f t="shared" si="113"/>
        <v>15734803.926661924</v>
      </c>
      <c r="L449" s="29">
        <f t="shared" si="114"/>
        <v>13858451.730981333</v>
      </c>
      <c r="M449" s="29">
        <f t="shared" si="115"/>
        <v>15065930.714049483</v>
      </c>
      <c r="N449" s="29">
        <f t="shared" si="116"/>
        <v>12270190.99391659</v>
      </c>
      <c r="O449" s="29">
        <f t="shared" si="117"/>
        <v>11238072.029136345</v>
      </c>
      <c r="P449" s="29">
        <f t="shared" si="118"/>
        <v>172854.87516950688</v>
      </c>
      <c r="Q449" s="29">
        <f t="shared" si="119"/>
        <v>278070.88614225015</v>
      </c>
      <c r="R449" s="29">
        <f t="shared" si="120"/>
        <v>343204.60722061509</v>
      </c>
      <c r="S449" s="29">
        <f t="shared" si="121"/>
        <v>-35072.003657581103</v>
      </c>
      <c r="T449" s="29">
        <f t="shared" si="122"/>
        <v>268050.31366865558</v>
      </c>
    </row>
    <row r="450" spans="1:20">
      <c r="A450" s="25" t="s">
        <v>636</v>
      </c>
      <c r="B450" t="str">
        <f>VLOOKUP(A450,'Branch Population-2'!$A$2:$B$943,2,0)</f>
        <v>110082.56</v>
      </c>
      <c r="C450">
        <f t="shared" si="123"/>
        <v>0</v>
      </c>
      <c r="D450" s="98">
        <f t="shared" si="124"/>
        <v>110082.56</v>
      </c>
      <c r="E450" s="120">
        <f t="shared" si="108"/>
        <v>3.0206253203165843E-3</v>
      </c>
      <c r="F450">
        <v>62600425.464876093</v>
      </c>
      <c r="G450" s="29">
        <f t="shared" si="109"/>
        <v>52720268.269194052</v>
      </c>
      <c r="H450" s="29">
        <f t="shared" si="110"/>
        <v>52156582.59717416</v>
      </c>
      <c r="I450" s="29">
        <f t="shared" si="111"/>
        <v>43529060.228202991</v>
      </c>
      <c r="J450" s="29">
        <f t="shared" si="112"/>
        <v>42166819.854154907</v>
      </c>
      <c r="K450" s="29">
        <f t="shared" si="113"/>
        <v>49173745.916068882</v>
      </c>
      <c r="L450" s="29">
        <f t="shared" si="114"/>
        <v>43309849.133528583</v>
      </c>
      <c r="M450" s="29">
        <f t="shared" si="115"/>
        <v>47083411.548995107</v>
      </c>
      <c r="N450" s="29">
        <f t="shared" si="116"/>
        <v>38346283.632686734</v>
      </c>
      <c r="O450" s="29">
        <f t="shared" si="117"/>
        <v>35120748.953906223</v>
      </c>
      <c r="P450" s="29">
        <f t="shared" si="118"/>
        <v>540198.76901906589</v>
      </c>
      <c r="Q450" s="29">
        <f t="shared" si="119"/>
        <v>869015.41103067109</v>
      </c>
      <c r="R450" s="29">
        <f t="shared" si="120"/>
        <v>1072568.5703711887</v>
      </c>
      <c r="S450" s="29">
        <f t="shared" si="121"/>
        <v>-109605.54733720177</v>
      </c>
      <c r="T450" s="29">
        <f t="shared" si="122"/>
        <v>837699.54036289931</v>
      </c>
    </row>
    <row r="451" spans="1:20">
      <c r="A451" s="25" t="s">
        <v>530</v>
      </c>
      <c r="B451" t="str">
        <f>VLOOKUP(A451,'Branch Population-2'!$A$2:$B$943,2,0)</f>
        <v>14700.42</v>
      </c>
      <c r="C451">
        <f t="shared" si="123"/>
        <v>0</v>
      </c>
      <c r="D451" s="98">
        <f t="shared" si="124"/>
        <v>14700.42</v>
      </c>
      <c r="E451" s="120">
        <f t="shared" ref="E451:E510" si="125">D451/$D$257*100%</f>
        <v>4.0337416636466598E-4</v>
      </c>
      <c r="F451">
        <v>8359657.9377548443</v>
      </c>
      <c r="G451" s="29">
        <f t="shared" ref="G451:G510" si="126">$Y$5*E451</f>
        <v>7040262.2002052423</v>
      </c>
      <c r="H451" s="29">
        <f t="shared" ref="H451:H510" si="127">$Z$5*E451</f>
        <v>6964987.6414860906</v>
      </c>
      <c r="I451" s="29">
        <f t="shared" ref="I451:I510" si="128">$AA$5*E451</f>
        <v>5812868.7010901617</v>
      </c>
      <c r="J451" s="29">
        <f t="shared" ref="J451:J510" si="129">$AB$5*E451</f>
        <v>5630955.1841855422</v>
      </c>
      <c r="K451" s="29">
        <f t="shared" ref="K451:K510" si="130">$X$17*E451</f>
        <v>6566659.7682639044</v>
      </c>
      <c r="L451" s="29">
        <f t="shared" ref="L451:L510" si="131">$Y$17*E451</f>
        <v>5783595.2615882689</v>
      </c>
      <c r="M451" s="29">
        <f t="shared" ref="M451:M482" si="132">$Z$17*E451</f>
        <v>6287516.6130137118</v>
      </c>
      <c r="N451" s="29">
        <f t="shared" ref="N451:N482" si="133">$AA$17*E451</f>
        <v>5120760.9528668374</v>
      </c>
      <c r="O451" s="29">
        <f t="shared" ref="O451:O482" si="134">$AB$17*E451</f>
        <v>4690023.2001961274</v>
      </c>
      <c r="P451" s="29">
        <f t="shared" ref="P451:P510" si="135">$X$29*E451</f>
        <v>72138.11877252179</v>
      </c>
      <c r="Q451" s="29">
        <f t="shared" ref="Q451:Q510" si="136">$Y$29*E451</f>
        <v>116048.27802536114</v>
      </c>
      <c r="R451" s="29">
        <f t="shared" ref="R451:R510" si="137">$Z$29*E451</f>
        <v>143230.75756283314</v>
      </c>
      <c r="S451" s="29">
        <f t="shared" ref="S451:S510" si="138">$AA$29*E451</f>
        <v>-14636.719750946451</v>
      </c>
      <c r="T451" s="29">
        <f t="shared" ref="T451:T510" si="139">$AB$29*E451</f>
        <v>111866.35809651931</v>
      </c>
    </row>
    <row r="452" spans="1:20">
      <c r="A452" s="25" t="s">
        <v>531</v>
      </c>
      <c r="B452" t="str">
        <f>VLOOKUP(A452,'Branch Population-2'!$A$2:$B$943,2,0)</f>
        <v>15478.08</v>
      </c>
      <c r="C452">
        <f t="shared" ref="C452:C515" si="140">N(B452)</f>
        <v>0</v>
      </c>
      <c r="D452" s="98">
        <f t="shared" ref="D452:D515" si="141">VALUE(B452)</f>
        <v>15478.08</v>
      </c>
      <c r="E452" s="120">
        <f t="shared" si="125"/>
        <v>4.2471287330060023E-4</v>
      </c>
      <c r="F452">
        <v>8801888.2680361867</v>
      </c>
      <c r="G452" s="29">
        <f t="shared" si="126"/>
        <v>7412695.7975182179</v>
      </c>
      <c r="H452" s="29">
        <f t="shared" si="127"/>
        <v>7333439.1747945314</v>
      </c>
      <c r="I452" s="29">
        <f t="shared" si="128"/>
        <v>6120372.5325514255</v>
      </c>
      <c r="J452" s="29">
        <f t="shared" si="129"/>
        <v>5928835.6943025133</v>
      </c>
      <c r="K452" s="29">
        <f t="shared" si="130"/>
        <v>6914039.5462150183</v>
      </c>
      <c r="L452" s="29">
        <f t="shared" si="131"/>
        <v>6089550.5126033248</v>
      </c>
      <c r="M452" s="29">
        <f t="shared" si="132"/>
        <v>6620129.5702813445</v>
      </c>
      <c r="N452" s="29">
        <f t="shared" si="133"/>
        <v>5391651.9180641873</v>
      </c>
      <c r="O452" s="29">
        <f t="shared" si="134"/>
        <v>4938127.9102564193</v>
      </c>
      <c r="P452" s="29">
        <f t="shared" si="135"/>
        <v>75954.26344353387</v>
      </c>
      <c r="Q452" s="29">
        <f t="shared" si="136"/>
        <v>122187.29336568492</v>
      </c>
      <c r="R452" s="29">
        <f t="shared" si="137"/>
        <v>150807.74046034986</v>
      </c>
      <c r="S452" s="29">
        <f t="shared" si="138"/>
        <v>-15411.00997405035</v>
      </c>
      <c r="T452" s="29">
        <f t="shared" si="139"/>
        <v>117784.1476588134</v>
      </c>
    </row>
    <row r="453" spans="1:20">
      <c r="A453" s="25" t="s">
        <v>532</v>
      </c>
      <c r="B453" t="str">
        <f>VLOOKUP(A453,'Branch Population-2'!$A$2:$B$943,2,0)</f>
        <v>38017.8</v>
      </c>
      <c r="C453">
        <f t="shared" si="140"/>
        <v>0</v>
      </c>
      <c r="D453" s="98">
        <f t="shared" si="141"/>
        <v>38017.800000000003</v>
      </c>
      <c r="E453" s="120">
        <f t="shared" si="125"/>
        <v>1.0431945741698945E-3</v>
      </c>
      <c r="F453">
        <v>21619504.990059886</v>
      </c>
      <c r="G453" s="29">
        <f t="shared" si="126"/>
        <v>18207321.986376096</v>
      </c>
      <c r="H453" s="29">
        <f t="shared" si="127"/>
        <v>18012649.105024885</v>
      </c>
      <c r="I453" s="29">
        <f t="shared" si="128"/>
        <v>15033072.504343793</v>
      </c>
      <c r="J453" s="29">
        <f t="shared" si="129"/>
        <v>14562613.041078357</v>
      </c>
      <c r="K453" s="29">
        <f t="shared" si="130"/>
        <v>16982505.107874706</v>
      </c>
      <c r="L453" s="29">
        <f t="shared" si="131"/>
        <v>14957366.383818321</v>
      </c>
      <c r="M453" s="29">
        <f t="shared" si="132"/>
        <v>16260593.172863953</v>
      </c>
      <c r="N453" s="29">
        <f t="shared" si="133"/>
        <v>13243163.511920126</v>
      </c>
      <c r="O453" s="29">
        <f t="shared" si="134"/>
        <v>12129202.024188176</v>
      </c>
      <c r="P453" s="29">
        <f t="shared" si="135"/>
        <v>186561.51129491397</v>
      </c>
      <c r="Q453" s="29">
        <f t="shared" si="136"/>
        <v>300120.69208312244</v>
      </c>
      <c r="R453" s="29">
        <f t="shared" si="137"/>
        <v>370419.23257106106</v>
      </c>
      <c r="S453" s="29">
        <f t="shared" si="138"/>
        <v>-37853.060262736166</v>
      </c>
      <c r="T453" s="29">
        <f t="shared" si="139"/>
        <v>289305.53200805502</v>
      </c>
    </row>
    <row r="454" spans="1:20">
      <c r="A454" s="25" t="s">
        <v>762</v>
      </c>
      <c r="B454" t="str">
        <f>VLOOKUP(A454,'Branch Population-2'!$A$2:$B$943,2,0)</f>
        <v>171454.72</v>
      </c>
      <c r="C454">
        <f t="shared" si="140"/>
        <v>0</v>
      </c>
      <c r="D454" s="98">
        <f t="shared" si="141"/>
        <v>171454.72</v>
      </c>
      <c r="E454" s="120">
        <f t="shared" si="125"/>
        <v>4.704655020012165E-3</v>
      </c>
      <c r="F454">
        <v>97500806.848616183</v>
      </c>
      <c r="G454" s="29">
        <f t="shared" si="126"/>
        <v>82112360.344995171</v>
      </c>
      <c r="H454" s="29">
        <f t="shared" si="127"/>
        <v>81234414.110240251</v>
      </c>
      <c r="I454" s="29">
        <f t="shared" si="128"/>
        <v>67796959.239407957</v>
      </c>
      <c r="J454" s="29">
        <f t="shared" si="129"/>
        <v>65675255.838750221</v>
      </c>
      <c r="K454" s="29">
        <f t="shared" si="130"/>
        <v>76588615.284662127</v>
      </c>
      <c r="L454" s="29">
        <f t="shared" si="131"/>
        <v>67455535.703669935</v>
      </c>
      <c r="M454" s="29">
        <f t="shared" si="132"/>
        <v>73332897.997445956</v>
      </c>
      <c r="N454" s="29">
        <f t="shared" si="133"/>
        <v>59724731.358744636</v>
      </c>
      <c r="O454" s="29">
        <f t="shared" si="134"/>
        <v>54700927.904313684</v>
      </c>
      <c r="P454" s="29">
        <f t="shared" si="135"/>
        <v>841365.14164013474</v>
      </c>
      <c r="Q454" s="29">
        <f t="shared" si="136"/>
        <v>1353500.4452471731</v>
      </c>
      <c r="R454" s="29">
        <f t="shared" si="137"/>
        <v>1670536.5855753399</v>
      </c>
      <c r="S454" s="29">
        <f t="shared" si="138"/>
        <v>-170711.76786901284</v>
      </c>
      <c r="T454" s="29">
        <f t="shared" si="139"/>
        <v>1304725.6544274553</v>
      </c>
    </row>
    <row r="455" spans="1:20">
      <c r="A455" s="25" t="s">
        <v>627</v>
      </c>
      <c r="B455" t="str">
        <f>VLOOKUP(A455,'Branch Population-2'!$A$2:$B$943,2,0)</f>
        <v>59135.04</v>
      </c>
      <c r="C455">
        <f t="shared" si="140"/>
        <v>0</v>
      </c>
      <c r="D455" s="98">
        <f t="shared" si="141"/>
        <v>59135.040000000001</v>
      </c>
      <c r="E455" s="120">
        <f t="shared" si="125"/>
        <v>1.6226439423459452E-3</v>
      </c>
      <c r="F455">
        <v>33628202.904097319</v>
      </c>
      <c r="G455" s="29">
        <f t="shared" si="126"/>
        <v>28320700.144596212</v>
      </c>
      <c r="H455" s="29">
        <f t="shared" si="127"/>
        <v>28017894.915844966</v>
      </c>
      <c r="I455" s="29">
        <f t="shared" si="128"/>
        <v>23383292.664679974</v>
      </c>
      <c r="J455" s="29">
        <f t="shared" si="129"/>
        <v>22651513.361864451</v>
      </c>
      <c r="K455" s="29">
        <f t="shared" si="130"/>
        <v>26415550.580369592</v>
      </c>
      <c r="L455" s="29">
        <f t="shared" si="131"/>
        <v>23265535.075721156</v>
      </c>
      <c r="M455" s="29">
        <f t="shared" si="132"/>
        <v>25292647.857083701</v>
      </c>
      <c r="N455" s="29">
        <f t="shared" si="133"/>
        <v>20599166.811439306</v>
      </c>
      <c r="O455" s="29">
        <f t="shared" si="134"/>
        <v>18866448.002473809</v>
      </c>
      <c r="P455" s="29">
        <f t="shared" si="135"/>
        <v>290188.34421994933</v>
      </c>
      <c r="Q455" s="29">
        <f t="shared" si="136"/>
        <v>466824.72765817936</v>
      </c>
      <c r="R455" s="29">
        <f t="shared" si="137"/>
        <v>576171.06026279798</v>
      </c>
      <c r="S455" s="29">
        <f t="shared" si="138"/>
        <v>-58878.794479410011</v>
      </c>
      <c r="T455" s="29">
        <f t="shared" si="139"/>
        <v>450002.21494977653</v>
      </c>
    </row>
    <row r="456" spans="1:20">
      <c r="A456" s="25" t="s">
        <v>778</v>
      </c>
      <c r="B456" t="str">
        <f>VLOOKUP(A456,'Branch Population-2'!$A$2:$B$943,2,0)</f>
        <v>211486.55</v>
      </c>
      <c r="C456">
        <f t="shared" si="140"/>
        <v>0</v>
      </c>
      <c r="D456" s="98">
        <f t="shared" si="141"/>
        <v>211486.55</v>
      </c>
      <c r="E456" s="120">
        <f t="shared" si="125"/>
        <v>5.8031138432500058E-3</v>
      </c>
      <c r="F456">
        <v>120265626.18182927</v>
      </c>
      <c r="G456" s="29">
        <f t="shared" si="126"/>
        <v>101284232.9550323</v>
      </c>
      <c r="H456" s="29">
        <f t="shared" si="127"/>
        <v>100201300.85334501</v>
      </c>
      <c r="I456" s="29">
        <f t="shared" si="128"/>
        <v>83626423.408075392</v>
      </c>
      <c r="J456" s="29">
        <f t="shared" si="129"/>
        <v>81009337.495664388</v>
      </c>
      <c r="K456" s="29">
        <f t="shared" si="130"/>
        <v>94470785.14858301</v>
      </c>
      <c r="L456" s="29">
        <f t="shared" si="131"/>
        <v>83205283.146308109</v>
      </c>
      <c r="M456" s="29">
        <f t="shared" si="132"/>
        <v>90454911.938159242</v>
      </c>
      <c r="N456" s="29">
        <f t="shared" si="133"/>
        <v>73669464.362005979</v>
      </c>
      <c r="O456" s="29">
        <f t="shared" si="134"/>
        <v>67472686.224573061</v>
      </c>
      <c r="P456" s="29">
        <f t="shared" si="135"/>
        <v>1037809.9307836693</v>
      </c>
      <c r="Q456" s="29">
        <f t="shared" si="136"/>
        <v>1669520.3234345985</v>
      </c>
      <c r="R456" s="29">
        <f t="shared" si="137"/>
        <v>2060579.1379327928</v>
      </c>
      <c r="S456" s="29">
        <f t="shared" si="138"/>
        <v>-210570.13088364305</v>
      </c>
      <c r="T456" s="29">
        <f t="shared" si="139"/>
        <v>1609357.4288964148</v>
      </c>
    </row>
    <row r="457" spans="1:20">
      <c r="A457" s="25" t="s">
        <v>487</v>
      </c>
      <c r="B457" t="str">
        <f>VLOOKUP(A457,'Branch Population-2'!$A$2:$B$943,2,0)</f>
        <v>42001.2</v>
      </c>
      <c r="C457">
        <f t="shared" si="140"/>
        <v>0</v>
      </c>
      <c r="D457" s="98">
        <f t="shared" si="141"/>
        <v>42001.2</v>
      </c>
      <c r="E457" s="120">
        <f t="shared" si="125"/>
        <v>1.1524976181847598E-3</v>
      </c>
      <c r="F457">
        <v>23884736.965013839</v>
      </c>
      <c r="G457" s="29">
        <f t="shared" si="126"/>
        <v>20115034.857729264</v>
      </c>
      <c r="H457" s="29">
        <f t="shared" si="127"/>
        <v>19899964.689960256</v>
      </c>
      <c r="I457" s="29">
        <f t="shared" si="128"/>
        <v>16608196.288829032</v>
      </c>
      <c r="J457" s="29">
        <f t="shared" si="129"/>
        <v>16088443.38338726</v>
      </c>
      <c r="K457" s="29">
        <f t="shared" si="130"/>
        <v>18761885.052182581</v>
      </c>
      <c r="L457" s="29">
        <f t="shared" si="131"/>
        <v>16524557.890252195</v>
      </c>
      <c r="M457" s="29">
        <f t="shared" si="132"/>
        <v>17964333.180039175</v>
      </c>
      <c r="N457" s="29">
        <f t="shared" si="133"/>
        <v>14630745.579619534</v>
      </c>
      <c r="O457" s="29">
        <f t="shared" si="134"/>
        <v>13400066.286274647</v>
      </c>
      <c r="P457" s="29">
        <f t="shared" si="135"/>
        <v>206108.91077863367</v>
      </c>
      <c r="Q457" s="29">
        <f t="shared" si="136"/>
        <v>331566.50864388893</v>
      </c>
      <c r="R457" s="29">
        <f t="shared" si="137"/>
        <v>409230.73589380889</v>
      </c>
      <c r="S457" s="29">
        <f t="shared" si="138"/>
        <v>-41819.199288418429</v>
      </c>
      <c r="T457" s="29">
        <f t="shared" si="139"/>
        <v>319618.16599005513</v>
      </c>
    </row>
    <row r="458" spans="1:20">
      <c r="A458" s="25" t="s">
        <v>154</v>
      </c>
      <c r="B458" t="str">
        <f>VLOOKUP(A458,'Branch Population-2'!$A$2:$B$943,2,0)</f>
        <v>124569</v>
      </c>
      <c r="C458">
        <f t="shared" si="140"/>
        <v>0</v>
      </c>
      <c r="D458" s="98">
        <f t="shared" si="141"/>
        <v>124569</v>
      </c>
      <c r="E458" s="120">
        <f t="shared" si="125"/>
        <v>3.4181279534788857E-3</v>
      </c>
      <c r="F458">
        <v>70838399.83130981</v>
      </c>
      <c r="G458" s="29">
        <f t="shared" si="126"/>
        <v>59658052.084047049</v>
      </c>
      <c r="H458" s="29">
        <f t="shared" si="127"/>
        <v>59020187.553299896</v>
      </c>
      <c r="I458" s="29">
        <f t="shared" si="128"/>
        <v>49257316.541030832</v>
      </c>
      <c r="J458" s="29">
        <f t="shared" si="129"/>
        <v>47715810.591725186</v>
      </c>
      <c r="K458" s="29">
        <f t="shared" si="130"/>
        <v>55644821.078096166</v>
      </c>
      <c r="L458" s="29">
        <f t="shared" si="131"/>
        <v>49009258.112406932</v>
      </c>
      <c r="M458" s="29">
        <f t="shared" si="132"/>
        <v>53279406.776575439</v>
      </c>
      <c r="N458" s="29">
        <f t="shared" si="133"/>
        <v>43392506.549994431</v>
      </c>
      <c r="O458" s="29">
        <f t="shared" si="134"/>
        <v>39742503.957385667</v>
      </c>
      <c r="P458" s="29">
        <f t="shared" si="135"/>
        <v>611286.84196603007</v>
      </c>
      <c r="Q458" s="29">
        <f t="shared" si="136"/>
        <v>983374.48490187444</v>
      </c>
      <c r="R458" s="29">
        <f t="shared" si="137"/>
        <v>1213714.4543383496</v>
      </c>
      <c r="S458" s="29">
        <f t="shared" si="138"/>
        <v>-124029.21431194813</v>
      </c>
      <c r="T458" s="29">
        <f t="shared" si="139"/>
        <v>947937.56652703218</v>
      </c>
    </row>
    <row r="459" spans="1:20">
      <c r="A459" s="25" t="s">
        <v>706</v>
      </c>
      <c r="B459" t="str">
        <f>VLOOKUP(A459,'Branch Population-2'!$A$2:$B$943,2,0)</f>
        <v>57489.45</v>
      </c>
      <c r="C459">
        <f t="shared" si="140"/>
        <v>0</v>
      </c>
      <c r="D459" s="98">
        <f t="shared" si="141"/>
        <v>57489.45</v>
      </c>
      <c r="E459" s="120">
        <f t="shared" si="125"/>
        <v>1.5774895525783037E-3</v>
      </c>
      <c r="F459">
        <v>32692408.586262178</v>
      </c>
      <c r="G459" s="29">
        <f t="shared" si="126"/>
        <v>27532601.228100237</v>
      </c>
      <c r="H459" s="29">
        <f t="shared" si="127"/>
        <v>27238222.361390527</v>
      </c>
      <c r="I459" s="29">
        <f t="shared" si="128"/>
        <v>22732590.262583505</v>
      </c>
      <c r="J459" s="29">
        <f t="shared" si="129"/>
        <v>22021174.66803503</v>
      </c>
      <c r="K459" s="29">
        <f t="shared" si="130"/>
        <v>25680467.52505162</v>
      </c>
      <c r="L459" s="29">
        <f t="shared" si="131"/>
        <v>22618109.592196394</v>
      </c>
      <c r="M459" s="29">
        <f t="shared" si="132"/>
        <v>24588812.561003096</v>
      </c>
      <c r="N459" s="29">
        <f t="shared" si="133"/>
        <v>20025940.127002522</v>
      </c>
      <c r="O459" s="29">
        <f t="shared" si="134"/>
        <v>18341438.834163599</v>
      </c>
      <c r="P459" s="29">
        <f t="shared" si="135"/>
        <v>282113.08059680968</v>
      </c>
      <c r="Q459" s="29">
        <f t="shared" si="136"/>
        <v>453834.08617747645</v>
      </c>
      <c r="R459" s="29">
        <f t="shared" si="137"/>
        <v>560137.56582265114</v>
      </c>
      <c r="S459" s="29">
        <f t="shared" si="138"/>
        <v>-57240.335193555591</v>
      </c>
      <c r="T459" s="29">
        <f t="shared" si="139"/>
        <v>437479.70469360345</v>
      </c>
    </row>
    <row r="460" spans="1:20">
      <c r="A460" s="25" t="s">
        <v>534</v>
      </c>
      <c r="B460" t="str">
        <f>VLOOKUP(A460,'Branch Population-2'!$A$2:$B$943,2,0)</f>
        <v>14833.16</v>
      </c>
      <c r="C460">
        <f t="shared" si="140"/>
        <v>0</v>
      </c>
      <c r="D460" s="98">
        <f t="shared" si="141"/>
        <v>14833.16</v>
      </c>
      <c r="E460" s="120">
        <f t="shared" si="125"/>
        <v>4.0701650357974188E-4</v>
      </c>
      <c r="F460">
        <v>8435142.9235346783</v>
      </c>
      <c r="G460" s="29">
        <f t="shared" si="126"/>
        <v>7103833.4726216253</v>
      </c>
      <c r="H460" s="29">
        <f t="shared" si="127"/>
        <v>7027879.2091780929</v>
      </c>
      <c r="I460" s="29">
        <f t="shared" si="128"/>
        <v>5865357.0103617823</v>
      </c>
      <c r="J460" s="29">
        <f t="shared" si="129"/>
        <v>5681800.8737065755</v>
      </c>
      <c r="K460" s="29">
        <f t="shared" si="130"/>
        <v>6625954.5651227264</v>
      </c>
      <c r="L460" s="29">
        <f t="shared" si="131"/>
        <v>5835819.2412448525</v>
      </c>
      <c r="M460" s="29">
        <f t="shared" si="132"/>
        <v>6344290.8381862883</v>
      </c>
      <c r="N460" s="29">
        <f t="shared" si="133"/>
        <v>5166999.7548115132</v>
      </c>
      <c r="O460" s="29">
        <f t="shared" si="134"/>
        <v>4732372.5806624023</v>
      </c>
      <c r="P460" s="29">
        <f t="shared" si="135"/>
        <v>72789.502466719961</v>
      </c>
      <c r="Q460" s="29">
        <f t="shared" si="136"/>
        <v>117096.15614211471</v>
      </c>
      <c r="R460" s="29">
        <f t="shared" si="137"/>
        <v>144524.08460783528</v>
      </c>
      <c r="S460" s="29">
        <f t="shared" si="138"/>
        <v>-14768.884558464919</v>
      </c>
      <c r="T460" s="29">
        <f t="shared" si="139"/>
        <v>112876.47483969618</v>
      </c>
    </row>
    <row r="461" spans="1:20">
      <c r="A461" s="25" t="s">
        <v>535</v>
      </c>
      <c r="B461" t="str">
        <f>VLOOKUP(A461,'Branch Population-2'!$A$2:$B$943,2,0)</f>
        <v>224079</v>
      </c>
      <c r="C461">
        <f t="shared" si="140"/>
        <v>0</v>
      </c>
      <c r="D461" s="98">
        <f t="shared" si="141"/>
        <v>224079</v>
      </c>
      <c r="E461" s="120">
        <f t="shared" si="125"/>
        <v>6.1486460811886997E-3</v>
      </c>
      <c r="F461">
        <v>127426549.10772397</v>
      </c>
      <c r="G461" s="29">
        <f t="shared" si="126"/>
        <v>107314955.18902116</v>
      </c>
      <c r="H461" s="29">
        <f t="shared" si="127"/>
        <v>106167542.54072751</v>
      </c>
      <c r="I461" s="29">
        <f t="shared" si="128"/>
        <v>88605754.507121727</v>
      </c>
      <c r="J461" s="29">
        <f t="shared" si="129"/>
        <v>85832840.607078701</v>
      </c>
      <c r="K461" s="29">
        <f t="shared" si="130"/>
        <v>100095817.27684021</v>
      </c>
      <c r="L461" s="29">
        <f t="shared" si="131"/>
        <v>88159538.477229744</v>
      </c>
      <c r="M461" s="29">
        <f t="shared" si="132"/>
        <v>95840828.706084549</v>
      </c>
      <c r="N461" s="29">
        <f t="shared" si="133"/>
        <v>78055932.657532781</v>
      </c>
      <c r="O461" s="29">
        <f t="shared" si="134"/>
        <v>71490182.503407925</v>
      </c>
      <c r="P461" s="29">
        <f t="shared" si="135"/>
        <v>1099603.7879480934</v>
      </c>
      <c r="Q461" s="29">
        <f t="shared" si="136"/>
        <v>1768927.8327860632</v>
      </c>
      <c r="R461" s="29">
        <f t="shared" si="137"/>
        <v>2183271.2891143304</v>
      </c>
      <c r="S461" s="29">
        <f t="shared" si="138"/>
        <v>-223108.01494598994</v>
      </c>
      <c r="T461" s="29">
        <f t="shared" si="139"/>
        <v>1705182.6856586377</v>
      </c>
    </row>
    <row r="462" spans="1:20">
      <c r="A462" s="25" t="s">
        <v>571</v>
      </c>
      <c r="B462" t="str">
        <f>VLOOKUP(A462,'Branch Population-2'!$A$2:$B$943,2,0)</f>
        <v>127243</v>
      </c>
      <c r="C462">
        <f t="shared" si="140"/>
        <v>0</v>
      </c>
      <c r="D462" s="98">
        <f t="shared" si="141"/>
        <v>127243</v>
      </c>
      <c r="E462" s="120">
        <f t="shared" si="125"/>
        <v>3.4915015387818305E-3</v>
      </c>
      <c r="F462">
        <v>72359017.971849769</v>
      </c>
      <c r="G462" s="29">
        <f t="shared" si="126"/>
        <v>60938672.71416162</v>
      </c>
      <c r="H462" s="29">
        <f t="shared" si="127"/>
        <v>60287115.77394487</v>
      </c>
      <c r="I462" s="29">
        <f t="shared" si="128"/>
        <v>50314674.827849515</v>
      </c>
      <c r="J462" s="29">
        <f t="shared" si="129"/>
        <v>48740078.888992347</v>
      </c>
      <c r="K462" s="29">
        <f t="shared" si="130"/>
        <v>56839293.631964535</v>
      </c>
      <c r="L462" s="29">
        <f t="shared" si="131"/>
        <v>50061291.573320776</v>
      </c>
      <c r="M462" s="29">
        <f t="shared" si="132"/>
        <v>54423103.311994061</v>
      </c>
      <c r="N462" s="29">
        <f t="shared" si="133"/>
        <v>44323970.73863434</v>
      </c>
      <c r="O462" s="29">
        <f t="shared" si="134"/>
        <v>40595617.136282898</v>
      </c>
      <c r="P462" s="29">
        <f t="shared" si="135"/>
        <v>624408.73437439138</v>
      </c>
      <c r="Q462" s="29">
        <f t="shared" si="136"/>
        <v>1004483.6161674992</v>
      </c>
      <c r="R462" s="29">
        <f t="shared" si="137"/>
        <v>1239768.066801328</v>
      </c>
      <c r="S462" s="29">
        <f t="shared" si="138"/>
        <v>-126691.62726436926</v>
      </c>
      <c r="T462" s="29">
        <f t="shared" si="139"/>
        <v>968286.00837767951</v>
      </c>
    </row>
    <row r="463" spans="1:20">
      <c r="A463" s="25" t="s">
        <v>174</v>
      </c>
      <c r="B463" t="str">
        <f>VLOOKUP(A463,'Branch Population-2'!$A$2:$B$943,2,0)</f>
        <v>424190</v>
      </c>
      <c r="C463">
        <f t="shared" si="140"/>
        <v>0</v>
      </c>
      <c r="D463" s="98">
        <f t="shared" si="141"/>
        <v>424190</v>
      </c>
      <c r="E463" s="120">
        <f t="shared" si="125"/>
        <v>1.1639618978929015E-2</v>
      </c>
      <c r="F463">
        <v>241223264.41123638</v>
      </c>
      <c r="G463" s="29">
        <f t="shared" si="126"/>
        <v>203151258.44738191</v>
      </c>
      <c r="H463" s="29">
        <f t="shared" si="127"/>
        <v>200979163.01996711</v>
      </c>
      <c r="I463" s="29">
        <f t="shared" si="128"/>
        <v>167734035.78370115</v>
      </c>
      <c r="J463" s="29">
        <f t="shared" si="129"/>
        <v>162484805.16744861</v>
      </c>
      <c r="K463" s="29">
        <f t="shared" si="130"/>
        <v>189485158.04989693</v>
      </c>
      <c r="L463" s="29">
        <f t="shared" si="131"/>
        <v>166889332.00637317</v>
      </c>
      <c r="M463" s="29">
        <f t="shared" si="132"/>
        <v>181430304.1732336</v>
      </c>
      <c r="N463" s="29">
        <f t="shared" si="133"/>
        <v>147762825.04830363</v>
      </c>
      <c r="O463" s="29">
        <f t="shared" si="134"/>
        <v>135333612.32476318</v>
      </c>
      <c r="P463" s="29">
        <f t="shared" si="135"/>
        <v>2081591.4512725503</v>
      </c>
      <c r="Q463" s="29">
        <f t="shared" si="136"/>
        <v>3348647.1172645371</v>
      </c>
      <c r="R463" s="29">
        <f t="shared" si="137"/>
        <v>4133014.9104976719</v>
      </c>
      <c r="S463" s="29">
        <f t="shared" si="138"/>
        <v>-422351.88866399566</v>
      </c>
      <c r="T463" s="29">
        <f t="shared" si="139"/>
        <v>3227975.1490748241</v>
      </c>
    </row>
    <row r="464" spans="1:20">
      <c r="A464" s="25" t="s">
        <v>533</v>
      </c>
      <c r="B464" t="str">
        <f>VLOOKUP(A464,'Branch Population-2'!$A$2:$B$943,2,0)</f>
        <v>59138.8</v>
      </c>
      <c r="C464">
        <f t="shared" si="140"/>
        <v>0</v>
      </c>
      <c r="D464" s="98">
        <f t="shared" si="141"/>
        <v>59138.8</v>
      </c>
      <c r="E464" s="120">
        <f t="shared" si="125"/>
        <v>1.6227471153753912E-3</v>
      </c>
      <c r="F464">
        <v>33630341.095648706</v>
      </c>
      <c r="G464" s="29">
        <f t="shared" si="126"/>
        <v>28322500.867696147</v>
      </c>
      <c r="H464" s="29">
        <f t="shared" si="127"/>
        <v>28019676.38559426</v>
      </c>
      <c r="I464" s="29">
        <f t="shared" si="128"/>
        <v>23384779.451201454</v>
      </c>
      <c r="J464" s="29">
        <f t="shared" si="129"/>
        <v>22652953.619455222</v>
      </c>
      <c r="K464" s="29">
        <f t="shared" si="130"/>
        <v>26417230.167805098</v>
      </c>
      <c r="L464" s="29">
        <f t="shared" si="131"/>
        <v>23267014.374828495</v>
      </c>
      <c r="M464" s="29">
        <f t="shared" si="132"/>
        <v>25294256.046677258</v>
      </c>
      <c r="N464" s="29">
        <f t="shared" si="133"/>
        <v>20600476.574097972</v>
      </c>
      <c r="O464" s="29">
        <f t="shared" si="134"/>
        <v>18867647.593181606</v>
      </c>
      <c r="P464" s="29">
        <f t="shared" si="135"/>
        <v>290206.79534764396</v>
      </c>
      <c r="Q464" s="29">
        <f t="shared" si="136"/>
        <v>466854.40990707936</v>
      </c>
      <c r="R464" s="29">
        <f t="shared" si="137"/>
        <v>576207.69511053944</v>
      </c>
      <c r="S464" s="29">
        <f t="shared" si="138"/>
        <v>-58882.538186478479</v>
      </c>
      <c r="T464" s="29">
        <f t="shared" si="139"/>
        <v>450030.82756808557</v>
      </c>
    </row>
    <row r="465" spans="1:20">
      <c r="A465" s="25" t="s">
        <v>537</v>
      </c>
      <c r="B465" t="str">
        <f>VLOOKUP(A465,'Branch Population-2'!$A$2:$B$943,2,0)</f>
        <v>48578.3</v>
      </c>
      <c r="C465">
        <f t="shared" si="140"/>
        <v>0</v>
      </c>
      <c r="D465" s="98">
        <f t="shared" si="141"/>
        <v>48578.3</v>
      </c>
      <c r="E465" s="120">
        <f t="shared" si="125"/>
        <v>1.3329708447726428E-3</v>
      </c>
      <c r="F465">
        <v>27624923.042854298</v>
      </c>
      <c r="G465" s="29">
        <f t="shared" si="126"/>
        <v>23264911.427036121</v>
      </c>
      <c r="H465" s="29">
        <f t="shared" si="127"/>
        <v>23016162.745309573</v>
      </c>
      <c r="I465" s="29">
        <f t="shared" si="128"/>
        <v>19208925.977772623</v>
      </c>
      <c r="J465" s="29">
        <f t="shared" si="129"/>
        <v>18607783.330266789</v>
      </c>
      <c r="K465" s="29">
        <f t="shared" si="130"/>
        <v>21699867.637839902</v>
      </c>
      <c r="L465" s="29">
        <f t="shared" si="131"/>
        <v>19112190.379323408</v>
      </c>
      <c r="M465" s="29">
        <f t="shared" si="132"/>
        <v>20777424.609770603</v>
      </c>
      <c r="N465" s="29">
        <f t="shared" si="133"/>
        <v>16921820.04300905</v>
      </c>
      <c r="O465" s="29">
        <f t="shared" si="134"/>
        <v>15498424.808684891</v>
      </c>
      <c r="P465" s="29">
        <f t="shared" si="135"/>
        <v>238384.15332127895</v>
      </c>
      <c r="Q465" s="29">
        <f t="shared" si="136"/>
        <v>383487.55099510093</v>
      </c>
      <c r="R465" s="29">
        <f t="shared" si="137"/>
        <v>473313.46384080022</v>
      </c>
      <c r="S465" s="29">
        <f t="shared" si="138"/>
        <v>-48367.799224607326</v>
      </c>
      <c r="T465" s="29">
        <f t="shared" si="139"/>
        <v>369668.17978807027</v>
      </c>
    </row>
    <row r="466" spans="1:20">
      <c r="A466" s="25" t="s">
        <v>604</v>
      </c>
      <c r="B466" t="str">
        <f>VLOOKUP(A466,'Branch Population-2'!$A$2:$B$943,2,0)</f>
        <v>186254</v>
      </c>
      <c r="C466">
        <f t="shared" si="140"/>
        <v>0</v>
      </c>
      <c r="D466" s="98">
        <f t="shared" si="141"/>
        <v>186254</v>
      </c>
      <c r="E466" s="120">
        <f t="shared" si="125"/>
        <v>5.1107418687414714E-3</v>
      </c>
      <c r="F466">
        <v>105916683.30146967</v>
      </c>
      <c r="G466" s="29">
        <f t="shared" si="126"/>
        <v>89199968.153088644</v>
      </c>
      <c r="H466" s="29">
        <f t="shared" si="127"/>
        <v>88246241.139868811</v>
      </c>
      <c r="I466" s="29">
        <f t="shared" si="128"/>
        <v>73648919.35419853</v>
      </c>
      <c r="J466" s="29">
        <f t="shared" si="129"/>
        <v>71344079.07225059</v>
      </c>
      <c r="K466" s="29">
        <f t="shared" si="130"/>
        <v>83199435.694913834</v>
      </c>
      <c r="L466" s="29">
        <f t="shared" si="131"/>
        <v>73278025.515724137</v>
      </c>
      <c r="M466" s="29">
        <f t="shared" si="132"/>
        <v>79662698.020890281</v>
      </c>
      <c r="N466" s="29">
        <f t="shared" si="133"/>
        <v>64879929.315982804</v>
      </c>
      <c r="O466" s="29">
        <f t="shared" si="134"/>
        <v>59422491.40700262</v>
      </c>
      <c r="P466" s="29">
        <f t="shared" si="135"/>
        <v>913988.38766901044</v>
      </c>
      <c r="Q466" s="29">
        <f t="shared" si="136"/>
        <v>1470329.145380582</v>
      </c>
      <c r="R466" s="29">
        <f t="shared" si="137"/>
        <v>1814730.5668210788</v>
      </c>
      <c r="S466" s="29">
        <f t="shared" si="138"/>
        <v>-185446.91923719051</v>
      </c>
      <c r="T466" s="29">
        <f t="shared" si="139"/>
        <v>1417344.3113128133</v>
      </c>
    </row>
    <row r="467" spans="1:20">
      <c r="A467" s="25" t="s">
        <v>810</v>
      </c>
      <c r="B467" t="str">
        <f>VLOOKUP(A467,'Branch Population-2'!$A$2:$B$943,2,0)</f>
        <v>124958.25</v>
      </c>
      <c r="C467">
        <f t="shared" si="140"/>
        <v>0</v>
      </c>
      <c r="D467" s="98">
        <f t="shared" si="141"/>
        <v>124958.25</v>
      </c>
      <c r="E467" s="120">
        <f t="shared" si="125"/>
        <v>3.4288088315937589E-3</v>
      </c>
      <c r="F467">
        <v>71059753.836996108</v>
      </c>
      <c r="G467" s="29">
        <f t="shared" si="126"/>
        <v>59844470.027305126</v>
      </c>
      <c r="H467" s="29">
        <f t="shared" si="127"/>
        <v>59204612.313915469</v>
      </c>
      <c r="I467" s="29">
        <f t="shared" si="128"/>
        <v>49411234.533979282</v>
      </c>
      <c r="J467" s="29">
        <f t="shared" si="129"/>
        <v>47864911.726620942</v>
      </c>
      <c r="K467" s="29">
        <f t="shared" si="130"/>
        <v>55818698.580561854</v>
      </c>
      <c r="L467" s="29">
        <f t="shared" si="131"/>
        <v>49162400.978772193</v>
      </c>
      <c r="M467" s="29">
        <f t="shared" si="132"/>
        <v>53445892.893408529</v>
      </c>
      <c r="N467" s="29">
        <f t="shared" si="133"/>
        <v>43528098.335868806</v>
      </c>
      <c r="O467" s="29">
        <f t="shared" si="134"/>
        <v>39866690.309250191</v>
      </c>
      <c r="P467" s="29">
        <f t="shared" si="135"/>
        <v>613196.97533175733</v>
      </c>
      <c r="Q467" s="29">
        <f t="shared" si="136"/>
        <v>986447.3081423922</v>
      </c>
      <c r="R467" s="29">
        <f t="shared" si="137"/>
        <v>1217507.0379775472</v>
      </c>
      <c r="S467" s="29">
        <f t="shared" si="138"/>
        <v>-124416.77760354496</v>
      </c>
      <c r="T467" s="29">
        <f t="shared" si="139"/>
        <v>950899.65739852225</v>
      </c>
    </row>
    <row r="468" spans="1:20">
      <c r="A468" s="25" t="s">
        <v>809</v>
      </c>
      <c r="B468" t="str">
        <f>VLOOKUP(A468,'Branch Population-2'!$A$2:$B$943,2,0)</f>
        <v>8652.16</v>
      </c>
      <c r="C468">
        <f t="shared" si="140"/>
        <v>0</v>
      </c>
      <c r="D468" s="98">
        <f t="shared" si="141"/>
        <v>8652.16</v>
      </c>
      <c r="E468" s="120">
        <f t="shared" si="125"/>
        <v>2.3741211660984574E-4</v>
      </c>
      <c r="F468">
        <v>4920206.2269462338</v>
      </c>
      <c r="G468" s="29">
        <f t="shared" si="126"/>
        <v>4143655.4192416132</v>
      </c>
      <c r="H468" s="29">
        <f t="shared" si="127"/>
        <v>4099351.4111950742</v>
      </c>
      <c r="I468" s="29">
        <f t="shared" si="128"/>
        <v>3421253.954704985</v>
      </c>
      <c r="J468" s="29">
        <f t="shared" si="129"/>
        <v>3314185.9352591815</v>
      </c>
      <c r="K468" s="29">
        <f t="shared" si="130"/>
        <v>3864909.3686154699</v>
      </c>
      <c r="L468" s="29">
        <f t="shared" si="131"/>
        <v>3404024.6182424421</v>
      </c>
      <c r="M468" s="29">
        <f t="shared" si="132"/>
        <v>3700615.3387762196</v>
      </c>
      <c r="N468" s="29">
        <f t="shared" si="133"/>
        <v>3013903.2140548597</v>
      </c>
      <c r="O468" s="29">
        <f t="shared" si="134"/>
        <v>2760385.8346774396</v>
      </c>
      <c r="P468" s="29">
        <f t="shared" si="135"/>
        <v>42458.007711266902</v>
      </c>
      <c r="Q468" s="29">
        <f t="shared" si="136"/>
        <v>68302.012405081536</v>
      </c>
      <c r="R468" s="29">
        <f t="shared" si="137"/>
        <v>84300.681977442975</v>
      </c>
      <c r="S468" s="29">
        <f t="shared" si="138"/>
        <v>-8614.6682312715457</v>
      </c>
      <c r="T468" s="29">
        <f t="shared" si="139"/>
        <v>65840.678624718246</v>
      </c>
    </row>
    <row r="469" spans="1:20">
      <c r="A469" s="25" t="s">
        <v>256</v>
      </c>
      <c r="B469" t="str">
        <f>VLOOKUP(A469,'Branch Population-2'!$A$2:$B$943,2,0)</f>
        <v>1820374</v>
      </c>
      <c r="C469">
        <f t="shared" si="140"/>
        <v>0</v>
      </c>
      <c r="D469" s="98">
        <f t="shared" si="141"/>
        <v>1820374</v>
      </c>
      <c r="E469" s="120">
        <f t="shared" si="125"/>
        <v>4.9950399017301035E-2</v>
      </c>
      <c r="F469">
        <v>1035188379.5689195</v>
      </c>
      <c r="G469" s="29">
        <f t="shared" si="126"/>
        <v>871805721.36281943</v>
      </c>
      <c r="H469" s="29">
        <f t="shared" si="127"/>
        <v>862484365.2686522</v>
      </c>
      <c r="I469" s="29">
        <f t="shared" si="128"/>
        <v>719815831.71625721</v>
      </c>
      <c r="J469" s="29">
        <f t="shared" si="129"/>
        <v>697289221.15535283</v>
      </c>
      <c r="K469" s="29">
        <f t="shared" si="130"/>
        <v>813158855.93701661</v>
      </c>
      <c r="L469" s="29">
        <f t="shared" si="131"/>
        <v>716190859.90185881</v>
      </c>
      <c r="M469" s="29">
        <f t="shared" si="132"/>
        <v>778592160.42114592</v>
      </c>
      <c r="N469" s="29">
        <f t="shared" si="133"/>
        <v>634111140.9615519</v>
      </c>
      <c r="O469" s="29">
        <f t="shared" si="134"/>
        <v>580772269.97826087</v>
      </c>
      <c r="P469" s="29">
        <f t="shared" si="135"/>
        <v>8932966.2569103874</v>
      </c>
      <c r="Q469" s="29">
        <f t="shared" si="136"/>
        <v>14370423.978508012</v>
      </c>
      <c r="R469" s="29">
        <f t="shared" si="137"/>
        <v>17736469.234735116</v>
      </c>
      <c r="S469" s="29">
        <f t="shared" si="138"/>
        <v>-1812485.9071992089</v>
      </c>
      <c r="T469" s="29">
        <f t="shared" si="139"/>
        <v>13852570.862165384</v>
      </c>
    </row>
    <row r="470" spans="1:20">
      <c r="A470" s="25" t="s">
        <v>564</v>
      </c>
      <c r="B470" t="str">
        <f>VLOOKUP(A470,'Branch Population-2'!$A$2:$B$943,2,0)</f>
        <v>45871.65</v>
      </c>
      <c r="C470">
        <f t="shared" si="140"/>
        <v>0</v>
      </c>
      <c r="D470" s="98">
        <f t="shared" si="141"/>
        <v>45871.65</v>
      </c>
      <c r="E470" s="120">
        <f t="shared" si="125"/>
        <v>1.2587013553709166E-3</v>
      </c>
      <c r="F470">
        <v>26085737.893231075</v>
      </c>
      <c r="G470" s="29">
        <f t="shared" si="126"/>
        <v>21968654.198726621</v>
      </c>
      <c r="H470" s="29">
        <f t="shared" si="127"/>
        <v>21733765.113144755</v>
      </c>
      <c r="I470" s="29">
        <f t="shared" si="128"/>
        <v>18138657.164377786</v>
      </c>
      <c r="J470" s="29">
        <f t="shared" si="129"/>
        <v>17571008.540888269</v>
      </c>
      <c r="K470" s="29">
        <f t="shared" si="130"/>
        <v>20490810.368607353</v>
      </c>
      <c r="L470" s="29">
        <f t="shared" si="131"/>
        <v>18047311.408873726</v>
      </c>
      <c r="M470" s="29">
        <f t="shared" si="132"/>
        <v>19619763.342907917</v>
      </c>
      <c r="N470" s="29">
        <f t="shared" si="133"/>
        <v>15978982.516388923</v>
      </c>
      <c r="O470" s="29">
        <f t="shared" si="134"/>
        <v>14634894.971114885</v>
      </c>
      <c r="P470" s="29">
        <f t="shared" si="135"/>
        <v>225102.04034929269</v>
      </c>
      <c r="Q470" s="29">
        <f t="shared" si="136"/>
        <v>362120.6736053839</v>
      </c>
      <c r="R470" s="29">
        <f t="shared" si="137"/>
        <v>446941.73228772607</v>
      </c>
      <c r="S470" s="29">
        <f t="shared" si="138"/>
        <v>-45672.877752030399</v>
      </c>
      <c r="T470" s="29">
        <f t="shared" si="139"/>
        <v>349071.27996194665</v>
      </c>
    </row>
    <row r="471" spans="1:20">
      <c r="A471" s="25" t="s">
        <v>686</v>
      </c>
      <c r="B471" t="str">
        <f>VLOOKUP(A471,'Branch Population-2'!$A$2:$B$943,2,0)</f>
        <v>171494</v>
      </c>
      <c r="C471">
        <f t="shared" si="140"/>
        <v>0</v>
      </c>
      <c r="D471" s="98">
        <f t="shared" si="141"/>
        <v>171494</v>
      </c>
      <c r="E471" s="120">
        <f t="shared" si="125"/>
        <v>4.7057328488942516E-3</v>
      </c>
      <c r="F471">
        <v>97523144.126312673</v>
      </c>
      <c r="G471" s="29">
        <f t="shared" si="126"/>
        <v>82131172.154400885</v>
      </c>
      <c r="H471" s="29">
        <f t="shared" si="127"/>
        <v>81253024.783578679</v>
      </c>
      <c r="I471" s="29">
        <f t="shared" si="128"/>
        <v>67812491.413494051</v>
      </c>
      <c r="J471" s="29">
        <f t="shared" si="129"/>
        <v>65690301.934007011</v>
      </c>
      <c r="K471" s="29">
        <f t="shared" si="130"/>
        <v>76606161.612977728</v>
      </c>
      <c r="L471" s="29">
        <f t="shared" si="131"/>
        <v>67470989.658174306</v>
      </c>
      <c r="M471" s="29">
        <f t="shared" si="132"/>
        <v>73349698.446178645</v>
      </c>
      <c r="N471" s="29">
        <f t="shared" si="133"/>
        <v>59738414.198434159</v>
      </c>
      <c r="O471" s="29">
        <f t="shared" si="134"/>
        <v>54713459.798729204</v>
      </c>
      <c r="P471" s="29">
        <f t="shared" si="135"/>
        <v>841557.89703796583</v>
      </c>
      <c r="Q471" s="29">
        <f t="shared" si="136"/>
        <v>1353810.5300175971</v>
      </c>
      <c r="R471" s="29">
        <f t="shared" si="137"/>
        <v>1670919.3028145118</v>
      </c>
      <c r="S471" s="29">
        <f t="shared" si="138"/>
        <v>-170750.87765987712</v>
      </c>
      <c r="T471" s="29">
        <f t="shared" si="139"/>
        <v>1305024.564971918</v>
      </c>
    </row>
    <row r="472" spans="1:20">
      <c r="A472" s="25" t="s">
        <v>508</v>
      </c>
      <c r="B472" t="str">
        <f>VLOOKUP(A472,'Branch Population-2'!$A$2:$B$943,2,0)</f>
        <v>1385910</v>
      </c>
      <c r="C472">
        <f t="shared" si="140"/>
        <v>0</v>
      </c>
      <c r="D472" s="98">
        <f t="shared" si="141"/>
        <v>1385910</v>
      </c>
      <c r="E472" s="120">
        <f t="shared" si="125"/>
        <v>3.8028865223337448E-2</v>
      </c>
      <c r="F472">
        <v>788122620.47708952</v>
      </c>
      <c r="G472" s="29">
        <f t="shared" si="126"/>
        <v>663734082.82800412</v>
      </c>
      <c r="H472" s="29">
        <f t="shared" si="127"/>
        <v>656637430.91775525</v>
      </c>
      <c r="I472" s="29">
        <f t="shared" si="128"/>
        <v>548019230.84700072</v>
      </c>
      <c r="J472" s="29">
        <f t="shared" si="129"/>
        <v>530868988.73056585</v>
      </c>
      <c r="K472" s="29">
        <f t="shared" si="130"/>
        <v>619084314.55935466</v>
      </c>
      <c r="L472" s="29">
        <f t="shared" si="131"/>
        <v>545259421.77079284</v>
      </c>
      <c r="M472" s="29">
        <f t="shared" si="132"/>
        <v>592767563.72551489</v>
      </c>
      <c r="N472" s="29">
        <f t="shared" si="133"/>
        <v>482769459.11665648</v>
      </c>
      <c r="O472" s="29">
        <f t="shared" si="134"/>
        <v>442160839.85245425</v>
      </c>
      <c r="P472" s="29">
        <f t="shared" si="135"/>
        <v>6800958.0806552256</v>
      </c>
      <c r="Q472" s="29">
        <f t="shared" si="136"/>
        <v>10940671.6949671</v>
      </c>
      <c r="R472" s="29">
        <f t="shared" si="137"/>
        <v>13503351.551445883</v>
      </c>
      <c r="S472" s="29">
        <f t="shared" si="138"/>
        <v>-1379904.5381039588</v>
      </c>
      <c r="T472" s="29">
        <f t="shared" si="139"/>
        <v>10546413.255508829</v>
      </c>
    </row>
    <row r="473" spans="1:20">
      <c r="A473" s="25" t="s">
        <v>539</v>
      </c>
      <c r="B473" t="str">
        <f>VLOOKUP(A473,'Branch Population-2'!$A$2:$B$943,2,0)</f>
        <v>208779.12</v>
      </c>
      <c r="C473">
        <f t="shared" si="140"/>
        <v>0</v>
      </c>
      <c r="D473" s="98">
        <f t="shared" si="141"/>
        <v>208779.12</v>
      </c>
      <c r="E473" s="120">
        <f t="shared" si="125"/>
        <v>5.7288229509325963E-3</v>
      </c>
      <c r="F473">
        <v>118725997.47119273</v>
      </c>
      <c r="G473" s="29">
        <f t="shared" si="126"/>
        <v>99987602.172462702</v>
      </c>
      <c r="H473" s="29">
        <f t="shared" si="127"/>
        <v>98918533.660966232</v>
      </c>
      <c r="I473" s="29">
        <f t="shared" si="128"/>
        <v>82555846.165561736</v>
      </c>
      <c r="J473" s="29">
        <f t="shared" si="129"/>
        <v>79972263.929445222</v>
      </c>
      <c r="K473" s="29">
        <f t="shared" si="130"/>
        <v>93261379.454297349</v>
      </c>
      <c r="L473" s="29">
        <f t="shared" si="131"/>
        <v>82140097.299979761</v>
      </c>
      <c r="M473" s="29">
        <f t="shared" si="132"/>
        <v>89296917.057497889</v>
      </c>
      <c r="N473" s="29">
        <f t="shared" si="133"/>
        <v>72726355.129302412</v>
      </c>
      <c r="O473" s="29">
        <f t="shared" si="134"/>
        <v>66608907.535739198</v>
      </c>
      <c r="P473" s="29">
        <f t="shared" si="135"/>
        <v>1024523.9901841294</v>
      </c>
      <c r="Q473" s="29">
        <f t="shared" si="136"/>
        <v>1648147.2885570775</v>
      </c>
      <c r="R473" s="29">
        <f t="shared" si="137"/>
        <v>2034199.8065974743</v>
      </c>
      <c r="S473" s="29">
        <f t="shared" si="138"/>
        <v>-207874.43279098277</v>
      </c>
      <c r="T473" s="29">
        <f t="shared" si="139"/>
        <v>1588754.5934739399</v>
      </c>
    </row>
    <row r="474" spans="1:20">
      <c r="A474" s="25" t="s">
        <v>568</v>
      </c>
      <c r="B474" t="str">
        <f>VLOOKUP(A474,'Branch Population-2'!$A$2:$B$943,2,0)</f>
        <v>316662.6</v>
      </c>
      <c r="C474">
        <f t="shared" si="140"/>
        <v>0</v>
      </c>
      <c r="D474" s="98">
        <f t="shared" si="141"/>
        <v>316662.59999999998</v>
      </c>
      <c r="E474" s="120">
        <f t="shared" si="125"/>
        <v>8.6891063176336228E-3</v>
      </c>
      <c r="F474">
        <v>180075876.58584493</v>
      </c>
      <c r="G474" s="29">
        <f t="shared" si="126"/>
        <v>151654696.46436715</v>
      </c>
      <c r="H474" s="29">
        <f t="shared" si="127"/>
        <v>150033202.82827654</v>
      </c>
      <c r="I474" s="29">
        <f t="shared" si="128"/>
        <v>125215341.8981113</v>
      </c>
      <c r="J474" s="29">
        <f t="shared" si="129"/>
        <v>121296732.27755889</v>
      </c>
      <c r="K474" s="29">
        <f t="shared" si="130"/>
        <v>141452799.0039635</v>
      </c>
      <c r="L474" s="29">
        <f t="shared" si="131"/>
        <v>124584761.03963161</v>
      </c>
      <c r="M474" s="29">
        <f t="shared" si="132"/>
        <v>135439760.10346067</v>
      </c>
      <c r="N474" s="29">
        <f t="shared" si="133"/>
        <v>110306608.74405561</v>
      </c>
      <c r="O474" s="29">
        <f t="shared" si="134"/>
        <v>101028061.82642578</v>
      </c>
      <c r="P474" s="29">
        <f t="shared" si="135"/>
        <v>1553931.4012535396</v>
      </c>
      <c r="Q474" s="29">
        <f t="shared" si="136"/>
        <v>2499802.688973085</v>
      </c>
      <c r="R474" s="29">
        <f t="shared" si="137"/>
        <v>3085342.0575613757</v>
      </c>
      <c r="S474" s="29">
        <f t="shared" si="138"/>
        <v>-315290.42923984857</v>
      </c>
      <c r="T474" s="29">
        <f t="shared" si="139"/>
        <v>2409719.7091902713</v>
      </c>
    </row>
    <row r="475" spans="1:20">
      <c r="A475" s="25" t="s">
        <v>538</v>
      </c>
      <c r="B475" t="str">
        <f>VLOOKUP(A475,'Branch Population-2'!$A$2:$B$943,2,0)</f>
        <v>40087.2</v>
      </c>
      <c r="C475">
        <f t="shared" si="140"/>
        <v>0</v>
      </c>
      <c r="D475" s="98">
        <f t="shared" si="141"/>
        <v>40087.199999999997</v>
      </c>
      <c r="E475" s="120">
        <f t="shared" si="125"/>
        <v>1.0999781558549782E-3</v>
      </c>
      <c r="F475">
        <v>22796306.478479255</v>
      </c>
      <c r="G475" s="29">
        <f t="shared" si="126"/>
        <v>19198390.173346583</v>
      </c>
      <c r="H475" s="29">
        <f t="shared" si="127"/>
        <v>18993120.780343771</v>
      </c>
      <c r="I475" s="29">
        <f t="shared" si="128"/>
        <v>15851358.681884024</v>
      </c>
      <c r="J475" s="29">
        <f t="shared" si="129"/>
        <v>15355290.982127221</v>
      </c>
      <c r="K475" s="29">
        <f t="shared" si="130"/>
        <v>17906903.575703878</v>
      </c>
      <c r="L475" s="29">
        <f t="shared" si="131"/>
        <v>15771531.695716262</v>
      </c>
      <c r="M475" s="29">
        <f t="shared" si="132"/>
        <v>17145696.243318439</v>
      </c>
      <c r="N475" s="29">
        <f t="shared" si="133"/>
        <v>13964020.651774812</v>
      </c>
      <c r="O475" s="29">
        <f t="shared" si="134"/>
        <v>12789423.569592038</v>
      </c>
      <c r="P475" s="29">
        <f t="shared" si="135"/>
        <v>196716.50162769741</v>
      </c>
      <c r="Q475" s="29">
        <f t="shared" si="136"/>
        <v>316456.98087933933</v>
      </c>
      <c r="R475" s="29">
        <f t="shared" si="137"/>
        <v>390582.03946368909</v>
      </c>
      <c r="S475" s="29">
        <f t="shared" si="138"/>
        <v>-39913.493083880632</v>
      </c>
      <c r="T475" s="29">
        <f t="shared" si="139"/>
        <v>305053.12571251631</v>
      </c>
    </row>
    <row r="476" spans="1:20">
      <c r="A476" s="25" t="s">
        <v>225</v>
      </c>
      <c r="B476" t="str">
        <f>VLOOKUP(A476,'Branch Population-2'!$A$2:$B$943,2,0)</f>
        <v>9154</v>
      </c>
      <c r="C476">
        <f t="shared" si="140"/>
        <v>0</v>
      </c>
      <c r="D476" s="98">
        <f t="shared" si="141"/>
        <v>9154</v>
      </c>
      <c r="E476" s="120">
        <f t="shared" si="125"/>
        <v>2.5118242328465122E-4</v>
      </c>
      <c r="F476">
        <v>5205586.5589015717</v>
      </c>
      <c r="G476" s="29">
        <f t="shared" si="126"/>
        <v>4383994.4831969962</v>
      </c>
      <c r="H476" s="29">
        <f t="shared" si="127"/>
        <v>4337120.7673089392</v>
      </c>
      <c r="I476" s="29">
        <f t="shared" si="128"/>
        <v>3619692.5046889372</v>
      </c>
      <c r="J476" s="29">
        <f t="shared" si="129"/>
        <v>3506414.3579594633</v>
      </c>
      <c r="K476" s="29">
        <f t="shared" si="130"/>
        <v>4089080.6874012975</v>
      </c>
      <c r="L476" s="29">
        <f t="shared" si="131"/>
        <v>3601463.8373991367</v>
      </c>
      <c r="M476" s="29">
        <f t="shared" si="132"/>
        <v>3915257.3243164155</v>
      </c>
      <c r="N476" s="29">
        <f t="shared" si="133"/>
        <v>3188714.7280515134</v>
      </c>
      <c r="O476" s="29">
        <f t="shared" si="134"/>
        <v>2920492.9093587361</v>
      </c>
      <c r="P476" s="29">
        <f t="shared" si="135"/>
        <v>44920.644392722417</v>
      </c>
      <c r="Q476" s="29">
        <f t="shared" si="136"/>
        <v>72263.645327423015</v>
      </c>
      <c r="R476" s="29">
        <f t="shared" si="137"/>
        <v>89190.26495366625</v>
      </c>
      <c r="S476" s="29">
        <f t="shared" si="138"/>
        <v>-9114.3336449002018</v>
      </c>
      <c r="T476" s="29">
        <f t="shared" si="139"/>
        <v>69659.550000308678</v>
      </c>
    </row>
    <row r="477" spans="1:20">
      <c r="A477" s="25" t="s">
        <v>605</v>
      </c>
      <c r="B477" t="str">
        <f>VLOOKUP(A477,'Branch Population-2'!$A$2:$B$943,2,0)</f>
        <v>14707</v>
      </c>
      <c r="C477">
        <f t="shared" si="140"/>
        <v>0</v>
      </c>
      <c r="D477" s="98">
        <f t="shared" si="141"/>
        <v>14707</v>
      </c>
      <c r="E477" s="120">
        <f t="shared" si="125"/>
        <v>4.0355471916619679E-4</v>
      </c>
      <c r="F477">
        <v>8363399.7729697851</v>
      </c>
      <c r="G477" s="29">
        <f t="shared" si="126"/>
        <v>7043413.4656301318</v>
      </c>
      <c r="H477" s="29">
        <f t="shared" si="127"/>
        <v>6968105.2135473629</v>
      </c>
      <c r="I477" s="29">
        <f t="shared" si="128"/>
        <v>5815470.5775027527</v>
      </c>
      <c r="J477" s="29">
        <f t="shared" si="129"/>
        <v>5633475.6349693928</v>
      </c>
      <c r="K477" s="29">
        <f t="shared" si="130"/>
        <v>6569599.0462760413</v>
      </c>
      <c r="L477" s="29">
        <f t="shared" si="131"/>
        <v>5786184.03502612</v>
      </c>
      <c r="M477" s="29">
        <f t="shared" si="132"/>
        <v>6290330.9448024379</v>
      </c>
      <c r="N477" s="29">
        <f t="shared" si="133"/>
        <v>5123053.0375195118</v>
      </c>
      <c r="O477" s="29">
        <f t="shared" si="134"/>
        <v>4692122.483934775</v>
      </c>
      <c r="P477" s="29">
        <f t="shared" si="135"/>
        <v>72170.40824598739</v>
      </c>
      <c r="Q477" s="29">
        <f t="shared" si="136"/>
        <v>116100.22196093624</v>
      </c>
      <c r="R477" s="29">
        <f t="shared" si="137"/>
        <v>143294.86854638078</v>
      </c>
      <c r="S477" s="29">
        <f t="shared" si="138"/>
        <v>-14643.271238316283</v>
      </c>
      <c r="T477" s="29">
        <f t="shared" si="139"/>
        <v>111916.43017856017</v>
      </c>
    </row>
    <row r="478" spans="1:20">
      <c r="A478" s="25" t="s">
        <v>743</v>
      </c>
      <c r="B478" t="str">
        <f>VLOOKUP(A478,'Branch Population-2'!$A$2:$B$943,2,0)</f>
        <v>206426</v>
      </c>
      <c r="C478">
        <f t="shared" si="140"/>
        <v>0</v>
      </c>
      <c r="D478" s="98">
        <f t="shared" si="141"/>
        <v>206426</v>
      </c>
      <c r="E478" s="120">
        <f t="shared" si="125"/>
        <v>5.6642541958660053E-3</v>
      </c>
      <c r="F478">
        <v>117387853.50751758</v>
      </c>
      <c r="G478" s="29">
        <f t="shared" si="126"/>
        <v>98860656.01796189</v>
      </c>
      <c r="H478" s="29">
        <f t="shared" si="127"/>
        <v>97803636.826798663</v>
      </c>
      <c r="I478" s="29">
        <f t="shared" si="128"/>
        <v>81625370.873161301</v>
      </c>
      <c r="J478" s="29">
        <f t="shared" si="129"/>
        <v>79070907.827850133</v>
      </c>
      <c r="K478" s="29">
        <f t="shared" si="130"/>
        <v>92210243.606893197</v>
      </c>
      <c r="L478" s="29">
        <f t="shared" si="131"/>
        <v>81214307.854375601</v>
      </c>
      <c r="M478" s="29">
        <f t="shared" si="132"/>
        <v>88290464.106329516</v>
      </c>
      <c r="N478" s="29">
        <f t="shared" si="133"/>
        <v>71906666.643299296</v>
      </c>
      <c r="O478" s="29">
        <f t="shared" si="134"/>
        <v>65858167.93830964</v>
      </c>
      <c r="P478" s="29">
        <f t="shared" si="135"/>
        <v>1012976.7248647715</v>
      </c>
      <c r="Q478" s="29">
        <f t="shared" si="136"/>
        <v>1629571.2530433279</v>
      </c>
      <c r="R478" s="29">
        <f t="shared" si="137"/>
        <v>2011272.6276300536</v>
      </c>
      <c r="S478" s="29">
        <f t="shared" si="138"/>
        <v>-205531.5093928522</v>
      </c>
      <c r="T478" s="29">
        <f t="shared" si="139"/>
        <v>1570847.9646453704</v>
      </c>
    </row>
    <row r="479" spans="1:20">
      <c r="A479" s="25" t="s">
        <v>230</v>
      </c>
      <c r="B479" t="str">
        <f>VLOOKUP(A479,'Branch Population-2'!$A$2:$B$943,2,0)</f>
        <v>145909.12</v>
      </c>
      <c r="C479">
        <f t="shared" si="140"/>
        <v>0</v>
      </c>
      <c r="D479" s="98">
        <f t="shared" si="141"/>
        <v>145909.12</v>
      </c>
      <c r="E479" s="120">
        <f t="shared" si="125"/>
        <v>4.0036930676131711E-3</v>
      </c>
      <c r="F479">
        <v>82973842.46156396</v>
      </c>
      <c r="G479" s="29">
        <f t="shared" si="126"/>
        <v>69878170.977510214</v>
      </c>
      <c r="H479" s="29">
        <f t="shared" si="127"/>
        <v>69131032.826280534</v>
      </c>
      <c r="I479" s="29">
        <f t="shared" si="128"/>
        <v>57695668.344959438</v>
      </c>
      <c r="J479" s="29">
        <f t="shared" si="129"/>
        <v>55890084.47948768</v>
      </c>
      <c r="K479" s="29">
        <f t="shared" si="130"/>
        <v>65177426.776023425</v>
      </c>
      <c r="L479" s="29">
        <f t="shared" si="131"/>
        <v>57405114.619481221</v>
      </c>
      <c r="M479" s="29">
        <f t="shared" si="132"/>
        <v>62406789.465213321</v>
      </c>
      <c r="N479" s="29">
        <f t="shared" si="133"/>
        <v>50826148.121153116</v>
      </c>
      <c r="O479" s="29">
        <f t="shared" si="134"/>
        <v>46550857.589116551</v>
      </c>
      <c r="P479" s="29">
        <f t="shared" si="135"/>
        <v>716007.39492845349</v>
      </c>
      <c r="Q479" s="29">
        <f t="shared" si="136"/>
        <v>1151837.9831457729</v>
      </c>
      <c r="R479" s="29">
        <f t="shared" si="137"/>
        <v>1421637.8710898277</v>
      </c>
      <c r="S479" s="29">
        <f t="shared" si="138"/>
        <v>-145276.86273910649</v>
      </c>
      <c r="T479" s="29">
        <f t="shared" si="139"/>
        <v>1110330.3080774569</v>
      </c>
    </row>
    <row r="480" spans="1:20">
      <c r="A480" s="25" t="s">
        <v>250</v>
      </c>
      <c r="B480" t="str">
        <f>VLOOKUP(A480,'Branch Population-2'!$A$2:$B$943,2,0)</f>
        <v>82127.43</v>
      </c>
      <c r="C480">
        <f t="shared" si="140"/>
        <v>0</v>
      </c>
      <c r="D480" s="98">
        <f t="shared" si="141"/>
        <v>82127.429999999993</v>
      </c>
      <c r="E480" s="120">
        <f t="shared" si="125"/>
        <v>2.2535467430129519E-3</v>
      </c>
      <c r="F480">
        <v>46703238.554198131</v>
      </c>
      <c r="G480" s="29">
        <f t="shared" si="126"/>
        <v>39332117.111552052</v>
      </c>
      <c r="H480" s="29">
        <f t="shared" si="127"/>
        <v>38911577.694855928</v>
      </c>
      <c r="I480" s="29">
        <f t="shared" si="128"/>
        <v>32474988.289312359</v>
      </c>
      <c r="J480" s="29">
        <f t="shared" si="129"/>
        <v>31458684.698963374</v>
      </c>
      <c r="K480" s="29">
        <f t="shared" si="130"/>
        <v>36686223.281505562</v>
      </c>
      <c r="L480" s="29">
        <f t="shared" si="131"/>
        <v>32311445.182819419</v>
      </c>
      <c r="M480" s="29">
        <f t="shared" si="132"/>
        <v>35126722.944590747</v>
      </c>
      <c r="N480" s="29">
        <f t="shared" si="133"/>
        <v>28608361.98580071</v>
      </c>
      <c r="O480" s="29">
        <f t="shared" si="134"/>
        <v>26201941.990261734</v>
      </c>
      <c r="P480" s="29">
        <f t="shared" si="135"/>
        <v>403016.94100045913</v>
      </c>
      <c r="Q480" s="29">
        <f t="shared" si="136"/>
        <v>648331.60073986894</v>
      </c>
      <c r="R480" s="29">
        <f t="shared" si="137"/>
        <v>800193.05676902749</v>
      </c>
      <c r="S480" s="29">
        <f t="shared" si="138"/>
        <v>-81771.553246469965</v>
      </c>
      <c r="T480" s="29">
        <f t="shared" si="139"/>
        <v>624968.29981230618</v>
      </c>
    </row>
    <row r="481" spans="1:20">
      <c r="A481" s="25" t="s">
        <v>540</v>
      </c>
      <c r="B481" t="str">
        <f>VLOOKUP(A481,'Branch Population-2'!$A$2:$B$943,2,0)</f>
        <v>202452.48</v>
      </c>
      <c r="C481">
        <f t="shared" si="140"/>
        <v>0</v>
      </c>
      <c r="D481" s="98">
        <f t="shared" si="141"/>
        <v>202452.48000000001</v>
      </c>
      <c r="E481" s="120">
        <f t="shared" si="125"/>
        <v>5.5552222554497909E-3</v>
      </c>
      <c r="F481">
        <v>115128239.97206569</v>
      </c>
      <c r="G481" s="29">
        <f t="shared" si="126"/>
        <v>96957674.833903238</v>
      </c>
      <c r="H481" s="29">
        <f t="shared" si="127"/>
        <v>95921002.337906659</v>
      </c>
      <c r="I481" s="29">
        <f t="shared" si="128"/>
        <v>80054153.857514411</v>
      </c>
      <c r="J481" s="29">
        <f t="shared" si="129"/>
        <v>77548861.992189318</v>
      </c>
      <c r="K481" s="29">
        <f t="shared" si="130"/>
        <v>90435277.046591386</v>
      </c>
      <c r="L481" s="29">
        <f t="shared" si="131"/>
        <v>79651003.442404628</v>
      </c>
      <c r="M481" s="29">
        <f t="shared" si="132"/>
        <v>86590949.873937353</v>
      </c>
      <c r="N481" s="29">
        <f t="shared" si="133"/>
        <v>70522526.185990214</v>
      </c>
      <c r="O481" s="29">
        <f t="shared" si="134"/>
        <v>64590455.792231955</v>
      </c>
      <c r="P481" s="29">
        <f t="shared" si="135"/>
        <v>993477.80866339826</v>
      </c>
      <c r="Q481" s="29">
        <f t="shared" si="136"/>
        <v>1598203.4313280755</v>
      </c>
      <c r="R481" s="29">
        <f t="shared" si="137"/>
        <v>1972557.3882157328</v>
      </c>
      <c r="S481" s="29">
        <f t="shared" si="138"/>
        <v>-201575.2075548924</v>
      </c>
      <c r="T481" s="29">
        <f t="shared" si="139"/>
        <v>1540610.5148838207</v>
      </c>
    </row>
    <row r="482" spans="1:20">
      <c r="A482" s="25" t="s">
        <v>17</v>
      </c>
      <c r="B482" t="str">
        <f>VLOOKUP(A482,'Branch Population-2'!$A$2:$B$943,2,0)</f>
        <v>108573.96</v>
      </c>
      <c r="C482">
        <f t="shared" si="140"/>
        <v>0</v>
      </c>
      <c r="D482" s="98">
        <f t="shared" si="141"/>
        <v>108573.96</v>
      </c>
      <c r="E482" s="120">
        <f t="shared" si="125"/>
        <v>2.9792298862148562E-3</v>
      </c>
      <c r="F482">
        <v>61742532.971675441</v>
      </c>
      <c r="G482" s="29">
        <f t="shared" si="126"/>
        <v>51997776.01691626</v>
      </c>
      <c r="H482" s="29">
        <f t="shared" si="127"/>
        <v>51441815.239782616</v>
      </c>
      <c r="I482" s="29">
        <f t="shared" si="128"/>
        <v>42932526.678653762</v>
      </c>
      <c r="J482" s="29">
        <f t="shared" si="129"/>
        <v>41588954.800580785</v>
      </c>
      <c r="K482" s="29">
        <f t="shared" si="130"/>
        <v>48499856.127450407</v>
      </c>
      <c r="L482" s="29">
        <f t="shared" si="131"/>
        <v>42716319.709768452</v>
      </c>
      <c r="M482" s="29">
        <f t="shared" si="132"/>
        <v>46438168.245579809</v>
      </c>
      <c r="N482" s="29">
        <f t="shared" si="133"/>
        <v>37820776.200008295</v>
      </c>
      <c r="O482" s="29">
        <f t="shared" si="134"/>
        <v>34639445.08641021</v>
      </c>
      <c r="P482" s="29">
        <f t="shared" si="135"/>
        <v>532795.74475307728</v>
      </c>
      <c r="Q482" s="29">
        <f t="shared" si="136"/>
        <v>857106.19808103726</v>
      </c>
      <c r="R482" s="29">
        <f t="shared" si="137"/>
        <v>1057869.8120459649</v>
      </c>
      <c r="S482" s="29">
        <f t="shared" si="138"/>
        <v>-108103.48444265335</v>
      </c>
      <c r="T482" s="29">
        <f t="shared" si="139"/>
        <v>826219.48824027926</v>
      </c>
    </row>
    <row r="483" spans="1:20">
      <c r="A483" s="25" t="s">
        <v>541</v>
      </c>
      <c r="B483" t="str">
        <f>VLOOKUP(A483,'Branch Population-2'!$A$2:$B$943,2,0)</f>
        <v>79173.6</v>
      </c>
      <c r="C483">
        <f t="shared" si="140"/>
        <v>0</v>
      </c>
      <c r="D483" s="98">
        <f t="shared" si="141"/>
        <v>79173.600000000006</v>
      </c>
      <c r="E483" s="120">
        <f t="shared" si="125"/>
        <v>2.1724947245105597E-3</v>
      </c>
      <c r="F483">
        <v>45023490.056789331</v>
      </c>
      <c r="G483" s="29">
        <f t="shared" si="126"/>
        <v>37917481.49605044</v>
      </c>
      <c r="H483" s="29">
        <f t="shared" si="127"/>
        <v>37512067.378480561</v>
      </c>
      <c r="I483" s="29">
        <f t="shared" si="128"/>
        <v>31306979.079008088</v>
      </c>
      <c r="J483" s="29">
        <f t="shared" si="129"/>
        <v>30327228.294880856</v>
      </c>
      <c r="K483" s="29">
        <f t="shared" si="130"/>
        <v>35366751.006339893</v>
      </c>
      <c r="L483" s="29">
        <f t="shared" si="131"/>
        <v>31149318.033286467</v>
      </c>
      <c r="M483" s="29">
        <f t="shared" ref="M483:M510" si="142">$Z$17*E483</f>
        <v>33863340.320351556</v>
      </c>
      <c r="N483" s="29">
        <f t="shared" ref="N483:N510" si="143">$AA$17*E483</f>
        <v>27579421.49801828</v>
      </c>
      <c r="O483" s="29">
        <f t="shared" ref="O483:O510" si="144">$AB$17*E483</f>
        <v>25259551.825257245</v>
      </c>
      <c r="P483" s="29">
        <f t="shared" si="135"/>
        <v>388521.86267114355</v>
      </c>
      <c r="Q483" s="29">
        <f t="shared" si="136"/>
        <v>625013.43125357875</v>
      </c>
      <c r="R483" s="29">
        <f t="shared" si="137"/>
        <v>771412.97370937199</v>
      </c>
      <c r="S483" s="29">
        <f t="shared" si="138"/>
        <v>-78830.522860811732</v>
      </c>
      <c r="T483" s="29">
        <f t="shared" si="139"/>
        <v>602490.4247219183</v>
      </c>
    </row>
    <row r="484" spans="1:20">
      <c r="A484" s="25" t="s">
        <v>740</v>
      </c>
      <c r="B484" t="str">
        <f>VLOOKUP(A484,'Branch Population-2'!$A$2:$B$943,2,0)</f>
        <v>56390.4</v>
      </c>
      <c r="C484">
        <f t="shared" si="140"/>
        <v>0</v>
      </c>
      <c r="D484" s="98">
        <f t="shared" si="141"/>
        <v>56390.400000000001</v>
      </c>
      <c r="E484" s="120">
        <f t="shared" si="125"/>
        <v>1.5473320211919156E-3</v>
      </c>
      <c r="F484">
        <v>32067414.058453485</v>
      </c>
      <c r="G484" s="29">
        <f t="shared" si="126"/>
        <v>27006248.908157296</v>
      </c>
      <c r="H484" s="29">
        <f t="shared" si="127"/>
        <v>26717497.806080181</v>
      </c>
      <c r="I484" s="29">
        <f t="shared" si="128"/>
        <v>22298001.771510929</v>
      </c>
      <c r="J484" s="29">
        <f t="shared" si="129"/>
        <v>21600186.608157888</v>
      </c>
      <c r="K484" s="29">
        <f t="shared" si="130"/>
        <v>25189523.22425542</v>
      </c>
      <c r="L484" s="29">
        <f t="shared" si="131"/>
        <v>22185709.676258713</v>
      </c>
      <c r="M484" s="29">
        <f t="shared" si="142"/>
        <v>24118737.887386102</v>
      </c>
      <c r="N484" s="29">
        <f t="shared" si="143"/>
        <v>19643095.805190742</v>
      </c>
      <c r="O484" s="29">
        <f t="shared" si="144"/>
        <v>17990797.832193889</v>
      </c>
      <c r="P484" s="29">
        <f t="shared" si="135"/>
        <v>276719.80615723995</v>
      </c>
      <c r="Q484" s="29">
        <f t="shared" si="136"/>
        <v>445157.94903555984</v>
      </c>
      <c r="R484" s="29">
        <f t="shared" si="137"/>
        <v>549429.18034118647</v>
      </c>
      <c r="S484" s="29">
        <f t="shared" si="138"/>
        <v>-56146.047626106651</v>
      </c>
      <c r="T484" s="29">
        <f t="shared" si="139"/>
        <v>429116.22114238655</v>
      </c>
    </row>
    <row r="485" spans="1:20">
      <c r="A485" s="25" t="s">
        <v>707</v>
      </c>
      <c r="B485" t="str">
        <f>VLOOKUP(A485,'Branch Population-2'!$A$2:$B$943,2,0)</f>
        <v>72768.36</v>
      </c>
      <c r="C485">
        <f t="shared" si="140"/>
        <v>0</v>
      </c>
      <c r="D485" s="98">
        <f t="shared" si="141"/>
        <v>72768.36</v>
      </c>
      <c r="E485" s="120">
        <f t="shared" si="125"/>
        <v>1.9967372736781606E-3</v>
      </c>
      <c r="F485">
        <v>41381035.255550668</v>
      </c>
      <c r="G485" s="29">
        <f t="shared" si="126"/>
        <v>34849911.382050797</v>
      </c>
      <c r="H485" s="29">
        <f t="shared" si="127"/>
        <v>34477295.756938286</v>
      </c>
      <c r="I485" s="29">
        <f t="shared" si="128"/>
        <v>28774206.605910666</v>
      </c>
      <c r="J485" s="29">
        <f t="shared" si="129"/>
        <v>27873718.845222097</v>
      </c>
      <c r="K485" s="29">
        <f t="shared" si="130"/>
        <v>32505538.074051242</v>
      </c>
      <c r="L485" s="29">
        <f t="shared" si="131"/>
        <v>28629300.529478025</v>
      </c>
      <c r="M485" s="29">
        <f t="shared" si="142"/>
        <v>31123755.130925678</v>
      </c>
      <c r="N485" s="29">
        <f t="shared" si="143"/>
        <v>25348212.941681739</v>
      </c>
      <c r="O485" s="29">
        <f t="shared" si="144"/>
        <v>23216023.531315695</v>
      </c>
      <c r="P485" s="29">
        <f t="shared" si="135"/>
        <v>357089.97406615759</v>
      </c>
      <c r="Q485" s="29">
        <f t="shared" si="136"/>
        <v>574449.08871512301</v>
      </c>
      <c r="R485" s="29">
        <f t="shared" si="137"/>
        <v>709004.73111686355</v>
      </c>
      <c r="S485" s="29">
        <f t="shared" si="138"/>
        <v>-72453.038216321816</v>
      </c>
      <c r="T485" s="29">
        <f t="shared" si="139"/>
        <v>553748.22065331682</v>
      </c>
    </row>
    <row r="486" spans="1:20">
      <c r="A486" s="25" t="s">
        <v>681</v>
      </c>
      <c r="B486" t="str">
        <f>VLOOKUP(A486,'Branch Population-2'!$A$2:$B$943,2,0)</f>
        <v>287451</v>
      </c>
      <c r="C486">
        <f t="shared" si="140"/>
        <v>0</v>
      </c>
      <c r="D486" s="98">
        <f t="shared" si="141"/>
        <v>287451</v>
      </c>
      <c r="E486" s="120">
        <f t="shared" si="125"/>
        <v>7.8875506615246095E-3</v>
      </c>
      <c r="F486">
        <v>163464175.43618262</v>
      </c>
      <c r="G486" s="29">
        <f t="shared" si="126"/>
        <v>137664802.07444394</v>
      </c>
      <c r="H486" s="29">
        <f t="shared" si="127"/>
        <v>136192888.53875047</v>
      </c>
      <c r="I486" s="29">
        <f t="shared" si="128"/>
        <v>113664434.14521953</v>
      </c>
      <c r="J486" s="29">
        <f t="shared" si="129"/>
        <v>110107309.7672936</v>
      </c>
      <c r="K486" s="29">
        <f t="shared" si="130"/>
        <v>128404012.74570574</v>
      </c>
      <c r="L486" s="29">
        <f t="shared" si="131"/>
        <v>113092023.32578318</v>
      </c>
      <c r="M486" s="29">
        <f t="shared" si="142"/>
        <v>122945666.71750905</v>
      </c>
      <c r="N486" s="29">
        <f t="shared" si="143"/>
        <v>100131006.91425996</v>
      </c>
      <c r="O486" s="29">
        <f t="shared" si="144"/>
        <v>91708390.571124971</v>
      </c>
      <c r="P486" s="29">
        <f t="shared" si="135"/>
        <v>1410583.8050395949</v>
      </c>
      <c r="Q486" s="29">
        <f t="shared" si="136"/>
        <v>2269200.0341941309</v>
      </c>
      <c r="R486" s="29">
        <f t="shared" si="137"/>
        <v>2800724.3665278913</v>
      </c>
      <c r="S486" s="29">
        <f t="shared" si="138"/>
        <v>-286205.40971817868</v>
      </c>
      <c r="T486" s="29">
        <f t="shared" si="139"/>
        <v>2187427.0599889373</v>
      </c>
    </row>
    <row r="487" spans="1:20">
      <c r="A487" s="25" t="s">
        <v>162</v>
      </c>
      <c r="B487" t="str">
        <f>VLOOKUP(A487,'Branch Population-2'!$A$2:$B$943,2,0)</f>
        <v>136715.85</v>
      </c>
      <c r="C487">
        <f t="shared" si="140"/>
        <v>0</v>
      </c>
      <c r="D487" s="98">
        <f t="shared" si="141"/>
        <v>136715.85</v>
      </c>
      <c r="E487" s="120">
        <f t="shared" si="125"/>
        <v>3.7514330898427884E-3</v>
      </c>
      <c r="F487">
        <v>77745924.311645567</v>
      </c>
      <c r="G487" s="29">
        <f t="shared" si="126"/>
        <v>65475369.474064685</v>
      </c>
      <c r="H487" s="29">
        <f t="shared" si="127"/>
        <v>64775306.123584643</v>
      </c>
      <c r="I487" s="29">
        <f t="shared" si="128"/>
        <v>54060447.620403871</v>
      </c>
      <c r="J487" s="29">
        <f t="shared" si="129"/>
        <v>52368627.856743746</v>
      </c>
      <c r="K487" s="29">
        <f t="shared" si="130"/>
        <v>61070804.227294378</v>
      </c>
      <c r="L487" s="29">
        <f t="shared" si="131"/>
        <v>53788200.761883855</v>
      </c>
      <c r="M487" s="29">
        <f t="shared" si="142"/>
        <v>58474735.969264187</v>
      </c>
      <c r="N487" s="29">
        <f t="shared" si="143"/>
        <v>47623754.036823414</v>
      </c>
      <c r="O487" s="29">
        <f t="shared" si="144"/>
        <v>43617835.975743122</v>
      </c>
      <c r="P487" s="29">
        <f t="shared" si="135"/>
        <v>670894.04421004804</v>
      </c>
      <c r="Q487" s="29">
        <f t="shared" si="136"/>
        <v>1079264.3319900772</v>
      </c>
      <c r="R487" s="29">
        <f t="shared" si="137"/>
        <v>1332064.9863300954</v>
      </c>
      <c r="S487" s="29">
        <f t="shared" si="138"/>
        <v>-136123.42926000975</v>
      </c>
      <c r="T487" s="29">
        <f t="shared" si="139"/>
        <v>1040371.9236300745</v>
      </c>
    </row>
    <row r="488" spans="1:20">
      <c r="A488" s="25" t="s">
        <v>732</v>
      </c>
      <c r="B488" t="str">
        <f>VLOOKUP(A488,'Branch Population-2'!$A$2:$B$943,2,0)</f>
        <v>400358</v>
      </c>
      <c r="C488">
        <f t="shared" si="140"/>
        <v>0</v>
      </c>
      <c r="D488" s="98">
        <f t="shared" si="141"/>
        <v>400358</v>
      </c>
      <c r="E488" s="120">
        <f t="shared" si="125"/>
        <v>1.0985677585907405E-2</v>
      </c>
      <c r="F488">
        <v>227670769.45037311</v>
      </c>
      <c r="G488" s="29">
        <f t="shared" si="126"/>
        <v>191737739.05437875</v>
      </c>
      <c r="H488" s="29">
        <f t="shared" si="127"/>
        <v>189687677.0983474</v>
      </c>
      <c r="I488" s="29">
        <f t="shared" si="128"/>
        <v>158310339.9379783</v>
      </c>
      <c r="J488" s="29">
        <f t="shared" si="129"/>
        <v>153356023.54423583</v>
      </c>
      <c r="K488" s="29">
        <f t="shared" si="130"/>
        <v>178839432.58101469</v>
      </c>
      <c r="L488" s="29">
        <f t="shared" si="131"/>
        <v>157513093.62174389</v>
      </c>
      <c r="M488" s="29">
        <f t="shared" si="142"/>
        <v>171237119.49406502</v>
      </c>
      <c r="N488" s="29">
        <f t="shared" si="143"/>
        <v>139461159.17557874</v>
      </c>
      <c r="O488" s="29">
        <f t="shared" si="144"/>
        <v>127730249.09384365</v>
      </c>
      <c r="P488" s="29">
        <f t="shared" si="135"/>
        <v>1964642.7078633998</v>
      </c>
      <c r="Q488" s="29">
        <f t="shared" si="136"/>
        <v>3160512.182215034</v>
      </c>
      <c r="R488" s="29">
        <f t="shared" si="137"/>
        <v>3900812.3330041417</v>
      </c>
      <c r="S488" s="29">
        <f t="shared" si="138"/>
        <v>-398623.15811721154</v>
      </c>
      <c r="T488" s="29">
        <f t="shared" si="139"/>
        <v>3046619.8513244027</v>
      </c>
    </row>
    <row r="489" spans="1:20">
      <c r="A489" s="25" t="s">
        <v>500</v>
      </c>
      <c r="B489" t="str">
        <f>VLOOKUP(A489,'Branch Population-2'!$A$2:$B$943,2,0)</f>
        <v>65263</v>
      </c>
      <c r="C489">
        <f t="shared" si="140"/>
        <v>0</v>
      </c>
      <c r="D489" s="98">
        <f t="shared" si="141"/>
        <v>65263</v>
      </c>
      <c r="E489" s="120">
        <f t="shared" si="125"/>
        <v>1.7907929310493984E-3</v>
      </c>
      <c r="F489">
        <v>37112977.451779909</v>
      </c>
      <c r="G489" s="29">
        <f t="shared" si="126"/>
        <v>31255476.508289885</v>
      </c>
      <c r="H489" s="29">
        <f t="shared" si="127"/>
        <v>30921292.619279362</v>
      </c>
      <c r="I489" s="29">
        <f t="shared" si="128"/>
        <v>25806422.540257167</v>
      </c>
      <c r="J489" s="29">
        <f t="shared" si="129"/>
        <v>24998811.475148398</v>
      </c>
      <c r="K489" s="29">
        <f t="shared" si="130"/>
        <v>29152902.873265337</v>
      </c>
      <c r="L489" s="29">
        <f t="shared" si="131"/>
        <v>25676462.138975296</v>
      </c>
      <c r="M489" s="29">
        <f t="shared" si="142"/>
        <v>27913637.618184641</v>
      </c>
      <c r="N489" s="29">
        <f t="shared" si="143"/>
        <v>22733787.338521514</v>
      </c>
      <c r="O489" s="29">
        <f t="shared" si="144"/>
        <v>20821512.862516843</v>
      </c>
      <c r="P489" s="29">
        <f t="shared" si="135"/>
        <v>320259.56030175259</v>
      </c>
      <c r="Q489" s="29">
        <f t="shared" si="136"/>
        <v>515200.16222455853</v>
      </c>
      <c r="R489" s="29">
        <f t="shared" si="137"/>
        <v>635877.67770058126</v>
      </c>
      <c r="S489" s="29">
        <f t="shared" si="138"/>
        <v>-64980.200640935313</v>
      </c>
      <c r="T489" s="29">
        <f t="shared" si="139"/>
        <v>496634.39061286277</v>
      </c>
    </row>
    <row r="490" spans="1:20">
      <c r="A490" s="25" t="s">
        <v>698</v>
      </c>
      <c r="B490" t="str">
        <f>VLOOKUP(A490,'Branch Population-2'!$A$2:$B$943,2,0)</f>
        <v>259887</v>
      </c>
      <c r="C490">
        <f t="shared" si="140"/>
        <v>0</v>
      </c>
      <c r="D490" s="98">
        <f t="shared" si="141"/>
        <v>259887</v>
      </c>
      <c r="E490" s="120">
        <f t="shared" si="125"/>
        <v>7.1312045488505739E-3</v>
      </c>
      <c r="F490">
        <v>147789411.62696666</v>
      </c>
      <c r="G490" s="29">
        <f t="shared" si="126"/>
        <v>124463969.22160999</v>
      </c>
      <c r="H490" s="29">
        <f t="shared" si="127"/>
        <v>123133199.13192247</v>
      </c>
      <c r="I490" s="29">
        <f t="shared" si="128"/>
        <v>102765023.5925381</v>
      </c>
      <c r="J490" s="29">
        <f t="shared" si="129"/>
        <v>99548995.875793204</v>
      </c>
      <c r="K490" s="29">
        <f t="shared" si="130"/>
        <v>116091207.40732588</v>
      </c>
      <c r="L490" s="29">
        <f t="shared" si="131"/>
        <v>102247501.89099295</v>
      </c>
      <c r="M490" s="29">
        <f t="shared" si="142"/>
        <v>111156268.32473457</v>
      </c>
      <c r="N490" s="29">
        <f t="shared" si="143"/>
        <v>90529331.934577644</v>
      </c>
      <c r="O490" s="29">
        <f t="shared" si="144"/>
        <v>82914369.754698917</v>
      </c>
      <c r="P490" s="29">
        <f t="shared" si="135"/>
        <v>1275321.3359505627</v>
      </c>
      <c r="Q490" s="29">
        <f t="shared" si="136"/>
        <v>2051603.8882682966</v>
      </c>
      <c r="R490" s="29">
        <f t="shared" si="137"/>
        <v>2532159.7539887987</v>
      </c>
      <c r="S490" s="29">
        <f t="shared" si="138"/>
        <v>-258760.85077257795</v>
      </c>
      <c r="T490" s="29">
        <f t="shared" si="139"/>
        <v>1977672.2166189889</v>
      </c>
    </row>
    <row r="491" spans="1:20">
      <c r="A491" s="25" t="s">
        <v>303</v>
      </c>
      <c r="B491" t="str">
        <f>VLOOKUP(A491,'Branch Population-2'!$A$2:$B$943,2,0)</f>
        <v>492792</v>
      </c>
      <c r="C491">
        <f t="shared" si="140"/>
        <v>0</v>
      </c>
      <c r="D491" s="98">
        <f t="shared" si="141"/>
        <v>492792</v>
      </c>
      <c r="E491" s="120">
        <f t="shared" si="125"/>
        <v>1.3522032852882875E-2</v>
      </c>
      <c r="F491">
        <v>280235024.20081091</v>
      </c>
      <c r="G491" s="29">
        <f t="shared" si="126"/>
        <v>236005834.53830174</v>
      </c>
      <c r="H491" s="29">
        <f t="shared" si="127"/>
        <v>233482457.63204136</v>
      </c>
      <c r="I491" s="29">
        <f t="shared" si="128"/>
        <v>194860772.20566645</v>
      </c>
      <c r="J491" s="29">
        <f t="shared" si="129"/>
        <v>188762611.3488704</v>
      </c>
      <c r="K491" s="29">
        <f t="shared" si="130"/>
        <v>220129588.16974658</v>
      </c>
      <c r="L491" s="29">
        <f t="shared" si="131"/>
        <v>193879458.96434295</v>
      </c>
      <c r="M491" s="29">
        <f t="shared" si="142"/>
        <v>210772065.47569749</v>
      </c>
      <c r="N491" s="29">
        <f t="shared" si="143"/>
        <v>171659723.42866084</v>
      </c>
      <c r="O491" s="29">
        <f t="shared" si="144"/>
        <v>157220400.02061504</v>
      </c>
      <c r="P491" s="29">
        <f t="shared" si="135"/>
        <v>2418236.201832911</v>
      </c>
      <c r="Q491" s="29">
        <f t="shared" si="136"/>
        <v>3890206.0638181609</v>
      </c>
      <c r="R491" s="29">
        <f t="shared" si="137"/>
        <v>4801425.5021899827</v>
      </c>
      <c r="S491" s="29">
        <f t="shared" si="138"/>
        <v>-490656.62066175003</v>
      </c>
      <c r="T491" s="29">
        <f t="shared" si="139"/>
        <v>3750018.4579148041</v>
      </c>
    </row>
    <row r="492" spans="1:20">
      <c r="A492" s="25" t="s">
        <v>536</v>
      </c>
      <c r="B492" t="str">
        <f>VLOOKUP(A492,'Branch Population-2'!$A$2:$B$943,2,0)</f>
        <v>42242</v>
      </c>
      <c r="C492">
        <f t="shared" si="140"/>
        <v>0</v>
      </c>
      <c r="D492" s="98">
        <f t="shared" si="141"/>
        <v>42242</v>
      </c>
      <c r="E492" s="120">
        <f t="shared" si="125"/>
        <v>1.1591050824109937E-3</v>
      </c>
      <c r="F492">
        <v>24021672.211177647</v>
      </c>
      <c r="G492" s="29">
        <f t="shared" si="126"/>
        <v>20230357.762640104</v>
      </c>
      <c r="H492" s="29">
        <f t="shared" si="127"/>
        <v>20014054.561138757</v>
      </c>
      <c r="I492" s="29">
        <f t="shared" si="128"/>
        <v>16703413.893715324</v>
      </c>
      <c r="J492" s="29">
        <f t="shared" si="129"/>
        <v>16180681.156753728</v>
      </c>
      <c r="K492" s="29">
        <f t="shared" si="130"/>
        <v>18869450.119860783</v>
      </c>
      <c r="L492" s="29">
        <f t="shared" si="131"/>
        <v>16619295.982020356</v>
      </c>
      <c r="M492" s="29">
        <f t="shared" si="142"/>
        <v>18067325.747626614</v>
      </c>
      <c r="N492" s="29">
        <f t="shared" si="143"/>
        <v>14714626.124355694</v>
      </c>
      <c r="O492" s="29">
        <f t="shared" si="144"/>
        <v>13476891.137986861</v>
      </c>
      <c r="P492" s="29">
        <f t="shared" si="135"/>
        <v>207290.56810545997</v>
      </c>
      <c r="Q492" s="29">
        <f t="shared" si="136"/>
        <v>333467.43564791384</v>
      </c>
      <c r="R492" s="29">
        <f t="shared" si="137"/>
        <v>411576.9250789567</v>
      </c>
      <c r="S492" s="29">
        <f t="shared" si="138"/>
        <v>-42058.955847484627</v>
      </c>
      <c r="T492" s="29">
        <f t="shared" si="139"/>
        <v>321450.59112006112</v>
      </c>
    </row>
    <row r="493" spans="1:20">
      <c r="A493" s="25" t="s">
        <v>558</v>
      </c>
      <c r="B493" t="str">
        <f>VLOOKUP(A493,'Branch Population-2'!$A$2:$B$943,2,0)</f>
        <v>26396.16</v>
      </c>
      <c r="C493">
        <f t="shared" si="140"/>
        <v>0</v>
      </c>
      <c r="D493" s="98">
        <f t="shared" si="141"/>
        <v>26396.16</v>
      </c>
      <c r="E493" s="120">
        <f t="shared" si="125"/>
        <v>7.2430100876222185E-4</v>
      </c>
      <c r="F493">
        <v>15010650.612040125</v>
      </c>
      <c r="G493" s="29">
        <f t="shared" si="126"/>
        <v>12641535.920645097</v>
      </c>
      <c r="H493" s="29">
        <f t="shared" si="127"/>
        <v>12506372.483418126</v>
      </c>
      <c r="I493" s="29">
        <f t="shared" si="128"/>
        <v>10437620.985860817</v>
      </c>
      <c r="J493" s="29">
        <f t="shared" si="129"/>
        <v>10110976.012562295</v>
      </c>
      <c r="K493" s="29">
        <f t="shared" si="130"/>
        <v>11791132.628092051</v>
      </c>
      <c r="L493" s="29">
        <f t="shared" si="131"/>
        <v>10385057.426939217</v>
      </c>
      <c r="M493" s="29">
        <f t="shared" si="142"/>
        <v>11289901.548375353</v>
      </c>
      <c r="N493" s="29">
        <f t="shared" si="143"/>
        <v>9194868.2713572457</v>
      </c>
      <c r="O493" s="29">
        <f t="shared" si="144"/>
        <v>8421433.047225114</v>
      </c>
      <c r="P493" s="29">
        <f t="shared" si="135"/>
        <v>129531.62734251734</v>
      </c>
      <c r="Q493" s="29">
        <f t="shared" si="136"/>
        <v>208376.9657249192</v>
      </c>
      <c r="R493" s="29">
        <f t="shared" si="137"/>
        <v>257185.98472354893</v>
      </c>
      <c r="S493" s="29">
        <f t="shared" si="138"/>
        <v>-26281.779460800619</v>
      </c>
      <c r="T493" s="29">
        <f t="shared" si="139"/>
        <v>200867.88587897617</v>
      </c>
    </row>
    <row r="494" spans="1:20">
      <c r="A494" s="25" t="s">
        <v>57</v>
      </c>
      <c r="B494" t="str">
        <f>VLOOKUP(A494,'Branch Population-2'!$A$2:$B$943,2,0)</f>
        <v>65228.66</v>
      </c>
      <c r="C494">
        <f t="shared" si="140"/>
        <v>0</v>
      </c>
      <c r="D494" s="98">
        <f t="shared" si="141"/>
        <v>65228.66</v>
      </c>
      <c r="E494" s="120">
        <f t="shared" si="125"/>
        <v>1.7898506539666373E-3</v>
      </c>
      <c r="F494">
        <v>37093449.393834457</v>
      </c>
      <c r="G494" s="29">
        <f t="shared" si="126"/>
        <v>31239030.54253142</v>
      </c>
      <c r="H494" s="29">
        <f t="shared" si="127"/>
        <v>30905022.493962627</v>
      </c>
      <c r="I494" s="29">
        <f t="shared" si="128"/>
        <v>25792843.750590242</v>
      </c>
      <c r="J494" s="29">
        <f t="shared" si="129"/>
        <v>24985657.633215655</v>
      </c>
      <c r="K494" s="29">
        <f t="shared" si="130"/>
        <v>29137563.236952756</v>
      </c>
      <c r="L494" s="29">
        <f t="shared" si="131"/>
        <v>25662951.73170238</v>
      </c>
      <c r="M494" s="29">
        <f t="shared" si="142"/>
        <v>27898950.056843478</v>
      </c>
      <c r="N494" s="29">
        <f t="shared" si="143"/>
        <v>22721825.304027162</v>
      </c>
      <c r="O494" s="29">
        <f t="shared" si="144"/>
        <v>20810557.026105724</v>
      </c>
      <c r="P494" s="29">
        <f t="shared" si="135"/>
        <v>320091.04654509475</v>
      </c>
      <c r="Q494" s="29">
        <f t="shared" si="136"/>
        <v>514929.07487689151</v>
      </c>
      <c r="R494" s="29">
        <f t="shared" si="137"/>
        <v>635543.0924156229</v>
      </c>
      <c r="S494" s="29">
        <f t="shared" si="138"/>
        <v>-64946.009443932264</v>
      </c>
      <c r="T494" s="29">
        <f t="shared" si="139"/>
        <v>496373.07217862521</v>
      </c>
    </row>
    <row r="495" spans="1:20">
      <c r="A495" s="25" t="s">
        <v>814</v>
      </c>
      <c r="B495" t="str">
        <f>VLOOKUP(A495,'Branch Population-2'!$A$2:$B$943,2,0)</f>
        <v>93798.72</v>
      </c>
      <c r="C495">
        <f t="shared" si="140"/>
        <v>0</v>
      </c>
      <c r="D495" s="98">
        <f t="shared" si="141"/>
        <v>93798.720000000001</v>
      </c>
      <c r="E495" s="120">
        <f t="shared" si="125"/>
        <v>2.573802686322753E-3</v>
      </c>
      <c r="F495">
        <v>53340327.296719693</v>
      </c>
      <c r="G495" s="29">
        <f t="shared" si="126"/>
        <v>44921681.342685141</v>
      </c>
      <c r="H495" s="29">
        <f t="shared" si="127"/>
        <v>44441378.245466061</v>
      </c>
      <c r="I495" s="29">
        <f t="shared" si="128"/>
        <v>37090072.507473923</v>
      </c>
      <c r="J495" s="29">
        <f t="shared" si="129"/>
        <v>35929340.022527799</v>
      </c>
      <c r="K495" s="29">
        <f t="shared" si="130"/>
        <v>41899774.356015064</v>
      </c>
      <c r="L495" s="29">
        <f t="shared" si="131"/>
        <v>36903287.969666503</v>
      </c>
      <c r="M495" s="29">
        <f t="shared" si="142"/>
        <v>40118650.370494284</v>
      </c>
      <c r="N495" s="29">
        <f t="shared" si="143"/>
        <v>32673952.363598436</v>
      </c>
      <c r="O495" s="29">
        <f t="shared" si="144"/>
        <v>29925551.307289213</v>
      </c>
      <c r="P495" s="29">
        <f t="shared" si="135"/>
        <v>460290.4681682915</v>
      </c>
      <c r="Q495" s="29">
        <f t="shared" si="136"/>
        <v>740467.27487942541</v>
      </c>
      <c r="R495" s="29">
        <f t="shared" si="137"/>
        <v>913910.05998631788</v>
      </c>
      <c r="S495" s="29">
        <f t="shared" si="138"/>
        <v>-93392.268903711316</v>
      </c>
      <c r="T495" s="29">
        <f t="shared" si="139"/>
        <v>713783.76947836508</v>
      </c>
    </row>
    <row r="496" spans="1:20">
      <c r="A496" s="25" t="s">
        <v>251</v>
      </c>
      <c r="B496" t="str">
        <f>VLOOKUP(A496,'Branch Population-2'!$A$2:$B$943,2,0)</f>
        <v>227814.4</v>
      </c>
      <c r="C496">
        <f t="shared" si="140"/>
        <v>0</v>
      </c>
      <c r="D496" s="98">
        <f t="shared" si="141"/>
        <v>227814.39999999999</v>
      </c>
      <c r="E496" s="120">
        <f t="shared" si="125"/>
        <v>6.2511440956017966E-3</v>
      </c>
      <c r="F496">
        <v>129550751.4271604</v>
      </c>
      <c r="G496" s="29">
        <f t="shared" si="126"/>
        <v>109103896.9622934</v>
      </c>
      <c r="H496" s="29">
        <f t="shared" si="127"/>
        <v>107937356.92943254</v>
      </c>
      <c r="I496" s="29">
        <f t="shared" si="128"/>
        <v>90082813.648700833</v>
      </c>
      <c r="J496" s="29">
        <f t="shared" si="129"/>
        <v>87263675.235953718</v>
      </c>
      <c r="K496" s="29">
        <f t="shared" si="130"/>
        <v>101764415.92221043</v>
      </c>
      <c r="L496" s="29">
        <f t="shared" si="131"/>
        <v>89629159.19147715</v>
      </c>
      <c r="M496" s="29">
        <f t="shared" si="142"/>
        <v>97438496.63368468</v>
      </c>
      <c r="N496" s="29">
        <f t="shared" si="143"/>
        <v>79357126.12434113</v>
      </c>
      <c r="O496" s="29">
        <f t="shared" si="144"/>
        <v>72681924.825192794</v>
      </c>
      <c r="P496" s="29">
        <f t="shared" si="135"/>
        <v>1117934.1981583375</v>
      </c>
      <c r="Q496" s="29">
        <f t="shared" si="136"/>
        <v>1798415.8839938473</v>
      </c>
      <c r="R496" s="29">
        <f t="shared" si="137"/>
        <v>2219666.4514158298</v>
      </c>
      <c r="S496" s="29">
        <f t="shared" si="138"/>
        <v>-226827.22861183662</v>
      </c>
      <c r="T496" s="29">
        <f t="shared" si="139"/>
        <v>1733608.1043904657</v>
      </c>
    </row>
    <row r="497" spans="1:20">
      <c r="A497" s="25" t="s">
        <v>676</v>
      </c>
      <c r="B497" t="str">
        <f>VLOOKUP(A497,'Branch Population-2'!$A$2:$B$943,2,0)</f>
        <v>228710</v>
      </c>
      <c r="C497">
        <f t="shared" si="140"/>
        <v>0</v>
      </c>
      <c r="D497" s="98">
        <f t="shared" si="141"/>
        <v>228710</v>
      </c>
      <c r="E497" s="120">
        <f t="shared" si="125"/>
        <v>6.2757190331475402E-3</v>
      </c>
      <c r="F497">
        <v>130060050.45732778</v>
      </c>
      <c r="G497" s="29">
        <f t="shared" si="126"/>
        <v>109532813.87939535</v>
      </c>
      <c r="H497" s="29">
        <f t="shared" si="127"/>
        <v>108361687.86227086</v>
      </c>
      <c r="I497" s="29">
        <f t="shared" si="128"/>
        <v>90436953.54461512</v>
      </c>
      <c r="J497" s="29">
        <f t="shared" si="129"/>
        <v>87606732.336564213</v>
      </c>
      <c r="K497" s="29">
        <f t="shared" si="130"/>
        <v>102164479.35498698</v>
      </c>
      <c r="L497" s="29">
        <f t="shared" si="131"/>
        <v>89981515.649066702</v>
      </c>
      <c r="M497" s="29">
        <f t="shared" si="142"/>
        <v>97821553.708150253</v>
      </c>
      <c r="N497" s="29">
        <f t="shared" si="143"/>
        <v>79669100.442720309</v>
      </c>
      <c r="O497" s="29">
        <f t="shared" si="144"/>
        <v>72967657.122507811</v>
      </c>
      <c r="P497" s="29">
        <f t="shared" si="135"/>
        <v>1122329.0997443243</v>
      </c>
      <c r="Q497" s="29">
        <f t="shared" si="136"/>
        <v>1805485.9430669565</v>
      </c>
      <c r="R497" s="29">
        <f t="shared" si="137"/>
        <v>2228392.5603619195</v>
      </c>
      <c r="S497" s="29">
        <f t="shared" si="138"/>
        <v>-227718.94777421074</v>
      </c>
      <c r="T497" s="29">
        <f t="shared" si="139"/>
        <v>1740423.3865600394</v>
      </c>
    </row>
    <row r="498" spans="1:20">
      <c r="A498" s="25" t="s">
        <v>742</v>
      </c>
      <c r="B498" t="str">
        <f>VLOOKUP(A498,'Branch Population-2'!$A$2:$B$943,2,0)</f>
        <v>291192</v>
      </c>
      <c r="C498">
        <f t="shared" si="140"/>
        <v>0</v>
      </c>
      <c r="D498" s="98">
        <f t="shared" si="141"/>
        <v>291192</v>
      </c>
      <c r="E498" s="120">
        <f t="shared" si="125"/>
        <v>7.9902023378964557E-3</v>
      </c>
      <c r="F498">
        <v>165591562.29622748</v>
      </c>
      <c r="G498" s="29">
        <f t="shared" si="126"/>
        <v>139456425.77573735</v>
      </c>
      <c r="H498" s="29">
        <f t="shared" si="127"/>
        <v>137965356.18027359</v>
      </c>
      <c r="I498" s="29">
        <f t="shared" si="128"/>
        <v>115143707.64970297</v>
      </c>
      <c r="J498" s="29">
        <f t="shared" si="129"/>
        <v>111540289.46066549</v>
      </c>
      <c r="K498" s="29">
        <f t="shared" si="130"/>
        <v>130075112.90427776</v>
      </c>
      <c r="L498" s="29">
        <f t="shared" si="131"/>
        <v>114563847.25146705</v>
      </c>
      <c r="M498" s="29">
        <f t="shared" si="142"/>
        <v>124545729.82109958</v>
      </c>
      <c r="N498" s="29">
        <f t="shared" si="143"/>
        <v>101434151.09141099</v>
      </c>
      <c r="O498" s="29">
        <f t="shared" si="144"/>
        <v>92901919.517368257</v>
      </c>
      <c r="P498" s="29">
        <f t="shared" si="135"/>
        <v>1428941.6956527885</v>
      </c>
      <c r="Q498" s="29">
        <f t="shared" si="136"/>
        <v>2298732.2930066595</v>
      </c>
      <c r="R498" s="29">
        <f t="shared" si="137"/>
        <v>2837174.0913685802</v>
      </c>
      <c r="S498" s="29">
        <f t="shared" si="138"/>
        <v>-289930.19911795709</v>
      </c>
      <c r="T498" s="29">
        <f t="shared" si="139"/>
        <v>2215895.0932586724</v>
      </c>
    </row>
    <row r="499" spans="1:20">
      <c r="A499" s="25" t="s">
        <v>143</v>
      </c>
      <c r="B499" t="str">
        <f>VLOOKUP(A499,'Branch Population-2'!$A$2:$B$943,2,0)</f>
        <v>78165.6</v>
      </c>
      <c r="C499">
        <f t="shared" si="140"/>
        <v>0</v>
      </c>
      <c r="D499" s="98">
        <f t="shared" si="141"/>
        <v>78165.600000000006</v>
      </c>
      <c r="E499" s="120">
        <f t="shared" si="125"/>
        <v>2.1448355719356276E-3</v>
      </c>
      <c r="F499">
        <v>44450272.747266412</v>
      </c>
      <c r="G499" s="29">
        <f t="shared" si="126"/>
        <v>37434734.452237621</v>
      </c>
      <c r="H499" s="29">
        <f t="shared" si="127"/>
        <v>37034481.871221721</v>
      </c>
      <c r="I499" s="29">
        <f t="shared" si="128"/>
        <v>30908393.756228272</v>
      </c>
      <c r="J499" s="29">
        <f t="shared" si="129"/>
        <v>29941116.685439833</v>
      </c>
      <c r="K499" s="29">
        <f t="shared" si="130"/>
        <v>34916478.630012549</v>
      </c>
      <c r="L499" s="29">
        <f t="shared" si="131"/>
        <v>30752739.974722087</v>
      </c>
      <c r="M499" s="29">
        <f t="shared" si="142"/>
        <v>33432208.642078571</v>
      </c>
      <c r="N499" s="29">
        <f t="shared" si="143"/>
        <v>27228293.636332031</v>
      </c>
      <c r="O499" s="29">
        <f t="shared" si="144"/>
        <v>24937959.422741015</v>
      </c>
      <c r="P499" s="29">
        <f t="shared" si="135"/>
        <v>383575.39014024293</v>
      </c>
      <c r="Q499" s="29">
        <f t="shared" si="136"/>
        <v>617056.06239952124</v>
      </c>
      <c r="R499" s="29">
        <f t="shared" si="137"/>
        <v>761591.71665526496</v>
      </c>
      <c r="S499" s="29">
        <f t="shared" si="138"/>
        <v>-77826.890753092768</v>
      </c>
      <c r="T499" s="29">
        <f t="shared" si="139"/>
        <v>594819.80789863761</v>
      </c>
    </row>
    <row r="500" spans="1:20">
      <c r="A500" s="25" t="s">
        <v>543</v>
      </c>
      <c r="B500" t="str">
        <f>VLOOKUP(A500,'Branch Population-2'!$A$2:$B$943,2,0)</f>
        <v>174593</v>
      </c>
      <c r="C500">
        <f t="shared" si="140"/>
        <v>0</v>
      </c>
      <c r="D500" s="98">
        <f t="shared" si="141"/>
        <v>174593</v>
      </c>
      <c r="E500" s="120">
        <f t="shared" si="125"/>
        <v>4.7907682792808727E-3</v>
      </c>
      <c r="F500">
        <v>99285446.152316153</v>
      </c>
      <c r="G500" s="29">
        <f t="shared" si="126"/>
        <v>83615331.96469447</v>
      </c>
      <c r="H500" s="29">
        <f t="shared" si="127"/>
        <v>82721315.941311941</v>
      </c>
      <c r="I500" s="29">
        <f t="shared" si="128"/>
        <v>69037904.027873665</v>
      </c>
      <c r="J500" s="29">
        <f t="shared" si="129"/>
        <v>66877365.304699205</v>
      </c>
      <c r="K500" s="29">
        <f t="shared" si="130"/>
        <v>77990481.150912687</v>
      </c>
      <c r="L500" s="29">
        <f t="shared" si="131"/>
        <v>68690231.129891574</v>
      </c>
      <c r="M500" s="29">
        <f t="shared" si="142"/>
        <v>74675171.730869114</v>
      </c>
      <c r="N500" s="29">
        <f t="shared" si="143"/>
        <v>60817923.368439794</v>
      </c>
      <c r="O500" s="29">
        <f t="shared" si="144"/>
        <v>55702165.012417495</v>
      </c>
      <c r="P500" s="29">
        <f t="shared" si="135"/>
        <v>856765.35574159771</v>
      </c>
      <c r="Q500" s="29">
        <f t="shared" si="136"/>
        <v>1378274.702714744</v>
      </c>
      <c r="R500" s="29">
        <f t="shared" si="137"/>
        <v>1701113.8222695489</v>
      </c>
      <c r="S500" s="29">
        <f t="shared" si="138"/>
        <v>-173836.44899104879</v>
      </c>
      <c r="T500" s="29">
        <f t="shared" si="139"/>
        <v>1328607.1458601588</v>
      </c>
    </row>
    <row r="501" spans="1:20">
      <c r="A501" s="25" t="s">
        <v>545</v>
      </c>
      <c r="B501" t="str">
        <f>VLOOKUP(A501,'Branch Population-2'!$A$2:$B$943,2,0)</f>
        <v>40003.52</v>
      </c>
      <c r="C501">
        <f t="shared" si="140"/>
        <v>0</v>
      </c>
      <c r="D501" s="98">
        <f t="shared" si="141"/>
        <v>40003.519999999997</v>
      </c>
      <c r="E501" s="120">
        <f t="shared" si="125"/>
        <v>1.0976820071570909E-3</v>
      </c>
      <c r="F501">
        <v>22748720.343101397</v>
      </c>
      <c r="G501" s="29">
        <f t="shared" si="126"/>
        <v>19158314.50605863</v>
      </c>
      <c r="H501" s="29">
        <f t="shared" si="127"/>
        <v>18953473.60251895</v>
      </c>
      <c r="I501" s="29">
        <f t="shared" si="128"/>
        <v>15818269.773342142</v>
      </c>
      <c r="J501" s="29">
        <f t="shared" si="129"/>
        <v>15323237.58978791</v>
      </c>
      <c r="K501" s="29">
        <f t="shared" si="130"/>
        <v>17869523.821288131</v>
      </c>
      <c r="L501" s="29">
        <f t="shared" si="131"/>
        <v>15738609.421965599</v>
      </c>
      <c r="M501" s="29">
        <f t="shared" si="142"/>
        <v>17109905.470661808</v>
      </c>
      <c r="N501" s="29">
        <f t="shared" si="143"/>
        <v>13934871.465796731</v>
      </c>
      <c r="O501" s="29">
        <f t="shared" si="144"/>
        <v>12762726.295541881</v>
      </c>
      <c r="P501" s="29">
        <f t="shared" si="135"/>
        <v>196305.86589219567</v>
      </c>
      <c r="Q501" s="29">
        <f t="shared" si="136"/>
        <v>315796.39295701036</v>
      </c>
      <c r="R501" s="29">
        <f t="shared" si="137"/>
        <v>389766.71923522907</v>
      </c>
      <c r="S501" s="29">
        <f t="shared" si="138"/>
        <v>-39830.175688271578</v>
      </c>
      <c r="T501" s="29">
        <f t="shared" si="139"/>
        <v>304416.34276036138</v>
      </c>
    </row>
    <row r="502" spans="1:20">
      <c r="A502" s="25" t="s">
        <v>628</v>
      </c>
      <c r="B502" t="str">
        <f>VLOOKUP(A502,'Branch Population-2'!$A$2:$B$943,2,0)</f>
        <v>109491.84</v>
      </c>
      <c r="C502">
        <f t="shared" si="140"/>
        <v>0</v>
      </c>
      <c r="D502" s="98">
        <f t="shared" si="141"/>
        <v>109491.84</v>
      </c>
      <c r="E502" s="120">
        <f t="shared" si="125"/>
        <v>3.0044161788393385E-3</v>
      </c>
      <c r="F502">
        <v>62264501.924120761</v>
      </c>
      <c r="G502" s="29">
        <f t="shared" si="126"/>
        <v>52437363.176216759</v>
      </c>
      <c r="H502" s="29">
        <f t="shared" si="127"/>
        <v>51876702.328475811</v>
      </c>
      <c r="I502" s="29">
        <f t="shared" si="128"/>
        <v>43295476.575551704</v>
      </c>
      <c r="J502" s="29">
        <f t="shared" si="129"/>
        <v>41940546.193511061</v>
      </c>
      <c r="K502" s="29">
        <f t="shared" si="130"/>
        <v>48909872.009179905</v>
      </c>
      <c r="L502" s="29">
        <f t="shared" si="131"/>
        <v>43077441.801430225</v>
      </c>
      <c r="M502" s="29">
        <f t="shared" si="142"/>
        <v>46830754.698807195</v>
      </c>
      <c r="N502" s="29">
        <f t="shared" si="143"/>
        <v>38140511.558822349</v>
      </c>
      <c r="O502" s="29">
        <f t="shared" si="144"/>
        <v>34932285.596749097</v>
      </c>
      <c r="P502" s="29">
        <f t="shared" si="135"/>
        <v>537299.97908508417</v>
      </c>
      <c r="Q502" s="29">
        <f t="shared" si="136"/>
        <v>864352.14026730927</v>
      </c>
      <c r="R502" s="29">
        <f t="shared" si="137"/>
        <v>1066813.0019515438</v>
      </c>
      <c r="S502" s="29">
        <f t="shared" si="138"/>
        <v>-109017.3870607417</v>
      </c>
      <c r="T502" s="29">
        <f t="shared" si="139"/>
        <v>833204.31539281167</v>
      </c>
    </row>
    <row r="503" spans="1:20">
      <c r="A503" s="25" t="s">
        <v>630</v>
      </c>
      <c r="B503" t="str">
        <f>VLOOKUP(A503,'Branch Population-2'!$A$2:$B$943,2,0)</f>
        <v>56430</v>
      </c>
      <c r="C503">
        <f t="shared" si="140"/>
        <v>0</v>
      </c>
      <c r="D503" s="98">
        <f t="shared" si="141"/>
        <v>56430</v>
      </c>
      <c r="E503" s="120">
        <f t="shared" si="125"/>
        <v>1.5484186307573595E-3</v>
      </c>
      <c r="F503">
        <v>32089933.309899028</v>
      </c>
      <c r="G503" s="29">
        <f t="shared" si="126"/>
        <v>27025213.970592804</v>
      </c>
      <c r="H503" s="29">
        <f t="shared" si="127"/>
        <v>26736260.093865354</v>
      </c>
      <c r="I503" s="29">
        <f t="shared" si="128"/>
        <v>22313660.480620135</v>
      </c>
      <c r="J503" s="29">
        <f t="shared" si="129"/>
        <v>21615355.278528787</v>
      </c>
      <c r="K503" s="29">
        <f t="shared" si="130"/>
        <v>25207212.496182568</v>
      </c>
      <c r="L503" s="29">
        <f t="shared" si="131"/>
        <v>22201289.528559461</v>
      </c>
      <c r="M503" s="29">
        <f t="shared" si="142"/>
        <v>24135675.203318257</v>
      </c>
      <c r="N503" s="29">
        <f t="shared" si="143"/>
        <v>19656890.114042703</v>
      </c>
      <c r="O503" s="29">
        <f t="shared" si="144"/>
        <v>18003431.8194356</v>
      </c>
      <c r="P503" s="29">
        <f t="shared" si="135"/>
        <v>276914.13186381105</v>
      </c>
      <c r="Q503" s="29">
        <f t="shared" si="136"/>
        <v>445470.55995482643</v>
      </c>
      <c r="R503" s="29">
        <f t="shared" si="137"/>
        <v>549815.01543974073</v>
      </c>
      <c r="S503" s="29">
        <f t="shared" si="138"/>
        <v>-56185.476030338468</v>
      </c>
      <c r="T503" s="29">
        <f t="shared" si="139"/>
        <v>429417.56680330122</v>
      </c>
    </row>
    <row r="504" spans="1:20">
      <c r="A504" s="25" t="s">
        <v>637</v>
      </c>
      <c r="B504" t="str">
        <f>VLOOKUP(A504,'Branch Population-2'!$A$2:$B$943,2,0)</f>
        <v>100893</v>
      </c>
      <c r="C504">
        <f t="shared" si="140"/>
        <v>0</v>
      </c>
      <c r="D504" s="98">
        <f t="shared" si="141"/>
        <v>100893</v>
      </c>
      <c r="E504" s="120">
        <f t="shared" si="125"/>
        <v>2.7684671435938731E-3</v>
      </c>
      <c r="F504">
        <v>57374617.073110797</v>
      </c>
      <c r="G504" s="29">
        <f t="shared" si="126"/>
        <v>48319243.543062545</v>
      </c>
      <c r="H504" s="29">
        <f t="shared" si="127"/>
        <v>47802613.674470261</v>
      </c>
      <c r="I504" s="29">
        <f t="shared" si="128"/>
        <v>39895306.519071542</v>
      </c>
      <c r="J504" s="29">
        <f t="shared" si="129"/>
        <v>38646784.336640164</v>
      </c>
      <c r="K504" s="29">
        <f t="shared" si="130"/>
        <v>45068780.61983604</v>
      </c>
      <c r="L504" s="29">
        <f t="shared" si="131"/>
        <v>39694394.903507873</v>
      </c>
      <c r="M504" s="29">
        <f t="shared" si="142"/>
        <v>43152944.857139617</v>
      </c>
      <c r="N504" s="29">
        <f t="shared" si="143"/>
        <v>35145181.893959068</v>
      </c>
      <c r="O504" s="29">
        <f t="shared" si="144"/>
        <v>32188910.979236502</v>
      </c>
      <c r="P504" s="29">
        <f t="shared" si="135"/>
        <v>495103.6240676145</v>
      </c>
      <c r="Q504" s="29">
        <f t="shared" si="136"/>
        <v>796471.04741311888</v>
      </c>
      <c r="R504" s="29">
        <f t="shared" si="137"/>
        <v>983031.83329366928</v>
      </c>
      <c r="S504" s="29">
        <f t="shared" si="138"/>
        <v>-100455.80778183481</v>
      </c>
      <c r="T504" s="29">
        <f t="shared" si="139"/>
        <v>767769.38804688049</v>
      </c>
    </row>
    <row r="505" spans="1:20">
      <c r="A505" s="25" t="s">
        <v>266</v>
      </c>
      <c r="B505" t="str">
        <f>VLOOKUP(A505,'Branch Population-2'!$A$2:$B$943,2,0)</f>
        <v>57881.2</v>
      </c>
      <c r="C505">
        <f t="shared" si="140"/>
        <v>0</v>
      </c>
      <c r="D505" s="98">
        <f t="shared" si="141"/>
        <v>57881.2</v>
      </c>
      <c r="E505" s="120">
        <f t="shared" si="125"/>
        <v>1.5882390297819046E-3</v>
      </c>
      <c r="F505">
        <v>32915184.261862975</v>
      </c>
      <c r="G505" s="29">
        <f t="shared" si="126"/>
        <v>27720216.460653484</v>
      </c>
      <c r="H505" s="29">
        <f t="shared" si="127"/>
        <v>27423831.609871332</v>
      </c>
      <c r="I505" s="29">
        <f t="shared" si="128"/>
        <v>22887496.810399968</v>
      </c>
      <c r="J505" s="29">
        <f t="shared" si="129"/>
        <v>22171233.421009753</v>
      </c>
      <c r="K505" s="29">
        <f t="shared" si="130"/>
        <v>25855461.77448241</v>
      </c>
      <c r="L505" s="29">
        <f t="shared" si="131"/>
        <v>22772236.035095796</v>
      </c>
      <c r="M505" s="29">
        <f t="shared" si="142"/>
        <v>24756367.952831909</v>
      </c>
      <c r="N505" s="29">
        <f t="shared" si="143"/>
        <v>20162402.765708461</v>
      </c>
      <c r="O505" s="29">
        <f t="shared" si="144"/>
        <v>18466422.786232781</v>
      </c>
      <c r="P505" s="29">
        <f t="shared" si="135"/>
        <v>284035.48199956794</v>
      </c>
      <c r="Q505" s="29">
        <f t="shared" si="136"/>
        <v>456926.64495582669</v>
      </c>
      <c r="R505" s="29">
        <f t="shared" si="137"/>
        <v>563954.50773827254</v>
      </c>
      <c r="S505" s="29">
        <f t="shared" si="138"/>
        <v>-57630.387652086247</v>
      </c>
      <c r="T505" s="29">
        <f t="shared" si="139"/>
        <v>440460.8199123735</v>
      </c>
    </row>
    <row r="506" spans="1:20">
      <c r="A506" s="25" t="s">
        <v>552</v>
      </c>
      <c r="B506" t="str">
        <f>VLOOKUP(A506,'Branch Population-2'!$A$2:$B$943,2,0)</f>
        <v>66636</v>
      </c>
      <c r="C506">
        <f t="shared" si="140"/>
        <v>0</v>
      </c>
      <c r="D506" s="98">
        <f t="shared" si="141"/>
        <v>66636</v>
      </c>
      <c r="E506" s="120">
        <f t="shared" si="125"/>
        <v>1.828467550578547E-3</v>
      </c>
      <c r="F506">
        <v>37893758.568818569</v>
      </c>
      <c r="G506" s="29">
        <f t="shared" si="126"/>
        <v>31913027.789197627</v>
      </c>
      <c r="H506" s="29">
        <f t="shared" si="127"/>
        <v>31571813.354861096</v>
      </c>
      <c r="I506" s="29">
        <f t="shared" si="128"/>
        <v>26349336.873765789</v>
      </c>
      <c r="J506" s="29">
        <f t="shared" si="129"/>
        <v>25524735.324119162</v>
      </c>
      <c r="K506" s="29">
        <f t="shared" si="130"/>
        <v>29766220.306496929</v>
      </c>
      <c r="L506" s="29">
        <f t="shared" si="131"/>
        <v>26216642.371523801</v>
      </c>
      <c r="M506" s="29">
        <f t="shared" si="142"/>
        <v>28500883.445832275</v>
      </c>
      <c r="N506" s="29">
        <f t="shared" si="143"/>
        <v>23212059.713615976</v>
      </c>
      <c r="O506" s="29">
        <f t="shared" si="144"/>
        <v>21259554.89491247</v>
      </c>
      <c r="P506" s="29">
        <f t="shared" si="135"/>
        <v>326997.16623917973</v>
      </c>
      <c r="Q506" s="29">
        <f t="shared" si="136"/>
        <v>526038.91960215871</v>
      </c>
      <c r="R506" s="29">
        <f t="shared" si="137"/>
        <v>649255.24311257422</v>
      </c>
      <c r="S506" s="29">
        <f t="shared" si="138"/>
        <v>-66347.251120992994</v>
      </c>
      <c r="T506" s="29">
        <f t="shared" si="139"/>
        <v>507082.56213901786</v>
      </c>
    </row>
    <row r="507" spans="1:20">
      <c r="A507" s="25" t="s">
        <v>812</v>
      </c>
      <c r="B507" t="str">
        <f>VLOOKUP(A507,'Branch Population-2'!$A$2:$B$943,2,0)</f>
        <v>81556.2</v>
      </c>
      <c r="C507">
        <f t="shared" si="140"/>
        <v>0</v>
      </c>
      <c r="D507" s="98">
        <f t="shared" si="141"/>
        <v>81556.2</v>
      </c>
      <c r="E507" s="120">
        <f t="shared" si="125"/>
        <v>2.2378724000314256E-3</v>
      </c>
      <c r="F507">
        <v>46378398.35209617</v>
      </c>
      <c r="G507" s="29">
        <f t="shared" si="126"/>
        <v>39058546.085919909</v>
      </c>
      <c r="H507" s="29">
        <f t="shared" si="127"/>
        <v>38640931.693554871</v>
      </c>
      <c r="I507" s="29">
        <f t="shared" si="128"/>
        <v>32249111.410412047</v>
      </c>
      <c r="J507" s="29">
        <f t="shared" si="129"/>
        <v>31239876.628863178</v>
      </c>
      <c r="K507" s="29">
        <f t="shared" si="130"/>
        <v>36431055.53395649</v>
      </c>
      <c r="L507" s="29">
        <f t="shared" si="131"/>
        <v>32086705.813381195</v>
      </c>
      <c r="M507" s="29">
        <f t="shared" si="142"/>
        <v>34882402.162269436</v>
      </c>
      <c r="N507" s="29">
        <f t="shared" si="143"/>
        <v>28409379.080611188</v>
      </c>
      <c r="O507" s="29">
        <f t="shared" si="144"/>
        <v>26019696.724300079</v>
      </c>
      <c r="P507" s="29">
        <f t="shared" si="135"/>
        <v>400213.79268317105</v>
      </c>
      <c r="Q507" s="29">
        <f t="shared" si="136"/>
        <v>643822.18822944909</v>
      </c>
      <c r="R507" s="29">
        <f t="shared" si="137"/>
        <v>794627.38547238312</v>
      </c>
      <c r="S507" s="29">
        <f t="shared" si="138"/>
        <v>-81202.79851542601</v>
      </c>
      <c r="T507" s="29">
        <f t="shared" si="139"/>
        <v>620621.38865361316</v>
      </c>
    </row>
    <row r="508" spans="1:20">
      <c r="A508" s="25" t="s">
        <v>547</v>
      </c>
      <c r="B508" t="str">
        <f>VLOOKUP(A508,'Branch Population-2'!$A$2:$B$943,2,0)</f>
        <v>81540.25</v>
      </c>
      <c r="C508">
        <f t="shared" si="140"/>
        <v>0</v>
      </c>
      <c r="D508" s="98">
        <f t="shared" si="141"/>
        <v>81540.25</v>
      </c>
      <c r="E508" s="120">
        <f t="shared" si="125"/>
        <v>2.2374347378453442E-3</v>
      </c>
      <c r="F508">
        <v>46369328.098041721</v>
      </c>
      <c r="G508" s="29">
        <f t="shared" si="126"/>
        <v>39050907.380216725</v>
      </c>
      <c r="H508" s="29">
        <f t="shared" si="127"/>
        <v>38633374.660974734</v>
      </c>
      <c r="I508" s="29">
        <f t="shared" si="128"/>
        <v>32242804.430354171</v>
      </c>
      <c r="J508" s="29">
        <f t="shared" si="129"/>
        <v>31233767.025519349</v>
      </c>
      <c r="K508" s="29">
        <f t="shared" si="130"/>
        <v>36423930.688319169</v>
      </c>
      <c r="L508" s="29">
        <f t="shared" si="131"/>
        <v>32080430.595093396</v>
      </c>
      <c r="M508" s="29">
        <f t="shared" si="142"/>
        <v>34875580.187796764</v>
      </c>
      <c r="N508" s="29">
        <f t="shared" si="143"/>
        <v>28403823.039545819</v>
      </c>
      <c r="O508" s="29">
        <f t="shared" si="144"/>
        <v>26014608.034994394</v>
      </c>
      <c r="P508" s="29">
        <f t="shared" si="135"/>
        <v>400135.52260691329</v>
      </c>
      <c r="Q508" s="29">
        <f t="shared" si="136"/>
        <v>643696.27549807786</v>
      </c>
      <c r="R508" s="29">
        <f t="shared" si="137"/>
        <v>794471.97966879886</v>
      </c>
      <c r="S508" s="29">
        <f t="shared" si="138"/>
        <v>-81186.917630388198</v>
      </c>
      <c r="T508" s="29">
        <f t="shared" si="139"/>
        <v>620500.01331796707</v>
      </c>
    </row>
    <row r="509" spans="1:20">
      <c r="A509" s="25" t="s">
        <v>784</v>
      </c>
      <c r="B509" t="str">
        <f>VLOOKUP(A509,'Branch Population-2'!$A$2:$B$943,2,0)</f>
        <v>217764</v>
      </c>
      <c r="C509">
        <f t="shared" si="140"/>
        <v>0</v>
      </c>
      <c r="D509" s="98">
        <f t="shared" si="141"/>
        <v>217764</v>
      </c>
      <c r="E509" s="120">
        <f t="shared" si="125"/>
        <v>5.9753647830630098E-3</v>
      </c>
      <c r="F509">
        <v>123835410.90371881</v>
      </c>
      <c r="G509" s="29">
        <f t="shared" si="126"/>
        <v>104290602.42942001</v>
      </c>
      <c r="H509" s="29">
        <f t="shared" si="127"/>
        <v>103175526.19316843</v>
      </c>
      <c r="I509" s="29">
        <f t="shared" si="128"/>
        <v>86108664.910539851</v>
      </c>
      <c r="J509" s="29">
        <f t="shared" si="129"/>
        <v>83413897.339598492</v>
      </c>
      <c r="K509" s="29">
        <f t="shared" si="130"/>
        <v>97274914.443003744</v>
      </c>
      <c r="L509" s="29">
        <f t="shared" si="131"/>
        <v>85675024.151997551</v>
      </c>
      <c r="M509" s="29">
        <f t="shared" si="142"/>
        <v>93139840.066904068</v>
      </c>
      <c r="N509" s="29">
        <f t="shared" si="143"/>
        <v>75856158.405004352</v>
      </c>
      <c r="O509" s="29">
        <f t="shared" si="144"/>
        <v>69475444.386453554</v>
      </c>
      <c r="P509" s="29">
        <f t="shared" si="135"/>
        <v>1068614.7264077787</v>
      </c>
      <c r="Q509" s="29">
        <f t="shared" si="136"/>
        <v>1719075.864221209</v>
      </c>
      <c r="R509" s="29">
        <f t="shared" si="137"/>
        <v>2121742.2828676184</v>
      </c>
      <c r="S509" s="29">
        <f t="shared" si="138"/>
        <v>-216820.37927114349</v>
      </c>
      <c r="T509" s="29">
        <f t="shared" si="139"/>
        <v>1657127.1844294539</v>
      </c>
    </row>
    <row r="510" spans="1:20">
      <c r="A510" s="25" t="s">
        <v>548</v>
      </c>
      <c r="B510" t="str">
        <f>VLOOKUP(A510,'Branch Population-2'!$A$2:$B$943,2,0)</f>
        <v>830174</v>
      </c>
      <c r="C510">
        <f t="shared" si="140"/>
        <v>0</v>
      </c>
      <c r="D510" s="98">
        <f t="shared" si="141"/>
        <v>830174</v>
      </c>
      <c r="E510" s="120">
        <f t="shared" si="125"/>
        <v>2.2779671954108811E-2</v>
      </c>
      <c r="F510">
        <v>472093359.83718085</v>
      </c>
      <c r="G510" s="29">
        <f t="shared" si="126"/>
        <v>397583377.33161283</v>
      </c>
      <c r="H510" s="29">
        <f t="shared" si="127"/>
        <v>393332411.61021751</v>
      </c>
      <c r="I510" s="29">
        <f t="shared" si="128"/>
        <v>328269019.59663904</v>
      </c>
      <c r="J510" s="29">
        <f t="shared" si="129"/>
        <v>317995852.43660033</v>
      </c>
      <c r="K510" s="29">
        <f t="shared" si="130"/>
        <v>370837718.00116724</v>
      </c>
      <c r="L510" s="29">
        <f t="shared" si="131"/>
        <v>326615866.26054084</v>
      </c>
      <c r="M510" s="29">
        <f t="shared" si="142"/>
        <v>355073720.11765957</v>
      </c>
      <c r="N510" s="29">
        <f t="shared" si="143"/>
        <v>289183751.43603206</v>
      </c>
      <c r="O510" s="29">
        <f t="shared" si="144"/>
        <v>264858780.91915879</v>
      </c>
      <c r="P510" s="29">
        <f t="shared" si="135"/>
        <v>4073842.1496705203</v>
      </c>
      <c r="Q510" s="29">
        <f t="shared" si="136"/>
        <v>6553572.1538177934</v>
      </c>
      <c r="R510" s="29">
        <f t="shared" si="137"/>
        <v>8088643.108766106</v>
      </c>
      <c r="S510" s="29">
        <f t="shared" si="138"/>
        <v>-826576.66804909112</v>
      </c>
      <c r="T510" s="29">
        <f t="shared" si="139"/>
        <v>6317407.3915180536</v>
      </c>
    </row>
    <row r="511" spans="1:20" s="98" customFormat="1" ht="15.75">
      <c r="A511" s="118" t="s">
        <v>294</v>
      </c>
      <c r="B511" s="98" t="e">
        <f>VLOOKUP(A511,'Branch Population-2'!$A$2:$B$943,2,0)</f>
        <v>#N/A</v>
      </c>
      <c r="C511" s="98" t="e">
        <f t="shared" si="140"/>
        <v>#N/A</v>
      </c>
      <c r="D511" s="117">
        <f>SUM(D512:D651)</f>
        <v>17273112.180000003</v>
      </c>
      <c r="E511" s="91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</row>
    <row r="512" spans="1:20">
      <c r="A512" s="25" t="s">
        <v>866</v>
      </c>
      <c r="B512" t="str">
        <f>VLOOKUP(A512,'Branch Population-2'!$A$2:$B$943,2,0)</f>
        <v>345922</v>
      </c>
      <c r="C512">
        <f t="shared" si="140"/>
        <v>0</v>
      </c>
      <c r="D512" s="98">
        <f t="shared" si="141"/>
        <v>345922</v>
      </c>
      <c r="E512" s="120">
        <f>D512/$D$511*100%</f>
        <v>2.0026616882656056E-2</v>
      </c>
      <c r="F512">
        <v>232029200.61538705</v>
      </c>
      <c r="G512" s="29">
        <f>$Y$6*E512</f>
        <v>195408283.75988197</v>
      </c>
      <c r="H512" s="29">
        <f>$Z$6*E512</f>
        <v>193318976.30061388</v>
      </c>
      <c r="I512" s="29">
        <f>$AA$6*E512</f>
        <v>161340964.91014907</v>
      </c>
      <c r="J512" s="29">
        <f>$AB$6*E512</f>
        <v>156291805.21691778</v>
      </c>
      <c r="K512" s="29">
        <f>$X$18*E512</f>
        <v>182263057.66198674</v>
      </c>
      <c r="L512" s="29">
        <f>$Y$18*E512</f>
        <v>160528456.453767</v>
      </c>
      <c r="M512" s="29">
        <f>$Z$18*E512</f>
        <v>174515209.1672008</v>
      </c>
      <c r="N512" s="29">
        <f>$AA$18*E512</f>
        <v>142130943.548545</v>
      </c>
      <c r="O512" s="29">
        <f>$AB$18*E512</f>
        <v>130175461.97606632</v>
      </c>
      <c r="P512" s="29">
        <f>$X$30*E512</f>
        <v>2002252.9817986125</v>
      </c>
      <c r="Q512" s="29">
        <f>$Y$30*E512</f>
        <v>3221015.6663716813</v>
      </c>
      <c r="R512" s="29">
        <f>$Z$30*E512</f>
        <v>3975487.8044407237</v>
      </c>
      <c r="S512" s="29">
        <f>$AA$30*E512</f>
        <v>-406254.22819102282</v>
      </c>
      <c r="T512" s="29">
        <f>$AB$30*E512</f>
        <v>3104943.0297456747</v>
      </c>
    </row>
    <row r="513" spans="1:20">
      <c r="A513" s="25" t="s">
        <v>958</v>
      </c>
      <c r="B513" t="str">
        <f>VLOOKUP(A513,'Branch Population-2'!$A$2:$B$943,2,0)</f>
        <v>54764.64</v>
      </c>
      <c r="C513">
        <f t="shared" si="140"/>
        <v>0</v>
      </c>
      <c r="D513" s="98">
        <f t="shared" si="141"/>
        <v>54764.639999999999</v>
      </c>
      <c r="E513" s="120">
        <f t="shared" ref="E513:E576" si="145">D513/$D$511*100%</f>
        <v>3.1705137689900646E-3</v>
      </c>
      <c r="F513">
        <v>36733701.936244152</v>
      </c>
      <c r="G513" s="29">
        <f t="shared" ref="G513:G576" si="146">$Y$6*E513</f>
        <v>30936061.635651335</v>
      </c>
      <c r="H513" s="29">
        <f t="shared" ref="H513:H576" si="147">$Z$6*E513</f>
        <v>30605292.933874253</v>
      </c>
      <c r="I513" s="29">
        <f t="shared" ref="I513:I576" si="148">$AA$6*E513</f>
        <v>25542694.192786079</v>
      </c>
      <c r="J513" s="29">
        <f t="shared" ref="J513:J576" si="149">$AB$6*E513</f>
        <v>24743336.496824786</v>
      </c>
      <c r="K513" s="29">
        <f t="shared" ref="K513:K576" si="150">$X$18*E513</f>
        <v>28854975.220303841</v>
      </c>
      <c r="L513" s="29">
        <f t="shared" ref="L513:L576" si="151">$Y$18*E513</f>
        <v>25414061.919872764</v>
      </c>
      <c r="M513" s="29">
        <f t="shared" ref="M513:M576" si="152">$Z$18*E513</f>
        <v>27628374.617880479</v>
      </c>
      <c r="N513" s="29">
        <f t="shared" ref="N513:N576" si="153">$AA$18*E513</f>
        <v>22501459.740335651</v>
      </c>
      <c r="O513" s="29">
        <f t="shared" ref="O513:O576" si="154">$AB$18*E513</f>
        <v>20608727.724611212</v>
      </c>
      <c r="P513" s="29">
        <f t="shared" ref="P513:P576" si="155">$X$30*E513</f>
        <v>316986.67253637395</v>
      </c>
      <c r="Q513" s="29">
        <f t="shared" ref="Q513:Q576" si="156">$Y$30*E513</f>
        <v>509935.08190634078</v>
      </c>
      <c r="R513" s="29">
        <f t="shared" ref="R513:R576" si="157">$Z$30*E513</f>
        <v>629379.335325844</v>
      </c>
      <c r="S513" s="29">
        <f t="shared" ref="S513:S576" si="158">$AA$30*E513</f>
        <v>-64316.136456655586</v>
      </c>
      <c r="T513" s="29">
        <f t="shared" ref="T513:T576" si="159">$AB$30*E513</f>
        <v>491559.04291872488</v>
      </c>
    </row>
    <row r="514" spans="1:20">
      <c r="A514" s="25" t="s">
        <v>868</v>
      </c>
      <c r="B514" t="str">
        <f>VLOOKUP(A514,'Branch Population-2'!$A$2:$B$943,2,0)</f>
        <v>108776.25</v>
      </c>
      <c r="C514">
        <f t="shared" si="140"/>
        <v>0</v>
      </c>
      <c r="D514" s="98">
        <f t="shared" si="141"/>
        <v>108776.25</v>
      </c>
      <c r="E514" s="120">
        <f t="shared" si="145"/>
        <v>6.2974320357826784E-3</v>
      </c>
      <c r="F514">
        <v>72962304.604620382</v>
      </c>
      <c r="G514" s="29">
        <f t="shared" si="146"/>
        <v>61446743.27257549</v>
      </c>
      <c r="H514" s="29">
        <f t="shared" si="147"/>
        <v>60789754.036515884</v>
      </c>
      <c r="I514" s="29">
        <f t="shared" si="148"/>
        <v>50734168.784603469</v>
      </c>
      <c r="J514" s="29">
        <f t="shared" si="149"/>
        <v>49146444.797459401</v>
      </c>
      <c r="K514" s="29">
        <f t="shared" si="150"/>
        <v>57313185.995700434</v>
      </c>
      <c r="L514" s="29">
        <f t="shared" si="151"/>
        <v>50478672.97058028</v>
      </c>
      <c r="M514" s="29">
        <f t="shared" si="152"/>
        <v>54876850.911979362</v>
      </c>
      <c r="N514" s="29">
        <f t="shared" si="153"/>
        <v>44693517.753055356</v>
      </c>
      <c r="O514" s="29">
        <f t="shared" si="154"/>
        <v>40934079.346714236</v>
      </c>
      <c r="P514" s="29">
        <f t="shared" si="155"/>
        <v>629614.6845571294</v>
      </c>
      <c r="Q514" s="29">
        <f t="shared" si="156"/>
        <v>1012858.4055919038</v>
      </c>
      <c r="R514" s="29">
        <f t="shared" si="157"/>
        <v>1250104.5186134309</v>
      </c>
      <c r="S514" s="29">
        <f t="shared" si="158"/>
        <v>-127747.90701159147</v>
      </c>
      <c r="T514" s="29">
        <f t="shared" si="159"/>
        <v>976359.00358859194</v>
      </c>
    </row>
    <row r="515" spans="1:20">
      <c r="A515" s="25" t="s">
        <v>383</v>
      </c>
      <c r="B515" t="str">
        <f>VLOOKUP(A515,'Branch Population-2'!$A$2:$B$943,2,0)</f>
        <v>361648</v>
      </c>
      <c r="C515">
        <f t="shared" si="140"/>
        <v>0</v>
      </c>
      <c r="D515" s="98">
        <f t="shared" si="141"/>
        <v>361648</v>
      </c>
      <c r="E515" s="120">
        <f t="shared" si="145"/>
        <v>2.0937049226064826E-2</v>
      </c>
      <c r="F515">
        <v>242577506.90662485</v>
      </c>
      <c r="G515" s="29">
        <f t="shared" si="146"/>
        <v>204291762.31981134</v>
      </c>
      <c r="H515" s="29">
        <f t="shared" si="147"/>
        <v>202107472.61279824</v>
      </c>
      <c r="I515" s="29">
        <f t="shared" si="148"/>
        <v>168675705.15268061</v>
      </c>
      <c r="J515" s="29">
        <f t="shared" si="149"/>
        <v>163397005.02739888</v>
      </c>
      <c r="K515" s="29">
        <f t="shared" si="150"/>
        <v>190548939.57985377</v>
      </c>
      <c r="L515" s="29">
        <f t="shared" si="151"/>
        <v>167826259.15550885</v>
      </c>
      <c r="M515" s="29">
        <f t="shared" si="152"/>
        <v>182448865.24968007</v>
      </c>
      <c r="N515" s="29">
        <f t="shared" si="153"/>
        <v>148592374.79097655</v>
      </c>
      <c r="O515" s="29">
        <f t="shared" si="154"/>
        <v>136093383.68973476</v>
      </c>
      <c r="P515" s="29">
        <f t="shared" si="155"/>
        <v>2093277.635887583</v>
      </c>
      <c r="Q515" s="29">
        <f t="shared" si="156"/>
        <v>3367446.6316452427</v>
      </c>
      <c r="R515" s="29">
        <f t="shared" si="157"/>
        <v>4156217.9147333172</v>
      </c>
      <c r="S515" s="29">
        <f t="shared" si="158"/>
        <v>-424722.99858588644</v>
      </c>
      <c r="T515" s="29">
        <f t="shared" si="159"/>
        <v>3246097.2034778465</v>
      </c>
    </row>
    <row r="516" spans="1:20">
      <c r="A516" s="25" t="s">
        <v>870</v>
      </c>
      <c r="B516" t="str">
        <f>VLOOKUP(A516,'Branch Population-2'!$A$2:$B$943,2,0)</f>
        <v>62265.96</v>
      </c>
      <c r="C516">
        <f t="shared" ref="C516:C579" si="160">N(B516)</f>
        <v>0</v>
      </c>
      <c r="D516" s="98">
        <f t="shared" ref="D516:D579" si="161">VALUE(B516)</f>
        <v>62265.96</v>
      </c>
      <c r="E516" s="120">
        <f t="shared" si="145"/>
        <v>3.60479103887809E-3</v>
      </c>
      <c r="F516">
        <v>41765256.110769667</v>
      </c>
      <c r="G516" s="29">
        <f t="shared" si="146"/>
        <v>35173491.076778755</v>
      </c>
      <c r="H516" s="29">
        <f t="shared" si="147"/>
        <v>34797415.734110497</v>
      </c>
      <c r="I516" s="29">
        <f t="shared" si="148"/>
        <v>29041373.68382683</v>
      </c>
      <c r="J516" s="29">
        <f t="shared" si="149"/>
        <v>28132524.939045198</v>
      </c>
      <c r="K516" s="29">
        <f t="shared" si="150"/>
        <v>32807350.379157614</v>
      </c>
      <c r="L516" s="29">
        <f t="shared" si="151"/>
        <v>28895122.161678061</v>
      </c>
      <c r="M516" s="29">
        <f t="shared" si="152"/>
        <v>31412737.650096145</v>
      </c>
      <c r="N516" s="29">
        <f t="shared" si="153"/>
        <v>25583569.838738095</v>
      </c>
      <c r="O516" s="29">
        <f t="shared" si="154"/>
        <v>23431583.155691937</v>
      </c>
      <c r="P516" s="29">
        <f t="shared" si="155"/>
        <v>360405.53672375024</v>
      </c>
      <c r="Q516" s="29">
        <f t="shared" si="156"/>
        <v>579782.81994690257</v>
      </c>
      <c r="R516" s="29">
        <f t="shared" si="157"/>
        <v>715587.80479933019</v>
      </c>
      <c r="S516" s="29">
        <f t="shared" si="158"/>
        <v>-73125.761074384107</v>
      </c>
      <c r="T516" s="29">
        <f t="shared" si="159"/>
        <v>558889.74535422144</v>
      </c>
    </row>
    <row r="517" spans="1:20">
      <c r="A517" s="25" t="s">
        <v>991</v>
      </c>
      <c r="B517" t="str">
        <f>VLOOKUP(A517,'Branch Population-2'!$A$2:$B$943,2,0)</f>
        <v>95505.2</v>
      </c>
      <c r="C517">
        <f t="shared" si="160"/>
        <v>0</v>
      </c>
      <c r="D517" s="98">
        <f t="shared" si="161"/>
        <v>95505.2</v>
      </c>
      <c r="E517" s="120">
        <f t="shared" si="145"/>
        <v>5.5291252094444498E-3</v>
      </c>
      <c r="F517">
        <v>64060670.355203375</v>
      </c>
      <c r="G517" s="29">
        <f t="shared" si="146"/>
        <v>53950044.29363925</v>
      </c>
      <c r="H517" s="29">
        <f t="shared" si="147"/>
        <v>53373209.843217216</v>
      </c>
      <c r="I517" s="29">
        <f t="shared" si="148"/>
        <v>44544438.115924306</v>
      </c>
      <c r="J517" s="29">
        <f t="shared" si="149"/>
        <v>43150421.527404368</v>
      </c>
      <c r="K517" s="29">
        <f t="shared" si="150"/>
        <v>50320794.209733911</v>
      </c>
      <c r="L517" s="29">
        <f t="shared" si="151"/>
        <v>44320113.607426837</v>
      </c>
      <c r="M517" s="29">
        <f t="shared" si="152"/>
        <v>48181699.789418839</v>
      </c>
      <c r="N517" s="29">
        <f t="shared" si="153"/>
        <v>39240765.807877198</v>
      </c>
      <c r="O517" s="29">
        <f t="shared" si="154"/>
        <v>35939990.89712885</v>
      </c>
      <c r="P517" s="29">
        <f t="shared" si="155"/>
        <v>552799.6816544563</v>
      </c>
      <c r="Q517" s="29">
        <f t="shared" si="156"/>
        <v>889286.44440064707</v>
      </c>
      <c r="R517" s="29">
        <f t="shared" si="157"/>
        <v>1097587.7737197175</v>
      </c>
      <c r="S517" s="29">
        <f t="shared" si="158"/>
        <v>-112162.25424873026</v>
      </c>
      <c r="T517" s="29">
        <f t="shared" si="159"/>
        <v>857240.08604386705</v>
      </c>
    </row>
    <row r="518" spans="1:20">
      <c r="A518" s="25" t="s">
        <v>823</v>
      </c>
      <c r="B518" t="str">
        <f>VLOOKUP(A518,'Branch Population-2'!$A$2:$B$943,2,0)</f>
        <v>171962.55</v>
      </c>
      <c r="C518">
        <f t="shared" si="160"/>
        <v>0</v>
      </c>
      <c r="D518" s="98">
        <f t="shared" si="161"/>
        <v>171962.55</v>
      </c>
      <c r="E518" s="120">
        <f t="shared" si="145"/>
        <v>9.9555047294320274E-3</v>
      </c>
      <c r="F518">
        <v>115344884.14233129</v>
      </c>
      <c r="G518" s="29">
        <f t="shared" si="146"/>
        <v>97140126.289952323</v>
      </c>
      <c r="H518" s="29">
        <f t="shared" si="147"/>
        <v>96101503.021036893</v>
      </c>
      <c r="I518" s="29">
        <f t="shared" si="148"/>
        <v>80204796.877358913</v>
      </c>
      <c r="J518" s="29">
        <f t="shared" si="149"/>
        <v>77694790.644146606</v>
      </c>
      <c r="K518" s="29">
        <f t="shared" si="150"/>
        <v>90605454.889692694</v>
      </c>
      <c r="L518" s="29">
        <f t="shared" si="151"/>
        <v>79800887.828336239</v>
      </c>
      <c r="M518" s="29">
        <f t="shared" si="152"/>
        <v>86753893.600797936</v>
      </c>
      <c r="N518" s="29">
        <f t="shared" si="153"/>
        <v>70655232.932608634</v>
      </c>
      <c r="O518" s="29">
        <f t="shared" si="154"/>
        <v>64711999.782703616</v>
      </c>
      <c r="P518" s="29">
        <f t="shared" si="155"/>
        <v>995347.29937729589</v>
      </c>
      <c r="Q518" s="29">
        <f t="shared" si="156"/>
        <v>1601210.8729113021</v>
      </c>
      <c r="R518" s="29">
        <f t="shared" si="157"/>
        <v>1976269.2755752108</v>
      </c>
      <c r="S518" s="29">
        <f t="shared" si="158"/>
        <v>-201954.52451133539</v>
      </c>
      <c r="T518" s="29">
        <f t="shared" si="159"/>
        <v>1543509.5801937778</v>
      </c>
    </row>
    <row r="519" spans="1:20">
      <c r="A519" s="25" t="s">
        <v>299</v>
      </c>
      <c r="B519" t="str">
        <f>VLOOKUP(A519,'Branch Population-2'!$A$2:$B$943,2,0)</f>
        <v>39958.35</v>
      </c>
      <c r="C519">
        <f t="shared" si="160"/>
        <v>0</v>
      </c>
      <c r="D519" s="98">
        <f t="shared" si="161"/>
        <v>39958.35</v>
      </c>
      <c r="E519" s="120">
        <f t="shared" si="145"/>
        <v>2.3133266074811072E-3</v>
      </c>
      <c r="F519">
        <v>26802296.49577029</v>
      </c>
      <c r="G519" s="29">
        <f t="shared" si="146"/>
        <v>22572119.134882081</v>
      </c>
      <c r="H519" s="29">
        <f t="shared" si="147"/>
        <v>22330777.795750584</v>
      </c>
      <c r="I519" s="29">
        <f t="shared" si="148"/>
        <v>18636914.52182126</v>
      </c>
      <c r="J519" s="29">
        <f t="shared" si="149"/>
        <v>18053672.952253472</v>
      </c>
      <c r="K519" s="29">
        <f t="shared" si="150"/>
        <v>21053679.87617974</v>
      </c>
      <c r="L519" s="29">
        <f t="shared" si="151"/>
        <v>18543059.556603454</v>
      </c>
      <c r="M519" s="29">
        <f t="shared" si="152"/>
        <v>20158705.743567098</v>
      </c>
      <c r="N519" s="29">
        <f t="shared" si="153"/>
        <v>16417914.987028874</v>
      </c>
      <c r="O519" s="29">
        <f t="shared" si="154"/>
        <v>15036906.213109745</v>
      </c>
      <c r="P519" s="29">
        <f t="shared" si="155"/>
        <v>231285.45000101923</v>
      </c>
      <c r="Q519" s="29">
        <f t="shared" si="156"/>
        <v>372067.89782772661</v>
      </c>
      <c r="R519" s="29">
        <f t="shared" si="157"/>
        <v>459218.93695854547</v>
      </c>
      <c r="S519" s="29">
        <f t="shared" si="158"/>
        <v>-46927.482608902457</v>
      </c>
      <c r="T519" s="29">
        <f t="shared" si="159"/>
        <v>358660.0456537545</v>
      </c>
    </row>
    <row r="520" spans="1:20">
      <c r="A520" s="25" t="s">
        <v>879</v>
      </c>
      <c r="B520" t="str">
        <f>VLOOKUP(A520,'Branch Population-2'!$A$2:$B$943,2,0)</f>
        <v>97603.65</v>
      </c>
      <c r="C520">
        <f t="shared" si="160"/>
        <v>0</v>
      </c>
      <c r="D520" s="98">
        <f t="shared" si="161"/>
        <v>97603.65</v>
      </c>
      <c r="E520" s="120">
        <f t="shared" si="145"/>
        <v>5.6506117127527377E-3</v>
      </c>
      <c r="F520">
        <v>65468217.941165984</v>
      </c>
      <c r="G520" s="29">
        <f t="shared" si="146"/>
        <v>55135440.172062486</v>
      </c>
      <c r="H520" s="29">
        <f t="shared" si="147"/>
        <v>54545931.45623409</v>
      </c>
      <c r="I520" s="29">
        <f t="shared" si="148"/>
        <v>45523173.055638179</v>
      </c>
      <c r="J520" s="29">
        <f t="shared" si="149"/>
        <v>44098526.992386185</v>
      </c>
      <c r="K520" s="29">
        <f t="shared" si="150"/>
        <v>51426447.834975429</v>
      </c>
      <c r="L520" s="29">
        <f t="shared" si="151"/>
        <v>45293919.666149348</v>
      </c>
      <c r="M520" s="29">
        <f t="shared" si="152"/>
        <v>49240353.013778418</v>
      </c>
      <c r="N520" s="29">
        <f t="shared" si="153"/>
        <v>40102967.918438092</v>
      </c>
      <c r="O520" s="29">
        <f t="shared" si="154"/>
        <v>36729668.044531092</v>
      </c>
      <c r="P520" s="29">
        <f t="shared" si="155"/>
        <v>564945.85266889096</v>
      </c>
      <c r="Q520" s="29">
        <f t="shared" si="156"/>
        <v>908825.93690212909</v>
      </c>
      <c r="R520" s="29">
        <f t="shared" si="157"/>
        <v>1121704.0842846096</v>
      </c>
      <c r="S520" s="29">
        <f t="shared" si="158"/>
        <v>-114626.69474441267</v>
      </c>
      <c r="T520" s="29">
        <f t="shared" si="159"/>
        <v>876075.45268943976</v>
      </c>
    </row>
    <row r="521" spans="1:20">
      <c r="A521" s="25" t="s">
        <v>984</v>
      </c>
      <c r="B521" t="str">
        <f>VLOOKUP(A521,'Branch Population-2'!$A$2:$B$943,2,0)</f>
        <v>225713.92</v>
      </c>
      <c r="C521">
        <f t="shared" si="160"/>
        <v>0</v>
      </c>
      <c r="D521" s="98">
        <f t="shared" si="161"/>
        <v>225713.92000000001</v>
      </c>
      <c r="E521" s="120">
        <f t="shared" si="145"/>
        <v>1.3067356805645429E-2</v>
      </c>
      <c r="F521">
        <v>151398929.31171021</v>
      </c>
      <c r="G521" s="29">
        <f t="shared" si="146"/>
        <v>127503800.64845628</v>
      </c>
      <c r="H521" s="29">
        <f t="shared" si="147"/>
        <v>126140528.648651</v>
      </c>
      <c r="I521" s="29">
        <f t="shared" si="148"/>
        <v>105274893.31829774</v>
      </c>
      <c r="J521" s="29">
        <f t="shared" si="149"/>
        <v>101980319.31876828</v>
      </c>
      <c r="K521" s="29">
        <f t="shared" si="150"/>
        <v>118926547.64968131</v>
      </c>
      <c r="L521" s="29">
        <f t="shared" si="151"/>
        <v>104744731.98504013</v>
      </c>
      <c r="M521" s="29">
        <f t="shared" si="152"/>
        <v>113871080.65040335</v>
      </c>
      <c r="N521" s="29">
        <f t="shared" si="153"/>
        <v>92740364.653421283</v>
      </c>
      <c r="O521" s="29">
        <f t="shared" si="154"/>
        <v>84939419.321202099</v>
      </c>
      <c r="P521" s="29">
        <f t="shared" si="155"/>
        <v>1306468.9998134072</v>
      </c>
      <c r="Q521" s="29">
        <f t="shared" si="156"/>
        <v>2101710.9996998291</v>
      </c>
      <c r="R521" s="29">
        <f t="shared" si="157"/>
        <v>2594003.6662961855</v>
      </c>
      <c r="S521" s="29">
        <f t="shared" si="158"/>
        <v>-265080.66662880726</v>
      </c>
      <c r="T521" s="29">
        <f t="shared" si="159"/>
        <v>2025973.6663773127</v>
      </c>
    </row>
    <row r="522" spans="1:20">
      <c r="A522" s="25" t="s">
        <v>983</v>
      </c>
      <c r="B522" t="str">
        <f>VLOOKUP(A522,'Branch Population-2'!$A$2:$B$943,2,0)</f>
        <v>164783.85</v>
      </c>
      <c r="C522">
        <f t="shared" si="160"/>
        <v>0</v>
      </c>
      <c r="D522" s="98">
        <f t="shared" si="161"/>
        <v>164783.85</v>
      </c>
      <c r="E522" s="120">
        <f t="shared" si="145"/>
        <v>9.5399050433307604E-3</v>
      </c>
      <c r="F522">
        <v>110529729.21590951</v>
      </c>
      <c r="G522" s="29">
        <f t="shared" si="146"/>
        <v>93084942.038511068</v>
      </c>
      <c r="H522" s="29">
        <f t="shared" si="147"/>
        <v>92089676.842970133</v>
      </c>
      <c r="I522" s="29">
        <f t="shared" si="148"/>
        <v>76856590.100107163</v>
      </c>
      <c r="J522" s="29">
        <f t="shared" si="149"/>
        <v>74451365.877549842</v>
      </c>
      <c r="K522" s="29">
        <f t="shared" si="150"/>
        <v>86823065.183232576</v>
      </c>
      <c r="L522" s="29">
        <f t="shared" si="151"/>
        <v>76469542.524063453</v>
      </c>
      <c r="M522" s="29">
        <f t="shared" si="152"/>
        <v>83132290.083101526</v>
      </c>
      <c r="N522" s="29">
        <f t="shared" si="153"/>
        <v>67705679.552216709</v>
      </c>
      <c r="O522" s="29">
        <f t="shared" si="154"/>
        <v>62010550.933287896</v>
      </c>
      <c r="P522" s="29">
        <f t="shared" si="155"/>
        <v>953795.81239341607</v>
      </c>
      <c r="Q522" s="29">
        <f t="shared" si="156"/>
        <v>1534367.1764589739</v>
      </c>
      <c r="R522" s="29">
        <f t="shared" si="157"/>
        <v>1893768.4970709858</v>
      </c>
      <c r="S522" s="29">
        <f t="shared" si="158"/>
        <v>-193523.78802185255</v>
      </c>
      <c r="T522" s="29">
        <f t="shared" si="159"/>
        <v>1479074.6655955873</v>
      </c>
    </row>
    <row r="523" spans="1:20">
      <c r="A523" s="25" t="s">
        <v>1026</v>
      </c>
      <c r="B523" t="str">
        <f>VLOOKUP(A523,'Branch Population-2'!$A$2:$B$943,2,0)</f>
        <v>47738.1</v>
      </c>
      <c r="C523">
        <f t="shared" si="160"/>
        <v>0</v>
      </c>
      <c r="D523" s="98">
        <f t="shared" si="161"/>
        <v>47738.1</v>
      </c>
      <c r="E523" s="120">
        <f t="shared" si="145"/>
        <v>2.7637231497445176E-3</v>
      </c>
      <c r="F523">
        <v>32020609.217966501</v>
      </c>
      <c r="G523" s="29">
        <f t="shared" si="146"/>
        <v>26966831.224835716</v>
      </c>
      <c r="H523" s="29">
        <f t="shared" si="147"/>
        <v>26678501.577050127</v>
      </c>
      <c r="I523" s="29">
        <f t="shared" si="148"/>
        <v>22265456.134553995</v>
      </c>
      <c r="J523" s="29">
        <f t="shared" si="149"/>
        <v>21568659.485738814</v>
      </c>
      <c r="K523" s="29">
        <f t="shared" si="150"/>
        <v>25152757.190851375</v>
      </c>
      <c r="L523" s="29">
        <f t="shared" si="151"/>
        <v>22153327.93819293</v>
      </c>
      <c r="M523" s="29">
        <f t="shared" si="152"/>
        <v>24083534.746979807</v>
      </c>
      <c r="N523" s="29">
        <f t="shared" si="153"/>
        <v>19614425.206303142</v>
      </c>
      <c r="O523" s="29">
        <f t="shared" si="154"/>
        <v>17964538.888418924</v>
      </c>
      <c r="P523" s="29">
        <f t="shared" si="155"/>
        <v>276315.91246119165</v>
      </c>
      <c r="Q523" s="29">
        <f t="shared" si="156"/>
        <v>444508.20700278657</v>
      </c>
      <c r="R523" s="29">
        <f t="shared" si="157"/>
        <v>548627.24648091674</v>
      </c>
      <c r="S523" s="29">
        <f t="shared" si="158"/>
        <v>-56064.098180531641</v>
      </c>
      <c r="T523" s="29">
        <f t="shared" si="159"/>
        <v>428489.89323692041</v>
      </c>
    </row>
    <row r="524" spans="1:20">
      <c r="A524" s="25" t="s">
        <v>927</v>
      </c>
      <c r="B524" t="str">
        <f>VLOOKUP(A524,'Branch Population-2'!$A$2:$B$943,2,0)</f>
        <v>111592.35</v>
      </c>
      <c r="C524">
        <f t="shared" si="160"/>
        <v>0</v>
      </c>
      <c r="D524" s="98">
        <f t="shared" si="161"/>
        <v>111592.35</v>
      </c>
      <c r="E524" s="120">
        <f t="shared" si="145"/>
        <v>6.4604657711428114E-3</v>
      </c>
      <c r="F524">
        <v>74851220.116941065</v>
      </c>
      <c r="G524" s="29">
        <f t="shared" si="146"/>
        <v>63037533.300085172</v>
      </c>
      <c r="H524" s="29">
        <f t="shared" si="147"/>
        <v>62363535.320042692</v>
      </c>
      <c r="I524" s="29">
        <f t="shared" si="148"/>
        <v>52047621.792170122</v>
      </c>
      <c r="J524" s="29">
        <f t="shared" si="149"/>
        <v>50418793.34040077</v>
      </c>
      <c r="K524" s="29">
        <f t="shared" si="150"/>
        <v>58796962.675651178</v>
      </c>
      <c r="L524" s="29">
        <f t="shared" si="151"/>
        <v>51785511.466598041</v>
      </c>
      <c r="M524" s="29">
        <f t="shared" si="152"/>
        <v>56297553.499660276</v>
      </c>
      <c r="N524" s="29">
        <f t="shared" si="153"/>
        <v>45850584.809001669</v>
      </c>
      <c r="O524" s="29">
        <f t="shared" si="154"/>
        <v>41993818.589869633</v>
      </c>
      <c r="P524" s="29">
        <f t="shared" si="155"/>
        <v>645914.73087405367</v>
      </c>
      <c r="Q524" s="29">
        <f t="shared" si="156"/>
        <v>1039080.2192321734</v>
      </c>
      <c r="R524" s="29">
        <f t="shared" si="157"/>
        <v>1282468.3786919618</v>
      </c>
      <c r="S524" s="29">
        <f t="shared" si="158"/>
        <v>-131055.16278603987</v>
      </c>
      <c r="T524" s="29">
        <f t="shared" si="159"/>
        <v>1001635.8870075905</v>
      </c>
    </row>
    <row r="525" spans="1:20">
      <c r="A525" s="25" t="s">
        <v>925</v>
      </c>
      <c r="B525" t="str">
        <f>VLOOKUP(A525,'Branch Population-2'!$A$2:$B$943,2,0)</f>
        <v>34415.8</v>
      </c>
      <c r="C525">
        <f t="shared" si="160"/>
        <v>0</v>
      </c>
      <c r="D525" s="98">
        <f t="shared" si="161"/>
        <v>34415.800000000003</v>
      </c>
      <c r="E525" s="120">
        <f t="shared" si="145"/>
        <v>1.9924492842609441E-3</v>
      </c>
      <c r="F525">
        <v>23084598.731907878</v>
      </c>
      <c r="G525" s="29">
        <f t="shared" si="146"/>
        <v>19441181.57337014</v>
      </c>
      <c r="H525" s="29">
        <f t="shared" si="147"/>
        <v>19233316.252122346</v>
      </c>
      <c r="I525" s="29">
        <f t="shared" si="148"/>
        <v>16051822.029690821</v>
      </c>
      <c r="J525" s="29">
        <f t="shared" si="149"/>
        <v>15549480.836675316</v>
      </c>
      <c r="K525" s="29">
        <f t="shared" si="150"/>
        <v>18133362.260519434</v>
      </c>
      <c r="L525" s="29">
        <f t="shared" si="151"/>
        <v>15970985.515872233</v>
      </c>
      <c r="M525" s="29">
        <f t="shared" si="152"/>
        <v>17362528.360892195</v>
      </c>
      <c r="N525" s="29">
        <f t="shared" si="153"/>
        <v>14140615.881551374</v>
      </c>
      <c r="O525" s="29">
        <f t="shared" si="154"/>
        <v>12951164.321077881</v>
      </c>
      <c r="P525" s="29">
        <f t="shared" si="155"/>
        <v>199204.26619580336</v>
      </c>
      <c r="Q525" s="29">
        <f t="shared" si="156"/>
        <v>320459.03692368366</v>
      </c>
      <c r="R525" s="29">
        <f t="shared" si="157"/>
        <v>395521.51404094289</v>
      </c>
      <c r="S525" s="29">
        <f t="shared" si="158"/>
        <v>-40418.256909293435</v>
      </c>
      <c r="T525" s="29">
        <f t="shared" si="159"/>
        <v>308910.9635210284</v>
      </c>
    </row>
    <row r="526" spans="1:20">
      <c r="A526" s="25" t="s">
        <v>960</v>
      </c>
      <c r="B526" t="str">
        <f>VLOOKUP(A526,'Branch Population-2'!$A$2:$B$943,2,0)</f>
        <v>68455.8</v>
      </c>
      <c r="C526">
        <f t="shared" si="160"/>
        <v>0</v>
      </c>
      <c r="D526" s="98">
        <f t="shared" si="161"/>
        <v>68455.8</v>
      </c>
      <c r="E526" s="120">
        <f t="shared" si="145"/>
        <v>3.9631422112375806E-3</v>
      </c>
      <c r="F526">
        <v>45917127.420305192</v>
      </c>
      <c r="G526" s="29">
        <f t="shared" si="146"/>
        <v>38670077.044564173</v>
      </c>
      <c r="H526" s="29">
        <f t="shared" si="147"/>
        <v>38256616.167342819</v>
      </c>
      <c r="I526" s="29">
        <f t="shared" si="148"/>
        <v>31928367.740982596</v>
      </c>
      <c r="J526" s="29">
        <f t="shared" si="149"/>
        <v>30929170.621030983</v>
      </c>
      <c r="K526" s="29">
        <f t="shared" si="150"/>
        <v>36068719.025379799</v>
      </c>
      <c r="L526" s="29">
        <f t="shared" si="151"/>
        <v>31767577.399840955</v>
      </c>
      <c r="M526" s="29">
        <f t="shared" si="152"/>
        <v>34535468.272350602</v>
      </c>
      <c r="N526" s="29">
        <f t="shared" si="153"/>
        <v>28126824.675419562</v>
      </c>
      <c r="O526" s="29">
        <f t="shared" si="154"/>
        <v>25760909.655764017</v>
      </c>
      <c r="P526" s="29">
        <f t="shared" si="155"/>
        <v>396233.34067046747</v>
      </c>
      <c r="Q526" s="29">
        <f t="shared" si="156"/>
        <v>637418.85238292592</v>
      </c>
      <c r="R526" s="29">
        <f t="shared" si="157"/>
        <v>786724.16915730503</v>
      </c>
      <c r="S526" s="29">
        <f t="shared" si="158"/>
        <v>-80395.170570819479</v>
      </c>
      <c r="T526" s="29">
        <f t="shared" si="159"/>
        <v>614448.80364840606</v>
      </c>
    </row>
    <row r="527" spans="1:20">
      <c r="A527" s="25" t="s">
        <v>886</v>
      </c>
      <c r="B527" t="str">
        <f>VLOOKUP(A527,'Branch Population-2'!$A$2:$B$943,2,0)</f>
        <v>15039.06</v>
      </c>
      <c r="C527">
        <f t="shared" si="160"/>
        <v>0</v>
      </c>
      <c r="D527" s="98">
        <f t="shared" si="161"/>
        <v>15039.06</v>
      </c>
      <c r="E527" s="120">
        <f t="shared" si="145"/>
        <v>8.7066301910626489E-4</v>
      </c>
      <c r="F527">
        <v>10087537.276631271</v>
      </c>
      <c r="G527" s="29">
        <f t="shared" si="146"/>
        <v>8495432.2187137287</v>
      </c>
      <c r="H527" s="29">
        <f t="shared" si="147"/>
        <v>8404598.9665979892</v>
      </c>
      <c r="I527" s="29">
        <f t="shared" si="148"/>
        <v>7014345.5800487576</v>
      </c>
      <c r="J527" s="29">
        <f t="shared" si="149"/>
        <v>6794831.8874357203</v>
      </c>
      <c r="K527" s="29">
        <f t="shared" si="150"/>
        <v>7923939.6741522029</v>
      </c>
      <c r="L527" s="29">
        <f t="shared" si="151"/>
        <v>6979021.5375593025</v>
      </c>
      <c r="M527" s="29">
        <f t="shared" si="152"/>
        <v>7587099.6975563355</v>
      </c>
      <c r="N527" s="29">
        <f t="shared" si="153"/>
        <v>6179184.2897623768</v>
      </c>
      <c r="O527" s="29">
        <f t="shared" si="154"/>
        <v>5659416.2359889792</v>
      </c>
      <c r="P527" s="29">
        <f t="shared" si="155"/>
        <v>87048.533277583498</v>
      </c>
      <c r="Q527" s="29">
        <f t="shared" si="156"/>
        <v>140034.59701176477</v>
      </c>
      <c r="R527" s="29">
        <f t="shared" si="157"/>
        <v>172835.49360911507</v>
      </c>
      <c r="S527" s="29">
        <f t="shared" si="158"/>
        <v>-17662.021244727086</v>
      </c>
      <c r="T527" s="29">
        <f t="shared" si="159"/>
        <v>134988.30522755702</v>
      </c>
    </row>
    <row r="528" spans="1:20">
      <c r="A528" s="25" t="s">
        <v>912</v>
      </c>
      <c r="B528" t="str">
        <f>VLOOKUP(A528,'Branch Population-2'!$A$2:$B$943,2,0)</f>
        <v>81580.8</v>
      </c>
      <c r="C528">
        <f t="shared" si="160"/>
        <v>0</v>
      </c>
      <c r="D528" s="98">
        <f t="shared" si="161"/>
        <v>81580.800000000003</v>
      </c>
      <c r="E528" s="120">
        <f t="shared" si="145"/>
        <v>4.7229936996796597E-3</v>
      </c>
      <c r="F528">
        <v>54720797.779741585</v>
      </c>
      <c r="G528" s="29">
        <f t="shared" si="146"/>
        <v>46084273.667931437</v>
      </c>
      <c r="H528" s="29">
        <f t="shared" si="147"/>
        <v>45591540.121140376</v>
      </c>
      <c r="I528" s="29">
        <f t="shared" si="148"/>
        <v>38049979.446643725</v>
      </c>
      <c r="J528" s="29">
        <f t="shared" si="149"/>
        <v>36859206.708565302</v>
      </c>
      <c r="K528" s="29">
        <f t="shared" si="150"/>
        <v>42984158.43603763</v>
      </c>
      <c r="L528" s="29">
        <f t="shared" si="151"/>
        <v>37858360.845113859</v>
      </c>
      <c r="M528" s="29">
        <f t="shared" si="152"/>
        <v>41156938.200020745</v>
      </c>
      <c r="N528" s="29">
        <f t="shared" si="153"/>
        <v>33519568.224759161</v>
      </c>
      <c r="O528" s="29">
        <f t="shared" si="154"/>
        <v>30700037.37367693</v>
      </c>
      <c r="P528" s="29">
        <f t="shared" si="155"/>
        <v>472202.98234144185</v>
      </c>
      <c r="Q528" s="29">
        <f t="shared" si="156"/>
        <v>759630.88463623263</v>
      </c>
      <c r="R528" s="29">
        <f t="shared" si="157"/>
        <v>937562.44319967448</v>
      </c>
      <c r="S528" s="29">
        <f t="shared" si="158"/>
        <v>-95809.300764930231</v>
      </c>
      <c r="T528" s="29">
        <f t="shared" si="159"/>
        <v>732256.79870339541</v>
      </c>
    </row>
    <row r="529" spans="1:20">
      <c r="A529" s="25" t="s">
        <v>923</v>
      </c>
      <c r="B529" t="str">
        <f>VLOOKUP(A529,'Branch Population-2'!$A$2:$B$943,2,0)</f>
        <v>68542.2</v>
      </c>
      <c r="C529">
        <f t="shared" si="160"/>
        <v>0</v>
      </c>
      <c r="D529" s="98">
        <f t="shared" si="161"/>
        <v>68542.2</v>
      </c>
      <c r="E529" s="120">
        <f t="shared" si="145"/>
        <v>3.9681442050357816E-3</v>
      </c>
      <c r="F529">
        <v>45975080.724614158</v>
      </c>
      <c r="G529" s="29">
        <f t="shared" si="146"/>
        <v>38718883.641764842</v>
      </c>
      <c r="H529" s="29">
        <f t="shared" si="147"/>
        <v>38304900.923884384</v>
      </c>
      <c r="I529" s="29">
        <f t="shared" si="148"/>
        <v>31968665.436325002</v>
      </c>
      <c r="J529" s="29">
        <f t="shared" si="149"/>
        <v>30968207.201447204</v>
      </c>
      <c r="K529" s="29">
        <f t="shared" si="150"/>
        <v>36114242.37510024</v>
      </c>
      <c r="L529" s="29">
        <f t="shared" si="151"/>
        <v>31807672.157149263</v>
      </c>
      <c r="M529" s="29">
        <f t="shared" si="152"/>
        <v>34579056.462960169</v>
      </c>
      <c r="N529" s="29">
        <f t="shared" si="153"/>
        <v>28162324.335812923</v>
      </c>
      <c r="O529" s="29">
        <f t="shared" si="154"/>
        <v>25793423.227941357</v>
      </c>
      <c r="P529" s="29">
        <f t="shared" si="155"/>
        <v>396733.43796878145</v>
      </c>
      <c r="Q529" s="29">
        <f t="shared" si="156"/>
        <v>638223.35673238768</v>
      </c>
      <c r="R529" s="29">
        <f t="shared" si="157"/>
        <v>787717.11596700095</v>
      </c>
      <c r="S529" s="29">
        <f t="shared" si="158"/>
        <v>-80496.639587868704</v>
      </c>
      <c r="T529" s="29">
        <f t="shared" si="159"/>
        <v>615224.31685013941</v>
      </c>
    </row>
    <row r="530" spans="1:20">
      <c r="A530" s="25" t="s">
        <v>896</v>
      </c>
      <c r="B530" t="str">
        <f>VLOOKUP(A530,'Branch Population-2'!$A$2:$B$943,2,0)</f>
        <v>36524</v>
      </c>
      <c r="C530">
        <f t="shared" si="160"/>
        <v>0</v>
      </c>
      <c r="D530" s="98">
        <f t="shared" si="161"/>
        <v>36524</v>
      </c>
      <c r="E530" s="120">
        <f t="shared" si="145"/>
        <v>2.1145002486749318E-3</v>
      </c>
      <c r="F530">
        <v>24498686.187280361</v>
      </c>
      <c r="G530" s="29">
        <f t="shared" si="146"/>
        <v>20632085.140713595</v>
      </c>
      <c r="H530" s="29">
        <f t="shared" si="147"/>
        <v>20411486.665790614</v>
      </c>
      <c r="I530" s="29">
        <f t="shared" si="148"/>
        <v>17035104.45238604</v>
      </c>
      <c r="J530" s="29">
        <f t="shared" si="149"/>
        <v>16501991.471322162</v>
      </c>
      <c r="K530" s="29">
        <f t="shared" si="150"/>
        <v>19244153.069323152</v>
      </c>
      <c r="L530" s="29">
        <f t="shared" si="151"/>
        <v>16949316.156582657</v>
      </c>
      <c r="M530" s="29">
        <f t="shared" si="152"/>
        <v>18426100.39148375</v>
      </c>
      <c r="N530" s="29">
        <f t="shared" si="153"/>
        <v>15006824.030177487</v>
      </c>
      <c r="O530" s="29">
        <f t="shared" si="154"/>
        <v>13744510.534784853</v>
      </c>
      <c r="P530" s="29">
        <f t="shared" si="155"/>
        <v>211406.87180119366</v>
      </c>
      <c r="Q530" s="29">
        <f t="shared" si="156"/>
        <v>340089.31550626812</v>
      </c>
      <c r="R530" s="29">
        <f t="shared" si="157"/>
        <v>419749.8758951237</v>
      </c>
      <c r="S530" s="29">
        <f t="shared" si="158"/>
        <v>-42894.147901691467</v>
      </c>
      <c r="T530" s="29">
        <f t="shared" si="159"/>
        <v>327833.8446772134</v>
      </c>
    </row>
    <row r="531" spans="1:20">
      <c r="A531" s="25" t="s">
        <v>981</v>
      </c>
      <c r="B531" t="str">
        <f>VLOOKUP(A531,'Branch Population-2'!$A$2:$B$943,2,0)</f>
        <v>76747.86</v>
      </c>
      <c r="C531">
        <f t="shared" si="160"/>
        <v>0</v>
      </c>
      <c r="D531" s="98">
        <f t="shared" si="161"/>
        <v>76747.86</v>
      </c>
      <c r="E531" s="120">
        <f t="shared" si="145"/>
        <v>4.4431981451995631E-3</v>
      </c>
      <c r="F531">
        <v>51479075.065308474</v>
      </c>
      <c r="G531" s="29">
        <f t="shared" si="146"/>
        <v>43354188.53048864</v>
      </c>
      <c r="H531" s="29">
        <f t="shared" si="147"/>
        <v>42890645.083177216</v>
      </c>
      <c r="I531" s="29">
        <f t="shared" si="148"/>
        <v>35795855.097938359</v>
      </c>
      <c r="J531" s="29">
        <f t="shared" si="149"/>
        <v>34675625.100269057</v>
      </c>
      <c r="K531" s="29">
        <f t="shared" si="150"/>
        <v>40437727.674487561</v>
      </c>
      <c r="L531" s="29">
        <f t="shared" si="151"/>
        <v>35615588.201761685</v>
      </c>
      <c r="M531" s="29">
        <f t="shared" si="152"/>
        <v>38718754.057374328</v>
      </c>
      <c r="N531" s="29">
        <f t="shared" si="153"/>
        <v>31533830.624047134</v>
      </c>
      <c r="O531" s="29">
        <f t="shared" si="154"/>
        <v>28881332.008876164</v>
      </c>
      <c r="P531" s="29">
        <f t="shared" si="155"/>
        <v>444229.13700678892</v>
      </c>
      <c r="Q531" s="29">
        <f t="shared" si="156"/>
        <v>714629.48127179092</v>
      </c>
      <c r="R531" s="29">
        <f t="shared" si="157"/>
        <v>882020.17057869688</v>
      </c>
      <c r="S531" s="29">
        <f t="shared" si="158"/>
        <v>-90133.448088333986</v>
      </c>
      <c r="T531" s="29">
        <f t="shared" si="159"/>
        <v>688877.06753226696</v>
      </c>
    </row>
    <row r="532" spans="1:20">
      <c r="A532" s="25" t="s">
        <v>298</v>
      </c>
      <c r="B532" t="str">
        <f>VLOOKUP(A532,'Branch Population-2'!$A$2:$B$943,2,0)</f>
        <v>178503</v>
      </c>
      <c r="C532">
        <f t="shared" si="160"/>
        <v>0</v>
      </c>
      <c r="D532" s="98">
        <f t="shared" si="161"/>
        <v>178503</v>
      </c>
      <c r="E532" s="120">
        <f t="shared" si="145"/>
        <v>1.0334153923152484E-2</v>
      </c>
      <c r="F532">
        <v>119731929.15584561</v>
      </c>
      <c r="G532" s="29">
        <f t="shared" si="146"/>
        <v>100834768.75130869</v>
      </c>
      <c r="H532" s="29">
        <f t="shared" si="147"/>
        <v>99756642.32569328</v>
      </c>
      <c r="I532" s="29">
        <f t="shared" si="148"/>
        <v>83255318.42252396</v>
      </c>
      <c r="J532" s="29">
        <f t="shared" si="149"/>
        <v>80649846.227286696</v>
      </c>
      <c r="K532" s="29">
        <f t="shared" si="150"/>
        <v>94051556.656811699</v>
      </c>
      <c r="L532" s="29">
        <f t="shared" si="151"/>
        <v>82836047.03478463</v>
      </c>
      <c r="M532" s="29">
        <f t="shared" si="152"/>
        <v>90053504.495154515</v>
      </c>
      <c r="N532" s="29">
        <f t="shared" si="153"/>
        <v>73342544.898115531</v>
      </c>
      <c r="O532" s="29">
        <f t="shared" si="154"/>
        <v>67173265.907093972</v>
      </c>
      <c r="P532" s="29">
        <f t="shared" si="155"/>
        <v>1033204.4912147757</v>
      </c>
      <c r="Q532" s="29">
        <f t="shared" si="156"/>
        <v>1662111.5728237699</v>
      </c>
      <c r="R532" s="29">
        <f t="shared" si="157"/>
        <v>2051435.0042960041</v>
      </c>
      <c r="S532" s="29">
        <f t="shared" si="158"/>
        <v>-209635.69386966465</v>
      </c>
      <c r="T532" s="29">
        <f t="shared" si="159"/>
        <v>1602215.66028958</v>
      </c>
    </row>
    <row r="533" spans="1:20">
      <c r="A533" s="25" t="s">
        <v>898</v>
      </c>
      <c r="B533" t="str">
        <f>VLOOKUP(A533,'Branch Population-2'!$A$2:$B$943,2,0)</f>
        <v>119293.35</v>
      </c>
      <c r="C533">
        <f t="shared" si="160"/>
        <v>0</v>
      </c>
      <c r="D533" s="98">
        <f t="shared" si="161"/>
        <v>119293.35</v>
      </c>
      <c r="E533" s="120">
        <f t="shared" si="145"/>
        <v>6.9063032044755692E-3</v>
      </c>
      <c r="F533">
        <v>80016710.81698066</v>
      </c>
      <c r="G533" s="29">
        <f t="shared" si="146"/>
        <v>67387760.210298613</v>
      </c>
      <c r="H533" s="29">
        <f t="shared" si="147"/>
        <v>66667249.557619452</v>
      </c>
      <c r="I533" s="29">
        <f t="shared" si="148"/>
        <v>55639433.734668888</v>
      </c>
      <c r="J533" s="29">
        <f t="shared" si="149"/>
        <v>53898199.657360904</v>
      </c>
      <c r="K533" s="29">
        <f t="shared" si="150"/>
        <v>62854547.353858866</v>
      </c>
      <c r="L533" s="29">
        <f t="shared" si="151"/>
        <v>55359235.147515878</v>
      </c>
      <c r="M533" s="29">
        <f t="shared" si="152"/>
        <v>60182653.683506958</v>
      </c>
      <c r="N533" s="29">
        <f t="shared" si="153"/>
        <v>49014738.566979893</v>
      </c>
      <c r="O533" s="29">
        <f t="shared" si="154"/>
        <v>44891816.498871334</v>
      </c>
      <c r="P533" s="29">
        <f t="shared" si="155"/>
        <v>690489.37548420019</v>
      </c>
      <c r="Q533" s="29">
        <f t="shared" si="156"/>
        <v>1110787.2562137134</v>
      </c>
      <c r="R533" s="29">
        <f t="shared" si="157"/>
        <v>1370971.6585700787</v>
      </c>
      <c r="S533" s="29">
        <f t="shared" si="158"/>
        <v>-140099.29357650439</v>
      </c>
      <c r="T533" s="29">
        <f t="shared" si="159"/>
        <v>1070758.8866204266</v>
      </c>
    </row>
    <row r="534" spans="1:20">
      <c r="A534" s="25" t="s">
        <v>961</v>
      </c>
      <c r="B534" t="str">
        <f>VLOOKUP(A534,'Branch Population-2'!$A$2:$B$943,2,0)</f>
        <v>200084</v>
      </c>
      <c r="C534">
        <f t="shared" si="160"/>
        <v>0</v>
      </c>
      <c r="D534" s="98">
        <f t="shared" si="161"/>
        <v>200084</v>
      </c>
      <c r="E534" s="120">
        <f t="shared" si="145"/>
        <v>1.1583552397214847E-2</v>
      </c>
      <c r="F534">
        <v>134207510.87218824</v>
      </c>
      <c r="G534" s="29">
        <f t="shared" si="146"/>
        <v>113025685.11922404</v>
      </c>
      <c r="H534" s="29">
        <f t="shared" si="147"/>
        <v>111817213.28545748</v>
      </c>
      <c r="I534" s="29">
        <f t="shared" si="148"/>
        <v>93320880.496419027</v>
      </c>
      <c r="J534" s="29">
        <f t="shared" si="149"/>
        <v>90400406.898149803</v>
      </c>
      <c r="K534" s="29">
        <f t="shared" si="150"/>
        <v>105422383.16510935</v>
      </c>
      <c r="L534" s="29">
        <f t="shared" si="151"/>
        <v>92850919.227732018</v>
      </c>
      <c r="M534" s="29">
        <f t="shared" si="152"/>
        <v>100940966.78155828</v>
      </c>
      <c r="N534" s="29">
        <f t="shared" si="153"/>
        <v>82209653.358176336</v>
      </c>
      <c r="O534" s="29">
        <f t="shared" si="154"/>
        <v>75294508.976067588</v>
      </c>
      <c r="P534" s="29">
        <f t="shared" si="155"/>
        <v>1158118.84069297</v>
      </c>
      <c r="Q534" s="29">
        <f t="shared" si="156"/>
        <v>1863060.7437234735</v>
      </c>
      <c r="R534" s="29">
        <f t="shared" si="157"/>
        <v>2299453.350361404</v>
      </c>
      <c r="S534" s="29">
        <f t="shared" si="158"/>
        <v>-234980.63434350115</v>
      </c>
      <c r="T534" s="29">
        <f t="shared" si="159"/>
        <v>1795923.4196253303</v>
      </c>
    </row>
    <row r="535" spans="1:20">
      <c r="A535" s="25" t="s">
        <v>1017</v>
      </c>
      <c r="B535" t="str">
        <f>VLOOKUP(A535,'Branch Population-2'!$A$2:$B$943,2,0)</f>
        <v>57285.72</v>
      </c>
      <c r="C535">
        <f t="shared" si="160"/>
        <v>0</v>
      </c>
      <c r="D535" s="98">
        <f t="shared" si="161"/>
        <v>57285.72</v>
      </c>
      <c r="E535" s="120">
        <f t="shared" si="145"/>
        <v>3.316467779693421E-3</v>
      </c>
      <c r="F535">
        <v>38424731.061559796</v>
      </c>
      <c r="G535" s="29">
        <f t="shared" si="146"/>
        <v>32360197.469802856</v>
      </c>
      <c r="H535" s="29">
        <f t="shared" si="147"/>
        <v>32014201.892460153</v>
      </c>
      <c r="I535" s="29">
        <f t="shared" si="148"/>
        <v>26718547.361464791</v>
      </c>
      <c r="J535" s="29">
        <f t="shared" si="149"/>
        <v>25882391.382886577</v>
      </c>
      <c r="K535" s="29">
        <f t="shared" si="150"/>
        <v>30183308.629021648</v>
      </c>
      <c r="L535" s="29">
        <f t="shared" si="151"/>
        <v>26583993.525831513</v>
      </c>
      <c r="M535" s="29">
        <f t="shared" si="152"/>
        <v>28900241.696375765</v>
      </c>
      <c r="N535" s="29">
        <f t="shared" si="153"/>
        <v>23537310.247563768</v>
      </c>
      <c r="O535" s="29">
        <f t="shared" si="154"/>
        <v>21557446.666102707</v>
      </c>
      <c r="P535" s="29">
        <f t="shared" si="155"/>
        <v>331579.09495342994</v>
      </c>
      <c r="Q535" s="29">
        <f t="shared" si="156"/>
        <v>533409.84840334393</v>
      </c>
      <c r="R535" s="29">
        <f t="shared" si="157"/>
        <v>658352.69577710005</v>
      </c>
      <c r="S535" s="29">
        <f t="shared" si="158"/>
        <v>-67276.917816637957</v>
      </c>
      <c r="T535" s="29">
        <f t="shared" si="159"/>
        <v>514187.87188430445</v>
      </c>
    </row>
    <row r="536" spans="1:20">
      <c r="A536" s="25" t="s">
        <v>888</v>
      </c>
      <c r="B536" t="str">
        <f>VLOOKUP(A536,'Branch Population-2'!$A$2:$B$943,2,0)</f>
        <v>10026.04</v>
      </c>
      <c r="C536">
        <f t="shared" si="160"/>
        <v>0</v>
      </c>
      <c r="D536" s="98">
        <f t="shared" si="161"/>
        <v>10026.040000000001</v>
      </c>
      <c r="E536" s="120">
        <f t="shared" si="145"/>
        <v>5.8044201273750996E-4</v>
      </c>
      <c r="F536">
        <v>6725024.8510875143</v>
      </c>
      <c r="G536" s="29">
        <f t="shared" si="146"/>
        <v>5663621.4791424852</v>
      </c>
      <c r="H536" s="29">
        <f t="shared" si="147"/>
        <v>5603065.9777319934</v>
      </c>
      <c r="I536" s="29">
        <f t="shared" si="148"/>
        <v>4676230.3866991717</v>
      </c>
      <c r="J536" s="29">
        <f t="shared" si="149"/>
        <v>4529887.9249571469</v>
      </c>
      <c r="K536" s="29">
        <f t="shared" si="150"/>
        <v>5282626.4494348019</v>
      </c>
      <c r="L536" s="29">
        <f t="shared" si="151"/>
        <v>4652681.025039535</v>
      </c>
      <c r="M536" s="29">
        <f t="shared" si="152"/>
        <v>5058066.4650375573</v>
      </c>
      <c r="N536" s="29">
        <f t="shared" si="153"/>
        <v>4119456.1931749177</v>
      </c>
      <c r="O536" s="29">
        <f t="shared" si="154"/>
        <v>3772944.1573259863</v>
      </c>
      <c r="P536" s="29">
        <f t="shared" si="155"/>
        <v>58032.355518388998</v>
      </c>
      <c r="Q536" s="29">
        <f t="shared" si="156"/>
        <v>93356.398007843178</v>
      </c>
      <c r="R536" s="29">
        <f t="shared" si="157"/>
        <v>115223.66240607672</v>
      </c>
      <c r="S536" s="29">
        <f t="shared" si="158"/>
        <v>-11774.680829818059</v>
      </c>
      <c r="T536" s="29">
        <f t="shared" si="159"/>
        <v>89992.203485038015</v>
      </c>
    </row>
    <row r="537" spans="1:20">
      <c r="A537" s="25" t="s">
        <v>922</v>
      </c>
      <c r="B537" t="str">
        <f>VLOOKUP(A537,'Branch Population-2'!$A$2:$B$943,2,0)</f>
        <v>58754.5</v>
      </c>
      <c r="C537">
        <f t="shared" si="160"/>
        <v>0</v>
      </c>
      <c r="D537" s="98">
        <f t="shared" si="161"/>
        <v>58754.5</v>
      </c>
      <c r="E537" s="120">
        <f t="shared" si="145"/>
        <v>3.4015005163939129E-3</v>
      </c>
      <c r="F537">
        <v>39409923.819695644</v>
      </c>
      <c r="G537" s="29">
        <f t="shared" si="146"/>
        <v>33189898.324391</v>
      </c>
      <c r="H537" s="29">
        <f t="shared" si="147"/>
        <v>32835031.576639868</v>
      </c>
      <c r="I537" s="29">
        <f t="shared" si="148"/>
        <v>27403598.854115531</v>
      </c>
      <c r="J537" s="29">
        <f t="shared" si="149"/>
        <v>26546004.21371695</v>
      </c>
      <c r="K537" s="29">
        <f t="shared" si="150"/>
        <v>30957195.036456771</v>
      </c>
      <c r="L537" s="29">
        <f t="shared" si="151"/>
        <v>27265595.118878976</v>
      </c>
      <c r="M537" s="29">
        <f t="shared" si="152"/>
        <v>29641230.846879639</v>
      </c>
      <c r="N537" s="29">
        <f t="shared" si="153"/>
        <v>24140796.256737027</v>
      </c>
      <c r="O537" s="29">
        <f t="shared" si="154"/>
        <v>22110169.866827745</v>
      </c>
      <c r="P537" s="29">
        <f t="shared" si="155"/>
        <v>340080.63326150563</v>
      </c>
      <c r="Q537" s="29">
        <f t="shared" si="156"/>
        <v>547086.23611633526</v>
      </c>
      <c r="R537" s="29">
        <f t="shared" si="157"/>
        <v>675232.56169313448</v>
      </c>
      <c r="S537" s="29">
        <f t="shared" si="158"/>
        <v>-69001.867618276505</v>
      </c>
      <c r="T537" s="29">
        <f t="shared" si="159"/>
        <v>527371.41679682769</v>
      </c>
    </row>
    <row r="538" spans="1:20">
      <c r="A538" s="25" t="s">
        <v>929</v>
      </c>
      <c r="B538" t="str">
        <f>VLOOKUP(A538,'Branch Population-2'!$A$2:$B$943,2,0)</f>
        <v>83773.8</v>
      </c>
      <c r="C538">
        <f t="shared" si="160"/>
        <v>0</v>
      </c>
      <c r="D538" s="98">
        <f t="shared" si="161"/>
        <v>83773.8</v>
      </c>
      <c r="E538" s="120">
        <f t="shared" si="145"/>
        <v>4.8499540283770673E-3</v>
      </c>
      <c r="F538">
        <v>56191765.330083981</v>
      </c>
      <c r="G538" s="29">
        <f t="shared" si="146"/>
        <v>47323080.006601483</v>
      </c>
      <c r="H538" s="29">
        <f t="shared" si="147"/>
        <v>46817101.129192032</v>
      </c>
      <c r="I538" s="29">
        <f t="shared" si="148"/>
        <v>39072813.311063901</v>
      </c>
      <c r="J538" s="29">
        <f t="shared" si="149"/>
        <v>37850031.023991033</v>
      </c>
      <c r="K538" s="29">
        <f t="shared" si="150"/>
        <v>44139629.569566973</v>
      </c>
      <c r="L538" s="29">
        <f t="shared" si="151"/>
        <v>38876043.747626886</v>
      </c>
      <c r="M538" s="29">
        <f t="shared" si="152"/>
        <v>42263291.232506886</v>
      </c>
      <c r="N538" s="29">
        <f t="shared" si="153"/>
        <v>34420618.632660247</v>
      </c>
      <c r="O538" s="29">
        <f t="shared" si="154"/>
        <v>31525295.056372777</v>
      </c>
      <c r="P538" s="29">
        <f t="shared" si="155"/>
        <v>484896.4241840663</v>
      </c>
      <c r="Q538" s="29">
        <f t="shared" si="156"/>
        <v>780050.76933958498</v>
      </c>
      <c r="R538" s="29">
        <f t="shared" si="157"/>
        <v>962765.36395966797</v>
      </c>
      <c r="S538" s="29">
        <f t="shared" si="158"/>
        <v>-98384.781718506216</v>
      </c>
      <c r="T538" s="29">
        <f t="shared" si="159"/>
        <v>751940.8317057261</v>
      </c>
    </row>
    <row r="539" spans="1:20">
      <c r="A539" s="25" t="s">
        <v>913</v>
      </c>
      <c r="B539" t="str">
        <f>VLOOKUP(A539,'Branch Population-2'!$A$2:$B$943,2,0)</f>
        <v>96211.15</v>
      </c>
      <c r="C539">
        <f t="shared" si="160"/>
        <v>0</v>
      </c>
      <c r="D539" s="98">
        <f t="shared" si="161"/>
        <v>96211.15</v>
      </c>
      <c r="E539" s="120">
        <f t="shared" si="145"/>
        <v>5.5699950881694547E-3</v>
      </c>
      <c r="F539">
        <v>64534190.438269593</v>
      </c>
      <c r="G539" s="29">
        <f t="shared" si="146"/>
        <v>54348829.216021433</v>
      </c>
      <c r="H539" s="29">
        <f t="shared" si="147"/>
        <v>53767730.952945478</v>
      </c>
      <c r="I539" s="29">
        <f t="shared" si="148"/>
        <v>44873699.204199463</v>
      </c>
      <c r="J539" s="29">
        <f t="shared" si="149"/>
        <v>43469378.401765883</v>
      </c>
      <c r="K539" s="29">
        <f t="shared" si="150"/>
        <v>50692752.644168496</v>
      </c>
      <c r="L539" s="29">
        <f t="shared" si="151"/>
        <v>44647716.546336591</v>
      </c>
      <c r="M539" s="29">
        <f t="shared" si="152"/>
        <v>48537846.585261792</v>
      </c>
      <c r="N539" s="29">
        <f t="shared" si="153"/>
        <v>39530823.507584348</v>
      </c>
      <c r="O539" s="29">
        <f t="shared" si="154"/>
        <v>36205650.113316327</v>
      </c>
      <c r="P539" s="29">
        <f t="shared" si="155"/>
        <v>556885.83544779907</v>
      </c>
      <c r="Q539" s="29">
        <f t="shared" si="156"/>
        <v>895859.82224211167</v>
      </c>
      <c r="R539" s="29">
        <f t="shared" si="157"/>
        <v>1105700.8616862099</v>
      </c>
      <c r="S539" s="29">
        <f t="shared" si="158"/>
        <v>-112991.3289314375</v>
      </c>
      <c r="T539" s="29">
        <f t="shared" si="159"/>
        <v>863576.58540455811</v>
      </c>
    </row>
    <row r="540" spans="1:20">
      <c r="A540" s="25" t="s">
        <v>824</v>
      </c>
      <c r="B540" t="str">
        <f>VLOOKUP(A540,'Branch Population-2'!$A$2:$B$943,2,0)</f>
        <v>138810</v>
      </c>
      <c r="C540">
        <f t="shared" si="160"/>
        <v>0</v>
      </c>
      <c r="D540" s="98">
        <f t="shared" si="161"/>
        <v>138810</v>
      </c>
      <c r="E540" s="120">
        <f t="shared" si="145"/>
        <v>8.036189341763424E-3</v>
      </c>
      <c r="F540">
        <v>93107617.721399263</v>
      </c>
      <c r="G540" s="29">
        <f t="shared" si="146"/>
        <v>78412543.488732189</v>
      </c>
      <c r="H540" s="29">
        <f t="shared" si="147"/>
        <v>77574155.735362917</v>
      </c>
      <c r="I540" s="29">
        <f t="shared" si="148"/>
        <v>64742165.399072021</v>
      </c>
      <c r="J540" s="29">
        <f t="shared" si="149"/>
        <v>62716061.66176293</v>
      </c>
      <c r="K540" s="29">
        <f t="shared" si="150"/>
        <v>73137687.207117155</v>
      </c>
      <c r="L540" s="29">
        <f t="shared" si="151"/>
        <v>64416125.717206188</v>
      </c>
      <c r="M540" s="29">
        <f t="shared" si="152"/>
        <v>70028665.955039412</v>
      </c>
      <c r="N540" s="29">
        <f t="shared" si="153"/>
        <v>57033655.777815603</v>
      </c>
      <c r="O540" s="29">
        <f t="shared" si="154"/>
        <v>52236214.744646959</v>
      </c>
      <c r="P540" s="29">
        <f t="shared" si="155"/>
        <v>803454.93031222466</v>
      </c>
      <c r="Q540" s="29">
        <f t="shared" si="156"/>
        <v>1292514.4531109703</v>
      </c>
      <c r="R540" s="29">
        <f t="shared" si="157"/>
        <v>1595265.5862720984</v>
      </c>
      <c r="S540" s="29">
        <f t="shared" si="158"/>
        <v>-163019.84093291516</v>
      </c>
      <c r="T540" s="29">
        <f t="shared" si="159"/>
        <v>1245937.355701566</v>
      </c>
    </row>
    <row r="541" spans="1:20">
      <c r="A541" s="25" t="s">
        <v>867</v>
      </c>
      <c r="B541" t="str">
        <f>VLOOKUP(A541,'Branch Population-2'!$A$2:$B$943,2,0)</f>
        <v>172664.25</v>
      </c>
      <c r="C541">
        <f t="shared" si="160"/>
        <v>0</v>
      </c>
      <c r="D541" s="98">
        <f t="shared" si="161"/>
        <v>172664.25</v>
      </c>
      <c r="E541" s="120">
        <f t="shared" si="145"/>
        <v>9.9961285610083942E-3</v>
      </c>
      <c r="F541">
        <v>115815553.51309064</v>
      </c>
      <c r="G541" s="29">
        <f t="shared" si="146"/>
        <v>97536510.424856454</v>
      </c>
      <c r="H541" s="29">
        <f t="shared" si="147"/>
        <v>96493649.012532502</v>
      </c>
      <c r="I541" s="29">
        <f t="shared" si="148"/>
        <v>80532075.729462728</v>
      </c>
      <c r="J541" s="29">
        <f t="shared" si="149"/>
        <v>78011827.316346437</v>
      </c>
      <c r="K541" s="29">
        <f t="shared" si="150"/>
        <v>90975174.038984776</v>
      </c>
      <c r="L541" s="29">
        <f t="shared" si="151"/>
        <v>80126518.513558954</v>
      </c>
      <c r="M541" s="29">
        <f t="shared" si="152"/>
        <v>87107896.301616699</v>
      </c>
      <c r="N541" s="29">
        <f t="shared" si="153"/>
        <v>70943544.410595044</v>
      </c>
      <c r="O541" s="29">
        <f t="shared" si="154"/>
        <v>64976059.66229672</v>
      </c>
      <c r="P541" s="29">
        <f t="shared" si="155"/>
        <v>999408.85347714531</v>
      </c>
      <c r="Q541" s="29">
        <f t="shared" si="156"/>
        <v>1607744.677332799</v>
      </c>
      <c r="R541" s="29">
        <f t="shared" si="157"/>
        <v>1984333.5206720133</v>
      </c>
      <c r="S541" s="29">
        <f t="shared" si="158"/>
        <v>-202778.60795188454</v>
      </c>
      <c r="T541" s="29">
        <f t="shared" si="159"/>
        <v>1549807.9322036891</v>
      </c>
    </row>
    <row r="542" spans="1:20">
      <c r="A542" s="25" t="s">
        <v>930</v>
      </c>
      <c r="B542" t="str">
        <f>VLOOKUP(A542,'Branch Population-2'!$A$2:$B$943,2,0)</f>
        <v>305675</v>
      </c>
      <c r="C542">
        <f t="shared" si="160"/>
        <v>0</v>
      </c>
      <c r="D542" s="98">
        <f t="shared" si="161"/>
        <v>305675</v>
      </c>
      <c r="E542" s="120">
        <f t="shared" si="145"/>
        <v>1.7696579331773897E-2</v>
      </c>
      <c r="F542">
        <v>205033290.44729283</v>
      </c>
      <c r="G542" s="29">
        <f t="shared" si="146"/>
        <v>172673108.78840294</v>
      </c>
      <c r="H542" s="29">
        <f t="shared" si="147"/>
        <v>170826886.06301463</v>
      </c>
      <c r="I542" s="29">
        <f t="shared" si="148"/>
        <v>142569421.57165435</v>
      </c>
      <c r="J542" s="29">
        <f t="shared" si="149"/>
        <v>138107716.65196589</v>
      </c>
      <c r="K542" s="29">
        <f t="shared" si="150"/>
        <v>161057290.80783471</v>
      </c>
      <c r="L542" s="29">
        <f t="shared" si="151"/>
        <v>141851446.06733665</v>
      </c>
      <c r="M542" s="29">
        <f t="shared" si="152"/>
        <v>154210881.53451964</v>
      </c>
      <c r="N542" s="29">
        <f t="shared" si="153"/>
        <v>125594429.29100055</v>
      </c>
      <c r="O542" s="29">
        <f t="shared" si="154"/>
        <v>115029932.58461176</v>
      </c>
      <c r="P542" s="29">
        <f t="shared" si="155"/>
        <v>1769296.7784971492</v>
      </c>
      <c r="Q542" s="29">
        <f t="shared" si="156"/>
        <v>2846260.0349736749</v>
      </c>
      <c r="R542" s="29">
        <f t="shared" si="157"/>
        <v>3512951.5746972384</v>
      </c>
      <c r="S542" s="29">
        <f t="shared" si="158"/>
        <v>-358987.75215884187</v>
      </c>
      <c r="T542" s="29">
        <f t="shared" si="159"/>
        <v>2743692.1057854346</v>
      </c>
    </row>
    <row r="543" spans="1:20">
      <c r="A543" s="25" t="s">
        <v>819</v>
      </c>
      <c r="B543" t="str">
        <f>VLOOKUP(A543,'Branch Population-2'!$A$2:$B$943,2,0)</f>
        <v>47950.02</v>
      </c>
      <c r="C543">
        <f t="shared" si="160"/>
        <v>0</v>
      </c>
      <c r="D543" s="98">
        <f t="shared" si="161"/>
        <v>47950.02</v>
      </c>
      <c r="E543" s="120">
        <f t="shared" si="145"/>
        <v>2.7759919289773284E-3</v>
      </c>
      <c r="F543">
        <v>32162755.794924345</v>
      </c>
      <c r="G543" s="29">
        <f t="shared" si="146"/>
        <v>27086542.961858492</v>
      </c>
      <c r="H543" s="29">
        <f t="shared" si="147"/>
        <v>26796933.354900699</v>
      </c>
      <c r="I543" s="29">
        <f t="shared" si="148"/>
        <v>22364297.426185515</v>
      </c>
      <c r="J543" s="29">
        <f t="shared" si="149"/>
        <v>21664407.542704165</v>
      </c>
      <c r="K543" s="29">
        <f t="shared" si="150"/>
        <v>25264415.851415686</v>
      </c>
      <c r="L543" s="29">
        <f t="shared" si="151"/>
        <v>22251671.467924144</v>
      </c>
      <c r="M543" s="29">
        <f t="shared" si="152"/>
        <v>24190446.892280515</v>
      </c>
      <c r="N543" s="29">
        <f t="shared" si="153"/>
        <v>19701497.984434649</v>
      </c>
      <c r="O543" s="29">
        <f t="shared" si="154"/>
        <v>18044287.455731694</v>
      </c>
      <c r="P543" s="29">
        <f t="shared" si="155"/>
        <v>277542.5400012231</v>
      </c>
      <c r="Q543" s="29">
        <f t="shared" si="156"/>
        <v>446481.47739327193</v>
      </c>
      <c r="R543" s="29">
        <f t="shared" si="157"/>
        <v>551062.72435025452</v>
      </c>
      <c r="S543" s="29">
        <f t="shared" si="158"/>
        <v>-56312.979130682943</v>
      </c>
      <c r="T543" s="29">
        <f t="shared" si="159"/>
        <v>430392.0547845054</v>
      </c>
    </row>
    <row r="544" spans="1:20">
      <c r="A544" s="25" t="s">
        <v>932</v>
      </c>
      <c r="B544" t="str">
        <f>VLOOKUP(A544,'Branch Population-2'!$A$2:$B$943,2,0)</f>
        <v>23029.2</v>
      </c>
      <c r="C544">
        <f t="shared" si="160"/>
        <v>0</v>
      </c>
      <c r="D544" s="98">
        <f t="shared" si="161"/>
        <v>23029.200000000001</v>
      </c>
      <c r="E544" s="120">
        <f t="shared" si="145"/>
        <v>1.3332397636289766E-3</v>
      </c>
      <c r="F544">
        <v>15446970.319354858</v>
      </c>
      <c r="G544" s="29">
        <f t="shared" si="146"/>
        <v>13008991.76219805</v>
      </c>
      <c r="H544" s="29">
        <f t="shared" si="147"/>
        <v>12869899.483184351</v>
      </c>
      <c r="I544" s="29">
        <f t="shared" si="148"/>
        <v>10741014.879391322</v>
      </c>
      <c r="J544" s="29">
        <f t="shared" si="149"/>
        <v>10404875.205108212</v>
      </c>
      <c r="K544" s="29">
        <f t="shared" si="150"/>
        <v>12133869.506736852</v>
      </c>
      <c r="L544" s="29">
        <f t="shared" si="151"/>
        <v>10686923.437552661</v>
      </c>
      <c r="M544" s="29">
        <f t="shared" si="152"/>
        <v>11618068.972061045</v>
      </c>
      <c r="N544" s="29">
        <f t="shared" si="153"/>
        <v>9462138.6473486871</v>
      </c>
      <c r="O544" s="29">
        <f t="shared" si="154"/>
        <v>8666221.7174369544</v>
      </c>
      <c r="P544" s="29">
        <f t="shared" si="155"/>
        <v>133296.76738812972</v>
      </c>
      <c r="Q544" s="29">
        <f t="shared" si="156"/>
        <v>214433.93014612174</v>
      </c>
      <c r="R544" s="29">
        <f t="shared" si="157"/>
        <v>264661.6975677358</v>
      </c>
      <c r="S544" s="29">
        <f t="shared" si="158"/>
        <v>-27045.720919330666</v>
      </c>
      <c r="T544" s="29">
        <f t="shared" si="159"/>
        <v>206706.58131202724</v>
      </c>
    </row>
    <row r="545" spans="1:20">
      <c r="A545" s="25" t="s">
        <v>934</v>
      </c>
      <c r="B545" t="str">
        <f>VLOOKUP(A545,'Branch Population-2'!$A$2:$B$943,2,0)</f>
        <v>28786.5</v>
      </c>
      <c r="C545">
        <f t="shared" si="160"/>
        <v>0</v>
      </c>
      <c r="D545" s="98">
        <f t="shared" si="161"/>
        <v>28786.5</v>
      </c>
      <c r="E545" s="120">
        <f t="shared" si="145"/>
        <v>1.6665497045362206E-3</v>
      </c>
      <c r="F545">
        <v>19308712.89919357</v>
      </c>
      <c r="G545" s="29">
        <f t="shared" si="146"/>
        <v>16261239.702747561</v>
      </c>
      <c r="H545" s="29">
        <f t="shared" si="147"/>
        <v>16087374.353980437</v>
      </c>
      <c r="I545" s="29">
        <f t="shared" si="148"/>
        <v>13426268.599239152</v>
      </c>
      <c r="J545" s="29">
        <f t="shared" si="149"/>
        <v>13006094.006385263</v>
      </c>
      <c r="K545" s="29">
        <f t="shared" si="150"/>
        <v>15167336.883421063</v>
      </c>
      <c r="L545" s="29">
        <f t="shared" si="151"/>
        <v>13358654.296940824</v>
      </c>
      <c r="M545" s="29">
        <f t="shared" si="152"/>
        <v>14522586.215076305</v>
      </c>
      <c r="N545" s="29">
        <f t="shared" si="153"/>
        <v>11827673.309185857</v>
      </c>
      <c r="O545" s="29">
        <f t="shared" si="154"/>
        <v>10832777.146796193</v>
      </c>
      <c r="P545" s="29">
        <f t="shared" si="155"/>
        <v>166620.95923516212</v>
      </c>
      <c r="Q545" s="29">
        <f t="shared" si="156"/>
        <v>268042.41268265212</v>
      </c>
      <c r="R545" s="29">
        <f t="shared" si="157"/>
        <v>330827.12195966975</v>
      </c>
      <c r="S545" s="29">
        <f t="shared" si="158"/>
        <v>-33807.151149163328</v>
      </c>
      <c r="T545" s="29">
        <f t="shared" si="159"/>
        <v>258383.22664003403</v>
      </c>
    </row>
    <row r="546" spans="1:20">
      <c r="A546" s="25" t="s">
        <v>883</v>
      </c>
      <c r="B546" t="str">
        <f>VLOOKUP(A546,'Branch Population-2'!$A$2:$B$943,2,0)</f>
        <v>17545.57</v>
      </c>
      <c r="C546">
        <f t="shared" si="160"/>
        <v>0</v>
      </c>
      <c r="D546" s="98">
        <f t="shared" si="161"/>
        <v>17545.57</v>
      </c>
      <c r="E546" s="120">
        <f t="shared" si="145"/>
        <v>1.0157735222906424E-3</v>
      </c>
      <c r="F546">
        <v>11768793.489403149</v>
      </c>
      <c r="G546" s="29">
        <f t="shared" si="146"/>
        <v>9911337.5884993486</v>
      </c>
      <c r="H546" s="29">
        <f t="shared" si="147"/>
        <v>9805365.461030988</v>
      </c>
      <c r="I546" s="29">
        <f t="shared" si="148"/>
        <v>8183403.1767235501</v>
      </c>
      <c r="J546" s="29">
        <f t="shared" si="149"/>
        <v>7927303.8686750066</v>
      </c>
      <c r="K546" s="29">
        <f t="shared" si="150"/>
        <v>9244596.2865109034</v>
      </c>
      <c r="L546" s="29">
        <f t="shared" si="151"/>
        <v>8142191.7938191863</v>
      </c>
      <c r="M546" s="29">
        <f t="shared" si="152"/>
        <v>8851616.3138157241</v>
      </c>
      <c r="N546" s="29">
        <f t="shared" si="153"/>
        <v>7209048.3380561061</v>
      </c>
      <c r="O546" s="29">
        <f t="shared" si="154"/>
        <v>6602652.2753204759</v>
      </c>
      <c r="P546" s="29">
        <f t="shared" si="155"/>
        <v>101556.62215718074</v>
      </c>
      <c r="Q546" s="29">
        <f t="shared" si="156"/>
        <v>163373.69651372556</v>
      </c>
      <c r="R546" s="29">
        <f t="shared" si="157"/>
        <v>201641.40921063424</v>
      </c>
      <c r="S546" s="29">
        <f t="shared" si="158"/>
        <v>-20605.6914521816</v>
      </c>
      <c r="T546" s="29">
        <f t="shared" si="159"/>
        <v>157486.35609881653</v>
      </c>
    </row>
    <row r="547" spans="1:20">
      <c r="A547" s="25" t="s">
        <v>872</v>
      </c>
      <c r="B547" t="str">
        <f>VLOOKUP(A547,'Branch Population-2'!$A$2:$B$943,2,0)</f>
        <v>289577</v>
      </c>
      <c r="C547">
        <f t="shared" si="160"/>
        <v>0</v>
      </c>
      <c r="D547" s="98">
        <f t="shared" si="161"/>
        <v>289577</v>
      </c>
      <c r="E547" s="120">
        <f t="shared" si="145"/>
        <v>1.6764610626178424E-2</v>
      </c>
      <c r="F547">
        <v>194235462.9847247</v>
      </c>
      <c r="G547" s="29">
        <f t="shared" si="146"/>
        <v>163579490.71274838</v>
      </c>
      <c r="H547" s="29">
        <f t="shared" si="147"/>
        <v>161830497.04905403</v>
      </c>
      <c r="I547" s="29">
        <f t="shared" si="148"/>
        <v>135061177.36306518</v>
      </c>
      <c r="J547" s="29">
        <f t="shared" si="149"/>
        <v>130834442.6758038</v>
      </c>
      <c r="K547" s="29">
        <f t="shared" si="150"/>
        <v>152575405.57867131</v>
      </c>
      <c r="L547" s="29">
        <f t="shared" si="151"/>
        <v>134381013.16051736</v>
      </c>
      <c r="M547" s="29">
        <f t="shared" si="152"/>
        <v>146089554.07580468</v>
      </c>
      <c r="N547" s="29">
        <f t="shared" si="153"/>
        <v>118980152.28854196</v>
      </c>
      <c r="O547" s="29">
        <f t="shared" si="154"/>
        <v>108972021.87962417</v>
      </c>
      <c r="P547" s="29">
        <f t="shared" si="155"/>
        <v>1676118.927707104</v>
      </c>
      <c r="Q547" s="29">
        <f t="shared" si="156"/>
        <v>2696365.2315288195</v>
      </c>
      <c r="R547" s="29">
        <f t="shared" si="157"/>
        <v>3327946.2767517865</v>
      </c>
      <c r="S547" s="29">
        <f t="shared" si="158"/>
        <v>-340082.10127390514</v>
      </c>
      <c r="T547" s="29">
        <f t="shared" si="159"/>
        <v>2599198.9168791324</v>
      </c>
    </row>
    <row r="548" spans="1:20">
      <c r="A548" s="25" t="s">
        <v>935</v>
      </c>
      <c r="B548" t="str">
        <f>VLOOKUP(A548,'Branch Population-2'!$A$2:$B$943,2,0)</f>
        <v>456372</v>
      </c>
      <c r="C548">
        <f t="shared" si="160"/>
        <v>0</v>
      </c>
      <c r="D548" s="98">
        <f t="shared" si="161"/>
        <v>456372</v>
      </c>
      <c r="E548" s="120">
        <f t="shared" si="145"/>
        <v>2.6420948074917204E-2</v>
      </c>
      <c r="F548">
        <v>306114182.80203462</v>
      </c>
      <c r="G548" s="29">
        <f t="shared" si="146"/>
        <v>257800513.63042781</v>
      </c>
      <c r="H548" s="29">
        <f t="shared" si="147"/>
        <v>255044107.78228545</v>
      </c>
      <c r="I548" s="29">
        <f t="shared" si="148"/>
        <v>212855784.93988398</v>
      </c>
      <c r="J548" s="29">
        <f t="shared" si="149"/>
        <v>206194470.8068732</v>
      </c>
      <c r="K548" s="29">
        <f t="shared" si="150"/>
        <v>240458126.83586535</v>
      </c>
      <c r="L548" s="29">
        <f t="shared" si="151"/>
        <v>211783849.33227304</v>
      </c>
      <c r="M548" s="29">
        <f t="shared" si="152"/>
        <v>230236455.14900398</v>
      </c>
      <c r="N548" s="29">
        <f t="shared" si="153"/>
        <v>187512164.50279707</v>
      </c>
      <c r="O548" s="29">
        <f t="shared" si="154"/>
        <v>171739397.70509344</v>
      </c>
      <c r="P548" s="29">
        <f t="shared" si="155"/>
        <v>2641555.6044697831</v>
      </c>
      <c r="Q548" s="29">
        <f t="shared" si="156"/>
        <v>4249459.0158861727</v>
      </c>
      <c r="R548" s="29">
        <f t="shared" si="157"/>
        <v>5244827.7943820329</v>
      </c>
      <c r="S548" s="29">
        <f t="shared" si="158"/>
        <v>-535967.80380546325</v>
      </c>
      <c r="T548" s="29">
        <f t="shared" si="159"/>
        <v>4096325.3576560407</v>
      </c>
    </row>
    <row r="549" spans="1:20">
      <c r="A549" s="25" t="s">
        <v>1019</v>
      </c>
      <c r="B549" t="str">
        <f>VLOOKUP(A549,'Branch Population-2'!$A$2:$B$943,2,0)</f>
        <v>56411.1</v>
      </c>
      <c r="C549">
        <f t="shared" si="160"/>
        <v>0</v>
      </c>
      <c r="D549" s="98">
        <f t="shared" si="161"/>
        <v>56411.1</v>
      </c>
      <c r="E549" s="120">
        <f t="shared" si="145"/>
        <v>3.2658330133070431E-3</v>
      </c>
      <c r="F549">
        <v>37838074.591482066</v>
      </c>
      <c r="G549" s="29">
        <f t="shared" si="146"/>
        <v>31866132.353556804</v>
      </c>
      <c r="H549" s="29">
        <f t="shared" si="147"/>
        <v>31525419.32571955</v>
      </c>
      <c r="I549" s="29">
        <f t="shared" si="148"/>
        <v>26310617.149654862</v>
      </c>
      <c r="J549" s="29">
        <f t="shared" si="149"/>
        <v>25487227.332381491</v>
      </c>
      <c r="K549" s="29">
        <f t="shared" si="150"/>
        <v>29722479.553414065</v>
      </c>
      <c r="L549" s="29">
        <f t="shared" si="151"/>
        <v>26178117.638829261</v>
      </c>
      <c r="M549" s="29">
        <f t="shared" si="152"/>
        <v>28459002.075184233</v>
      </c>
      <c r="N549" s="29">
        <f t="shared" si="153"/>
        <v>23177950.143706746</v>
      </c>
      <c r="O549" s="29">
        <f t="shared" si="154"/>
        <v>21228314.484415777</v>
      </c>
      <c r="P549" s="29">
        <f t="shared" si="155"/>
        <v>326516.65167737147</v>
      </c>
      <c r="Q549" s="29">
        <f t="shared" si="156"/>
        <v>525265.9179157716</v>
      </c>
      <c r="R549" s="29">
        <f t="shared" si="157"/>
        <v>648301.17796811438</v>
      </c>
      <c r="S549" s="29">
        <f t="shared" si="158"/>
        <v>-66249.755412800005</v>
      </c>
      <c r="T549" s="29">
        <f t="shared" si="159"/>
        <v>506337.41636925726</v>
      </c>
    </row>
    <row r="550" spans="1:20">
      <c r="A550" s="25" t="s">
        <v>821</v>
      </c>
      <c r="B550" t="str">
        <f>VLOOKUP(A550,'Branch Population-2'!$A$2:$B$943,2,0)</f>
        <v>53277.8</v>
      </c>
      <c r="C550">
        <f t="shared" si="160"/>
        <v>0</v>
      </c>
      <c r="D550" s="98">
        <f t="shared" si="161"/>
        <v>53277.8</v>
      </c>
      <c r="E550" s="120">
        <f t="shared" si="145"/>
        <v>3.0844354766414762E-3</v>
      </c>
      <c r="F550">
        <v>35736395.327693723</v>
      </c>
      <c r="G550" s="29">
        <f t="shared" si="146"/>
        <v>30096158.846509438</v>
      </c>
      <c r="H550" s="29">
        <f t="shared" si="147"/>
        <v>29774370.394334111</v>
      </c>
      <c r="I550" s="29">
        <f t="shared" si="148"/>
        <v>24849219.362428349</v>
      </c>
      <c r="J550" s="29">
        <f t="shared" si="149"/>
        <v>24071563.936337963</v>
      </c>
      <c r="K550" s="29">
        <f t="shared" si="150"/>
        <v>28071573.168239653</v>
      </c>
      <c r="L550" s="29">
        <f t="shared" si="151"/>
        <v>24724079.408804607</v>
      </c>
      <c r="M550" s="29">
        <f t="shared" si="152"/>
        <v>26878274.324756131</v>
      </c>
      <c r="N550" s="29">
        <f t="shared" si="153"/>
        <v>21890553.316038501</v>
      </c>
      <c r="O550" s="29">
        <f t="shared" si="154"/>
        <v>20049208.284146328</v>
      </c>
      <c r="P550" s="29">
        <f t="shared" si="155"/>
        <v>308380.60000135901</v>
      </c>
      <c r="Q550" s="29">
        <f t="shared" si="156"/>
        <v>496090.53043696884</v>
      </c>
      <c r="R550" s="29">
        <f t="shared" si="157"/>
        <v>612291.91594472725</v>
      </c>
      <c r="S550" s="29">
        <f t="shared" si="158"/>
        <v>-62569.976811869943</v>
      </c>
      <c r="T550" s="29">
        <f t="shared" si="159"/>
        <v>478213.39420500601</v>
      </c>
    </row>
    <row r="551" spans="1:20">
      <c r="A551" s="25" t="s">
        <v>324</v>
      </c>
      <c r="B551" t="str">
        <f>VLOOKUP(A551,'Branch Population-2'!$A$2:$B$943,2,0)</f>
        <v>102867.3</v>
      </c>
      <c r="C551">
        <f t="shared" si="160"/>
        <v>0</v>
      </c>
      <c r="D551" s="98">
        <f t="shared" si="161"/>
        <v>102867.3</v>
      </c>
      <c r="E551" s="120">
        <f t="shared" si="145"/>
        <v>5.9553425536775497E-3</v>
      </c>
      <c r="F551">
        <v>68998841.902114362</v>
      </c>
      <c r="G551" s="29">
        <f t="shared" si="146"/>
        <v>58108829.585897706</v>
      </c>
      <c r="H551" s="29">
        <f t="shared" si="147"/>
        <v>57487529.358665064</v>
      </c>
      <c r="I551" s="29">
        <f t="shared" si="148"/>
        <v>47978184.214076519</v>
      </c>
      <c r="J551" s="29">
        <f t="shared" si="149"/>
        <v>46476708.664930955</v>
      </c>
      <c r="K551" s="29">
        <f t="shared" si="150"/>
        <v>54199815.656225652</v>
      </c>
      <c r="L551" s="29">
        <f t="shared" si="151"/>
        <v>47736567.459041595</v>
      </c>
      <c r="M551" s="29">
        <f t="shared" si="152"/>
        <v>51895827.313571252</v>
      </c>
      <c r="N551" s="29">
        <f t="shared" si="153"/>
        <v>42265673.791465253</v>
      </c>
      <c r="O551" s="29">
        <f t="shared" si="154"/>
        <v>38710455.82452289</v>
      </c>
      <c r="P551" s="29">
        <f t="shared" si="155"/>
        <v>595412.71776461857</v>
      </c>
      <c r="Q551" s="29">
        <f t="shared" si="156"/>
        <v>957837.85031699529</v>
      </c>
      <c r="R551" s="29">
        <f t="shared" si="157"/>
        <v>1182196.2657065617</v>
      </c>
      <c r="S551" s="29">
        <f t="shared" si="158"/>
        <v>-120808.37751745885</v>
      </c>
      <c r="T551" s="29">
        <f t="shared" si="159"/>
        <v>923321.17102629272</v>
      </c>
    </row>
    <row r="552" spans="1:20">
      <c r="A552" s="25" t="s">
        <v>936</v>
      </c>
      <c r="B552" t="str">
        <f>VLOOKUP(A552,'Branch Population-2'!$A$2:$B$943,2,0)</f>
        <v>30705.6</v>
      </c>
      <c r="C552">
        <f t="shared" si="160"/>
        <v>0</v>
      </c>
      <c r="D552" s="98">
        <f t="shared" si="161"/>
        <v>30705.599999999999</v>
      </c>
      <c r="E552" s="120">
        <f t="shared" si="145"/>
        <v>1.7776530181719686E-3</v>
      </c>
      <c r="F552">
        <v>20595960.425806478</v>
      </c>
      <c r="G552" s="29">
        <f t="shared" si="146"/>
        <v>17345322.349597398</v>
      </c>
      <c r="H552" s="29">
        <f t="shared" si="147"/>
        <v>17159865.977579132</v>
      </c>
      <c r="I552" s="29">
        <f t="shared" si="148"/>
        <v>14321353.172521761</v>
      </c>
      <c r="J552" s="29">
        <f t="shared" si="149"/>
        <v>13873166.94014428</v>
      </c>
      <c r="K552" s="29">
        <f t="shared" si="150"/>
        <v>16178492.675649134</v>
      </c>
      <c r="L552" s="29">
        <f t="shared" si="151"/>
        <v>14249231.250070212</v>
      </c>
      <c r="M552" s="29">
        <f t="shared" si="152"/>
        <v>15490758.629414724</v>
      </c>
      <c r="N552" s="29">
        <f t="shared" si="153"/>
        <v>12616184.863131581</v>
      </c>
      <c r="O552" s="29">
        <f t="shared" si="154"/>
        <v>11554962.289915938</v>
      </c>
      <c r="P552" s="29">
        <f t="shared" si="155"/>
        <v>177729.02318417293</v>
      </c>
      <c r="Q552" s="29">
        <f t="shared" si="156"/>
        <v>285911.90686149558</v>
      </c>
      <c r="R552" s="29">
        <f t="shared" si="157"/>
        <v>352882.26342364773</v>
      </c>
      <c r="S552" s="29">
        <f t="shared" si="158"/>
        <v>-36060.961225774219</v>
      </c>
      <c r="T552" s="29">
        <f t="shared" si="159"/>
        <v>275608.77508270298</v>
      </c>
    </row>
    <row r="553" spans="1:20">
      <c r="A553" s="25" t="s">
        <v>937</v>
      </c>
      <c r="B553" t="str">
        <f>VLOOKUP(A553,'Branch Population-2'!$A$2:$B$943,2,0)</f>
        <v>83881</v>
      </c>
      <c r="C553">
        <f t="shared" si="160"/>
        <v>0</v>
      </c>
      <c r="D553" s="98">
        <f t="shared" si="161"/>
        <v>83881</v>
      </c>
      <c r="E553" s="120">
        <f t="shared" si="145"/>
        <v>4.8561602058674281E-3</v>
      </c>
      <c r="F553">
        <v>56263670.355800666</v>
      </c>
      <c r="G553" s="29">
        <f t="shared" si="146"/>
        <v>47383636.340165287</v>
      </c>
      <c r="H553" s="29">
        <f t="shared" si="147"/>
        <v>46877009.993789904</v>
      </c>
      <c r="I553" s="29">
        <f t="shared" si="148"/>
        <v>39122812.30343318</v>
      </c>
      <c r="J553" s="29">
        <f t="shared" si="149"/>
        <v>37898465.299692646</v>
      </c>
      <c r="K553" s="29">
        <f t="shared" si="150"/>
        <v>44196112.244220108</v>
      </c>
      <c r="L553" s="29">
        <f t="shared" si="151"/>
        <v>38925790.946509413</v>
      </c>
      <c r="M553" s="29">
        <f t="shared" si="152"/>
        <v>42317372.876411356</v>
      </c>
      <c r="N553" s="29">
        <f t="shared" si="153"/>
        <v>34464664.507592753</v>
      </c>
      <c r="O553" s="29">
        <f t="shared" si="154"/>
        <v>31565635.970000222</v>
      </c>
      <c r="P553" s="29">
        <f t="shared" si="155"/>
        <v>485516.91527641891</v>
      </c>
      <c r="Q553" s="29">
        <f t="shared" si="156"/>
        <v>781048.9506620653</v>
      </c>
      <c r="R553" s="29">
        <f t="shared" si="157"/>
        <v>963997.35351984634</v>
      </c>
      <c r="S553" s="29">
        <f t="shared" si="158"/>
        <v>-98510.678461882097</v>
      </c>
      <c r="T553" s="29">
        <f t="shared" si="159"/>
        <v>752903.04253009893</v>
      </c>
    </row>
    <row r="554" spans="1:20">
      <c r="A554" s="25" t="s">
        <v>895</v>
      </c>
      <c r="B554" t="str">
        <f>VLOOKUP(A554,'Branch Population-2'!$A$2:$B$943,2,0)</f>
        <v>104617.8</v>
      </c>
      <c r="C554">
        <f t="shared" si="160"/>
        <v>0</v>
      </c>
      <c r="D554" s="98">
        <f t="shared" si="161"/>
        <v>104617.8</v>
      </c>
      <c r="E554" s="120">
        <f t="shared" si="145"/>
        <v>6.056685032193196E-3</v>
      </c>
      <c r="F554">
        <v>70172999.994624332</v>
      </c>
      <c r="G554" s="29">
        <f t="shared" si="146"/>
        <v>59097671.581265658</v>
      </c>
      <c r="H554" s="29">
        <f t="shared" si="147"/>
        <v>58465798.644845836</v>
      </c>
      <c r="I554" s="29">
        <f t="shared" si="148"/>
        <v>48794632.312420122</v>
      </c>
      <c r="J554" s="29">
        <f t="shared" si="149"/>
        <v>47267606.04940553</v>
      </c>
      <c r="K554" s="29">
        <f t="shared" si="150"/>
        <v>55122137.689624242</v>
      </c>
      <c r="L554" s="29">
        <f t="shared" si="151"/>
        <v>48548903.94825685</v>
      </c>
      <c r="M554" s="29">
        <f t="shared" si="152"/>
        <v>52778942.217067376</v>
      </c>
      <c r="N554" s="29">
        <f t="shared" si="153"/>
        <v>42984911.70256003</v>
      </c>
      <c r="O554" s="29">
        <f t="shared" si="154"/>
        <v>39369194.344157673</v>
      </c>
      <c r="P554" s="29">
        <f t="shared" si="155"/>
        <v>605544.89740233601</v>
      </c>
      <c r="Q554" s="29">
        <f t="shared" si="156"/>
        <v>974137.44364723621</v>
      </c>
      <c r="R554" s="29">
        <f t="shared" si="157"/>
        <v>1202313.7817988412</v>
      </c>
      <c r="S554" s="29">
        <f t="shared" si="158"/>
        <v>-122864.18208163339</v>
      </c>
      <c r="T554" s="29">
        <f t="shared" si="159"/>
        <v>939033.39162391238</v>
      </c>
    </row>
    <row r="555" spans="1:20">
      <c r="A555" s="25" t="s">
        <v>301</v>
      </c>
      <c r="B555" t="str">
        <f>VLOOKUP(A555,'Branch Population-2'!$A$2:$B$943,2,0)</f>
        <v>299607</v>
      </c>
      <c r="C555">
        <f t="shared" si="160"/>
        <v>0</v>
      </c>
      <c r="D555" s="98">
        <f t="shared" si="161"/>
        <v>299607</v>
      </c>
      <c r="E555" s="120">
        <f t="shared" si="145"/>
        <v>1.7345281896965017E-2</v>
      </c>
      <c r="F555">
        <v>200963144.02892634</v>
      </c>
      <c r="G555" s="29">
        <f t="shared" si="146"/>
        <v>169245349.1609292</v>
      </c>
      <c r="H555" s="29">
        <f t="shared" si="147"/>
        <v>167435776.07812747</v>
      </c>
      <c r="I555" s="29">
        <f t="shared" si="148"/>
        <v>139739254.72746754</v>
      </c>
      <c r="J555" s="29">
        <f t="shared" si="149"/>
        <v>135366119.77736333</v>
      </c>
      <c r="K555" s="29">
        <f t="shared" si="150"/>
        <v>157860118.51496828</v>
      </c>
      <c r="L555" s="29">
        <f t="shared" si="151"/>
        <v>139035531.86193353</v>
      </c>
      <c r="M555" s="29">
        <f t="shared" si="152"/>
        <v>151149618.33291182</v>
      </c>
      <c r="N555" s="29">
        <f t="shared" si="153"/>
        <v>123101235.54948489</v>
      </c>
      <c r="O555" s="29">
        <f t="shared" si="154"/>
        <v>112746456.24234162</v>
      </c>
      <c r="P555" s="29">
        <f t="shared" si="155"/>
        <v>1734174.2043516655</v>
      </c>
      <c r="Q555" s="29">
        <f t="shared" si="156"/>
        <v>2789758.5026526796</v>
      </c>
      <c r="R555" s="29">
        <f t="shared" si="157"/>
        <v>3443215.4492199738</v>
      </c>
      <c r="S555" s="29">
        <f t="shared" si="158"/>
        <v>-351861.43276700459</v>
      </c>
      <c r="T555" s="29">
        <f t="shared" si="159"/>
        <v>2689226.6647192496</v>
      </c>
    </row>
    <row r="556" spans="1:20">
      <c r="A556" s="25" t="s">
        <v>985</v>
      </c>
      <c r="B556" t="str">
        <f>VLOOKUP(A556,'Branch Population-2'!$A$2:$B$943,2,0)</f>
        <v>68946.9</v>
      </c>
      <c r="C556">
        <f t="shared" si="160"/>
        <v>0</v>
      </c>
      <c r="D556" s="98">
        <f t="shared" si="161"/>
        <v>68946.899999999994</v>
      </c>
      <c r="E556" s="120">
        <f t="shared" si="145"/>
        <v>3.9915736829308299E-3</v>
      </c>
      <c r="F556">
        <v>46246535.611811407</v>
      </c>
      <c r="G556" s="29">
        <f t="shared" si="146"/>
        <v>38947495.098791644</v>
      </c>
      <c r="H556" s="29">
        <f t="shared" si="147"/>
        <v>38531068.064768337</v>
      </c>
      <c r="I556" s="29">
        <f t="shared" si="148"/>
        <v>32157420.960689273</v>
      </c>
      <c r="J556" s="29">
        <f t="shared" si="149"/>
        <v>31151055.62846626</v>
      </c>
      <c r="K556" s="29">
        <f t="shared" si="150"/>
        <v>36327475.009728298</v>
      </c>
      <c r="L556" s="29">
        <f t="shared" si="151"/>
        <v>31995477.114124648</v>
      </c>
      <c r="M556" s="29">
        <f t="shared" si="152"/>
        <v>34783224.758558504</v>
      </c>
      <c r="N556" s="29">
        <f t="shared" si="153"/>
        <v>28328605.731197134</v>
      </c>
      <c r="O556" s="29">
        <f t="shared" si="154"/>
        <v>25945717.703174833</v>
      </c>
      <c r="P556" s="29">
        <f t="shared" si="155"/>
        <v>399075.90760567621</v>
      </c>
      <c r="Q556" s="29">
        <f t="shared" si="156"/>
        <v>641991.67745260964</v>
      </c>
      <c r="R556" s="29">
        <f t="shared" si="157"/>
        <v>792368.10640547308</v>
      </c>
      <c r="S556" s="29">
        <f t="shared" si="158"/>
        <v>-80971.923282311109</v>
      </c>
      <c r="T556" s="29">
        <f t="shared" si="159"/>
        <v>618856.84222909214</v>
      </c>
    </row>
    <row r="557" spans="1:20">
      <c r="A557" s="25" t="s">
        <v>822</v>
      </c>
      <c r="B557" t="str">
        <f>VLOOKUP(A557,'Branch Population-2'!$A$2:$B$943,2,0)</f>
        <v>210176.45</v>
      </c>
      <c r="C557">
        <f t="shared" si="160"/>
        <v>0</v>
      </c>
      <c r="D557" s="98">
        <f t="shared" si="161"/>
        <v>210176.45</v>
      </c>
      <c r="E557" s="120">
        <f t="shared" si="145"/>
        <v>1.2167839113750257E-2</v>
      </c>
      <c r="F557">
        <v>140977080.61840492</v>
      </c>
      <c r="G557" s="29">
        <f t="shared" si="146"/>
        <v>118726821.02105285</v>
      </c>
      <c r="H557" s="29">
        <f t="shared" si="147"/>
        <v>117457392.58126733</v>
      </c>
      <c r="I557" s="29">
        <f t="shared" si="148"/>
        <v>98028085.072327584</v>
      </c>
      <c r="J557" s="29">
        <f t="shared" si="149"/>
        <v>94960299.676179186</v>
      </c>
      <c r="K557" s="29">
        <f t="shared" si="150"/>
        <v>110740000.42073552</v>
      </c>
      <c r="L557" s="29">
        <f t="shared" si="151"/>
        <v>97534418.456855416</v>
      </c>
      <c r="M557" s="29">
        <f t="shared" si="152"/>
        <v>106032536.6231975</v>
      </c>
      <c r="N557" s="29">
        <f t="shared" si="153"/>
        <v>86356395.806521669</v>
      </c>
      <c r="O557" s="29">
        <f t="shared" si="154"/>
        <v>79092444.178859979</v>
      </c>
      <c r="P557" s="29">
        <f t="shared" si="155"/>
        <v>1216535.5881278061</v>
      </c>
      <c r="Q557" s="29">
        <f t="shared" si="156"/>
        <v>1957035.5113360363</v>
      </c>
      <c r="R557" s="29">
        <f t="shared" si="157"/>
        <v>2415440.2257030355</v>
      </c>
      <c r="S557" s="29">
        <f t="shared" si="158"/>
        <v>-246833.30773607662</v>
      </c>
      <c r="T557" s="29">
        <f t="shared" si="159"/>
        <v>1886511.7091257286</v>
      </c>
    </row>
    <row r="558" spans="1:20">
      <c r="A558" s="25" t="s">
        <v>953</v>
      </c>
      <c r="B558" t="str">
        <f>VLOOKUP(A558,'Branch Population-2'!$A$2:$B$943,2,0)</f>
        <v>65805.04</v>
      </c>
      <c r="C558">
        <f t="shared" si="160"/>
        <v>0</v>
      </c>
      <c r="D558" s="98">
        <f t="shared" si="161"/>
        <v>65805.039999999994</v>
      </c>
      <c r="E558" s="120">
        <f t="shared" si="145"/>
        <v>3.809680578361182E-3</v>
      </c>
      <c r="F558">
        <v>44139114.678059116</v>
      </c>
      <c r="G558" s="29">
        <f t="shared" si="146"/>
        <v>37172686.12331792</v>
      </c>
      <c r="H558" s="29">
        <f t="shared" si="147"/>
        <v>36775235.36583665</v>
      </c>
      <c r="I558" s="29">
        <f t="shared" si="148"/>
        <v>30692030.716609392</v>
      </c>
      <c r="J558" s="29">
        <f t="shared" si="149"/>
        <v>29731524.719362982</v>
      </c>
      <c r="K558" s="29">
        <f t="shared" si="150"/>
        <v>34672058.440831579</v>
      </c>
      <c r="L558" s="29">
        <f t="shared" si="151"/>
        <v>30537466.533144448</v>
      </c>
      <c r="M558" s="29">
        <f t="shared" si="152"/>
        <v>33198178.548505194</v>
      </c>
      <c r="N558" s="29">
        <f t="shared" si="153"/>
        <v>27037691.807545468</v>
      </c>
      <c r="O558" s="29">
        <f t="shared" si="154"/>
        <v>24763390.250847071</v>
      </c>
      <c r="P558" s="29">
        <f t="shared" si="155"/>
        <v>380890.30925288628</v>
      </c>
      <c r="Q558" s="29">
        <f t="shared" si="156"/>
        <v>612736.58445029543</v>
      </c>
      <c r="R558" s="29">
        <f t="shared" si="157"/>
        <v>756260.46909631055</v>
      </c>
      <c r="S558" s="29">
        <f t="shared" si="158"/>
        <v>-77282.091732469678</v>
      </c>
      <c r="T558" s="29">
        <f t="shared" si="159"/>
        <v>590655.98681244696</v>
      </c>
    </row>
    <row r="559" spans="1:20">
      <c r="A559" s="25" t="s">
        <v>884</v>
      </c>
      <c r="B559" t="str">
        <f>VLOOKUP(A559,'Branch Population-2'!$A$2:$B$943,2,0)</f>
        <v>98639.64</v>
      </c>
      <c r="C559">
        <f t="shared" si="160"/>
        <v>0</v>
      </c>
      <c r="D559" s="98">
        <f t="shared" si="161"/>
        <v>98639.64</v>
      </c>
      <c r="E559" s="120">
        <f t="shared" si="145"/>
        <v>5.710588744639299E-3</v>
      </c>
      <c r="F559">
        <v>66163114.280645803</v>
      </c>
      <c r="G559" s="29">
        <f t="shared" si="146"/>
        <v>55720661.776621908</v>
      </c>
      <c r="H559" s="29">
        <f t="shared" si="147"/>
        <v>55124895.865140356</v>
      </c>
      <c r="I559" s="29">
        <f t="shared" si="148"/>
        <v>46006367.608853258</v>
      </c>
      <c r="J559" s="29">
        <f t="shared" si="149"/>
        <v>44566599.989439502</v>
      </c>
      <c r="K559" s="29">
        <f t="shared" si="150"/>
        <v>51972301.25021714</v>
      </c>
      <c r="L559" s="29">
        <f t="shared" si="151"/>
        <v>45774680.865499318</v>
      </c>
      <c r="M559" s="29">
        <f t="shared" si="152"/>
        <v>49763002.661806382</v>
      </c>
      <c r="N559" s="29">
        <f t="shared" si="153"/>
        <v>40528631.03384231</v>
      </c>
      <c r="O559" s="29">
        <f t="shared" si="154"/>
        <v>37119526.095920093</v>
      </c>
      <c r="P559" s="29">
        <f t="shared" si="155"/>
        <v>570942.33183648821</v>
      </c>
      <c r="Q559" s="29">
        <f t="shared" si="156"/>
        <v>918472.44686739414</v>
      </c>
      <c r="R559" s="29">
        <f t="shared" si="157"/>
        <v>1133610.1371246215</v>
      </c>
      <c r="S559" s="29">
        <f t="shared" si="158"/>
        <v>-115843.37167696863</v>
      </c>
      <c r="T559" s="29">
        <f t="shared" si="159"/>
        <v>885374.34067397448</v>
      </c>
    </row>
    <row r="560" spans="1:20">
      <c r="A560" s="25" t="s">
        <v>964</v>
      </c>
      <c r="B560" t="str">
        <f>VLOOKUP(A560,'Branch Population-2'!$A$2:$B$943,2,0)</f>
        <v>90037.8</v>
      </c>
      <c r="C560">
        <f t="shared" si="160"/>
        <v>0</v>
      </c>
      <c r="D560" s="98">
        <f t="shared" si="161"/>
        <v>90037.8</v>
      </c>
      <c r="E560" s="120">
        <f t="shared" si="145"/>
        <v>5.2125985787466814E-3</v>
      </c>
      <c r="F560">
        <v>60393379.89248471</v>
      </c>
      <c r="G560" s="29">
        <f t="shared" si="146"/>
        <v>50861558.303650826</v>
      </c>
      <c r="H560" s="29">
        <f t="shared" si="147"/>
        <v>50317745.978455871</v>
      </c>
      <c r="I560" s="29">
        <f t="shared" si="148"/>
        <v>41994396.223388568</v>
      </c>
      <c r="J560" s="29">
        <f t="shared" si="149"/>
        <v>40680183.104167417</v>
      </c>
      <c r="K560" s="29">
        <f t="shared" si="150"/>
        <v>47440072.42429921</v>
      </c>
      <c r="L560" s="29">
        <f t="shared" si="151"/>
        <v>41782913.652479418</v>
      </c>
      <c r="M560" s="29">
        <f t="shared" si="152"/>
        <v>45423435.051701233</v>
      </c>
      <c r="N560" s="29">
        <f t="shared" si="153"/>
        <v>36994344.01117935</v>
      </c>
      <c r="O560" s="29">
        <f t="shared" si="154"/>
        <v>33882529.039230414</v>
      </c>
      <c r="P560" s="29">
        <f t="shared" si="155"/>
        <v>521153.47831183649</v>
      </c>
      <c r="Q560" s="29">
        <f t="shared" si="156"/>
        <v>838377.33467556315</v>
      </c>
      <c r="R560" s="29">
        <f t="shared" si="157"/>
        <v>1034754.007662632</v>
      </c>
      <c r="S560" s="29">
        <f t="shared" si="158"/>
        <v>-105741.28545457553</v>
      </c>
      <c r="T560" s="29">
        <f t="shared" si="159"/>
        <v>808165.53883139871</v>
      </c>
    </row>
    <row r="561" spans="1:20">
      <c r="A561" s="25" t="s">
        <v>979</v>
      </c>
      <c r="B561" t="str">
        <f>VLOOKUP(A561,'Branch Population-2'!$A$2:$B$943,2,0)</f>
        <v>63956.55</v>
      </c>
      <c r="C561">
        <f t="shared" si="160"/>
        <v>0</v>
      </c>
      <c r="D561" s="98">
        <f t="shared" si="161"/>
        <v>63956.55</v>
      </c>
      <c r="E561" s="120">
        <f t="shared" si="145"/>
        <v>3.702665120999636E-3</v>
      </c>
      <c r="F561">
        <v>42899229.221090391</v>
      </c>
      <c r="G561" s="29">
        <f t="shared" si="146"/>
        <v>36128490.442073874</v>
      </c>
      <c r="H561" s="29">
        <f t="shared" si="147"/>
        <v>35742204.235981017</v>
      </c>
      <c r="I561" s="29">
        <f t="shared" si="148"/>
        <v>29829879.248281963</v>
      </c>
      <c r="J561" s="29">
        <f t="shared" si="149"/>
        <v>28896354.250224218</v>
      </c>
      <c r="K561" s="29">
        <f t="shared" si="150"/>
        <v>33698106.395406298</v>
      </c>
      <c r="L561" s="29">
        <f t="shared" si="151"/>
        <v>29679656.834801406</v>
      </c>
      <c r="M561" s="29">
        <f t="shared" si="152"/>
        <v>32265628.381145276</v>
      </c>
      <c r="N561" s="29">
        <f t="shared" si="153"/>
        <v>26278192.186705947</v>
      </c>
      <c r="O561" s="29">
        <f t="shared" si="154"/>
        <v>24067776.67406347</v>
      </c>
      <c r="P561" s="29">
        <f t="shared" si="155"/>
        <v>370190.94750565744</v>
      </c>
      <c r="Q561" s="29">
        <f t="shared" si="156"/>
        <v>595524.56772649242</v>
      </c>
      <c r="R561" s="29">
        <f t="shared" si="157"/>
        <v>735016.80881558079</v>
      </c>
      <c r="S561" s="29">
        <f t="shared" si="158"/>
        <v>-75111.206740278329</v>
      </c>
      <c r="T561" s="29">
        <f t="shared" si="159"/>
        <v>574064.2229435558</v>
      </c>
    </row>
    <row r="562" spans="1:20">
      <c r="A562" s="25" t="s">
        <v>918</v>
      </c>
      <c r="B562" t="str">
        <f>VLOOKUP(A562,'Branch Population-2'!$A$2:$B$943,2,0)</f>
        <v>97896.96</v>
      </c>
      <c r="C562">
        <f t="shared" si="160"/>
        <v>0</v>
      </c>
      <c r="D562" s="98">
        <f t="shared" si="161"/>
        <v>97896.960000000006</v>
      </c>
      <c r="E562" s="120">
        <f t="shared" si="145"/>
        <v>5.6675924396155913E-3</v>
      </c>
      <c r="F562">
        <v>65664957.335689895</v>
      </c>
      <c r="G562" s="29">
        <f t="shared" si="146"/>
        <v>55301128.401517719</v>
      </c>
      <c r="H562" s="29">
        <f t="shared" si="147"/>
        <v>54709848.145368442</v>
      </c>
      <c r="I562" s="29">
        <f t="shared" si="148"/>
        <v>45659975.335972466</v>
      </c>
      <c r="J562" s="29">
        <f t="shared" si="149"/>
        <v>44231048.050278358</v>
      </c>
      <c r="K562" s="29">
        <f t="shared" si="150"/>
        <v>51580990.12324515</v>
      </c>
      <c r="L562" s="29">
        <f t="shared" si="151"/>
        <v>45430033.014136627</v>
      </c>
      <c r="M562" s="29">
        <f t="shared" si="152"/>
        <v>49388325.840024889</v>
      </c>
      <c r="N562" s="29">
        <f t="shared" si="153"/>
        <v>40223481.869710997</v>
      </c>
      <c r="O562" s="29">
        <f t="shared" si="154"/>
        <v>36840044.848412313</v>
      </c>
      <c r="P562" s="29">
        <f t="shared" si="155"/>
        <v>566643.57880973013</v>
      </c>
      <c r="Q562" s="29">
        <f t="shared" si="156"/>
        <v>911557.06156347902</v>
      </c>
      <c r="R562" s="29">
        <f t="shared" si="157"/>
        <v>1125074.9318396093</v>
      </c>
      <c r="S562" s="29">
        <f t="shared" si="158"/>
        <v>-114971.16091791626</v>
      </c>
      <c r="T562" s="29">
        <f t="shared" si="159"/>
        <v>878708.15844407433</v>
      </c>
    </row>
    <row r="563" spans="1:20">
      <c r="A563" s="25" t="s">
        <v>875</v>
      </c>
      <c r="B563" t="str">
        <f>VLOOKUP(A563,'Branch Population-2'!$A$2:$B$943,2,0)</f>
        <v>96858.16</v>
      </c>
      <c r="C563">
        <f t="shared" si="160"/>
        <v>0</v>
      </c>
      <c r="D563" s="98">
        <f t="shared" si="161"/>
        <v>96858.16</v>
      </c>
      <c r="E563" s="120">
        <f t="shared" si="145"/>
        <v>5.6074527271436957E-3</v>
      </c>
      <c r="F563">
        <v>64968176.17230837</v>
      </c>
      <c r="G563" s="29">
        <f t="shared" si="146"/>
        <v>54714319.452766947</v>
      </c>
      <c r="H563" s="29">
        <f t="shared" si="147"/>
        <v>54129313.364171885</v>
      </c>
      <c r="I563" s="29">
        <f t="shared" si="148"/>
        <v>45175470.174841739</v>
      </c>
      <c r="J563" s="29">
        <f t="shared" si="149"/>
        <v>43761705.460736975</v>
      </c>
      <c r="K563" s="29">
        <f t="shared" si="150"/>
        <v>51033656.14535629</v>
      </c>
      <c r="L563" s="29">
        <f t="shared" si="151"/>
        <v>44947967.807054766</v>
      </c>
      <c r="M563" s="29">
        <f t="shared" si="152"/>
        <v>48864258.566816226</v>
      </c>
      <c r="N563" s="29">
        <f t="shared" si="153"/>
        <v>39796664.193592593</v>
      </c>
      <c r="O563" s="29">
        <f t="shared" si="154"/>
        <v>36449129.353298567</v>
      </c>
      <c r="P563" s="29">
        <f t="shared" si="155"/>
        <v>560630.83490361145</v>
      </c>
      <c r="Q563" s="29">
        <f t="shared" si="156"/>
        <v>901884.38658407074</v>
      </c>
      <c r="R563" s="29">
        <f t="shared" si="157"/>
        <v>1113136.5852434025</v>
      </c>
      <c r="S563" s="29">
        <f t="shared" si="158"/>
        <v>-113751.18389348639</v>
      </c>
      <c r="T563" s="29">
        <f t="shared" si="159"/>
        <v>869384.04832878883</v>
      </c>
    </row>
    <row r="564" spans="1:20">
      <c r="A564" s="25" t="s">
        <v>887</v>
      </c>
      <c r="B564" t="str">
        <f>VLOOKUP(A564,'Branch Population-2'!$A$2:$B$943,2,0)</f>
        <v>20052.08</v>
      </c>
      <c r="C564">
        <f t="shared" si="160"/>
        <v>0</v>
      </c>
      <c r="D564" s="98">
        <f t="shared" si="161"/>
        <v>20052.080000000002</v>
      </c>
      <c r="E564" s="120">
        <f t="shared" si="145"/>
        <v>1.1608840254750199E-3</v>
      </c>
      <c r="F564">
        <v>13450049.702175029</v>
      </c>
      <c r="G564" s="29">
        <f t="shared" si="146"/>
        <v>11327242.95828497</v>
      </c>
      <c r="H564" s="29">
        <f t="shared" si="147"/>
        <v>11206131.955463987</v>
      </c>
      <c r="I564" s="29">
        <f t="shared" si="148"/>
        <v>9352460.7733983435</v>
      </c>
      <c r="J564" s="29">
        <f t="shared" si="149"/>
        <v>9059775.8499142937</v>
      </c>
      <c r="K564" s="29">
        <f t="shared" si="150"/>
        <v>10565252.898869604</v>
      </c>
      <c r="L564" s="29">
        <f t="shared" si="151"/>
        <v>9305362.05007907</v>
      </c>
      <c r="M564" s="29">
        <f t="shared" si="152"/>
        <v>10116132.930075115</v>
      </c>
      <c r="N564" s="29">
        <f t="shared" si="153"/>
        <v>8238912.3863498354</v>
      </c>
      <c r="O564" s="29">
        <f t="shared" si="154"/>
        <v>7545888.3146519726</v>
      </c>
      <c r="P564" s="29">
        <f t="shared" si="155"/>
        <v>116064.711036778</v>
      </c>
      <c r="Q564" s="29">
        <f t="shared" si="156"/>
        <v>186712.79601568636</v>
      </c>
      <c r="R564" s="29">
        <f t="shared" si="157"/>
        <v>230447.32481215344</v>
      </c>
      <c r="S564" s="29">
        <f t="shared" si="158"/>
        <v>-23549.361659636117</v>
      </c>
      <c r="T564" s="29">
        <f t="shared" si="159"/>
        <v>179984.40697007603</v>
      </c>
    </row>
    <row r="565" spans="1:20">
      <c r="A565" s="25" t="s">
        <v>919</v>
      </c>
      <c r="B565" t="str">
        <f>VLOOKUP(A565,'Branch Population-2'!$A$2:$B$943,2,0)</f>
        <v>152284.16</v>
      </c>
      <c r="C565">
        <f t="shared" si="160"/>
        <v>0</v>
      </c>
      <c r="D565" s="98">
        <f t="shared" si="161"/>
        <v>152284.16</v>
      </c>
      <c r="E565" s="120">
        <f t="shared" si="145"/>
        <v>8.8162549060686966E-3</v>
      </c>
      <c r="F565">
        <v>102145489.18885094</v>
      </c>
      <c r="G565" s="29">
        <f t="shared" si="146"/>
        <v>86023977.513472006</v>
      </c>
      <c r="H565" s="29">
        <f t="shared" si="147"/>
        <v>85104208.226128682</v>
      </c>
      <c r="I565" s="29">
        <f t="shared" si="148"/>
        <v>71026628.300401598</v>
      </c>
      <c r="J565" s="29">
        <f t="shared" si="149"/>
        <v>68803852.522655219</v>
      </c>
      <c r="K565" s="29">
        <f t="shared" si="150"/>
        <v>80237095.747270226</v>
      </c>
      <c r="L565" s="29">
        <f t="shared" si="151"/>
        <v>70668940.244212523</v>
      </c>
      <c r="M565" s="29">
        <f t="shared" si="152"/>
        <v>76826284.640038714</v>
      </c>
      <c r="N565" s="29">
        <f t="shared" si="153"/>
        <v>62569860.686217092</v>
      </c>
      <c r="O565" s="29">
        <f t="shared" si="154"/>
        <v>57306736.430863596</v>
      </c>
      <c r="P565" s="29">
        <f t="shared" si="155"/>
        <v>881445.56703735795</v>
      </c>
      <c r="Q565" s="29">
        <f t="shared" si="156"/>
        <v>1417977.6513209674</v>
      </c>
      <c r="R565" s="29">
        <f t="shared" si="157"/>
        <v>1750116.5606393919</v>
      </c>
      <c r="S565" s="29">
        <f t="shared" si="158"/>
        <v>-178844.02809453639</v>
      </c>
      <c r="T565" s="29">
        <f t="shared" si="159"/>
        <v>1366879.3575796711</v>
      </c>
    </row>
    <row r="566" spans="1:20">
      <c r="A566" s="25" t="s">
        <v>978</v>
      </c>
      <c r="B566" t="str">
        <f>VLOOKUP(A566,'Branch Population-2'!$A$2:$B$943,2,0)</f>
        <v>85275.4</v>
      </c>
      <c r="C566">
        <f t="shared" si="160"/>
        <v>0</v>
      </c>
      <c r="D566" s="98">
        <f t="shared" si="161"/>
        <v>85275.4</v>
      </c>
      <c r="E566" s="120">
        <f t="shared" si="145"/>
        <v>4.9368868279995141E-3</v>
      </c>
      <c r="F566">
        <v>57198972.294787183</v>
      </c>
      <c r="G566" s="29">
        <f t="shared" si="146"/>
        <v>48171320.589431822</v>
      </c>
      <c r="H566" s="29">
        <f t="shared" si="147"/>
        <v>47656272.314641349</v>
      </c>
      <c r="I566" s="29">
        <f t="shared" si="148"/>
        <v>39773172.331042618</v>
      </c>
      <c r="J566" s="29">
        <f t="shared" si="149"/>
        <v>38528472.333632283</v>
      </c>
      <c r="K566" s="29">
        <f t="shared" si="150"/>
        <v>44930808.527208395</v>
      </c>
      <c r="L566" s="29">
        <f t="shared" si="151"/>
        <v>39572875.7797352</v>
      </c>
      <c r="M566" s="29">
        <f t="shared" si="152"/>
        <v>43020837.84152703</v>
      </c>
      <c r="N566" s="29">
        <f t="shared" si="153"/>
        <v>35037589.582274593</v>
      </c>
      <c r="O566" s="29">
        <f t="shared" si="154"/>
        <v>32090368.898751289</v>
      </c>
      <c r="P566" s="29">
        <f t="shared" si="155"/>
        <v>493587.93000754318</v>
      </c>
      <c r="Q566" s="29">
        <f t="shared" si="156"/>
        <v>794032.75696865655</v>
      </c>
      <c r="R566" s="29">
        <f t="shared" si="157"/>
        <v>980022.41175410757</v>
      </c>
      <c r="S566" s="29">
        <f t="shared" si="158"/>
        <v>-100148.27565370442</v>
      </c>
      <c r="T566" s="29">
        <f t="shared" si="159"/>
        <v>765418.96392474102</v>
      </c>
    </row>
    <row r="567" spans="1:20">
      <c r="A567" s="25" t="s">
        <v>977</v>
      </c>
      <c r="B567" t="str">
        <f>VLOOKUP(A567,'Branch Population-2'!$A$2:$B$943,2,0)</f>
        <v>5384.4</v>
      </c>
      <c r="C567">
        <f t="shared" si="160"/>
        <v>0</v>
      </c>
      <c r="D567" s="98">
        <f t="shared" si="161"/>
        <v>5384.4</v>
      </c>
      <c r="E567" s="120">
        <f t="shared" si="145"/>
        <v>3.117214746184783E-4</v>
      </c>
      <c r="F567">
        <v>3611617.7282551844</v>
      </c>
      <c r="G567" s="29">
        <f t="shared" si="146"/>
        <v>3041600.022770186</v>
      </c>
      <c r="H567" s="29">
        <f t="shared" si="147"/>
        <v>3009079.2028059075</v>
      </c>
      <c r="I567" s="29">
        <f t="shared" si="148"/>
        <v>2511329.9861304183</v>
      </c>
      <c r="J567" s="29">
        <f t="shared" si="149"/>
        <v>2432738.0045500775</v>
      </c>
      <c r="K567" s="29">
        <f t="shared" si="150"/>
        <v>2836989.8638282656</v>
      </c>
      <c r="L567" s="29">
        <f t="shared" si="151"/>
        <v>2498683.0005887542</v>
      </c>
      <c r="M567" s="29">
        <f t="shared" si="152"/>
        <v>2716391.8231273983</v>
      </c>
      <c r="N567" s="29">
        <f t="shared" si="153"/>
        <v>2212319.113681077</v>
      </c>
      <c r="O567" s="29">
        <f t="shared" si="154"/>
        <v>2026227.7549965926</v>
      </c>
      <c r="P567" s="29">
        <f t="shared" si="155"/>
        <v>31165.785799100511</v>
      </c>
      <c r="Q567" s="29">
        <f t="shared" si="156"/>
        <v>50136.26411159648</v>
      </c>
      <c r="R567" s="29">
        <f t="shared" si="157"/>
        <v>61879.893543141596</v>
      </c>
      <c r="S567" s="29">
        <f t="shared" si="158"/>
        <v>-6323.4927708319874</v>
      </c>
      <c r="T567" s="29">
        <f t="shared" si="159"/>
        <v>48329.551891358766</v>
      </c>
    </row>
    <row r="568" spans="1:20">
      <c r="A568" s="25" t="s">
        <v>939</v>
      </c>
      <c r="B568" t="str">
        <f>VLOOKUP(A568,'Branch Population-2'!$A$2:$B$943,2,0)</f>
        <v>193931</v>
      </c>
      <c r="C568">
        <f t="shared" si="160"/>
        <v>0</v>
      </c>
      <c r="D568" s="98">
        <f t="shared" si="161"/>
        <v>193931</v>
      </c>
      <c r="E568" s="120">
        <f t="shared" si="145"/>
        <v>1.12273340194332E-2</v>
      </c>
      <c r="F568">
        <v>130080350.20768446</v>
      </c>
      <c r="G568" s="29">
        <f t="shared" si="146"/>
        <v>109549909.74218947</v>
      </c>
      <c r="H568" s="29">
        <f t="shared" si="147"/>
        <v>108378600.93591718</v>
      </c>
      <c r="I568" s="29">
        <f t="shared" si="148"/>
        <v>90451068.928805098</v>
      </c>
      <c r="J568" s="29">
        <f t="shared" si="149"/>
        <v>87620405.980313718</v>
      </c>
      <c r="K568" s="29">
        <f t="shared" si="150"/>
        <v>102180425.16939296</v>
      </c>
      <c r="L568" s="29">
        <f t="shared" si="151"/>
        <v>89995559.948588088</v>
      </c>
      <c r="M568" s="29">
        <f t="shared" si="152"/>
        <v>97836821.679466516</v>
      </c>
      <c r="N568" s="29">
        <f t="shared" si="153"/>
        <v>79681535.182245925</v>
      </c>
      <c r="O568" s="29">
        <f t="shared" si="154"/>
        <v>72979045.901910007</v>
      </c>
      <c r="P568" s="29">
        <f t="shared" si="155"/>
        <v>1122504.2726776171</v>
      </c>
      <c r="Q568" s="29">
        <f t="shared" si="156"/>
        <v>1805767.7430031234</v>
      </c>
      <c r="R568" s="29">
        <f t="shared" si="157"/>
        <v>2228740.3674903414</v>
      </c>
      <c r="S568" s="29">
        <f t="shared" si="158"/>
        <v>-227754.49010850204</v>
      </c>
      <c r="T568" s="29">
        <f t="shared" si="159"/>
        <v>1740695.0315435515</v>
      </c>
    </row>
    <row r="569" spans="1:20">
      <c r="A569" s="25" t="s">
        <v>364</v>
      </c>
      <c r="B569" t="str">
        <f>VLOOKUP(A569,'Branch Population-2'!$A$2:$B$943,2,0)</f>
        <v>12532.55</v>
      </c>
      <c r="C569">
        <f t="shared" si="160"/>
        <v>0</v>
      </c>
      <c r="D569" s="98">
        <f t="shared" si="161"/>
        <v>12532.55</v>
      </c>
      <c r="E569" s="120">
        <f t="shared" si="145"/>
        <v>7.2555251592188743E-4</v>
      </c>
      <c r="F569">
        <v>8406281.063859392</v>
      </c>
      <c r="G569" s="29">
        <f t="shared" si="146"/>
        <v>7079526.8489281069</v>
      </c>
      <c r="H569" s="29">
        <f t="shared" si="147"/>
        <v>7003832.4721649913</v>
      </c>
      <c r="I569" s="29">
        <f t="shared" si="148"/>
        <v>5845287.9833739651</v>
      </c>
      <c r="J569" s="29">
        <f t="shared" si="149"/>
        <v>5662359.9061964341</v>
      </c>
      <c r="K569" s="29">
        <f t="shared" si="150"/>
        <v>6603283.0617935024</v>
      </c>
      <c r="L569" s="29">
        <f t="shared" si="151"/>
        <v>5815851.2812994188</v>
      </c>
      <c r="M569" s="29">
        <f t="shared" si="152"/>
        <v>6322583.0812969469</v>
      </c>
      <c r="N569" s="29">
        <f t="shared" si="153"/>
        <v>5149320.2414686475</v>
      </c>
      <c r="O569" s="29">
        <f t="shared" si="154"/>
        <v>4716180.1966574825</v>
      </c>
      <c r="P569" s="29">
        <f t="shared" si="155"/>
        <v>72540.444397986241</v>
      </c>
      <c r="Q569" s="29">
        <f t="shared" si="156"/>
        <v>116695.49750980397</v>
      </c>
      <c r="R569" s="29">
        <f t="shared" si="157"/>
        <v>144029.5780075959</v>
      </c>
      <c r="S569" s="29">
        <f t="shared" si="158"/>
        <v>-14718.351037272572</v>
      </c>
      <c r="T569" s="29">
        <f t="shared" si="159"/>
        <v>112490.25435629752</v>
      </c>
    </row>
    <row r="570" spans="1:20">
      <c r="A570" s="25" t="s">
        <v>825</v>
      </c>
      <c r="B570" t="str">
        <f>VLOOKUP(A570,'Branch Population-2'!$A$2:$B$943,2,0)</f>
        <v>34630.57</v>
      </c>
      <c r="C570">
        <f t="shared" si="160"/>
        <v>0</v>
      </c>
      <c r="D570" s="98">
        <f t="shared" si="161"/>
        <v>34630.57</v>
      </c>
      <c r="E570" s="120">
        <f t="shared" si="145"/>
        <v>2.0048830598169594E-3</v>
      </c>
      <c r="F570">
        <v>23228656.963000916</v>
      </c>
      <c r="G570" s="29">
        <f t="shared" si="146"/>
        <v>19562503.250231136</v>
      </c>
      <c r="H570" s="29">
        <f t="shared" si="147"/>
        <v>19353340.756317172</v>
      </c>
      <c r="I570" s="29">
        <f t="shared" si="148"/>
        <v>16151992.585578425</v>
      </c>
      <c r="J570" s="29">
        <f t="shared" si="149"/>
        <v>15646516.558619676</v>
      </c>
      <c r="K570" s="29">
        <f t="shared" si="150"/>
        <v>18246522.559355773</v>
      </c>
      <c r="L570" s="29">
        <f t="shared" si="151"/>
        <v>16070651.615722993</v>
      </c>
      <c r="M570" s="29">
        <f t="shared" si="152"/>
        <v>17470878.311091483</v>
      </c>
      <c r="N570" s="29">
        <f t="shared" si="153"/>
        <v>14228859.655425023</v>
      </c>
      <c r="O570" s="29">
        <f t="shared" si="154"/>
        <v>13031985.384695111</v>
      </c>
      <c r="P570" s="29">
        <f t="shared" si="155"/>
        <v>200447.39000088332</v>
      </c>
      <c r="Q570" s="29">
        <f t="shared" si="156"/>
        <v>322458.8447840297</v>
      </c>
      <c r="R570" s="29">
        <f t="shared" si="157"/>
        <v>397989.74536407273</v>
      </c>
      <c r="S570" s="29">
        <f t="shared" si="158"/>
        <v>-40670.484927715457</v>
      </c>
      <c r="T570" s="29">
        <f t="shared" si="159"/>
        <v>310838.70623325388</v>
      </c>
    </row>
    <row r="571" spans="1:20">
      <c r="A571" s="25" t="s">
        <v>891</v>
      </c>
      <c r="B571" t="str">
        <f>VLOOKUP(A571,'Branch Population-2'!$A$2:$B$943,2,0)</f>
        <v>27571.61</v>
      </c>
      <c r="C571">
        <f t="shared" si="160"/>
        <v>0</v>
      </c>
      <c r="D571" s="98">
        <f t="shared" si="161"/>
        <v>27571.61</v>
      </c>
      <c r="E571" s="120">
        <f t="shared" si="145"/>
        <v>1.5962155350281524E-3</v>
      </c>
      <c r="F571">
        <v>18493818.340490665</v>
      </c>
      <c r="G571" s="29">
        <f t="shared" si="146"/>
        <v>15574959.067641836</v>
      </c>
      <c r="H571" s="29">
        <f t="shared" si="147"/>
        <v>15408431.438762981</v>
      </c>
      <c r="I571" s="29">
        <f t="shared" si="148"/>
        <v>12859633.563422723</v>
      </c>
      <c r="J571" s="29">
        <f t="shared" si="149"/>
        <v>12457191.793632155</v>
      </c>
      <c r="K571" s="29">
        <f t="shared" si="150"/>
        <v>14527222.735945705</v>
      </c>
      <c r="L571" s="29">
        <f t="shared" si="151"/>
        <v>12794872.818858722</v>
      </c>
      <c r="M571" s="29">
        <f t="shared" si="152"/>
        <v>13909682.778853282</v>
      </c>
      <c r="N571" s="29">
        <f t="shared" si="153"/>
        <v>11328504.531231025</v>
      </c>
      <c r="O571" s="29">
        <f t="shared" si="154"/>
        <v>10375596.432646463</v>
      </c>
      <c r="P571" s="29">
        <f t="shared" si="155"/>
        <v>159588.97767556974</v>
      </c>
      <c r="Q571" s="29">
        <f t="shared" si="156"/>
        <v>256730.09452156877</v>
      </c>
      <c r="R571" s="29">
        <f t="shared" si="157"/>
        <v>316865.07161671098</v>
      </c>
      <c r="S571" s="29">
        <f t="shared" si="158"/>
        <v>-32380.372281999662</v>
      </c>
      <c r="T571" s="29">
        <f t="shared" si="159"/>
        <v>247478.55958385457</v>
      </c>
    </row>
    <row r="572" spans="1:20">
      <c r="A572" s="25" t="s">
        <v>941</v>
      </c>
      <c r="B572" t="str">
        <f>VLOOKUP(A572,'Branch Population-2'!$A$2:$B$943,2,0)</f>
        <v>39578.17</v>
      </c>
      <c r="C572">
        <f t="shared" si="160"/>
        <v>0</v>
      </c>
      <c r="D572" s="98">
        <f t="shared" si="161"/>
        <v>39578.17</v>
      </c>
      <c r="E572" s="120">
        <f t="shared" si="145"/>
        <v>2.2913166769000853E-3</v>
      </c>
      <c r="F572">
        <v>26547288.541694056</v>
      </c>
      <c r="G572" s="29">
        <f t="shared" si="146"/>
        <v>22357358.809375659</v>
      </c>
      <c r="H572" s="29">
        <f t="shared" si="147"/>
        <v>22118313.689940695</v>
      </c>
      <c r="I572" s="29">
        <f t="shared" si="148"/>
        <v>18459595.334144443</v>
      </c>
      <c r="J572" s="29">
        <f t="shared" si="149"/>
        <v>17881902.96217661</v>
      </c>
      <c r="K572" s="29">
        <f t="shared" si="150"/>
        <v>20853366.599597346</v>
      </c>
      <c r="L572" s="29">
        <f t="shared" si="151"/>
        <v>18366633.343253065</v>
      </c>
      <c r="M572" s="29">
        <f t="shared" si="152"/>
        <v>19966907.61502602</v>
      </c>
      <c r="N572" s="29">
        <f t="shared" si="153"/>
        <v>16261708.263784079</v>
      </c>
      <c r="O572" s="29">
        <f t="shared" si="154"/>
        <v>14893838.969239561</v>
      </c>
      <c r="P572" s="29">
        <f t="shared" si="155"/>
        <v>229084.90612517382</v>
      </c>
      <c r="Q572" s="29">
        <f t="shared" si="156"/>
        <v>368527.89246223617</v>
      </c>
      <c r="R572" s="29">
        <f t="shared" si="157"/>
        <v>454849.74114708428</v>
      </c>
      <c r="S572" s="29">
        <f t="shared" si="158"/>
        <v>-46480.99544568744</v>
      </c>
      <c r="T572" s="29">
        <f t="shared" si="159"/>
        <v>355247.60804918257</v>
      </c>
    </row>
    <row r="573" spans="1:20">
      <c r="A573" s="25" t="s">
        <v>295</v>
      </c>
      <c r="B573" t="str">
        <f>VLOOKUP(A573,'Branch Population-2'!$A$2:$B$943,2,0)</f>
        <v>125090.56</v>
      </c>
      <c r="C573">
        <f t="shared" si="160"/>
        <v>0</v>
      </c>
      <c r="D573" s="98">
        <f t="shared" si="161"/>
        <v>125090.56</v>
      </c>
      <c r="E573" s="120">
        <f t="shared" si="145"/>
        <v>7.2419236728421439E-3</v>
      </c>
      <c r="F573">
        <v>83905223.262270421</v>
      </c>
      <c r="G573" s="29">
        <f t="shared" si="146"/>
        <v>70662552.957494855</v>
      </c>
      <c r="H573" s="29">
        <f t="shared" si="147"/>
        <v>69907028.185748562</v>
      </c>
      <c r="I573" s="29">
        <f t="shared" si="148"/>
        <v>58343301.818187036</v>
      </c>
      <c r="J573" s="29">
        <f t="shared" si="149"/>
        <v>56517450.286466785</v>
      </c>
      <c r="K573" s="29">
        <f t="shared" si="150"/>
        <v>65909042.935257688</v>
      </c>
      <c r="L573" s="29">
        <f t="shared" si="151"/>
        <v>58049486.629174575</v>
      </c>
      <c r="M573" s="29">
        <f t="shared" si="152"/>
        <v>63107305.240031801</v>
      </c>
      <c r="N573" s="29">
        <f t="shared" si="153"/>
        <v>51396671.277964041</v>
      </c>
      <c r="O573" s="29">
        <f t="shared" si="154"/>
        <v>47073390.639637955</v>
      </c>
      <c r="P573" s="29">
        <f t="shared" si="155"/>
        <v>724044.5729235441</v>
      </c>
      <c r="Q573" s="29">
        <f t="shared" si="156"/>
        <v>1164767.3564422231</v>
      </c>
      <c r="R573" s="29">
        <f t="shared" si="157"/>
        <v>1437595.7462395006</v>
      </c>
      <c r="S573" s="29">
        <f t="shared" si="158"/>
        <v>-146907.59450622633</v>
      </c>
      <c r="T573" s="29">
        <f t="shared" si="159"/>
        <v>1122793.7580118726</v>
      </c>
    </row>
    <row r="574" spans="1:20">
      <c r="A574" s="25" t="s">
        <v>889</v>
      </c>
      <c r="B574" t="str">
        <f>VLOOKUP(A574,'Branch Population-2'!$A$2:$B$943,2,0)</f>
        <v>95650.56</v>
      </c>
      <c r="C574">
        <f t="shared" si="160"/>
        <v>0</v>
      </c>
      <c r="D574" s="98">
        <f t="shared" si="161"/>
        <v>95650.559999999998</v>
      </c>
      <c r="E574" s="120">
        <f t="shared" si="145"/>
        <v>5.53754060086235E-3</v>
      </c>
      <c r="F574">
        <v>64158171.423656531</v>
      </c>
      <c r="G574" s="29">
        <f t="shared" si="146"/>
        <v>54032156.874300025</v>
      </c>
      <c r="H574" s="29">
        <f t="shared" si="147"/>
        <v>53454444.475287616</v>
      </c>
      <c r="I574" s="29">
        <f t="shared" si="148"/>
        <v>44612235.257069819</v>
      </c>
      <c r="J574" s="29">
        <f t="shared" si="149"/>
        <v>43216096.959456481</v>
      </c>
      <c r="K574" s="29">
        <f t="shared" si="150"/>
        <v>50397383.030513585</v>
      </c>
      <c r="L574" s="29">
        <f t="shared" si="151"/>
        <v>44387569.324120544</v>
      </c>
      <c r="M574" s="29">
        <f t="shared" si="152"/>
        <v>48255032.884175882</v>
      </c>
      <c r="N574" s="29">
        <f t="shared" si="153"/>
        <v>39300490.699483447</v>
      </c>
      <c r="O574" s="29">
        <f t="shared" si="154"/>
        <v>35994691.971801296</v>
      </c>
      <c r="P574" s="29">
        <f t="shared" si="155"/>
        <v>553641.04905356432</v>
      </c>
      <c r="Q574" s="29">
        <f t="shared" si="156"/>
        <v>890639.94847747299</v>
      </c>
      <c r="R574" s="29">
        <f t="shared" si="157"/>
        <v>1099258.3147875117</v>
      </c>
      <c r="S574" s="29">
        <f t="shared" si="158"/>
        <v>-112332.96647463623</v>
      </c>
      <c r="T574" s="29">
        <f t="shared" si="159"/>
        <v>858544.81519900553</v>
      </c>
    </row>
    <row r="575" spans="1:20">
      <c r="A575" s="25" t="s">
        <v>890</v>
      </c>
      <c r="B575" t="str">
        <f>VLOOKUP(A575,'Branch Population-2'!$A$2:$B$943,2,0)</f>
        <v>20052.08</v>
      </c>
      <c r="C575">
        <f t="shared" si="160"/>
        <v>0</v>
      </c>
      <c r="D575" s="98">
        <f t="shared" si="161"/>
        <v>20052.080000000002</v>
      </c>
      <c r="E575" s="120">
        <f t="shared" si="145"/>
        <v>1.1608840254750199E-3</v>
      </c>
      <c r="F575">
        <v>13450049.702175029</v>
      </c>
      <c r="G575" s="29">
        <f t="shared" si="146"/>
        <v>11327242.95828497</v>
      </c>
      <c r="H575" s="29">
        <f t="shared" si="147"/>
        <v>11206131.955463987</v>
      </c>
      <c r="I575" s="29">
        <f t="shared" si="148"/>
        <v>9352460.7733983435</v>
      </c>
      <c r="J575" s="29">
        <f t="shared" si="149"/>
        <v>9059775.8499142937</v>
      </c>
      <c r="K575" s="29">
        <f t="shared" si="150"/>
        <v>10565252.898869604</v>
      </c>
      <c r="L575" s="29">
        <f t="shared" si="151"/>
        <v>9305362.05007907</v>
      </c>
      <c r="M575" s="29">
        <f t="shared" si="152"/>
        <v>10116132.930075115</v>
      </c>
      <c r="N575" s="29">
        <f t="shared" si="153"/>
        <v>8238912.3863498354</v>
      </c>
      <c r="O575" s="29">
        <f t="shared" si="154"/>
        <v>7545888.3146519726</v>
      </c>
      <c r="P575" s="29">
        <f t="shared" si="155"/>
        <v>116064.711036778</v>
      </c>
      <c r="Q575" s="29">
        <f t="shared" si="156"/>
        <v>186712.79601568636</v>
      </c>
      <c r="R575" s="29">
        <f t="shared" si="157"/>
        <v>230447.32481215344</v>
      </c>
      <c r="S575" s="29">
        <f t="shared" si="158"/>
        <v>-23549.361659636117</v>
      </c>
      <c r="T575" s="29">
        <f t="shared" si="159"/>
        <v>179984.40697007603</v>
      </c>
    </row>
    <row r="576" spans="1:20">
      <c r="A576" s="25" t="s">
        <v>874</v>
      </c>
      <c r="B576" t="str">
        <f>VLOOKUP(A576,'Branch Population-2'!$A$2:$B$943,2,0)</f>
        <v>88998.75</v>
      </c>
      <c r="C576">
        <f t="shared" si="160"/>
        <v>0</v>
      </c>
      <c r="D576" s="98">
        <f t="shared" si="161"/>
        <v>88998.75</v>
      </c>
      <c r="E576" s="120">
        <f t="shared" si="145"/>
        <v>5.1524443929131004E-3</v>
      </c>
      <c r="F576">
        <v>59696431.040143952</v>
      </c>
      <c r="G576" s="29">
        <f t="shared" si="146"/>
        <v>50274608.132107221</v>
      </c>
      <c r="H576" s="29">
        <f t="shared" si="147"/>
        <v>49737071.484422088</v>
      </c>
      <c r="I576" s="29">
        <f t="shared" si="148"/>
        <v>41509774.46013011</v>
      </c>
      <c r="J576" s="29">
        <f t="shared" si="149"/>
        <v>40210727.561557695</v>
      </c>
      <c r="K576" s="29">
        <f t="shared" si="150"/>
        <v>46892606.723754898</v>
      </c>
      <c r="L576" s="29">
        <f t="shared" si="151"/>
        <v>41300732.430474773</v>
      </c>
      <c r="M576" s="29">
        <f t="shared" si="152"/>
        <v>44899241.655255839</v>
      </c>
      <c r="N576" s="29">
        <f t="shared" si="153"/>
        <v>36567423.616136201</v>
      </c>
      <c r="O576" s="29">
        <f t="shared" si="154"/>
        <v>33491519.465493467</v>
      </c>
      <c r="P576" s="29">
        <f t="shared" si="155"/>
        <v>515139.28736492398</v>
      </c>
      <c r="Q576" s="29">
        <f t="shared" si="156"/>
        <v>828702.33184792125</v>
      </c>
      <c r="R576" s="29">
        <f t="shared" si="157"/>
        <v>1022812.7879564434</v>
      </c>
      <c r="S576" s="29">
        <f t="shared" si="158"/>
        <v>-104521.01482766574</v>
      </c>
      <c r="T576" s="29">
        <f t="shared" si="159"/>
        <v>798839.18475430249</v>
      </c>
    </row>
    <row r="577" spans="1:20">
      <c r="A577" s="25" t="s">
        <v>902</v>
      </c>
      <c r="B577" t="str">
        <f>VLOOKUP(A577,'Branch Population-2'!$A$2:$B$943,2,0)</f>
        <v>10026.04</v>
      </c>
      <c r="C577">
        <f t="shared" si="160"/>
        <v>0</v>
      </c>
      <c r="D577" s="98">
        <f t="shared" si="161"/>
        <v>10026.040000000001</v>
      </c>
      <c r="E577" s="120">
        <f t="shared" ref="E577:E640" si="162">D577/$D$511*100%</f>
        <v>5.8044201273750996E-4</v>
      </c>
      <c r="F577">
        <v>6725024.8510875143</v>
      </c>
      <c r="G577" s="29">
        <f t="shared" ref="G577:G640" si="163">$Y$6*E577</f>
        <v>5663621.4791424852</v>
      </c>
      <c r="H577" s="29">
        <f t="shared" ref="H577:H640" si="164">$Z$6*E577</f>
        <v>5603065.9777319934</v>
      </c>
      <c r="I577" s="29">
        <f t="shared" ref="I577:I640" si="165">$AA$6*E577</f>
        <v>4676230.3866991717</v>
      </c>
      <c r="J577" s="29">
        <f t="shared" ref="J577:J640" si="166">$AB$6*E577</f>
        <v>4529887.9249571469</v>
      </c>
      <c r="K577" s="29">
        <f t="shared" ref="K577:K640" si="167">$X$18*E577</f>
        <v>5282626.4494348019</v>
      </c>
      <c r="L577" s="29">
        <f t="shared" ref="L577:L640" si="168">$Y$18*E577</f>
        <v>4652681.025039535</v>
      </c>
      <c r="M577" s="29">
        <f t="shared" ref="M577:M640" si="169">$Z$18*E577</f>
        <v>5058066.4650375573</v>
      </c>
      <c r="N577" s="29">
        <f t="shared" ref="N577:N640" si="170">$AA$18*E577</f>
        <v>4119456.1931749177</v>
      </c>
      <c r="O577" s="29">
        <f t="shared" ref="O577:O640" si="171">$AB$18*E577</f>
        <v>3772944.1573259863</v>
      </c>
      <c r="P577" s="29">
        <f t="shared" ref="P577:P640" si="172">$X$30*E577</f>
        <v>58032.355518388998</v>
      </c>
      <c r="Q577" s="29">
        <f t="shared" ref="Q577:Q640" si="173">$Y$30*E577</f>
        <v>93356.398007843178</v>
      </c>
      <c r="R577" s="29">
        <f t="shared" ref="R577:R640" si="174">$Z$30*E577</f>
        <v>115223.66240607672</v>
      </c>
      <c r="S577" s="29">
        <f t="shared" ref="S577:S640" si="175">$AA$30*E577</f>
        <v>-11774.680829818059</v>
      </c>
      <c r="T577" s="29">
        <f t="shared" ref="T577:T640" si="176">$AB$30*E577</f>
        <v>89992.203485038015</v>
      </c>
    </row>
    <row r="578" spans="1:20">
      <c r="A578" s="25" t="s">
        <v>989</v>
      </c>
      <c r="B578" t="str">
        <f>VLOOKUP(A578,'Branch Population-2'!$A$2:$B$943,2,0)</f>
        <v>56025</v>
      </c>
      <c r="C578">
        <f t="shared" si="160"/>
        <v>0</v>
      </c>
      <c r="D578" s="98">
        <f t="shared" si="161"/>
        <v>56025</v>
      </c>
      <c r="E578" s="120">
        <f t="shared" si="162"/>
        <v>3.2434803535213298E-3</v>
      </c>
      <c r="F578">
        <v>37579095.762851335</v>
      </c>
      <c r="G578" s="29">
        <f t="shared" si="163"/>
        <v>31648027.87231626</v>
      </c>
      <c r="H578" s="29">
        <f t="shared" si="164"/>
        <v>31309646.819924407</v>
      </c>
      <c r="I578" s="29">
        <f t="shared" si="165"/>
        <v>26130536.823593471</v>
      </c>
      <c r="J578" s="29">
        <f t="shared" si="166"/>
        <v>25312782.613646481</v>
      </c>
      <c r="K578" s="29">
        <f t="shared" si="167"/>
        <v>29519047.084350828</v>
      </c>
      <c r="L578" s="29">
        <f t="shared" si="168"/>
        <v>25998944.192107748</v>
      </c>
      <c r="M578" s="29">
        <f t="shared" si="169"/>
        <v>28264217.348397687</v>
      </c>
      <c r="N578" s="29">
        <f t="shared" si="170"/>
        <v>23019311.03632389</v>
      </c>
      <c r="O578" s="29">
        <f t="shared" si="171"/>
        <v>21083019.458748259</v>
      </c>
      <c r="P578" s="29">
        <f t="shared" si="172"/>
        <v>324281.84187553049</v>
      </c>
      <c r="Q578" s="29">
        <f t="shared" si="173"/>
        <v>521670.78910411429</v>
      </c>
      <c r="R578" s="29">
        <f t="shared" si="174"/>
        <v>643863.94691228517</v>
      </c>
      <c r="S578" s="29">
        <f t="shared" si="175"/>
        <v>-65796.315742861261</v>
      </c>
      <c r="T578" s="29">
        <f t="shared" si="176"/>
        <v>502871.84174901107</v>
      </c>
    </row>
    <row r="579" spans="1:20">
      <c r="A579" s="25" t="s">
        <v>914</v>
      </c>
      <c r="B579" t="str">
        <f>VLOOKUP(A579,'Branch Population-2'!$A$2:$B$943,2,0)</f>
        <v>361648</v>
      </c>
      <c r="C579">
        <f t="shared" si="160"/>
        <v>0</v>
      </c>
      <c r="D579" s="98">
        <f t="shared" si="161"/>
        <v>361648</v>
      </c>
      <c r="E579" s="120">
        <f t="shared" si="162"/>
        <v>2.0937049226064826E-2</v>
      </c>
      <c r="F579">
        <v>242577506.90662485</v>
      </c>
      <c r="G579" s="29">
        <f t="shared" si="163"/>
        <v>204291762.31981134</v>
      </c>
      <c r="H579" s="29">
        <f t="shared" si="164"/>
        <v>202107472.61279824</v>
      </c>
      <c r="I579" s="29">
        <f t="shared" si="165"/>
        <v>168675705.15268061</v>
      </c>
      <c r="J579" s="29">
        <f t="shared" si="166"/>
        <v>163397005.02739888</v>
      </c>
      <c r="K579" s="29">
        <f t="shared" si="167"/>
        <v>190548939.57985377</v>
      </c>
      <c r="L579" s="29">
        <f t="shared" si="168"/>
        <v>167826259.15550885</v>
      </c>
      <c r="M579" s="29">
        <f t="shared" si="169"/>
        <v>182448865.24968007</v>
      </c>
      <c r="N579" s="29">
        <f t="shared" si="170"/>
        <v>148592374.79097655</v>
      </c>
      <c r="O579" s="29">
        <f t="shared" si="171"/>
        <v>136093383.68973476</v>
      </c>
      <c r="P579" s="29">
        <f t="shared" si="172"/>
        <v>2093277.635887583</v>
      </c>
      <c r="Q579" s="29">
        <f t="shared" si="173"/>
        <v>3367446.6316452427</v>
      </c>
      <c r="R579" s="29">
        <f t="shared" si="174"/>
        <v>4156217.9147333172</v>
      </c>
      <c r="S579" s="29">
        <f t="shared" si="175"/>
        <v>-424722.99858588644</v>
      </c>
      <c r="T579" s="29">
        <f t="shared" si="176"/>
        <v>3246097.2034778465</v>
      </c>
    </row>
    <row r="580" spans="1:20">
      <c r="A580" s="25" t="s">
        <v>876</v>
      </c>
      <c r="B580" t="str">
        <f>VLOOKUP(A580,'Branch Population-2'!$A$2:$B$943,2,0)</f>
        <v>141270.75</v>
      </c>
      <c r="C580">
        <f t="shared" ref="C580:C643" si="177">N(B580)</f>
        <v>0</v>
      </c>
      <c r="D580" s="98">
        <f t="shared" ref="D580:D643" si="178">VALUE(B580)</f>
        <v>141270.75</v>
      </c>
      <c r="E580" s="120">
        <f t="shared" si="162"/>
        <v>8.1786506408250501E-3</v>
      </c>
      <c r="F580">
        <v>94758180.147074163</v>
      </c>
      <c r="G580" s="29">
        <f t="shared" si="163"/>
        <v>79802599.438518927</v>
      </c>
      <c r="H580" s="29">
        <f t="shared" si="164"/>
        <v>78949349.192072049</v>
      </c>
      <c r="I580" s="29">
        <f t="shared" si="165"/>
        <v>65889880.142287686</v>
      </c>
      <c r="J580" s="29">
        <f t="shared" si="166"/>
        <v>63827858.713374361</v>
      </c>
      <c r="K580" s="29">
        <f t="shared" si="167"/>
        <v>74434233.304623917</v>
      </c>
      <c r="L580" s="29">
        <f t="shared" si="168"/>
        <v>65558060.602002777</v>
      </c>
      <c r="M580" s="29">
        <f t="shared" si="169"/>
        <v>71270096.97405003</v>
      </c>
      <c r="N580" s="29">
        <f t="shared" si="170"/>
        <v>58044718.154123217</v>
      </c>
      <c r="O580" s="29">
        <f t="shared" si="171"/>
        <v>53162230.632788226</v>
      </c>
      <c r="P580" s="29">
        <f t="shared" si="172"/>
        <v>817698.15284493705</v>
      </c>
      <c r="Q580" s="29">
        <f t="shared" si="173"/>
        <v>1315427.4632722901</v>
      </c>
      <c r="R580" s="29">
        <f t="shared" si="174"/>
        <v>1623545.6078225563</v>
      </c>
      <c r="S580" s="29">
        <f t="shared" si="175"/>
        <v>-165909.77014245099</v>
      </c>
      <c r="T580" s="29">
        <f t="shared" si="176"/>
        <v>1268024.6718030185</v>
      </c>
    </row>
    <row r="581" spans="1:20">
      <c r="A581" s="25" t="s">
        <v>992</v>
      </c>
      <c r="B581" t="str">
        <f>VLOOKUP(A581,'Branch Population-2'!$A$2:$B$943,2,0)</f>
        <v>68475</v>
      </c>
      <c r="C581">
        <f t="shared" si="177"/>
        <v>0</v>
      </c>
      <c r="D581" s="98">
        <f t="shared" si="178"/>
        <v>68475</v>
      </c>
      <c r="E581" s="120">
        <f t="shared" si="162"/>
        <v>3.9642537654149589E-3</v>
      </c>
      <c r="F581">
        <v>45930005.932373852</v>
      </c>
      <c r="G581" s="29">
        <f t="shared" si="163"/>
        <v>38680922.95505321</v>
      </c>
      <c r="H581" s="29">
        <f t="shared" si="164"/>
        <v>38267346.113240942</v>
      </c>
      <c r="I581" s="29">
        <f t="shared" si="165"/>
        <v>31937322.784392022</v>
      </c>
      <c r="J581" s="29">
        <f t="shared" si="166"/>
        <v>30937845.416679032</v>
      </c>
      <c r="K581" s="29">
        <f t="shared" si="167"/>
        <v>36078835.325317681</v>
      </c>
      <c r="L581" s="29">
        <f t="shared" si="168"/>
        <v>31776487.345909469</v>
      </c>
      <c r="M581" s="29">
        <f t="shared" si="169"/>
        <v>34545154.536930509</v>
      </c>
      <c r="N581" s="29">
        <f t="shared" si="170"/>
        <v>28134713.488840312</v>
      </c>
      <c r="O581" s="29">
        <f t="shared" si="171"/>
        <v>25768134.89402565</v>
      </c>
      <c r="P581" s="29">
        <f t="shared" si="172"/>
        <v>396344.47340342618</v>
      </c>
      <c r="Q581" s="29">
        <f t="shared" si="173"/>
        <v>637597.63112725085</v>
      </c>
      <c r="R581" s="29">
        <f t="shared" si="174"/>
        <v>786944.82400390413</v>
      </c>
      <c r="S581" s="29">
        <f t="shared" si="175"/>
        <v>-80417.71924127487</v>
      </c>
      <c r="T581" s="29">
        <f t="shared" si="176"/>
        <v>614621.13991545804</v>
      </c>
    </row>
    <row r="582" spans="1:20">
      <c r="A582" s="25" t="s">
        <v>986</v>
      </c>
      <c r="B582" t="str">
        <f>VLOOKUP(A582,'Branch Population-2'!$A$2:$B$943,2,0)</f>
        <v>220202</v>
      </c>
      <c r="C582">
        <f t="shared" si="177"/>
        <v>0</v>
      </c>
      <c r="D582" s="98">
        <f t="shared" si="178"/>
        <v>220202</v>
      </c>
      <c r="E582" s="120">
        <f t="shared" si="162"/>
        <v>1.2748252758698864E-2</v>
      </c>
      <c r="F582">
        <v>147701776.79913232</v>
      </c>
      <c r="G582" s="29">
        <f t="shared" si="163"/>
        <v>124390165.70352139</v>
      </c>
      <c r="H582" s="29">
        <f t="shared" si="164"/>
        <v>123060184.72183837</v>
      </c>
      <c r="I582" s="29">
        <f t="shared" si="165"/>
        <v>102704086.9188564</v>
      </c>
      <c r="J582" s="29">
        <f t="shared" si="166"/>
        <v>99489966.213122398</v>
      </c>
      <c r="K582" s="29">
        <f t="shared" si="167"/>
        <v>116022368.69376566</v>
      </c>
      <c r="L582" s="29">
        <f t="shared" si="168"/>
        <v>102186872.09264632</v>
      </c>
      <c r="M582" s="29">
        <f t="shared" si="169"/>
        <v>111090355.88669106</v>
      </c>
      <c r="N582" s="29">
        <f t="shared" si="170"/>
        <v>90475650.670604065</v>
      </c>
      <c r="O582" s="29">
        <f t="shared" si="171"/>
        <v>82865203.942084491</v>
      </c>
      <c r="P582" s="29">
        <f t="shared" si="172"/>
        <v>1274565.1074462393</v>
      </c>
      <c r="Q582" s="29">
        <f t="shared" si="173"/>
        <v>2050387.3467613417</v>
      </c>
      <c r="R582" s="29">
        <f t="shared" si="174"/>
        <v>2530658.256813548</v>
      </c>
      <c r="S582" s="29">
        <f t="shared" si="175"/>
        <v>-258607.41310503407</v>
      </c>
      <c r="T582" s="29">
        <f t="shared" si="176"/>
        <v>1976499.5144456176</v>
      </c>
    </row>
    <row r="583" spans="1:20">
      <c r="A583" s="25" t="s">
        <v>173</v>
      </c>
      <c r="B583" t="str">
        <f>VLOOKUP(A583,'Branch Population-2'!$A$2:$B$943,2,0)</f>
        <v>274889</v>
      </c>
      <c r="C583">
        <f t="shared" si="177"/>
        <v>0</v>
      </c>
      <c r="D583" s="98">
        <f t="shared" si="178"/>
        <v>274889</v>
      </c>
      <c r="E583" s="120">
        <f t="shared" si="162"/>
        <v>1.5914271680484156E-2</v>
      </c>
      <c r="F583">
        <v>184383401.25219885</v>
      </c>
      <c r="G583" s="29">
        <f t="shared" si="163"/>
        <v>155282369.18863267</v>
      </c>
      <c r="H583" s="29">
        <f t="shared" si="164"/>
        <v>153622088.43698707</v>
      </c>
      <c r="I583" s="29">
        <f t="shared" si="165"/>
        <v>128210569.15485561</v>
      </c>
      <c r="J583" s="29">
        <f t="shared" si="166"/>
        <v>124198224.00504538</v>
      </c>
      <c r="K583" s="29">
        <f t="shared" si="167"/>
        <v>144836436.1261957</v>
      </c>
      <c r="L583" s="29">
        <f t="shared" si="168"/>
        <v>127564904.41810453</v>
      </c>
      <c r="M583" s="29">
        <f t="shared" si="169"/>
        <v>138679561.67217654</v>
      </c>
      <c r="N583" s="29">
        <f t="shared" si="170"/>
        <v>112945210.02166957</v>
      </c>
      <c r="O583" s="29">
        <f t="shared" si="171"/>
        <v>103444714.60947523</v>
      </c>
      <c r="P583" s="29">
        <f t="shared" si="172"/>
        <v>1591102.3869937116</v>
      </c>
      <c r="Q583" s="29">
        <f t="shared" si="173"/>
        <v>2559599.492120319</v>
      </c>
      <c r="R583" s="29">
        <f t="shared" si="174"/>
        <v>3159145.3191034566</v>
      </c>
      <c r="S583" s="29">
        <f t="shared" si="175"/>
        <v>-322832.36837553571</v>
      </c>
      <c r="T583" s="29">
        <f t="shared" si="176"/>
        <v>2467361.6725844517</v>
      </c>
    </row>
    <row r="584" spans="1:20">
      <c r="A584" s="25" t="s">
        <v>916</v>
      </c>
      <c r="B584" t="str">
        <f>VLOOKUP(A584,'Branch Population-2'!$A$2:$B$943,2,0)</f>
        <v>197723</v>
      </c>
      <c r="C584">
        <f t="shared" si="177"/>
        <v>0</v>
      </c>
      <c r="D584" s="98">
        <f t="shared" si="178"/>
        <v>197723</v>
      </c>
      <c r="E584" s="120">
        <f t="shared" si="162"/>
        <v>1.144686596946538E-2</v>
      </c>
      <c r="F584">
        <v>132623856.34124506</v>
      </c>
      <c r="G584" s="29">
        <f t="shared" si="163"/>
        <v>111691977.0637749</v>
      </c>
      <c r="H584" s="29">
        <f t="shared" si="164"/>
        <v>110497765.25079721</v>
      </c>
      <c r="I584" s="29">
        <f t="shared" si="165"/>
        <v>92219690.00216639</v>
      </c>
      <c r="J584" s="29">
        <f t="shared" si="166"/>
        <v>89333678.120803624</v>
      </c>
      <c r="K584" s="29">
        <f t="shared" si="167"/>
        <v>104178394.40712358</v>
      </c>
      <c r="L584" s="29">
        <f t="shared" si="168"/>
        <v>91755274.297119498</v>
      </c>
      <c r="M584" s="29">
        <f t="shared" si="169"/>
        <v>99749858.933997959</v>
      </c>
      <c r="N584" s="29">
        <f t="shared" si="170"/>
        <v>81239575.832843706</v>
      </c>
      <c r="O584" s="29">
        <f t="shared" si="171"/>
        <v>74406030.458582446</v>
      </c>
      <c r="P584" s="29">
        <f t="shared" si="172"/>
        <v>1144452.987436957</v>
      </c>
      <c r="Q584" s="29">
        <f t="shared" si="173"/>
        <v>1841076.5450072787</v>
      </c>
      <c r="R584" s="29">
        <f t="shared" si="174"/>
        <v>2272319.6996936682</v>
      </c>
      <c r="S584" s="29">
        <f t="shared" si="175"/>
        <v>-232207.85252344055</v>
      </c>
      <c r="T584" s="29">
        <f t="shared" si="176"/>
        <v>1774731.4442862957</v>
      </c>
    </row>
    <row r="585" spans="1:20">
      <c r="A585" s="25" t="s">
        <v>943</v>
      </c>
      <c r="B585" t="str">
        <f>VLOOKUP(A585,'Branch Population-2'!$A$2:$B$943,2,0)</f>
        <v>136390.65</v>
      </c>
      <c r="C585">
        <f t="shared" si="177"/>
        <v>0</v>
      </c>
      <c r="D585" s="98">
        <f t="shared" si="178"/>
        <v>136390.65</v>
      </c>
      <c r="E585" s="120">
        <f t="shared" si="162"/>
        <v>7.8961248313967683E-3</v>
      </c>
      <c r="F585">
        <v>91484824.587372407</v>
      </c>
      <c r="G585" s="29">
        <f t="shared" si="163"/>
        <v>77045874.033437431</v>
      </c>
      <c r="H585" s="29">
        <f t="shared" si="164"/>
        <v>76222098.724496618</v>
      </c>
      <c r="I585" s="29">
        <f t="shared" si="165"/>
        <v>63613759.968207918</v>
      </c>
      <c r="J585" s="29">
        <f t="shared" si="166"/>
        <v>61622969.638267599</v>
      </c>
      <c r="K585" s="29">
        <f t="shared" si="167"/>
        <v>71862954.381351426</v>
      </c>
      <c r="L585" s="29">
        <f t="shared" si="168"/>
        <v>63293402.903619818</v>
      </c>
      <c r="M585" s="29">
        <f t="shared" si="169"/>
        <v>68808120.944029212</v>
      </c>
      <c r="N585" s="29">
        <f t="shared" si="170"/>
        <v>56039603.65544647</v>
      </c>
      <c r="O585" s="29">
        <f t="shared" si="171"/>
        <v>51325778.276507325</v>
      </c>
      <c r="P585" s="29">
        <f t="shared" si="172"/>
        <v>789451.33773495432</v>
      </c>
      <c r="Q585" s="29">
        <f t="shared" si="173"/>
        <v>1269986.9346171005</v>
      </c>
      <c r="R585" s="29">
        <f t="shared" si="174"/>
        <v>1567461.3517346196</v>
      </c>
      <c r="S585" s="29">
        <f t="shared" si="175"/>
        <v>-160178.53229404872</v>
      </c>
      <c r="T585" s="29">
        <f t="shared" si="176"/>
        <v>1224221.6396759439</v>
      </c>
    </row>
    <row r="586" spans="1:20">
      <c r="A586" s="25" t="s">
        <v>944</v>
      </c>
      <c r="B586" t="str">
        <f>VLOOKUP(A586,'Branch Population-2'!$A$2:$B$943,2,0)</f>
        <v>189519</v>
      </c>
      <c r="C586">
        <f t="shared" si="177"/>
        <v>0</v>
      </c>
      <c r="D586" s="98">
        <f t="shared" si="178"/>
        <v>189519</v>
      </c>
      <c r="E586" s="120">
        <f t="shared" si="162"/>
        <v>1.0971908132423184E-2</v>
      </c>
      <c r="F586">
        <v>127120975.45524001</v>
      </c>
      <c r="G586" s="29">
        <f t="shared" si="163"/>
        <v>107057609.89439546</v>
      </c>
      <c r="H586" s="29">
        <f t="shared" si="164"/>
        <v>105912948.78474349</v>
      </c>
      <c r="I586" s="29">
        <f t="shared" si="165"/>
        <v>88393274.578681141</v>
      </c>
      <c r="J586" s="29">
        <f t="shared" si="166"/>
        <v>85627010.230355501</v>
      </c>
      <c r="K586" s="29">
        <f t="shared" si="167"/>
        <v>99855783.74616839</v>
      </c>
      <c r="L586" s="29">
        <f t="shared" si="168"/>
        <v>87948128.591594249</v>
      </c>
      <c r="M586" s="29">
        <f t="shared" si="169"/>
        <v>95610998.797875613</v>
      </c>
      <c r="N586" s="29">
        <f t="shared" si="170"/>
        <v>77868751.59826982</v>
      </c>
      <c r="O586" s="29">
        <f t="shared" si="171"/>
        <v>71318746.359705687</v>
      </c>
      <c r="P586" s="29">
        <f t="shared" si="172"/>
        <v>1096966.8967498199</v>
      </c>
      <c r="Q586" s="29">
        <f t="shared" si="173"/>
        <v>1764685.8773801452</v>
      </c>
      <c r="R586" s="29">
        <f t="shared" si="174"/>
        <v>2178035.7225322514</v>
      </c>
      <c r="S586" s="29">
        <f t="shared" si="175"/>
        <v>-222572.99354344173</v>
      </c>
      <c r="T586" s="29">
        <f t="shared" si="176"/>
        <v>1701093.5935105903</v>
      </c>
    </row>
    <row r="587" spans="1:20">
      <c r="A587" s="25" t="s">
        <v>942</v>
      </c>
      <c r="B587" t="str">
        <f>VLOOKUP(A587,'Branch Population-2'!$A$2:$B$943,2,0)</f>
        <v>48182.12</v>
      </c>
      <c r="C587">
        <f t="shared" si="177"/>
        <v>0</v>
      </c>
      <c r="D587" s="98">
        <f t="shared" si="178"/>
        <v>48182.12</v>
      </c>
      <c r="E587" s="120">
        <f t="shared" si="162"/>
        <v>2.7894289979653215E-3</v>
      </c>
      <c r="F587">
        <v>32318438.224671029</v>
      </c>
      <c r="G587" s="29">
        <f t="shared" si="163"/>
        <v>27217654.202718195</v>
      </c>
      <c r="H587" s="29">
        <f t="shared" si="164"/>
        <v>26926642.752971284</v>
      </c>
      <c r="I587" s="29">
        <f t="shared" si="165"/>
        <v>22472550.841567148</v>
      </c>
      <c r="J587" s="29">
        <f t="shared" si="166"/>
        <v>21769273.171345443</v>
      </c>
      <c r="K587" s="29">
        <f t="shared" si="167"/>
        <v>25386707.164727207</v>
      </c>
      <c r="L587" s="29">
        <f t="shared" si="168"/>
        <v>22359379.722221125</v>
      </c>
      <c r="M587" s="29">
        <f t="shared" si="169"/>
        <v>24307539.705249071</v>
      </c>
      <c r="N587" s="29">
        <f t="shared" si="170"/>
        <v>19796862.234171923</v>
      </c>
      <c r="O587" s="29">
        <f t="shared" si="171"/>
        <v>18131630.049509034</v>
      </c>
      <c r="P587" s="29">
        <f t="shared" si="172"/>
        <v>278885.97267412464</v>
      </c>
      <c r="Q587" s="29">
        <f t="shared" si="173"/>
        <v>448642.65169315709</v>
      </c>
      <c r="R587" s="29">
        <f t="shared" si="174"/>
        <v>553730.11965731997</v>
      </c>
      <c r="S587" s="29">
        <f t="shared" si="175"/>
        <v>-56585.559673010801</v>
      </c>
      <c r="T587" s="29">
        <f t="shared" si="176"/>
        <v>432475.34892943973</v>
      </c>
    </row>
    <row r="588" spans="1:20">
      <c r="A588" s="25" t="s">
        <v>901</v>
      </c>
      <c r="B588" t="str">
        <f>VLOOKUP(A588,'Branch Population-2'!$A$2:$B$943,2,0)</f>
        <v>280924</v>
      </c>
      <c r="C588">
        <f t="shared" si="177"/>
        <v>0</v>
      </c>
      <c r="D588" s="98">
        <f t="shared" si="178"/>
        <v>280924</v>
      </c>
      <c r="E588" s="120">
        <f t="shared" si="162"/>
        <v>1.6263658631550666E-2</v>
      </c>
      <c r="F588">
        <v>188431412.72794729</v>
      </c>
      <c r="G588" s="29">
        <f t="shared" si="163"/>
        <v>158691487.40745336</v>
      </c>
      <c r="H588" s="29">
        <f t="shared" si="164"/>
        <v>156994756.32736179</v>
      </c>
      <c r="I588" s="29">
        <f t="shared" si="165"/>
        <v>131025344.51818247</v>
      </c>
      <c r="J588" s="29">
        <f t="shared" si="166"/>
        <v>126924911.07462783</v>
      </c>
      <c r="K588" s="29">
        <f t="shared" si="167"/>
        <v>148016221.02854389</v>
      </c>
      <c r="L588" s="29">
        <f t="shared" si="168"/>
        <v>130365504.65370239</v>
      </c>
      <c r="M588" s="29">
        <f t="shared" si="169"/>
        <v>141724176.60653764</v>
      </c>
      <c r="N588" s="29">
        <f t="shared" si="170"/>
        <v>115424844.86511829</v>
      </c>
      <c r="O588" s="29">
        <f t="shared" si="171"/>
        <v>105715772.57348318</v>
      </c>
      <c r="P588" s="29">
        <f t="shared" si="172"/>
        <v>1626033.9517544226</v>
      </c>
      <c r="Q588" s="29">
        <f t="shared" si="173"/>
        <v>2615793.7484745062</v>
      </c>
      <c r="R588" s="29">
        <f t="shared" si="174"/>
        <v>3228502.1940631289</v>
      </c>
      <c r="S588" s="29">
        <f t="shared" si="175"/>
        <v>-329919.93224002776</v>
      </c>
      <c r="T588" s="29">
        <f t="shared" si="176"/>
        <v>2521530.9106916408</v>
      </c>
    </row>
    <row r="589" spans="1:20">
      <c r="A589" s="25" t="s">
        <v>965</v>
      </c>
      <c r="B589" t="str">
        <f>VLOOKUP(A589,'Branch Population-2'!$A$2:$B$943,2,0)</f>
        <v>91274.4</v>
      </c>
      <c r="C589">
        <f t="shared" si="177"/>
        <v>0</v>
      </c>
      <c r="D589" s="98">
        <f t="shared" si="178"/>
        <v>91274.4</v>
      </c>
      <c r="E589" s="120">
        <f t="shared" si="162"/>
        <v>5.2841896149834408E-3</v>
      </c>
      <c r="F589">
        <v>61222836.560406916</v>
      </c>
      <c r="G589" s="29">
        <f t="shared" si="163"/>
        <v>51560102.726085559</v>
      </c>
      <c r="H589" s="29">
        <f t="shared" si="164"/>
        <v>51008821.556457087</v>
      </c>
      <c r="I589" s="29">
        <f t="shared" si="165"/>
        <v>42571156.987976797</v>
      </c>
      <c r="J589" s="29">
        <f t="shared" si="166"/>
        <v>41238894.161374643</v>
      </c>
      <c r="K589" s="29">
        <f t="shared" si="167"/>
        <v>48091625.367173068</v>
      </c>
      <c r="L589" s="29">
        <f t="shared" si="168"/>
        <v>42356769.866454609</v>
      </c>
      <c r="M589" s="29">
        <f t="shared" si="169"/>
        <v>46047291.029800802</v>
      </c>
      <c r="N589" s="29">
        <f t="shared" si="170"/>
        <v>37502432.900559418</v>
      </c>
      <c r="O589" s="29">
        <f t="shared" si="171"/>
        <v>34347879.541018687</v>
      </c>
      <c r="P589" s="29">
        <f t="shared" si="172"/>
        <v>528311.12089395663</v>
      </c>
      <c r="Q589" s="29">
        <f t="shared" si="173"/>
        <v>849891.8031772346</v>
      </c>
      <c r="R589" s="29">
        <f t="shared" si="174"/>
        <v>1048965.5588764066</v>
      </c>
      <c r="S589" s="29">
        <f t="shared" si="175"/>
        <v>-107193.56076109264</v>
      </c>
      <c r="T589" s="29">
        <f t="shared" si="176"/>
        <v>819265.07153120812</v>
      </c>
    </row>
    <row r="590" spans="1:20">
      <c r="A590" s="25" t="s">
        <v>921</v>
      </c>
      <c r="B590" t="str">
        <f>VLOOKUP(A590,'Branch Population-2'!$A$2:$B$943,2,0)</f>
        <v>235018</v>
      </c>
      <c r="C590">
        <f t="shared" si="177"/>
        <v>0</v>
      </c>
      <c r="D590" s="98">
        <f t="shared" si="178"/>
        <v>235018</v>
      </c>
      <c r="E590" s="120">
        <f t="shared" si="162"/>
        <v>1.3606002065575652E-2</v>
      </c>
      <c r="F590">
        <v>157639695.27878258</v>
      </c>
      <c r="G590" s="29">
        <f t="shared" si="163"/>
        <v>132759593.297564</v>
      </c>
      <c r="H590" s="29">
        <f t="shared" si="164"/>
        <v>131340126.30655947</v>
      </c>
      <c r="I590" s="29">
        <f t="shared" si="165"/>
        <v>109614395.41646212</v>
      </c>
      <c r="J590" s="29">
        <f t="shared" si="166"/>
        <v>106184016.8548678</v>
      </c>
      <c r="K590" s="29">
        <f t="shared" si="167"/>
        <v>123828780.14582708</v>
      </c>
      <c r="L590" s="29">
        <f t="shared" si="168"/>
        <v>109062380.4755159</v>
      </c>
      <c r="M590" s="29">
        <f t="shared" si="169"/>
        <v>118564923.38751855</v>
      </c>
      <c r="N590" s="29">
        <f t="shared" si="170"/>
        <v>96563185.026948109</v>
      </c>
      <c r="O590" s="29">
        <f t="shared" si="171"/>
        <v>88440679.46731098</v>
      </c>
      <c r="P590" s="29">
        <f t="shared" si="172"/>
        <v>1360322.5330460225</v>
      </c>
      <c r="Q590" s="29">
        <f t="shared" si="173"/>
        <v>2188344.944465341</v>
      </c>
      <c r="R590" s="29">
        <f t="shared" si="174"/>
        <v>2700930.2467725379</v>
      </c>
      <c r="S590" s="29">
        <f t="shared" si="175"/>
        <v>-276007.47047310602</v>
      </c>
      <c r="T590" s="29">
        <f t="shared" si="176"/>
        <v>2109485.6671873108</v>
      </c>
    </row>
    <row r="591" spans="1:20">
      <c r="A591" s="25" t="s">
        <v>327</v>
      </c>
      <c r="B591" t="str">
        <f>VLOOKUP(A591,'Branch Population-2'!$A$2:$B$943,2,0)</f>
        <v>332514</v>
      </c>
      <c r="C591">
        <f t="shared" si="177"/>
        <v>0</v>
      </c>
      <c r="D591" s="98">
        <f t="shared" si="178"/>
        <v>332514</v>
      </c>
      <c r="E591" s="120">
        <f t="shared" si="162"/>
        <v>1.9250381548786995E-2</v>
      </c>
      <c r="F591">
        <v>223035706.35410526</v>
      </c>
      <c r="G591" s="29">
        <f t="shared" si="163"/>
        <v>187834222.93503559</v>
      </c>
      <c r="H591" s="29">
        <f t="shared" si="164"/>
        <v>185825897.41508868</v>
      </c>
      <c r="I591" s="29">
        <f t="shared" si="165"/>
        <v>155087359.5959011</v>
      </c>
      <c r="J591" s="29">
        <f t="shared" si="166"/>
        <v>150233906.25602937</v>
      </c>
      <c r="K591" s="29">
        <f t="shared" si="167"/>
        <v>175198508.20536956</v>
      </c>
      <c r="L591" s="29">
        <f t="shared" si="168"/>
        <v>154306344.11592174</v>
      </c>
      <c r="M591" s="29">
        <f t="shared" si="169"/>
        <v>167750967.73556641</v>
      </c>
      <c r="N591" s="29">
        <f t="shared" si="170"/>
        <v>136621922.17638913</v>
      </c>
      <c r="O591" s="29">
        <f t="shared" si="171"/>
        <v>125129837.25669286</v>
      </c>
      <c r="P591" s="29">
        <f t="shared" si="172"/>
        <v>1924645.2899491321</v>
      </c>
      <c r="Q591" s="29">
        <f t="shared" si="173"/>
        <v>3096168.5099181696</v>
      </c>
      <c r="R591" s="29">
        <f t="shared" si="174"/>
        <v>3821397.1698990022</v>
      </c>
      <c r="S591" s="29">
        <f t="shared" si="175"/>
        <v>-390507.73998967902</v>
      </c>
      <c r="T591" s="29">
        <f t="shared" si="176"/>
        <v>2984594.8699211185</v>
      </c>
    </row>
    <row r="592" spans="1:20">
      <c r="A592" s="25" t="s">
        <v>946</v>
      </c>
      <c r="B592" t="str">
        <f>VLOOKUP(A592,'Branch Population-2'!$A$2:$B$943,2,0)</f>
        <v>38382</v>
      </c>
      <c r="C592">
        <f t="shared" si="177"/>
        <v>0</v>
      </c>
      <c r="D592" s="98">
        <f t="shared" si="178"/>
        <v>38382</v>
      </c>
      <c r="E592" s="120">
        <f t="shared" si="162"/>
        <v>2.2220662727149608E-3</v>
      </c>
      <c r="F592">
        <v>25744950.532258097</v>
      </c>
      <c r="G592" s="29">
        <f t="shared" si="163"/>
        <v>21681652.936996747</v>
      </c>
      <c r="H592" s="29">
        <f t="shared" si="164"/>
        <v>21449832.471973915</v>
      </c>
      <c r="I592" s="29">
        <f t="shared" si="165"/>
        <v>17901691.465652201</v>
      </c>
      <c r="J592" s="29">
        <f t="shared" si="166"/>
        <v>17341458.675180353</v>
      </c>
      <c r="K592" s="29">
        <f t="shared" si="167"/>
        <v>20223115.844561417</v>
      </c>
      <c r="L592" s="29">
        <f t="shared" si="168"/>
        <v>17811539.062587764</v>
      </c>
      <c r="M592" s="29">
        <f t="shared" si="169"/>
        <v>19363448.286768407</v>
      </c>
      <c r="N592" s="29">
        <f t="shared" si="170"/>
        <v>15770231.078914475</v>
      </c>
      <c r="O592" s="29">
        <f t="shared" si="171"/>
        <v>14443702.862394923</v>
      </c>
      <c r="P592" s="29">
        <f t="shared" si="172"/>
        <v>222161.27898021616</v>
      </c>
      <c r="Q592" s="29">
        <f t="shared" si="173"/>
        <v>357389.8835768695</v>
      </c>
      <c r="R592" s="29">
        <f t="shared" si="174"/>
        <v>441102.82927955966</v>
      </c>
      <c r="S592" s="29">
        <f t="shared" si="175"/>
        <v>-45076.201532217769</v>
      </c>
      <c r="T592" s="29">
        <f t="shared" si="176"/>
        <v>344510.96885337873</v>
      </c>
    </row>
    <row r="593" spans="1:20">
      <c r="A593" s="25" t="s">
        <v>878</v>
      </c>
      <c r="B593" t="str">
        <f>VLOOKUP(A593,'Branch Population-2'!$A$2:$B$943,2,0)</f>
        <v>79562.06</v>
      </c>
      <c r="C593">
        <f t="shared" si="177"/>
        <v>0</v>
      </c>
      <c r="D593" s="98">
        <f t="shared" si="178"/>
        <v>79562.06</v>
      </c>
      <c r="E593" s="120">
        <f t="shared" si="162"/>
        <v>4.6061218830108922E-3</v>
      </c>
      <c r="F593">
        <v>53366716.141539015</v>
      </c>
      <c r="G593" s="29">
        <f t="shared" si="163"/>
        <v>44943905.264772847</v>
      </c>
      <c r="H593" s="29">
        <f t="shared" si="164"/>
        <v>44463364.549141183</v>
      </c>
      <c r="I593" s="29">
        <f t="shared" si="165"/>
        <v>37108421.929334283</v>
      </c>
      <c r="J593" s="29">
        <f t="shared" si="166"/>
        <v>35947115.199891083</v>
      </c>
      <c r="K593" s="29">
        <f t="shared" si="167"/>
        <v>41920503.262256943</v>
      </c>
      <c r="L593" s="29">
        <f t="shared" si="168"/>
        <v>36921544.984366409</v>
      </c>
      <c r="M593" s="29">
        <f t="shared" si="169"/>
        <v>40138498.108456179</v>
      </c>
      <c r="N593" s="29">
        <f t="shared" si="170"/>
        <v>32690117.016165342</v>
      </c>
      <c r="O593" s="29">
        <f t="shared" si="171"/>
        <v>29940356.254495248</v>
      </c>
      <c r="P593" s="29">
        <f t="shared" si="172"/>
        <v>460518.18581368076</v>
      </c>
      <c r="Q593" s="29">
        <f t="shared" si="173"/>
        <v>740833.60326548654</v>
      </c>
      <c r="R593" s="29">
        <f t="shared" si="174"/>
        <v>914362.19502136623</v>
      </c>
      <c r="S593" s="29">
        <f t="shared" si="175"/>
        <v>-93438.472483935228</v>
      </c>
      <c r="T593" s="29">
        <f t="shared" si="176"/>
        <v>714136.89684150508</v>
      </c>
    </row>
    <row r="594" spans="1:20">
      <c r="A594" s="25" t="s">
        <v>956</v>
      </c>
      <c r="B594" t="str">
        <f>VLOOKUP(A594,'Branch Population-2'!$A$2:$B$943,2,0)</f>
        <v>30974.22</v>
      </c>
      <c r="C594">
        <f t="shared" si="177"/>
        <v>0</v>
      </c>
      <c r="D594" s="98">
        <f t="shared" si="178"/>
        <v>30974.22</v>
      </c>
      <c r="E594" s="120">
        <f t="shared" si="162"/>
        <v>1.7932043558348497E-3</v>
      </c>
      <c r="F594">
        <v>20776138.858717091</v>
      </c>
      <c r="G594" s="29">
        <f t="shared" si="163"/>
        <v>17497063.416033126</v>
      </c>
      <c r="H594" s="29">
        <f t="shared" si="164"/>
        <v>17309984.626910113</v>
      </c>
      <c r="I594" s="29">
        <f t="shared" si="165"/>
        <v>14446639.826721739</v>
      </c>
      <c r="J594" s="29">
        <f t="shared" si="166"/>
        <v>13994532.753007784</v>
      </c>
      <c r="K594" s="29">
        <f t="shared" si="167"/>
        <v>16320026.03446749</v>
      </c>
      <c r="L594" s="29">
        <f t="shared" si="168"/>
        <v>14373886.96428501</v>
      </c>
      <c r="M594" s="29">
        <f t="shared" si="169"/>
        <v>15626275.524802975</v>
      </c>
      <c r="N594" s="29">
        <f t="shared" si="170"/>
        <v>12726554.293396238</v>
      </c>
      <c r="O594" s="29">
        <f t="shared" si="171"/>
        <v>11656047.888970094</v>
      </c>
      <c r="P594" s="29">
        <f t="shared" si="172"/>
        <v>179283.83957622302</v>
      </c>
      <c r="Q594" s="29">
        <f t="shared" si="173"/>
        <v>288413.1332313153</v>
      </c>
      <c r="R594" s="29">
        <f t="shared" si="174"/>
        <v>355969.36263684864</v>
      </c>
      <c r="S594" s="29">
        <f t="shared" si="175"/>
        <v>-36376.431218364087</v>
      </c>
      <c r="T594" s="29">
        <f t="shared" si="176"/>
        <v>278019.86716892559</v>
      </c>
    </row>
    <row r="595" spans="1:20">
      <c r="A595" s="25" t="s">
        <v>957</v>
      </c>
      <c r="B595" t="str">
        <f>VLOOKUP(A595,'Branch Population-2'!$A$2:$B$943,2,0)</f>
        <v>25811.85</v>
      </c>
      <c r="C595">
        <f t="shared" si="177"/>
        <v>0</v>
      </c>
      <c r="D595" s="98">
        <f t="shared" si="178"/>
        <v>25811.85</v>
      </c>
      <c r="E595" s="120">
        <f t="shared" si="162"/>
        <v>1.4943369631957078E-3</v>
      </c>
      <c r="F595">
        <v>17313449.048930906</v>
      </c>
      <c r="G595" s="29">
        <f t="shared" si="163"/>
        <v>14580886.180027602</v>
      </c>
      <c r="H595" s="29">
        <f t="shared" si="164"/>
        <v>14424987.189091759</v>
      </c>
      <c r="I595" s="29">
        <f t="shared" si="165"/>
        <v>12038866.522268115</v>
      </c>
      <c r="J595" s="29">
        <f t="shared" si="166"/>
        <v>11662110.627506485</v>
      </c>
      <c r="K595" s="29">
        <f t="shared" si="167"/>
        <v>13600021.695389573</v>
      </c>
      <c r="L595" s="29">
        <f t="shared" si="168"/>
        <v>11978239.136904173</v>
      </c>
      <c r="M595" s="29">
        <f t="shared" si="169"/>
        <v>13021896.270669144</v>
      </c>
      <c r="N595" s="29">
        <f t="shared" si="170"/>
        <v>10605461.911163529</v>
      </c>
      <c r="O595" s="29">
        <f t="shared" si="171"/>
        <v>9713373.2408084106</v>
      </c>
      <c r="P595" s="29">
        <f t="shared" si="172"/>
        <v>149403.19964685247</v>
      </c>
      <c r="Q595" s="29">
        <f t="shared" si="173"/>
        <v>240344.27769276273</v>
      </c>
      <c r="R595" s="29">
        <f t="shared" si="174"/>
        <v>296641.13553070714</v>
      </c>
      <c r="S595" s="29">
        <f t="shared" si="175"/>
        <v>-30313.692681970071</v>
      </c>
      <c r="T595" s="29">
        <f t="shared" si="176"/>
        <v>231683.22264077127</v>
      </c>
    </row>
    <row r="596" spans="1:20">
      <c r="A596" s="25" t="s">
        <v>329</v>
      </c>
      <c r="B596" t="str">
        <f>VLOOKUP(A596,'Branch Population-2'!$A$2:$B$943,2,0)</f>
        <v>99143</v>
      </c>
      <c r="C596">
        <f t="shared" si="177"/>
        <v>0</v>
      </c>
      <c r="D596" s="98">
        <f t="shared" si="178"/>
        <v>99143</v>
      </c>
      <c r="E596" s="120">
        <f t="shared" si="162"/>
        <v>5.7397299899895615E-3</v>
      </c>
      <c r="F596">
        <v>66500745.93871253</v>
      </c>
      <c r="G596" s="29">
        <f t="shared" si="163"/>
        <v>56005005.396609567</v>
      </c>
      <c r="H596" s="29">
        <f t="shared" si="164"/>
        <v>55406199.280102909</v>
      </c>
      <c r="I596" s="29">
        <f t="shared" si="165"/>
        <v>46241138.996903658</v>
      </c>
      <c r="J596" s="29">
        <f t="shared" si="166"/>
        <v>44794024.215345882</v>
      </c>
      <c r="K596" s="29">
        <f t="shared" si="167"/>
        <v>52237516.913588464</v>
      </c>
      <c r="L596" s="29">
        <f t="shared" si="168"/>
        <v>46008269.951595508</v>
      </c>
      <c r="M596" s="29">
        <f t="shared" si="169"/>
        <v>50016944.231542908</v>
      </c>
      <c r="N596" s="29">
        <f t="shared" si="170"/>
        <v>40735449.425689586</v>
      </c>
      <c r="O596" s="29">
        <f t="shared" si="171"/>
        <v>37308947.759012558</v>
      </c>
      <c r="P596" s="29">
        <f t="shared" si="172"/>
        <v>573855.86165222165</v>
      </c>
      <c r="Q596" s="29">
        <f t="shared" si="173"/>
        <v>923159.42961444356</v>
      </c>
      <c r="R596" s="29">
        <f t="shared" si="174"/>
        <v>1139394.9716862952</v>
      </c>
      <c r="S596" s="29">
        <f t="shared" si="175"/>
        <v>-116434.52265407395</v>
      </c>
      <c r="T596" s="29">
        <f t="shared" si="176"/>
        <v>889892.42314185097</v>
      </c>
    </row>
    <row r="597" spans="1:20">
      <c r="A597" s="25" t="s">
        <v>293</v>
      </c>
      <c r="B597" t="str">
        <f>VLOOKUP(A597,'Branch Population-2'!$A$2:$B$943,2,0)</f>
        <v>141121</v>
      </c>
      <c r="C597">
        <f t="shared" si="177"/>
        <v>0</v>
      </c>
      <c r="D597" s="98">
        <f t="shared" si="178"/>
        <v>141121</v>
      </c>
      <c r="E597" s="120">
        <f t="shared" si="162"/>
        <v>8.1699810971759684E-3</v>
      </c>
      <c r="F597">
        <v>94657734.460496977</v>
      </c>
      <c r="G597" s="29">
        <f t="shared" si="163"/>
        <v>79718006.985616133</v>
      </c>
      <c r="H597" s="29">
        <f t="shared" si="164"/>
        <v>78865661.202580154</v>
      </c>
      <c r="I597" s="29">
        <f t="shared" si="165"/>
        <v>65820035.467779286</v>
      </c>
      <c r="J597" s="29">
        <f t="shared" si="166"/>
        <v>63760199.825442307</v>
      </c>
      <c r="K597" s="29">
        <f t="shared" si="167"/>
        <v>74355331.434014693</v>
      </c>
      <c r="L597" s="29">
        <f t="shared" si="168"/>
        <v>65488567.663265288</v>
      </c>
      <c r="M597" s="29">
        <f t="shared" si="169"/>
        <v>71194549.155256227</v>
      </c>
      <c r="N597" s="29">
        <f t="shared" si="170"/>
        <v>57983189.518198371</v>
      </c>
      <c r="O597" s="29">
        <f t="shared" si="171"/>
        <v>53105877.537492424</v>
      </c>
      <c r="P597" s="29">
        <f t="shared" si="172"/>
        <v>816831.37540949113</v>
      </c>
      <c r="Q597" s="29">
        <f t="shared" si="173"/>
        <v>1314033.0821804858</v>
      </c>
      <c r="R597" s="29">
        <f t="shared" si="174"/>
        <v>1621824.6149434824</v>
      </c>
      <c r="S597" s="29">
        <f t="shared" si="175"/>
        <v>-165733.9022569982</v>
      </c>
      <c r="T597" s="29">
        <f t="shared" si="176"/>
        <v>1266680.5386784864</v>
      </c>
    </row>
    <row r="598" spans="1:20">
      <c r="A598" s="25" t="s">
        <v>966</v>
      </c>
      <c r="B598" t="str">
        <f>VLOOKUP(A598,'Branch Population-2'!$A$2:$B$943,2,0)</f>
        <v>328457</v>
      </c>
      <c r="C598">
        <f t="shared" si="177"/>
        <v>0</v>
      </c>
      <c r="D598" s="98">
        <f t="shared" si="178"/>
        <v>328457</v>
      </c>
      <c r="E598" s="120">
        <f t="shared" si="162"/>
        <v>1.9015507835369129E-2</v>
      </c>
      <c r="F598">
        <v>220314449.92376369</v>
      </c>
      <c r="G598" s="29">
        <f t="shared" si="163"/>
        <v>185542459.45305458</v>
      </c>
      <c r="H598" s="29">
        <f t="shared" si="164"/>
        <v>183558637.49276057</v>
      </c>
      <c r="I598" s="29">
        <f t="shared" si="165"/>
        <v>153195140.26714933</v>
      </c>
      <c r="J598" s="29">
        <f t="shared" si="166"/>
        <v>148400903.86310545</v>
      </c>
      <c r="K598" s="29">
        <f t="shared" si="167"/>
        <v>173060912.95287138</v>
      </c>
      <c r="L598" s="29">
        <f t="shared" si="168"/>
        <v>152423653.94925719</v>
      </c>
      <c r="M598" s="29">
        <f t="shared" si="169"/>
        <v>165704239.85011441</v>
      </c>
      <c r="N598" s="29">
        <f t="shared" si="170"/>
        <v>134954999.4655571</v>
      </c>
      <c r="O598" s="29">
        <f t="shared" si="171"/>
        <v>123603129.35943019</v>
      </c>
      <c r="P598" s="29">
        <f t="shared" si="172"/>
        <v>1901162.7119484358</v>
      </c>
      <c r="Q598" s="29">
        <f t="shared" si="173"/>
        <v>3058392.1887866142</v>
      </c>
      <c r="R598" s="29">
        <f t="shared" si="174"/>
        <v>3774772.3411150104</v>
      </c>
      <c r="S598" s="29">
        <f t="shared" si="175"/>
        <v>-385743.15894605941</v>
      </c>
      <c r="T598" s="29">
        <f t="shared" si="176"/>
        <v>2948179.8576591685</v>
      </c>
    </row>
    <row r="599" spans="1:20">
      <c r="A599" s="25" t="s">
        <v>962</v>
      </c>
      <c r="B599" t="str">
        <f>VLOOKUP(A599,'Branch Population-2'!$A$2:$B$943,2,0)</f>
        <v>100971.36</v>
      </c>
      <c r="C599">
        <f t="shared" si="177"/>
        <v>0</v>
      </c>
      <c r="D599" s="98">
        <f t="shared" si="178"/>
        <v>100971.36</v>
      </c>
      <c r="E599" s="120">
        <f t="shared" si="162"/>
        <v>5.8455800522682639E-3</v>
      </c>
      <c r="F599">
        <v>67727129.080684274</v>
      </c>
      <c r="G599" s="29">
        <f t="shared" si="163"/>
        <v>57037829.81857527</v>
      </c>
      <c r="H599" s="29">
        <f t="shared" si="164"/>
        <v>56427980.732305981</v>
      </c>
      <c r="I599" s="29">
        <f t="shared" si="165"/>
        <v>47093901.661906525</v>
      </c>
      <c r="J599" s="29">
        <f t="shared" si="166"/>
        <v>45620099.703422397</v>
      </c>
      <c r="K599" s="29">
        <f t="shared" si="167"/>
        <v>53200862.650797643</v>
      </c>
      <c r="L599" s="29">
        <f t="shared" si="168"/>
        <v>46856738.128357351</v>
      </c>
      <c r="M599" s="29">
        <f t="shared" si="169"/>
        <v>50939338.955882348</v>
      </c>
      <c r="N599" s="29">
        <f t="shared" si="170"/>
        <v>41486678.118708305</v>
      </c>
      <c r="O599" s="29">
        <f t="shared" si="171"/>
        <v>37996986.125056237</v>
      </c>
      <c r="P599" s="29">
        <f t="shared" si="172"/>
        <v>584438.70767473918</v>
      </c>
      <c r="Q599" s="29">
        <f t="shared" si="173"/>
        <v>940184.00799849362</v>
      </c>
      <c r="R599" s="29">
        <f t="shared" si="174"/>
        <v>1160407.2891512939</v>
      </c>
      <c r="S599" s="29">
        <f t="shared" si="175"/>
        <v>-118581.76677458477</v>
      </c>
      <c r="T599" s="29">
        <f t="shared" si="176"/>
        <v>906303.50320575503</v>
      </c>
    </row>
    <row r="600" spans="1:20">
      <c r="A600" s="25" t="s">
        <v>326</v>
      </c>
      <c r="B600" t="str">
        <f>VLOOKUP(A600,'Branch Population-2'!$A$2:$B$943,2,0)</f>
        <v>228594</v>
      </c>
      <c r="C600">
        <f t="shared" si="177"/>
        <v>0</v>
      </c>
      <c r="D600" s="98">
        <f t="shared" si="178"/>
        <v>228594</v>
      </c>
      <c r="E600" s="120">
        <f t="shared" si="162"/>
        <v>1.3234094563727887E-2</v>
      </c>
      <c r="F600">
        <v>153330759.78247637</v>
      </c>
      <c r="G600" s="29">
        <f t="shared" si="163"/>
        <v>129130732.41310599</v>
      </c>
      <c r="H600" s="29">
        <f t="shared" si="164"/>
        <v>127750065.24147792</v>
      </c>
      <c r="I600" s="29">
        <f t="shared" si="165"/>
        <v>106618187.14239226</v>
      </c>
      <c r="J600" s="29">
        <f t="shared" si="166"/>
        <v>103281574.81095767</v>
      </c>
      <c r="K600" s="29">
        <f t="shared" si="167"/>
        <v>120444034.79161255</v>
      </c>
      <c r="L600" s="29">
        <f t="shared" si="168"/>
        <v>106081261.02009243</v>
      </c>
      <c r="M600" s="29">
        <f t="shared" si="169"/>
        <v>115324060.696825</v>
      </c>
      <c r="N600" s="29">
        <f t="shared" si="170"/>
        <v>93923719.536589444</v>
      </c>
      <c r="O600" s="29">
        <f t="shared" si="171"/>
        <v>86023235.165606409</v>
      </c>
      <c r="P600" s="29">
        <f t="shared" si="172"/>
        <v>1323139.3728102634</v>
      </c>
      <c r="Q600" s="29">
        <f t="shared" si="173"/>
        <v>2128528.5562599893</v>
      </c>
      <c r="R600" s="29">
        <f t="shared" si="174"/>
        <v>2627102.8126812479</v>
      </c>
      <c r="S600" s="29">
        <f t="shared" si="175"/>
        <v>-268463.06114990852</v>
      </c>
      <c r="T600" s="29">
        <f t="shared" si="176"/>
        <v>2051824.8245028725</v>
      </c>
    </row>
    <row r="601" spans="1:20">
      <c r="A601" s="25" t="s">
        <v>304</v>
      </c>
      <c r="B601" t="str">
        <f>VLOOKUP(A601,'Branch Population-2'!$A$2:$B$943,2,0)</f>
        <v>55429.01</v>
      </c>
      <c r="C601">
        <f t="shared" si="177"/>
        <v>0</v>
      </c>
      <c r="D601" s="98">
        <f t="shared" si="178"/>
        <v>55429.01</v>
      </c>
      <c r="E601" s="120">
        <f t="shared" si="162"/>
        <v>3.2089764381996845E-3</v>
      </c>
      <c r="F601">
        <v>37179331.991611674</v>
      </c>
      <c r="G601" s="29">
        <f t="shared" si="163"/>
        <v>31311358.383130688</v>
      </c>
      <c r="H601" s="29">
        <f t="shared" si="164"/>
        <v>30976577.004516881</v>
      </c>
      <c r="I601" s="29">
        <f t="shared" si="165"/>
        <v>25852562.015177701</v>
      </c>
      <c r="J601" s="29">
        <f t="shared" si="166"/>
        <v>25043507.016860988</v>
      </c>
      <c r="K601" s="29">
        <f t="shared" si="167"/>
        <v>29205025.54268546</v>
      </c>
      <c r="L601" s="29">
        <f t="shared" si="168"/>
        <v>25722369.256827883</v>
      </c>
      <c r="M601" s="29">
        <f t="shared" si="169"/>
        <v>27963544.596992571</v>
      </c>
      <c r="N601" s="29">
        <f t="shared" si="170"/>
        <v>22774433.228478488</v>
      </c>
      <c r="O601" s="29">
        <f t="shared" si="171"/>
        <v>20858739.784188341</v>
      </c>
      <c r="P601" s="29">
        <f t="shared" si="172"/>
        <v>320832.15450490313</v>
      </c>
      <c r="Q601" s="29">
        <f t="shared" si="173"/>
        <v>516121.29202962678</v>
      </c>
      <c r="R601" s="29">
        <f t="shared" si="174"/>
        <v>637014.56764016999</v>
      </c>
      <c r="S601" s="29">
        <f t="shared" si="175"/>
        <v>-65096.379174907881</v>
      </c>
      <c r="T601" s="29">
        <f t="shared" si="176"/>
        <v>497522.32655108167</v>
      </c>
    </row>
    <row r="602" spans="1:20">
      <c r="A602" s="25" t="s">
        <v>947</v>
      </c>
      <c r="B602" t="str">
        <f>VLOOKUP(A602,'Branch Population-2'!$A$2:$B$943,2,0)</f>
        <v>50200.92</v>
      </c>
      <c r="C602">
        <f t="shared" si="177"/>
        <v>0</v>
      </c>
      <c r="D602" s="98">
        <f t="shared" si="178"/>
        <v>50200.92</v>
      </c>
      <c r="E602" s="120">
        <f t="shared" si="162"/>
        <v>2.9063042882408923E-3</v>
      </c>
      <c r="F602">
        <v>33672560.108223803</v>
      </c>
      <c r="G602" s="29">
        <f t="shared" si="163"/>
        <v>28358056.499347057</v>
      </c>
      <c r="H602" s="29">
        <f t="shared" si="164"/>
        <v>28054851.856051397</v>
      </c>
      <c r="I602" s="29">
        <f t="shared" si="165"/>
        <v>23414136.343387235</v>
      </c>
      <c r="J602" s="29">
        <f t="shared" si="166"/>
        <v>22681391.78875605</v>
      </c>
      <c r="K602" s="29">
        <f t="shared" si="167"/>
        <v>26450393.951945186</v>
      </c>
      <c r="L602" s="29">
        <f t="shared" si="168"/>
        <v>23296223.426550034</v>
      </c>
      <c r="M602" s="29">
        <f t="shared" si="169"/>
        <v>25326010.06639044</v>
      </c>
      <c r="N602" s="29">
        <f t="shared" si="170"/>
        <v>20626338.095307678</v>
      </c>
      <c r="O602" s="29">
        <f t="shared" si="171"/>
        <v>18891333.747560278</v>
      </c>
      <c r="P602" s="29">
        <f t="shared" si="172"/>
        <v>290571.11649167613</v>
      </c>
      <c r="Q602" s="29">
        <f t="shared" si="173"/>
        <v>467440.49174747901</v>
      </c>
      <c r="R602" s="29">
        <f t="shared" si="174"/>
        <v>576931.05738202366</v>
      </c>
      <c r="S602" s="29">
        <f t="shared" si="175"/>
        <v>-58956.458418600952</v>
      </c>
      <c r="T602" s="29">
        <f t="shared" si="176"/>
        <v>450595.78934216447</v>
      </c>
    </row>
    <row r="603" spans="1:20">
      <c r="A603" s="25" t="s">
        <v>826</v>
      </c>
      <c r="B603" t="str">
        <f>VLOOKUP(A603,'Branch Population-2'!$A$2:$B$943,2,0)</f>
        <v>73561.5</v>
      </c>
      <c r="C603">
        <f t="shared" si="177"/>
        <v>0</v>
      </c>
      <c r="D603" s="98">
        <f t="shared" si="178"/>
        <v>73561.5</v>
      </c>
      <c r="E603" s="120">
        <f t="shared" si="162"/>
        <v>4.2587287822500545E-3</v>
      </c>
      <c r="F603">
        <v>49341805.496813715</v>
      </c>
      <c r="G603" s="29">
        <f t="shared" si="163"/>
        <v>41554241.897891879</v>
      </c>
      <c r="H603" s="29">
        <f t="shared" si="164"/>
        <v>41109943.499221228</v>
      </c>
      <c r="I603" s="29">
        <f t="shared" si="165"/>
        <v>34309709.675123088</v>
      </c>
      <c r="J603" s="29">
        <f t="shared" si="166"/>
        <v>33235988.54500233</v>
      </c>
      <c r="K603" s="29">
        <f t="shared" si="167"/>
        <v>38758864.472922325</v>
      </c>
      <c r="L603" s="29">
        <f t="shared" si="168"/>
        <v>34136926.964528941</v>
      </c>
      <c r="M603" s="29">
        <f t="shared" si="169"/>
        <v>37111257.911185302</v>
      </c>
      <c r="N603" s="29">
        <f t="shared" si="170"/>
        <v>30224632.731790088</v>
      </c>
      <c r="O603" s="29">
        <f t="shared" si="171"/>
        <v>27682258.561619096</v>
      </c>
      <c r="P603" s="29">
        <f t="shared" si="172"/>
        <v>425785.9653927146</v>
      </c>
      <c r="Q603" s="29">
        <f t="shared" si="173"/>
        <v>684960.03128393227</v>
      </c>
      <c r="R603" s="29">
        <f t="shared" si="174"/>
        <v>845401.11969278124</v>
      </c>
      <c r="S603" s="29">
        <f t="shared" si="175"/>
        <v>-86391.355297072529</v>
      </c>
      <c r="T603" s="29">
        <f t="shared" si="176"/>
        <v>660276.7869133401</v>
      </c>
    </row>
    <row r="604" spans="1:20">
      <c r="A604" s="25" t="s">
        <v>385</v>
      </c>
      <c r="B604" t="str">
        <f>VLOOKUP(A604,'Branch Population-2'!$A$2:$B$943,2,0)</f>
        <v>28138</v>
      </c>
      <c r="C604">
        <f t="shared" si="177"/>
        <v>0</v>
      </c>
      <c r="D604" s="98">
        <f t="shared" si="178"/>
        <v>28138</v>
      </c>
      <c r="E604" s="120">
        <f t="shared" si="162"/>
        <v>1.6290058043263397E-3</v>
      </c>
      <c r="F604">
        <v>18873727.7389578</v>
      </c>
      <c r="G604" s="29">
        <f t="shared" si="163"/>
        <v>15894907.778156806</v>
      </c>
      <c r="H604" s="29">
        <f t="shared" si="164"/>
        <v>15724959.254244231</v>
      </c>
      <c r="I604" s="29">
        <f t="shared" si="165"/>
        <v>13123802.679915629</v>
      </c>
      <c r="J604" s="29">
        <f t="shared" si="166"/>
        <v>12713093.747126902</v>
      </c>
      <c r="K604" s="29">
        <f t="shared" si="167"/>
        <v>14825648.315206846</v>
      </c>
      <c r="L604" s="29">
        <f t="shared" si="168"/>
        <v>13057711.587282959</v>
      </c>
      <c r="M604" s="29">
        <f t="shared" si="169"/>
        <v>14195422.539031042</v>
      </c>
      <c r="N604" s="29">
        <f t="shared" si="170"/>
        <v>11561220.418386105</v>
      </c>
      <c r="O604" s="29">
        <f t="shared" si="171"/>
        <v>10588737.198219696</v>
      </c>
      <c r="P604" s="29">
        <f t="shared" si="172"/>
        <v>162867.33541621914</v>
      </c>
      <c r="Q604" s="29">
        <f t="shared" si="173"/>
        <v>262003.97436522209</v>
      </c>
      <c r="R604" s="29">
        <f t="shared" si="174"/>
        <v>323374.27466698585</v>
      </c>
      <c r="S604" s="29">
        <f t="shared" si="175"/>
        <v>-33045.546316334316</v>
      </c>
      <c r="T604" s="29">
        <f t="shared" si="176"/>
        <v>252562.38970341228</v>
      </c>
    </row>
    <row r="605" spans="1:20">
      <c r="A605" s="25" t="s">
        <v>967</v>
      </c>
      <c r="B605" t="str">
        <f>VLOOKUP(A605,'Branch Population-2'!$A$2:$B$943,2,0)</f>
        <v>63892.08</v>
      </c>
      <c r="C605">
        <f t="shared" si="177"/>
        <v>0</v>
      </c>
      <c r="D605" s="98">
        <f t="shared" si="178"/>
        <v>63892.08</v>
      </c>
      <c r="E605" s="120">
        <f t="shared" si="162"/>
        <v>3.6989327304884087E-3</v>
      </c>
      <c r="F605">
        <v>42855985.592284843</v>
      </c>
      <c r="G605" s="29">
        <f t="shared" si="163"/>
        <v>36092071.908259891</v>
      </c>
      <c r="H605" s="29">
        <f t="shared" si="164"/>
        <v>35706175.089519963</v>
      </c>
      <c r="I605" s="29">
        <f t="shared" si="165"/>
        <v>29799809.891583759</v>
      </c>
      <c r="J605" s="29">
        <f t="shared" si="166"/>
        <v>28867225.91296225</v>
      </c>
      <c r="K605" s="29">
        <f t="shared" si="167"/>
        <v>33664137.757021151</v>
      </c>
      <c r="L605" s="29">
        <f t="shared" si="168"/>
        <v>29649738.906518228</v>
      </c>
      <c r="M605" s="29">
        <f t="shared" si="169"/>
        <v>32233103.720860559</v>
      </c>
      <c r="N605" s="29">
        <f t="shared" si="170"/>
        <v>26251703.030391593</v>
      </c>
      <c r="O605" s="29">
        <f t="shared" si="171"/>
        <v>24043515.678713083</v>
      </c>
      <c r="P605" s="29">
        <f t="shared" si="172"/>
        <v>369817.78462576965</v>
      </c>
      <c r="Q605" s="29">
        <f t="shared" si="173"/>
        <v>594924.26222406421</v>
      </c>
      <c r="R605" s="29">
        <f t="shared" si="174"/>
        <v>734275.89121348469</v>
      </c>
      <c r="S605" s="29">
        <f t="shared" si="175"/>
        <v>-75035.492532764853</v>
      </c>
      <c r="T605" s="29">
        <f t="shared" si="176"/>
        <v>573485.55007184576</v>
      </c>
    </row>
    <row r="606" spans="1:20">
      <c r="A606" s="25" t="s">
        <v>302</v>
      </c>
      <c r="B606" t="str">
        <f>VLOOKUP(A606,'Branch Population-2'!$A$2:$B$943,2,0)</f>
        <v>705356</v>
      </c>
      <c r="C606">
        <f t="shared" si="177"/>
        <v>0</v>
      </c>
      <c r="D606" s="98">
        <f t="shared" si="178"/>
        <v>705356</v>
      </c>
      <c r="E606" s="120">
        <f t="shared" si="162"/>
        <v>4.0835490017641966E-2</v>
      </c>
      <c r="F606">
        <v>473121654.09909439</v>
      </c>
      <c r="G606" s="29">
        <f t="shared" si="163"/>
        <v>398449377.0264259</v>
      </c>
      <c r="H606" s="29">
        <f t="shared" si="164"/>
        <v>394189152.0270344</v>
      </c>
      <c r="I606" s="29">
        <f t="shared" si="165"/>
        <v>328984041.61968046</v>
      </c>
      <c r="J606" s="29">
        <f t="shared" si="166"/>
        <v>318688497.87115085</v>
      </c>
      <c r="K606" s="29">
        <f t="shared" si="167"/>
        <v>371645461.40525413</v>
      </c>
      <c r="L606" s="29">
        <f t="shared" si="168"/>
        <v>327327287.45325035</v>
      </c>
      <c r="M606" s="29">
        <f t="shared" si="169"/>
        <v>355847127.03251046</v>
      </c>
      <c r="N606" s="29">
        <f t="shared" si="170"/>
        <v>289813639.54194152</v>
      </c>
      <c r="O606" s="29">
        <f t="shared" si="171"/>
        <v>265435685.37875655</v>
      </c>
      <c r="P606" s="29">
        <f t="shared" si="172"/>
        <v>4082715.6244168975</v>
      </c>
      <c r="Q606" s="29">
        <f t="shared" si="173"/>
        <v>6567846.8740619663</v>
      </c>
      <c r="R606" s="29">
        <f t="shared" si="174"/>
        <v>8106261.4571755789</v>
      </c>
      <c r="S606" s="29">
        <f t="shared" si="175"/>
        <v>-828377.08321502269</v>
      </c>
      <c r="T606" s="29">
        <f t="shared" si="176"/>
        <v>6331167.7074291017</v>
      </c>
    </row>
    <row r="607" spans="1:20">
      <c r="A607" s="25" t="s">
        <v>516</v>
      </c>
      <c r="B607" t="str">
        <f>VLOOKUP(A607,'Branch Population-2'!$A$2:$B$943,2,0)</f>
        <v>632664</v>
      </c>
      <c r="C607">
        <f t="shared" si="177"/>
        <v>0</v>
      </c>
      <c r="D607" s="98">
        <f t="shared" si="178"/>
        <v>632664</v>
      </c>
      <c r="E607" s="120">
        <f t="shared" si="162"/>
        <v>3.6627099587330986E-2</v>
      </c>
      <c r="F607">
        <v>424363070.80247343</v>
      </c>
      <c r="G607" s="29">
        <f t="shared" si="163"/>
        <v>357386308.00198293</v>
      </c>
      <c r="H607" s="29">
        <f t="shared" si="164"/>
        <v>353565129.77564758</v>
      </c>
      <c r="I607" s="29">
        <f t="shared" si="165"/>
        <v>295079874.14479142</v>
      </c>
      <c r="J607" s="29">
        <f t="shared" si="166"/>
        <v>285845360.09781408</v>
      </c>
      <c r="K607" s="29">
        <f t="shared" si="167"/>
        <v>333344728.3279559</v>
      </c>
      <c r="L607" s="29">
        <f t="shared" si="168"/>
        <v>293593860.39010537</v>
      </c>
      <c r="M607" s="29">
        <f t="shared" si="169"/>
        <v>319174525.73862869</v>
      </c>
      <c r="N607" s="29">
        <f t="shared" si="170"/>
        <v>259946263.23042956</v>
      </c>
      <c r="O607" s="29">
        <f t="shared" si="171"/>
        <v>238080632.26862127</v>
      </c>
      <c r="P607" s="29">
        <f t="shared" si="172"/>
        <v>3661962.4669047855</v>
      </c>
      <c r="Q607" s="29">
        <f t="shared" si="173"/>
        <v>5890983.0989337852</v>
      </c>
      <c r="R607" s="29">
        <f t="shared" si="174"/>
        <v>7270853.0139993569</v>
      </c>
      <c r="S607" s="29">
        <f t="shared" si="175"/>
        <v>-743006.87734299991</v>
      </c>
      <c r="T607" s="29">
        <f t="shared" si="176"/>
        <v>5678695.419692928</v>
      </c>
    </row>
    <row r="608" spans="1:20">
      <c r="A608" s="25" t="s">
        <v>305</v>
      </c>
      <c r="B608" t="str">
        <f>VLOOKUP(A608,'Branch Population-2'!$A$2:$B$943,2,0)</f>
        <v>527771</v>
      </c>
      <c r="C608">
        <f t="shared" si="177"/>
        <v>0</v>
      </c>
      <c r="D608" s="98">
        <f t="shared" si="178"/>
        <v>527771</v>
      </c>
      <c r="E608" s="120">
        <f t="shared" si="162"/>
        <v>3.0554482278595373E-2</v>
      </c>
      <c r="F608">
        <v>354005478.80153167</v>
      </c>
      <c r="G608" s="29">
        <f t="shared" si="163"/>
        <v>298133178.37037438</v>
      </c>
      <c r="H608" s="29">
        <f t="shared" si="164"/>
        <v>294945535.23959529</v>
      </c>
      <c r="I608" s="29">
        <f t="shared" si="165"/>
        <v>246156886.21016958</v>
      </c>
      <c r="J608" s="29">
        <f t="shared" si="166"/>
        <v>238453415.31078655</v>
      </c>
      <c r="K608" s="29">
        <f t="shared" si="167"/>
        <v>278077590.33922213</v>
      </c>
      <c r="L608" s="29">
        <f t="shared" si="168"/>
        <v>244917247.21486655</v>
      </c>
      <c r="M608" s="29">
        <f t="shared" si="169"/>
        <v>266256747.0625827</v>
      </c>
      <c r="N608" s="29">
        <f t="shared" si="170"/>
        <v>216848278.5355055</v>
      </c>
      <c r="O608" s="29">
        <f t="shared" si="171"/>
        <v>198607876.17604688</v>
      </c>
      <c r="P608" s="29">
        <f t="shared" si="172"/>
        <v>3054824.6669967086</v>
      </c>
      <c r="Q608" s="29">
        <f t="shared" si="173"/>
        <v>4914283.1599512268</v>
      </c>
      <c r="R608" s="29">
        <f t="shared" si="174"/>
        <v>6065376.5127325952</v>
      </c>
      <c r="S608" s="29">
        <f t="shared" si="175"/>
        <v>-619819.4976515061</v>
      </c>
      <c r="T608" s="29">
        <f t="shared" si="176"/>
        <v>4737191.8749079397</v>
      </c>
    </row>
    <row r="609" spans="1:20">
      <c r="A609" s="25" t="s">
        <v>831</v>
      </c>
      <c r="B609" t="str">
        <f>VLOOKUP(A609,'Branch Population-2'!$A$2:$B$943,2,0)</f>
        <v>137947</v>
      </c>
      <c r="C609">
        <f t="shared" si="177"/>
        <v>0</v>
      </c>
      <c r="D609" s="98">
        <f t="shared" si="178"/>
        <v>137947</v>
      </c>
      <c r="E609" s="120">
        <f t="shared" si="162"/>
        <v>7.9862272972281469E-3</v>
      </c>
      <c r="F609">
        <v>92528755.434146419</v>
      </c>
      <c r="G609" s="29">
        <f t="shared" si="163"/>
        <v>77925042.407896683</v>
      </c>
      <c r="H609" s="29">
        <f t="shared" si="164"/>
        <v>77091867.021296084</v>
      </c>
      <c r="I609" s="29">
        <f t="shared" si="165"/>
        <v>64339654.854158841</v>
      </c>
      <c r="J609" s="29">
        <f t="shared" si="166"/>
        <v>62326147.669874005</v>
      </c>
      <c r="K609" s="29">
        <f t="shared" si="167"/>
        <v>72682980.600534469</v>
      </c>
      <c r="L609" s="29">
        <f t="shared" si="168"/>
        <v>64015642.203814149</v>
      </c>
      <c r="M609" s="29">
        <f t="shared" si="169"/>
        <v>69593288.541890517</v>
      </c>
      <c r="N609" s="29">
        <f t="shared" si="170"/>
        <v>56679070.049580932</v>
      </c>
      <c r="O609" s="29">
        <f t="shared" si="171"/>
        <v>51911455.337366283</v>
      </c>
      <c r="P609" s="29">
        <f t="shared" si="172"/>
        <v>798459.74549225892</v>
      </c>
      <c r="Q609" s="29">
        <f t="shared" si="173"/>
        <v>1284478.7210092861</v>
      </c>
      <c r="R609" s="29">
        <f t="shared" si="174"/>
        <v>1585347.6106150649</v>
      </c>
      <c r="S609" s="29">
        <f t="shared" si="175"/>
        <v>-162006.32517234239</v>
      </c>
      <c r="T609" s="29">
        <f t="shared" si="176"/>
        <v>1238191.1995314742</v>
      </c>
    </row>
    <row r="610" spans="1:20">
      <c r="A610" s="25" t="s">
        <v>827</v>
      </c>
      <c r="B610" t="str">
        <f>VLOOKUP(A610,'Branch Population-2'!$A$2:$B$943,2,0)</f>
        <v>102768.96</v>
      </c>
      <c r="C610">
        <f t="shared" si="177"/>
        <v>0</v>
      </c>
      <c r="D610" s="98">
        <f t="shared" si="178"/>
        <v>102768.96000000001</v>
      </c>
      <c r="E610" s="120">
        <f t="shared" si="162"/>
        <v>5.9496493121252913E-3</v>
      </c>
      <c r="F610">
        <v>68932879.773112684</v>
      </c>
      <c r="G610" s="29">
        <f t="shared" si="163"/>
        <v>58053278.188111655</v>
      </c>
      <c r="H610" s="29">
        <f t="shared" si="164"/>
        <v>57432571.917018101</v>
      </c>
      <c r="I610" s="29">
        <f t="shared" si="165"/>
        <v>47932317.601113878</v>
      </c>
      <c r="J610" s="29">
        <f t="shared" si="166"/>
        <v>46432277.445971102</v>
      </c>
      <c r="K610" s="29">
        <f t="shared" si="167"/>
        <v>54148001.232481338</v>
      </c>
      <c r="L610" s="29">
        <f t="shared" si="168"/>
        <v>47690931.829021931</v>
      </c>
      <c r="M610" s="29">
        <f t="shared" si="169"/>
        <v>51846215.477176048</v>
      </c>
      <c r="N610" s="29">
        <f t="shared" si="170"/>
        <v>42225268.275225855</v>
      </c>
      <c r="O610" s="29">
        <f t="shared" si="171"/>
        <v>38673449.057301588</v>
      </c>
      <c r="P610" s="29">
        <f t="shared" si="172"/>
        <v>594843.50979799591</v>
      </c>
      <c r="Q610" s="29">
        <f t="shared" si="173"/>
        <v>956922.16793590656</v>
      </c>
      <c r="R610" s="29">
        <f t="shared" si="174"/>
        <v>1181066.0991641369</v>
      </c>
      <c r="S610" s="29">
        <f t="shared" si="175"/>
        <v>-120692.88604597018</v>
      </c>
      <c r="T610" s="29">
        <f t="shared" si="176"/>
        <v>922438.48620848649</v>
      </c>
    </row>
    <row r="611" spans="1:20">
      <c r="A611" s="25" t="s">
        <v>1021</v>
      </c>
      <c r="B611" t="str">
        <f>VLOOKUP(A611,'Branch Population-2'!$A$2:$B$943,2,0)</f>
        <v>87964.48</v>
      </c>
      <c r="C611">
        <f t="shared" si="177"/>
        <v>0</v>
      </c>
      <c r="D611" s="98">
        <f t="shared" si="178"/>
        <v>87964.479999999996</v>
      </c>
      <c r="E611" s="120">
        <f t="shared" si="162"/>
        <v>5.0925669377549299E-3</v>
      </c>
      <c r="F611">
        <v>59002688.400703624</v>
      </c>
      <c r="G611" s="29">
        <f t="shared" si="163"/>
        <v>49690358.140362449</v>
      </c>
      <c r="H611" s="29">
        <f t="shared" si="164"/>
        <v>49159068.299835861</v>
      </c>
      <c r="I611" s="29">
        <f t="shared" si="165"/>
        <v>41027382.129553795</v>
      </c>
      <c r="J611" s="29">
        <f t="shared" si="166"/>
        <v>39743431.681614518</v>
      </c>
      <c r="K611" s="29">
        <f t="shared" si="167"/>
        <v>46347659.560382627</v>
      </c>
      <c r="L611" s="29">
        <f t="shared" si="168"/>
        <v>40820769.413793452</v>
      </c>
      <c r="M611" s="29">
        <f t="shared" si="169"/>
        <v>44377459.735096499</v>
      </c>
      <c r="N611" s="29">
        <f t="shared" si="170"/>
        <v>36142467.206934258</v>
      </c>
      <c r="O611" s="29">
        <f t="shared" si="171"/>
        <v>33102308.675032072</v>
      </c>
      <c r="P611" s="29">
        <f t="shared" si="172"/>
        <v>509152.76383798773</v>
      </c>
      <c r="Q611" s="29">
        <f t="shared" si="173"/>
        <v>819071.83747850207</v>
      </c>
      <c r="R611" s="29">
        <f t="shared" si="174"/>
        <v>1010926.5021131062</v>
      </c>
      <c r="S611" s="29">
        <f t="shared" si="175"/>
        <v>-103306.35788017142</v>
      </c>
      <c r="T611" s="29">
        <f t="shared" si="176"/>
        <v>789555.73522702453</v>
      </c>
    </row>
    <row r="612" spans="1:20">
      <c r="A612" s="25" t="s">
        <v>968</v>
      </c>
      <c r="B612" t="str">
        <f>VLOOKUP(A612,'Branch Population-2'!$A$2:$B$943,2,0)</f>
        <v>84142.8</v>
      </c>
      <c r="C612">
        <f t="shared" si="177"/>
        <v>0</v>
      </c>
      <c r="D612" s="98">
        <f t="shared" si="178"/>
        <v>84142.8</v>
      </c>
      <c r="E612" s="120">
        <f t="shared" si="162"/>
        <v>4.8713167102235532E-3</v>
      </c>
      <c r="F612">
        <v>56439274.233903565</v>
      </c>
      <c r="G612" s="29">
        <f t="shared" si="163"/>
        <v>47531524.848812729</v>
      </c>
      <c r="H612" s="29">
        <f t="shared" si="164"/>
        <v>47023317.276921652</v>
      </c>
      <c r="I612" s="29">
        <f t="shared" si="165"/>
        <v>39244918.051588774</v>
      </c>
      <c r="J612" s="29">
        <f t="shared" si="166"/>
        <v>38016749.752852</v>
      </c>
      <c r="K612" s="29">
        <f t="shared" si="167"/>
        <v>44334052.208998039</v>
      </c>
      <c r="L612" s="29">
        <f t="shared" si="168"/>
        <v>39047281.773631126</v>
      </c>
      <c r="M612" s="29">
        <f t="shared" si="169"/>
        <v>42449449.129901953</v>
      </c>
      <c r="N612" s="29">
        <f t="shared" si="170"/>
        <v>34572231.76559025</v>
      </c>
      <c r="O612" s="29">
        <f t="shared" si="171"/>
        <v>31664155.104213528</v>
      </c>
      <c r="P612" s="29">
        <f t="shared" si="172"/>
        <v>487032.25639561599</v>
      </c>
      <c r="Q612" s="29">
        <f t="shared" si="173"/>
        <v>783486.67333207803</v>
      </c>
      <c r="R612" s="29">
        <f t="shared" si="174"/>
        <v>967006.07429274486</v>
      </c>
      <c r="S612" s="29">
        <f t="shared" si="175"/>
        <v>-98818.138978820643</v>
      </c>
      <c r="T612" s="29">
        <f t="shared" si="176"/>
        <v>755252.91933812923</v>
      </c>
    </row>
    <row r="613" spans="1:20">
      <c r="A613" s="25" t="s">
        <v>982</v>
      </c>
      <c r="B613" t="str">
        <f>VLOOKUP(A613,'Branch Population-2'!$A$2:$B$943,2,0)</f>
        <v>246874.6</v>
      </c>
      <c r="C613">
        <f t="shared" si="177"/>
        <v>0</v>
      </c>
      <c r="D613" s="98">
        <f t="shared" si="178"/>
        <v>246874.6</v>
      </c>
      <c r="E613" s="120">
        <f t="shared" si="162"/>
        <v>1.4292421506174689E-2</v>
      </c>
      <c r="F613">
        <v>165592578.93468305</v>
      </c>
      <c r="G613" s="29">
        <f t="shared" si="163"/>
        <v>139457281.95924905</v>
      </c>
      <c r="H613" s="29">
        <f t="shared" si="164"/>
        <v>137966203.20946205</v>
      </c>
      <c r="I613" s="29">
        <f t="shared" si="165"/>
        <v>115144414.56688815</v>
      </c>
      <c r="J613" s="29">
        <f t="shared" si="166"/>
        <v>111540974.25490281</v>
      </c>
      <c r="K613" s="29">
        <f t="shared" si="167"/>
        <v>130075911.49183895</v>
      </c>
      <c r="L613" s="29">
        <f t="shared" si="168"/>
        <v>114564550.60863763</v>
      </c>
      <c r="M613" s="29">
        <f t="shared" si="169"/>
        <v>124546494.46137866</v>
      </c>
      <c r="N613" s="29">
        <f t="shared" si="170"/>
        <v>101434773.83967954</v>
      </c>
      <c r="O613" s="29">
        <f t="shared" si="171"/>
        <v>92902489.882564798</v>
      </c>
      <c r="P613" s="29">
        <f t="shared" si="172"/>
        <v>1428950.4685459142</v>
      </c>
      <c r="Q613" s="29">
        <f t="shared" si="173"/>
        <v>2298746.4059216883</v>
      </c>
      <c r="R613" s="29">
        <f t="shared" si="174"/>
        <v>2837191.5100114527</v>
      </c>
      <c r="S613" s="29">
        <f t="shared" si="175"/>
        <v>-289931.97912525793</v>
      </c>
      <c r="T613" s="29">
        <f t="shared" si="176"/>
        <v>2215908.6976001859</v>
      </c>
    </row>
    <row r="614" spans="1:20">
      <c r="A614" s="25" t="s">
        <v>829</v>
      </c>
      <c r="B614" t="str">
        <f>VLOOKUP(A614,'Branch Population-2'!$A$2:$B$943,2,0)</f>
        <v>58605.58</v>
      </c>
      <c r="C614">
        <f t="shared" si="177"/>
        <v>0</v>
      </c>
      <c r="D614" s="98">
        <f t="shared" si="178"/>
        <v>58605.58</v>
      </c>
      <c r="E614" s="120">
        <f t="shared" si="162"/>
        <v>3.392879024305624E-3</v>
      </c>
      <c r="F614">
        <v>39310034.860463098</v>
      </c>
      <c r="G614" s="29">
        <f t="shared" si="163"/>
        <v>33105774.731160384</v>
      </c>
      <c r="H614" s="29">
        <f t="shared" si="164"/>
        <v>32751807.433767524</v>
      </c>
      <c r="I614" s="29">
        <f t="shared" si="165"/>
        <v>27334141.298671186</v>
      </c>
      <c r="J614" s="29">
        <f t="shared" si="166"/>
        <v>26478720.329971761</v>
      </c>
      <c r="K614" s="29">
        <f t="shared" si="167"/>
        <v>30878730.48506362</v>
      </c>
      <c r="L614" s="29">
        <f t="shared" si="168"/>
        <v>27196487.349685069</v>
      </c>
      <c r="M614" s="29">
        <f t="shared" si="169"/>
        <v>29566101.757231746</v>
      </c>
      <c r="N614" s="29">
        <f t="shared" si="170"/>
        <v>24079608.647642348</v>
      </c>
      <c r="O614" s="29">
        <f t="shared" si="171"/>
        <v>22054129.112560958</v>
      </c>
      <c r="P614" s="29">
        <f t="shared" si="172"/>
        <v>339218.66000149492</v>
      </c>
      <c r="Q614" s="29">
        <f t="shared" si="173"/>
        <v>545699.58348066581</v>
      </c>
      <c r="R614" s="29">
        <f t="shared" si="174"/>
        <v>673521.10753920011</v>
      </c>
      <c r="S614" s="29">
        <f t="shared" si="175"/>
        <v>-68826.974493056943</v>
      </c>
      <c r="T614" s="29">
        <f t="shared" si="176"/>
        <v>526034.73362550663</v>
      </c>
    </row>
    <row r="615" spans="1:20">
      <c r="A615" s="25" t="s">
        <v>325</v>
      </c>
      <c r="B615" t="str">
        <f>VLOOKUP(A615,'Branch Population-2'!$A$2:$B$943,2,0)</f>
        <v>90047.76</v>
      </c>
      <c r="C615">
        <f t="shared" si="177"/>
        <v>0</v>
      </c>
      <c r="D615" s="98">
        <f t="shared" si="178"/>
        <v>90047.76</v>
      </c>
      <c r="E615" s="120">
        <f t="shared" si="162"/>
        <v>5.2131751974761956E-3</v>
      </c>
      <c r="F615">
        <v>60400060.620620325</v>
      </c>
      <c r="G615" s="29">
        <f t="shared" si="163"/>
        <v>50867184.619717009</v>
      </c>
      <c r="H615" s="29">
        <f t="shared" si="164"/>
        <v>50323312.137890518</v>
      </c>
      <c r="I615" s="29">
        <f t="shared" si="165"/>
        <v>41999041.652157202</v>
      </c>
      <c r="J615" s="29">
        <f t="shared" si="166"/>
        <v>40684683.154409833</v>
      </c>
      <c r="K615" s="29">
        <f t="shared" si="167"/>
        <v>47445320.254891977</v>
      </c>
      <c r="L615" s="29">
        <f t="shared" si="168"/>
        <v>41787535.68700245</v>
      </c>
      <c r="M615" s="29">
        <f t="shared" si="169"/>
        <v>45428459.801452048</v>
      </c>
      <c r="N615" s="29">
        <f t="shared" si="170"/>
        <v>36998436.333141364</v>
      </c>
      <c r="O615" s="29">
        <f t="shared" si="171"/>
        <v>33886277.131578632</v>
      </c>
      <c r="P615" s="29">
        <f t="shared" si="172"/>
        <v>521211.12841705873</v>
      </c>
      <c r="Q615" s="29">
        <f t="shared" si="173"/>
        <v>838470.07614918158</v>
      </c>
      <c r="R615" s="29">
        <f t="shared" si="174"/>
        <v>1034868.4723643052</v>
      </c>
      <c r="S615" s="29">
        <f t="shared" si="175"/>
        <v>-105752.98257737425</v>
      </c>
      <c r="T615" s="29">
        <f t="shared" si="176"/>
        <v>808254.93826993171</v>
      </c>
    </row>
    <row r="616" spans="1:20">
      <c r="A616" s="25" t="s">
        <v>920</v>
      </c>
      <c r="B616" t="str">
        <f>VLOOKUP(A616,'Branch Population-2'!$A$2:$B$943,2,0)</f>
        <v>54054.14</v>
      </c>
      <c r="C616">
        <f t="shared" si="177"/>
        <v>0</v>
      </c>
      <c r="D616" s="98">
        <f t="shared" si="178"/>
        <v>54054.14</v>
      </c>
      <c r="E616" s="120">
        <f t="shared" si="162"/>
        <v>3.1293804750823998E-3</v>
      </c>
      <c r="F616">
        <v>36257129.914119996</v>
      </c>
      <c r="G616" s="29">
        <f t="shared" si="163"/>
        <v>30534706.458439719</v>
      </c>
      <c r="H616" s="29">
        <f t="shared" si="164"/>
        <v>30208229.050508678</v>
      </c>
      <c r="I616" s="29">
        <f t="shared" si="165"/>
        <v>25211310.945786286</v>
      </c>
      <c r="J616" s="29">
        <f t="shared" si="166"/>
        <v>24422323.876619592</v>
      </c>
      <c r="K616" s="29">
        <f t="shared" si="167"/>
        <v>28480619.433540229</v>
      </c>
      <c r="L616" s="29">
        <f t="shared" si="168"/>
        <v>25084347.509368658</v>
      </c>
      <c r="M616" s="29">
        <f t="shared" si="169"/>
        <v>27269932.379129268</v>
      </c>
      <c r="N616" s="29">
        <f t="shared" si="170"/>
        <v>22209532.556198064</v>
      </c>
      <c r="O616" s="29">
        <f t="shared" si="171"/>
        <v>20341356.277481526</v>
      </c>
      <c r="P616" s="29">
        <f t="shared" si="172"/>
        <v>312874.18260058522</v>
      </c>
      <c r="Q616" s="29">
        <f t="shared" si="173"/>
        <v>503319.33722702845</v>
      </c>
      <c r="R616" s="29">
        <f t="shared" si="174"/>
        <v>621213.95675768366</v>
      </c>
      <c r="S616" s="29">
        <f t="shared" si="175"/>
        <v>-63481.718208814389</v>
      </c>
      <c r="T616" s="29">
        <f t="shared" si="176"/>
        <v>485181.70345308143</v>
      </c>
    </row>
    <row r="617" spans="1:20">
      <c r="A617" s="25" t="s">
        <v>493</v>
      </c>
      <c r="B617" t="str">
        <f>VLOOKUP(A617,'Branch Population-2'!$A$2:$B$943,2,0)</f>
        <v>66439</v>
      </c>
      <c r="C617">
        <f t="shared" si="177"/>
        <v>0</v>
      </c>
      <c r="D617" s="98">
        <f t="shared" si="178"/>
        <v>66439</v>
      </c>
      <c r="E617" s="120">
        <f t="shared" si="162"/>
        <v>3.8463827078554867E-3</v>
      </c>
      <c r="F617">
        <v>44564347.048426233</v>
      </c>
      <c r="G617" s="29">
        <f t="shared" si="163"/>
        <v>37530804.530277915</v>
      </c>
      <c r="H617" s="29">
        <f t="shared" si="164"/>
        <v>37129524.766960427</v>
      </c>
      <c r="I617" s="29">
        <f t="shared" si="165"/>
        <v>30987715.056184325</v>
      </c>
      <c r="J617" s="29">
        <f t="shared" si="166"/>
        <v>30017955.628167041</v>
      </c>
      <c r="K617" s="29">
        <f t="shared" si="167"/>
        <v>35006086.01940535</v>
      </c>
      <c r="L617" s="29">
        <f t="shared" si="168"/>
        <v>30831661.814894184</v>
      </c>
      <c r="M617" s="29">
        <f t="shared" si="169"/>
        <v>33518006.897102971</v>
      </c>
      <c r="N617" s="29">
        <f t="shared" si="170"/>
        <v>27298170.5656818</v>
      </c>
      <c r="O617" s="29">
        <f t="shared" si="171"/>
        <v>25001958.586698357</v>
      </c>
      <c r="P617" s="29">
        <f t="shared" si="172"/>
        <v>384559.77317926585</v>
      </c>
      <c r="Q617" s="29">
        <f t="shared" si="173"/>
        <v>618639.6351144712</v>
      </c>
      <c r="R617" s="29">
        <f t="shared" si="174"/>
        <v>763546.21631245548</v>
      </c>
      <c r="S617" s="29">
        <f t="shared" si="175"/>
        <v>-78026.62064506844</v>
      </c>
      <c r="T617" s="29">
        <f t="shared" si="176"/>
        <v>596346.31493016589</v>
      </c>
    </row>
    <row r="618" spans="1:20">
      <c r="A618" s="25" t="s">
        <v>881</v>
      </c>
      <c r="B618" t="str">
        <f>VLOOKUP(A618,'Branch Population-2'!$A$2:$B$943,2,0)</f>
        <v>262434</v>
      </c>
      <c r="C618">
        <f t="shared" si="177"/>
        <v>0</v>
      </c>
      <c r="D618" s="98">
        <f t="shared" si="178"/>
        <v>262434</v>
      </c>
      <c r="E618" s="120">
        <f t="shared" si="162"/>
        <v>1.5193208801356835E-2</v>
      </c>
      <c r="F618">
        <v>176029137.30349177</v>
      </c>
      <c r="G618" s="29">
        <f t="shared" si="163"/>
        <v>148246649.6500392</v>
      </c>
      <c r="H618" s="29">
        <f t="shared" si="164"/>
        <v>146661594.88692623</v>
      </c>
      <c r="I618" s="29">
        <f t="shared" si="165"/>
        <v>122401451.15150253</v>
      </c>
      <c r="J618" s="29">
        <f t="shared" si="166"/>
        <v>118570902.14064614</v>
      </c>
      <c r="K618" s="29">
        <f t="shared" si="167"/>
        <v>138274013.43212003</v>
      </c>
      <c r="L618" s="29">
        <f t="shared" si="168"/>
        <v>121785040.96584746</v>
      </c>
      <c r="M618" s="29">
        <f t="shared" si="169"/>
        <v>132396102.01890938</v>
      </c>
      <c r="N618" s="29">
        <f t="shared" si="170"/>
        <v>107827753.19065817</v>
      </c>
      <c r="O618" s="29">
        <f t="shared" si="171"/>
        <v>98757717.601733863</v>
      </c>
      <c r="P618" s="29">
        <f t="shared" si="172"/>
        <v>1519010.8146499414</v>
      </c>
      <c r="Q618" s="29">
        <f t="shared" si="173"/>
        <v>2443626.0931325145</v>
      </c>
      <c r="R618" s="29">
        <f t="shared" si="174"/>
        <v>3016006.9798122025</v>
      </c>
      <c r="S618" s="29">
        <f t="shared" si="175"/>
        <v>-308205.09282752435</v>
      </c>
      <c r="T618" s="29">
        <f t="shared" si="176"/>
        <v>2355567.4951817933</v>
      </c>
    </row>
    <row r="619" spans="1:20">
      <c r="A619" s="25" t="s">
        <v>1022</v>
      </c>
      <c r="B619" t="str">
        <f>VLOOKUP(A619,'Branch Population-2'!$A$2:$B$943,2,0)</f>
        <v>89111.12</v>
      </c>
      <c r="C619">
        <f t="shared" si="177"/>
        <v>0</v>
      </c>
      <c r="D619" s="98">
        <f t="shared" si="178"/>
        <v>89111.12</v>
      </c>
      <c r="E619" s="120">
        <f t="shared" si="162"/>
        <v>5.1589498795230988E-3</v>
      </c>
      <c r="F619">
        <v>59771803.873537458</v>
      </c>
      <c r="G619" s="29">
        <f t="shared" si="163"/>
        <v>50338084.95302666</v>
      </c>
      <c r="H619" s="29">
        <f t="shared" si="164"/>
        <v>49799869.610493563</v>
      </c>
      <c r="I619" s="29">
        <f t="shared" si="165"/>
        <v>41562184.784500785</v>
      </c>
      <c r="J619" s="29">
        <f t="shared" si="166"/>
        <v>40261497.706712447</v>
      </c>
      <c r="K619" s="29">
        <f t="shared" si="167"/>
        <v>46951813.422922559</v>
      </c>
      <c r="L619" s="29">
        <f t="shared" si="168"/>
        <v>41352878.817960128</v>
      </c>
      <c r="M619" s="29">
        <f t="shared" si="169"/>
        <v>44955931.527695633</v>
      </c>
      <c r="N619" s="29">
        <f t="shared" si="170"/>
        <v>36613593.718432523</v>
      </c>
      <c r="O619" s="29">
        <f t="shared" si="171"/>
        <v>33533805.925048653</v>
      </c>
      <c r="P619" s="29">
        <f t="shared" si="172"/>
        <v>515789.70326089096</v>
      </c>
      <c r="Q619" s="29">
        <f t="shared" si="173"/>
        <v>829748.65307186823</v>
      </c>
      <c r="R619" s="29">
        <f t="shared" si="174"/>
        <v>1024104.1934310445</v>
      </c>
      <c r="S619" s="29">
        <f t="shared" si="175"/>
        <v>-104652.98327032571</v>
      </c>
      <c r="T619" s="29">
        <f t="shared" si="176"/>
        <v>799847.8007089179</v>
      </c>
    </row>
    <row r="620" spans="1:20">
      <c r="A620" s="25" t="s">
        <v>969</v>
      </c>
      <c r="B620" t="str">
        <f>VLOOKUP(A620,'Branch Population-2'!$A$2:$B$943,2,0)</f>
        <v>108390.81</v>
      </c>
      <c r="C620">
        <f t="shared" si="177"/>
        <v>0</v>
      </c>
      <c r="D620" s="98">
        <f t="shared" si="178"/>
        <v>108390.81</v>
      </c>
      <c r="E620" s="120">
        <f t="shared" si="162"/>
        <v>6.2751175856718125E-3</v>
      </c>
      <c r="F620">
        <v>72703768.474842012</v>
      </c>
      <c r="G620" s="29">
        <f t="shared" si="163"/>
        <v>61229011.619508006</v>
      </c>
      <c r="H620" s="29">
        <f t="shared" si="164"/>
        <v>60574350.372610994</v>
      </c>
      <c r="I620" s="29">
        <f t="shared" si="165"/>
        <v>50554396.288159281</v>
      </c>
      <c r="J620" s="29">
        <f t="shared" si="166"/>
        <v>48972298.274824791</v>
      </c>
      <c r="K620" s="29">
        <f t="shared" si="167"/>
        <v>57110101.27444756</v>
      </c>
      <c r="L620" s="29">
        <f t="shared" si="168"/>
        <v>50299805.803254873</v>
      </c>
      <c r="M620" s="29">
        <f t="shared" si="169"/>
        <v>54682399.150537752</v>
      </c>
      <c r="N620" s="29">
        <f t="shared" si="170"/>
        <v>44535149.823633835</v>
      </c>
      <c r="O620" s="29">
        <f t="shared" si="171"/>
        <v>40789032.688611962</v>
      </c>
      <c r="P620" s="29">
        <f t="shared" si="172"/>
        <v>627383.6949429838</v>
      </c>
      <c r="Q620" s="29">
        <f t="shared" si="173"/>
        <v>1009269.4222995827</v>
      </c>
      <c r="R620" s="29">
        <f t="shared" si="174"/>
        <v>1245674.8725679533</v>
      </c>
      <c r="S620" s="29">
        <f t="shared" si="175"/>
        <v>-127295.24245219961</v>
      </c>
      <c r="T620" s="29">
        <f t="shared" si="176"/>
        <v>972899.35302752571</v>
      </c>
    </row>
    <row r="621" spans="1:20">
      <c r="A621" s="25" t="s">
        <v>971</v>
      </c>
      <c r="B621" t="str">
        <f>VLOOKUP(A621,'Branch Population-2'!$A$2:$B$943,2,0)</f>
        <v>5076.72</v>
      </c>
      <c r="C621">
        <f t="shared" si="177"/>
        <v>0</v>
      </c>
      <c r="D621" s="98">
        <f t="shared" si="178"/>
        <v>5076.72</v>
      </c>
      <c r="E621" s="120">
        <f t="shared" si="162"/>
        <v>2.9390881892599386E-4</v>
      </c>
      <c r="F621">
        <v>3405239.5723548885</v>
      </c>
      <c r="G621" s="29">
        <f t="shared" si="163"/>
        <v>2867794.3071833183</v>
      </c>
      <c r="H621" s="29">
        <f t="shared" si="164"/>
        <v>2837131.8197884276</v>
      </c>
      <c r="I621" s="29">
        <f t="shared" si="165"/>
        <v>2367825.4154943945</v>
      </c>
      <c r="J621" s="29">
        <f t="shared" si="166"/>
        <v>2293724.4042900736</v>
      </c>
      <c r="K621" s="29">
        <f t="shared" si="167"/>
        <v>2674876.1573237935</v>
      </c>
      <c r="L621" s="29">
        <f t="shared" si="168"/>
        <v>2355901.1148408256</v>
      </c>
      <c r="M621" s="29">
        <f t="shared" si="169"/>
        <v>2561169.4332344043</v>
      </c>
      <c r="N621" s="29">
        <f t="shared" si="170"/>
        <v>2085900.878613587</v>
      </c>
      <c r="O621" s="29">
        <f t="shared" si="171"/>
        <v>1910443.3118539306</v>
      </c>
      <c r="P621" s="29">
        <f t="shared" si="172"/>
        <v>29384.883753437629</v>
      </c>
      <c r="Q621" s="29">
        <f t="shared" si="173"/>
        <v>47271.334733790973</v>
      </c>
      <c r="R621" s="29">
        <f t="shared" si="174"/>
        <v>58343.899626390659</v>
      </c>
      <c r="S621" s="29">
        <f t="shared" si="175"/>
        <v>-5962.1503267844464</v>
      </c>
      <c r="T621" s="29">
        <f t="shared" si="176"/>
        <v>45567.863211852557</v>
      </c>
    </row>
    <row r="622" spans="1:20">
      <c r="A622" s="25" t="s">
        <v>1024</v>
      </c>
      <c r="B622" t="str">
        <f>VLOOKUP(A622,'Branch Population-2'!$A$2:$B$943,2,0)</f>
        <v>299820</v>
      </c>
      <c r="C622">
        <f t="shared" si="177"/>
        <v>0</v>
      </c>
      <c r="D622" s="98">
        <f t="shared" si="178"/>
        <v>299820</v>
      </c>
      <c r="E622" s="120">
        <f t="shared" si="162"/>
        <v>1.7357613201120305E-2</v>
      </c>
      <c r="F622">
        <v>201106015.02218807</v>
      </c>
      <c r="G622" s="29">
        <f t="shared" si="163"/>
        <v>169365670.98041698</v>
      </c>
      <c r="H622" s="29">
        <f t="shared" si="164"/>
        <v>167554811.41543484</v>
      </c>
      <c r="I622" s="29">
        <f t="shared" si="165"/>
        <v>139838599.74029085</v>
      </c>
      <c r="J622" s="29">
        <f t="shared" si="166"/>
        <v>135462355.7915839</v>
      </c>
      <c r="K622" s="29">
        <f t="shared" si="167"/>
        <v>157972346.2174041</v>
      </c>
      <c r="L622" s="29">
        <f t="shared" si="168"/>
        <v>139134376.57613111</v>
      </c>
      <c r="M622" s="29">
        <f t="shared" si="169"/>
        <v>151257075.33059517</v>
      </c>
      <c r="N622" s="29">
        <f t="shared" si="170"/>
        <v>123188752.07337132</v>
      </c>
      <c r="O622" s="29">
        <f t="shared" si="171"/>
        <v>112826611.22930661</v>
      </c>
      <c r="P622" s="29">
        <f t="shared" si="172"/>
        <v>1735407.083107926</v>
      </c>
      <c r="Q622" s="29">
        <f t="shared" si="173"/>
        <v>2791741.8293475332</v>
      </c>
      <c r="R622" s="29">
        <f t="shared" si="174"/>
        <v>3445663.3389244326</v>
      </c>
      <c r="S622" s="29">
        <f t="shared" si="175"/>
        <v>-352111.582079869</v>
      </c>
      <c r="T622" s="29">
        <f t="shared" si="176"/>
        <v>2691138.5201818561</v>
      </c>
    </row>
    <row r="623" spans="1:20">
      <c r="A623" s="25" t="s">
        <v>954</v>
      </c>
      <c r="B623" t="str">
        <f>VLOOKUP(A623,'Branch Population-2'!$A$2:$B$943,2,0)</f>
        <v>88659</v>
      </c>
      <c r="C623">
        <f t="shared" si="177"/>
        <v>0</v>
      </c>
      <c r="D623" s="98">
        <f t="shared" si="178"/>
        <v>88659</v>
      </c>
      <c r="E623" s="120">
        <f t="shared" si="162"/>
        <v>5.1327750943837144E-3</v>
      </c>
      <c r="F623">
        <v>59468541.744553976</v>
      </c>
      <c r="G623" s="29">
        <f t="shared" si="163"/>
        <v>50082686.356656626</v>
      </c>
      <c r="H623" s="29">
        <f t="shared" si="164"/>
        <v>49547201.738646641</v>
      </c>
      <c r="I623" s="29">
        <f t="shared" si="165"/>
        <v>41351312.168549284</v>
      </c>
      <c r="J623" s="29">
        <f t="shared" si="166"/>
        <v>40057224.341691807</v>
      </c>
      <c r="K623" s="29">
        <f t="shared" si="167"/>
        <v>46713595.635010444</v>
      </c>
      <c r="L623" s="29">
        <f t="shared" si="168"/>
        <v>41143068.150434285</v>
      </c>
      <c r="M623" s="29">
        <f t="shared" si="169"/>
        <v>44727840.176556729</v>
      </c>
      <c r="N623" s="29">
        <f t="shared" si="170"/>
        <v>36427828.597401872</v>
      </c>
      <c r="O623" s="29">
        <f t="shared" si="171"/>
        <v>33363666.616566923</v>
      </c>
      <c r="P623" s="29">
        <f t="shared" si="172"/>
        <v>513172.75892624108</v>
      </c>
      <c r="Q623" s="29">
        <f t="shared" si="173"/>
        <v>825538.78609873576</v>
      </c>
      <c r="R623" s="29">
        <f t="shared" si="174"/>
        <v>1018908.2314912324</v>
      </c>
      <c r="S623" s="29">
        <f t="shared" si="175"/>
        <v>-104122.0090574982</v>
      </c>
      <c r="T623" s="29">
        <f t="shared" si="176"/>
        <v>795789.64065373631</v>
      </c>
    </row>
    <row r="624" spans="1:20">
      <c r="A624" s="25" t="s">
        <v>833</v>
      </c>
      <c r="B624" t="str">
        <f>VLOOKUP(A624,'Branch Population-2'!$A$2:$B$943,2,0)</f>
        <v>105980.49</v>
      </c>
      <c r="C624">
        <f t="shared" si="177"/>
        <v>0</v>
      </c>
      <c r="D624" s="98">
        <f t="shared" si="178"/>
        <v>105980.49</v>
      </c>
      <c r="E624" s="120">
        <f t="shared" si="162"/>
        <v>6.1355758531292061E-3</v>
      </c>
      <c r="F624">
        <v>71087032.266022459</v>
      </c>
      <c r="G624" s="29">
        <f t="shared" si="163"/>
        <v>59867443.131490134</v>
      </c>
      <c r="H624" s="29">
        <f t="shared" si="164"/>
        <v>59227339.789424911</v>
      </c>
      <c r="I624" s="29">
        <f t="shared" si="165"/>
        <v>49430202.526148677</v>
      </c>
      <c r="J624" s="29">
        <f t="shared" si="166"/>
        <v>47883286.116157696</v>
      </c>
      <c r="K624" s="29">
        <f t="shared" si="167"/>
        <v>55840126.270996377</v>
      </c>
      <c r="L624" s="29">
        <f t="shared" si="168"/>
        <v>49181273.448678859</v>
      </c>
      <c r="M624" s="29">
        <f t="shared" si="169"/>
        <v>53466409.710837796</v>
      </c>
      <c r="N624" s="29">
        <f t="shared" si="170"/>
        <v>43544807.908826657</v>
      </c>
      <c r="O624" s="29">
        <f t="shared" si="171"/>
        <v>39881994.340342261</v>
      </c>
      <c r="P624" s="29">
        <f t="shared" si="172"/>
        <v>613432.36947918322</v>
      </c>
      <c r="Q624" s="29">
        <f t="shared" si="173"/>
        <v>986825.98568390356</v>
      </c>
      <c r="R624" s="29">
        <f t="shared" si="174"/>
        <v>1217974.4147630159</v>
      </c>
      <c r="S624" s="29">
        <f t="shared" si="175"/>
        <v>-124464.53873490673</v>
      </c>
      <c r="T624" s="29">
        <f t="shared" si="176"/>
        <v>951264.6889025016</v>
      </c>
    </row>
    <row r="625" spans="1:20">
      <c r="A625" s="25" t="s">
        <v>970</v>
      </c>
      <c r="B625" t="str">
        <f>VLOOKUP(A625,'Branch Population-2'!$A$2:$B$943,2,0)</f>
        <v>54764.64</v>
      </c>
      <c r="C625">
        <f t="shared" si="177"/>
        <v>0</v>
      </c>
      <c r="D625" s="98">
        <f t="shared" si="178"/>
        <v>54764.639999999999</v>
      </c>
      <c r="E625" s="120">
        <f t="shared" si="162"/>
        <v>3.1705137689900646E-3</v>
      </c>
      <c r="F625">
        <v>36733701.936244152</v>
      </c>
      <c r="G625" s="29">
        <f t="shared" si="163"/>
        <v>30936061.635651335</v>
      </c>
      <c r="H625" s="29">
        <f t="shared" si="164"/>
        <v>30605292.933874253</v>
      </c>
      <c r="I625" s="29">
        <f t="shared" si="165"/>
        <v>25542694.192786079</v>
      </c>
      <c r="J625" s="29">
        <f t="shared" si="166"/>
        <v>24743336.496824786</v>
      </c>
      <c r="K625" s="29">
        <f t="shared" si="167"/>
        <v>28854975.220303841</v>
      </c>
      <c r="L625" s="29">
        <f t="shared" si="168"/>
        <v>25414061.919872764</v>
      </c>
      <c r="M625" s="29">
        <f t="shared" si="169"/>
        <v>27628374.617880479</v>
      </c>
      <c r="N625" s="29">
        <f t="shared" si="170"/>
        <v>22501459.740335651</v>
      </c>
      <c r="O625" s="29">
        <f t="shared" si="171"/>
        <v>20608727.724611212</v>
      </c>
      <c r="P625" s="29">
        <f t="shared" si="172"/>
        <v>316986.67253637395</v>
      </c>
      <c r="Q625" s="29">
        <f t="shared" si="173"/>
        <v>509935.08190634078</v>
      </c>
      <c r="R625" s="29">
        <f t="shared" si="174"/>
        <v>629379.335325844</v>
      </c>
      <c r="S625" s="29">
        <f t="shared" si="175"/>
        <v>-64316.136456655586</v>
      </c>
      <c r="T625" s="29">
        <f t="shared" si="176"/>
        <v>491559.04291872488</v>
      </c>
    </row>
    <row r="626" spans="1:20">
      <c r="A626" s="25" t="s">
        <v>900</v>
      </c>
      <c r="B626" t="str">
        <f>VLOOKUP(A626,'Branch Population-2'!$A$2:$B$943,2,0)</f>
        <v>154508.2</v>
      </c>
      <c r="C626">
        <f t="shared" si="177"/>
        <v>0</v>
      </c>
      <c r="D626" s="98">
        <f t="shared" si="178"/>
        <v>154508.20000000001</v>
      </c>
      <c r="E626" s="120">
        <f t="shared" si="162"/>
        <v>8.9450122473528678E-3</v>
      </c>
      <c r="F626">
        <v>103637277.00037104</v>
      </c>
      <c r="G626" s="29">
        <f t="shared" si="163"/>
        <v>87280318.074099347</v>
      </c>
      <c r="H626" s="29">
        <f t="shared" si="164"/>
        <v>86347115.980048999</v>
      </c>
      <c r="I626" s="29">
        <f t="shared" si="165"/>
        <v>72063939.485000372</v>
      </c>
      <c r="J626" s="29">
        <f t="shared" si="166"/>
        <v>69808701.09104532</v>
      </c>
      <c r="K626" s="29">
        <f t="shared" si="167"/>
        <v>81408921.56569916</v>
      </c>
      <c r="L626" s="29">
        <f t="shared" si="168"/>
        <v>71701027.559536323</v>
      </c>
      <c r="M626" s="29">
        <f t="shared" si="169"/>
        <v>77948297.13359572</v>
      </c>
      <c r="N626" s="29">
        <f t="shared" si="170"/>
        <v>63483664.675815068</v>
      </c>
      <c r="O626" s="29">
        <f t="shared" si="171"/>
        <v>58143674.915415764</v>
      </c>
      <c r="P626" s="29">
        <f t="shared" si="172"/>
        <v>894318.67346493248</v>
      </c>
      <c r="Q626" s="29">
        <f t="shared" si="173"/>
        <v>1438686.5616609785</v>
      </c>
      <c r="R626" s="29">
        <f t="shared" si="174"/>
        <v>1775676.2067347213</v>
      </c>
      <c r="S626" s="29">
        <f t="shared" si="175"/>
        <v>-181455.96273201529</v>
      </c>
      <c r="T626" s="29">
        <f t="shared" si="176"/>
        <v>1386842.0008804027</v>
      </c>
    </row>
    <row r="627" spans="1:20">
      <c r="A627" s="25" t="s">
        <v>892</v>
      </c>
      <c r="B627" t="str">
        <f>VLOOKUP(A627,'Branch Population-2'!$A$2:$B$943,2,0)</f>
        <v>22558.59</v>
      </c>
      <c r="C627">
        <f t="shared" si="177"/>
        <v>0</v>
      </c>
      <c r="D627" s="98">
        <f t="shared" si="178"/>
        <v>22558.59</v>
      </c>
      <c r="E627" s="120">
        <f t="shared" si="162"/>
        <v>1.3059945286593973E-3</v>
      </c>
      <c r="F627">
        <v>15131305.914946906</v>
      </c>
      <c r="G627" s="29">
        <f t="shared" si="163"/>
        <v>12743148.32807059</v>
      </c>
      <c r="H627" s="29">
        <f t="shared" si="164"/>
        <v>12606898.449896984</v>
      </c>
      <c r="I627" s="29">
        <f t="shared" si="165"/>
        <v>10521518.370073136</v>
      </c>
      <c r="J627" s="29">
        <f t="shared" si="166"/>
        <v>10192247.831153581</v>
      </c>
      <c r="K627" s="29">
        <f t="shared" si="167"/>
        <v>11885909.511228304</v>
      </c>
      <c r="L627" s="29">
        <f t="shared" si="168"/>
        <v>10468532.306338953</v>
      </c>
      <c r="M627" s="29">
        <f t="shared" si="169"/>
        <v>11380649.546334503</v>
      </c>
      <c r="N627" s="29">
        <f t="shared" si="170"/>
        <v>9268776.4346435647</v>
      </c>
      <c r="O627" s="29">
        <f t="shared" si="171"/>
        <v>8489124.3539834693</v>
      </c>
      <c r="P627" s="29">
        <f t="shared" si="172"/>
        <v>130572.79991637524</v>
      </c>
      <c r="Q627" s="29">
        <f t="shared" si="173"/>
        <v>210051.89551764715</v>
      </c>
      <c r="R627" s="29">
        <f t="shared" si="174"/>
        <v>259253.24041367258</v>
      </c>
      <c r="S627" s="29">
        <f t="shared" si="175"/>
        <v>-26493.031867090627</v>
      </c>
      <c r="T627" s="29">
        <f t="shared" si="176"/>
        <v>202482.45784133553</v>
      </c>
    </row>
    <row r="628" spans="1:20">
      <c r="A628" s="25" t="s">
        <v>877</v>
      </c>
      <c r="B628" t="str">
        <f>VLOOKUP(A628,'Branch Population-2'!$A$2:$B$943,2,0)</f>
        <v>69184.4</v>
      </c>
      <c r="C628">
        <f t="shared" si="177"/>
        <v>0</v>
      </c>
      <c r="D628" s="98">
        <f t="shared" si="178"/>
        <v>69184.399999999994</v>
      </c>
      <c r="E628" s="120">
        <f t="shared" si="162"/>
        <v>4.0053233765312106E-3</v>
      </c>
      <c r="F628">
        <v>46405840.1230774</v>
      </c>
      <c r="G628" s="29">
        <f t="shared" si="163"/>
        <v>39081656.751976386</v>
      </c>
      <c r="H628" s="29">
        <f t="shared" si="164"/>
        <v>38663795.260122769</v>
      </c>
      <c r="I628" s="29">
        <f t="shared" si="165"/>
        <v>32268192.982029811</v>
      </c>
      <c r="J628" s="29">
        <f t="shared" si="166"/>
        <v>31258361.04338355</v>
      </c>
      <c r="K628" s="29">
        <f t="shared" si="167"/>
        <v>36452611.532397345</v>
      </c>
      <c r="L628" s="29">
        <f t="shared" si="168"/>
        <v>32105691.290753398</v>
      </c>
      <c r="M628" s="29">
        <f t="shared" si="169"/>
        <v>34903041.833440155</v>
      </c>
      <c r="N628" s="29">
        <f t="shared" si="170"/>
        <v>28426188.709708992</v>
      </c>
      <c r="O628" s="29">
        <f t="shared" si="171"/>
        <v>26035092.395213258</v>
      </c>
      <c r="P628" s="29">
        <f t="shared" si="172"/>
        <v>400450.59635972243</v>
      </c>
      <c r="Q628" s="29">
        <f t="shared" si="173"/>
        <v>644203.13327433611</v>
      </c>
      <c r="R628" s="29">
        <f t="shared" si="174"/>
        <v>795097.56088814454</v>
      </c>
      <c r="S628" s="29">
        <f t="shared" si="175"/>
        <v>-81250.845638204555</v>
      </c>
      <c r="T628" s="29">
        <f t="shared" si="176"/>
        <v>620988.6059491348</v>
      </c>
    </row>
    <row r="629" spans="1:20">
      <c r="A629" s="25" t="s">
        <v>893</v>
      </c>
      <c r="B629" t="str">
        <f>VLOOKUP(A629,'Branch Population-2'!$A$2:$B$943,2,0)</f>
        <v>42610.67</v>
      </c>
      <c r="C629">
        <f t="shared" si="177"/>
        <v>0</v>
      </c>
      <c r="D629" s="98">
        <f t="shared" si="178"/>
        <v>42610.67</v>
      </c>
      <c r="E629" s="120">
        <f t="shared" si="162"/>
        <v>2.4668785541344172E-3</v>
      </c>
      <c r="F629">
        <v>28581355.617121935</v>
      </c>
      <c r="G629" s="29">
        <f t="shared" si="163"/>
        <v>24070391.286355563</v>
      </c>
      <c r="H629" s="29">
        <f t="shared" si="164"/>
        <v>23813030.405360971</v>
      </c>
      <c r="I629" s="29">
        <f t="shared" si="165"/>
        <v>19873979.143471479</v>
      </c>
      <c r="J629" s="29">
        <f t="shared" si="166"/>
        <v>19252023.681067873</v>
      </c>
      <c r="K629" s="29">
        <f t="shared" si="167"/>
        <v>22451162.410097908</v>
      </c>
      <c r="L629" s="29">
        <f t="shared" si="168"/>
        <v>19773894.356418025</v>
      </c>
      <c r="M629" s="29">
        <f t="shared" si="169"/>
        <v>21496782.476409618</v>
      </c>
      <c r="N629" s="29">
        <f t="shared" si="170"/>
        <v>17507688.820993401</v>
      </c>
      <c r="O629" s="29">
        <f t="shared" si="171"/>
        <v>16035012.668635441</v>
      </c>
      <c r="P629" s="29">
        <f t="shared" si="172"/>
        <v>246637.51095315322</v>
      </c>
      <c r="Q629" s="29">
        <f t="shared" si="173"/>
        <v>396764.69153333351</v>
      </c>
      <c r="R629" s="29">
        <f t="shared" si="174"/>
        <v>489700.56522582599</v>
      </c>
      <c r="S629" s="29">
        <f t="shared" si="175"/>
        <v>-50042.393526726744</v>
      </c>
      <c r="T629" s="29">
        <f t="shared" si="176"/>
        <v>382466.86481141159</v>
      </c>
    </row>
    <row r="630" spans="1:20">
      <c r="A630" s="25" t="s">
        <v>894</v>
      </c>
      <c r="B630" t="str">
        <f>VLOOKUP(A630,'Branch Population-2'!$A$2:$B$943,2,0)</f>
        <v>32584.63</v>
      </c>
      <c r="C630">
        <f t="shared" si="177"/>
        <v>0</v>
      </c>
      <c r="D630" s="98">
        <f t="shared" si="178"/>
        <v>32584.63</v>
      </c>
      <c r="E630" s="120">
        <f t="shared" si="162"/>
        <v>1.8864365413969074E-3</v>
      </c>
      <c r="F630">
        <v>21856330.766034421</v>
      </c>
      <c r="G630" s="29">
        <f t="shared" si="163"/>
        <v>18406769.807213079</v>
      </c>
      <c r="H630" s="29">
        <f t="shared" si="164"/>
        <v>18209964.427628979</v>
      </c>
      <c r="I630" s="29">
        <f t="shared" si="165"/>
        <v>15197748.756772308</v>
      </c>
      <c r="J630" s="29">
        <f t="shared" si="166"/>
        <v>14722135.756110728</v>
      </c>
      <c r="K630" s="29">
        <f t="shared" si="167"/>
        <v>17168535.960663106</v>
      </c>
      <c r="L630" s="29">
        <f t="shared" si="168"/>
        <v>15121213.33137849</v>
      </c>
      <c r="M630" s="29">
        <f t="shared" si="169"/>
        <v>16438716.011372061</v>
      </c>
      <c r="N630" s="29">
        <f t="shared" si="170"/>
        <v>13388232.627818484</v>
      </c>
      <c r="O630" s="29">
        <f t="shared" si="171"/>
        <v>12262068.511309456</v>
      </c>
      <c r="P630" s="29">
        <f t="shared" si="172"/>
        <v>188605.15543476425</v>
      </c>
      <c r="Q630" s="29">
        <f t="shared" si="173"/>
        <v>303408.29352549033</v>
      </c>
      <c r="R630" s="29">
        <f t="shared" si="174"/>
        <v>374476.90281974932</v>
      </c>
      <c r="S630" s="29">
        <f t="shared" si="175"/>
        <v>-38267.712696908689</v>
      </c>
      <c r="T630" s="29">
        <f t="shared" si="176"/>
        <v>292474.66132637358</v>
      </c>
    </row>
    <row r="631" spans="1:20">
      <c r="A631" s="25" t="s">
        <v>988</v>
      </c>
      <c r="B631" t="str">
        <f>VLOOKUP(A631,'Branch Population-2'!$A$2:$B$943,2,0)</f>
        <v>87319.04</v>
      </c>
      <c r="C631">
        <f t="shared" si="177"/>
        <v>0</v>
      </c>
      <c r="D631" s="98">
        <f t="shared" si="178"/>
        <v>87319.039999999994</v>
      </c>
      <c r="E631" s="120">
        <f t="shared" si="162"/>
        <v>5.055200191492068E-3</v>
      </c>
      <c r="F631">
        <v>58569755.753328793</v>
      </c>
      <c r="G631" s="29">
        <f t="shared" si="163"/>
        <v>49325754.782755882</v>
      </c>
      <c r="H631" s="29">
        <f t="shared" si="164"/>
        <v>48798363.285227165</v>
      </c>
      <c r="I631" s="29">
        <f t="shared" si="165"/>
        <v>40726343.420273647</v>
      </c>
      <c r="J631" s="29">
        <f t="shared" si="166"/>
        <v>39451813.967912562</v>
      </c>
      <c r="K631" s="29">
        <f t="shared" si="167"/>
        <v>46007583.277471006</v>
      </c>
      <c r="L631" s="29">
        <f t="shared" si="168"/>
        <v>40521246.726790249</v>
      </c>
      <c r="M631" s="29">
        <f t="shared" si="169"/>
        <v>44051839.807468653</v>
      </c>
      <c r="N631" s="29">
        <f t="shared" si="170"/>
        <v>35877271.595773436</v>
      </c>
      <c r="O631" s="29">
        <f t="shared" si="171"/>
        <v>32859420.248803519</v>
      </c>
      <c r="P631" s="29">
        <f t="shared" si="172"/>
        <v>505416.85179835994</v>
      </c>
      <c r="Q631" s="29">
        <f t="shared" si="173"/>
        <v>813061.89202344872</v>
      </c>
      <c r="R631" s="29">
        <f t="shared" si="174"/>
        <v>1003508.8216865988</v>
      </c>
      <c r="S631" s="29">
        <f t="shared" si="175"/>
        <v>-102548.34674169622</v>
      </c>
      <c r="T631" s="29">
        <f t="shared" si="176"/>
        <v>783762.36438296409</v>
      </c>
    </row>
    <row r="632" spans="1:20">
      <c r="A632" s="25" t="s">
        <v>948</v>
      </c>
      <c r="B632" t="str">
        <f>VLOOKUP(A632,'Branch Population-2'!$A$2:$B$943,2,0)</f>
        <v>21110.1</v>
      </c>
      <c r="C632">
        <f t="shared" si="177"/>
        <v>0</v>
      </c>
      <c r="D632" s="98">
        <f t="shared" si="178"/>
        <v>21110.1</v>
      </c>
      <c r="E632" s="120">
        <f t="shared" si="162"/>
        <v>1.2221364499932284E-3</v>
      </c>
      <c r="F632">
        <v>14159722.792741952</v>
      </c>
      <c r="G632" s="29">
        <f t="shared" si="163"/>
        <v>11924909.115348211</v>
      </c>
      <c r="H632" s="29">
        <f t="shared" si="164"/>
        <v>11797407.859585654</v>
      </c>
      <c r="I632" s="29">
        <f t="shared" si="165"/>
        <v>9845930.3061087113</v>
      </c>
      <c r="J632" s="29">
        <f t="shared" si="166"/>
        <v>9537802.2713491935</v>
      </c>
      <c r="K632" s="29">
        <f t="shared" si="167"/>
        <v>11122713.714508779</v>
      </c>
      <c r="L632" s="29">
        <f t="shared" si="168"/>
        <v>9796346.4844232704</v>
      </c>
      <c r="M632" s="29">
        <f t="shared" si="169"/>
        <v>10649896.557722623</v>
      </c>
      <c r="N632" s="29">
        <f t="shared" si="170"/>
        <v>8673627.0934029613</v>
      </c>
      <c r="O632" s="29">
        <f t="shared" si="171"/>
        <v>7944036.5743172076</v>
      </c>
      <c r="P632" s="29">
        <f t="shared" si="172"/>
        <v>122188.70343911888</v>
      </c>
      <c r="Q632" s="29">
        <f t="shared" si="173"/>
        <v>196564.43596727823</v>
      </c>
      <c r="R632" s="29">
        <f t="shared" si="174"/>
        <v>242606.55610375779</v>
      </c>
      <c r="S632" s="29">
        <f t="shared" si="175"/>
        <v>-24791.910842719775</v>
      </c>
      <c r="T632" s="29">
        <f t="shared" si="176"/>
        <v>189481.03286935829</v>
      </c>
    </row>
    <row r="633" spans="1:20">
      <c r="A633" s="25" t="s">
        <v>973</v>
      </c>
      <c r="B633" t="str">
        <f>VLOOKUP(A633,'Branch Population-2'!$A$2:$B$943,2,0)</f>
        <v>72923.76</v>
      </c>
      <c r="C633">
        <f t="shared" si="177"/>
        <v>0</v>
      </c>
      <c r="D633" s="98">
        <f t="shared" si="178"/>
        <v>72923.759999999995</v>
      </c>
      <c r="E633" s="120">
        <f t="shared" si="162"/>
        <v>4.2218078155270792E-3</v>
      </c>
      <c r="F633">
        <v>48914037.669383086</v>
      </c>
      <c r="G633" s="29">
        <f t="shared" si="163"/>
        <v>41193988.202304356</v>
      </c>
      <c r="H633" s="29">
        <f t="shared" si="164"/>
        <v>40753541.639998764</v>
      </c>
      <c r="I633" s="29">
        <f t="shared" si="165"/>
        <v>34012262.311376937</v>
      </c>
      <c r="J633" s="29">
        <f t="shared" si="166"/>
        <v>32947849.785805061</v>
      </c>
      <c r="K633" s="29">
        <f t="shared" si="167"/>
        <v>38422845.247798294</v>
      </c>
      <c r="L633" s="29">
        <f t="shared" si="168"/>
        <v>33840977.537146978</v>
      </c>
      <c r="M633" s="29">
        <f t="shared" si="169"/>
        <v>36789522.579248361</v>
      </c>
      <c r="N633" s="29">
        <f t="shared" si="170"/>
        <v>29962600.863511551</v>
      </c>
      <c r="O633" s="29">
        <f t="shared" si="171"/>
        <v>27442267.756985057</v>
      </c>
      <c r="P633" s="29">
        <f t="shared" si="172"/>
        <v>422094.62220953387</v>
      </c>
      <c r="Q633" s="29">
        <f t="shared" si="173"/>
        <v>679021.78355446761</v>
      </c>
      <c r="R633" s="29">
        <f t="shared" si="174"/>
        <v>838071.93105371215</v>
      </c>
      <c r="S633" s="29">
        <f t="shared" si="175"/>
        <v>-85642.387114977886</v>
      </c>
      <c r="T633" s="29">
        <f t="shared" si="176"/>
        <v>654552.53009304532</v>
      </c>
    </row>
    <row r="634" spans="1:20">
      <c r="A634" s="25" t="s">
        <v>911</v>
      </c>
      <c r="B634" t="str">
        <f>VLOOKUP(A634,'Branch Population-2'!$A$2:$B$943,2,0)</f>
        <v>108774.4</v>
      </c>
      <c r="C634">
        <f t="shared" si="177"/>
        <v>0</v>
      </c>
      <c r="D634" s="98">
        <f t="shared" si="178"/>
        <v>108774.39999999999</v>
      </c>
      <c r="E634" s="120">
        <f t="shared" si="162"/>
        <v>6.2973249329062123E-3</v>
      </c>
      <c r="F634">
        <v>72961063.706322104</v>
      </c>
      <c r="G634" s="29">
        <f t="shared" si="163"/>
        <v>61445698.223908581</v>
      </c>
      <c r="H634" s="29">
        <f t="shared" si="164"/>
        <v>60788720.161520496</v>
      </c>
      <c r="I634" s="29">
        <f t="shared" si="165"/>
        <v>50733305.928858295</v>
      </c>
      <c r="J634" s="29">
        <f t="shared" si="166"/>
        <v>49145608.944753729</v>
      </c>
      <c r="K634" s="29">
        <f t="shared" si="167"/>
        <v>57312211.248050168</v>
      </c>
      <c r="L634" s="29">
        <f t="shared" si="168"/>
        <v>50477814.460151806</v>
      </c>
      <c r="M634" s="29">
        <f t="shared" si="169"/>
        <v>54875917.600027651</v>
      </c>
      <c r="N634" s="29">
        <f t="shared" si="170"/>
        <v>44692757.633012213</v>
      </c>
      <c r="O634" s="29">
        <f t="shared" si="171"/>
        <v>40933383.164902568</v>
      </c>
      <c r="P634" s="29">
        <f t="shared" si="172"/>
        <v>629603.97645525576</v>
      </c>
      <c r="Q634" s="29">
        <f t="shared" si="173"/>
        <v>1012841.1795149767</v>
      </c>
      <c r="R634" s="29">
        <f t="shared" si="174"/>
        <v>1250083.2575995659</v>
      </c>
      <c r="S634" s="29">
        <f t="shared" si="175"/>
        <v>-127745.73435324029</v>
      </c>
      <c r="T634" s="29">
        <f t="shared" si="176"/>
        <v>976342.39827119373</v>
      </c>
    </row>
    <row r="635" spans="1:20">
      <c r="A635" s="25" t="s">
        <v>950</v>
      </c>
      <c r="B635" t="str">
        <f>VLOOKUP(A635,'Branch Population-2'!$A$2:$B$943,2,0)</f>
        <v>26867.4</v>
      </c>
      <c r="C635">
        <f t="shared" si="177"/>
        <v>0</v>
      </c>
      <c r="D635" s="98">
        <f t="shared" si="178"/>
        <v>26867.4</v>
      </c>
      <c r="E635" s="120">
        <f t="shared" si="162"/>
        <v>1.5554463909004726E-3</v>
      </c>
      <c r="F635">
        <v>18021465.372580666</v>
      </c>
      <c r="G635" s="29">
        <f t="shared" si="163"/>
        <v>15177157.055897724</v>
      </c>
      <c r="H635" s="29">
        <f t="shared" si="164"/>
        <v>15014882.730381742</v>
      </c>
      <c r="I635" s="29">
        <f t="shared" si="165"/>
        <v>12531184.025956541</v>
      </c>
      <c r="J635" s="29">
        <f t="shared" si="166"/>
        <v>12139021.072626246</v>
      </c>
      <c r="K635" s="29">
        <f t="shared" si="167"/>
        <v>14156181.091192992</v>
      </c>
      <c r="L635" s="29">
        <f t="shared" si="168"/>
        <v>12468077.343811436</v>
      </c>
      <c r="M635" s="29">
        <f t="shared" si="169"/>
        <v>13554413.800737886</v>
      </c>
      <c r="N635" s="29">
        <f t="shared" si="170"/>
        <v>11039161.755240133</v>
      </c>
      <c r="O635" s="29">
        <f t="shared" si="171"/>
        <v>10110592.003676446</v>
      </c>
      <c r="P635" s="29">
        <f t="shared" si="172"/>
        <v>155512.89528615132</v>
      </c>
      <c r="Q635" s="29">
        <f t="shared" si="173"/>
        <v>250172.91850380867</v>
      </c>
      <c r="R635" s="29">
        <f t="shared" si="174"/>
        <v>308771.98049569177</v>
      </c>
      <c r="S635" s="29">
        <f t="shared" si="175"/>
        <v>-31553.341072552441</v>
      </c>
      <c r="T635" s="29">
        <f t="shared" si="176"/>
        <v>241157.67819736511</v>
      </c>
    </row>
    <row r="636" spans="1:20">
      <c r="A636" s="25" t="s">
        <v>332</v>
      </c>
      <c r="B636" t="str">
        <f>VLOOKUP(A636,'Branch Population-2'!$A$2:$B$943,2,0)</f>
        <v>207401.4</v>
      </c>
      <c r="C636">
        <f t="shared" si="177"/>
        <v>0</v>
      </c>
      <c r="D636" s="98">
        <f t="shared" si="178"/>
        <v>207401.4</v>
      </c>
      <c r="E636" s="120">
        <f t="shared" si="162"/>
        <v>1.2007181904378737E-2</v>
      </c>
      <c r="F636">
        <v>139115699.63318938</v>
      </c>
      <c r="G636" s="29">
        <f t="shared" si="163"/>
        <v>117159219.77612519</v>
      </c>
      <c r="H636" s="29">
        <f t="shared" si="164"/>
        <v>115906552.14561126</v>
      </c>
      <c r="I636" s="29">
        <f t="shared" si="165"/>
        <v>96733778.134133682</v>
      </c>
      <c r="J636" s="29">
        <f t="shared" si="166"/>
        <v>93706498.027058259</v>
      </c>
      <c r="K636" s="29">
        <f t="shared" si="167"/>
        <v>109277852.6008082</v>
      </c>
      <c r="L636" s="29">
        <f t="shared" si="168"/>
        <v>96246629.611156017</v>
      </c>
      <c r="M636" s="29">
        <f t="shared" si="169"/>
        <v>104632543.47098559</v>
      </c>
      <c r="N636" s="29">
        <f t="shared" si="170"/>
        <v>85216195.198019192</v>
      </c>
      <c r="O636" s="29">
        <f t="shared" si="171"/>
        <v>78048152.645633757</v>
      </c>
      <c r="P636" s="29">
        <f t="shared" si="172"/>
        <v>1200473.1459092128</v>
      </c>
      <c r="Q636" s="29">
        <f t="shared" si="173"/>
        <v>1931195.9303756903</v>
      </c>
      <c r="R636" s="29">
        <f t="shared" si="174"/>
        <v>2383548.1302835098</v>
      </c>
      <c r="S636" s="29">
        <f t="shared" si="175"/>
        <v>-243574.26148882578</v>
      </c>
      <c r="T636" s="29">
        <f t="shared" si="176"/>
        <v>1861603.2842360258</v>
      </c>
    </row>
    <row r="637" spans="1:20">
      <c r="A637" s="25" t="s">
        <v>331</v>
      </c>
      <c r="B637" t="str">
        <f>VLOOKUP(A637,'Branch Population-2'!$A$2:$B$943,2,0)</f>
        <v>253490.6</v>
      </c>
      <c r="C637">
        <f t="shared" si="177"/>
        <v>0</v>
      </c>
      <c r="D637" s="98">
        <f t="shared" si="178"/>
        <v>253490.6</v>
      </c>
      <c r="E637" s="120">
        <f t="shared" si="162"/>
        <v>1.4675444549796234E-2</v>
      </c>
      <c r="F637">
        <v>170030299.55167589</v>
      </c>
      <c r="G637" s="29">
        <f t="shared" si="163"/>
        <v>143194601.94859746</v>
      </c>
      <c r="H637" s="29">
        <f t="shared" si="164"/>
        <v>141663563.73352486</v>
      </c>
      <c r="I637" s="29">
        <f t="shared" si="165"/>
        <v>118230173.27505226</v>
      </c>
      <c r="J637" s="29">
        <f t="shared" si="166"/>
        <v>114530164.25529343</v>
      </c>
      <c r="K637" s="29">
        <f t="shared" si="167"/>
        <v>133561819.84543225</v>
      </c>
      <c r="L637" s="29">
        <f t="shared" si="168"/>
        <v>117634769.52474624</v>
      </c>
      <c r="M637" s="29">
        <f t="shared" si="169"/>
        <v>127884219.79787128</v>
      </c>
      <c r="N637" s="29">
        <f t="shared" si="170"/>
        <v>104153127.46424568</v>
      </c>
      <c r="O637" s="29">
        <f t="shared" si="171"/>
        <v>95392186.566885695</v>
      </c>
      <c r="P637" s="29">
        <f t="shared" si="172"/>
        <v>1467244.95611126</v>
      </c>
      <c r="Q637" s="29">
        <f t="shared" si="173"/>
        <v>2360350.5815702882</v>
      </c>
      <c r="R637" s="29">
        <f t="shared" si="174"/>
        <v>2913225.4925687341</v>
      </c>
      <c r="S637" s="29">
        <f t="shared" si="175"/>
        <v>-297701.87515300926</v>
      </c>
      <c r="T637" s="29">
        <f t="shared" si="176"/>
        <v>2275292.9029551423</v>
      </c>
    </row>
    <row r="638" spans="1:20">
      <c r="A638" s="25" t="s">
        <v>387</v>
      </c>
      <c r="B638" t="str">
        <f>VLOOKUP(A638,'Branch Population-2'!$A$2:$B$943,2,0)</f>
        <v>51165.24</v>
      </c>
      <c r="C638">
        <f t="shared" si="177"/>
        <v>0</v>
      </c>
      <c r="D638" s="98">
        <f t="shared" si="178"/>
        <v>51165.24</v>
      </c>
      <c r="E638" s="120">
        <f t="shared" si="162"/>
        <v>2.9621320967997086E-3</v>
      </c>
      <c r="F638">
        <v>34319383.376872316</v>
      </c>
      <c r="G638" s="29">
        <f t="shared" si="163"/>
        <v>28902792.353659093</v>
      </c>
      <c r="H638" s="29">
        <f t="shared" si="164"/>
        <v>28593763.388784811</v>
      </c>
      <c r="I638" s="29">
        <f t="shared" si="165"/>
        <v>23863903.398625571</v>
      </c>
      <c r="J638" s="29">
        <f t="shared" si="166"/>
        <v>23117083.400179371</v>
      </c>
      <c r="K638" s="29">
        <f t="shared" si="167"/>
        <v>26958485.116325036</v>
      </c>
      <c r="L638" s="29">
        <f t="shared" si="168"/>
        <v>23743725.467841122</v>
      </c>
      <c r="M638" s="29">
        <f t="shared" si="169"/>
        <v>25812502.704916216</v>
      </c>
      <c r="N638" s="29">
        <f t="shared" si="170"/>
        <v>21022553.749364756</v>
      </c>
      <c r="O638" s="29">
        <f t="shared" si="171"/>
        <v>19254221.339250773</v>
      </c>
      <c r="P638" s="29">
        <f t="shared" si="172"/>
        <v>296152.75800452591</v>
      </c>
      <c r="Q638" s="29">
        <f t="shared" si="173"/>
        <v>476419.65418119391</v>
      </c>
      <c r="R638" s="29">
        <f t="shared" si="174"/>
        <v>588013.44705246459</v>
      </c>
      <c r="S638" s="29">
        <f t="shared" si="175"/>
        <v>-60088.96539222265</v>
      </c>
      <c r="T638" s="29">
        <f t="shared" si="176"/>
        <v>459251.37835484458</v>
      </c>
    </row>
    <row r="639" spans="1:20">
      <c r="A639" s="25" t="s">
        <v>951</v>
      </c>
      <c r="B639" t="str">
        <f>VLOOKUP(A639,'Branch Population-2'!$A$2:$B$943,2,0)</f>
        <v>52519.05</v>
      </c>
      <c r="C639">
        <f t="shared" si="177"/>
        <v>0</v>
      </c>
      <c r="D639" s="98">
        <f t="shared" si="178"/>
        <v>52519.05</v>
      </c>
      <c r="E639" s="120">
        <f t="shared" si="162"/>
        <v>3.0405088239286822E-3</v>
      </c>
      <c r="F639">
        <v>35227459.336438686</v>
      </c>
      <c r="G639" s="29">
        <f t="shared" si="163"/>
        <v>29667547.670282401</v>
      </c>
      <c r="H639" s="29">
        <f t="shared" si="164"/>
        <v>29350341.933386009</v>
      </c>
      <c r="I639" s="29">
        <f t="shared" si="165"/>
        <v>24495331.904777277</v>
      </c>
      <c r="J639" s="29">
        <f t="shared" si="166"/>
        <v>23728751.373944316</v>
      </c>
      <c r="K639" s="29">
        <f t="shared" si="167"/>
        <v>27671794.908975914</v>
      </c>
      <c r="L639" s="29">
        <f t="shared" si="168"/>
        <v>24371974.118206453</v>
      </c>
      <c r="M639" s="29">
        <f t="shared" si="169"/>
        <v>26495490.301318441</v>
      </c>
      <c r="N639" s="29">
        <f t="shared" si="170"/>
        <v>21578801.379424296</v>
      </c>
      <c r="O639" s="29">
        <f t="shared" si="171"/>
        <v>19763679.662739363</v>
      </c>
      <c r="P639" s="29">
        <f t="shared" si="172"/>
        <v>303988.83119237982</v>
      </c>
      <c r="Q639" s="29">
        <f t="shared" si="173"/>
        <v>489025.51104861108</v>
      </c>
      <c r="R639" s="29">
        <f t="shared" si="174"/>
        <v>603572.02715008752</v>
      </c>
      <c r="S639" s="29">
        <f t="shared" si="175"/>
        <v>-61678.893285410406</v>
      </c>
      <c r="T639" s="29">
        <f t="shared" si="176"/>
        <v>471402.9701099224</v>
      </c>
    </row>
    <row r="640" spans="1:20">
      <c r="A640" s="25" t="s">
        <v>899</v>
      </c>
      <c r="B640" t="str">
        <f>VLOOKUP(A640,'Branch Population-2'!$A$2:$B$943,2,0)</f>
        <v>20052.08</v>
      </c>
      <c r="C640">
        <f t="shared" si="177"/>
        <v>0</v>
      </c>
      <c r="D640" s="98">
        <f t="shared" si="178"/>
        <v>20052.080000000002</v>
      </c>
      <c r="E640" s="120">
        <f t="shared" si="162"/>
        <v>1.1608840254750199E-3</v>
      </c>
      <c r="F640">
        <v>13450049.702175029</v>
      </c>
      <c r="G640" s="29">
        <f t="shared" si="163"/>
        <v>11327242.95828497</v>
      </c>
      <c r="H640" s="29">
        <f t="shared" si="164"/>
        <v>11206131.955463987</v>
      </c>
      <c r="I640" s="29">
        <f t="shared" si="165"/>
        <v>9352460.7733983435</v>
      </c>
      <c r="J640" s="29">
        <f t="shared" si="166"/>
        <v>9059775.8499142937</v>
      </c>
      <c r="K640" s="29">
        <f t="shared" si="167"/>
        <v>10565252.898869604</v>
      </c>
      <c r="L640" s="29">
        <f t="shared" si="168"/>
        <v>9305362.05007907</v>
      </c>
      <c r="M640" s="29">
        <f t="shared" si="169"/>
        <v>10116132.930075115</v>
      </c>
      <c r="N640" s="29">
        <f t="shared" si="170"/>
        <v>8238912.3863498354</v>
      </c>
      <c r="O640" s="29">
        <f t="shared" si="171"/>
        <v>7545888.3146519726</v>
      </c>
      <c r="P640" s="29">
        <f t="shared" si="172"/>
        <v>116064.711036778</v>
      </c>
      <c r="Q640" s="29">
        <f t="shared" si="173"/>
        <v>186712.79601568636</v>
      </c>
      <c r="R640" s="29">
        <f t="shared" si="174"/>
        <v>230447.32481215344</v>
      </c>
      <c r="S640" s="29">
        <f t="shared" si="175"/>
        <v>-23549.361659636117</v>
      </c>
      <c r="T640" s="29">
        <f t="shared" si="176"/>
        <v>179984.40697007603</v>
      </c>
    </row>
    <row r="641" spans="1:20">
      <c r="A641" s="25" t="s">
        <v>974</v>
      </c>
      <c r="B641" t="str">
        <f>VLOOKUP(A641,'Branch Population-2'!$A$2:$B$943,2,0)</f>
        <v>105106.24</v>
      </c>
      <c r="C641">
        <f t="shared" si="177"/>
        <v>0</v>
      </c>
      <c r="D641" s="98">
        <f t="shared" si="178"/>
        <v>105106.24000000001</v>
      </c>
      <c r="E641" s="120">
        <f t="shared" ref="E641:E651" si="179">D641/$D$511*100%</f>
        <v>6.0849625073181217E-3</v>
      </c>
      <c r="F641">
        <v>70500623.975604385</v>
      </c>
      <c r="G641" s="29">
        <f t="shared" ref="G641:G651" si="180">$Y$6*E641</f>
        <v>59373587.024977468</v>
      </c>
      <c r="H641" s="29">
        <f t="shared" ref="H641:H651" si="181">$Z$6*E641</f>
        <v>58738763.997683391</v>
      </c>
      <c r="I641" s="29">
        <f t="shared" ref="I641:I651" si="182">$AA$6*E641</f>
        <v>49022444.885487787</v>
      </c>
      <c r="J641" s="29">
        <f t="shared" ref="J641:J651" si="183">$AB$6*E641</f>
        <v>47488289.236193746</v>
      </c>
      <c r="K641" s="29">
        <f t="shared" ref="K641:K651" si="184">$X$18*E641</f>
        <v>55379492.144918852</v>
      </c>
      <c r="L641" s="29">
        <f t="shared" ref="L641:L651" si="185">$Y$18*E641</f>
        <v>48775569.26376231</v>
      </c>
      <c r="M641" s="29">
        <f t="shared" ref="M641:M651" si="186">$Z$18*E641</f>
        <v>53025356.752036609</v>
      </c>
      <c r="N641" s="29">
        <f t="shared" ref="N641:N651" si="187">$AA$18*E641</f>
        <v>43185599.82897827</v>
      </c>
      <c r="O641" s="29">
        <f t="shared" ref="O641:O651" si="188">$AB$18*E641</f>
        <v>39553001.395017661</v>
      </c>
      <c r="P641" s="29">
        <f t="shared" ref="P641:P651" si="189">$X$30*E641</f>
        <v>608372.06782349944</v>
      </c>
      <c r="Q641" s="29">
        <f t="shared" ref="Q641:Q651" si="190">$Y$30*E641</f>
        <v>978685.50041171664</v>
      </c>
      <c r="R641" s="29">
        <f t="shared" ref="R641:R651" si="191">$Z$30*E641</f>
        <v>1207927.1491568035</v>
      </c>
      <c r="S641" s="29">
        <f t="shared" ref="S641:S651" si="192">$AA$30*E641</f>
        <v>-123437.81086273903</v>
      </c>
      <c r="T641" s="29">
        <f t="shared" ref="T641:T651" si="193">$AB$30*E641</f>
        <v>943417.55445093405</v>
      </c>
    </row>
    <row r="642" spans="1:20">
      <c r="A642" s="25" t="s">
        <v>1023</v>
      </c>
      <c r="B642" t="str">
        <f>VLOOKUP(A642,'Branch Population-2'!$A$2:$B$943,2,0)</f>
        <v>73198.42</v>
      </c>
      <c r="C642">
        <f t="shared" si="177"/>
        <v>0</v>
      </c>
      <c r="D642" s="98">
        <f t="shared" si="178"/>
        <v>73198.42</v>
      </c>
      <c r="E642" s="120">
        <f t="shared" si="179"/>
        <v>4.2377088296082603E-3</v>
      </c>
      <c r="F642">
        <v>49098267.467548631</v>
      </c>
      <c r="G642" s="29">
        <f t="shared" si="180"/>
        <v>41349141.211414762</v>
      </c>
      <c r="H642" s="29">
        <f t="shared" si="181"/>
        <v>40907035.751476862</v>
      </c>
      <c r="I642" s="29">
        <f t="shared" si="182"/>
        <v>34140366.072982788</v>
      </c>
      <c r="J642" s="29">
        <f t="shared" si="183"/>
        <v>33071944.544799514</v>
      </c>
      <c r="K642" s="29">
        <f t="shared" si="184"/>
        <v>38567561.025972106</v>
      </c>
      <c r="L642" s="29">
        <f t="shared" si="185"/>
        <v>33968436.171895824</v>
      </c>
      <c r="M642" s="29">
        <f t="shared" si="186"/>
        <v>36928086.612035699</v>
      </c>
      <c r="N642" s="29">
        <f t="shared" si="187"/>
        <v>30075451.982998148</v>
      </c>
      <c r="O642" s="29">
        <f t="shared" si="188"/>
        <v>27545626.295575682</v>
      </c>
      <c r="P642" s="29">
        <f t="shared" si="189"/>
        <v>423684.39910716051</v>
      </c>
      <c r="Q642" s="29">
        <f t="shared" si="190"/>
        <v>681579.25073760608</v>
      </c>
      <c r="R642" s="29">
        <f t="shared" si="191"/>
        <v>841228.44460407237</v>
      </c>
      <c r="S642" s="29">
        <f t="shared" si="192"/>
        <v>-85964.950543481842</v>
      </c>
      <c r="T642" s="29">
        <f t="shared" si="193"/>
        <v>657017.83629661123</v>
      </c>
    </row>
    <row r="643" spans="1:20">
      <c r="A643" s="25" t="s">
        <v>949</v>
      </c>
      <c r="B643" t="str">
        <f>VLOOKUP(A643,'Branch Population-2'!$A$2:$B$943,2,0)</f>
        <v>23029.2</v>
      </c>
      <c r="C643">
        <f t="shared" si="177"/>
        <v>0</v>
      </c>
      <c r="D643" s="98">
        <f t="shared" si="178"/>
        <v>23029.200000000001</v>
      </c>
      <c r="E643" s="120">
        <f t="shared" si="179"/>
        <v>1.3332397636289766E-3</v>
      </c>
      <c r="F643">
        <v>15446970.319354858</v>
      </c>
      <c r="G643" s="29">
        <f t="shared" si="180"/>
        <v>13008991.76219805</v>
      </c>
      <c r="H643" s="29">
        <f t="shared" si="181"/>
        <v>12869899.483184351</v>
      </c>
      <c r="I643" s="29">
        <f t="shared" si="182"/>
        <v>10741014.879391322</v>
      </c>
      <c r="J643" s="29">
        <f t="shared" si="183"/>
        <v>10404875.205108212</v>
      </c>
      <c r="K643" s="29">
        <f t="shared" si="184"/>
        <v>12133869.506736852</v>
      </c>
      <c r="L643" s="29">
        <f t="shared" si="185"/>
        <v>10686923.437552661</v>
      </c>
      <c r="M643" s="29">
        <f t="shared" si="186"/>
        <v>11618068.972061045</v>
      </c>
      <c r="N643" s="29">
        <f t="shared" si="187"/>
        <v>9462138.6473486871</v>
      </c>
      <c r="O643" s="29">
        <f t="shared" si="188"/>
        <v>8666221.7174369544</v>
      </c>
      <c r="P643" s="29">
        <f t="shared" si="189"/>
        <v>133296.76738812972</v>
      </c>
      <c r="Q643" s="29">
        <f t="shared" si="190"/>
        <v>214433.93014612174</v>
      </c>
      <c r="R643" s="29">
        <f t="shared" si="191"/>
        <v>264661.6975677358</v>
      </c>
      <c r="S643" s="29">
        <f t="shared" si="192"/>
        <v>-27045.720919330666</v>
      </c>
      <c r="T643" s="29">
        <f t="shared" si="193"/>
        <v>206706.58131202724</v>
      </c>
    </row>
    <row r="644" spans="1:20">
      <c r="A644" s="25" t="s">
        <v>303</v>
      </c>
      <c r="B644" t="str">
        <f>VLOOKUP(A644,'Branch Population-2'!$A$2:$B$943,2,0)</f>
        <v>492792</v>
      </c>
      <c r="C644">
        <f t="shared" ref="C644:C707" si="194">N(B644)</f>
        <v>0</v>
      </c>
      <c r="D644" s="98">
        <f t="shared" ref="D644:D706" si="195">VALUE(B644)</f>
        <v>492792</v>
      </c>
      <c r="E644" s="120">
        <f t="shared" si="179"/>
        <v>2.8529427405131338E-2</v>
      </c>
      <c r="F644">
        <v>330543110.38227636</v>
      </c>
      <c r="G644" s="29">
        <f t="shared" si="180"/>
        <v>278373850.08932579</v>
      </c>
      <c r="H644" s="29">
        <f t="shared" si="181"/>
        <v>275397473.90779454</v>
      </c>
      <c r="I644" s="29">
        <f t="shared" si="182"/>
        <v>229842382.90713564</v>
      </c>
      <c r="J644" s="29">
        <f t="shared" si="183"/>
        <v>222649473.80176842</v>
      </c>
      <c r="K644" s="29">
        <f t="shared" si="184"/>
        <v>259647483.280525</v>
      </c>
      <c r="L644" s="29">
        <f t="shared" si="185"/>
        <v>228684903.28098458</v>
      </c>
      <c r="M644" s="29">
        <f t="shared" si="186"/>
        <v>248610088.27401325</v>
      </c>
      <c r="N644" s="29">
        <f t="shared" si="187"/>
        <v>202476257.46027884</v>
      </c>
      <c r="O644" s="29">
        <f t="shared" si="188"/>
        <v>185444771.53262779</v>
      </c>
      <c r="P644" s="29">
        <f t="shared" si="189"/>
        <v>2852360.5073007839</v>
      </c>
      <c r="Q644" s="29">
        <f t="shared" si="190"/>
        <v>4588579.9465273479</v>
      </c>
      <c r="R644" s="29">
        <f t="shared" si="191"/>
        <v>5663382.4565247446</v>
      </c>
      <c r="S644" s="29">
        <f t="shared" si="192"/>
        <v>-578739.81307552138</v>
      </c>
      <c r="T644" s="29">
        <f t="shared" si="193"/>
        <v>4423225.7142200563</v>
      </c>
    </row>
    <row r="645" spans="1:20">
      <c r="A645" s="25" t="s">
        <v>57</v>
      </c>
      <c r="B645" t="str">
        <f>VLOOKUP(A645,'Branch Population-2'!$A$2:$B$943,2,0)</f>
        <v>65228.66</v>
      </c>
      <c r="C645">
        <f t="shared" si="194"/>
        <v>0</v>
      </c>
      <c r="D645" s="98">
        <f t="shared" si="195"/>
        <v>65228.66</v>
      </c>
      <c r="E645" s="120">
        <f t="shared" si="179"/>
        <v>3.7763119535300783E-3</v>
      </c>
      <c r="F645">
        <v>43752504.428781264</v>
      </c>
      <c r="G645" s="29">
        <f t="shared" si="180"/>
        <v>36847094.150001623</v>
      </c>
      <c r="H645" s="29">
        <f t="shared" si="181"/>
        <v>36453124.625380285</v>
      </c>
      <c r="I645" s="29">
        <f t="shared" si="182"/>
        <v>30423202.179092523</v>
      </c>
      <c r="J645" s="29">
        <f t="shared" si="183"/>
        <v>29471109.161257613</v>
      </c>
      <c r="K645" s="29">
        <f t="shared" si="184"/>
        <v>34368369.224259019</v>
      </c>
      <c r="L645" s="29">
        <f t="shared" si="185"/>
        <v>30269991.808406442</v>
      </c>
      <c r="M645" s="29">
        <f t="shared" si="186"/>
        <v>32907398.903788209</v>
      </c>
      <c r="N645" s="29">
        <f t="shared" si="187"/>
        <v>26800871.272157405</v>
      </c>
      <c r="O645" s="29">
        <f t="shared" si="188"/>
        <v>24546490.103490837</v>
      </c>
      <c r="P645" s="29">
        <f t="shared" si="189"/>
        <v>377554.1277621194</v>
      </c>
      <c r="Q645" s="29">
        <f t="shared" si="190"/>
        <v>607369.68379123567</v>
      </c>
      <c r="R645" s="29">
        <f t="shared" si="191"/>
        <v>749636.45657116466</v>
      </c>
      <c r="S645" s="29">
        <f t="shared" si="192"/>
        <v>-76605.185343038727</v>
      </c>
      <c r="T645" s="29">
        <f t="shared" si="193"/>
        <v>585482.48797893885</v>
      </c>
    </row>
    <row r="646" spans="1:20">
      <c r="A646" s="25" t="s">
        <v>1025</v>
      </c>
      <c r="B646" t="str">
        <f>VLOOKUP(A646,'Branch Population-2'!$A$2:$B$943,2,0)</f>
        <v>63650.8</v>
      </c>
      <c r="C646">
        <f t="shared" si="194"/>
        <v>0</v>
      </c>
      <c r="D646" s="98">
        <f t="shared" si="195"/>
        <v>63650.8</v>
      </c>
      <c r="E646" s="120">
        <f t="shared" si="179"/>
        <v>3.684964199659357E-3</v>
      </c>
      <c r="F646">
        <v>42694145.623955339</v>
      </c>
      <c r="G646" s="29">
        <f t="shared" si="180"/>
        <v>35955774.966447622</v>
      </c>
      <c r="H646" s="29">
        <f t="shared" si="181"/>
        <v>35571335.436066836</v>
      </c>
      <c r="I646" s="29">
        <f t="shared" si="182"/>
        <v>29687274.846071992</v>
      </c>
      <c r="J646" s="29">
        <f t="shared" si="183"/>
        <v>28758212.647651754</v>
      </c>
      <c r="K646" s="29">
        <f t="shared" si="184"/>
        <v>33537009.587801833</v>
      </c>
      <c r="L646" s="29">
        <f t="shared" si="185"/>
        <v>29537770.584257241</v>
      </c>
      <c r="M646" s="29">
        <f t="shared" si="186"/>
        <v>32111379.662639741</v>
      </c>
      <c r="N646" s="29">
        <f t="shared" si="187"/>
        <v>26152566.941737521</v>
      </c>
      <c r="O646" s="29">
        <f t="shared" si="188"/>
        <v>23952718.517891899</v>
      </c>
      <c r="P646" s="29">
        <f t="shared" si="189"/>
        <v>368421.21661492222</v>
      </c>
      <c r="Q646" s="29">
        <f t="shared" si="190"/>
        <v>592677.60933704884</v>
      </c>
      <c r="R646" s="29">
        <f t="shared" si="191"/>
        <v>731502.99530788907</v>
      </c>
      <c r="S646" s="29">
        <f t="shared" si="192"/>
        <v>-74752.130907375526</v>
      </c>
      <c r="T646" s="29">
        <f t="shared" si="193"/>
        <v>571319.85764922726</v>
      </c>
    </row>
    <row r="647" spans="1:20">
      <c r="A647" s="25" t="s">
        <v>830</v>
      </c>
      <c r="B647" t="str">
        <f>VLOOKUP(A647,'Branch Population-2'!$A$2:$B$943,2,0)</f>
        <v>112403.55</v>
      </c>
      <c r="C647">
        <f t="shared" si="194"/>
        <v>0</v>
      </c>
      <c r="D647" s="98">
        <f t="shared" si="195"/>
        <v>112403.55</v>
      </c>
      <c r="E647" s="120">
        <f t="shared" si="179"/>
        <v>6.5074289351370372E-3</v>
      </c>
      <c r="F647">
        <v>75395337.251842007</v>
      </c>
      <c r="G647" s="29">
        <f t="shared" si="180"/>
        <v>63495773.01824712</v>
      </c>
      <c r="H647" s="29">
        <f t="shared" si="181"/>
        <v>62816875.534238547</v>
      </c>
      <c r="I647" s="29">
        <f t="shared" si="182"/>
        <v>52425972.376218304</v>
      </c>
      <c r="J647" s="29">
        <f t="shared" si="183"/>
        <v>50785303.456530891</v>
      </c>
      <c r="K647" s="29">
        <f t="shared" si="184"/>
        <v>59224376.348026469</v>
      </c>
      <c r="L647" s="29">
        <f t="shared" si="185"/>
        <v>52161956.687992737</v>
      </c>
      <c r="M647" s="29">
        <f t="shared" si="186"/>
        <v>56706798.178161301</v>
      </c>
      <c r="N647" s="29">
        <f t="shared" si="187"/>
        <v>46183887.176028281</v>
      </c>
      <c r="O647" s="29">
        <f t="shared" si="188"/>
        <v>42299084.906423613</v>
      </c>
      <c r="P647" s="29">
        <f t="shared" si="189"/>
        <v>650610.08884155797</v>
      </c>
      <c r="Q647" s="29">
        <f t="shared" si="190"/>
        <v>1046633.6211798978</v>
      </c>
      <c r="R647" s="29">
        <f t="shared" si="191"/>
        <v>1291791.0459607746</v>
      </c>
      <c r="S647" s="29">
        <f t="shared" si="192"/>
        <v>-132007.84411277989</v>
      </c>
      <c r="T647" s="29">
        <f t="shared" si="193"/>
        <v>1008917.0942905321</v>
      </c>
    </row>
    <row r="648" spans="1:20">
      <c r="A648" s="25" t="s">
        <v>952</v>
      </c>
      <c r="B648" t="str">
        <f>VLOOKUP(A648,'Branch Population-2'!$A$2:$B$943,2,0)</f>
        <v>116709</v>
      </c>
      <c r="C648">
        <f t="shared" si="194"/>
        <v>0</v>
      </c>
      <c r="D648" s="98">
        <f t="shared" si="195"/>
        <v>116709</v>
      </c>
      <c r="E648" s="120">
        <f t="shared" si="179"/>
        <v>6.7566862753970711E-3</v>
      </c>
      <c r="F648">
        <v>78283242.969863743</v>
      </c>
      <c r="G648" s="29">
        <f t="shared" si="180"/>
        <v>65927883.711738668</v>
      </c>
      <c r="H648" s="29">
        <f t="shared" si="181"/>
        <v>65222982.074191131</v>
      </c>
      <c r="I648" s="29">
        <f t="shared" si="182"/>
        <v>54434070.899505056</v>
      </c>
      <c r="J648" s="29">
        <f t="shared" si="183"/>
        <v>52730558.608765148</v>
      </c>
      <c r="K648" s="29">
        <f t="shared" si="184"/>
        <v>61492877.575502023</v>
      </c>
      <c r="L648" s="29">
        <f t="shared" si="185"/>
        <v>54159942.484903224</v>
      </c>
      <c r="M648" s="29">
        <f t="shared" si="186"/>
        <v>58878867.336263202</v>
      </c>
      <c r="N648" s="29">
        <f t="shared" si="187"/>
        <v>47952891.954276212</v>
      </c>
      <c r="O648" s="29">
        <f t="shared" si="188"/>
        <v>43919288.1394208</v>
      </c>
      <c r="P648" s="29">
        <f t="shared" si="189"/>
        <v>675530.73598306626</v>
      </c>
      <c r="Q648" s="29">
        <f t="shared" si="190"/>
        <v>1086723.3578858024</v>
      </c>
      <c r="R648" s="29">
        <f t="shared" si="191"/>
        <v>1341271.1714446389</v>
      </c>
      <c r="S648" s="29">
        <f t="shared" si="192"/>
        <v>-137064.20730091201</v>
      </c>
      <c r="T648" s="29">
        <f t="shared" si="193"/>
        <v>1047562.1557998275</v>
      </c>
    </row>
    <row r="649" spans="1:20">
      <c r="A649" s="25" t="s">
        <v>975</v>
      </c>
      <c r="B649" t="str">
        <f>VLOOKUP(A649,'Branch Population-2'!$A$2:$B$943,2,0)</f>
        <v>123409.44</v>
      </c>
      <c r="C649">
        <f t="shared" si="194"/>
        <v>0</v>
      </c>
      <c r="D649" s="98">
        <f t="shared" si="195"/>
        <v>123409.44</v>
      </c>
      <c r="E649" s="120">
        <f t="shared" si="179"/>
        <v>7.1445978416612111E-3</v>
      </c>
      <c r="F649">
        <v>82777602.209725231</v>
      </c>
      <c r="G649" s="29">
        <f t="shared" si="180"/>
        <v>69712903.111591995</v>
      </c>
      <c r="H649" s="29">
        <f t="shared" si="181"/>
        <v>68967532.006151751</v>
      </c>
      <c r="I649" s="29">
        <f t="shared" si="182"/>
        <v>57559213.142330199</v>
      </c>
      <c r="J649" s="29">
        <f t="shared" si="183"/>
        <v>55757899.63751626</v>
      </c>
      <c r="K649" s="29">
        <f t="shared" si="184"/>
        <v>65023276.573197119</v>
      </c>
      <c r="L649" s="29">
        <f t="shared" si="185"/>
        <v>57269346.601325653</v>
      </c>
      <c r="M649" s="29">
        <f t="shared" si="186"/>
        <v>62259192.057189532</v>
      </c>
      <c r="N649" s="29">
        <f t="shared" si="187"/>
        <v>50705939.922865704</v>
      </c>
      <c r="O649" s="29">
        <f t="shared" si="188"/>
        <v>46440760.819513172</v>
      </c>
      <c r="P649" s="29">
        <f t="shared" si="189"/>
        <v>714313.97604690341</v>
      </c>
      <c r="Q649" s="29">
        <f t="shared" si="190"/>
        <v>1149113.7875537144</v>
      </c>
      <c r="R649" s="29">
        <f t="shared" si="191"/>
        <v>1418275.5756293591</v>
      </c>
      <c r="S649" s="29">
        <f t="shared" si="192"/>
        <v>-144933.27050227026</v>
      </c>
      <c r="T649" s="29">
        <f t="shared" si="193"/>
        <v>1107704.2816959228</v>
      </c>
    </row>
    <row r="650" spans="1:20">
      <c r="A650" s="25" t="s">
        <v>976</v>
      </c>
      <c r="B650" t="str">
        <f>VLOOKUP(A650,'Branch Population-2'!$A$2:$B$943,2,0)</f>
        <v>4922.88</v>
      </c>
      <c r="C650">
        <f t="shared" si="194"/>
        <v>0</v>
      </c>
      <c r="D650" s="98">
        <f t="shared" si="195"/>
        <v>4922.88</v>
      </c>
      <c r="E650" s="120">
        <f t="shared" si="179"/>
        <v>2.8500249107975164E-4</v>
      </c>
      <c r="F650">
        <v>3302050.4944047406</v>
      </c>
      <c r="G650" s="29">
        <f t="shared" si="180"/>
        <v>2780891.4493898847</v>
      </c>
      <c r="H650" s="29">
        <f t="shared" si="181"/>
        <v>2751158.1282796874</v>
      </c>
      <c r="I650" s="29">
        <f t="shared" si="182"/>
        <v>2296073.1301763826</v>
      </c>
      <c r="J650" s="29">
        <f t="shared" si="183"/>
        <v>2224217.6041600714</v>
      </c>
      <c r="K650" s="29">
        <f t="shared" si="184"/>
        <v>2593819.3040715577</v>
      </c>
      <c r="L650" s="29">
        <f t="shared" si="185"/>
        <v>2284510.171966861</v>
      </c>
      <c r="M650" s="29">
        <f t="shared" si="186"/>
        <v>2483558.2382879076</v>
      </c>
      <c r="N650" s="29">
        <f t="shared" si="187"/>
        <v>2022691.7610798422</v>
      </c>
      <c r="O650" s="29">
        <f t="shared" si="188"/>
        <v>1852551.0902825994</v>
      </c>
      <c r="P650" s="29">
        <f t="shared" si="189"/>
        <v>28494.432730606186</v>
      </c>
      <c r="Q650" s="29">
        <f t="shared" si="190"/>
        <v>45838.870044888215</v>
      </c>
      <c r="R650" s="29">
        <f t="shared" si="191"/>
        <v>56575.902668015187</v>
      </c>
      <c r="S650" s="29">
        <f t="shared" si="192"/>
        <v>-5781.4791047606759</v>
      </c>
      <c r="T650" s="29">
        <f t="shared" si="193"/>
        <v>44187.018872099456</v>
      </c>
    </row>
    <row r="651" spans="1:20">
      <c r="A651" s="25" t="s">
        <v>980</v>
      </c>
      <c r="B651" t="str">
        <f>VLOOKUP(A651,'Branch Population-2'!$A$2:$B$943,2,0)</f>
        <v>93802.94</v>
      </c>
      <c r="C651">
        <f t="shared" si="194"/>
        <v>0</v>
      </c>
      <c r="D651" s="98">
        <f t="shared" si="195"/>
        <v>93802.94</v>
      </c>
      <c r="E651" s="120">
        <f t="shared" si="179"/>
        <v>5.4305755107994661E-3</v>
      </c>
      <c r="F651">
        <v>62918869.524265908</v>
      </c>
      <c r="G651" s="29">
        <f t="shared" si="180"/>
        <v>52988452.648375012</v>
      </c>
      <c r="H651" s="29">
        <f t="shared" si="181"/>
        <v>52421899.546105489</v>
      </c>
      <c r="I651" s="29">
        <f t="shared" si="182"/>
        <v>43750489.564146884</v>
      </c>
      <c r="J651" s="29">
        <f t="shared" si="183"/>
        <v>42381319.566995516</v>
      </c>
      <c r="K651" s="29">
        <f t="shared" si="184"/>
        <v>49423889.379929237</v>
      </c>
      <c r="L651" s="29">
        <f t="shared" si="185"/>
        <v>43530163.35770873</v>
      </c>
      <c r="M651" s="29">
        <f t="shared" si="186"/>
        <v>47322921.625679739</v>
      </c>
      <c r="N651" s="29">
        <f t="shared" si="187"/>
        <v>38541348.540502056</v>
      </c>
      <c r="O651" s="29">
        <f t="shared" si="188"/>
        <v>35299405.788626418</v>
      </c>
      <c r="P651" s="29">
        <f t="shared" si="189"/>
        <v>542946.72300829762</v>
      </c>
      <c r="Q651" s="29">
        <f t="shared" si="190"/>
        <v>873436.0326655223</v>
      </c>
      <c r="R651" s="29">
        <f t="shared" si="191"/>
        <v>1078024.6529295184</v>
      </c>
      <c r="S651" s="29">
        <f t="shared" si="192"/>
        <v>-110163.10321907487</v>
      </c>
      <c r="T651" s="29">
        <f t="shared" si="193"/>
        <v>841960.86031721509</v>
      </c>
    </row>
    <row r="652" spans="1:20" s="98" customFormat="1" ht="15.75">
      <c r="A652" s="118" t="s">
        <v>147</v>
      </c>
      <c r="B652" s="98" t="str">
        <f>VLOOKUP(A652,'Branch Population-2'!$A$2:$B$943,2,0)</f>
        <v>TOTAL_POPULATION</v>
      </c>
      <c r="C652" s="98">
        <f t="shared" si="194"/>
        <v>0</v>
      </c>
      <c r="D652" s="117">
        <f>SUM(D653:D706)</f>
        <v>12568764.030000003</v>
      </c>
      <c r="E652" s="121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</row>
    <row r="653" spans="1:20">
      <c r="A653" s="25" t="s">
        <v>708</v>
      </c>
      <c r="B653" t="str">
        <f>VLOOKUP(A653,'Branch Population-2'!$A$2:$B$943,2,0)</f>
        <v>206991.4</v>
      </c>
      <c r="C653">
        <f t="shared" si="194"/>
        <v>0</v>
      </c>
      <c r="D653" s="98">
        <f t="shared" si="195"/>
        <v>206991.4</v>
      </c>
      <c r="E653" s="120">
        <f>D653/$D$652*100%</f>
        <v>1.6468715579824593E-2</v>
      </c>
      <c r="F653">
        <v>190807210.90032038</v>
      </c>
      <c r="G653" s="29">
        <f>$Y$7*E653</f>
        <v>61108345.495766282</v>
      </c>
      <c r="H653" s="29">
        <f>$Z$7*E653</f>
        <v>60454974.412354462</v>
      </c>
      <c r="I653" s="29">
        <f>$AA$7*E653</f>
        <v>50454766.996801391</v>
      </c>
      <c r="J653" s="29">
        <f>$AB$7*E653</f>
        <v>48875786.87855617</v>
      </c>
      <c r="K653" s="29">
        <f>$X$19*E653</f>
        <v>56997552.429300271</v>
      </c>
      <c r="L653" s="29">
        <f>$Y$19*E653</f>
        <v>50200678.242141232</v>
      </c>
      <c r="M653" s="29">
        <f t="shared" ref="M653:M684" si="196">$Z$19*E653</f>
        <v>54574634.661648117</v>
      </c>
      <c r="N653" s="29">
        <f t="shared" ref="N653:N684" si="197">$AA$19*E653</f>
        <v>44447382.868764959</v>
      </c>
      <c r="O653" s="29">
        <f t="shared" ref="O653:O684" si="198">$AB$19*E653</f>
        <v>40708648.335908458</v>
      </c>
      <c r="P653" s="29">
        <f>$X$31*E653</f>
        <v>626147.28826965753</v>
      </c>
      <c r="Q653" s="29">
        <f>$Y$31*E653</f>
        <v>1007280.4202598839</v>
      </c>
      <c r="R653" s="29">
        <f>$Z$31*E653</f>
        <v>1243219.9781585955</v>
      </c>
      <c r="S653" s="29">
        <f>$AA$31*E653</f>
        <v>-127044.37733007544</v>
      </c>
      <c r="T653" s="29">
        <f>$AB$31*E653</f>
        <v>970982.0267370051</v>
      </c>
    </row>
    <row r="654" spans="1:20">
      <c r="A654" s="25" t="s">
        <v>834</v>
      </c>
      <c r="B654" t="str">
        <f>VLOOKUP(A654,'Branch Population-2'!$A$2:$B$943,2,0)</f>
        <v>218930</v>
      </c>
      <c r="C654">
        <f t="shared" si="194"/>
        <v>0</v>
      </c>
      <c r="D654" s="98">
        <f t="shared" si="195"/>
        <v>218930</v>
      </c>
      <c r="E654" s="120">
        <f t="shared" ref="E654:E706" si="199">D654/$D$652*100%</f>
        <v>1.741857826890875E-2</v>
      </c>
      <c r="F654">
        <v>201812358.7859551</v>
      </c>
      <c r="G654" s="29">
        <f t="shared" ref="G654:G706" si="200">$Y$7*E654</f>
        <v>64632878.850947984</v>
      </c>
      <c r="H654" s="29">
        <f t="shared" ref="H654:H706" si="201">$Z$7*E654</f>
        <v>63941823.419218212</v>
      </c>
      <c r="I654" s="29">
        <f t="shared" ref="I654:I706" si="202">$AA$7*E654</f>
        <v>53364836.116909832</v>
      </c>
      <c r="J654" s="29">
        <f t="shared" ref="J654:J706" si="203">$AB$7*E654</f>
        <v>51694785.490229562</v>
      </c>
      <c r="K654" s="29">
        <f t="shared" ref="K654:K706" si="204">$X$19*E654</f>
        <v>60284988.426314861</v>
      </c>
      <c r="L654" s="29">
        <f t="shared" ref="L654:L706" si="205">$Y$19*E654</f>
        <v>53096092.337903805</v>
      </c>
      <c r="M654" s="29">
        <f t="shared" si="196"/>
        <v>57722324.533650309</v>
      </c>
      <c r="N654" s="29">
        <f t="shared" si="197"/>
        <v>47010965.341838911</v>
      </c>
      <c r="O654" s="29">
        <f t="shared" si="198"/>
        <v>43056592.593607463</v>
      </c>
      <c r="P654" s="29">
        <f t="shared" ref="P654:P706" si="206">$X$31*E654</f>
        <v>662261.45540769398</v>
      </c>
      <c r="Q654" s="29">
        <f t="shared" ref="Q654:Q706" si="207">$Y$31*E654</f>
        <v>1065377.1239167249</v>
      </c>
      <c r="R654" s="29">
        <f t="shared" ref="R654:R706" si="208">$Z$31*E654</f>
        <v>1314924.9187080301</v>
      </c>
      <c r="S654" s="29">
        <f t="shared" ref="S654:S706" si="209">$AA$31*E654</f>
        <v>-134371.88950301037</v>
      </c>
      <c r="T654" s="29">
        <f t="shared" ref="T654:T706" si="210">$AB$31*E654</f>
        <v>1026985.1554872934</v>
      </c>
    </row>
    <row r="655" spans="1:20">
      <c r="A655" s="25" t="s">
        <v>654</v>
      </c>
      <c r="B655" t="str">
        <f>VLOOKUP(A655,'Branch Population-2'!$A$2:$B$943,2,0)</f>
        <v>263608</v>
      </c>
      <c r="C655">
        <f t="shared" si="194"/>
        <v>0</v>
      </c>
      <c r="D655" s="98">
        <f t="shared" si="195"/>
        <v>263608</v>
      </c>
      <c r="E655" s="120">
        <f t="shared" si="199"/>
        <v>2.0973263510302369E-2</v>
      </c>
      <c r="F655">
        <v>242997087.08193508</v>
      </c>
      <c r="G655" s="29">
        <f t="shared" si="200"/>
        <v>77822792.345227674</v>
      </c>
      <c r="H655" s="29">
        <f t="shared" si="201"/>
        <v>76990710.217390373</v>
      </c>
      <c r="I655" s="29">
        <f t="shared" si="202"/>
        <v>64255230.982991673</v>
      </c>
      <c r="J655" s="29">
        <f t="shared" si="203"/>
        <v>62244365.840718195</v>
      </c>
      <c r="K655" s="29">
        <f t="shared" si="204"/>
        <v>72587608.957584649</v>
      </c>
      <c r="L655" s="29">
        <f t="shared" si="205"/>
        <v>63931643.488832712</v>
      </c>
      <c r="M655" s="29">
        <f t="shared" si="196"/>
        <v>69501971.066854656</v>
      </c>
      <c r="N655" s="29">
        <f t="shared" si="197"/>
        <v>56604698.085376471</v>
      </c>
      <c r="O655" s="29">
        <f t="shared" si="198"/>
        <v>51843339.242751911</v>
      </c>
      <c r="P655" s="29">
        <f t="shared" si="206"/>
        <v>797412.03917741461</v>
      </c>
      <c r="Q655" s="29">
        <f t="shared" si="207"/>
        <v>1282793.2804158409</v>
      </c>
      <c r="R655" s="29">
        <f t="shared" si="208"/>
        <v>1583267.3821348667</v>
      </c>
      <c r="S655" s="29">
        <f t="shared" si="209"/>
        <v>-161793.74707947543</v>
      </c>
      <c r="T655" s="29">
        <f t="shared" si="210"/>
        <v>1236566.4955359907</v>
      </c>
    </row>
    <row r="656" spans="1:20">
      <c r="A656" s="25" t="s">
        <v>764</v>
      </c>
      <c r="B656" t="str">
        <f>VLOOKUP(A656,'Branch Population-2'!$A$2:$B$943,2,0)</f>
        <v>180449</v>
      </c>
      <c r="C656">
        <f t="shared" si="194"/>
        <v>0</v>
      </c>
      <c r="D656" s="98">
        <f t="shared" si="195"/>
        <v>180449</v>
      </c>
      <c r="E656" s="120">
        <f t="shared" si="199"/>
        <v>1.4356940711854541E-2</v>
      </c>
      <c r="F656">
        <v>166340101.08512679</v>
      </c>
      <c r="G656" s="29">
        <f t="shared" si="200"/>
        <v>53272454.007101409</v>
      </c>
      <c r="H656" s="29">
        <f t="shared" si="201"/>
        <v>52702864.359267831</v>
      </c>
      <c r="I656" s="29">
        <f t="shared" si="202"/>
        <v>43984978.360481709</v>
      </c>
      <c r="J656" s="29">
        <f t="shared" si="203"/>
        <v>42608470.044883907</v>
      </c>
      <c r="K656" s="29">
        <f t="shared" si="204"/>
        <v>49688785.806148492</v>
      </c>
      <c r="L656" s="29">
        <f t="shared" si="205"/>
        <v>43763471.275213093</v>
      </c>
      <c r="M656" s="29">
        <f t="shared" si="196"/>
        <v>47576557.528765649</v>
      </c>
      <c r="N656" s="29">
        <f t="shared" si="197"/>
        <v>38747917.987345219</v>
      </c>
      <c r="O656" s="29">
        <f t="shared" si="198"/>
        <v>35488599.446964197</v>
      </c>
      <c r="P656" s="29">
        <f t="shared" si="206"/>
        <v>545856.74584051047</v>
      </c>
      <c r="Q656" s="29">
        <f t="shared" si="207"/>
        <v>878117.37374342978</v>
      </c>
      <c r="R656" s="29">
        <f t="shared" si="208"/>
        <v>1083802.5243499991</v>
      </c>
      <c r="S656" s="29">
        <f t="shared" si="209"/>
        <v>-110753.54263430646</v>
      </c>
      <c r="T656" s="29">
        <f t="shared" si="210"/>
        <v>846473.50441934227</v>
      </c>
    </row>
    <row r="657" spans="1:20">
      <c r="A657" s="25" t="s">
        <v>710</v>
      </c>
      <c r="B657" t="str">
        <f>VLOOKUP(A657,'Branch Population-2'!$A$2:$B$943,2,0)</f>
        <v>330971.3</v>
      </c>
      <c r="C657">
        <f t="shared" si="194"/>
        <v>0</v>
      </c>
      <c r="D657" s="98">
        <f t="shared" si="195"/>
        <v>330971.3</v>
      </c>
      <c r="E657" s="120">
        <f t="shared" si="199"/>
        <v>2.6332843803099065E-2</v>
      </c>
      <c r="F657">
        <v>305093403.11265689</v>
      </c>
      <c r="G657" s="29">
        <f t="shared" si="200"/>
        <v>97709897.848813593</v>
      </c>
      <c r="H657" s="29">
        <f t="shared" si="201"/>
        <v>96665182.576298803</v>
      </c>
      <c r="I657" s="29">
        <f t="shared" si="202"/>
        <v>80675234.933086365</v>
      </c>
      <c r="J657" s="29">
        <f t="shared" si="203"/>
        <v>78150506.357842296</v>
      </c>
      <c r="K657" s="29">
        <f t="shared" si="204"/>
        <v>91136897.592574716</v>
      </c>
      <c r="L657" s="29">
        <f t="shared" si="205"/>
        <v>80268956.771552831</v>
      </c>
      <c r="M657" s="29">
        <f t="shared" si="196"/>
        <v>87262745.12366572</v>
      </c>
      <c r="N657" s="29">
        <f t="shared" si="197"/>
        <v>71069658.3996865</v>
      </c>
      <c r="O657" s="29">
        <f t="shared" si="198"/>
        <v>65091565.451407447</v>
      </c>
      <c r="P657" s="29">
        <f t="shared" si="206"/>
        <v>1001185.469493338</v>
      </c>
      <c r="Q657" s="29">
        <f t="shared" si="207"/>
        <v>1610602.7117936306</v>
      </c>
      <c r="R657" s="29">
        <f t="shared" si="208"/>
        <v>1987861.004646193</v>
      </c>
      <c r="S657" s="29">
        <f t="shared" si="209"/>
        <v>-203139.08076676421</v>
      </c>
      <c r="T657" s="29">
        <f t="shared" si="210"/>
        <v>1552562.974431698</v>
      </c>
    </row>
    <row r="658" spans="1:20">
      <c r="A658" s="25" t="s">
        <v>727</v>
      </c>
      <c r="B658" t="str">
        <f>VLOOKUP(A658,'Branch Population-2'!$A$2:$B$943,2,0)</f>
        <v>430320</v>
      </c>
      <c r="C658">
        <f t="shared" si="194"/>
        <v>0</v>
      </c>
      <c r="D658" s="98">
        <f t="shared" si="195"/>
        <v>430320</v>
      </c>
      <c r="E658" s="120">
        <f t="shared" si="199"/>
        <v>3.4237256660470526E-2</v>
      </c>
      <c r="F658">
        <v>396674253.10725886</v>
      </c>
      <c r="G658" s="29">
        <f t="shared" si="200"/>
        <v>127039786.35700879</v>
      </c>
      <c r="H658" s="29">
        <f t="shared" si="201"/>
        <v>125681475.60296889</v>
      </c>
      <c r="I658" s="29">
        <f t="shared" si="202"/>
        <v>104891774.89530277</v>
      </c>
      <c r="J658" s="29">
        <f t="shared" si="203"/>
        <v>101609190.5730397</v>
      </c>
      <c r="K658" s="29">
        <f t="shared" si="204"/>
        <v>118493747.86284113</v>
      </c>
      <c r="L658" s="29">
        <f t="shared" si="205"/>
        <v>104363542.93539836</v>
      </c>
      <c r="M658" s="29">
        <f t="shared" si="196"/>
        <v>113456678.81660986</v>
      </c>
      <c r="N658" s="29">
        <f t="shared" si="197"/>
        <v>92402862.128991529</v>
      </c>
      <c r="O658" s="29">
        <f t="shared" si="198"/>
        <v>84630306.147541046</v>
      </c>
      <c r="P658" s="29">
        <f t="shared" si="206"/>
        <v>1301714.4726215631</v>
      </c>
      <c r="Q658" s="29">
        <f t="shared" si="207"/>
        <v>2094062.4124781669</v>
      </c>
      <c r="R658" s="29">
        <f t="shared" si="208"/>
        <v>2584563.5181036834</v>
      </c>
      <c r="S658" s="29">
        <f t="shared" si="209"/>
        <v>-264115.97995220119</v>
      </c>
      <c r="T658" s="29">
        <f t="shared" si="210"/>
        <v>2018600.7039203949</v>
      </c>
    </row>
    <row r="659" spans="1:20">
      <c r="A659" s="25" t="s">
        <v>177</v>
      </c>
      <c r="B659" t="str">
        <f>VLOOKUP(A659,'Branch Population-2'!$A$2:$B$943,2,0)</f>
        <v>174012.65</v>
      </c>
      <c r="C659">
        <f t="shared" si="194"/>
        <v>0</v>
      </c>
      <c r="D659" s="98">
        <f t="shared" si="195"/>
        <v>174012.65</v>
      </c>
      <c r="E659" s="120">
        <f t="shared" si="199"/>
        <v>1.3844849786713671E-2</v>
      </c>
      <c r="F659">
        <v>160406994.72477424</v>
      </c>
      <c r="G659" s="29">
        <f t="shared" si="200"/>
        <v>51372304.051442988</v>
      </c>
      <c r="H659" s="29">
        <f t="shared" si="201"/>
        <v>50823030.827251732</v>
      </c>
      <c r="I659" s="29">
        <f t="shared" si="202"/>
        <v>42416098.979213394</v>
      </c>
      <c r="J659" s="29">
        <f t="shared" si="203"/>
        <v>41088688.687417872</v>
      </c>
      <c r="K659" s="29">
        <f t="shared" si="204"/>
        <v>47916460.015906356</v>
      </c>
      <c r="L659" s="29">
        <f t="shared" si="205"/>
        <v>42202492.725361243</v>
      </c>
      <c r="M659" s="29">
        <f t="shared" si="196"/>
        <v>45879571.809530459</v>
      </c>
      <c r="N659" s="29">
        <f t="shared" si="197"/>
        <v>37365836.834566042</v>
      </c>
      <c r="O659" s="29">
        <f t="shared" si="198"/>
        <v>34222773.385027207</v>
      </c>
      <c r="P659" s="29">
        <f t="shared" si="206"/>
        <v>526386.8398499504</v>
      </c>
      <c r="Q659" s="29">
        <f t="shared" si="207"/>
        <v>846796.22062818112</v>
      </c>
      <c r="R659" s="29">
        <f t="shared" si="208"/>
        <v>1045144.8849194668</v>
      </c>
      <c r="S659" s="29">
        <f t="shared" si="209"/>
        <v>-106803.12692607689</v>
      </c>
      <c r="T659" s="29">
        <f t="shared" si="210"/>
        <v>816281.0415064448</v>
      </c>
    </row>
    <row r="660" spans="1:20">
      <c r="A660" s="25" t="s">
        <v>728</v>
      </c>
      <c r="B660" t="str">
        <f>VLOOKUP(A660,'Branch Population-2'!$A$2:$B$943,2,0)</f>
        <v>93087.96</v>
      </c>
      <c r="C660">
        <f t="shared" si="194"/>
        <v>0</v>
      </c>
      <c r="D660" s="98">
        <f t="shared" si="195"/>
        <v>93087.96</v>
      </c>
      <c r="E660" s="120">
        <f t="shared" si="199"/>
        <v>7.4062938708858855E-3</v>
      </c>
      <c r="F660">
        <v>85809623.085792884</v>
      </c>
      <c r="G660" s="29">
        <f t="shared" si="200"/>
        <v>27481582.428912856</v>
      </c>
      <c r="H660" s="29">
        <f t="shared" si="201"/>
        <v>27187749.055749547</v>
      </c>
      <c r="I660" s="29">
        <f t="shared" si="202"/>
        <v>22690466.038722228</v>
      </c>
      <c r="J660" s="29">
        <f t="shared" si="203"/>
        <v>21980368.720244233</v>
      </c>
      <c r="K660" s="29">
        <f t="shared" si="204"/>
        <v>25632880.789427035</v>
      </c>
      <c r="L660" s="29">
        <f t="shared" si="205"/>
        <v>22576197.504714273</v>
      </c>
      <c r="M660" s="29">
        <f t="shared" si="196"/>
        <v>24543248.697279762</v>
      </c>
      <c r="N660" s="29">
        <f t="shared" si="197"/>
        <v>19988831.413248464</v>
      </c>
      <c r="O660" s="29">
        <f t="shared" si="198"/>
        <v>18307451.555702861</v>
      </c>
      <c r="P660" s="29">
        <f t="shared" si="206"/>
        <v>281590.31594817154</v>
      </c>
      <c r="Q660" s="29">
        <f t="shared" si="207"/>
        <v>452993.11696010205</v>
      </c>
      <c r="R660" s="29">
        <f t="shared" si="208"/>
        <v>559099.61282463046</v>
      </c>
      <c r="S660" s="29">
        <f t="shared" si="209"/>
        <v>-57134.267003976835</v>
      </c>
      <c r="T660" s="29">
        <f t="shared" si="210"/>
        <v>436669.0406732515</v>
      </c>
    </row>
    <row r="661" spans="1:20">
      <c r="A661" s="25" t="s">
        <v>766</v>
      </c>
      <c r="B661" t="str">
        <f>VLOOKUP(A661,'Branch Population-2'!$A$2:$B$943,2,0)</f>
        <v>74208.09</v>
      </c>
      <c r="C661">
        <f t="shared" si="194"/>
        <v>0</v>
      </c>
      <c r="D661" s="98">
        <f t="shared" si="195"/>
        <v>74208.09</v>
      </c>
      <c r="E661" s="120">
        <f t="shared" si="199"/>
        <v>5.9041676510812793E-3</v>
      </c>
      <c r="F661">
        <v>68405927.391862437</v>
      </c>
      <c r="G661" s="29">
        <f t="shared" si="200"/>
        <v>21907835.795597881</v>
      </c>
      <c r="H661" s="29">
        <f t="shared" si="201"/>
        <v>21673596.981032532</v>
      </c>
      <c r="I661" s="29">
        <f t="shared" si="202"/>
        <v>18088441.791435137</v>
      </c>
      <c r="J661" s="29">
        <f t="shared" si="203"/>
        <v>17522364.65623555</v>
      </c>
      <c r="K661" s="29">
        <f t="shared" si="204"/>
        <v>20434083.25395757</v>
      </c>
      <c r="L661" s="29">
        <f t="shared" si="205"/>
        <v>17997348.919104166</v>
      </c>
      <c r="M661" s="29">
        <f t="shared" si="196"/>
        <v>19565447.64994441</v>
      </c>
      <c r="N661" s="29">
        <f t="shared" si="197"/>
        <v>15934746.024181528</v>
      </c>
      <c r="O661" s="29">
        <f t="shared" si="198"/>
        <v>14594379.474168709</v>
      </c>
      <c r="P661" s="29">
        <f t="shared" si="206"/>
        <v>224478.86395845763</v>
      </c>
      <c r="Q661" s="29">
        <f t="shared" si="207"/>
        <v>361118.17245491012</v>
      </c>
      <c r="R661" s="29">
        <f t="shared" si="208"/>
        <v>445704.41104795213</v>
      </c>
      <c r="S661" s="29">
        <f t="shared" si="209"/>
        <v>-45546.436165484156</v>
      </c>
      <c r="T661" s="29">
        <f t="shared" si="210"/>
        <v>348104.90497905744</v>
      </c>
    </row>
    <row r="662" spans="1:20">
      <c r="A662" s="25" t="s">
        <v>643</v>
      </c>
      <c r="B662" t="str">
        <f>VLOOKUP(A662,'Branch Population-2'!$A$2:$B$943,2,0)</f>
        <v>49205.76</v>
      </c>
      <c r="C662">
        <f t="shared" si="194"/>
        <v>0</v>
      </c>
      <c r="D662" s="98">
        <f t="shared" si="195"/>
        <v>49205.760000000002</v>
      </c>
      <c r="E662" s="120">
        <f t="shared" si="199"/>
        <v>3.9149243221172948E-3</v>
      </c>
      <c r="F662">
        <v>45358472.988880448</v>
      </c>
      <c r="G662" s="29">
        <f t="shared" si="200"/>
        <v>14526606.334667804</v>
      </c>
      <c r="H662" s="29">
        <f t="shared" si="201"/>
        <v>14371287.704418903</v>
      </c>
      <c r="I662" s="29">
        <f t="shared" si="202"/>
        <v>11994049.780331599</v>
      </c>
      <c r="J662" s="29">
        <f t="shared" si="203"/>
        <v>11618696.423896762</v>
      </c>
      <c r="K662" s="29">
        <f t="shared" si="204"/>
        <v>13549393.286018483</v>
      </c>
      <c r="L662" s="29">
        <f t="shared" si="205"/>
        <v>11933648.090790359</v>
      </c>
      <c r="M662" s="29">
        <f t="shared" si="196"/>
        <v>12973420.032178819</v>
      </c>
      <c r="N662" s="29">
        <f t="shared" si="197"/>
        <v>10565981.263320893</v>
      </c>
      <c r="O662" s="29">
        <f t="shared" si="198"/>
        <v>9677213.5457855295</v>
      </c>
      <c r="P662" s="29">
        <f t="shared" si="206"/>
        <v>148847.0206551943</v>
      </c>
      <c r="Q662" s="29">
        <f t="shared" si="207"/>
        <v>239449.55496705169</v>
      </c>
      <c r="R662" s="29">
        <f t="shared" si="208"/>
        <v>295536.83811248722</v>
      </c>
      <c r="S662" s="29">
        <f t="shared" si="209"/>
        <v>-30200.844770619133</v>
      </c>
      <c r="T662" s="29">
        <f t="shared" si="210"/>
        <v>230820.74217544621</v>
      </c>
    </row>
    <row r="663" spans="1:20">
      <c r="A663" s="25" t="s">
        <v>712</v>
      </c>
      <c r="B663" t="str">
        <f>VLOOKUP(A663,'Branch Population-2'!$A$2:$B$943,2,0)</f>
        <v>116359.95</v>
      </c>
      <c r="C663">
        <f t="shared" si="194"/>
        <v>0</v>
      </c>
      <c r="D663" s="98">
        <f t="shared" si="195"/>
        <v>116359.95</v>
      </c>
      <c r="E663" s="120">
        <f t="shared" si="199"/>
        <v>9.2578673386073569E-3</v>
      </c>
      <c r="F663">
        <v>107262028.85724111</v>
      </c>
      <c r="G663" s="29">
        <f t="shared" si="200"/>
        <v>34351978.036141075</v>
      </c>
      <c r="H663" s="29">
        <f t="shared" si="201"/>
        <v>33984686.319686934</v>
      </c>
      <c r="I663" s="29">
        <f t="shared" si="202"/>
        <v>28363082.548402786</v>
      </c>
      <c r="J663" s="29">
        <f t="shared" si="203"/>
        <v>27475460.90030529</v>
      </c>
      <c r="K663" s="29">
        <f t="shared" si="204"/>
        <v>32041100.986783795</v>
      </c>
      <c r="L663" s="29">
        <f t="shared" si="205"/>
        <v>28220246.880892843</v>
      </c>
      <c r="M663" s="29">
        <f t="shared" si="196"/>
        <v>30679060.871599704</v>
      </c>
      <c r="N663" s="29">
        <f t="shared" si="197"/>
        <v>24986039.266560581</v>
      </c>
      <c r="O663" s="29">
        <f t="shared" si="198"/>
        <v>22884314.444628578</v>
      </c>
      <c r="P663" s="29">
        <f t="shared" si="206"/>
        <v>351987.89493521443</v>
      </c>
      <c r="Q663" s="29">
        <f t="shared" si="207"/>
        <v>566241.39620012755</v>
      </c>
      <c r="R663" s="29">
        <f t="shared" si="208"/>
        <v>698874.51603078807</v>
      </c>
      <c r="S663" s="29">
        <f t="shared" si="209"/>
        <v>-71417.833754971041</v>
      </c>
      <c r="T663" s="29">
        <f t="shared" si="210"/>
        <v>545836.30084156431</v>
      </c>
    </row>
    <row r="664" spans="1:20">
      <c r="A664" s="25" t="s">
        <v>714</v>
      </c>
      <c r="B664" t="str">
        <f>VLOOKUP(A664,'Branch Population-2'!$A$2:$B$943,2,0)</f>
        <v>124117.28</v>
      </c>
      <c r="C664">
        <f t="shared" si="194"/>
        <v>0</v>
      </c>
      <c r="D664" s="98">
        <f t="shared" si="195"/>
        <v>124117.28</v>
      </c>
      <c r="E664" s="120">
        <f t="shared" si="199"/>
        <v>9.8750584945145135E-3</v>
      </c>
      <c r="F664">
        <v>114412830.78105718</v>
      </c>
      <c r="G664" s="29">
        <f t="shared" si="200"/>
        <v>36642109.905217141</v>
      </c>
      <c r="H664" s="29">
        <f t="shared" si="201"/>
        <v>36250332.074332729</v>
      </c>
      <c r="I664" s="29">
        <f t="shared" si="202"/>
        <v>30253954.718296304</v>
      </c>
      <c r="J664" s="29">
        <f t="shared" si="203"/>
        <v>29307158.293658976</v>
      </c>
      <c r="K664" s="29">
        <f t="shared" si="204"/>
        <v>34177174.38590271</v>
      </c>
      <c r="L664" s="29">
        <f t="shared" si="205"/>
        <v>30101596.672952361</v>
      </c>
      <c r="M664" s="29">
        <f t="shared" si="196"/>
        <v>32724331.596373014</v>
      </c>
      <c r="N664" s="29">
        <f t="shared" si="197"/>
        <v>26651775.217664618</v>
      </c>
      <c r="O664" s="29">
        <f t="shared" si="198"/>
        <v>24409935.407603815</v>
      </c>
      <c r="P664" s="29">
        <f t="shared" si="206"/>
        <v>375453.75459756207</v>
      </c>
      <c r="Q664" s="29">
        <f t="shared" si="207"/>
        <v>603990.82261346933</v>
      </c>
      <c r="R664" s="29">
        <f t="shared" si="208"/>
        <v>745466.15043284057</v>
      </c>
      <c r="S664" s="29">
        <f t="shared" si="209"/>
        <v>-76179.022671969113</v>
      </c>
      <c r="T664" s="29">
        <f t="shared" si="210"/>
        <v>582225.38756433525</v>
      </c>
    </row>
    <row r="665" spans="1:20">
      <c r="A665" s="25" t="s">
        <v>722</v>
      </c>
      <c r="B665" t="str">
        <f>VLOOKUP(A665,'Branch Population-2'!$A$2:$B$943,2,0)</f>
        <v>290043</v>
      </c>
      <c r="C665">
        <f t="shared" si="194"/>
        <v>0</v>
      </c>
      <c r="D665" s="98">
        <f t="shared" si="195"/>
        <v>290043</v>
      </c>
      <c r="E665" s="120">
        <f t="shared" si="199"/>
        <v>2.3076493385324533E-2</v>
      </c>
      <c r="F665">
        <v>267365194.26005924</v>
      </c>
      <c r="G665" s="29">
        <f t="shared" si="200"/>
        <v>85626977.027202785</v>
      </c>
      <c r="H665" s="29">
        <f t="shared" si="201"/>
        <v>84711452.473303363</v>
      </c>
      <c r="I665" s="29">
        <f t="shared" si="202"/>
        <v>70698840.551120803</v>
      </c>
      <c r="J665" s="29">
        <f t="shared" si="203"/>
        <v>68486322.87919724</v>
      </c>
      <c r="K665" s="29">
        <f t="shared" si="204"/>
        <v>79866801.708919019</v>
      </c>
      <c r="L665" s="29">
        <f t="shared" si="205"/>
        <v>70342803.224604353</v>
      </c>
      <c r="M665" s="29">
        <f t="shared" si="196"/>
        <v>76471731.488208711</v>
      </c>
      <c r="N665" s="29">
        <f t="shared" si="197"/>
        <v>62281100.902767919</v>
      </c>
      <c r="O665" s="29">
        <f t="shared" si="198"/>
        <v>57042265.955454655</v>
      </c>
      <c r="P665" s="29">
        <f t="shared" si="206"/>
        <v>877377.69748693076</v>
      </c>
      <c r="Q665" s="29">
        <f t="shared" si="207"/>
        <v>1411433.6872615842</v>
      </c>
      <c r="R665" s="29">
        <f t="shared" si="208"/>
        <v>1742039.7761697031</v>
      </c>
      <c r="S665" s="29">
        <f t="shared" si="209"/>
        <v>-178018.66325821783</v>
      </c>
      <c r="T665" s="29">
        <f t="shared" si="210"/>
        <v>1360571.2120449506</v>
      </c>
    </row>
    <row r="666" spans="1:20">
      <c r="A666" s="25" t="s">
        <v>87</v>
      </c>
      <c r="B666" t="str">
        <f>VLOOKUP(A666,'Branch Population-2'!$A$2:$B$943,2,0)</f>
        <v>175435.04</v>
      </c>
      <c r="C666">
        <f t="shared" si="194"/>
        <v>0</v>
      </c>
      <c r="D666" s="98">
        <f t="shared" si="195"/>
        <v>175435.04</v>
      </c>
      <c r="E666" s="120">
        <f t="shared" si="199"/>
        <v>1.395801843214332E-2</v>
      </c>
      <c r="F666">
        <v>161718171.26985055</v>
      </c>
      <c r="G666" s="29">
        <f t="shared" si="200"/>
        <v>51792224.393784374</v>
      </c>
      <c r="H666" s="29">
        <f t="shared" si="201"/>
        <v>51238461.376803011</v>
      </c>
      <c r="I666" s="29">
        <f t="shared" si="202"/>
        <v>42762810.755782761</v>
      </c>
      <c r="J666" s="29">
        <f t="shared" si="203"/>
        <v>41424550.131411143</v>
      </c>
      <c r="K666" s="29">
        <f t="shared" si="204"/>
        <v>48308132.078609988</v>
      </c>
      <c r="L666" s="29">
        <f t="shared" si="205"/>
        <v>42547458.471401118</v>
      </c>
      <c r="M666" s="29">
        <f t="shared" si="196"/>
        <v>46254594.223970778</v>
      </c>
      <c r="N666" s="29">
        <f t="shared" si="197"/>
        <v>37671267.460759707</v>
      </c>
      <c r="O666" s="29">
        <f t="shared" si="198"/>
        <v>34502512.419144146</v>
      </c>
      <c r="P666" s="29">
        <f t="shared" si="206"/>
        <v>530689.55794046959</v>
      </c>
      <c r="Q666" s="29">
        <f t="shared" si="207"/>
        <v>853717.98451292922</v>
      </c>
      <c r="R666" s="29">
        <f t="shared" si="208"/>
        <v>1053687.9628673091</v>
      </c>
      <c r="S666" s="29">
        <f t="shared" si="209"/>
        <v>-107676.1421908199</v>
      </c>
      <c r="T666" s="29">
        <f t="shared" si="210"/>
        <v>822953.37245840917</v>
      </c>
    </row>
    <row r="667" spans="1:20">
      <c r="A667" s="25" t="s">
        <v>772</v>
      </c>
      <c r="B667" t="str">
        <f>VLOOKUP(A667,'Branch Population-2'!$A$2:$B$943,2,0)</f>
        <v>57743.68</v>
      </c>
      <c r="C667">
        <f t="shared" si="194"/>
        <v>0</v>
      </c>
      <c r="D667" s="98">
        <f t="shared" si="195"/>
        <v>57743.68</v>
      </c>
      <c r="E667" s="120">
        <f t="shared" si="199"/>
        <v>4.5942210277934532E-3</v>
      </c>
      <c r="F667">
        <v>53228832.347240575</v>
      </c>
      <c r="G667" s="29">
        <f t="shared" si="200"/>
        <v>17047185.282272451</v>
      </c>
      <c r="H667" s="29">
        <f t="shared" si="201"/>
        <v>16864916.594965708</v>
      </c>
      <c r="I667" s="29">
        <f t="shared" si="202"/>
        <v>14075193.075354148</v>
      </c>
      <c r="J667" s="29">
        <f t="shared" si="203"/>
        <v>13634710.41436285</v>
      </c>
      <c r="K667" s="29">
        <f t="shared" si="204"/>
        <v>15900411.457967518</v>
      </c>
      <c r="L667" s="29">
        <f t="shared" si="205"/>
        <v>14004310.808068192</v>
      </c>
      <c r="M667" s="29">
        <f t="shared" si="196"/>
        <v>15224498.409205008</v>
      </c>
      <c r="N667" s="29">
        <f t="shared" si="197"/>
        <v>12399333.75595047</v>
      </c>
      <c r="O667" s="29">
        <f t="shared" si="198"/>
        <v>11356351.823028544</v>
      </c>
      <c r="P667" s="29">
        <f t="shared" si="206"/>
        <v>174674.15866896336</v>
      </c>
      <c r="Q667" s="29">
        <f t="shared" si="207"/>
        <v>280997.55959789758</v>
      </c>
      <c r="R667" s="29">
        <f t="shared" si="208"/>
        <v>346816.80779199972</v>
      </c>
      <c r="S667" s="29">
        <f t="shared" si="209"/>
        <v>-35441.133642978071</v>
      </c>
      <c r="T667" s="29">
        <f t="shared" si="210"/>
        <v>270871.52141418954</v>
      </c>
    </row>
    <row r="668" spans="1:20">
      <c r="A668" s="25" t="s">
        <v>715</v>
      </c>
      <c r="B668" t="str">
        <f>VLOOKUP(A668,'Branch Population-2'!$A$2:$B$943,2,0)</f>
        <v>270794.7</v>
      </c>
      <c r="C668">
        <f t="shared" si="194"/>
        <v>0</v>
      </c>
      <c r="D668" s="98">
        <f t="shared" si="195"/>
        <v>270794.7</v>
      </c>
      <c r="E668" s="120">
        <f t="shared" si="199"/>
        <v>2.1545054020717418E-2</v>
      </c>
      <c r="F668">
        <v>249621875.27399203</v>
      </c>
      <c r="G668" s="29">
        <f t="shared" si="200"/>
        <v>79944461.876302034</v>
      </c>
      <c r="H668" s="29">
        <f t="shared" si="201"/>
        <v>79089694.835153565</v>
      </c>
      <c r="I668" s="29">
        <f t="shared" si="202"/>
        <v>66007010.399797939</v>
      </c>
      <c r="J668" s="29">
        <f t="shared" si="203"/>
        <v>63941323.383689158</v>
      </c>
      <c r="K668" s="29">
        <f t="shared" si="204"/>
        <v>74566552.57574296</v>
      </c>
      <c r="L668" s="29">
        <f t="shared" si="205"/>
        <v>65674600.994906865</v>
      </c>
      <c r="M668" s="29">
        <f t="shared" si="196"/>
        <v>71396791.464817405</v>
      </c>
      <c r="N668" s="29">
        <f t="shared" si="197"/>
        <v>58147902.327016234</v>
      </c>
      <c r="O668" s="29">
        <f t="shared" si="198"/>
        <v>53256735.369333372</v>
      </c>
      <c r="P668" s="29">
        <f t="shared" si="206"/>
        <v>819151.7477672766</v>
      </c>
      <c r="Q668" s="29">
        <f t="shared" si="207"/>
        <v>1317765.8551038797</v>
      </c>
      <c r="R668" s="29">
        <f t="shared" si="208"/>
        <v>1626431.7310741579</v>
      </c>
      <c r="S668" s="29">
        <f t="shared" si="209"/>
        <v>-166204.70244553438</v>
      </c>
      <c r="T668" s="29">
        <f t="shared" si="210"/>
        <v>1270278.7972622984</v>
      </c>
    </row>
    <row r="669" spans="1:20">
      <c r="A669" s="25" t="s">
        <v>716</v>
      </c>
      <c r="B669" t="str">
        <f>VLOOKUP(A669,'Branch Population-2'!$A$2:$B$943,2,0)</f>
        <v>430746</v>
      </c>
      <c r="C669">
        <f t="shared" si="194"/>
        <v>0</v>
      </c>
      <c r="D669" s="98">
        <f t="shared" si="195"/>
        <v>430746</v>
      </c>
      <c r="E669" s="120">
        <f t="shared" si="199"/>
        <v>3.4271150207917454E-2</v>
      </c>
      <c r="F669">
        <v>397066945.13138908</v>
      </c>
      <c r="G669" s="29">
        <f t="shared" si="200"/>
        <v>127165550.78577828</v>
      </c>
      <c r="H669" s="29">
        <f t="shared" si="201"/>
        <v>125805895.3571213</v>
      </c>
      <c r="I669" s="29">
        <f t="shared" si="202"/>
        <v>104995613.65739936</v>
      </c>
      <c r="J669" s="29">
        <f t="shared" si="203"/>
        <v>101709779.70481168</v>
      </c>
      <c r="K669" s="29">
        <f t="shared" si="204"/>
        <v>118611052.04714485</v>
      </c>
      <c r="L669" s="29">
        <f t="shared" si="205"/>
        <v>104466858.7684772</v>
      </c>
      <c r="M669" s="29">
        <f t="shared" si="196"/>
        <v>113568996.49920858</v>
      </c>
      <c r="N669" s="29">
        <f t="shared" si="197"/>
        <v>92494337.355025545</v>
      </c>
      <c r="O669" s="29">
        <f t="shared" si="198"/>
        <v>84714086.846599549</v>
      </c>
      <c r="P669" s="29">
        <f t="shared" si="206"/>
        <v>1303003.1191295965</v>
      </c>
      <c r="Q669" s="29">
        <f t="shared" si="207"/>
        <v>2096135.4525128289</v>
      </c>
      <c r="R669" s="29">
        <f t="shared" si="208"/>
        <v>2587122.1350834016</v>
      </c>
      <c r="S669" s="29">
        <f t="shared" si="209"/>
        <v>-264377.44446107751</v>
      </c>
      <c r="T669" s="29">
        <f t="shared" si="210"/>
        <v>2020599.0398096638</v>
      </c>
    </row>
    <row r="670" spans="1:20">
      <c r="A670" s="25" t="s">
        <v>726</v>
      </c>
      <c r="B670" t="str">
        <f>VLOOKUP(A670,'Branch Population-2'!$A$2:$B$943,2,0)</f>
        <v>155146.6</v>
      </c>
      <c r="C670">
        <f t="shared" si="194"/>
        <v>0</v>
      </c>
      <c r="D670" s="98">
        <f t="shared" si="195"/>
        <v>155146.6</v>
      </c>
      <c r="E670" s="120">
        <f t="shared" si="199"/>
        <v>1.2343823118143143E-2</v>
      </c>
      <c r="F670">
        <v>143016038.47632149</v>
      </c>
      <c r="G670" s="29">
        <f t="shared" si="200"/>
        <v>45802637.381521434</v>
      </c>
      <c r="H670" s="29">
        <f t="shared" si="201"/>
        <v>45312915.092915915</v>
      </c>
      <c r="I670" s="29">
        <f t="shared" si="202"/>
        <v>37817443.397870384</v>
      </c>
      <c r="J670" s="29">
        <f t="shared" si="203"/>
        <v>36633947.867073722</v>
      </c>
      <c r="K670" s="29">
        <f t="shared" si="204"/>
        <v>42721467.982378393</v>
      </c>
      <c r="L670" s="29">
        <f t="shared" si="205"/>
        <v>37626995.841190457</v>
      </c>
      <c r="M670" s="29">
        <f t="shared" si="196"/>
        <v>40905414.49546627</v>
      </c>
      <c r="N670" s="29">
        <f t="shared" si="197"/>
        <v>33314719.022080775</v>
      </c>
      <c r="O670" s="29">
        <f t="shared" si="198"/>
        <v>30512419.259504773</v>
      </c>
      <c r="P670" s="29">
        <f t="shared" si="206"/>
        <v>469317.19324695261</v>
      </c>
      <c r="Q670" s="29">
        <f t="shared" si="207"/>
        <v>754988.52826683677</v>
      </c>
      <c r="R670" s="29">
        <f t="shared" si="208"/>
        <v>931832.6880410508</v>
      </c>
      <c r="S670" s="29">
        <f t="shared" si="209"/>
        <v>-95223.778339961398</v>
      </c>
      <c r="T670" s="29">
        <f t="shared" si="210"/>
        <v>727781.73445541924</v>
      </c>
    </row>
    <row r="671" spans="1:20">
      <c r="A671" s="25" t="s">
        <v>645</v>
      </c>
      <c r="B671" t="str">
        <f>VLOOKUP(A671,'Branch Population-2'!$A$2:$B$943,2,0)</f>
        <v>73808.64</v>
      </c>
      <c r="C671">
        <f t="shared" si="194"/>
        <v>0</v>
      </c>
      <c r="D671" s="98">
        <f t="shared" si="195"/>
        <v>73808.639999999999</v>
      </c>
      <c r="E671" s="120">
        <f t="shared" si="199"/>
        <v>5.8723864831759422E-3</v>
      </c>
      <c r="F671">
        <v>68037709.483320683</v>
      </c>
      <c r="G671" s="29">
        <f t="shared" si="200"/>
        <v>21789909.502001703</v>
      </c>
      <c r="H671" s="29">
        <f t="shared" si="201"/>
        <v>21556931.556628354</v>
      </c>
      <c r="I671" s="29">
        <f t="shared" si="202"/>
        <v>17991074.670497399</v>
      </c>
      <c r="J671" s="29">
        <f t="shared" si="203"/>
        <v>17428044.635845143</v>
      </c>
      <c r="K671" s="29">
        <f t="shared" si="204"/>
        <v>20324089.929027725</v>
      </c>
      <c r="L671" s="29">
        <f t="shared" si="205"/>
        <v>17900472.136185538</v>
      </c>
      <c r="M671" s="29">
        <f t="shared" si="196"/>
        <v>19460130.048268229</v>
      </c>
      <c r="N671" s="29">
        <f t="shared" si="197"/>
        <v>15848971.89498134</v>
      </c>
      <c r="O671" s="29">
        <f t="shared" si="198"/>
        <v>14515820.318678295</v>
      </c>
      <c r="P671" s="29">
        <f t="shared" si="206"/>
        <v>223270.53098279145</v>
      </c>
      <c r="Q671" s="29">
        <f t="shared" si="207"/>
        <v>359174.33245057752</v>
      </c>
      <c r="R671" s="29">
        <f t="shared" si="208"/>
        <v>443305.2571687309</v>
      </c>
      <c r="S671" s="29">
        <f t="shared" si="209"/>
        <v>-45301.267155928697</v>
      </c>
      <c r="T671" s="29">
        <f t="shared" si="210"/>
        <v>346231.1132631693</v>
      </c>
    </row>
    <row r="672" spans="1:20">
      <c r="A672" s="25" t="s">
        <v>818</v>
      </c>
      <c r="B672" t="str">
        <f>VLOOKUP(A672,'Branch Population-2'!$A$2:$B$943,2,0)</f>
        <v>169356.6</v>
      </c>
      <c r="C672">
        <f t="shared" si="194"/>
        <v>0</v>
      </c>
      <c r="D672" s="98">
        <f t="shared" si="195"/>
        <v>169356.6</v>
      </c>
      <c r="E672" s="120">
        <f t="shared" si="199"/>
        <v>1.3474403656220123E-2</v>
      </c>
      <c r="F672">
        <v>156114990.73662579</v>
      </c>
      <c r="G672" s="29">
        <f t="shared" si="200"/>
        <v>49997737.22380878</v>
      </c>
      <c r="H672" s="29">
        <f t="shared" si="201"/>
        <v>49463160.882835478</v>
      </c>
      <c r="I672" s="29">
        <f t="shared" si="202"/>
        <v>41281172.997382961</v>
      </c>
      <c r="J672" s="29">
        <f t="shared" si="203"/>
        <v>39989280.17336414</v>
      </c>
      <c r="K672" s="29">
        <f t="shared" si="204"/>
        <v>46634361.078518413</v>
      </c>
      <c r="L672" s="29">
        <f t="shared" si="205"/>
        <v>41073282.198115557</v>
      </c>
      <c r="M672" s="29">
        <f t="shared" si="196"/>
        <v>44651973.814075738</v>
      </c>
      <c r="N672" s="29">
        <f t="shared" si="197"/>
        <v>36366040.528989516</v>
      </c>
      <c r="O672" s="29">
        <f t="shared" si="198"/>
        <v>33307075.91119783</v>
      </c>
      <c r="P672" s="29">
        <f t="shared" si="206"/>
        <v>512302.32676608348</v>
      </c>
      <c r="Q672" s="29">
        <f t="shared" si="207"/>
        <v>824138.52566717775</v>
      </c>
      <c r="R672" s="29">
        <f t="shared" si="208"/>
        <v>1017179.98212976</v>
      </c>
      <c r="S672" s="29">
        <f t="shared" si="209"/>
        <v>-103945.39963369809</v>
      </c>
      <c r="T672" s="29">
        <f t="shared" si="210"/>
        <v>794439.84005754965</v>
      </c>
    </row>
    <row r="673" spans="1:20">
      <c r="A673" s="25" t="s">
        <v>652</v>
      </c>
      <c r="B673" t="str">
        <f>VLOOKUP(A673,'Branch Population-2'!$A$2:$B$943,2,0)</f>
        <v>298429</v>
      </c>
      <c r="C673">
        <f t="shared" si="194"/>
        <v>0</v>
      </c>
      <c r="D673" s="98">
        <f t="shared" si="195"/>
        <v>298429</v>
      </c>
      <c r="E673" s="120">
        <f t="shared" si="199"/>
        <v>2.3743702983657647E-2</v>
      </c>
      <c r="F673">
        <v>275095511.89939153</v>
      </c>
      <c r="G673" s="29">
        <f t="shared" si="200"/>
        <v>88102705.899646252</v>
      </c>
      <c r="H673" s="29">
        <f t="shared" si="201"/>
        <v>87160710.826172158</v>
      </c>
      <c r="I673" s="29">
        <f t="shared" si="202"/>
        <v>72742952.896054819</v>
      </c>
      <c r="J673" s="29">
        <f t="shared" si="203"/>
        <v>70466464.801825762</v>
      </c>
      <c r="K673" s="29">
        <f t="shared" si="204"/>
        <v>82175986.895705089</v>
      </c>
      <c r="L673" s="29">
        <f t="shared" si="205"/>
        <v>72376621.478592664</v>
      </c>
      <c r="M673" s="29">
        <f t="shared" si="196"/>
        <v>78682755.164905339</v>
      </c>
      <c r="N673" s="29">
        <f t="shared" si="197"/>
        <v>64081831.526056923</v>
      </c>
      <c r="O673" s="29">
        <f t="shared" si="198"/>
        <v>58691526.383399621</v>
      </c>
      <c r="P673" s="29">
        <f t="shared" si="206"/>
        <v>902745.2787460041</v>
      </c>
      <c r="Q673" s="29">
        <f t="shared" si="207"/>
        <v>1452242.404939224</v>
      </c>
      <c r="R673" s="29">
        <f t="shared" si="208"/>
        <v>1792407.2925826458</v>
      </c>
      <c r="S673" s="29">
        <f t="shared" si="209"/>
        <v>-183165.70873107327</v>
      </c>
      <c r="T673" s="29">
        <f t="shared" si="210"/>
        <v>1399909.3453017743</v>
      </c>
    </row>
    <row r="674" spans="1:20">
      <c r="A674" s="25" t="s">
        <v>640</v>
      </c>
      <c r="B674" t="str">
        <f>VLOOKUP(A674,'Branch Population-2'!$A$2:$B$943,2,0)</f>
        <v>81330</v>
      </c>
      <c r="C674">
        <f t="shared" si="194"/>
        <v>0</v>
      </c>
      <c r="D674" s="98">
        <f t="shared" si="195"/>
        <v>81330</v>
      </c>
      <c r="E674" s="120">
        <f t="shared" si="199"/>
        <v>6.4708033189163133E-3</v>
      </c>
      <c r="F674">
        <v>74970991.367385581</v>
      </c>
      <c r="G674" s="29">
        <f t="shared" si="200"/>
        <v>24010377.915076047</v>
      </c>
      <c r="H674" s="29">
        <f t="shared" si="201"/>
        <v>23753658.697688837</v>
      </c>
      <c r="I674" s="29">
        <f t="shared" si="202"/>
        <v>19824428.453790143</v>
      </c>
      <c r="J674" s="29">
        <f t="shared" si="203"/>
        <v>19204023.678437717</v>
      </c>
      <c r="K674" s="29">
        <f t="shared" si="204"/>
        <v>22395186.172348183</v>
      </c>
      <c r="L674" s="29">
        <f t="shared" si="205"/>
        <v>19724593.202584006</v>
      </c>
      <c r="M674" s="29">
        <f t="shared" si="196"/>
        <v>21443185.741203941</v>
      </c>
      <c r="N674" s="29">
        <f t="shared" si="197"/>
        <v>17464037.871702179</v>
      </c>
      <c r="O674" s="29">
        <f t="shared" si="198"/>
        <v>15995033.461097585</v>
      </c>
      <c r="P674" s="29">
        <f t="shared" si="206"/>
        <v>246022.58332941006</v>
      </c>
      <c r="Q674" s="29">
        <f t="shared" si="207"/>
        <v>395775.46013861615</v>
      </c>
      <c r="R674" s="29">
        <f t="shared" si="208"/>
        <v>488479.62197288667</v>
      </c>
      <c r="S674" s="29">
        <f t="shared" si="209"/>
        <v>-49917.625603068707</v>
      </c>
      <c r="T674" s="29">
        <f t="shared" si="210"/>
        <v>381513.28139488224</v>
      </c>
    </row>
    <row r="675" spans="1:20">
      <c r="A675" s="25" t="s">
        <v>641</v>
      </c>
      <c r="B675" t="str">
        <f>VLOOKUP(A675,'Branch Population-2'!$A$2:$B$943,2,0)</f>
        <v>79959.36</v>
      </c>
      <c r="C675">
        <f t="shared" si="194"/>
        <v>0</v>
      </c>
      <c r="D675" s="98">
        <f t="shared" si="195"/>
        <v>79959.360000000001</v>
      </c>
      <c r="E675" s="120">
        <f t="shared" si="199"/>
        <v>6.3617520234406037E-3</v>
      </c>
      <c r="F675">
        <v>73707518.606930733</v>
      </c>
      <c r="G675" s="29">
        <f t="shared" si="200"/>
        <v>23605735.293835178</v>
      </c>
      <c r="H675" s="29">
        <f t="shared" si="201"/>
        <v>23353342.519680716</v>
      </c>
      <c r="I675" s="29">
        <f t="shared" si="202"/>
        <v>19490330.893038847</v>
      </c>
      <c r="J675" s="29">
        <f t="shared" si="203"/>
        <v>18880381.688832235</v>
      </c>
      <c r="K675" s="29">
        <f t="shared" si="204"/>
        <v>22017764.089780036</v>
      </c>
      <c r="L675" s="29">
        <f t="shared" si="205"/>
        <v>19392178.147534333</v>
      </c>
      <c r="M675" s="29">
        <f t="shared" si="196"/>
        <v>21081807.552290581</v>
      </c>
      <c r="N675" s="29">
        <f t="shared" si="197"/>
        <v>17169719.552896451</v>
      </c>
      <c r="O675" s="29">
        <f t="shared" si="198"/>
        <v>15725472.011901485</v>
      </c>
      <c r="P675" s="29">
        <f t="shared" si="206"/>
        <v>241876.40856469073</v>
      </c>
      <c r="Q675" s="29">
        <f t="shared" si="207"/>
        <v>389105.526821459</v>
      </c>
      <c r="R675" s="29">
        <f t="shared" si="208"/>
        <v>480247.36193279177</v>
      </c>
      <c r="S675" s="29">
        <f t="shared" si="209"/>
        <v>-49076.372752256088</v>
      </c>
      <c r="T675" s="29">
        <f t="shared" si="210"/>
        <v>375083.7060351001</v>
      </c>
    </row>
    <row r="676" spans="1:20">
      <c r="A676" s="25" t="s">
        <v>646</v>
      </c>
      <c r="B676" t="str">
        <f>VLOOKUP(A676,'Branch Population-2'!$A$2:$B$943,2,0)</f>
        <v>98411.52</v>
      </c>
      <c r="C676">
        <f t="shared" si="194"/>
        <v>0</v>
      </c>
      <c r="D676" s="98">
        <f t="shared" si="195"/>
        <v>98411.520000000004</v>
      </c>
      <c r="E676" s="120">
        <f t="shared" si="199"/>
        <v>7.8298486442345896E-3</v>
      </c>
      <c r="F676">
        <v>90716945.977760896</v>
      </c>
      <c r="G676" s="29">
        <f t="shared" si="200"/>
        <v>29053212.669335607</v>
      </c>
      <c r="H676" s="29">
        <f t="shared" si="201"/>
        <v>28742575.408837806</v>
      </c>
      <c r="I676" s="29">
        <f t="shared" si="202"/>
        <v>23988099.560663197</v>
      </c>
      <c r="J676" s="29">
        <f t="shared" si="203"/>
        <v>23237392.847793523</v>
      </c>
      <c r="K676" s="29">
        <f t="shared" si="204"/>
        <v>27098786.572036967</v>
      </c>
      <c r="L676" s="29">
        <f t="shared" si="205"/>
        <v>23867296.181580719</v>
      </c>
      <c r="M676" s="29">
        <f t="shared" si="196"/>
        <v>25946840.064357638</v>
      </c>
      <c r="N676" s="29">
        <f t="shared" si="197"/>
        <v>21131962.526641786</v>
      </c>
      <c r="O676" s="29">
        <f t="shared" si="198"/>
        <v>19354427.091571059</v>
      </c>
      <c r="P676" s="29">
        <f t="shared" si="206"/>
        <v>297694.04131038859</v>
      </c>
      <c r="Q676" s="29">
        <f t="shared" si="207"/>
        <v>478899.10993410338</v>
      </c>
      <c r="R676" s="29">
        <f t="shared" si="208"/>
        <v>591073.67622497445</v>
      </c>
      <c r="S676" s="29">
        <f t="shared" si="209"/>
        <v>-60401.689541238266</v>
      </c>
      <c r="T676" s="29">
        <f t="shared" si="210"/>
        <v>461641.48435089242</v>
      </c>
    </row>
    <row r="677" spans="1:20">
      <c r="A677" s="25" t="s">
        <v>651</v>
      </c>
      <c r="B677" t="str">
        <f>VLOOKUP(A677,'Branch Population-2'!$A$2:$B$943,2,0)</f>
        <v>91089.6</v>
      </c>
      <c r="C677">
        <f t="shared" si="194"/>
        <v>0</v>
      </c>
      <c r="D677" s="98">
        <f t="shared" si="195"/>
        <v>91089.600000000006</v>
      </c>
      <c r="E677" s="120">
        <f t="shared" si="199"/>
        <v>7.2472997171862718E-3</v>
      </c>
      <c r="F677">
        <v>83967510.33147186</v>
      </c>
      <c r="G677" s="29">
        <f t="shared" si="200"/>
        <v>26891623.264885176</v>
      </c>
      <c r="H677" s="29">
        <f t="shared" si="201"/>
        <v>26604097.7414115</v>
      </c>
      <c r="I677" s="29">
        <f t="shared" si="202"/>
        <v>22203359.868244965</v>
      </c>
      <c r="J677" s="29">
        <f t="shared" si="203"/>
        <v>21508506.519850247</v>
      </c>
      <c r="K677" s="29">
        <f t="shared" si="204"/>
        <v>25082608.513029967</v>
      </c>
      <c r="L677" s="29">
        <f t="shared" si="205"/>
        <v>22091544.386894088</v>
      </c>
      <c r="M677" s="29">
        <f t="shared" si="196"/>
        <v>24016368.030148417</v>
      </c>
      <c r="N677" s="29">
        <f t="shared" si="197"/>
        <v>19559722.416306444</v>
      </c>
      <c r="O677" s="29">
        <f t="shared" si="198"/>
        <v>17914437.476429299</v>
      </c>
      <c r="P677" s="29">
        <f t="shared" si="206"/>
        <v>275545.2933289393</v>
      </c>
      <c r="Q677" s="29">
        <f t="shared" si="207"/>
        <v>443268.51535525016</v>
      </c>
      <c r="R677" s="29">
        <f t="shared" si="208"/>
        <v>547097.17660963314</v>
      </c>
      <c r="S677" s="29">
        <f t="shared" si="209"/>
        <v>-55907.740675436959</v>
      </c>
      <c r="T677" s="29">
        <f t="shared" si="210"/>
        <v>427294.87516226812</v>
      </c>
    </row>
    <row r="678" spans="1:20">
      <c r="A678" s="25" t="s">
        <v>771</v>
      </c>
      <c r="B678" t="str">
        <f>VLOOKUP(A678,'Branch Population-2'!$A$2:$B$943,2,0)</f>
        <v>78705.55</v>
      </c>
      <c r="C678">
        <f t="shared" si="194"/>
        <v>0</v>
      </c>
      <c r="D678" s="98">
        <f t="shared" si="195"/>
        <v>78705.55</v>
      </c>
      <c r="E678" s="120">
        <f t="shared" si="199"/>
        <v>6.2619959935710547E-3</v>
      </c>
      <c r="F678">
        <v>72551741.17318745</v>
      </c>
      <c r="G678" s="29">
        <f t="shared" si="200"/>
        <v>23235583.419573512</v>
      </c>
      <c r="H678" s="29">
        <f t="shared" si="201"/>
        <v>22987148.313216325</v>
      </c>
      <c r="I678" s="29">
        <f t="shared" si="202"/>
        <v>19184710.990916058</v>
      </c>
      <c r="J678" s="29">
        <f t="shared" si="203"/>
        <v>18584326.150552858</v>
      </c>
      <c r="K678" s="29">
        <f t="shared" si="204"/>
        <v>21672512.542076215</v>
      </c>
      <c r="L678" s="29">
        <f t="shared" si="205"/>
        <v>19088097.338443816</v>
      </c>
      <c r="M678" s="29">
        <f t="shared" si="196"/>
        <v>20751232.356001649</v>
      </c>
      <c r="N678" s="29">
        <f t="shared" si="197"/>
        <v>16900488.207465257</v>
      </c>
      <c r="O678" s="29">
        <f t="shared" si="198"/>
        <v>15478887.321088025</v>
      </c>
      <c r="P678" s="29">
        <f t="shared" si="206"/>
        <v>238083.64359230359</v>
      </c>
      <c r="Q678" s="29">
        <f t="shared" si="207"/>
        <v>383004.12230066227</v>
      </c>
      <c r="R678" s="29">
        <f t="shared" si="208"/>
        <v>472716.79959631292</v>
      </c>
      <c r="S678" s="29">
        <f t="shared" si="209"/>
        <v>-48306.826236119567</v>
      </c>
      <c r="T678" s="29">
        <f t="shared" si="210"/>
        <v>369202.17194748524</v>
      </c>
    </row>
    <row r="679" spans="1:20">
      <c r="A679" s="25" t="s">
        <v>790</v>
      </c>
      <c r="B679" t="str">
        <f>VLOOKUP(A679,'Branch Population-2'!$A$2:$B$943,2,0)</f>
        <v>79216.2</v>
      </c>
      <c r="C679">
        <f t="shared" si="194"/>
        <v>0</v>
      </c>
      <c r="D679" s="98">
        <f t="shared" si="195"/>
        <v>79216.2</v>
      </c>
      <c r="E679" s="120">
        <f t="shared" si="199"/>
        <v>6.3026244912324902E-3</v>
      </c>
      <c r="F679">
        <v>73022464.605398864</v>
      </c>
      <c r="G679" s="29">
        <f t="shared" si="200"/>
        <v>23386338.362181816</v>
      </c>
      <c r="H679" s="29">
        <f t="shared" si="201"/>
        <v>23136291.382366385</v>
      </c>
      <c r="I679" s="29">
        <f t="shared" si="202"/>
        <v>19309183.441302478</v>
      </c>
      <c r="J679" s="29">
        <f t="shared" si="203"/>
        <v>18704903.240081862</v>
      </c>
      <c r="K679" s="29">
        <f t="shared" si="204"/>
        <v>21813126.114176415</v>
      </c>
      <c r="L679" s="29">
        <f t="shared" si="205"/>
        <v>19211942.949152034</v>
      </c>
      <c r="M679" s="29">
        <f t="shared" si="196"/>
        <v>20885868.564027537</v>
      </c>
      <c r="N679" s="29">
        <f t="shared" si="197"/>
        <v>17010140.376888406</v>
      </c>
      <c r="O679" s="29">
        <f t="shared" si="198"/>
        <v>15579315.992389014</v>
      </c>
      <c r="P679" s="29">
        <f t="shared" si="206"/>
        <v>239628.35565645163</v>
      </c>
      <c r="Q679" s="29">
        <f t="shared" si="207"/>
        <v>385489.09388211783</v>
      </c>
      <c r="R679" s="29">
        <f t="shared" si="208"/>
        <v>475783.83659324457</v>
      </c>
      <c r="S679" s="29">
        <f t="shared" si="209"/>
        <v>-48620.246075222072</v>
      </c>
      <c r="T679" s="29">
        <f t="shared" si="210"/>
        <v>371597.59500348294</v>
      </c>
    </row>
    <row r="680" spans="1:20">
      <c r="A680" s="25" t="s">
        <v>724</v>
      </c>
      <c r="B680" t="str">
        <f>VLOOKUP(A680,'Branch Population-2'!$A$2:$B$943,2,0)</f>
        <v>402727</v>
      </c>
      <c r="C680">
        <f t="shared" si="194"/>
        <v>0</v>
      </c>
      <c r="D680" s="98">
        <f t="shared" si="195"/>
        <v>402727</v>
      </c>
      <c r="E680" s="120">
        <f t="shared" si="199"/>
        <v>3.2041893621261655E-2</v>
      </c>
      <c r="F680">
        <v>371238687.32833022</v>
      </c>
      <c r="G680" s="29">
        <f t="shared" si="200"/>
        <v>118893734.98837861</v>
      </c>
      <c r="H680" s="29">
        <f t="shared" si="201"/>
        <v>117622521.90266977</v>
      </c>
      <c r="I680" s="29">
        <f t="shared" si="202"/>
        <v>98165899.396404088</v>
      </c>
      <c r="J680" s="29">
        <f t="shared" si="203"/>
        <v>95093801.105941072</v>
      </c>
      <c r="K680" s="29">
        <f t="shared" si="204"/>
        <v>110895685.99079388</v>
      </c>
      <c r="L680" s="29">
        <f t="shared" si="205"/>
        <v>97671538.751961753</v>
      </c>
      <c r="M680" s="29">
        <f t="shared" si="196"/>
        <v>106181604.13129032</v>
      </c>
      <c r="N680" s="29">
        <f t="shared" si="197"/>
        <v>86477801.302803442</v>
      </c>
      <c r="O680" s="29">
        <f t="shared" si="198"/>
        <v>79203637.534580693</v>
      </c>
      <c r="P680" s="29">
        <f t="shared" si="206"/>
        <v>1218245.8738042952</v>
      </c>
      <c r="Q680" s="29">
        <f t="shared" si="207"/>
        <v>1959786.8404677792</v>
      </c>
      <c r="R680" s="29">
        <f t="shared" si="208"/>
        <v>2418836.0103070792</v>
      </c>
      <c r="S680" s="29">
        <f t="shared" si="209"/>
        <v>-247180.32222116136</v>
      </c>
      <c r="T680" s="29">
        <f t="shared" si="210"/>
        <v>1889163.8912617331</v>
      </c>
    </row>
    <row r="681" spans="1:20">
      <c r="A681" s="25" t="s">
        <v>817</v>
      </c>
      <c r="B681" t="str">
        <f>VLOOKUP(A681,'Branch Population-2'!$A$2:$B$943,2,0)</f>
        <v>271912</v>
      </c>
      <c r="C681">
        <f t="shared" si="194"/>
        <v>0</v>
      </c>
      <c r="D681" s="98">
        <f t="shared" si="195"/>
        <v>271912</v>
      </c>
      <c r="E681" s="120">
        <f t="shared" si="199"/>
        <v>2.1633948998563541E-2</v>
      </c>
      <c r="F681">
        <v>250651816.11568365</v>
      </c>
      <c r="G681" s="29">
        <f t="shared" si="200"/>
        <v>80274313.041241348</v>
      </c>
      <c r="H681" s="29">
        <f t="shared" si="201"/>
        <v>79416019.227910578</v>
      </c>
      <c r="I681" s="29">
        <f t="shared" si="202"/>
        <v>66279355.584986918</v>
      </c>
      <c r="J681" s="29">
        <f t="shared" si="203"/>
        <v>64205145.53610424</v>
      </c>
      <c r="K681" s="29">
        <f t="shared" si="204"/>
        <v>74874214.465701953</v>
      </c>
      <c r="L681" s="29">
        <f t="shared" si="205"/>
        <v>65945574.657580502</v>
      </c>
      <c r="M681" s="29">
        <f t="shared" si="196"/>
        <v>71691374.907933697</v>
      </c>
      <c r="N681" s="29">
        <f t="shared" si="197"/>
        <v>58387820.801306814</v>
      </c>
      <c r="O681" s="29">
        <f t="shared" si="198"/>
        <v>53476472.869469658</v>
      </c>
      <c r="P681" s="29">
        <f t="shared" si="206"/>
        <v>822531.57110865065</v>
      </c>
      <c r="Q681" s="29">
        <f t="shared" si="207"/>
        <v>1323202.9622182639</v>
      </c>
      <c r="R681" s="29">
        <f t="shared" si="208"/>
        <v>1633142.3948099297</v>
      </c>
      <c r="S681" s="29">
        <f t="shared" si="209"/>
        <v>-166890.46370320447</v>
      </c>
      <c r="T681" s="29">
        <f t="shared" si="210"/>
        <v>1275519.9725887768</v>
      </c>
    </row>
    <row r="682" spans="1:20">
      <c r="A682" s="25" t="s">
        <v>718</v>
      </c>
      <c r="B682" t="str">
        <f>VLOOKUP(A682,'Branch Population-2'!$A$2:$B$943,2,0)</f>
        <v>298220</v>
      </c>
      <c r="C682">
        <f t="shared" si="194"/>
        <v>0</v>
      </c>
      <c r="D682" s="98">
        <f t="shared" si="195"/>
        <v>298220</v>
      </c>
      <c r="E682" s="120">
        <f t="shared" si="199"/>
        <v>2.372707445920599E-2</v>
      </c>
      <c r="F682">
        <v>274902853.13637936</v>
      </c>
      <c r="G682" s="29">
        <f t="shared" si="200"/>
        <v>88041004.571916625</v>
      </c>
      <c r="H682" s="29">
        <f t="shared" si="201"/>
        <v>87099669.209698334</v>
      </c>
      <c r="I682" s="29">
        <f t="shared" si="202"/>
        <v>72692008.526857212</v>
      </c>
      <c r="J682" s="29">
        <f t="shared" si="203"/>
        <v>70417114.734829664</v>
      </c>
      <c r="K682" s="29">
        <f t="shared" si="204"/>
        <v>82118436.251293197</v>
      </c>
      <c r="L682" s="29">
        <f t="shared" si="205"/>
        <v>72325933.663772315</v>
      </c>
      <c r="M682" s="29">
        <f t="shared" si="196"/>
        <v>78627650.949733675</v>
      </c>
      <c r="N682" s="29">
        <f t="shared" si="197"/>
        <v>64036952.835350104</v>
      </c>
      <c r="O682" s="29">
        <f t="shared" si="198"/>
        <v>58650422.70710098</v>
      </c>
      <c r="P682" s="29">
        <f t="shared" si="206"/>
        <v>902113.05545919924</v>
      </c>
      <c r="Q682" s="29">
        <f t="shared" si="207"/>
        <v>1451225.3500865379</v>
      </c>
      <c r="R682" s="29">
        <f t="shared" si="208"/>
        <v>1791152.0086653668</v>
      </c>
      <c r="S682" s="29">
        <f t="shared" si="209"/>
        <v>-183037.43154244623</v>
      </c>
      <c r="T682" s="29">
        <f t="shared" si="210"/>
        <v>1398928.9410744102</v>
      </c>
    </row>
    <row r="683" spans="1:20">
      <c r="A683" s="25" t="s">
        <v>767</v>
      </c>
      <c r="B683" t="str">
        <f>VLOOKUP(A683,'Branch Population-2'!$A$2:$B$943,2,0)</f>
        <v>304729</v>
      </c>
      <c r="C683">
        <f t="shared" si="194"/>
        <v>0</v>
      </c>
      <c r="D683" s="98">
        <f t="shared" si="195"/>
        <v>304729</v>
      </c>
      <c r="E683" s="120">
        <f t="shared" si="199"/>
        <v>2.4244945586745965E-2</v>
      </c>
      <c r="F683">
        <v>280902929.15765452</v>
      </c>
      <c r="G683" s="29">
        <f t="shared" si="200"/>
        <v>89962602.381448537</v>
      </c>
      <c r="H683" s="29">
        <f t="shared" si="201"/>
        <v>89000721.274904966</v>
      </c>
      <c r="I683" s="29">
        <f t="shared" si="202"/>
        <v>74278596.560863361</v>
      </c>
      <c r="J683" s="29">
        <f t="shared" si="203"/>
        <v>71954050.553383097</v>
      </c>
      <c r="K683" s="29">
        <f t="shared" si="204"/>
        <v>83910767.086112007</v>
      </c>
      <c r="L683" s="29">
        <f t="shared" si="205"/>
        <v>73904531.686096415</v>
      </c>
      <c r="M683" s="29">
        <f t="shared" si="196"/>
        <v>80343791.316012993</v>
      </c>
      <c r="N683" s="29">
        <f t="shared" si="197"/>
        <v>65434634.164587893</v>
      </c>
      <c r="O683" s="29">
        <f t="shared" si="198"/>
        <v>59930536.721588671</v>
      </c>
      <c r="P683" s="29">
        <f t="shared" si="206"/>
        <v>921802.72710423952</v>
      </c>
      <c r="Q683" s="29">
        <f t="shared" si="207"/>
        <v>1482900.039254646</v>
      </c>
      <c r="R683" s="29">
        <f t="shared" si="208"/>
        <v>1830245.9943953741</v>
      </c>
      <c r="S683" s="29">
        <f t="shared" si="209"/>
        <v>-187032.43738346887</v>
      </c>
      <c r="T683" s="29">
        <f t="shared" si="210"/>
        <v>1429462.2000022263</v>
      </c>
    </row>
    <row r="684" spans="1:20">
      <c r="A684" s="25" t="s">
        <v>647</v>
      </c>
      <c r="B684" t="str">
        <f>VLOOKUP(A684,'Branch Population-2'!$A$2:$B$943,2,0)</f>
        <v>104562.24</v>
      </c>
      <c r="C684">
        <f t="shared" si="194"/>
        <v>0</v>
      </c>
      <c r="D684" s="98">
        <f t="shared" si="195"/>
        <v>104562.24000000001</v>
      </c>
      <c r="E684" s="120">
        <f t="shared" si="199"/>
        <v>8.3192141844992511E-3</v>
      </c>
      <c r="F684">
        <v>96386755.10137096</v>
      </c>
      <c r="G684" s="29">
        <f t="shared" si="200"/>
        <v>30869038.461169079</v>
      </c>
      <c r="H684" s="29">
        <f t="shared" si="201"/>
        <v>30538986.371890169</v>
      </c>
      <c r="I684" s="29">
        <f t="shared" si="202"/>
        <v>25487355.783204645</v>
      </c>
      <c r="J684" s="29">
        <f t="shared" si="203"/>
        <v>24689729.900780618</v>
      </c>
      <c r="K684" s="29">
        <f t="shared" si="204"/>
        <v>28792460.732789278</v>
      </c>
      <c r="L684" s="29">
        <f t="shared" si="205"/>
        <v>25359002.192929514</v>
      </c>
      <c r="M684" s="29">
        <f t="shared" si="196"/>
        <v>27568517.568379987</v>
      </c>
      <c r="N684" s="29">
        <f t="shared" si="197"/>
        <v>22452710.184556898</v>
      </c>
      <c r="O684" s="29">
        <f t="shared" si="198"/>
        <v>20564078.784794252</v>
      </c>
      <c r="P684" s="29">
        <f t="shared" si="206"/>
        <v>316299.91889228788</v>
      </c>
      <c r="Q684" s="29">
        <f t="shared" si="207"/>
        <v>508830.30430498481</v>
      </c>
      <c r="R684" s="29">
        <f t="shared" si="208"/>
        <v>628015.78098903538</v>
      </c>
      <c r="S684" s="29">
        <f t="shared" si="209"/>
        <v>-64176.795137565656</v>
      </c>
      <c r="T684" s="29">
        <f t="shared" si="210"/>
        <v>490494.07712282316</v>
      </c>
    </row>
    <row r="685" spans="1:20">
      <c r="A685" s="25" t="s">
        <v>720</v>
      </c>
      <c r="B685" t="str">
        <f>VLOOKUP(A685,'Branch Population-2'!$A$2:$B$943,2,0)</f>
        <v>85330.63</v>
      </c>
      <c r="C685">
        <f t="shared" si="194"/>
        <v>0</v>
      </c>
      <c r="D685" s="98">
        <f t="shared" si="195"/>
        <v>85330.63</v>
      </c>
      <c r="E685" s="120">
        <f t="shared" si="199"/>
        <v>6.7891027149787281E-3</v>
      </c>
      <c r="F685">
        <v>78658821.161976814</v>
      </c>
      <c r="G685" s="29">
        <f t="shared" si="200"/>
        <v>25191450.559836786</v>
      </c>
      <c r="H685" s="29">
        <f t="shared" si="201"/>
        <v>24922103.301103748</v>
      </c>
      <c r="I685" s="29">
        <f t="shared" si="202"/>
        <v>20799593.86882871</v>
      </c>
      <c r="J685" s="29">
        <f t="shared" si="203"/>
        <v>20148671.326890543</v>
      </c>
      <c r="K685" s="29">
        <f t="shared" si="204"/>
        <v>23496807.390308116</v>
      </c>
      <c r="L685" s="29">
        <f t="shared" si="205"/>
        <v>20694847.712654751</v>
      </c>
      <c r="M685" s="29">
        <f t="shared" ref="M685:M706" si="211">$Z$19*E685</f>
        <v>22497977.972506449</v>
      </c>
      <c r="N685" s="29">
        <f t="shared" ref="N685:N706" si="212">$AA$19*E685</f>
        <v>18323095.462144427</v>
      </c>
      <c r="O685" s="29">
        <f t="shared" ref="O685:O706" si="213">$AB$19*E685</f>
        <v>16781830.592727624</v>
      </c>
      <c r="P685" s="29">
        <f t="shared" si="206"/>
        <v>258124.45628582392</v>
      </c>
      <c r="Q685" s="29">
        <f t="shared" si="207"/>
        <v>415243.69054676016</v>
      </c>
      <c r="R685" s="29">
        <f t="shared" si="208"/>
        <v>512507.9784225779</v>
      </c>
      <c r="S685" s="29">
        <f t="shared" si="209"/>
        <v>-52373.078086978763</v>
      </c>
      <c r="T685" s="29">
        <f t="shared" si="210"/>
        <v>400279.9539504805</v>
      </c>
    </row>
    <row r="686" spans="1:20">
      <c r="A686" s="25" t="s">
        <v>11</v>
      </c>
      <c r="B686" t="str">
        <f>VLOOKUP(A686,'Branch Population-2'!$A$2:$B$943,2,0)</f>
        <v>30993.36</v>
      </c>
      <c r="C686">
        <f t="shared" si="194"/>
        <v>0</v>
      </c>
      <c r="D686" s="98">
        <f t="shared" si="195"/>
        <v>30993.360000000001</v>
      </c>
      <c r="E686" s="120">
        <f t="shared" si="199"/>
        <v>2.4659035626751276E-3</v>
      </c>
      <c r="F686">
        <v>28570059.326279037</v>
      </c>
      <c r="G686" s="29">
        <f t="shared" si="200"/>
        <v>9149911.3052748237</v>
      </c>
      <c r="H686" s="29">
        <f t="shared" si="201"/>
        <v>9052080.3557678759</v>
      </c>
      <c r="I686" s="29">
        <f t="shared" si="202"/>
        <v>7554723.3230365347</v>
      </c>
      <c r="J686" s="29">
        <f t="shared" si="203"/>
        <v>7318298.5283947438</v>
      </c>
      <c r="K686" s="29">
        <f t="shared" si="204"/>
        <v>8534391.581293609</v>
      </c>
      <c r="L686" s="29">
        <f t="shared" si="205"/>
        <v>7516677.9537838316</v>
      </c>
      <c r="M686" s="29">
        <f t="shared" si="211"/>
        <v>8171601.810205345</v>
      </c>
      <c r="N686" s="29">
        <f t="shared" si="212"/>
        <v>6655222.0928476509</v>
      </c>
      <c r="O686" s="29">
        <f t="shared" si="213"/>
        <v>6095411.6595578939</v>
      </c>
      <c r="P686" s="29">
        <f t="shared" si="206"/>
        <v>93754.65994415844</v>
      </c>
      <c r="Q686" s="29">
        <f t="shared" si="207"/>
        <v>150822.71382321138</v>
      </c>
      <c r="R686" s="29">
        <f t="shared" si="208"/>
        <v>186150.55670072036</v>
      </c>
      <c r="S686" s="29">
        <f t="shared" si="209"/>
        <v>-19022.684626350983</v>
      </c>
      <c r="T686" s="29">
        <f t="shared" si="210"/>
        <v>145387.66107282537</v>
      </c>
    </row>
    <row r="687" spans="1:20">
      <c r="A687" s="25" t="s">
        <v>775</v>
      </c>
      <c r="B687" t="str">
        <f>VLOOKUP(A687,'Branch Population-2'!$A$2:$B$943,2,0)</f>
        <v>167507</v>
      </c>
      <c r="C687">
        <f t="shared" si="194"/>
        <v>0</v>
      </c>
      <c r="D687" s="98">
        <f t="shared" si="195"/>
        <v>167507</v>
      </c>
      <c r="E687" s="120">
        <f t="shared" si="199"/>
        <v>1.3327245192938828E-2</v>
      </c>
      <c r="F687">
        <v>154410006.77458081</v>
      </c>
      <c r="G687" s="29">
        <f t="shared" si="200"/>
        <v>49451695.234484732</v>
      </c>
      <c r="H687" s="29">
        <f t="shared" si="201"/>
        <v>48922957.180299565</v>
      </c>
      <c r="I687" s="29">
        <f t="shared" si="202"/>
        <v>40830327.517632186</v>
      </c>
      <c r="J687" s="29">
        <f t="shared" si="203"/>
        <v>39552543.886684701</v>
      </c>
      <c r="K687" s="29">
        <f t="shared" si="204"/>
        <v>46125051.643569738</v>
      </c>
      <c r="L687" s="29">
        <f t="shared" si="205"/>
        <v>40624707.163226835</v>
      </c>
      <c r="M687" s="29">
        <f t="shared" si="211"/>
        <v>44164314.692633085</v>
      </c>
      <c r="N687" s="29">
        <f t="shared" si="212"/>
        <v>35968874.852763027</v>
      </c>
      <c r="O687" s="29">
        <f t="shared" si="213"/>
        <v>32943318.209370136</v>
      </c>
      <c r="P687" s="29">
        <f t="shared" si="206"/>
        <v>506707.30192744976</v>
      </c>
      <c r="Q687" s="29">
        <f t="shared" si="207"/>
        <v>815137.83353546262</v>
      </c>
      <c r="R687" s="29">
        <f t="shared" si="208"/>
        <v>1006071.0197689945</v>
      </c>
      <c r="S687" s="29">
        <f t="shared" si="209"/>
        <v>-102810.17720267097</v>
      </c>
      <c r="T687" s="29">
        <f t="shared" si="210"/>
        <v>785763.4971918423</v>
      </c>
    </row>
    <row r="688" spans="1:20">
      <c r="A688" s="25" t="s">
        <v>721</v>
      </c>
      <c r="B688" t="str">
        <f>VLOOKUP(A688,'Branch Population-2'!$A$2:$B$943,2,0)</f>
        <v>415473</v>
      </c>
      <c r="C688">
        <f t="shared" si="194"/>
        <v>0</v>
      </c>
      <c r="D688" s="98">
        <f t="shared" si="195"/>
        <v>415473</v>
      </c>
      <c r="E688" s="120">
        <f t="shared" si="199"/>
        <v>3.3055994925859061E-2</v>
      </c>
      <c r="F688">
        <v>382988106.43528575</v>
      </c>
      <c r="G688" s="29">
        <f t="shared" si="200"/>
        <v>122656630.31489475</v>
      </c>
      <c r="H688" s="29">
        <f t="shared" si="201"/>
        <v>121345184.3121219</v>
      </c>
      <c r="I688" s="29">
        <f t="shared" si="202"/>
        <v>101272774.65857066</v>
      </c>
      <c r="J688" s="29">
        <f t="shared" si="203"/>
        <v>98103446.818536267</v>
      </c>
      <c r="K688" s="29">
        <f t="shared" si="204"/>
        <v>114405449.21411553</v>
      </c>
      <c r="L688" s="29">
        <f t="shared" si="205"/>
        <v>100762767.87971455</v>
      </c>
      <c r="M688" s="29">
        <f t="shared" si="211"/>
        <v>109542170.28716618</v>
      </c>
      <c r="N688" s="29">
        <f t="shared" si="212"/>
        <v>89214757.244186878</v>
      </c>
      <c r="O688" s="29">
        <f t="shared" si="213"/>
        <v>81710371.78387554</v>
      </c>
      <c r="P688" s="29">
        <f t="shared" si="206"/>
        <v>1256802.4193239885</v>
      </c>
      <c r="Q688" s="29">
        <f t="shared" si="207"/>
        <v>2021812.5876081553</v>
      </c>
      <c r="R688" s="29">
        <f t="shared" si="208"/>
        <v>2495390.3108316874</v>
      </c>
      <c r="S688" s="29">
        <f t="shared" si="209"/>
        <v>-255003.38942805561</v>
      </c>
      <c r="T688" s="29">
        <f t="shared" si="210"/>
        <v>1948954.4763429966</v>
      </c>
    </row>
    <row r="689" spans="1:20">
      <c r="A689" s="25" t="s">
        <v>147</v>
      </c>
      <c r="B689" t="str">
        <f>VLOOKUP(A689,'Branch Population-2'!$A$2:$B$943,2,0)</f>
        <v>TOTAL_POPULATION</v>
      </c>
      <c r="C689">
        <f t="shared" si="194"/>
        <v>0</v>
      </c>
      <c r="D689" s="98">
        <v>775733</v>
      </c>
      <c r="E689" s="120">
        <f t="shared" si="199"/>
        <v>6.171911559071571E-2</v>
      </c>
      <c r="F689">
        <v>715080192.38160729</v>
      </c>
      <c r="G689" s="29">
        <f t="shared" si="200"/>
        <v>229013186.90760714</v>
      </c>
      <c r="H689" s="29">
        <f t="shared" si="201"/>
        <v>226564575.46457955</v>
      </c>
      <c r="I689" s="29">
        <f t="shared" si="202"/>
        <v>189087216.9893519</v>
      </c>
      <c r="J689" s="29">
        <f t="shared" si="203"/>
        <v>183169739.3353686</v>
      </c>
      <c r="K689" s="29">
        <f t="shared" si="204"/>
        <v>213607339.91189197</v>
      </c>
      <c r="L689" s="29">
        <f t="shared" si="205"/>
        <v>188134979.20595229</v>
      </c>
      <c r="M689" s="29">
        <f t="shared" si="211"/>
        <v>204527072.47733134</v>
      </c>
      <c r="N689" s="29">
        <f t="shared" si="212"/>
        <v>166573595.11040387</v>
      </c>
      <c r="O689" s="29">
        <f t="shared" si="213"/>
        <v>152562096.29752386</v>
      </c>
      <c r="P689" s="29">
        <f t="shared" si="206"/>
        <v>2346585.9662347627</v>
      </c>
      <c r="Q689" s="29">
        <f t="shared" si="207"/>
        <v>3774942.6413341835</v>
      </c>
      <c r="R689" s="29">
        <f t="shared" si="208"/>
        <v>4659163.4402052537</v>
      </c>
      <c r="S689" s="29">
        <f t="shared" si="209"/>
        <v>-476118.8916998069</v>
      </c>
      <c r="T689" s="29">
        <f t="shared" si="210"/>
        <v>3638908.6722770957</v>
      </c>
    </row>
    <row r="690" spans="1:20">
      <c r="A690" s="25" t="s">
        <v>791</v>
      </c>
      <c r="B690" t="str">
        <f>VLOOKUP(A690,'Branch Population-2'!$A$2:$B$943,2,0)</f>
        <v>226332</v>
      </c>
      <c r="C690">
        <f t="shared" si="194"/>
        <v>0</v>
      </c>
      <c r="D690" s="98">
        <f t="shared" si="195"/>
        <v>226332</v>
      </c>
      <c r="E690" s="120">
        <f t="shared" si="199"/>
        <v>1.8007498546378547E-2</v>
      </c>
      <c r="F690">
        <v>208635613.15828252</v>
      </c>
      <c r="G690" s="29">
        <f t="shared" si="200"/>
        <v>66818109.606233768</v>
      </c>
      <c r="H690" s="29">
        <f t="shared" si="201"/>
        <v>66103689.663903974</v>
      </c>
      <c r="I690" s="29">
        <f t="shared" si="202"/>
        <v>55169095.546578526</v>
      </c>
      <c r="J690" s="29">
        <f t="shared" si="203"/>
        <v>53442580.685948193</v>
      </c>
      <c r="K690" s="29">
        <f t="shared" si="204"/>
        <v>62323217.469075486</v>
      </c>
      <c r="L690" s="29">
        <f t="shared" si="205"/>
        <v>54891265.569005825</v>
      </c>
      <c r="M690" s="29">
        <f t="shared" si="211"/>
        <v>59673910.182935834</v>
      </c>
      <c r="N690" s="29">
        <f t="shared" si="212"/>
        <v>48600401.076824024</v>
      </c>
      <c r="O690" s="29">
        <f t="shared" si="213"/>
        <v>44512331.406825759</v>
      </c>
      <c r="P690" s="29">
        <f t="shared" si="206"/>
        <v>684652.4447327191</v>
      </c>
      <c r="Q690" s="29">
        <f t="shared" si="207"/>
        <v>1101397.4110917654</v>
      </c>
      <c r="R690" s="29">
        <f t="shared" si="208"/>
        <v>1359382.3902664133</v>
      </c>
      <c r="S690" s="29">
        <f t="shared" si="209"/>
        <v>-138914.98878634878</v>
      </c>
      <c r="T690" s="29">
        <f t="shared" si="210"/>
        <v>1061707.4142956657</v>
      </c>
    </row>
    <row r="691" spans="1:20">
      <c r="A691" s="25" t="s">
        <v>792</v>
      </c>
      <c r="B691" t="str">
        <f>VLOOKUP(A691,'Branch Population-2'!$A$2:$B$943,2,0)</f>
        <v>164069.07</v>
      </c>
      <c r="C691">
        <f t="shared" si="194"/>
        <v>0</v>
      </c>
      <c r="D691" s="98">
        <f t="shared" si="195"/>
        <v>164069.07</v>
      </c>
      <c r="E691" s="120">
        <f t="shared" si="199"/>
        <v>1.3053715513187176E-2</v>
      </c>
      <c r="F691">
        <v>151240880.74050143</v>
      </c>
      <c r="G691" s="29">
        <f t="shared" si="200"/>
        <v>48436743.819931962</v>
      </c>
      <c r="H691" s="29">
        <f t="shared" si="201"/>
        <v>47918857.637123063</v>
      </c>
      <c r="I691" s="29">
        <f t="shared" si="202"/>
        <v>39992321.894686915</v>
      </c>
      <c r="J691" s="29">
        <f t="shared" si="203"/>
        <v>38740763.61956542</v>
      </c>
      <c r="K691" s="29">
        <f t="shared" si="204"/>
        <v>45178376.58642599</v>
      </c>
      <c r="L691" s="29">
        <f t="shared" si="205"/>
        <v>39790921.712483458</v>
      </c>
      <c r="M691" s="29">
        <f t="shared" si="211"/>
        <v>43257881.991843008</v>
      </c>
      <c r="N691" s="29">
        <f t="shared" si="212"/>
        <v>35230646.158305123</v>
      </c>
      <c r="O691" s="29">
        <f t="shared" si="213"/>
        <v>32267186.334454227</v>
      </c>
      <c r="P691" s="29">
        <f t="shared" si="206"/>
        <v>496307.59185852471</v>
      </c>
      <c r="Q691" s="29">
        <f t="shared" si="207"/>
        <v>798407.86516371358</v>
      </c>
      <c r="R691" s="29">
        <f t="shared" si="208"/>
        <v>985422.32006692584</v>
      </c>
      <c r="S691" s="29">
        <f t="shared" si="209"/>
        <v>-100700.09110172965</v>
      </c>
      <c r="T691" s="29">
        <f t="shared" si="210"/>
        <v>769636.41056321934</v>
      </c>
    </row>
    <row r="692" spans="1:20">
      <c r="A692" s="25" t="s">
        <v>793</v>
      </c>
      <c r="B692" t="str">
        <f>VLOOKUP(A692,'Branch Population-2'!$A$2:$B$943,2,0)</f>
        <v>72426.24</v>
      </c>
      <c r="C692">
        <f t="shared" si="194"/>
        <v>0</v>
      </c>
      <c r="D692" s="98">
        <f t="shared" si="195"/>
        <v>72426.240000000005</v>
      </c>
      <c r="E692" s="120">
        <f t="shared" si="199"/>
        <v>5.7623995348411346E-3</v>
      </c>
      <c r="F692">
        <v>66763396.210650399</v>
      </c>
      <c r="G692" s="29">
        <f t="shared" si="200"/>
        <v>21381795.073994804</v>
      </c>
      <c r="H692" s="29">
        <f t="shared" si="201"/>
        <v>21153180.692449268</v>
      </c>
      <c r="I692" s="29">
        <f t="shared" si="202"/>
        <v>17654110.574905127</v>
      </c>
      <c r="J692" s="29">
        <f t="shared" si="203"/>
        <v>17101625.819503419</v>
      </c>
      <c r="K692" s="29">
        <f t="shared" si="204"/>
        <v>19943429.590104155</v>
      </c>
      <c r="L692" s="29">
        <f t="shared" si="205"/>
        <v>17565204.98208186</v>
      </c>
      <c r="M692" s="29">
        <f t="shared" si="211"/>
        <v>19095651.258539464</v>
      </c>
      <c r="N692" s="29">
        <f t="shared" si="212"/>
        <v>15552128.344583686</v>
      </c>
      <c r="O692" s="29">
        <f t="shared" si="213"/>
        <v>14243946.050184242</v>
      </c>
      <c r="P692" s="29">
        <f t="shared" si="206"/>
        <v>219088.7823144701</v>
      </c>
      <c r="Q692" s="29">
        <f t="shared" si="207"/>
        <v>352447.17154936492</v>
      </c>
      <c r="R692" s="29">
        <f t="shared" si="208"/>
        <v>435002.36488525226</v>
      </c>
      <c r="S692" s="29">
        <f t="shared" si="209"/>
        <v>-44452.796411631614</v>
      </c>
      <c r="T692" s="29">
        <f t="shared" si="210"/>
        <v>339746.37257461302</v>
      </c>
    </row>
    <row r="693" spans="1:20">
      <c r="A693" s="25" t="s">
        <v>768</v>
      </c>
      <c r="B693" t="str">
        <f>VLOOKUP(A693,'Branch Population-2'!$A$2:$B$943,2,0)</f>
        <v>2324853</v>
      </c>
      <c r="C693">
        <f t="shared" si="194"/>
        <v>0</v>
      </c>
      <c r="D693" s="98">
        <f t="shared" si="195"/>
        <v>2324853</v>
      </c>
      <c r="E693" s="120">
        <f t="shared" si="199"/>
        <v>0.18497069357423521</v>
      </c>
      <c r="F693">
        <v>2143078005.5753167</v>
      </c>
      <c r="G693" s="29">
        <f t="shared" si="200"/>
        <v>686346970.69959795</v>
      </c>
      <c r="H693" s="29">
        <f t="shared" si="201"/>
        <v>679008541.55044866</v>
      </c>
      <c r="I693" s="29">
        <f t="shared" si="202"/>
        <v>566689806.51763654</v>
      </c>
      <c r="J693" s="29">
        <f t="shared" si="203"/>
        <v>548955269.40719259</v>
      </c>
      <c r="K693" s="29">
        <f t="shared" si="204"/>
        <v>640176020.63620055</v>
      </c>
      <c r="L693" s="29">
        <f t="shared" si="205"/>
        <v>563835972.95963407</v>
      </c>
      <c r="M693" s="29">
        <f t="shared" si="211"/>
        <v>612962679.20810544</v>
      </c>
      <c r="N693" s="29">
        <f t="shared" si="212"/>
        <v>499217027.39629203</v>
      </c>
      <c r="O693" s="29">
        <f t="shared" si="213"/>
        <v>457224905.04282689</v>
      </c>
      <c r="P693" s="29">
        <f t="shared" si="206"/>
        <v>7032661.2679346986</v>
      </c>
      <c r="Q693" s="29">
        <f t="shared" si="207"/>
        <v>11313411.604938427</v>
      </c>
      <c r="R693" s="29">
        <f t="shared" si="208"/>
        <v>13963399.908797881</v>
      </c>
      <c r="S693" s="29">
        <f t="shared" si="209"/>
        <v>-1426916.7790012432</v>
      </c>
      <c r="T693" s="29">
        <f t="shared" si="210"/>
        <v>10905721.096652357</v>
      </c>
    </row>
    <row r="694" spans="1:20">
      <c r="A694" s="25" t="s">
        <v>160</v>
      </c>
      <c r="B694" t="str">
        <f>VLOOKUP(A694,'Branch Population-2'!$A$2:$B$943,2,0)</f>
        <v>75900</v>
      </c>
      <c r="C694">
        <f t="shared" si="194"/>
        <v>0</v>
      </c>
      <c r="D694" s="98">
        <f t="shared" si="195"/>
        <v>75900</v>
      </c>
      <c r="E694" s="120">
        <f t="shared" si="199"/>
        <v>6.0387799324449548E-3</v>
      </c>
      <c r="F694">
        <v>69965550.778120816</v>
      </c>
      <c r="G694" s="29">
        <f t="shared" si="200"/>
        <v>22407324.28076075</v>
      </c>
      <c r="H694" s="29">
        <f t="shared" si="201"/>
        <v>22167744.929971505</v>
      </c>
      <c r="I694" s="29">
        <f t="shared" si="202"/>
        <v>18500849.866502788</v>
      </c>
      <c r="J694" s="29">
        <f t="shared" si="203"/>
        <v>17921866.435428783</v>
      </c>
      <c r="K694" s="29">
        <f t="shared" si="204"/>
        <v>20899970.865378421</v>
      </c>
      <c r="L694" s="29">
        <f t="shared" si="205"/>
        <v>18407680.118973639</v>
      </c>
      <c r="M694" s="29">
        <f t="shared" si="211"/>
        <v>20011530.772868305</v>
      </c>
      <c r="N694" s="29">
        <f t="shared" si="212"/>
        <v>16298050.83563501</v>
      </c>
      <c r="O694" s="29">
        <f t="shared" si="213"/>
        <v>14927124.55056322</v>
      </c>
      <c r="P694" s="29">
        <f t="shared" si="206"/>
        <v>229596.8778396929</v>
      </c>
      <c r="Q694" s="29">
        <f t="shared" si="207"/>
        <v>369351.49913341901</v>
      </c>
      <c r="R694" s="29">
        <f t="shared" si="208"/>
        <v>455866.26469620183</v>
      </c>
      <c r="S694" s="29">
        <f t="shared" si="209"/>
        <v>-46584.873764575364</v>
      </c>
      <c r="T694" s="29">
        <f t="shared" si="210"/>
        <v>356041.53520068317</v>
      </c>
    </row>
    <row r="695" spans="1:20">
      <c r="A695" s="25" t="s">
        <v>649</v>
      </c>
      <c r="B695" t="str">
        <f>VLOOKUP(A695,'Branch Population-2'!$A$2:$B$943,2,0)</f>
        <v>78076.8</v>
      </c>
      <c r="C695">
        <f t="shared" si="194"/>
        <v>0</v>
      </c>
      <c r="D695" s="98">
        <f t="shared" si="195"/>
        <v>78076.800000000003</v>
      </c>
      <c r="E695" s="120">
        <f t="shared" si="199"/>
        <v>6.2119711861596616E-3</v>
      </c>
      <c r="F695">
        <v>71972151.712690175</v>
      </c>
      <c r="G695" s="29">
        <f t="shared" si="200"/>
        <v>23049962.798473008</v>
      </c>
      <c r="H695" s="29">
        <f t="shared" si="201"/>
        <v>22803512.349781286</v>
      </c>
      <c r="I695" s="29">
        <f t="shared" si="202"/>
        <v>19031451.315638542</v>
      </c>
      <c r="J695" s="29">
        <f t="shared" si="203"/>
        <v>18435862.731300212</v>
      </c>
      <c r="K695" s="29">
        <f t="shared" si="204"/>
        <v>21499378.725454256</v>
      </c>
      <c r="L695" s="29">
        <f t="shared" si="205"/>
        <v>18935609.474480648</v>
      </c>
      <c r="M695" s="29">
        <f t="shared" si="211"/>
        <v>20585458.311555788</v>
      </c>
      <c r="N695" s="29">
        <f t="shared" si="212"/>
        <v>16765476.356834093</v>
      </c>
      <c r="O695" s="29">
        <f t="shared" si="213"/>
        <v>15355232.122653684</v>
      </c>
      <c r="P695" s="29">
        <f t="shared" si="206"/>
        <v>236181.6799962337</v>
      </c>
      <c r="Q695" s="29">
        <f t="shared" si="207"/>
        <v>379944.44173307158</v>
      </c>
      <c r="R695" s="29">
        <f t="shared" si="208"/>
        <v>468940.43709397124</v>
      </c>
      <c r="S695" s="29">
        <f t="shared" si="209"/>
        <v>-47920.920578945959</v>
      </c>
      <c r="T695" s="29">
        <f t="shared" si="210"/>
        <v>366252.75013908697</v>
      </c>
    </row>
    <row r="696" spans="1:20">
      <c r="A696" s="25" t="s">
        <v>648</v>
      </c>
      <c r="B696" t="str">
        <f>VLOOKUP(A696,'Branch Population-2'!$A$2:$B$943,2,0)</f>
        <v>92260.8</v>
      </c>
      <c r="C696">
        <f t="shared" si="194"/>
        <v>0</v>
      </c>
      <c r="D696" s="98">
        <f t="shared" si="195"/>
        <v>92260.800000000003</v>
      </c>
      <c r="E696" s="120">
        <f t="shared" si="199"/>
        <v>7.3404831039699282E-3</v>
      </c>
      <c r="F696">
        <v>85047136.854150847</v>
      </c>
      <c r="G696" s="29">
        <f t="shared" si="200"/>
        <v>27237386.877502132</v>
      </c>
      <c r="H696" s="29">
        <f t="shared" si="201"/>
        <v>26946164.445785444</v>
      </c>
      <c r="I696" s="29">
        <f t="shared" si="202"/>
        <v>22488843.338121749</v>
      </c>
      <c r="J696" s="29">
        <f t="shared" si="203"/>
        <v>21785055.794806428</v>
      </c>
      <c r="K696" s="29">
        <f t="shared" si="204"/>
        <v>25405112.411284659</v>
      </c>
      <c r="L696" s="29">
        <f t="shared" si="205"/>
        <v>22375590.170231927</v>
      </c>
      <c r="M696" s="29">
        <f t="shared" si="211"/>
        <v>24325162.560335286</v>
      </c>
      <c r="N696" s="29">
        <f t="shared" si="212"/>
        <v>19811214.868726674</v>
      </c>
      <c r="O696" s="29">
        <f t="shared" si="213"/>
        <v>18144775.39834787</v>
      </c>
      <c r="P696" s="29">
        <f t="shared" si="206"/>
        <v>279088.16372848937</v>
      </c>
      <c r="Q696" s="29">
        <f t="shared" si="207"/>
        <v>448967.91556322196</v>
      </c>
      <c r="R696" s="29">
        <f t="shared" si="208"/>
        <v>554131.57146091363</v>
      </c>
      <c r="S696" s="29">
        <f t="shared" si="209"/>
        <v>-56626.583944910875</v>
      </c>
      <c r="T696" s="29">
        <f t="shared" si="210"/>
        <v>432788.89157896169</v>
      </c>
    </row>
    <row r="697" spans="1:20">
      <c r="A697" s="25" t="s">
        <v>769</v>
      </c>
      <c r="B697" t="str">
        <f>VLOOKUP(A697,'Branch Population-2'!$A$2:$B$943,2,0)</f>
        <v>310834</v>
      </c>
      <c r="C697">
        <f t="shared" si="194"/>
        <v>0</v>
      </c>
      <c r="D697" s="98">
        <f t="shared" si="195"/>
        <v>310834</v>
      </c>
      <c r="E697" s="120">
        <f t="shared" si="199"/>
        <v>2.4730673537833928E-2</v>
      </c>
      <c r="F697">
        <v>286530593.02459031</v>
      </c>
      <c r="G697" s="29">
        <f t="shared" si="200"/>
        <v>91764930.638814077</v>
      </c>
      <c r="H697" s="29">
        <f t="shared" si="201"/>
        <v>90783779.019272238</v>
      </c>
      <c r="I697" s="29">
        <f t="shared" si="202"/>
        <v>75766708.397951633</v>
      </c>
      <c r="J697" s="29">
        <f t="shared" si="203"/>
        <v>73395591.984058902</v>
      </c>
      <c r="K697" s="29">
        <f t="shared" si="204"/>
        <v>85591851.699196786</v>
      </c>
      <c r="L697" s="29">
        <f t="shared" si="205"/>
        <v>75385149.434796467</v>
      </c>
      <c r="M697" s="29">
        <f t="shared" si="211"/>
        <v>81953414.443395868</v>
      </c>
      <c r="N697" s="29">
        <f t="shared" si="212"/>
        <v>66745564.340497665</v>
      </c>
      <c r="O697" s="29">
        <f t="shared" si="213"/>
        <v>61131196.739786141</v>
      </c>
      <c r="P697" s="29">
        <f t="shared" si="206"/>
        <v>940270.3020609105</v>
      </c>
      <c r="Q697" s="29">
        <f t="shared" si="207"/>
        <v>1512608.7467936384</v>
      </c>
      <c r="R697" s="29">
        <f t="shared" si="208"/>
        <v>1866913.4982948513</v>
      </c>
      <c r="S697" s="29">
        <f t="shared" si="209"/>
        <v>-190779.48157757602</v>
      </c>
      <c r="T697" s="29">
        <f t="shared" si="210"/>
        <v>1458100.3234857596</v>
      </c>
    </row>
    <row r="698" spans="1:20">
      <c r="A698" s="25" t="s">
        <v>770</v>
      </c>
      <c r="B698" t="str">
        <f>VLOOKUP(A698,'Branch Population-2'!$A$2:$B$943,2,0)</f>
        <v>63157.15</v>
      </c>
      <c r="C698">
        <f t="shared" si="194"/>
        <v>0</v>
      </c>
      <c r="D698" s="98">
        <f t="shared" si="195"/>
        <v>63157.15</v>
      </c>
      <c r="E698" s="120">
        <f t="shared" si="199"/>
        <v>5.0249292491490894E-3</v>
      </c>
      <c r="F698">
        <v>58219035.379794374</v>
      </c>
      <c r="G698" s="29">
        <f t="shared" si="200"/>
        <v>18645358.902485494</v>
      </c>
      <c r="H698" s="29">
        <f t="shared" si="201"/>
        <v>18446002.525743742</v>
      </c>
      <c r="I698" s="29">
        <f t="shared" si="202"/>
        <v>15394742.4261686</v>
      </c>
      <c r="J698" s="29">
        <f t="shared" si="203"/>
        <v>14912964.515709367</v>
      </c>
      <c r="K698" s="29">
        <f t="shared" si="204"/>
        <v>17391075.032151971</v>
      </c>
      <c r="L698" s="29">
        <f t="shared" si="205"/>
        <v>15317214.946324583</v>
      </c>
      <c r="M698" s="29">
        <f t="shared" si="211"/>
        <v>16651795.135067977</v>
      </c>
      <c r="N698" s="29">
        <f t="shared" si="212"/>
        <v>13561771.295570826</v>
      </c>
      <c r="O698" s="29">
        <f t="shared" si="213"/>
        <v>12421009.80643747</v>
      </c>
      <c r="P698" s="29">
        <f t="shared" si="206"/>
        <v>191049.86104417866</v>
      </c>
      <c r="Q698" s="29">
        <f t="shared" si="207"/>
        <v>307341.08081020042</v>
      </c>
      <c r="R698" s="29">
        <f t="shared" si="208"/>
        <v>379330.88352249964</v>
      </c>
      <c r="S698" s="29">
        <f t="shared" si="209"/>
        <v>-38763.739922007262</v>
      </c>
      <c r="T698" s="29">
        <f t="shared" si="210"/>
        <v>296265.72654676979</v>
      </c>
    </row>
    <row r="699" spans="1:20">
      <c r="A699" s="25" t="s">
        <v>650</v>
      </c>
      <c r="B699" t="str">
        <f>VLOOKUP(A699,'Branch Population-2'!$A$2:$B$943,2,0)</f>
        <v>67657.92</v>
      </c>
      <c r="C699">
        <f t="shared" si="194"/>
        <v>0</v>
      </c>
      <c r="D699" s="98">
        <f t="shared" si="195"/>
        <v>67657.919999999998</v>
      </c>
      <c r="E699" s="120">
        <f t="shared" si="199"/>
        <v>5.38302094291128E-3</v>
      </c>
      <c r="F699">
        <v>62367900.359710619</v>
      </c>
      <c r="G699" s="29">
        <f t="shared" si="200"/>
        <v>19974083.710168228</v>
      </c>
      <c r="H699" s="29">
        <f t="shared" si="201"/>
        <v>19760520.593575992</v>
      </c>
      <c r="I699" s="29">
        <f t="shared" si="202"/>
        <v>16491818.447955947</v>
      </c>
      <c r="J699" s="29">
        <f t="shared" si="203"/>
        <v>15975707.582858045</v>
      </c>
      <c r="K699" s="29">
        <f t="shared" si="204"/>
        <v>18630415.768275414</v>
      </c>
      <c r="L699" s="29">
        <f t="shared" si="205"/>
        <v>16408766.124836743</v>
      </c>
      <c r="M699" s="29">
        <f t="shared" si="211"/>
        <v>17838452.544245876</v>
      </c>
      <c r="N699" s="29">
        <f t="shared" si="212"/>
        <v>14528224.237066226</v>
      </c>
      <c r="O699" s="29">
        <f t="shared" si="213"/>
        <v>13306168.625455104</v>
      </c>
      <c r="P699" s="29">
        <f t="shared" si="206"/>
        <v>204664.65340089216</v>
      </c>
      <c r="Q699" s="29">
        <f t="shared" si="207"/>
        <v>329243.13807969604</v>
      </c>
      <c r="R699" s="29">
        <f t="shared" si="208"/>
        <v>406363.15240466996</v>
      </c>
      <c r="S699" s="29">
        <f t="shared" si="209"/>
        <v>-41526.161559601307</v>
      </c>
      <c r="T699" s="29">
        <f t="shared" si="210"/>
        <v>317378.52049123851</v>
      </c>
    </row>
    <row r="700" spans="1:20">
      <c r="A700" s="25" t="s">
        <v>642</v>
      </c>
      <c r="B700" t="str">
        <f>VLOOKUP(A700,'Branch Population-2'!$A$2:$B$943,2,0)</f>
        <v>325320</v>
      </c>
      <c r="C700">
        <f t="shared" si="194"/>
        <v>0</v>
      </c>
      <c r="D700" s="98">
        <f t="shared" si="195"/>
        <v>325320</v>
      </c>
      <c r="E700" s="120">
        <f t="shared" si="199"/>
        <v>2.5883213275665253E-2</v>
      </c>
      <c r="F700">
        <v>299883965.46954232</v>
      </c>
      <c r="G700" s="29">
        <f t="shared" si="200"/>
        <v>96041511.660304189</v>
      </c>
      <c r="H700" s="29">
        <f t="shared" si="201"/>
        <v>95014634.790755346</v>
      </c>
      <c r="I700" s="29">
        <f t="shared" si="202"/>
        <v>79297713.815160573</v>
      </c>
      <c r="J700" s="29">
        <f t="shared" si="203"/>
        <v>76816094.713750869</v>
      </c>
      <c r="K700" s="29">
        <f t="shared" si="204"/>
        <v>89580744.689392731</v>
      </c>
      <c r="L700" s="29">
        <f t="shared" si="205"/>
        <v>78898372.810336024</v>
      </c>
      <c r="M700" s="29">
        <f t="shared" si="211"/>
        <v>85772742.964815766</v>
      </c>
      <c r="N700" s="29">
        <f t="shared" si="212"/>
        <v>69856151.486808717</v>
      </c>
      <c r="O700" s="29">
        <f t="shared" si="213"/>
        <v>63980133.84439034</v>
      </c>
      <c r="P700" s="29">
        <f t="shared" si="206"/>
        <v>984090.33331764024</v>
      </c>
      <c r="Q700" s="29">
        <f t="shared" si="207"/>
        <v>1583101.8405544646</v>
      </c>
      <c r="R700" s="29">
        <f t="shared" si="208"/>
        <v>1953918.4878915467</v>
      </c>
      <c r="S700" s="29">
        <f t="shared" si="209"/>
        <v>-199670.50241227483</v>
      </c>
      <c r="T700" s="29">
        <f t="shared" si="210"/>
        <v>1526053.125579529</v>
      </c>
    </row>
    <row r="701" spans="1:20">
      <c r="A701" s="25" t="s">
        <v>178</v>
      </c>
      <c r="B701" t="str">
        <f>VLOOKUP(A701,'Branch Population-2'!$A$2:$B$943,2,0)</f>
        <v>159097.28</v>
      </c>
      <c r="C701">
        <f t="shared" si="194"/>
        <v>0</v>
      </c>
      <c r="D701" s="98">
        <f t="shared" si="195"/>
        <v>159097.28</v>
      </c>
      <c r="E701" s="120">
        <f t="shared" si="199"/>
        <v>1.2658148376423928E-2</v>
      </c>
      <c r="F701">
        <v>146657823.74836504</v>
      </c>
      <c r="G701" s="29">
        <f t="shared" si="200"/>
        <v>46968963.704176448</v>
      </c>
      <c r="H701" s="29">
        <f t="shared" si="201"/>
        <v>46466771.042058729</v>
      </c>
      <c r="I701" s="29">
        <f t="shared" si="202"/>
        <v>38780433.352423675</v>
      </c>
      <c r="J701" s="29">
        <f t="shared" si="203"/>
        <v>37566801.085639194</v>
      </c>
      <c r="K701" s="29">
        <f t="shared" si="204"/>
        <v>43809334.87168581</v>
      </c>
      <c r="L701" s="29">
        <f t="shared" si="205"/>
        <v>38585136.206044562</v>
      </c>
      <c r="M701" s="29">
        <f t="shared" si="211"/>
        <v>41947037.082999282</v>
      </c>
      <c r="N701" s="29">
        <f t="shared" si="212"/>
        <v>34163050.820174664</v>
      </c>
      <c r="O701" s="29">
        <f t="shared" si="213"/>
        <v>31289392.809167735</v>
      </c>
      <c r="P701" s="29">
        <f t="shared" si="206"/>
        <v>481267.96786281181</v>
      </c>
      <c r="Q701" s="29">
        <f t="shared" si="207"/>
        <v>774213.68743147992</v>
      </c>
      <c r="R701" s="29">
        <f t="shared" si="208"/>
        <v>955561.03764065541</v>
      </c>
      <c r="S701" s="29">
        <f t="shared" si="209"/>
        <v>-97648.573189556017</v>
      </c>
      <c r="T701" s="29">
        <f t="shared" si="210"/>
        <v>746314.09509160672</v>
      </c>
    </row>
    <row r="702" spans="1:20">
      <c r="A702" s="25" t="s">
        <v>182</v>
      </c>
      <c r="B702" t="str">
        <f>VLOOKUP(A702,'Branch Population-2'!$A$2:$B$943,2,0)</f>
        <v>259648</v>
      </c>
      <c r="C702">
        <f t="shared" si="194"/>
        <v>0</v>
      </c>
      <c r="D702" s="98">
        <f t="shared" si="195"/>
        <v>259648</v>
      </c>
      <c r="E702" s="120">
        <f t="shared" si="199"/>
        <v>2.0658196731218284E-2</v>
      </c>
      <c r="F702">
        <v>239346710.51959836</v>
      </c>
      <c r="G702" s="29">
        <f t="shared" si="200"/>
        <v>76653714.556666255</v>
      </c>
      <c r="H702" s="29">
        <f t="shared" si="201"/>
        <v>75834132.221044034</v>
      </c>
      <c r="I702" s="29">
        <f t="shared" si="202"/>
        <v>63289969.250826307</v>
      </c>
      <c r="J702" s="29">
        <f t="shared" si="203"/>
        <v>61309311.939739302</v>
      </c>
      <c r="K702" s="29">
        <f t="shared" si="204"/>
        <v>71497175.695043176</v>
      </c>
      <c r="L702" s="29">
        <f t="shared" si="205"/>
        <v>62971242.786973223</v>
      </c>
      <c r="M702" s="29">
        <f t="shared" si="211"/>
        <v>68457891.200444132</v>
      </c>
      <c r="N702" s="29">
        <f t="shared" si="212"/>
        <v>55754364.998299859</v>
      </c>
      <c r="O702" s="29">
        <f t="shared" si="213"/>
        <v>51064532.744461656</v>
      </c>
      <c r="P702" s="29">
        <f t="shared" si="206"/>
        <v>785433.07163795235</v>
      </c>
      <c r="Q702" s="29">
        <f t="shared" si="207"/>
        <v>1263522.7674175755</v>
      </c>
      <c r="R702" s="29">
        <f t="shared" si="208"/>
        <v>1559483.0552811518</v>
      </c>
      <c r="S702" s="29">
        <f t="shared" si="209"/>
        <v>-159363.23192654105</v>
      </c>
      <c r="T702" s="29">
        <f t="shared" si="210"/>
        <v>1217990.4154385638</v>
      </c>
    </row>
    <row r="703" spans="1:20">
      <c r="A703" s="25" t="s">
        <v>57</v>
      </c>
      <c r="B703" t="str">
        <f>VLOOKUP(A703,'Branch Population-2'!$A$2:$B$943,2,0)</f>
        <v>65228.66</v>
      </c>
      <c r="C703">
        <f t="shared" si="194"/>
        <v>0</v>
      </c>
      <c r="D703" s="98">
        <f t="shared" si="195"/>
        <v>65228.66</v>
      </c>
      <c r="E703" s="120">
        <f t="shared" si="199"/>
        <v>5.1897433864067852E-3</v>
      </c>
      <c r="F703">
        <v>60128578.701169685</v>
      </c>
      <c r="G703" s="29">
        <f t="shared" si="200"/>
        <v>19256913.531218551</v>
      </c>
      <c r="H703" s="29">
        <f t="shared" si="201"/>
        <v>19051018.405847635</v>
      </c>
      <c r="I703" s="29">
        <f t="shared" si="202"/>
        <v>15899679.125865035</v>
      </c>
      <c r="J703" s="29">
        <f t="shared" si="203"/>
        <v>15402099.239551991</v>
      </c>
      <c r="K703" s="29">
        <f t="shared" si="204"/>
        <v>17961490.034093216</v>
      </c>
      <c r="L703" s="29">
        <f t="shared" si="205"/>
        <v>15819608.7993319</v>
      </c>
      <c r="M703" s="29">
        <f t="shared" si="211"/>
        <v>17197962.27750941</v>
      </c>
      <c r="N703" s="29">
        <f t="shared" si="212"/>
        <v>14006587.834260238</v>
      </c>
      <c r="O703" s="29">
        <f t="shared" si="213"/>
        <v>12828410.172415564</v>
      </c>
      <c r="P703" s="29">
        <f t="shared" si="206"/>
        <v>197316.16181379269</v>
      </c>
      <c r="Q703" s="29">
        <f t="shared" si="207"/>
        <v>317421.65161349258</v>
      </c>
      <c r="R703" s="29">
        <f t="shared" si="208"/>
        <v>391772.66910854488</v>
      </c>
      <c r="S703" s="29">
        <f t="shared" si="209"/>
        <v>-40035.163266566633</v>
      </c>
      <c r="T703" s="29">
        <f t="shared" si="210"/>
        <v>305983.03353733063</v>
      </c>
    </row>
    <row r="704" spans="1:20">
      <c r="A704" s="25" t="s">
        <v>773</v>
      </c>
      <c r="B704" t="str">
        <f>VLOOKUP(A704,'Branch Population-2'!$A$2:$B$943,2,0)</f>
        <v>154479</v>
      </c>
      <c r="C704">
        <f t="shared" si="194"/>
        <v>0</v>
      </c>
      <c r="D704" s="98">
        <f t="shared" si="195"/>
        <v>154479</v>
      </c>
      <c r="E704" s="120">
        <f t="shared" si="199"/>
        <v>1.2290707314679371E-2</v>
      </c>
      <c r="F704">
        <v>142400636.60939825</v>
      </c>
      <c r="G704" s="29">
        <f t="shared" si="200"/>
        <v>45605547.39878314</v>
      </c>
      <c r="H704" s="29">
        <f t="shared" si="201"/>
        <v>45117932.398380347</v>
      </c>
      <c r="I704" s="29">
        <f t="shared" si="202"/>
        <v>37654713.919993207</v>
      </c>
      <c r="J704" s="29">
        <f t="shared" si="203"/>
        <v>36476311.002353132</v>
      </c>
      <c r="K704" s="29">
        <f t="shared" si="204"/>
        <v>42537636.354582258</v>
      </c>
      <c r="L704" s="29">
        <f t="shared" si="205"/>
        <v>37465085.864281014</v>
      </c>
      <c r="M704" s="29">
        <f t="shared" si="211"/>
        <v>40729397.394755244</v>
      </c>
      <c r="N704" s="29">
        <f t="shared" si="212"/>
        <v>33171364.888512</v>
      </c>
      <c r="O704" s="29">
        <f t="shared" si="213"/>
        <v>30381123.49731826</v>
      </c>
      <c r="P704" s="29">
        <f t="shared" si="206"/>
        <v>467297.70871934021</v>
      </c>
      <c r="Q704" s="29">
        <f t="shared" si="207"/>
        <v>751739.79228763422</v>
      </c>
      <c r="R704" s="29">
        <f t="shared" si="208"/>
        <v>927822.98687753058</v>
      </c>
      <c r="S704" s="29">
        <f t="shared" si="209"/>
        <v>-94814.027856098008</v>
      </c>
      <c r="T704" s="29">
        <f t="shared" si="210"/>
        <v>724650.07004303474</v>
      </c>
    </row>
    <row r="705" spans="1:20">
      <c r="A705" s="25" t="s">
        <v>794</v>
      </c>
      <c r="B705" t="str">
        <f>VLOOKUP(A705,'Branch Population-2'!$A$2:$B$943,2,0)</f>
        <v>160452</v>
      </c>
      <c r="C705">
        <f t="shared" si="194"/>
        <v>0</v>
      </c>
      <c r="D705" s="98">
        <f t="shared" si="195"/>
        <v>160452</v>
      </c>
      <c r="E705" s="120">
        <f t="shared" si="199"/>
        <v>1.2765933039797865E-2</v>
      </c>
      <c r="F705">
        <v>147906621.25758949</v>
      </c>
      <c r="G705" s="29">
        <f t="shared" si="200"/>
        <v>47368906.396529965</v>
      </c>
      <c r="H705" s="29">
        <f t="shared" si="201"/>
        <v>46862437.542869411</v>
      </c>
      <c r="I705" s="29">
        <f t="shared" si="202"/>
        <v>39110650.366009302</v>
      </c>
      <c r="J705" s="29">
        <f t="shared" si="203"/>
        <v>37886683.969662964</v>
      </c>
      <c r="K705" s="29">
        <f t="shared" si="204"/>
        <v>44182373.192248993</v>
      </c>
      <c r="L705" s="29">
        <f t="shared" si="205"/>
        <v>38913690.256252415</v>
      </c>
      <c r="M705" s="29">
        <f t="shared" si="211"/>
        <v>42304217.859924443</v>
      </c>
      <c r="N705" s="29">
        <f t="shared" si="212"/>
        <v>34453950.628185883</v>
      </c>
      <c r="O705" s="29">
        <f t="shared" si="213"/>
        <v>31555823.298906062</v>
      </c>
      <c r="P705" s="29">
        <f t="shared" si="206"/>
        <v>485365.98475802905</v>
      </c>
      <c r="Q705" s="29">
        <f t="shared" si="207"/>
        <v>780806.14939335105</v>
      </c>
      <c r="R705" s="29">
        <f t="shared" si="208"/>
        <v>963697.67988188379</v>
      </c>
      <c r="S705" s="29">
        <f t="shared" si="209"/>
        <v>-98480.054878440671</v>
      </c>
      <c r="T705" s="29">
        <f t="shared" si="210"/>
        <v>752668.99085665366</v>
      </c>
    </row>
    <row r="706" spans="1:20">
      <c r="A706" s="25" t="s">
        <v>146</v>
      </c>
      <c r="B706" t="str">
        <f>VLOOKUP(A706,'Branch Population-2'!$A$2:$B$943,2,0)</f>
        <v>419308</v>
      </c>
      <c r="C706">
        <f t="shared" si="194"/>
        <v>0</v>
      </c>
      <c r="D706" s="98">
        <f t="shared" si="195"/>
        <v>419308</v>
      </c>
      <c r="E706" s="120">
        <f t="shared" si="199"/>
        <v>3.3361116415199329E-2</v>
      </c>
      <c r="F706">
        <v>386523256.46472043</v>
      </c>
      <c r="G706" s="29">
        <f t="shared" si="200"/>
        <v>123788805.39548393</v>
      </c>
      <c r="H706" s="29">
        <f t="shared" si="201"/>
        <v>122465254.16464417</v>
      </c>
      <c r="I706" s="29">
        <f t="shared" si="202"/>
        <v>102207567.27040252</v>
      </c>
      <c r="J706" s="29">
        <f t="shared" si="203"/>
        <v>99008985.129206479</v>
      </c>
      <c r="K706" s="29">
        <f t="shared" si="204"/>
        <v>115461462.23478386</v>
      </c>
      <c r="L706" s="29">
        <f t="shared" si="205"/>
        <v>101692852.90285373</v>
      </c>
      <c r="M706" s="29">
        <f t="shared" si="211"/>
        <v>110553293.08708647</v>
      </c>
      <c r="N706" s="29">
        <f t="shared" si="212"/>
        <v>90038249.009070411</v>
      </c>
      <c r="O706" s="29">
        <f t="shared" si="213"/>
        <v>82464594.743709654</v>
      </c>
      <c r="P706" s="29">
        <f t="shared" si="206"/>
        <v>1268403.2628880888</v>
      </c>
      <c r="Q706" s="29">
        <f t="shared" si="207"/>
        <v>2040474.8142112733</v>
      </c>
      <c r="R706" s="29">
        <f t="shared" si="208"/>
        <v>2518423.8697922924</v>
      </c>
      <c r="S706" s="29">
        <f t="shared" si="209"/>
        <v>-257357.18377439483</v>
      </c>
      <c r="T706" s="29">
        <f t="shared" si="210"/>
        <v>1966944.190275732</v>
      </c>
    </row>
    <row r="707" spans="1:20" s="98" customFormat="1" ht="15.75">
      <c r="A707" s="118" t="s">
        <v>399</v>
      </c>
      <c r="B707" s="98" t="e">
        <f>VLOOKUP(A707,'Branch Population-2'!$A$2:$B$943,2,0)</f>
        <v>#N/A</v>
      </c>
      <c r="C707" s="98" t="e">
        <f t="shared" si="194"/>
        <v>#N/A</v>
      </c>
      <c r="D707" s="117">
        <f>SUM(D708:D850)</f>
        <v>18116179.690000001</v>
      </c>
      <c r="E707" s="91"/>
      <c r="G707" s="11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</row>
    <row r="708" spans="1:20">
      <c r="A708" s="25" t="s">
        <v>1167</v>
      </c>
      <c r="B708" t="str">
        <f>VLOOKUP(A708,'Branch Population-2'!$A$2:$B$943,2,0)</f>
        <v>64726.95</v>
      </c>
      <c r="C708">
        <f t="shared" ref="C708:C771" si="214">N(B708)</f>
        <v>0</v>
      </c>
      <c r="D708" s="98">
        <f t="shared" ref="D708:D771" si="215">VALUE(B708)</f>
        <v>64726.95</v>
      </c>
      <c r="E708" s="120">
        <f>D708/$D$707*100%</f>
        <v>3.57288076777737E-3</v>
      </c>
      <c r="F708">
        <v>41978578.21589072</v>
      </c>
      <c r="G708" s="29">
        <f>$Y$8*E708</f>
        <v>35353144.785618827</v>
      </c>
      <c r="H708" s="29">
        <f>$Z$8*E708</f>
        <v>34975148.583574787</v>
      </c>
      <c r="I708" s="29">
        <f>$AA$8*E708</f>
        <v>29189706.713400751</v>
      </c>
      <c r="J708" s="29">
        <f>$AB$8*E708</f>
        <v>28276215.891794324</v>
      </c>
      <c r="K708" s="29">
        <f>$X$20*E708</f>
        <v>32974918.681091752</v>
      </c>
      <c r="L708" s="29">
        <f>$Y$20*E708</f>
        <v>29042708.190383624</v>
      </c>
      <c r="M708" s="29">
        <f>$Z$20*E708</f>
        <v>31573182.765178438</v>
      </c>
      <c r="N708" s="29">
        <f>$AA$20*E708</f>
        <v>25714241.633495841</v>
      </c>
      <c r="O708" s="29">
        <f>$AB$20*E708</f>
        <v>23551263.366243843</v>
      </c>
      <c r="P708" s="29">
        <f>$X$32*E708</f>
        <v>362246.36029220361</v>
      </c>
      <c r="Q708" s="29">
        <f>$Y$32*E708</f>
        <v>582744.14481789281</v>
      </c>
      <c r="R708" s="29">
        <f>$Z$32*E708</f>
        <v>719242.77333379549</v>
      </c>
      <c r="S708" s="29">
        <f>$AA$32*E708</f>
        <v>-73499.261508563053</v>
      </c>
      <c r="T708" s="29">
        <f>$AB$32*E708</f>
        <v>561744.35581544612</v>
      </c>
    </row>
    <row r="709" spans="1:20">
      <c r="A709" s="25" t="s">
        <v>1128</v>
      </c>
      <c r="B709" t="str">
        <f>VLOOKUP(A709,'Branch Population-2'!$A$2:$B$943,2,0)</f>
        <v>193256</v>
      </c>
      <c r="C709">
        <f t="shared" si="214"/>
        <v>0</v>
      </c>
      <c r="D709" s="98">
        <f t="shared" si="215"/>
        <v>193256</v>
      </c>
      <c r="E709" s="120">
        <f t="shared" ref="E709:E772" si="216">D709/$D$707*100%</f>
        <v>1.066759125306512E-2</v>
      </c>
      <c r="F709">
        <v>125335924.39764544</v>
      </c>
      <c r="G709" s="29">
        <f t="shared" ref="G709:G772" si="217">$Y$8*E709</f>
        <v>105554291.50747178</v>
      </c>
      <c r="H709" s="29">
        <f t="shared" ref="H709:H772" si="218">$Z$8*E709</f>
        <v>104425703.8940863</v>
      </c>
      <c r="I709" s="29">
        <f t="shared" ref="I709:I772" si="219">$AA$8*E709</f>
        <v>87152043.478102639</v>
      </c>
      <c r="J709" s="29">
        <f t="shared" ref="J709:J772" si="220">$AB$8*E709</f>
        <v>84424623.412421003</v>
      </c>
      <c r="K709" s="29">
        <f t="shared" ref="K709:K772" si="221">$X$20*E709</f>
        <v>98453594.439921349</v>
      </c>
      <c r="L709" s="29">
        <f t="shared" ref="L709:L772" si="222">$Y$20*E709</f>
        <v>86713148.295119375</v>
      </c>
      <c r="M709" s="29">
        <f t="shared" ref="M709:M772" si="223">$Z$20*E709</f>
        <v>94268415.37361677</v>
      </c>
      <c r="N709" s="29">
        <f t="shared" ref="N709:N772" si="224">$AA$20*E709</f>
        <v>76775307.366141498</v>
      </c>
      <c r="O709" s="29">
        <f t="shared" ref="O709:O772" si="225">$AB$20*E709</f>
        <v>70317278.245102227</v>
      </c>
      <c r="P709" s="29">
        <f t="shared" ref="P709:P772" si="226">$X$32*E709</f>
        <v>1081563.1294944391</v>
      </c>
      <c r="Q709" s="29">
        <f t="shared" ref="Q709:Q772" si="227">$Y$32*E709</f>
        <v>1739905.9039693153</v>
      </c>
      <c r="R709" s="29">
        <f t="shared" ref="R709:R772" si="228">$Z$32*E709</f>
        <v>2147451.4310251907</v>
      </c>
      <c r="S709" s="29">
        <f t="shared" ref="S709:S772" si="229">$AA$32*E709</f>
        <v>-219447.59149162535</v>
      </c>
      <c r="T709" s="29">
        <f t="shared" ref="T709:T772" si="230">$AB$32*E709</f>
        <v>1677206.592114565</v>
      </c>
    </row>
    <row r="710" spans="1:20">
      <c r="A710" s="25" t="s">
        <v>1131</v>
      </c>
      <c r="B710" t="str">
        <f>VLOOKUP(A710,'Branch Population-2'!$A$2:$B$943,2,0)</f>
        <v>88985.6</v>
      </c>
      <c r="C710">
        <f t="shared" si="214"/>
        <v>0</v>
      </c>
      <c r="D710" s="98">
        <f t="shared" si="215"/>
        <v>88985.600000000006</v>
      </c>
      <c r="E710" s="120">
        <f t="shared" si="216"/>
        <v>4.9119406808003458E-3</v>
      </c>
      <c r="F710">
        <v>57711493.739284262</v>
      </c>
      <c r="G710" s="29">
        <f t="shared" si="217"/>
        <v>48602951.330707885</v>
      </c>
      <c r="H710" s="29">
        <f t="shared" si="218"/>
        <v>48083288.055416681</v>
      </c>
      <c r="I710" s="29">
        <f t="shared" si="219"/>
        <v>40129552.925265193</v>
      </c>
      <c r="J710" s="29">
        <f t="shared" si="220"/>
        <v>38873700.009978116</v>
      </c>
      <c r="K710" s="29">
        <f t="shared" si="221"/>
        <v>45333403.223667391</v>
      </c>
      <c r="L710" s="29">
        <f t="shared" si="222"/>
        <v>39927461.651540838</v>
      </c>
      <c r="M710" s="29">
        <f t="shared" si="223"/>
        <v>43406318.577795841</v>
      </c>
      <c r="N710" s="29">
        <f t="shared" si="224"/>
        <v>35351537.810782179</v>
      </c>
      <c r="O710" s="29">
        <f t="shared" si="225"/>
        <v>32377909.068838067</v>
      </c>
      <c r="P710" s="29">
        <f t="shared" si="226"/>
        <v>498010.63882073713</v>
      </c>
      <c r="Q710" s="29">
        <f t="shared" si="227"/>
        <v>801147.54940727283</v>
      </c>
      <c r="R710" s="29">
        <f t="shared" si="228"/>
        <v>988803.73215131869</v>
      </c>
      <c r="S710" s="29">
        <f t="shared" si="229"/>
        <v>-101045.63686217857</v>
      </c>
      <c r="T710" s="29">
        <f t="shared" si="230"/>
        <v>772277.36744665029</v>
      </c>
    </row>
    <row r="711" spans="1:20">
      <c r="A711" s="25" t="s">
        <v>1099</v>
      </c>
      <c r="B711" t="str">
        <f>VLOOKUP(A711,'Branch Population-2'!$A$2:$B$943,2,0)</f>
        <v>419308</v>
      </c>
      <c r="C711">
        <f t="shared" si="214"/>
        <v>0</v>
      </c>
      <c r="D711" s="98">
        <f t="shared" si="215"/>
        <v>419308</v>
      </c>
      <c r="E711" s="120">
        <f t="shared" si="216"/>
        <v>2.3145497956804598E-2</v>
      </c>
      <c r="F711">
        <v>271941651.42260998</v>
      </c>
      <c r="G711" s="29">
        <f t="shared" si="217"/>
        <v>229021395.78287339</v>
      </c>
      <c r="H711" s="29">
        <f t="shared" si="218"/>
        <v>226572696.57046372</v>
      </c>
      <c r="I711" s="29">
        <f t="shared" si="219"/>
        <v>189093994.73608199</v>
      </c>
      <c r="J711" s="29">
        <f t="shared" si="220"/>
        <v>183176304.97275856</v>
      </c>
      <c r="K711" s="29">
        <f t="shared" si="221"/>
        <v>213614996.57146242</v>
      </c>
      <c r="L711" s="29">
        <f t="shared" si="222"/>
        <v>188141722.82014489</v>
      </c>
      <c r="M711" s="29">
        <f t="shared" si="223"/>
        <v>204534403.65877646</v>
      </c>
      <c r="N711" s="29">
        <f t="shared" si="224"/>
        <v>166579565.8664262</v>
      </c>
      <c r="O711" s="29">
        <f t="shared" si="225"/>
        <v>152567564.81763738</v>
      </c>
      <c r="P711" s="29">
        <f t="shared" si="226"/>
        <v>2346670.0785592911</v>
      </c>
      <c r="Q711" s="29">
        <f t="shared" si="227"/>
        <v>3775077.9524649465</v>
      </c>
      <c r="R711" s="29">
        <f t="shared" si="228"/>
        <v>4659330.4458351145</v>
      </c>
      <c r="S711" s="29">
        <f t="shared" si="229"/>
        <v>-476135.95796855184</v>
      </c>
      <c r="T711" s="29">
        <f t="shared" si="230"/>
        <v>3639039.1073310743</v>
      </c>
    </row>
    <row r="712" spans="1:20">
      <c r="A712" s="25" t="s">
        <v>1146</v>
      </c>
      <c r="B712" t="str">
        <f>VLOOKUP(A712,'Branch Population-2'!$A$2:$B$943,2,0)</f>
        <v>63671.04</v>
      </c>
      <c r="C712">
        <f t="shared" si="214"/>
        <v>0</v>
      </c>
      <c r="D712" s="98">
        <f t="shared" si="215"/>
        <v>63671.040000000001</v>
      </c>
      <c r="E712" s="120">
        <f t="shared" si="216"/>
        <v>3.5145953004178882E-3</v>
      </c>
      <c r="F712">
        <v>41293769.175391495</v>
      </c>
      <c r="G712" s="29">
        <f t="shared" si="217"/>
        <v>34776418.412592091</v>
      </c>
      <c r="H712" s="29">
        <f t="shared" si="218"/>
        <v>34404588.575094819</v>
      </c>
      <c r="I712" s="29">
        <f t="shared" si="219"/>
        <v>28713526.340067126</v>
      </c>
      <c r="J712" s="29">
        <f t="shared" si="220"/>
        <v>27814937.566115383</v>
      </c>
      <c r="K712" s="29">
        <f t="shared" si="221"/>
        <v>32436989.018338419</v>
      </c>
      <c r="L712" s="29">
        <f t="shared" si="222"/>
        <v>28568925.847707074</v>
      </c>
      <c r="M712" s="29">
        <f t="shared" si="223"/>
        <v>31058120.037619367</v>
      </c>
      <c r="N712" s="29">
        <f t="shared" si="224"/>
        <v>25294757.55641165</v>
      </c>
      <c r="O712" s="29">
        <f t="shared" si="225"/>
        <v>23167064.597399481</v>
      </c>
      <c r="P712" s="29">
        <f t="shared" si="226"/>
        <v>356336.92760155245</v>
      </c>
      <c r="Q712" s="29">
        <f t="shared" si="227"/>
        <v>573237.66614162794</v>
      </c>
      <c r="R712" s="29">
        <f t="shared" si="228"/>
        <v>707509.55190453166</v>
      </c>
      <c r="S712" s="29">
        <f t="shared" si="229"/>
        <v>-72300.246180025133</v>
      </c>
      <c r="T712" s="29">
        <f t="shared" si="230"/>
        <v>552580.45294733497</v>
      </c>
    </row>
    <row r="713" spans="1:20">
      <c r="A713" s="25" t="s">
        <v>1182</v>
      </c>
      <c r="B713" t="str">
        <f>VLOOKUP(A713,'Branch Population-2'!$A$2:$B$943,2,0)</f>
        <v>3326</v>
      </c>
      <c r="C713">
        <f t="shared" si="214"/>
        <v>0</v>
      </c>
      <c r="D713" s="98">
        <f t="shared" si="215"/>
        <v>3326</v>
      </c>
      <c r="E713" s="120">
        <f t="shared" si="216"/>
        <v>1.8359279146673113E-4</v>
      </c>
      <c r="F713">
        <v>2157072.9216509126</v>
      </c>
      <c r="G713" s="29">
        <f t="shared" si="217"/>
        <v>1816624.4440216664</v>
      </c>
      <c r="H713" s="29">
        <f t="shared" si="218"/>
        <v>1797201.0760428191</v>
      </c>
      <c r="I713" s="29">
        <f t="shared" si="219"/>
        <v>1499915.6383665677</v>
      </c>
      <c r="J713" s="29">
        <f t="shared" si="220"/>
        <v>1452975.8324176858</v>
      </c>
      <c r="K713" s="29">
        <f t="shared" si="221"/>
        <v>1694419.0871547502</v>
      </c>
      <c r="L713" s="29">
        <f t="shared" si="222"/>
        <v>1492362.1063747935</v>
      </c>
      <c r="M713" s="29">
        <f t="shared" si="223"/>
        <v>1622390.7642331901</v>
      </c>
      <c r="N713" s="29">
        <f t="shared" si="224"/>
        <v>1321328.5605610518</v>
      </c>
      <c r="O713" s="29">
        <f t="shared" si="225"/>
        <v>1210183.7326820903</v>
      </c>
      <c r="P713" s="29">
        <f t="shared" si="226"/>
        <v>18614.060979728987</v>
      </c>
      <c r="Q713" s="29">
        <f t="shared" si="227"/>
        <v>29944.358967390112</v>
      </c>
      <c r="R713" s="29">
        <f t="shared" si="228"/>
        <v>36958.352959751755</v>
      </c>
      <c r="S713" s="29">
        <f t="shared" si="229"/>
        <v>-3776.7659958870408</v>
      </c>
      <c r="T713" s="29">
        <f t="shared" si="230"/>
        <v>28865.28296856524</v>
      </c>
    </row>
    <row r="714" spans="1:20">
      <c r="A714" s="25" t="s">
        <v>1169</v>
      </c>
      <c r="B714" t="str">
        <f>VLOOKUP(A714,'Branch Population-2'!$A$2:$B$943,2,0)</f>
        <v>157254</v>
      </c>
      <c r="C714">
        <f t="shared" si="214"/>
        <v>0</v>
      </c>
      <c r="D714" s="98">
        <f t="shared" si="215"/>
        <v>157254</v>
      </c>
      <c r="E714" s="120">
        <f t="shared" si="216"/>
        <v>8.6803069240256568E-3</v>
      </c>
      <c r="F714">
        <v>101986874.69070734</v>
      </c>
      <c r="G714" s="29">
        <f t="shared" si="217"/>
        <v>85890396.969387591</v>
      </c>
      <c r="H714" s="29">
        <f t="shared" si="218"/>
        <v>84972055.926649868</v>
      </c>
      <c r="I714" s="29">
        <f t="shared" si="219"/>
        <v>70916336.078080639</v>
      </c>
      <c r="J714" s="29">
        <f t="shared" si="220"/>
        <v>68697011.891464442</v>
      </c>
      <c r="K714" s="29">
        <f t="shared" si="221"/>
        <v>80112501.242162675</v>
      </c>
      <c r="L714" s="29">
        <f t="shared" si="222"/>
        <v>70559203.450349286</v>
      </c>
      <c r="M714" s="29">
        <f t="shared" si="223"/>
        <v>76706986.542010248</v>
      </c>
      <c r="N714" s="29">
        <f t="shared" si="224"/>
        <v>62472700.379575357</v>
      </c>
      <c r="O714" s="29">
        <f t="shared" si="225"/>
        <v>57217748.857242756</v>
      </c>
      <c r="P714" s="29">
        <f t="shared" si="226"/>
        <v>880076.83262366266</v>
      </c>
      <c r="Q714" s="29">
        <f t="shared" si="227"/>
        <v>1415775.7742206748</v>
      </c>
      <c r="R714" s="29">
        <f t="shared" si="228"/>
        <v>1747398.9285426345</v>
      </c>
      <c r="S714" s="29">
        <f t="shared" si="229"/>
        <v>-178566.31386567067</v>
      </c>
      <c r="T714" s="29">
        <f t="shared" si="230"/>
        <v>1364756.8274019116</v>
      </c>
    </row>
    <row r="715" spans="1:20">
      <c r="A715" s="25" t="s">
        <v>1100</v>
      </c>
      <c r="B715" t="str">
        <f>VLOOKUP(A715,'Branch Population-2'!$A$2:$B$943,2,0)</f>
        <v>82448.8</v>
      </c>
      <c r="C715">
        <f t="shared" si="214"/>
        <v>0</v>
      </c>
      <c r="D715" s="98">
        <f t="shared" si="215"/>
        <v>82448.800000000003</v>
      </c>
      <c r="E715" s="120">
        <f t="shared" si="216"/>
        <v>4.5511140544444439E-3</v>
      </c>
      <c r="F715">
        <v>53472060.704333059</v>
      </c>
      <c r="G715" s="29">
        <f t="shared" si="217"/>
        <v>45032623.409577139</v>
      </c>
      <c r="H715" s="29">
        <f t="shared" si="218"/>
        <v>44551134.118592657</v>
      </c>
      <c r="I715" s="29">
        <f t="shared" si="219"/>
        <v>37181673.026024491</v>
      </c>
      <c r="J715" s="29">
        <f t="shared" si="220"/>
        <v>36018073.906145304</v>
      </c>
      <c r="K715" s="29">
        <f t="shared" si="221"/>
        <v>42003253.28713306</v>
      </c>
      <c r="L715" s="29">
        <f t="shared" si="222"/>
        <v>36994427.190641627</v>
      </c>
      <c r="M715" s="29">
        <f t="shared" si="223"/>
        <v>40217730.499732241</v>
      </c>
      <c r="N715" s="29">
        <f t="shared" si="224"/>
        <v>32754646.489472654</v>
      </c>
      <c r="O715" s="29">
        <f t="shared" si="225"/>
        <v>29999457.76883918</v>
      </c>
      <c r="P715" s="29">
        <f t="shared" si="226"/>
        <v>461427.23719346937</v>
      </c>
      <c r="Q715" s="29">
        <f t="shared" si="227"/>
        <v>742295.99026775511</v>
      </c>
      <c r="R715" s="29">
        <f t="shared" si="228"/>
        <v>916167.12312326534</v>
      </c>
      <c r="S715" s="29">
        <f t="shared" si="229"/>
        <v>-93622.917691428578</v>
      </c>
      <c r="T715" s="29">
        <f t="shared" si="230"/>
        <v>715546.58521306119</v>
      </c>
    </row>
    <row r="716" spans="1:20">
      <c r="A716" s="25" t="s">
        <v>1027</v>
      </c>
      <c r="B716" t="str">
        <f>VLOOKUP(A716,'Branch Population-2'!$A$2:$B$943,2,0)</f>
        <v>102600</v>
      </c>
      <c r="C716">
        <f t="shared" si="214"/>
        <v>0</v>
      </c>
      <c r="D716" s="98">
        <f t="shared" si="215"/>
        <v>102600</v>
      </c>
      <c r="E716" s="120">
        <f t="shared" si="216"/>
        <v>5.6634457018901428E-3</v>
      </c>
      <c r="F716">
        <v>66541094.937277108</v>
      </c>
      <c r="G716" s="29">
        <f t="shared" si="217"/>
        <v>56038986.156531267</v>
      </c>
      <c r="H716" s="29">
        <f t="shared" si="218"/>
        <v>55439816.717376202</v>
      </c>
      <c r="I716" s="29">
        <f t="shared" si="219"/>
        <v>46269195.579197191</v>
      </c>
      <c r="J716" s="29">
        <f t="shared" si="220"/>
        <v>44821202.767905764</v>
      </c>
      <c r="K716" s="29">
        <f t="shared" si="221"/>
        <v>52269211.768513948</v>
      </c>
      <c r="L716" s="29">
        <f t="shared" si="222"/>
        <v>46036185.24174799</v>
      </c>
      <c r="M716" s="29">
        <f t="shared" si="223"/>
        <v>50047291.764980555</v>
      </c>
      <c r="N716" s="29">
        <f t="shared" si="224"/>
        <v>40760165.458076946</v>
      </c>
      <c r="O716" s="29">
        <f t="shared" si="225"/>
        <v>37331584.778467372</v>
      </c>
      <c r="P716" s="29">
        <f t="shared" si="226"/>
        <v>574204.04585694347</v>
      </c>
      <c r="Q716" s="29">
        <f t="shared" si="227"/>
        <v>923719.5520307353</v>
      </c>
      <c r="R716" s="29">
        <f t="shared" si="228"/>
        <v>1140086.2939478443</v>
      </c>
      <c r="S716" s="29">
        <f t="shared" si="229"/>
        <v>-116505.16872459724</v>
      </c>
      <c r="T716" s="29">
        <f t="shared" si="230"/>
        <v>890432.36096656451</v>
      </c>
    </row>
    <row r="717" spans="1:20">
      <c r="A717" s="25" t="s">
        <v>1116</v>
      </c>
      <c r="B717" t="str">
        <f>VLOOKUP(A717,'Branch Population-2'!$A$2:$B$943,2,0)</f>
        <v>131002</v>
      </c>
      <c r="C717">
        <f t="shared" si="214"/>
        <v>0</v>
      </c>
      <c r="D717" s="98">
        <f t="shared" si="215"/>
        <v>131002</v>
      </c>
      <c r="E717" s="120">
        <f t="shared" si="216"/>
        <v>7.2312155344932986E-3</v>
      </c>
      <c r="F717">
        <v>84961174.648861349</v>
      </c>
      <c r="G717" s="29">
        <f t="shared" si="217"/>
        <v>71551844.683020547</v>
      </c>
      <c r="H717" s="29">
        <f t="shared" si="218"/>
        <v>70786811.594636619</v>
      </c>
      <c r="I717" s="29">
        <f t="shared" si="219"/>
        <v>59077555.158537909</v>
      </c>
      <c r="J717" s="29">
        <f t="shared" si="220"/>
        <v>57228725.194943376</v>
      </c>
      <c r="K717" s="29">
        <f t="shared" si="221"/>
        <v>66738511.501938239</v>
      </c>
      <c r="L717" s="29">
        <f t="shared" si="222"/>
        <v>58780042.290833041</v>
      </c>
      <c r="M717" s="29">
        <f t="shared" si="223"/>
        <v>63901513.799181111</v>
      </c>
      <c r="N717" s="29">
        <f t="shared" si="224"/>
        <v>52043500.929229982</v>
      </c>
      <c r="O717" s="29">
        <f t="shared" si="225"/>
        <v>47665811.590144075</v>
      </c>
      <c r="P717" s="29">
        <f t="shared" si="226"/>
        <v>733156.70970127988</v>
      </c>
      <c r="Q717" s="29">
        <f t="shared" si="227"/>
        <v>1179426.0112585807</v>
      </c>
      <c r="R717" s="29">
        <f t="shared" si="228"/>
        <v>1455687.9598416716</v>
      </c>
      <c r="S717" s="29">
        <f t="shared" si="229"/>
        <v>-148756.43385243361</v>
      </c>
      <c r="T717" s="29">
        <f t="shared" si="230"/>
        <v>1136924.173015028</v>
      </c>
    </row>
    <row r="718" spans="1:20">
      <c r="A718" s="25" t="s">
        <v>1059</v>
      </c>
      <c r="B718" t="str">
        <f>VLOOKUP(A718,'Branch Population-2'!$A$2:$B$943,2,0)</f>
        <v>111855.8</v>
      </c>
      <c r="C718">
        <f t="shared" si="214"/>
        <v>0</v>
      </c>
      <c r="D718" s="98">
        <f t="shared" si="215"/>
        <v>111855.8</v>
      </c>
      <c r="E718" s="120">
        <f t="shared" si="216"/>
        <v>6.1743591592737174E-3</v>
      </c>
      <c r="F718">
        <v>72543931.842934504</v>
      </c>
      <c r="G718" s="29">
        <f t="shared" si="217"/>
        <v>61094401.82970497</v>
      </c>
      <c r="H718" s="29">
        <f t="shared" si="218"/>
        <v>60441179.83211977</v>
      </c>
      <c r="I718" s="29">
        <f t="shared" si="219"/>
        <v>50443254.257968463</v>
      </c>
      <c r="J718" s="29">
        <f t="shared" si="220"/>
        <v>48864634.430470891</v>
      </c>
      <c r="K718" s="29">
        <f t="shared" si="221"/>
        <v>56984546.761564739</v>
      </c>
      <c r="L718" s="29">
        <f t="shared" si="222"/>
        <v>50189223.481129773</v>
      </c>
      <c r="M718" s="29">
        <f t="shared" si="223"/>
        <v>54562181.853852935</v>
      </c>
      <c r="N718" s="29">
        <f t="shared" si="224"/>
        <v>44437240.89128229</v>
      </c>
      <c r="O718" s="29">
        <f t="shared" si="225"/>
        <v>40699359.460655846</v>
      </c>
      <c r="P718" s="29">
        <f t="shared" si="226"/>
        <v>626004.41435248638</v>
      </c>
      <c r="Q718" s="29">
        <f t="shared" si="227"/>
        <v>1007050.5796105216</v>
      </c>
      <c r="R718" s="29">
        <f t="shared" si="228"/>
        <v>1242936.3009607338</v>
      </c>
      <c r="S718" s="29">
        <f t="shared" si="229"/>
        <v>-127015.38841934506</v>
      </c>
      <c r="T718" s="29">
        <f t="shared" si="230"/>
        <v>970760.4686335657</v>
      </c>
    </row>
    <row r="719" spans="1:20">
      <c r="A719" s="25" t="s">
        <v>1230</v>
      </c>
      <c r="B719" t="str">
        <f>VLOOKUP(A719,'Branch Population-2'!$A$2:$B$943,2,0)</f>
        <v>83273.25</v>
      </c>
      <c r="C719">
        <f t="shared" si="214"/>
        <v>0</v>
      </c>
      <c r="D719" s="98">
        <f t="shared" si="215"/>
        <v>83273.25</v>
      </c>
      <c r="E719" s="120">
        <f t="shared" si="216"/>
        <v>4.5966230974164067E-3</v>
      </c>
      <c r="F719">
        <v>54006756.666526422</v>
      </c>
      <c r="G719" s="29">
        <f t="shared" si="217"/>
        <v>45482928.88849286</v>
      </c>
      <c r="H719" s="29">
        <f t="shared" si="218"/>
        <v>44996624.926513135</v>
      </c>
      <c r="I719" s="29">
        <f t="shared" si="219"/>
        <v>37553472.619545639</v>
      </c>
      <c r="J719" s="29">
        <f t="shared" si="220"/>
        <v>36378238.044761293</v>
      </c>
      <c r="K719" s="29">
        <f t="shared" si="221"/>
        <v>42423266.461037077</v>
      </c>
      <c r="L719" s="29">
        <f t="shared" si="222"/>
        <v>37364354.41210907</v>
      </c>
      <c r="M719" s="29">
        <f t="shared" si="223"/>
        <v>40619889.268695585</v>
      </c>
      <c r="N719" s="29">
        <f t="shared" si="224"/>
        <v>33082177.858009808</v>
      </c>
      <c r="O719" s="29">
        <f t="shared" si="225"/>
        <v>30299438.520014696</v>
      </c>
      <c r="P719" s="29">
        <f t="shared" si="226"/>
        <v>466041.29689723899</v>
      </c>
      <c r="Q719" s="29">
        <f t="shared" si="227"/>
        <v>749718.60805208015</v>
      </c>
      <c r="R719" s="29">
        <f t="shared" si="228"/>
        <v>925328.37210031517</v>
      </c>
      <c r="S719" s="29">
        <f t="shared" si="229"/>
        <v>-94559.103718280385</v>
      </c>
      <c r="T719" s="29">
        <f t="shared" si="230"/>
        <v>722701.72127542854</v>
      </c>
    </row>
    <row r="720" spans="1:20">
      <c r="A720" s="25" t="s">
        <v>1198</v>
      </c>
      <c r="B720" t="str">
        <f>VLOOKUP(A720,'Branch Population-2'!$A$2:$B$943,2,0)</f>
        <v>184183</v>
      </c>
      <c r="C720">
        <f t="shared" si="214"/>
        <v>0</v>
      </c>
      <c r="D720" s="98">
        <f t="shared" si="215"/>
        <v>184183</v>
      </c>
      <c r="E720" s="120">
        <f t="shared" si="216"/>
        <v>1.0166768223306356E-2</v>
      </c>
      <c r="F720">
        <v>119451642.19134998</v>
      </c>
      <c r="G720" s="29">
        <f t="shared" si="217"/>
        <v>100598719.17415592</v>
      </c>
      <c r="H720" s="29">
        <f t="shared" si="218"/>
        <v>99523116.593143284</v>
      </c>
      <c r="I720" s="29">
        <f t="shared" si="219"/>
        <v>83060421.533755124</v>
      </c>
      <c r="J720" s="29">
        <f t="shared" si="220"/>
        <v>80461048.62964119</v>
      </c>
      <c r="K720" s="29">
        <f t="shared" si="221"/>
        <v>93831386.268617973</v>
      </c>
      <c r="L720" s="29">
        <f t="shared" si="222"/>
        <v>82642131.641139075</v>
      </c>
      <c r="M720" s="29">
        <f t="shared" si="223"/>
        <v>89842693.364029363</v>
      </c>
      <c r="N720" s="29">
        <f t="shared" si="224"/>
        <v>73170853.3583332</v>
      </c>
      <c r="O720" s="29">
        <f t="shared" si="225"/>
        <v>67016016.366982989</v>
      </c>
      <c r="P720" s="29">
        <f t="shared" si="226"/>
        <v>1030785.8068037955</v>
      </c>
      <c r="Q720" s="29">
        <f t="shared" si="227"/>
        <v>1658220.6457278451</v>
      </c>
      <c r="R720" s="29">
        <f t="shared" si="228"/>
        <v>2046632.6888713043</v>
      </c>
      <c r="S720" s="29">
        <f t="shared" si="229"/>
        <v>-209144.94630801649</v>
      </c>
      <c r="T720" s="29">
        <f t="shared" si="230"/>
        <v>1598464.9467826972</v>
      </c>
    </row>
    <row r="721" spans="1:20">
      <c r="A721" s="25" t="s">
        <v>1201</v>
      </c>
      <c r="B721" t="str">
        <f>VLOOKUP(A721,'Branch Population-2'!$A$2:$B$943,2,0)</f>
        <v>114119.5</v>
      </c>
      <c r="C721">
        <f t="shared" si="214"/>
        <v>0</v>
      </c>
      <c r="D721" s="98">
        <f t="shared" si="215"/>
        <v>114119.5</v>
      </c>
      <c r="E721" s="120">
        <f t="shared" si="216"/>
        <v>6.2993137600083054E-3</v>
      </c>
      <c r="F721">
        <v>74012051.497997999</v>
      </c>
      <c r="G721" s="29">
        <f t="shared" si="217"/>
        <v>62330809.753316469</v>
      </c>
      <c r="H721" s="29">
        <f t="shared" si="218"/>
        <v>61664368.068992332</v>
      </c>
      <c r="I721" s="29">
        <f t="shared" si="219"/>
        <v>51464107.84503112</v>
      </c>
      <c r="J721" s="29">
        <f t="shared" si="220"/>
        <v>49853540.441247776</v>
      </c>
      <c r="K721" s="29">
        <f t="shared" si="221"/>
        <v>58137780.82277707</v>
      </c>
      <c r="L721" s="29">
        <f t="shared" si="222"/>
        <v>51204936.078905068</v>
      </c>
      <c r="M721" s="29">
        <f t="shared" si="223"/>
        <v>55666392.910075031</v>
      </c>
      <c r="N721" s="29">
        <f t="shared" si="224"/>
        <v>45336546.803050801</v>
      </c>
      <c r="O721" s="29">
        <f t="shared" si="225"/>
        <v>41523019.387195975</v>
      </c>
      <c r="P721" s="29">
        <f t="shared" si="226"/>
        <v>638673.2808106381</v>
      </c>
      <c r="Q721" s="29">
        <f t="shared" si="227"/>
        <v>1027430.9299997222</v>
      </c>
      <c r="R721" s="29">
        <f t="shared" si="228"/>
        <v>1268090.427116774</v>
      </c>
      <c r="S721" s="29">
        <f t="shared" si="229"/>
        <v>-129585.88306302801</v>
      </c>
      <c r="T721" s="29">
        <f t="shared" si="230"/>
        <v>990406.39198171406</v>
      </c>
    </row>
    <row r="722" spans="1:20">
      <c r="A722" s="25" t="s">
        <v>1170</v>
      </c>
      <c r="B722" t="str">
        <f>VLOOKUP(A722,'Branch Population-2'!$A$2:$B$943,2,0)</f>
        <v>124433</v>
      </c>
      <c r="C722">
        <f t="shared" si="214"/>
        <v>0</v>
      </c>
      <c r="D722" s="98">
        <f t="shared" si="215"/>
        <v>124433</v>
      </c>
      <c r="E722" s="120">
        <f t="shared" si="216"/>
        <v>6.8686114914551276E-3</v>
      </c>
      <c r="F722">
        <v>80700858.346298262</v>
      </c>
      <c r="G722" s="29">
        <f t="shared" si="217"/>
        <v>67963929.47773543</v>
      </c>
      <c r="H722" s="29">
        <f t="shared" si="218"/>
        <v>67237258.417088419</v>
      </c>
      <c r="I722" s="29">
        <f t="shared" si="219"/>
        <v>56115154.127741165</v>
      </c>
      <c r="J722" s="29">
        <f t="shared" si="220"/>
        <v>54359032.397844225</v>
      </c>
      <c r="K722" s="29">
        <f t="shared" si="221"/>
        <v>63391957.387831338</v>
      </c>
      <c r="L722" s="29">
        <f t="shared" si="222"/>
        <v>55832559.826378435</v>
      </c>
      <c r="M722" s="29">
        <f t="shared" si="223"/>
        <v>60697218.871265344</v>
      </c>
      <c r="N722" s="29">
        <f t="shared" si="224"/>
        <v>49433817.431236729</v>
      </c>
      <c r="O722" s="29">
        <f t="shared" si="225"/>
        <v>45275644.139756627</v>
      </c>
      <c r="P722" s="29">
        <f t="shared" si="226"/>
        <v>696393.09978671581</v>
      </c>
      <c r="Q722" s="29">
        <f t="shared" si="227"/>
        <v>1120284.551830804</v>
      </c>
      <c r="R722" s="29">
        <f t="shared" si="228"/>
        <v>1382693.5459533345</v>
      </c>
      <c r="S722" s="29">
        <f t="shared" si="229"/>
        <v>-141297.15068136263</v>
      </c>
      <c r="T722" s="29">
        <f t="shared" si="230"/>
        <v>1079913.9373504145</v>
      </c>
    </row>
    <row r="723" spans="1:20">
      <c r="A723" s="25" t="s">
        <v>1149</v>
      </c>
      <c r="B723" t="str">
        <f>VLOOKUP(A723,'Branch Population-2'!$A$2:$B$943,2,0)</f>
        <v>79588.8</v>
      </c>
      <c r="C723">
        <f t="shared" si="214"/>
        <v>0</v>
      </c>
      <c r="D723" s="98">
        <f t="shared" si="215"/>
        <v>79588.800000000003</v>
      </c>
      <c r="E723" s="120">
        <f t="shared" si="216"/>
        <v>4.3932441255223609E-3</v>
      </c>
      <c r="F723">
        <v>51617211.469239384</v>
      </c>
      <c r="G723" s="29">
        <f t="shared" si="217"/>
        <v>43470523.015740119</v>
      </c>
      <c r="H723" s="29">
        <f t="shared" si="218"/>
        <v>43005735.718868531</v>
      </c>
      <c r="I723" s="29">
        <f t="shared" si="219"/>
        <v>35891907.925083913</v>
      </c>
      <c r="J723" s="29">
        <f t="shared" si="220"/>
        <v>34768671.957644232</v>
      </c>
      <c r="K723" s="29">
        <f t="shared" si="221"/>
        <v>40546236.27292303</v>
      </c>
      <c r="L723" s="29">
        <f t="shared" si="222"/>
        <v>35711157.309633844</v>
      </c>
      <c r="M723" s="29">
        <f t="shared" si="223"/>
        <v>38822650.047024213</v>
      </c>
      <c r="N723" s="29">
        <f t="shared" si="224"/>
        <v>31618446.945514567</v>
      </c>
      <c r="O723" s="29">
        <f t="shared" si="225"/>
        <v>28958830.746749356</v>
      </c>
      <c r="P723" s="29">
        <f t="shared" si="226"/>
        <v>445421.15950194065</v>
      </c>
      <c r="Q723" s="29">
        <f t="shared" si="227"/>
        <v>716547.08267703501</v>
      </c>
      <c r="R723" s="29">
        <f t="shared" si="228"/>
        <v>884386.93988066481</v>
      </c>
      <c r="S723" s="29">
        <f t="shared" si="229"/>
        <v>-90375.307725031438</v>
      </c>
      <c r="T723" s="29">
        <f t="shared" si="230"/>
        <v>690725.5661841688</v>
      </c>
    </row>
    <row r="724" spans="1:20">
      <c r="A724" s="25" t="s">
        <v>1243</v>
      </c>
      <c r="B724" t="str">
        <f>VLOOKUP(A724,'Branch Population-2'!$A$2:$B$943,2,0)</f>
        <v>352835</v>
      </c>
      <c r="C724">
        <f t="shared" si="214"/>
        <v>0</v>
      </c>
      <c r="D724" s="98">
        <f t="shared" si="215"/>
        <v>352835</v>
      </c>
      <c r="E724" s="120">
        <f t="shared" si="216"/>
        <v>1.947623649343478E-2</v>
      </c>
      <c r="F724">
        <v>228830674.77772093</v>
      </c>
      <c r="G724" s="29">
        <f t="shared" si="217"/>
        <v>192714577.78303811</v>
      </c>
      <c r="H724" s="29">
        <f t="shared" si="218"/>
        <v>190654071.45687556</v>
      </c>
      <c r="I724" s="29">
        <f t="shared" si="219"/>
        <v>159116877.40922067</v>
      </c>
      <c r="J724" s="29">
        <f t="shared" si="220"/>
        <v>154137320.45432776</v>
      </c>
      <c r="K724" s="29">
        <f t="shared" si="221"/>
        <v>179750558.81426528</v>
      </c>
      <c r="L724" s="29">
        <f t="shared" si="222"/>
        <v>158315569.39349076</v>
      </c>
      <c r="M724" s="29">
        <f t="shared" si="223"/>
        <v>172109514.5214124</v>
      </c>
      <c r="N724" s="29">
        <f t="shared" si="224"/>
        <v>140171666.46589258</v>
      </c>
      <c r="O724" s="29">
        <f t="shared" si="225"/>
        <v>128380991.37729564</v>
      </c>
      <c r="P724" s="29">
        <f t="shared" si="226"/>
        <v>1974651.895905796</v>
      </c>
      <c r="Q724" s="29">
        <f t="shared" si="227"/>
        <v>3176613.9195006285</v>
      </c>
      <c r="R724" s="29">
        <f t="shared" si="228"/>
        <v>3920685.6483926671</v>
      </c>
      <c r="S724" s="29">
        <f t="shared" si="229"/>
        <v>-400654.00786494411</v>
      </c>
      <c r="T724" s="29">
        <f t="shared" si="230"/>
        <v>3062141.3458249299</v>
      </c>
    </row>
    <row r="725" spans="1:20">
      <c r="A725" s="25" t="s">
        <v>1233</v>
      </c>
      <c r="B725" t="str">
        <f>VLOOKUP(A725,'Branch Population-2'!$A$2:$B$943,2,0)</f>
        <v>140269</v>
      </c>
      <c r="C725">
        <f t="shared" si="214"/>
        <v>0</v>
      </c>
      <c r="D725" s="98">
        <f t="shared" si="215"/>
        <v>140269</v>
      </c>
      <c r="E725" s="120">
        <f t="shared" si="216"/>
        <v>7.7427472237663582E-3</v>
      </c>
      <c r="F725">
        <v>90971275.299775064</v>
      </c>
      <c r="G725" s="29">
        <f t="shared" si="217"/>
        <v>76613377.672421873</v>
      </c>
      <c r="H725" s="29">
        <f t="shared" si="218"/>
        <v>75794226.619197294</v>
      </c>
      <c r="I725" s="29">
        <f t="shared" si="219"/>
        <v>63256664.665676504</v>
      </c>
      <c r="J725" s="29">
        <f t="shared" si="220"/>
        <v>61277049.620383747</v>
      </c>
      <c r="K725" s="29">
        <f t="shared" si="221"/>
        <v>71459552.295883834</v>
      </c>
      <c r="L725" s="29">
        <f t="shared" si="222"/>
        <v>62938105.92275583</v>
      </c>
      <c r="M725" s="29">
        <f t="shared" si="223"/>
        <v>68421867.140175983</v>
      </c>
      <c r="N725" s="29">
        <f t="shared" si="224"/>
        <v>55725025.815194882</v>
      </c>
      <c r="O725" s="29">
        <f t="shared" si="225"/>
        <v>51037661.455076404</v>
      </c>
      <c r="P725" s="29">
        <f t="shared" si="226"/>
        <v>785019.75934023003</v>
      </c>
      <c r="Q725" s="29">
        <f t="shared" si="227"/>
        <v>1262857.8737212396</v>
      </c>
      <c r="R725" s="29">
        <f t="shared" si="228"/>
        <v>1558662.4207190075</v>
      </c>
      <c r="S725" s="29">
        <f t="shared" si="229"/>
        <v>-159279.37146033652</v>
      </c>
      <c r="T725" s="29">
        <f t="shared" si="230"/>
        <v>1217349.4818754292</v>
      </c>
    </row>
    <row r="726" spans="1:20">
      <c r="A726" s="25" t="s">
        <v>1185</v>
      </c>
      <c r="B726" t="str">
        <f>VLOOKUP(A726,'Branch Population-2'!$A$2:$B$943,2,0)</f>
        <v>256793</v>
      </c>
      <c r="C726">
        <f t="shared" si="214"/>
        <v>0</v>
      </c>
      <c r="D726" s="98">
        <f t="shared" si="215"/>
        <v>256793</v>
      </c>
      <c r="E726" s="120">
        <f t="shared" si="216"/>
        <v>1.4174787642548493E-2</v>
      </c>
      <c r="F726">
        <v>166542762.10748732</v>
      </c>
      <c r="G726" s="29">
        <f t="shared" si="217"/>
        <v>140257498.75335413</v>
      </c>
      <c r="H726" s="29">
        <f t="shared" si="218"/>
        <v>138757864.0770486</v>
      </c>
      <c r="I726" s="29">
        <f t="shared" si="219"/>
        <v>115805122.22581659</v>
      </c>
      <c r="J726" s="29">
        <f t="shared" si="220"/>
        <v>112181005.09141155</v>
      </c>
      <c r="K726" s="29">
        <f t="shared" si="221"/>
        <v>130822297.24826512</v>
      </c>
      <c r="L726" s="29">
        <f t="shared" si="222"/>
        <v>115221930.96280888</v>
      </c>
      <c r="M726" s="29">
        <f t="shared" si="223"/>
        <v>125261151.99029873</v>
      </c>
      <c r="N726" s="29">
        <f t="shared" si="224"/>
        <v>102016814.50756289</v>
      </c>
      <c r="O726" s="29">
        <f t="shared" si="225"/>
        <v>93435571.637592301</v>
      </c>
      <c r="P726" s="29">
        <f t="shared" si="226"/>
        <v>1437149.8981261412</v>
      </c>
      <c r="Q726" s="29">
        <f t="shared" si="227"/>
        <v>2311936.7926377058</v>
      </c>
      <c r="R726" s="29">
        <f t="shared" si="228"/>
        <v>2853471.53685915</v>
      </c>
      <c r="S726" s="29">
        <f t="shared" si="229"/>
        <v>-291595.63150385476</v>
      </c>
      <c r="T726" s="29">
        <f t="shared" si="230"/>
        <v>2228623.7550651752</v>
      </c>
    </row>
    <row r="727" spans="1:20">
      <c r="A727" s="25" t="s">
        <v>1215</v>
      </c>
      <c r="B727" t="str">
        <f>VLOOKUP(A727,'Branch Population-2'!$A$2:$B$943,2,0)</f>
        <v>44108.4</v>
      </c>
      <c r="C727">
        <f t="shared" si="214"/>
        <v>0</v>
      </c>
      <c r="D727" s="98">
        <f t="shared" si="215"/>
        <v>44108.4</v>
      </c>
      <c r="E727" s="120">
        <f t="shared" si="216"/>
        <v>2.4347517387646313E-3</v>
      </c>
      <c r="F727">
        <v>28606444.755666602</v>
      </c>
      <c r="G727" s="29">
        <f t="shared" si="217"/>
        <v>24091520.633399062</v>
      </c>
      <c r="H727" s="29">
        <f t="shared" si="218"/>
        <v>23833933.837199964</v>
      </c>
      <c r="I727" s="29">
        <f t="shared" si="219"/>
        <v>19891424.817597087</v>
      </c>
      <c r="J727" s="29">
        <f t="shared" si="220"/>
        <v>19268923.393449266</v>
      </c>
      <c r="K727" s="29">
        <f t="shared" si="221"/>
        <v>22470870.373979732</v>
      </c>
      <c r="L727" s="29">
        <f t="shared" si="222"/>
        <v>19791252.174630769</v>
      </c>
      <c r="M727" s="29">
        <f t="shared" si="223"/>
        <v>21515652.671408072</v>
      </c>
      <c r="N727" s="29">
        <f t="shared" si="224"/>
        <v>17523057.330322038</v>
      </c>
      <c r="O727" s="29">
        <f t="shared" si="225"/>
        <v>16049088.440960526</v>
      </c>
      <c r="P727" s="29">
        <f t="shared" si="226"/>
        <v>246854.01302413651</v>
      </c>
      <c r="Q727" s="29">
        <f t="shared" si="227"/>
        <v>397112.97747361095</v>
      </c>
      <c r="R727" s="29">
        <f t="shared" si="228"/>
        <v>490130.43165661889</v>
      </c>
      <c r="S727" s="29">
        <f t="shared" si="229"/>
        <v>-50086.321483158135</v>
      </c>
      <c r="T727" s="29">
        <f t="shared" si="230"/>
        <v>382802.59990699426</v>
      </c>
    </row>
    <row r="728" spans="1:20">
      <c r="A728" s="25" t="s">
        <v>1030</v>
      </c>
      <c r="B728" t="str">
        <f>VLOOKUP(A728,'Branch Population-2'!$A$2:$B$943,2,0)</f>
        <v>81360.9</v>
      </c>
      <c r="C728">
        <f t="shared" si="214"/>
        <v>0</v>
      </c>
      <c r="D728" s="98">
        <f t="shared" si="215"/>
        <v>81360.899999999994</v>
      </c>
      <c r="E728" s="120">
        <f t="shared" si="216"/>
        <v>4.4910627622506208E-3</v>
      </c>
      <c r="F728">
        <v>52766504.591445506</v>
      </c>
      <c r="G728" s="29">
        <f t="shared" si="217"/>
        <v>44438424.452075288</v>
      </c>
      <c r="H728" s="29">
        <f t="shared" si="218"/>
        <v>43963288.342697598</v>
      </c>
      <c r="I728" s="29">
        <f t="shared" si="219"/>
        <v>36691066.224166706</v>
      </c>
      <c r="J728" s="29">
        <f t="shared" si="220"/>
        <v>35542820.626503937</v>
      </c>
      <c r="K728" s="29">
        <f t="shared" si="221"/>
        <v>41449026.43057394</v>
      </c>
      <c r="L728" s="29">
        <f t="shared" si="222"/>
        <v>36506291.07051982</v>
      </c>
      <c r="M728" s="29">
        <f t="shared" si="223"/>
        <v>39687063.358298302</v>
      </c>
      <c r="N728" s="29">
        <f t="shared" si="224"/>
        <v>32322453.662943982</v>
      </c>
      <c r="O728" s="29">
        <f t="shared" si="225"/>
        <v>29603619.259282704</v>
      </c>
      <c r="P728" s="29">
        <f t="shared" si="226"/>
        <v>455338.77148696093</v>
      </c>
      <c r="Q728" s="29">
        <f t="shared" si="227"/>
        <v>732501.5019572851</v>
      </c>
      <c r="R728" s="29">
        <f t="shared" si="228"/>
        <v>904078.43034367613</v>
      </c>
      <c r="S728" s="29">
        <f t="shared" si="229"/>
        <v>-92387.576823441355</v>
      </c>
      <c r="T728" s="29">
        <f t="shared" si="230"/>
        <v>706105.05143630167</v>
      </c>
    </row>
    <row r="729" spans="1:20">
      <c r="A729" s="25" t="s">
        <v>1238</v>
      </c>
      <c r="B729" t="str">
        <f>VLOOKUP(A729,'Branch Population-2'!$A$2:$B$943,2,0)</f>
        <v>17678.25</v>
      </c>
      <c r="C729">
        <f t="shared" si="214"/>
        <v>0</v>
      </c>
      <c r="D729" s="98">
        <f t="shared" si="215"/>
        <v>17678.25</v>
      </c>
      <c r="E729" s="120">
        <f t="shared" si="216"/>
        <v>9.7582659824015019E-4</v>
      </c>
      <c r="F729">
        <v>11465205.765837416</v>
      </c>
      <c r="G729" s="29">
        <f t="shared" si="217"/>
        <v>9655664.7857865375</v>
      </c>
      <c r="H729" s="29">
        <f t="shared" si="218"/>
        <v>9552426.3146584388</v>
      </c>
      <c r="I729" s="29">
        <f t="shared" si="219"/>
        <v>7972304.1593366731</v>
      </c>
      <c r="J729" s="29">
        <f t="shared" si="220"/>
        <v>7722811.1874437621</v>
      </c>
      <c r="K729" s="29">
        <f t="shared" si="221"/>
        <v>9006122.7382722385</v>
      </c>
      <c r="L729" s="29">
        <f t="shared" si="222"/>
        <v>7932155.8650090778</v>
      </c>
      <c r="M729" s="29">
        <f t="shared" si="223"/>
        <v>8623280.0745055303</v>
      </c>
      <c r="N729" s="29">
        <f t="shared" si="224"/>
        <v>7023083.7720199684</v>
      </c>
      <c r="O729" s="29">
        <f t="shared" si="225"/>
        <v>6432330.2983425017</v>
      </c>
      <c r="P729" s="29">
        <f t="shared" si="226"/>
        <v>98936.868164429936</v>
      </c>
      <c r="Q729" s="29">
        <f t="shared" si="227"/>
        <v>159159.30965582209</v>
      </c>
      <c r="R729" s="29">
        <f t="shared" si="228"/>
        <v>196439.86867430291</v>
      </c>
      <c r="S729" s="29">
        <f t="shared" si="229"/>
        <v>-20074.147163797377</v>
      </c>
      <c r="T729" s="29">
        <f t="shared" si="230"/>
        <v>153423.83903759424</v>
      </c>
    </row>
    <row r="730" spans="1:20">
      <c r="A730" s="25" t="s">
        <v>1150</v>
      </c>
      <c r="B730" t="str">
        <f>VLOOKUP(A730,'Branch Population-2'!$A$2:$B$943,2,0)</f>
        <v>88676.7</v>
      </c>
      <c r="C730">
        <f t="shared" si="214"/>
        <v>0</v>
      </c>
      <c r="D730" s="98">
        <f t="shared" si="215"/>
        <v>88676.7</v>
      </c>
      <c r="E730" s="120">
        <f t="shared" si="216"/>
        <v>4.8948896244912438E-3</v>
      </c>
      <c r="F730">
        <v>57511157.050920472</v>
      </c>
      <c r="G730" s="29">
        <f t="shared" si="217"/>
        <v>48434233.564394504</v>
      </c>
      <c r="H730" s="29">
        <f t="shared" si="218"/>
        <v>47916374.22126466</v>
      </c>
      <c r="I730" s="29">
        <f t="shared" si="219"/>
        <v>39990249.275027245</v>
      </c>
      <c r="J730" s="29">
        <f t="shared" si="220"/>
        <v>38738755.862463437</v>
      </c>
      <c r="K730" s="29">
        <f t="shared" si="221"/>
        <v>45176035.197202541</v>
      </c>
      <c r="L730" s="29">
        <f t="shared" si="222"/>
        <v>39788859.530476741</v>
      </c>
      <c r="M730" s="29">
        <f t="shared" si="223"/>
        <v>43255640.133096009</v>
      </c>
      <c r="N730" s="29">
        <f t="shared" si="224"/>
        <v>35228820.314583354</v>
      </c>
      <c r="O730" s="29">
        <f t="shared" si="225"/>
        <v>32265514.073340323</v>
      </c>
      <c r="P730" s="29">
        <f t="shared" si="226"/>
        <v>496281.87049943884</v>
      </c>
      <c r="Q730" s="29">
        <f t="shared" si="227"/>
        <v>798366.48732518428</v>
      </c>
      <c r="R730" s="29">
        <f t="shared" si="228"/>
        <v>985371.25012207415</v>
      </c>
      <c r="S730" s="29">
        <f t="shared" si="229"/>
        <v>-100694.87227524846</v>
      </c>
      <c r="T730" s="29">
        <f t="shared" si="230"/>
        <v>769596.5238179703</v>
      </c>
    </row>
    <row r="731" spans="1:20">
      <c r="A731" s="25" t="s">
        <v>1133</v>
      </c>
      <c r="B731" t="str">
        <f>VLOOKUP(A731,'Branch Population-2'!$A$2:$B$943,2,0)</f>
        <v>294056</v>
      </c>
      <c r="C731">
        <f t="shared" si="214"/>
        <v>0</v>
      </c>
      <c r="D731" s="98">
        <f t="shared" si="215"/>
        <v>294056</v>
      </c>
      <c r="E731" s="120">
        <f t="shared" si="216"/>
        <v>1.6231678258430873E-2</v>
      </c>
      <c r="F731">
        <v>190709631.70444399</v>
      </c>
      <c r="G731" s="29">
        <f t="shared" si="217"/>
        <v>160610137.55599374</v>
      </c>
      <c r="H731" s="29">
        <f t="shared" si="218"/>
        <v>158892892.24799976</v>
      </c>
      <c r="I731" s="29">
        <f t="shared" si="219"/>
        <v>132609498.78398056</v>
      </c>
      <c r="J731" s="29">
        <f t="shared" si="220"/>
        <v>128459489.28966175</v>
      </c>
      <c r="K731" s="29">
        <f t="shared" si="221"/>
        <v>149805802.49319819</v>
      </c>
      <c r="L731" s="29">
        <f t="shared" si="222"/>
        <v>131941681.16420512</v>
      </c>
      <c r="M731" s="29">
        <f t="shared" si="223"/>
        <v>143437684.4760538</v>
      </c>
      <c r="N731" s="29">
        <f t="shared" si="224"/>
        <v>116820382.20214692</v>
      </c>
      <c r="O731" s="29">
        <f t="shared" si="225"/>
        <v>106993922.93973683</v>
      </c>
      <c r="P731" s="29">
        <f t="shared" si="226"/>
        <v>1645693.4201609099</v>
      </c>
      <c r="Q731" s="29">
        <f t="shared" si="227"/>
        <v>2647419.8498240728</v>
      </c>
      <c r="R731" s="29">
        <f t="shared" si="228"/>
        <v>3267536.2110441257</v>
      </c>
      <c r="S731" s="29">
        <f t="shared" si="229"/>
        <v>-333908.80988772085</v>
      </c>
      <c r="T731" s="29">
        <f t="shared" si="230"/>
        <v>2552017.3327132948</v>
      </c>
    </row>
    <row r="732" spans="1:20">
      <c r="A732" s="25" t="s">
        <v>1235</v>
      </c>
      <c r="B732" t="str">
        <f>VLOOKUP(A732,'Branch Population-2'!$A$2:$B$943,2,0)</f>
        <v>47649.9</v>
      </c>
      <c r="C732">
        <f t="shared" si="214"/>
        <v>0</v>
      </c>
      <c r="D732" s="98">
        <f t="shared" si="215"/>
        <v>47649.9</v>
      </c>
      <c r="E732" s="120">
        <f t="shared" si="216"/>
        <v>2.6302399741763654E-3</v>
      </c>
      <c r="F732">
        <v>30903279.918633137</v>
      </c>
      <c r="G732" s="29">
        <f t="shared" si="217"/>
        <v>26025848.795907397</v>
      </c>
      <c r="H732" s="29">
        <f t="shared" si="218"/>
        <v>25747580.142312903</v>
      </c>
      <c r="I732" s="29">
        <f t="shared" si="219"/>
        <v>21488523.805352706</v>
      </c>
      <c r="J732" s="29">
        <f t="shared" si="220"/>
        <v>20816041.225832675</v>
      </c>
      <c r="K732" s="29">
        <f t="shared" si="221"/>
        <v>24275075.183708698</v>
      </c>
      <c r="L732" s="29">
        <f t="shared" si="222"/>
        <v>21380308.217843737</v>
      </c>
      <c r="M732" s="29">
        <f t="shared" si="223"/>
        <v>23243162.259962443</v>
      </c>
      <c r="N732" s="29">
        <f t="shared" si="224"/>
        <v>18929998.129247762</v>
      </c>
      <c r="O732" s="29">
        <f t="shared" si="225"/>
        <v>17337683.055901483</v>
      </c>
      <c r="P732" s="29">
        <f t="shared" si="226"/>
        <v>266674.12636139151</v>
      </c>
      <c r="Q732" s="29">
        <f t="shared" si="227"/>
        <v>428997.50762484723</v>
      </c>
      <c r="R732" s="29">
        <f t="shared" si="228"/>
        <v>529483.41031174839</v>
      </c>
      <c r="S732" s="29">
        <f t="shared" si="229"/>
        <v>-54107.793754485239</v>
      </c>
      <c r="T732" s="29">
        <f t="shared" si="230"/>
        <v>413538.13798070856</v>
      </c>
    </row>
    <row r="733" spans="1:20">
      <c r="A733" s="25" t="s">
        <v>1145</v>
      </c>
      <c r="B733" t="str">
        <f>VLOOKUP(A733,'Branch Population-2'!$A$2:$B$943,2,0)</f>
        <v>133698.84</v>
      </c>
      <c r="C733">
        <f t="shared" si="214"/>
        <v>0</v>
      </c>
      <c r="D733" s="98">
        <f t="shared" si="215"/>
        <v>133698.84</v>
      </c>
      <c r="E733" s="120">
        <f t="shared" si="216"/>
        <v>7.3800791495682054E-3</v>
      </c>
      <c r="F733">
        <v>86710206.680739</v>
      </c>
      <c r="G733" s="29">
        <f t="shared" si="217"/>
        <v>73024828.887956023</v>
      </c>
      <c r="H733" s="29">
        <f t="shared" si="218"/>
        <v>72244046.636703759</v>
      </c>
      <c r="I733" s="29">
        <f t="shared" si="219"/>
        <v>60293740.51337029</v>
      </c>
      <c r="J733" s="29">
        <f t="shared" si="220"/>
        <v>58406850.072843954</v>
      </c>
      <c r="K733" s="29">
        <f t="shared" si="221"/>
        <v>68112407.223827124</v>
      </c>
      <c r="L733" s="29">
        <f t="shared" si="222"/>
        <v>59990102.971216626</v>
      </c>
      <c r="M733" s="29">
        <f t="shared" si="223"/>
        <v>65217006.375433259</v>
      </c>
      <c r="N733" s="29">
        <f t="shared" si="224"/>
        <v>53114881.481022969</v>
      </c>
      <c r="O733" s="29">
        <f t="shared" si="225"/>
        <v>48647071.932190485</v>
      </c>
      <c r="P733" s="29">
        <f t="shared" si="226"/>
        <v>748249.65745009889</v>
      </c>
      <c r="Q733" s="29">
        <f t="shared" si="227"/>
        <v>1203705.970680594</v>
      </c>
      <c r="R733" s="29">
        <f t="shared" si="228"/>
        <v>1485655.1169661386</v>
      </c>
      <c r="S733" s="29">
        <f t="shared" si="229"/>
        <v>-151818.77107683168</v>
      </c>
      <c r="T733" s="29">
        <f t="shared" si="230"/>
        <v>1160329.1789443563</v>
      </c>
    </row>
    <row r="734" spans="1:20">
      <c r="A734" s="25" t="s">
        <v>475</v>
      </c>
      <c r="B734" t="str">
        <f>VLOOKUP(A734,'Branch Population-2'!$A$2:$B$943,2,0)</f>
        <v>117464</v>
      </c>
      <c r="C734">
        <f t="shared" si="214"/>
        <v>0</v>
      </c>
      <c r="D734" s="98">
        <f t="shared" si="215"/>
        <v>117464</v>
      </c>
      <c r="E734" s="120">
        <f t="shared" si="216"/>
        <v>6.4839277380782032E-3</v>
      </c>
      <c r="F734">
        <v>76181122.570295483</v>
      </c>
      <c r="G734" s="29">
        <f t="shared" si="217"/>
        <v>64157538.692892671</v>
      </c>
      <c r="H734" s="29">
        <f t="shared" si="218"/>
        <v>63471565.60321518</v>
      </c>
      <c r="I734" s="29">
        <f t="shared" si="219"/>
        <v>52972366.369540133</v>
      </c>
      <c r="J734" s="29">
        <f t="shared" si="220"/>
        <v>51314598.069486178</v>
      </c>
      <c r="K734" s="29">
        <f t="shared" si="221"/>
        <v>59841624.670338415</v>
      </c>
      <c r="L734" s="29">
        <f t="shared" si="222"/>
        <v>52705599.056887768</v>
      </c>
      <c r="M734" s="29">
        <f t="shared" si="223"/>
        <v>57297807.796117686</v>
      </c>
      <c r="N734" s="29">
        <f t="shared" si="224"/>
        <v>46665224.906116471</v>
      </c>
      <c r="O734" s="29">
        <f t="shared" si="225"/>
        <v>42739934.448517449</v>
      </c>
      <c r="P734" s="29">
        <f t="shared" si="226"/>
        <v>657390.87760760239</v>
      </c>
      <c r="Q734" s="29">
        <f t="shared" si="227"/>
        <v>1057541.8465861431</v>
      </c>
      <c r="R734" s="29">
        <f t="shared" si="228"/>
        <v>1305254.3511919063</v>
      </c>
      <c r="S734" s="29">
        <f t="shared" si="229"/>
        <v>-133383.65632618021</v>
      </c>
      <c r="T734" s="29">
        <f t="shared" si="230"/>
        <v>1019432.2304929486</v>
      </c>
    </row>
    <row r="735" spans="1:20">
      <c r="A735" s="25" t="s">
        <v>1102</v>
      </c>
      <c r="B735" t="str">
        <f>VLOOKUP(A735,'Branch Population-2'!$A$2:$B$943,2,0)</f>
        <v>319818.8</v>
      </c>
      <c r="C735">
        <f t="shared" si="214"/>
        <v>0</v>
      </c>
      <c r="D735" s="98">
        <f t="shared" si="215"/>
        <v>319818.8</v>
      </c>
      <c r="E735" s="120">
        <f t="shared" si="216"/>
        <v>1.7653766162218937E-2</v>
      </c>
      <c r="F735">
        <v>207418061.73027328</v>
      </c>
      <c r="G735" s="29">
        <f t="shared" si="217"/>
        <v>174681494.20856181</v>
      </c>
      <c r="H735" s="29">
        <f t="shared" si="218"/>
        <v>172813797.80478746</v>
      </c>
      <c r="I735" s="29">
        <f t="shared" si="219"/>
        <v>144227666.73590788</v>
      </c>
      <c r="J735" s="29">
        <f t="shared" si="220"/>
        <v>139714067.0934532</v>
      </c>
      <c r="K735" s="29">
        <f t="shared" si="221"/>
        <v>162930571.00148153</v>
      </c>
      <c r="L735" s="29">
        <f t="shared" si="222"/>
        <v>143501340.35666227</v>
      </c>
      <c r="M735" s="29">
        <f t="shared" si="223"/>
        <v>156004530.17081833</v>
      </c>
      <c r="N735" s="29">
        <f t="shared" si="224"/>
        <v>127055235.91231596</v>
      </c>
      <c r="O735" s="29">
        <f t="shared" si="225"/>
        <v>116367862.04627386</v>
      </c>
      <c r="P735" s="29">
        <f t="shared" si="226"/>
        <v>1789875.7202837488</v>
      </c>
      <c r="Q735" s="29">
        <f t="shared" si="227"/>
        <v>2879365.2891521179</v>
      </c>
      <c r="R735" s="29">
        <f t="shared" si="228"/>
        <v>3553811.2127372986</v>
      </c>
      <c r="S735" s="29">
        <f t="shared" si="229"/>
        <v>-363163.18962278962</v>
      </c>
      <c r="T735" s="29">
        <f t="shared" si="230"/>
        <v>2775604.3778313203</v>
      </c>
    </row>
    <row r="736" spans="1:20">
      <c r="A736" s="25" t="s">
        <v>1033</v>
      </c>
      <c r="B736" t="str">
        <f>VLOOKUP(A736,'Branch Population-2'!$A$2:$B$943,2,0)</f>
        <v>44169.5</v>
      </c>
      <c r="C736">
        <f t="shared" si="214"/>
        <v>0</v>
      </c>
      <c r="D736" s="98">
        <f t="shared" si="215"/>
        <v>44169.5</v>
      </c>
      <c r="E736" s="120">
        <f t="shared" si="216"/>
        <v>2.4381244145188757E-3</v>
      </c>
      <c r="F736">
        <v>28646071.080234513</v>
      </c>
      <c r="G736" s="29">
        <f t="shared" si="217"/>
        <v>24124892.778176486</v>
      </c>
      <c r="H736" s="29">
        <f t="shared" si="218"/>
        <v>23866949.166648615</v>
      </c>
      <c r="I736" s="29">
        <f t="shared" si="219"/>
        <v>19918978.890208092</v>
      </c>
      <c r="J736" s="29">
        <f t="shared" si="220"/>
        <v>19295615.16234906</v>
      </c>
      <c r="K736" s="29">
        <f t="shared" si="221"/>
        <v>22501997.555646945</v>
      </c>
      <c r="L736" s="29">
        <f t="shared" si="222"/>
        <v>19818667.485725027</v>
      </c>
      <c r="M736" s="29">
        <f t="shared" si="223"/>
        <v>21545456.662897743</v>
      </c>
      <c r="N736" s="29">
        <f t="shared" si="224"/>
        <v>17547330.684215687</v>
      </c>
      <c r="O736" s="29">
        <f t="shared" si="225"/>
        <v>16071320.018250627</v>
      </c>
      <c r="P736" s="29">
        <f t="shared" si="226"/>
        <v>247195.96104754644</v>
      </c>
      <c r="Q736" s="29">
        <f t="shared" si="227"/>
        <v>397663.06777213997</v>
      </c>
      <c r="R736" s="29">
        <f t="shared" si="228"/>
        <v>490809.37193498353</v>
      </c>
      <c r="S736" s="29">
        <f t="shared" si="229"/>
        <v>-50155.702241531166</v>
      </c>
      <c r="T736" s="29">
        <f t="shared" si="230"/>
        <v>383332.86713170243</v>
      </c>
    </row>
    <row r="737" spans="1:20">
      <c r="A737" s="25" t="s">
        <v>406</v>
      </c>
      <c r="B737" t="str">
        <f>VLOOKUP(A737,'Branch Population-2'!$A$2:$B$943,2,0)</f>
        <v>96654.6</v>
      </c>
      <c r="C737">
        <f t="shared" si="214"/>
        <v>0</v>
      </c>
      <c r="D737" s="98">
        <f t="shared" si="215"/>
        <v>96654.6</v>
      </c>
      <c r="E737" s="120">
        <f t="shared" si="216"/>
        <v>5.3352639272700878E-3</v>
      </c>
      <c r="F737">
        <v>62685213.593806468</v>
      </c>
      <c r="G737" s="29">
        <f t="shared" si="217"/>
        <v>52791674.379776485</v>
      </c>
      <c r="H737" s="29">
        <f t="shared" si="218"/>
        <v>52227225.23285877</v>
      </c>
      <c r="I737" s="29">
        <f t="shared" si="219"/>
        <v>43588017.456423707</v>
      </c>
      <c r="J737" s="29">
        <f t="shared" si="220"/>
        <v>42223932.018039227</v>
      </c>
      <c r="K737" s="29">
        <f t="shared" si="221"/>
        <v>49240348.497085847</v>
      </c>
      <c r="L737" s="29">
        <f t="shared" si="222"/>
        <v>43368509.454844594</v>
      </c>
      <c r="M737" s="29">
        <f t="shared" si="223"/>
        <v>47147182.910599314</v>
      </c>
      <c r="N737" s="29">
        <f t="shared" si="224"/>
        <v>38398221.133374698</v>
      </c>
      <c r="O737" s="29">
        <f t="shared" si="225"/>
        <v>35168317.681567758</v>
      </c>
      <c r="P737" s="29">
        <f t="shared" si="226"/>
        <v>540930.43246281217</v>
      </c>
      <c r="Q737" s="29">
        <f t="shared" si="227"/>
        <v>870192.43483148061</v>
      </c>
      <c r="R737" s="29">
        <f t="shared" si="228"/>
        <v>1074021.2934406563</v>
      </c>
      <c r="S737" s="29">
        <f t="shared" si="229"/>
        <v>-109754.00078955611</v>
      </c>
      <c r="T737" s="29">
        <f t="shared" si="230"/>
        <v>838834.1488916073</v>
      </c>
    </row>
    <row r="738" spans="1:20">
      <c r="A738" s="25" t="s">
        <v>1237</v>
      </c>
      <c r="B738" t="str">
        <f>VLOOKUP(A738,'Branch Population-2'!$A$2:$B$943,2,0)</f>
        <v>57179.88</v>
      </c>
      <c r="C738">
        <f t="shared" si="214"/>
        <v>0</v>
      </c>
      <c r="D738" s="98">
        <f t="shared" si="215"/>
        <v>57179.88</v>
      </c>
      <c r="E738" s="120">
        <f t="shared" si="216"/>
        <v>3.1562879690116385E-3</v>
      </c>
      <c r="F738">
        <v>37083935.902359769</v>
      </c>
      <c r="G738" s="29">
        <f t="shared" si="217"/>
        <v>31231018.555088878</v>
      </c>
      <c r="H738" s="29">
        <f t="shared" si="218"/>
        <v>30897096.170775488</v>
      </c>
      <c r="I738" s="29">
        <f t="shared" si="219"/>
        <v>25786228.566423248</v>
      </c>
      <c r="J738" s="29">
        <f t="shared" si="220"/>
        <v>24979249.470999211</v>
      </c>
      <c r="K738" s="29">
        <f t="shared" si="221"/>
        <v>29130090.220450439</v>
      </c>
      <c r="L738" s="29">
        <f t="shared" si="222"/>
        <v>25656369.861412484</v>
      </c>
      <c r="M738" s="29">
        <f t="shared" si="223"/>
        <v>27891794.711954933</v>
      </c>
      <c r="N738" s="29">
        <f t="shared" si="224"/>
        <v>22715997.755097315</v>
      </c>
      <c r="O738" s="29">
        <f t="shared" si="225"/>
        <v>20805219.667081781</v>
      </c>
      <c r="P738" s="29">
        <f t="shared" si="226"/>
        <v>320008.95163366984</v>
      </c>
      <c r="Q738" s="29">
        <f t="shared" si="227"/>
        <v>514797.0091498167</v>
      </c>
      <c r="R738" s="29">
        <f t="shared" si="228"/>
        <v>635380.09237409814</v>
      </c>
      <c r="S738" s="29">
        <f t="shared" si="229"/>
        <v>-64929.352505382289</v>
      </c>
      <c r="T738" s="29">
        <f t="shared" si="230"/>
        <v>496245.76557685027</v>
      </c>
    </row>
    <row r="739" spans="1:20">
      <c r="A739" s="25" t="s">
        <v>1151</v>
      </c>
      <c r="B739" t="str">
        <f>VLOOKUP(A739,'Branch Population-2'!$A$2:$B$943,2,0)</f>
        <v>84894.72</v>
      </c>
      <c r="C739">
        <f t="shared" si="214"/>
        <v>0</v>
      </c>
      <c r="D739" s="98">
        <f t="shared" si="215"/>
        <v>84894.720000000001</v>
      </c>
      <c r="E739" s="120">
        <f t="shared" si="216"/>
        <v>4.6861270672238506E-3</v>
      </c>
      <c r="F739">
        <v>55058358.900521994</v>
      </c>
      <c r="G739" s="29">
        <f t="shared" si="217"/>
        <v>46368557.883456118</v>
      </c>
      <c r="H739" s="29">
        <f t="shared" si="218"/>
        <v>45872784.766793095</v>
      </c>
      <c r="I739" s="29">
        <f t="shared" si="219"/>
        <v>38284701.786756165</v>
      </c>
      <c r="J739" s="29">
        <f t="shared" si="220"/>
        <v>37086583.421487175</v>
      </c>
      <c r="K739" s="29">
        <f t="shared" si="221"/>
        <v>43249318.69111789</v>
      </c>
      <c r="L739" s="29">
        <f t="shared" si="222"/>
        <v>38091901.130276099</v>
      </c>
      <c r="M739" s="29">
        <f t="shared" si="223"/>
        <v>41410826.716825821</v>
      </c>
      <c r="N739" s="29">
        <f t="shared" si="224"/>
        <v>33726343.408548869</v>
      </c>
      <c r="O739" s="29">
        <f t="shared" si="225"/>
        <v>30889419.463199306</v>
      </c>
      <c r="P739" s="29">
        <f t="shared" si="226"/>
        <v>475115.90346873656</v>
      </c>
      <c r="Q739" s="29">
        <f t="shared" si="227"/>
        <v>764316.88818883721</v>
      </c>
      <c r="R739" s="29">
        <f t="shared" si="228"/>
        <v>943346.06920604222</v>
      </c>
      <c r="S739" s="29">
        <f t="shared" si="229"/>
        <v>-96400.328240033516</v>
      </c>
      <c r="T739" s="29">
        <f t="shared" si="230"/>
        <v>736773.93726311321</v>
      </c>
    </row>
    <row r="740" spans="1:20">
      <c r="A740" s="25" t="s">
        <v>1203</v>
      </c>
      <c r="B740" t="str">
        <f>VLOOKUP(A740,'Branch Population-2'!$A$2:$B$943,2,0)</f>
        <v>206788</v>
      </c>
      <c r="C740">
        <f t="shared" si="214"/>
        <v>0</v>
      </c>
      <c r="D740" s="98">
        <f t="shared" si="215"/>
        <v>206788</v>
      </c>
      <c r="E740" s="120">
        <f t="shared" si="216"/>
        <v>1.1414547853825134E-2</v>
      </c>
      <c r="F740">
        <v>134112085.18410972</v>
      </c>
      <c r="G740" s="29">
        <f t="shared" si="217"/>
        <v>112945320.36390631</v>
      </c>
      <c r="H740" s="29">
        <f t="shared" si="218"/>
        <v>111737707.79096286</v>
      </c>
      <c r="I740" s="29">
        <f t="shared" si="219"/>
        <v>93254526.466189355</v>
      </c>
      <c r="J740" s="29">
        <f t="shared" si="220"/>
        <v>90336129.414909318</v>
      </c>
      <c r="K740" s="29">
        <f t="shared" si="221"/>
        <v>105347424.59247038</v>
      </c>
      <c r="L740" s="29">
        <f t="shared" si="222"/>
        <v>92784899.354489118</v>
      </c>
      <c r="M740" s="29">
        <f t="shared" si="223"/>
        <v>100869194.63447171</v>
      </c>
      <c r="N740" s="29">
        <f t="shared" si="224"/>
        <v>82151199.753848106</v>
      </c>
      <c r="O740" s="29">
        <f t="shared" si="225"/>
        <v>75240972.253116086</v>
      </c>
      <c r="P740" s="29">
        <f t="shared" si="226"/>
        <v>1157295.3824041483</v>
      </c>
      <c r="Q740" s="29">
        <f t="shared" si="227"/>
        <v>1861736.0499544998</v>
      </c>
      <c r="R740" s="29">
        <f t="shared" si="228"/>
        <v>2297818.3679618598</v>
      </c>
      <c r="S740" s="29">
        <f t="shared" si="229"/>
        <v>-234813.55585011709</v>
      </c>
      <c r="T740" s="29">
        <f t="shared" si="230"/>
        <v>1794646.4625687518</v>
      </c>
    </row>
    <row r="741" spans="1:20">
      <c r="A741" s="25" t="s">
        <v>415</v>
      </c>
      <c r="B741" t="str">
        <f>VLOOKUP(A741,'Branch Population-2'!$A$2:$B$943,2,0)</f>
        <v>291121</v>
      </c>
      <c r="C741">
        <f t="shared" si="214"/>
        <v>0</v>
      </c>
      <c r="D741" s="98">
        <f t="shared" si="215"/>
        <v>291121</v>
      </c>
      <c r="E741" s="120">
        <f t="shared" si="216"/>
        <v>1.6069668383820273E-2</v>
      </c>
      <c r="F741">
        <v>188806141.31808037</v>
      </c>
      <c r="G741" s="29">
        <f t="shared" si="217"/>
        <v>159007072.99098963</v>
      </c>
      <c r="H741" s="29">
        <f t="shared" si="218"/>
        <v>157306967.66646466</v>
      </c>
      <c r="I741" s="29">
        <f t="shared" si="219"/>
        <v>131285911.17165168</v>
      </c>
      <c r="J741" s="29">
        <f t="shared" si="220"/>
        <v>127177323.30404963</v>
      </c>
      <c r="K741" s="29">
        <f t="shared" si="221"/>
        <v>148310576.99085328</v>
      </c>
      <c r="L741" s="29">
        <f t="shared" si="222"/>
        <v>130624759.10100307</v>
      </c>
      <c r="M741" s="29">
        <f t="shared" si="223"/>
        <v>142006019.74573979</v>
      </c>
      <c r="N741" s="29">
        <f t="shared" si="224"/>
        <v>115654387.2156025</v>
      </c>
      <c r="O741" s="29">
        <f t="shared" si="225"/>
        <v>105926006.74748731</v>
      </c>
      <c r="P741" s="29">
        <f t="shared" si="226"/>
        <v>1629267.602669778</v>
      </c>
      <c r="Q741" s="29">
        <f t="shared" si="227"/>
        <v>2620995.7086426867</v>
      </c>
      <c r="R741" s="29">
        <f t="shared" si="228"/>
        <v>3234922.63138782</v>
      </c>
      <c r="S741" s="29">
        <f t="shared" si="229"/>
        <v>-330576.03532430279</v>
      </c>
      <c r="T741" s="29">
        <f t="shared" si="230"/>
        <v>2526545.4128357428</v>
      </c>
    </row>
    <row r="742" spans="1:20">
      <c r="A742" s="25" t="s">
        <v>1035</v>
      </c>
      <c r="B742" t="str">
        <f>VLOOKUP(A742,'Branch Population-2'!$A$2:$B$943,2,0)</f>
        <v>51300</v>
      </c>
      <c r="C742">
        <f t="shared" si="214"/>
        <v>0</v>
      </c>
      <c r="D742" s="98">
        <f t="shared" si="215"/>
        <v>51300</v>
      </c>
      <c r="E742" s="120">
        <f t="shared" si="216"/>
        <v>2.8317228509450714E-3</v>
      </c>
      <c r="F742">
        <v>33270547.468638554</v>
      </c>
      <c r="G742" s="29">
        <f t="shared" si="217"/>
        <v>28019493.078265633</v>
      </c>
      <c r="H742" s="29">
        <f t="shared" si="218"/>
        <v>27719908.358688101</v>
      </c>
      <c r="I742" s="29">
        <f t="shared" si="219"/>
        <v>23134597.789598595</v>
      </c>
      <c r="J742" s="29">
        <f t="shared" si="220"/>
        <v>22410601.383952882</v>
      </c>
      <c r="K742" s="29">
        <f t="shared" si="221"/>
        <v>26134605.884256974</v>
      </c>
      <c r="L742" s="29">
        <f t="shared" si="222"/>
        <v>23018092.620873995</v>
      </c>
      <c r="M742" s="29">
        <f t="shared" si="223"/>
        <v>25023645.882490277</v>
      </c>
      <c r="N742" s="29">
        <f t="shared" si="224"/>
        <v>20380082.729038473</v>
      </c>
      <c r="O742" s="29">
        <f t="shared" si="225"/>
        <v>18665792.389233686</v>
      </c>
      <c r="P742" s="29">
        <f t="shared" si="226"/>
        <v>287102.02292847174</v>
      </c>
      <c r="Q742" s="29">
        <f t="shared" si="227"/>
        <v>461859.77601536765</v>
      </c>
      <c r="R742" s="29">
        <f t="shared" si="228"/>
        <v>570043.14697392215</v>
      </c>
      <c r="S742" s="29">
        <f t="shared" si="229"/>
        <v>-58252.584362298621</v>
      </c>
      <c r="T742" s="29">
        <f t="shared" si="230"/>
        <v>445216.18048328225</v>
      </c>
    </row>
    <row r="743" spans="1:20">
      <c r="A743" s="25" t="s">
        <v>1152</v>
      </c>
      <c r="B743" t="str">
        <f>VLOOKUP(A743,'Branch Population-2'!$A$2:$B$943,2,0)</f>
        <v>124120.35</v>
      </c>
      <c r="C743">
        <f t="shared" si="214"/>
        <v>0</v>
      </c>
      <c r="D743" s="98">
        <f t="shared" si="215"/>
        <v>124120.35</v>
      </c>
      <c r="E743" s="120">
        <f t="shared" si="216"/>
        <v>6.8513534378616004E-3</v>
      </c>
      <c r="F743">
        <v>80498089.600370973</v>
      </c>
      <c r="G743" s="29">
        <f t="shared" si="217"/>
        <v>67793163.502863705</v>
      </c>
      <c r="H743" s="29">
        <f t="shared" si="218"/>
        <v>67068318.273845859</v>
      </c>
      <c r="I743" s="29">
        <f t="shared" si="219"/>
        <v>55974159.3519338</v>
      </c>
      <c r="J743" s="29">
        <f t="shared" si="220"/>
        <v>54222450.048473999</v>
      </c>
      <c r="K743" s="29">
        <f t="shared" si="221"/>
        <v>63232678.936959751</v>
      </c>
      <c r="L743" s="29">
        <f t="shared" si="222"/>
        <v>55692275.096204631</v>
      </c>
      <c r="M743" s="29">
        <f t="shared" si="223"/>
        <v>60544711.212685227</v>
      </c>
      <c r="N743" s="29">
        <f t="shared" si="224"/>
        <v>49309610.162908591</v>
      </c>
      <c r="O743" s="29">
        <f t="shared" si="225"/>
        <v>45161884.685750902</v>
      </c>
      <c r="P743" s="29">
        <f t="shared" si="226"/>
        <v>694643.34447543742</v>
      </c>
      <c r="Q743" s="29">
        <f t="shared" si="227"/>
        <v>1117469.728069182</v>
      </c>
      <c r="R743" s="29">
        <f t="shared" si="228"/>
        <v>1379219.3941034048</v>
      </c>
      <c r="S743" s="29">
        <f t="shared" si="229"/>
        <v>-140942.1278645815</v>
      </c>
      <c r="T743" s="29">
        <f t="shared" si="230"/>
        <v>1077200.5486793015</v>
      </c>
    </row>
    <row r="744" spans="1:20">
      <c r="A744" s="25" t="s">
        <v>1172</v>
      </c>
      <c r="B744" t="str">
        <f>VLOOKUP(A744,'Branch Population-2'!$A$2:$B$943,2,0)</f>
        <v>77672.34</v>
      </c>
      <c r="C744">
        <f t="shared" si="214"/>
        <v>0</v>
      </c>
      <c r="D744" s="98">
        <f t="shared" si="215"/>
        <v>77672.34</v>
      </c>
      <c r="E744" s="120">
        <f t="shared" si="216"/>
        <v>4.2874569213328436E-3</v>
      </c>
      <c r="F744">
        <v>50374293.859068863</v>
      </c>
      <c r="G744" s="29">
        <f t="shared" si="217"/>
        <v>42423773.742742583</v>
      </c>
      <c r="H744" s="29">
        <f t="shared" si="218"/>
        <v>41970178.300289743</v>
      </c>
      <c r="I744" s="29">
        <f t="shared" si="219"/>
        <v>35027648.0560809</v>
      </c>
      <c r="J744" s="29">
        <f t="shared" si="220"/>
        <v>33931459.070153184</v>
      </c>
      <c r="K744" s="29">
        <f t="shared" si="221"/>
        <v>39569902.417310096</v>
      </c>
      <c r="L744" s="29">
        <f t="shared" si="222"/>
        <v>34851249.828460351</v>
      </c>
      <c r="M744" s="29">
        <f t="shared" si="223"/>
        <v>37887819.318214126</v>
      </c>
      <c r="N744" s="29">
        <f t="shared" si="224"/>
        <v>30857089.960195009</v>
      </c>
      <c r="O744" s="29">
        <f t="shared" si="225"/>
        <v>28261516.039492611</v>
      </c>
      <c r="P744" s="29">
        <f t="shared" si="226"/>
        <v>434695.63235064427</v>
      </c>
      <c r="Q744" s="29">
        <f t="shared" si="227"/>
        <v>699292.97378147126</v>
      </c>
      <c r="R744" s="29">
        <f t="shared" si="228"/>
        <v>863091.32800055458</v>
      </c>
      <c r="S744" s="29">
        <f t="shared" si="229"/>
        <v>-88199.113810275652</v>
      </c>
      <c r="T744" s="29">
        <f t="shared" si="230"/>
        <v>674093.2269785353</v>
      </c>
    </row>
    <row r="745" spans="1:20">
      <c r="A745" s="25" t="s">
        <v>402</v>
      </c>
      <c r="B745" t="str">
        <f>VLOOKUP(A745,'Branch Population-2'!$A$2:$B$943,2,0)</f>
        <v>37699.2</v>
      </c>
      <c r="C745">
        <f t="shared" si="214"/>
        <v>0</v>
      </c>
      <c r="D745" s="98">
        <f t="shared" si="215"/>
        <v>37699.199999999997</v>
      </c>
      <c r="E745" s="120">
        <f t="shared" si="216"/>
        <v>2.0809685400067918E-3</v>
      </c>
      <c r="F745">
        <v>24449766.532742657</v>
      </c>
      <c r="G745" s="29">
        <f t="shared" si="217"/>
        <v>20590886.422147203</v>
      </c>
      <c r="H745" s="29">
        <f t="shared" si="218"/>
        <v>20370728.444363631</v>
      </c>
      <c r="I745" s="29">
        <f t="shared" si="219"/>
        <v>17001088.284398347</v>
      </c>
      <c r="J745" s="29">
        <f t="shared" si="220"/>
        <v>16469039.838088037</v>
      </c>
      <c r="K745" s="29">
        <f t="shared" si="221"/>
        <v>19205725.811925542</v>
      </c>
      <c r="L745" s="29">
        <f t="shared" si="222"/>
        <v>16915471.293038066</v>
      </c>
      <c r="M745" s="29">
        <f t="shared" si="223"/>
        <v>18389306.644311447</v>
      </c>
      <c r="N745" s="29">
        <f t="shared" si="224"/>
        <v>14976857.988666026</v>
      </c>
      <c r="O745" s="29">
        <f t="shared" si="225"/>
        <v>13717065.115793342</v>
      </c>
      <c r="P745" s="29">
        <f t="shared" si="226"/>
        <v>210984.72870926006</v>
      </c>
      <c r="Q745" s="29">
        <f t="shared" si="227"/>
        <v>339410.21574967925</v>
      </c>
      <c r="R745" s="29">
        <f t="shared" si="228"/>
        <v>418911.70772708155</v>
      </c>
      <c r="S745" s="29">
        <f t="shared" si="229"/>
        <v>-42808.49568013972</v>
      </c>
      <c r="T745" s="29">
        <f t="shared" si="230"/>
        <v>327179.21698392497</v>
      </c>
    </row>
    <row r="746" spans="1:20">
      <c r="A746" s="25" t="s">
        <v>733</v>
      </c>
      <c r="B746" t="str">
        <f>VLOOKUP(A746,'Branch Population-2'!$A$2:$B$943,2,0)</f>
        <v>264720</v>
      </c>
      <c r="C746">
        <f t="shared" si="214"/>
        <v>0</v>
      </c>
      <c r="D746" s="98">
        <f t="shared" si="215"/>
        <v>264720</v>
      </c>
      <c r="E746" s="120">
        <f t="shared" si="216"/>
        <v>1.4612352302186731E-2</v>
      </c>
      <c r="F746">
        <v>171683807.52237812</v>
      </c>
      <c r="G746" s="29">
        <f t="shared" si="217"/>
        <v>144587138.5512374</v>
      </c>
      <c r="H746" s="29">
        <f t="shared" si="218"/>
        <v>143041211.31992036</v>
      </c>
      <c r="I746" s="29">
        <f t="shared" si="219"/>
        <v>119379936.19615087</v>
      </c>
      <c r="J746" s="29">
        <f t="shared" si="220"/>
        <v>115643945.38713464</v>
      </c>
      <c r="K746" s="29">
        <f t="shared" si="221"/>
        <v>134860679.72086757</v>
      </c>
      <c r="L746" s="29">
        <f t="shared" si="222"/>
        <v>118778742.2728609</v>
      </c>
      <c r="M746" s="29">
        <f t="shared" si="223"/>
        <v>129127866.23806678</v>
      </c>
      <c r="N746" s="29">
        <f t="shared" si="224"/>
        <v>105165994.15265234</v>
      </c>
      <c r="O746" s="29">
        <f t="shared" si="225"/>
        <v>96319854.995671362</v>
      </c>
      <c r="P746" s="29">
        <f t="shared" si="226"/>
        <v>1481513.5966788507</v>
      </c>
      <c r="Q746" s="29">
        <f t="shared" si="227"/>
        <v>2383304.4816138037</v>
      </c>
      <c r="R746" s="29">
        <f t="shared" si="228"/>
        <v>2941555.981811631</v>
      </c>
      <c r="S746" s="29">
        <f t="shared" si="229"/>
        <v>-300596.9616449842</v>
      </c>
      <c r="T746" s="29">
        <f t="shared" si="230"/>
        <v>2297419.635429522</v>
      </c>
    </row>
    <row r="747" spans="1:20">
      <c r="A747" s="25" t="s">
        <v>1180</v>
      </c>
      <c r="B747" t="str">
        <f>VLOOKUP(A747,'Branch Population-2'!$A$2:$B$943,2,0)</f>
        <v>78483</v>
      </c>
      <c r="C747">
        <f t="shared" si="214"/>
        <v>0</v>
      </c>
      <c r="D747" s="98">
        <f t="shared" si="215"/>
        <v>78483</v>
      </c>
      <c r="E747" s="120">
        <f t="shared" si="216"/>
        <v>4.3322047662908781E-3</v>
      </c>
      <c r="F747">
        <v>50900046.334915392</v>
      </c>
      <c r="G747" s="29">
        <f t="shared" si="217"/>
        <v>42866547.276053056</v>
      </c>
      <c r="H747" s="29">
        <f t="shared" si="218"/>
        <v>42408217.694247924</v>
      </c>
      <c r="I747" s="29">
        <f t="shared" si="219"/>
        <v>35393228.817174785</v>
      </c>
      <c r="J747" s="29">
        <f t="shared" si="220"/>
        <v>34285598.994479023</v>
      </c>
      <c r="K747" s="29">
        <f t="shared" si="221"/>
        <v>39982890.323862381</v>
      </c>
      <c r="L747" s="29">
        <f t="shared" si="222"/>
        <v>35214989.53536167</v>
      </c>
      <c r="M747" s="29">
        <f t="shared" si="223"/>
        <v>38283251.458001643</v>
      </c>
      <c r="N747" s="29">
        <f t="shared" si="224"/>
        <v>31179142.940021962</v>
      </c>
      <c r="O747" s="29">
        <f t="shared" si="225"/>
        <v>28556479.221914761</v>
      </c>
      <c r="P747" s="29">
        <f t="shared" si="226"/>
        <v>439232.51589659357</v>
      </c>
      <c r="Q747" s="29">
        <f t="shared" si="227"/>
        <v>706591.43861625926</v>
      </c>
      <c r="R747" s="29">
        <f t="shared" si="228"/>
        <v>872099.34315700457</v>
      </c>
      <c r="S747" s="29">
        <f t="shared" si="229"/>
        <v>-89119.640906555214</v>
      </c>
      <c r="T747" s="29">
        <f t="shared" si="230"/>
        <v>681128.68407152907</v>
      </c>
    </row>
    <row r="748" spans="1:20">
      <c r="A748" s="25" t="s">
        <v>1037</v>
      </c>
      <c r="B748" t="str">
        <f>VLOOKUP(A748,'Branch Population-2'!$A$2:$B$943,2,0)</f>
        <v>292404</v>
      </c>
      <c r="C748">
        <f t="shared" si="214"/>
        <v>0</v>
      </c>
      <c r="D748" s="98">
        <f t="shared" si="215"/>
        <v>292404</v>
      </c>
      <c r="E748" s="120">
        <f t="shared" si="216"/>
        <v>1.6140489054731824E-2</v>
      </c>
      <c r="F748">
        <v>189638229.27913815</v>
      </c>
      <c r="G748" s="29">
        <f t="shared" si="217"/>
        <v>159707833.41242072</v>
      </c>
      <c r="H748" s="29">
        <f t="shared" si="218"/>
        <v>158000235.54997727</v>
      </c>
      <c r="I748" s="29">
        <f t="shared" si="219"/>
        <v>131864501.59980091</v>
      </c>
      <c r="J748" s="29">
        <f t="shared" si="220"/>
        <v>127737806.76556253</v>
      </c>
      <c r="K748" s="29">
        <f t="shared" si="221"/>
        <v>148964196.86121395</v>
      </c>
      <c r="L748" s="29">
        <f t="shared" si="222"/>
        <v>131200435.76440622</v>
      </c>
      <c r="M748" s="29">
        <f t="shared" si="223"/>
        <v>142631854.78798607</v>
      </c>
      <c r="N748" s="29">
        <f t="shared" si="224"/>
        <v>116164087.92011239</v>
      </c>
      <c r="O748" s="29">
        <f t="shared" si="225"/>
        <v>106392833.48501922</v>
      </c>
      <c r="P748" s="29">
        <f t="shared" si="226"/>
        <v>1636447.9515083206</v>
      </c>
      <c r="Q748" s="29">
        <f t="shared" si="227"/>
        <v>2632546.7046003421</v>
      </c>
      <c r="R748" s="29">
        <f t="shared" si="228"/>
        <v>3249179.26603826</v>
      </c>
      <c r="S748" s="29">
        <f t="shared" si="229"/>
        <v>-332032.91769734042</v>
      </c>
      <c r="T748" s="29">
        <f t="shared" si="230"/>
        <v>2537680.1566868159</v>
      </c>
    </row>
    <row r="749" spans="1:20">
      <c r="A749" s="25" t="s">
        <v>1055</v>
      </c>
      <c r="B749" t="str">
        <f>VLOOKUP(A749,'Branch Population-2'!$A$2:$B$943,2,0)</f>
        <v>49469.84</v>
      </c>
      <c r="C749">
        <f t="shared" si="214"/>
        <v>0</v>
      </c>
      <c r="D749" s="98">
        <f t="shared" si="215"/>
        <v>49469.84</v>
      </c>
      <c r="E749" s="120">
        <f t="shared" si="216"/>
        <v>2.7306993442611405E-3</v>
      </c>
      <c r="F749">
        <v>32083599.609862652</v>
      </c>
      <c r="G749" s="29">
        <f t="shared" si="217"/>
        <v>27019879.911557663</v>
      </c>
      <c r="H749" s="29">
        <f t="shared" si="218"/>
        <v>26730983.066646446</v>
      </c>
      <c r="I749" s="29">
        <f t="shared" si="219"/>
        <v>22309256.357033059</v>
      </c>
      <c r="J749" s="29">
        <f t="shared" si="220"/>
        <v>21611088.981830943</v>
      </c>
      <c r="K749" s="29">
        <f t="shared" si="221"/>
        <v>25202237.262324575</v>
      </c>
      <c r="L749" s="29">
        <f t="shared" si="222"/>
        <v>22196907.584012028</v>
      </c>
      <c r="M749" s="29">
        <f t="shared" si="223"/>
        <v>24130911.462445468</v>
      </c>
      <c r="N749" s="29">
        <f t="shared" si="224"/>
        <v>19653010.366321567</v>
      </c>
      <c r="O749" s="29">
        <f t="shared" si="225"/>
        <v>17999878.4204407</v>
      </c>
      <c r="P749" s="29">
        <f t="shared" si="226"/>
        <v>276859.47637325199</v>
      </c>
      <c r="Q749" s="29">
        <f t="shared" si="227"/>
        <v>445382.63590479671</v>
      </c>
      <c r="R749" s="29">
        <f t="shared" si="228"/>
        <v>549706.49656718154</v>
      </c>
      <c r="S749" s="29">
        <f t="shared" si="229"/>
        <v>-56174.386510514902</v>
      </c>
      <c r="T749" s="29">
        <f t="shared" si="230"/>
        <v>429332.81118750665</v>
      </c>
    </row>
    <row r="750" spans="1:20">
      <c r="A750" s="25" t="s">
        <v>1173</v>
      </c>
      <c r="B750" t="str">
        <f>VLOOKUP(A750,'Branch Population-2'!$A$2:$B$943,2,0)</f>
        <v>51781.56</v>
      </c>
      <c r="C750">
        <f t="shared" si="214"/>
        <v>0</v>
      </c>
      <c r="D750" s="98">
        <f t="shared" si="215"/>
        <v>51781.56</v>
      </c>
      <c r="E750" s="120">
        <f t="shared" si="216"/>
        <v>2.8583046142218959E-3</v>
      </c>
      <c r="F750">
        <v>33582862.572712578</v>
      </c>
      <c r="G750" s="29">
        <f t="shared" si="217"/>
        <v>28282515.828495059</v>
      </c>
      <c r="H750" s="29">
        <f t="shared" si="218"/>
        <v>27980118.866859831</v>
      </c>
      <c r="I750" s="29">
        <f t="shared" si="219"/>
        <v>23351765.370720603</v>
      </c>
      <c r="J750" s="29">
        <f t="shared" si="220"/>
        <v>22620972.71343546</v>
      </c>
      <c r="K750" s="29">
        <f t="shared" si="221"/>
        <v>26379934.9448734</v>
      </c>
      <c r="L750" s="29">
        <f t="shared" si="222"/>
        <v>23234166.552306898</v>
      </c>
      <c r="M750" s="29">
        <f t="shared" si="223"/>
        <v>25258546.212142751</v>
      </c>
      <c r="N750" s="29">
        <f t="shared" si="224"/>
        <v>20571393.306796674</v>
      </c>
      <c r="O750" s="29">
        <f t="shared" si="225"/>
        <v>18841010.692995075</v>
      </c>
      <c r="P750" s="29">
        <f t="shared" si="226"/>
        <v>289797.08823376289</v>
      </c>
      <c r="Q750" s="29">
        <f t="shared" si="227"/>
        <v>466195.31585431419</v>
      </c>
      <c r="R750" s="29">
        <f t="shared" si="228"/>
        <v>575394.21866703639</v>
      </c>
      <c r="S750" s="29">
        <f t="shared" si="229"/>
        <v>-58799.40920685044</v>
      </c>
      <c r="T750" s="29">
        <f t="shared" si="230"/>
        <v>449395.48465235688</v>
      </c>
    </row>
    <row r="751" spans="1:20">
      <c r="A751" s="25" t="s">
        <v>1240</v>
      </c>
      <c r="B751" t="str">
        <f>VLOOKUP(A751,'Branch Population-2'!$A$2:$B$943,2,0)</f>
        <v>29745</v>
      </c>
      <c r="C751">
        <f t="shared" si="214"/>
        <v>0</v>
      </c>
      <c r="D751" s="98">
        <f t="shared" si="215"/>
        <v>29745</v>
      </c>
      <c r="E751" s="120">
        <f t="shared" si="216"/>
        <v>1.6419024600655193E-3</v>
      </c>
      <c r="F751">
        <v>19291080.593657967</v>
      </c>
      <c r="G751" s="29">
        <f t="shared" si="217"/>
        <v>16246390.284854019</v>
      </c>
      <c r="H751" s="29">
        <f t="shared" si="218"/>
        <v>16072683.706221784</v>
      </c>
      <c r="I751" s="29">
        <f t="shared" si="219"/>
        <v>13414008.016600586</v>
      </c>
      <c r="J751" s="29">
        <f t="shared" si="220"/>
        <v>12994217.118239345</v>
      </c>
      <c r="K751" s="29">
        <f t="shared" si="221"/>
        <v>15153486.394292857</v>
      </c>
      <c r="L751" s="29">
        <f t="shared" si="222"/>
        <v>13346455.458243605</v>
      </c>
      <c r="M751" s="29">
        <f t="shared" si="223"/>
        <v>14509324.498531641</v>
      </c>
      <c r="N751" s="29">
        <f t="shared" si="224"/>
        <v>11816872.529731955</v>
      </c>
      <c r="O751" s="29">
        <f t="shared" si="225"/>
        <v>10822884.885336373</v>
      </c>
      <c r="P751" s="29">
        <f t="shared" si="226"/>
        <v>166468.80452256123</v>
      </c>
      <c r="Q751" s="29">
        <f t="shared" si="227"/>
        <v>267797.64205803332</v>
      </c>
      <c r="R751" s="29">
        <f t="shared" si="228"/>
        <v>330525.01767523028</v>
      </c>
      <c r="S751" s="29">
        <f t="shared" si="229"/>
        <v>-33776.279178490688</v>
      </c>
      <c r="T751" s="29">
        <f t="shared" si="230"/>
        <v>258147.27657846452</v>
      </c>
    </row>
    <row r="752" spans="1:20">
      <c r="A752" s="25" t="s">
        <v>1038</v>
      </c>
      <c r="B752" t="str">
        <f>VLOOKUP(A752,'Branch Population-2'!$A$2:$B$943,2,0)</f>
        <v>45900</v>
      </c>
      <c r="C752">
        <f t="shared" si="214"/>
        <v>0</v>
      </c>
      <c r="D752" s="98">
        <f t="shared" si="215"/>
        <v>45900</v>
      </c>
      <c r="E752" s="120">
        <f t="shared" si="216"/>
        <v>2.5336467613719057E-3</v>
      </c>
      <c r="F752">
        <v>29768384.577202912</v>
      </c>
      <c r="G752" s="29">
        <f t="shared" si="217"/>
        <v>25070072.75423767</v>
      </c>
      <c r="H752" s="29">
        <f t="shared" si="218"/>
        <v>24802023.268299878</v>
      </c>
      <c r="I752" s="29">
        <f t="shared" si="219"/>
        <v>20699376.969640844</v>
      </c>
      <c r="J752" s="29">
        <f t="shared" si="220"/>
        <v>20051590.711957838</v>
      </c>
      <c r="K752" s="29">
        <f t="shared" si="221"/>
        <v>23383594.738545708</v>
      </c>
      <c r="L752" s="29">
        <f t="shared" si="222"/>
        <v>20595135.502887256</v>
      </c>
      <c r="M752" s="29">
        <f t="shared" si="223"/>
        <v>22389577.89485972</v>
      </c>
      <c r="N752" s="29">
        <f t="shared" si="224"/>
        <v>18234810.862823896</v>
      </c>
      <c r="O752" s="29">
        <f t="shared" si="225"/>
        <v>16700972.1377354</v>
      </c>
      <c r="P752" s="29">
        <f t="shared" si="226"/>
        <v>256880.75735705366</v>
      </c>
      <c r="Q752" s="29">
        <f t="shared" si="227"/>
        <v>413242.95748743415</v>
      </c>
      <c r="R752" s="29">
        <f t="shared" si="228"/>
        <v>510038.60518719349</v>
      </c>
      <c r="S752" s="29">
        <f t="shared" si="229"/>
        <v>-52120.733376793498</v>
      </c>
      <c r="T752" s="29">
        <f t="shared" si="230"/>
        <v>398351.31937977881</v>
      </c>
    </row>
    <row r="753" spans="1:20">
      <c r="A753" s="25" t="s">
        <v>1241</v>
      </c>
      <c r="B753" t="str">
        <f>VLOOKUP(A753,'Branch Population-2'!$A$2:$B$943,2,0)</f>
        <v>21606.75</v>
      </c>
      <c r="C753">
        <f t="shared" si="214"/>
        <v>0</v>
      </c>
      <c r="D753" s="98">
        <f t="shared" si="215"/>
        <v>21606.75</v>
      </c>
      <c r="E753" s="120">
        <f t="shared" si="216"/>
        <v>1.192676953404628E-3</v>
      </c>
      <c r="F753">
        <v>14013029.269356841</v>
      </c>
      <c r="G753" s="29">
        <f t="shared" si="217"/>
        <v>11801368.071516879</v>
      </c>
      <c r="H753" s="29">
        <f t="shared" si="218"/>
        <v>11675187.717915868</v>
      </c>
      <c r="I753" s="29">
        <f t="shared" si="219"/>
        <v>9743927.3058559336</v>
      </c>
      <c r="J753" s="29">
        <f t="shared" si="220"/>
        <v>9438991.4513201527</v>
      </c>
      <c r="K753" s="29">
        <f t="shared" si="221"/>
        <v>11007483.346777178</v>
      </c>
      <c r="L753" s="29">
        <f t="shared" si="222"/>
        <v>9694857.1683444269</v>
      </c>
      <c r="M753" s="29">
        <f t="shared" si="223"/>
        <v>10539564.535506759</v>
      </c>
      <c r="N753" s="29">
        <f t="shared" si="224"/>
        <v>8583769.0546910726</v>
      </c>
      <c r="O753" s="29">
        <f t="shared" si="225"/>
        <v>7861737.0313075026</v>
      </c>
      <c r="P753" s="29">
        <f t="shared" si="226"/>
        <v>120922.83886763657</v>
      </c>
      <c r="Q753" s="29">
        <f t="shared" si="227"/>
        <v>194528.04513489365</v>
      </c>
      <c r="R753" s="29">
        <f t="shared" si="228"/>
        <v>240093.172824148</v>
      </c>
      <c r="S753" s="29">
        <f t="shared" si="229"/>
        <v>-24535.068755752349</v>
      </c>
      <c r="T753" s="29">
        <f t="shared" si="230"/>
        <v>187518.02549039296</v>
      </c>
    </row>
    <row r="754" spans="1:20">
      <c r="A754" s="25" t="s">
        <v>1154</v>
      </c>
      <c r="B754" t="str">
        <f>VLOOKUP(A754,'Branch Population-2'!$A$2:$B$943,2,0)</f>
        <v>106118.4</v>
      </c>
      <c r="C754">
        <f t="shared" si="214"/>
        <v>0</v>
      </c>
      <c r="D754" s="98">
        <f t="shared" si="215"/>
        <v>106118.39999999999</v>
      </c>
      <c r="E754" s="120">
        <f t="shared" si="216"/>
        <v>5.8576588340298131E-3</v>
      </c>
      <c r="F754">
        <v>68822948.625652492</v>
      </c>
      <c r="G754" s="29">
        <f t="shared" si="217"/>
        <v>57960697.354320139</v>
      </c>
      <c r="H754" s="29">
        <f t="shared" si="218"/>
        <v>57340980.958491363</v>
      </c>
      <c r="I754" s="29">
        <f t="shared" si="219"/>
        <v>47855877.233445205</v>
      </c>
      <c r="J754" s="29">
        <f t="shared" si="220"/>
        <v>46358229.276858971</v>
      </c>
      <c r="K754" s="29">
        <f t="shared" si="221"/>
        <v>54061648.363897361</v>
      </c>
      <c r="L754" s="29">
        <f t="shared" si="222"/>
        <v>47614876.41284512</v>
      </c>
      <c r="M754" s="29">
        <f t="shared" si="223"/>
        <v>51763533.396032274</v>
      </c>
      <c r="N754" s="29">
        <f t="shared" si="224"/>
        <v>42157929.260686077</v>
      </c>
      <c r="O754" s="29">
        <f t="shared" si="225"/>
        <v>38611774.328999132</v>
      </c>
      <c r="P754" s="29">
        <f t="shared" si="226"/>
        <v>593894.87933592068</v>
      </c>
      <c r="Q754" s="29">
        <f t="shared" si="227"/>
        <v>955396.11023604637</v>
      </c>
      <c r="R754" s="29">
        <f t="shared" si="228"/>
        <v>1179182.5865075528</v>
      </c>
      <c r="S754" s="29">
        <f t="shared" si="229"/>
        <v>-120500.41030004188</v>
      </c>
      <c r="T754" s="29">
        <f t="shared" si="230"/>
        <v>920967.42157889146</v>
      </c>
    </row>
    <row r="755" spans="1:20">
      <c r="A755" s="25" t="s">
        <v>1200</v>
      </c>
      <c r="B755" t="str">
        <f>VLOOKUP(A755,'Branch Population-2'!$A$2:$B$943,2,0)</f>
        <v>330924</v>
      </c>
      <c r="C755">
        <f t="shared" si="214"/>
        <v>0</v>
      </c>
      <c r="D755" s="98">
        <f t="shared" si="215"/>
        <v>330924</v>
      </c>
      <c r="E755" s="120">
        <f t="shared" si="216"/>
        <v>1.8266765160353738E-2</v>
      </c>
      <c r="F755">
        <v>214620324.57137904</v>
      </c>
      <c r="G755" s="29">
        <f t="shared" si="217"/>
        <v>180747031.72382021</v>
      </c>
      <c r="H755" s="29">
        <f t="shared" si="218"/>
        <v>178814482.52807993</v>
      </c>
      <c r="I755" s="29">
        <f t="shared" si="219"/>
        <v>149235743.44883284</v>
      </c>
      <c r="J755" s="29">
        <f t="shared" si="220"/>
        <v>144565416.22579381</v>
      </c>
      <c r="K755" s="29">
        <f t="shared" si="221"/>
        <v>168588076.36728761</v>
      </c>
      <c r="L755" s="29">
        <f t="shared" si="222"/>
        <v>148484196.53937829</v>
      </c>
      <c r="M755" s="29">
        <f t="shared" si="223"/>
        <v>161421539.76641738</v>
      </c>
      <c r="N755" s="29">
        <f t="shared" si="224"/>
        <v>131467027.23244303</v>
      </c>
      <c r="O755" s="29">
        <f t="shared" si="225"/>
        <v>120408551.27904031</v>
      </c>
      <c r="P755" s="29">
        <f t="shared" si="226"/>
        <v>1852026.3125844363</v>
      </c>
      <c r="Q755" s="29">
        <f t="shared" si="227"/>
        <v>2979346.6767662675</v>
      </c>
      <c r="R755" s="29">
        <f t="shared" si="228"/>
        <v>3677211.6641169242</v>
      </c>
      <c r="S755" s="29">
        <f t="shared" si="229"/>
        <v>-375773.45472727693</v>
      </c>
      <c r="T755" s="29">
        <f t="shared" si="230"/>
        <v>2871982.8325584736</v>
      </c>
    </row>
    <row r="756" spans="1:20">
      <c r="A756" s="25" t="s">
        <v>349</v>
      </c>
      <c r="B756" t="str">
        <f>VLOOKUP(A756,'Branch Population-2'!$A$2:$B$943,2,0)</f>
        <v>203243.96</v>
      </c>
      <c r="C756">
        <f t="shared" si="214"/>
        <v>0</v>
      </c>
      <c r="D756" s="98">
        <f t="shared" si="215"/>
        <v>203243.96</v>
      </c>
      <c r="E756" s="120">
        <f t="shared" si="216"/>
        <v>1.1218919412252748E-2</v>
      </c>
      <c r="F756">
        <v>131813602.70748684</v>
      </c>
      <c r="G756" s="29">
        <f t="shared" si="217"/>
        <v>111009604.88146777</v>
      </c>
      <c r="H756" s="29">
        <f t="shared" si="218"/>
        <v>109822688.99915925</v>
      </c>
      <c r="I756" s="29">
        <f t="shared" si="219"/>
        <v>91656282.022714704</v>
      </c>
      <c r="J756" s="29">
        <f t="shared" si="220"/>
        <v>88787901.973802403</v>
      </c>
      <c r="K756" s="29">
        <f t="shared" si="221"/>
        <v>103541925.78860991</v>
      </c>
      <c r="L756" s="29">
        <f t="shared" si="222"/>
        <v>91194703.624039158</v>
      </c>
      <c r="M756" s="29">
        <f t="shared" si="223"/>
        <v>99140446.058382407</v>
      </c>
      <c r="N756" s="29">
        <f t="shared" si="224"/>
        <v>80743249.882600114</v>
      </c>
      <c r="O756" s="29">
        <f t="shared" si="225"/>
        <v>73951453.444945708</v>
      </c>
      <c r="P756" s="29">
        <f t="shared" si="226"/>
        <v>1137461.0538790135</v>
      </c>
      <c r="Q756" s="29">
        <f t="shared" si="227"/>
        <v>1829828.6518923261</v>
      </c>
      <c r="R756" s="29">
        <f t="shared" si="228"/>
        <v>2258437.1649481864</v>
      </c>
      <c r="S756" s="29">
        <f t="shared" si="229"/>
        <v>-230789.19933777087</v>
      </c>
      <c r="T756" s="29">
        <f t="shared" si="230"/>
        <v>1763888.8806529627</v>
      </c>
    </row>
    <row r="757" spans="1:20">
      <c r="A757" s="25" t="s">
        <v>1118</v>
      </c>
      <c r="B757" t="str">
        <f>VLOOKUP(A757,'Branch Population-2'!$A$2:$B$943,2,0)</f>
        <v>52945.05</v>
      </c>
      <c r="C757">
        <f t="shared" si="214"/>
        <v>0</v>
      </c>
      <c r="D757" s="98">
        <f t="shared" si="215"/>
        <v>52945.05</v>
      </c>
      <c r="E757" s="120">
        <f t="shared" si="216"/>
        <v>2.9225284196769852E-3</v>
      </c>
      <c r="F757">
        <v>34337442.480593398</v>
      </c>
      <c r="G757" s="29">
        <f t="shared" si="217"/>
        <v>28918001.208643816</v>
      </c>
      <c r="H757" s="29">
        <f t="shared" si="218"/>
        <v>28608809.630529422</v>
      </c>
      <c r="I757" s="29">
        <f t="shared" si="219"/>
        <v>23876460.75438961</v>
      </c>
      <c r="J757" s="29">
        <f t="shared" si="220"/>
        <v>23129247.773946479</v>
      </c>
      <c r="K757" s="29">
        <f t="shared" si="221"/>
        <v>26972670.8630074</v>
      </c>
      <c r="L757" s="29">
        <f t="shared" si="222"/>
        <v>23756219.585122898</v>
      </c>
      <c r="M757" s="29">
        <f t="shared" si="223"/>
        <v>25826085.427499838</v>
      </c>
      <c r="N757" s="29">
        <f t="shared" si="224"/>
        <v>21033615.966726672</v>
      </c>
      <c r="O757" s="29">
        <f t="shared" si="225"/>
        <v>19264353.047516506</v>
      </c>
      <c r="P757" s="29">
        <f t="shared" si="226"/>
        <v>296308.59569296456</v>
      </c>
      <c r="Q757" s="29">
        <f t="shared" si="227"/>
        <v>476670.34959303</v>
      </c>
      <c r="R757" s="29">
        <f t="shared" si="228"/>
        <v>588322.86391211802</v>
      </c>
      <c r="S757" s="29">
        <f t="shared" si="229"/>
        <v>-60120.584633355131</v>
      </c>
      <c r="T757" s="29">
        <f t="shared" si="230"/>
        <v>459493.03969778563</v>
      </c>
    </row>
    <row r="758" spans="1:20">
      <c r="A758" s="25" t="s">
        <v>1204</v>
      </c>
      <c r="B758" t="str">
        <f>VLOOKUP(A758,'Branch Population-2'!$A$2:$B$943,2,0)</f>
        <v>141388.2</v>
      </c>
      <c r="C758">
        <f t="shared" si="214"/>
        <v>0</v>
      </c>
      <c r="D758" s="98">
        <f t="shared" si="215"/>
        <v>141388.20000000001</v>
      </c>
      <c r="E758" s="120">
        <f t="shared" si="216"/>
        <v>7.8045262532941903E-3</v>
      </c>
      <c r="F758">
        <v>91697130.986459285</v>
      </c>
      <c r="G758" s="29">
        <f t="shared" si="217"/>
        <v>77224672.344024122</v>
      </c>
      <c r="H758" s="29">
        <f t="shared" si="218"/>
        <v>76398985.321634799</v>
      </c>
      <c r="I758" s="29">
        <f t="shared" si="219"/>
        <v>63761386.728953682</v>
      </c>
      <c r="J758" s="29">
        <f t="shared" si="220"/>
        <v>61765976.424846143</v>
      </c>
      <c r="K758" s="29">
        <f t="shared" si="221"/>
        <v>72029724.828157932</v>
      </c>
      <c r="L758" s="29">
        <f t="shared" si="222"/>
        <v>63440286.220246717</v>
      </c>
      <c r="M758" s="29">
        <f t="shared" si="223"/>
        <v>68967802.120130837</v>
      </c>
      <c r="N758" s="29">
        <f t="shared" si="224"/>
        <v>56169653.273096249</v>
      </c>
      <c r="O758" s="29">
        <f t="shared" si="225"/>
        <v>51444888.644979537</v>
      </c>
      <c r="P758" s="29">
        <f t="shared" si="226"/>
        <v>791283.39645643963</v>
      </c>
      <c r="Q758" s="29">
        <f t="shared" si="227"/>
        <v>1272934.1595168812</v>
      </c>
      <c r="R758" s="29">
        <f t="shared" si="228"/>
        <v>1571098.9176019165</v>
      </c>
      <c r="S758" s="29">
        <f t="shared" si="229"/>
        <v>-160550.2543534805</v>
      </c>
      <c r="T758" s="29">
        <f t="shared" si="230"/>
        <v>1227062.6582730296</v>
      </c>
    </row>
    <row r="759" spans="1:20">
      <c r="A759" s="25" t="s">
        <v>1174</v>
      </c>
      <c r="B759" t="str">
        <f>VLOOKUP(A759,'Branch Population-2'!$A$2:$B$943,2,0)</f>
        <v>56096.69</v>
      </c>
      <c r="C759">
        <f t="shared" si="214"/>
        <v>0</v>
      </c>
      <c r="D759" s="98">
        <f t="shared" si="215"/>
        <v>56096.69</v>
      </c>
      <c r="E759" s="120">
        <f t="shared" si="216"/>
        <v>3.0964966654070539E-3</v>
      </c>
      <c r="F759">
        <v>36381434.453771956</v>
      </c>
      <c r="G759" s="29">
        <f t="shared" si="217"/>
        <v>30639392.147536315</v>
      </c>
      <c r="H759" s="29">
        <f t="shared" si="218"/>
        <v>30311795.43909815</v>
      </c>
      <c r="I759" s="29">
        <f t="shared" si="219"/>
        <v>25297745.818280652</v>
      </c>
      <c r="J759" s="29">
        <f t="shared" si="220"/>
        <v>24506053.772888415</v>
      </c>
      <c r="K759" s="29">
        <f t="shared" si="221"/>
        <v>28578262.856946182</v>
      </c>
      <c r="L759" s="29">
        <f t="shared" si="222"/>
        <v>25170347.098332476</v>
      </c>
      <c r="M759" s="29">
        <f t="shared" si="223"/>
        <v>27363425.063154645</v>
      </c>
      <c r="N759" s="29">
        <f t="shared" si="224"/>
        <v>22285676.082363065</v>
      </c>
      <c r="O759" s="29">
        <f t="shared" si="225"/>
        <v>20411094.917411331</v>
      </c>
      <c r="P759" s="29">
        <f t="shared" si="226"/>
        <v>313946.84558657644</v>
      </c>
      <c r="Q759" s="29">
        <f t="shared" si="227"/>
        <v>505044.92550884042</v>
      </c>
      <c r="R759" s="29">
        <f t="shared" si="228"/>
        <v>623343.73688928946</v>
      </c>
      <c r="S759" s="29">
        <f t="shared" si="229"/>
        <v>-63699.359974087973</v>
      </c>
      <c r="T759" s="29">
        <f t="shared" si="230"/>
        <v>486845.10837338661</v>
      </c>
    </row>
    <row r="760" spans="1:20">
      <c r="A760" s="25" t="s">
        <v>1175</v>
      </c>
      <c r="B760" t="str">
        <f>VLOOKUP(A760,'Branch Population-2'!$A$2:$B$943,2,0)</f>
        <v>313932</v>
      </c>
      <c r="C760">
        <f t="shared" si="214"/>
        <v>0</v>
      </c>
      <c r="D760" s="98">
        <f t="shared" si="215"/>
        <v>313932</v>
      </c>
      <c r="E760" s="120">
        <f t="shared" si="216"/>
        <v>1.7328819065163512E-2</v>
      </c>
      <c r="F760">
        <v>203600185.33966157</v>
      </c>
      <c r="G760" s="29">
        <f t="shared" si="217"/>
        <v>171466189.10421222</v>
      </c>
      <c r="H760" s="29">
        <f t="shared" si="218"/>
        <v>169632870.7769917</v>
      </c>
      <c r="I760" s="29">
        <f t="shared" si="219"/>
        <v>141572915.26869914</v>
      </c>
      <c r="J760" s="29">
        <f t="shared" si="220"/>
        <v>137142395.97791609</v>
      </c>
      <c r="K760" s="29">
        <f t="shared" si="221"/>
        <v>159931561.29544953</v>
      </c>
      <c r="L760" s="29">
        <f t="shared" si="222"/>
        <v>140859958.14144668</v>
      </c>
      <c r="M760" s="29">
        <f t="shared" si="223"/>
        <v>153133005.83200657</v>
      </c>
      <c r="N760" s="29">
        <f t="shared" si="224"/>
        <v>124716571.76008785</v>
      </c>
      <c r="O760" s="29">
        <f t="shared" si="225"/>
        <v>114225916.88765904</v>
      </c>
      <c r="P760" s="29">
        <f t="shared" si="226"/>
        <v>1756930.0635863743</v>
      </c>
      <c r="Q760" s="29">
        <f t="shared" si="227"/>
        <v>2826365.754465037</v>
      </c>
      <c r="R760" s="29">
        <f t="shared" si="228"/>
        <v>3488397.3726280183</v>
      </c>
      <c r="S760" s="29">
        <f t="shared" si="229"/>
        <v>-356478.56362622086</v>
      </c>
      <c r="T760" s="29">
        <f t="shared" si="230"/>
        <v>2724514.7362861163</v>
      </c>
    </row>
    <row r="761" spans="1:20">
      <c r="A761" s="25" t="s">
        <v>1103</v>
      </c>
      <c r="B761" t="str">
        <f>VLOOKUP(A761,'Branch Population-2'!$A$2:$B$943,2,0)</f>
        <v>301543.44</v>
      </c>
      <c r="C761">
        <f t="shared" si="214"/>
        <v>0</v>
      </c>
      <c r="D761" s="98">
        <f t="shared" si="215"/>
        <v>301543.44</v>
      </c>
      <c r="E761" s="120">
        <f t="shared" si="216"/>
        <v>1.6644979524377858E-2</v>
      </c>
      <c r="F761">
        <v>195565601.05997196</v>
      </c>
      <c r="G761" s="29">
        <f t="shared" si="217"/>
        <v>164699694.53950113</v>
      </c>
      <c r="H761" s="29">
        <f t="shared" si="218"/>
        <v>162938723.64451393</v>
      </c>
      <c r="I761" s="29">
        <f t="shared" si="219"/>
        <v>135986085.77957031</v>
      </c>
      <c r="J761" s="29">
        <f t="shared" si="220"/>
        <v>131730406.11668447</v>
      </c>
      <c r="K761" s="29">
        <f t="shared" si="221"/>
        <v>153620252.65853977</v>
      </c>
      <c r="L761" s="29">
        <f t="shared" si="222"/>
        <v>135301263.76485303</v>
      </c>
      <c r="M761" s="29">
        <f t="shared" si="223"/>
        <v>147089985.58962873</v>
      </c>
      <c r="N761" s="29">
        <f t="shared" si="224"/>
        <v>119794936.71732649</v>
      </c>
      <c r="O761" s="29">
        <f t="shared" si="225"/>
        <v>109718269.92934394</v>
      </c>
      <c r="P761" s="29">
        <f t="shared" si="226"/>
        <v>1687597.1076961062</v>
      </c>
      <c r="Q761" s="29">
        <f t="shared" si="227"/>
        <v>2714830.1297719972</v>
      </c>
      <c r="R761" s="29">
        <f t="shared" si="228"/>
        <v>3350736.2862951676</v>
      </c>
      <c r="S761" s="29">
        <f t="shared" si="229"/>
        <v>-342411.00735863025</v>
      </c>
      <c r="T761" s="29">
        <f t="shared" si="230"/>
        <v>2616998.4133838168</v>
      </c>
    </row>
    <row r="762" spans="1:20">
      <c r="A762" s="25" t="s">
        <v>404</v>
      </c>
      <c r="B762" t="str">
        <f>VLOOKUP(A762,'Branch Population-2'!$A$2:$B$943,2,0)</f>
        <v>292405.76</v>
      </c>
      <c r="C762">
        <f t="shared" si="214"/>
        <v>0</v>
      </c>
      <c r="D762" s="98">
        <f t="shared" si="215"/>
        <v>292405.76000000001</v>
      </c>
      <c r="E762" s="120">
        <f t="shared" si="216"/>
        <v>1.6140586205457316E-2</v>
      </c>
      <c r="F762">
        <v>189639370.7248213</v>
      </c>
      <c r="G762" s="29">
        <f t="shared" si="217"/>
        <v>159708794.70497081</v>
      </c>
      <c r="H762" s="29">
        <f t="shared" si="218"/>
        <v>158001186.56437713</v>
      </c>
      <c r="I762" s="29">
        <f t="shared" si="219"/>
        <v>131865295.3014015</v>
      </c>
      <c r="J762" s="29">
        <f t="shared" si="220"/>
        <v>127738575.62830009</v>
      </c>
      <c r="K762" s="29">
        <f t="shared" si="221"/>
        <v>148965093.48706886</v>
      </c>
      <c r="L762" s="29">
        <f t="shared" si="222"/>
        <v>131201225.46894839</v>
      </c>
      <c r="M762" s="29">
        <f t="shared" si="223"/>
        <v>142632713.29903391</v>
      </c>
      <c r="N762" s="29">
        <f t="shared" si="224"/>
        <v>116164787.11983176</v>
      </c>
      <c r="O762" s="29">
        <f t="shared" si="225"/>
        <v>106393473.87087898</v>
      </c>
      <c r="P762" s="29">
        <f t="shared" si="226"/>
        <v>1636457.8014022848</v>
      </c>
      <c r="Q762" s="29">
        <f t="shared" si="227"/>
        <v>2632562.5500819366</v>
      </c>
      <c r="R762" s="29">
        <f t="shared" si="228"/>
        <v>3249198.8230741019</v>
      </c>
      <c r="S762" s="29">
        <f t="shared" si="229"/>
        <v>-332034.91622655053</v>
      </c>
      <c r="T762" s="29">
        <f t="shared" si="230"/>
        <v>2537695.4311600649</v>
      </c>
    </row>
    <row r="763" spans="1:20">
      <c r="A763" s="25" t="s">
        <v>1104</v>
      </c>
      <c r="B763" t="str">
        <f>VLOOKUP(A763,'Branch Population-2'!$A$2:$B$943,2,0)</f>
        <v>143197</v>
      </c>
      <c r="C763">
        <f t="shared" si="214"/>
        <v>0</v>
      </c>
      <c r="D763" s="98">
        <f t="shared" si="215"/>
        <v>143197</v>
      </c>
      <c r="E763" s="120">
        <f t="shared" si="216"/>
        <v>7.9043707034460297E-3</v>
      </c>
      <c r="F763">
        <v>92870225.845353484</v>
      </c>
      <c r="G763" s="29">
        <f t="shared" si="217"/>
        <v>78212618.914783686</v>
      </c>
      <c r="H763" s="29">
        <f t="shared" si="218"/>
        <v>77376368.757096678</v>
      </c>
      <c r="I763" s="29">
        <f t="shared" si="219"/>
        <v>64577095.510275811</v>
      </c>
      <c r="J763" s="29">
        <f t="shared" si="220"/>
        <v>62556157.629198834</v>
      </c>
      <c r="K763" s="29">
        <f t="shared" si="221"/>
        <v>72951211.6726695</v>
      </c>
      <c r="L763" s="29">
        <f t="shared" si="222"/>
        <v>64251887.115619749</v>
      </c>
      <c r="M763" s="29">
        <f t="shared" si="223"/>
        <v>69850117.337913439</v>
      </c>
      <c r="N763" s="29">
        <f t="shared" si="224"/>
        <v>56888239.893764555</v>
      </c>
      <c r="O763" s="29">
        <f t="shared" si="225"/>
        <v>52103030.658111021</v>
      </c>
      <c r="P763" s="29">
        <f t="shared" si="226"/>
        <v>801406.40111673228</v>
      </c>
      <c r="Q763" s="29">
        <f t="shared" si="227"/>
        <v>1289218.9931008301</v>
      </c>
      <c r="R763" s="29">
        <f t="shared" si="228"/>
        <v>1591198.2167100336</v>
      </c>
      <c r="S763" s="29">
        <f t="shared" si="229"/>
        <v>-162604.19732803263</v>
      </c>
      <c r="T763" s="29">
        <f t="shared" si="230"/>
        <v>1242760.6510071065</v>
      </c>
    </row>
    <row r="764" spans="1:20">
      <c r="A764" s="25" t="s">
        <v>1242</v>
      </c>
      <c r="B764" t="str">
        <f>VLOOKUP(A764,'Branch Population-2'!$A$2:$B$943,2,0)</f>
        <v>99927.9</v>
      </c>
      <c r="C764">
        <f t="shared" si="214"/>
        <v>0</v>
      </c>
      <c r="D764" s="98">
        <f t="shared" si="215"/>
        <v>99927.9</v>
      </c>
      <c r="E764" s="120">
        <f t="shared" si="216"/>
        <v>5.5159477168996874E-3</v>
      </c>
      <c r="F764">
        <v>64808107.999831699</v>
      </c>
      <c r="G764" s="29">
        <f t="shared" si="217"/>
        <v>54579514.666191421</v>
      </c>
      <c r="H764" s="29">
        <f t="shared" si="218"/>
        <v>53995949.911815755</v>
      </c>
      <c r="I764" s="29">
        <f t="shared" si="219"/>
        <v>45064167.143454753</v>
      </c>
      <c r="J764" s="29">
        <f t="shared" si="220"/>
        <v>43653885.653713547</v>
      </c>
      <c r="K764" s="29">
        <f t="shared" si="221"/>
        <v>50907919.753244482</v>
      </c>
      <c r="L764" s="29">
        <f t="shared" si="222"/>
        <v>44837225.294530883</v>
      </c>
      <c r="M764" s="29">
        <f t="shared" si="223"/>
        <v>48743867.122434691</v>
      </c>
      <c r="N764" s="29">
        <f t="shared" si="224"/>
        <v>39698613.429611765</v>
      </c>
      <c r="O764" s="29">
        <f t="shared" si="225"/>
        <v>36359326.224017628</v>
      </c>
      <c r="P764" s="29">
        <f t="shared" si="226"/>
        <v>559249.55627668672</v>
      </c>
      <c r="Q764" s="29">
        <f t="shared" si="227"/>
        <v>899662.32966249611</v>
      </c>
      <c r="R764" s="29">
        <f t="shared" si="228"/>
        <v>1110394.046520378</v>
      </c>
      <c r="S764" s="29">
        <f t="shared" si="229"/>
        <v>-113470.92446193645</v>
      </c>
      <c r="T764" s="29">
        <f t="shared" si="230"/>
        <v>867242.06553051411</v>
      </c>
    </row>
    <row r="765" spans="1:20">
      <c r="A765" s="25" t="s">
        <v>1184</v>
      </c>
      <c r="B765" t="str">
        <f>VLOOKUP(A765,'Branch Population-2'!$A$2:$B$943,2,0)</f>
        <v>115556.85</v>
      </c>
      <c r="C765">
        <f t="shared" si="214"/>
        <v>0</v>
      </c>
      <c r="D765" s="98">
        <f t="shared" si="215"/>
        <v>115556.85</v>
      </c>
      <c r="E765" s="120">
        <f t="shared" si="216"/>
        <v>6.3786544391468223E-3</v>
      </c>
      <c r="F765">
        <v>74944242.948369294</v>
      </c>
      <c r="G765" s="29">
        <f t="shared" si="217"/>
        <v>63115874.439009361</v>
      </c>
      <c r="H765" s="29">
        <f t="shared" si="218"/>
        <v>62441038.834671877</v>
      </c>
      <c r="I765" s="29">
        <f t="shared" si="219"/>
        <v>52112305.001617469</v>
      </c>
      <c r="J765" s="29">
        <f t="shared" si="220"/>
        <v>50481452.291135199</v>
      </c>
      <c r="K765" s="29">
        <f t="shared" si="221"/>
        <v>58870033.761719309</v>
      </c>
      <c r="L765" s="29">
        <f t="shared" si="222"/>
        <v>51849868.933264002</v>
      </c>
      <c r="M765" s="29">
        <f t="shared" si="223"/>
        <v>56367518.395634435</v>
      </c>
      <c r="N765" s="29">
        <f t="shared" si="224"/>
        <v>45907566.528403305</v>
      </c>
      <c r="O765" s="29">
        <f t="shared" si="225"/>
        <v>42046007.236916542</v>
      </c>
      <c r="P765" s="29">
        <f t="shared" si="226"/>
        <v>646717.45415676362</v>
      </c>
      <c r="Q765" s="29">
        <f t="shared" si="227"/>
        <v>1040371.5566869676</v>
      </c>
      <c r="R765" s="29">
        <f t="shared" si="228"/>
        <v>1284062.1915866176</v>
      </c>
      <c r="S765" s="29">
        <f t="shared" si="229"/>
        <v>-131218.03417673465</v>
      </c>
      <c r="T765" s="29">
        <f t="shared" si="230"/>
        <v>1002880.689779329</v>
      </c>
    </row>
    <row r="766" spans="1:20">
      <c r="A766" s="25" t="s">
        <v>1135</v>
      </c>
      <c r="B766" t="str">
        <f>VLOOKUP(A766,'Branch Population-2'!$A$2:$B$943,2,0)</f>
        <v>163736.1</v>
      </c>
      <c r="C766">
        <f t="shared" si="214"/>
        <v>0</v>
      </c>
      <c r="D766" s="98">
        <f t="shared" si="215"/>
        <v>163736.1</v>
      </c>
      <c r="E766" s="120">
        <f t="shared" si="216"/>
        <v>9.0381141499927351E-3</v>
      </c>
      <c r="F766">
        <v>106190832.11266567</v>
      </c>
      <c r="G766" s="29">
        <f t="shared" si="217"/>
        <v>89430848.355013832</v>
      </c>
      <c r="H766" s="29">
        <f t="shared" si="218"/>
        <v>88474652.768206447</v>
      </c>
      <c r="I766" s="29">
        <f t="shared" si="219"/>
        <v>73839548.092348814</v>
      </c>
      <c r="J766" s="29">
        <f t="shared" si="220"/>
        <v>71528742.090897605</v>
      </c>
      <c r="K766" s="29">
        <f t="shared" si="221"/>
        <v>83414784.454683974</v>
      </c>
      <c r="L766" s="29">
        <f t="shared" si="222"/>
        <v>73467694.25303483</v>
      </c>
      <c r="M766" s="29">
        <f t="shared" si="223"/>
        <v>79868892.486939892</v>
      </c>
      <c r="N766" s="29">
        <f t="shared" si="224"/>
        <v>65047860.891425274</v>
      </c>
      <c r="O766" s="29">
        <f t="shared" si="225"/>
        <v>59576297.255805179</v>
      </c>
      <c r="P766" s="29">
        <f t="shared" si="226"/>
        <v>916354.10402375332</v>
      </c>
      <c r="Q766" s="29">
        <f t="shared" si="227"/>
        <v>1474134.8629947337</v>
      </c>
      <c r="R766" s="29">
        <f t="shared" si="228"/>
        <v>1819427.7137862928</v>
      </c>
      <c r="S766" s="29">
        <f t="shared" si="229"/>
        <v>-185926.91965699344</v>
      </c>
      <c r="T766" s="29">
        <f t="shared" si="230"/>
        <v>1421012.8859498783</v>
      </c>
    </row>
    <row r="767" spans="1:20">
      <c r="A767" s="25" t="s">
        <v>1155</v>
      </c>
      <c r="B767" t="str">
        <f>VLOOKUP(A767,'Branch Population-2'!$A$2:$B$943,2,0)</f>
        <v>58365.12</v>
      </c>
      <c r="C767">
        <f t="shared" si="214"/>
        <v>0</v>
      </c>
      <c r="D767" s="98">
        <f t="shared" si="215"/>
        <v>58365.120000000003</v>
      </c>
      <c r="E767" s="120">
        <f t="shared" si="216"/>
        <v>3.2217123587163976E-3</v>
      </c>
      <c r="F767">
        <v>37852621.744108878</v>
      </c>
      <c r="G767" s="29">
        <f t="shared" si="217"/>
        <v>31878383.544876084</v>
      </c>
      <c r="H767" s="29">
        <f t="shared" si="218"/>
        <v>31537539.527170252</v>
      </c>
      <c r="I767" s="29">
        <f t="shared" si="219"/>
        <v>26320732.478394866</v>
      </c>
      <c r="J767" s="29">
        <f t="shared" si="220"/>
        <v>25497026.102272436</v>
      </c>
      <c r="K767" s="29">
        <f t="shared" si="221"/>
        <v>29733906.600143552</v>
      </c>
      <c r="L767" s="29">
        <f t="shared" si="222"/>
        <v>26188182.027064819</v>
      </c>
      <c r="M767" s="29">
        <f t="shared" si="223"/>
        <v>28469943.367817752</v>
      </c>
      <c r="N767" s="29">
        <f t="shared" si="224"/>
        <v>23186861.093377348</v>
      </c>
      <c r="O767" s="29">
        <f t="shared" si="225"/>
        <v>21236475.880949523</v>
      </c>
      <c r="P767" s="29">
        <f t="shared" si="226"/>
        <v>326642.18363475642</v>
      </c>
      <c r="Q767" s="29">
        <f t="shared" si="227"/>
        <v>525467.86062982562</v>
      </c>
      <c r="R767" s="29">
        <f t="shared" si="228"/>
        <v>648550.42257915402</v>
      </c>
      <c r="S767" s="29">
        <f t="shared" si="229"/>
        <v>-66275.225665023041</v>
      </c>
      <c r="T767" s="29">
        <f t="shared" si="230"/>
        <v>506532.08186839038</v>
      </c>
    </row>
    <row r="768" spans="1:20">
      <c r="A768" s="25" t="s">
        <v>1040</v>
      </c>
      <c r="B768" t="str">
        <f>VLOOKUP(A768,'Branch Population-2'!$A$2:$B$943,2,0)</f>
        <v>40500</v>
      </c>
      <c r="C768">
        <f t="shared" si="214"/>
        <v>0</v>
      </c>
      <c r="D768" s="98">
        <f t="shared" si="215"/>
        <v>40500</v>
      </c>
      <c r="E768" s="120">
        <f t="shared" si="216"/>
        <v>2.2355706717987404E-3</v>
      </c>
      <c r="F768">
        <v>26266221.685767278</v>
      </c>
      <c r="G768" s="29">
        <f t="shared" si="217"/>
        <v>22120652.430209711</v>
      </c>
      <c r="H768" s="29">
        <f t="shared" si="218"/>
        <v>21884138.177911658</v>
      </c>
      <c r="I768" s="29">
        <f t="shared" si="219"/>
        <v>18264156.149683099</v>
      </c>
      <c r="J768" s="29">
        <f t="shared" si="220"/>
        <v>17692580.039962798</v>
      </c>
      <c r="K768" s="29">
        <f t="shared" si="221"/>
        <v>20632583.59283445</v>
      </c>
      <c r="L768" s="29">
        <f t="shared" si="222"/>
        <v>18172178.384900521</v>
      </c>
      <c r="M768" s="29">
        <f t="shared" si="223"/>
        <v>19755509.907229163</v>
      </c>
      <c r="N768" s="29">
        <f t="shared" si="224"/>
        <v>16089538.996609321</v>
      </c>
      <c r="O768" s="29">
        <f t="shared" si="225"/>
        <v>14736151.886237118</v>
      </c>
      <c r="P768" s="29">
        <f t="shared" si="226"/>
        <v>226659.49178563559</v>
      </c>
      <c r="Q768" s="29">
        <f t="shared" si="227"/>
        <v>364626.13895950076</v>
      </c>
      <c r="R768" s="29">
        <f t="shared" si="228"/>
        <v>450034.06340046489</v>
      </c>
      <c r="S768" s="29">
        <f t="shared" si="229"/>
        <v>-45988.882391288382</v>
      </c>
      <c r="T768" s="29">
        <f t="shared" si="230"/>
        <v>351486.45827627543</v>
      </c>
    </row>
    <row r="769" spans="1:20">
      <c r="A769" s="25" t="s">
        <v>1105</v>
      </c>
      <c r="B769" t="str">
        <f>VLOOKUP(A769,'Branch Population-2'!$A$2:$B$943,2,0)</f>
        <v>77737.44</v>
      </c>
      <c r="C769">
        <f t="shared" si="214"/>
        <v>0</v>
      </c>
      <c r="D769" s="98">
        <f t="shared" si="215"/>
        <v>77737.440000000002</v>
      </c>
      <c r="E769" s="120">
        <f t="shared" si="216"/>
        <v>4.2910503941904756E-3</v>
      </c>
      <c r="F769">
        <v>50416514.378371172</v>
      </c>
      <c r="G769" s="29">
        <f t="shared" si="217"/>
        <v>42459330.643315591</v>
      </c>
      <c r="H769" s="29">
        <f t="shared" si="218"/>
        <v>42005355.026101649</v>
      </c>
      <c r="I769" s="29">
        <f t="shared" si="219"/>
        <v>35057005.995965943</v>
      </c>
      <c r="J769" s="29">
        <f t="shared" si="220"/>
        <v>33959898.254365571</v>
      </c>
      <c r="K769" s="29">
        <f t="shared" si="221"/>
        <v>39603067.385011174</v>
      </c>
      <c r="L769" s="29">
        <f t="shared" si="222"/>
        <v>34880459.922604963</v>
      </c>
      <c r="M769" s="29">
        <f t="shared" si="223"/>
        <v>37919574.47117611</v>
      </c>
      <c r="N769" s="29">
        <f t="shared" si="224"/>
        <v>30882952.404359929</v>
      </c>
      <c r="O769" s="29">
        <f t="shared" si="225"/>
        <v>28285203.039191227</v>
      </c>
      <c r="P769" s="29">
        <f t="shared" si="226"/>
        <v>435059.96649669972</v>
      </c>
      <c r="Q769" s="29">
        <f t="shared" si="227"/>
        <v>699879.07653816917</v>
      </c>
      <c r="R769" s="29">
        <f t="shared" si="228"/>
        <v>863814.71608765016</v>
      </c>
      <c r="S769" s="29">
        <f t="shared" si="229"/>
        <v>-88273.036680489793</v>
      </c>
      <c r="T769" s="29">
        <f t="shared" si="230"/>
        <v>674658.20891517191</v>
      </c>
    </row>
    <row r="770" spans="1:20">
      <c r="A770" s="25" t="s">
        <v>1119</v>
      </c>
      <c r="B770" t="str">
        <f>VLOOKUP(A770,'Branch Population-2'!$A$2:$B$943,2,0)</f>
        <v>125852.4</v>
      </c>
      <c r="C770">
        <f t="shared" si="214"/>
        <v>0</v>
      </c>
      <c r="D770" s="98">
        <f t="shared" si="215"/>
        <v>125852.4</v>
      </c>
      <c r="E770" s="120">
        <f t="shared" si="216"/>
        <v>6.9469613435921927E-3</v>
      </c>
      <c r="F770">
        <v>81621408.347798958</v>
      </c>
      <c r="G770" s="29">
        <f t="shared" si="217"/>
        <v>68739190.071795672</v>
      </c>
      <c r="H770" s="29">
        <f t="shared" si="218"/>
        <v>68004229.916587874</v>
      </c>
      <c r="I770" s="29">
        <f t="shared" si="219"/>
        <v>56755256.429935239</v>
      </c>
      <c r="J770" s="29">
        <f t="shared" si="220"/>
        <v>54979102.721516401</v>
      </c>
      <c r="K770" s="29">
        <f t="shared" si="221"/>
        <v>64115065.761946626</v>
      </c>
      <c r="L770" s="29">
        <f t="shared" si="222"/>
        <v>56469438.591798872</v>
      </c>
      <c r="M770" s="29">
        <f t="shared" si="223"/>
        <v>61389588.519717723</v>
      </c>
      <c r="N770" s="29">
        <f t="shared" si="224"/>
        <v>49997706.113996908</v>
      </c>
      <c r="O770" s="29">
        <f t="shared" si="225"/>
        <v>45792100.781418972</v>
      </c>
      <c r="P770" s="29">
        <f t="shared" si="226"/>
        <v>704336.81540746975</v>
      </c>
      <c r="Q770" s="29">
        <f t="shared" si="227"/>
        <v>1133063.5726120167</v>
      </c>
      <c r="R770" s="29">
        <f t="shared" si="228"/>
        <v>1398465.8508814978</v>
      </c>
      <c r="S770" s="29">
        <f t="shared" si="229"/>
        <v>-142908.91906818227</v>
      </c>
      <c r="T770" s="29">
        <f t="shared" si="230"/>
        <v>1092232.45287825</v>
      </c>
    </row>
    <row r="771" spans="1:20">
      <c r="A771" s="25" t="s">
        <v>285</v>
      </c>
      <c r="B771" t="str">
        <f>VLOOKUP(A771,'Branch Population-2'!$A$2:$B$943,2,0)</f>
        <v>198483.25</v>
      </c>
      <c r="C771">
        <f t="shared" si="214"/>
        <v>0</v>
      </c>
      <c r="D771" s="98">
        <f t="shared" si="215"/>
        <v>198483.25</v>
      </c>
      <c r="E771" s="120">
        <f t="shared" si="216"/>
        <v>1.0956131667735737E-2</v>
      </c>
      <c r="F771">
        <v>128726050.50398934</v>
      </c>
      <c r="G771" s="29">
        <f t="shared" si="217"/>
        <v>108409357.69057831</v>
      </c>
      <c r="H771" s="29">
        <f t="shared" si="218"/>
        <v>107250243.67903665</v>
      </c>
      <c r="I771" s="29">
        <f t="shared" si="219"/>
        <v>89509359.780162662</v>
      </c>
      <c r="J771" s="29">
        <f t="shared" si="220"/>
        <v>86708167.585603625</v>
      </c>
      <c r="K771" s="29">
        <f t="shared" si="221"/>
        <v>101116598.70129527</v>
      </c>
      <c r="L771" s="29">
        <f t="shared" si="222"/>
        <v>89058593.220118687</v>
      </c>
      <c r="M771" s="29">
        <f t="shared" si="223"/>
        <v>96818217.575161561</v>
      </c>
      <c r="N771" s="29">
        <f t="shared" si="224"/>
        <v>78851950.396265611</v>
      </c>
      <c r="O771" s="29">
        <f t="shared" si="225"/>
        <v>72219242.441332683</v>
      </c>
      <c r="P771" s="29">
        <f t="shared" si="226"/>
        <v>1110817.594394105</v>
      </c>
      <c r="Q771" s="29">
        <f t="shared" si="227"/>
        <v>1786967.4344600823</v>
      </c>
      <c r="R771" s="29">
        <f t="shared" si="228"/>
        <v>2205536.3830723534</v>
      </c>
      <c r="S771" s="29">
        <f t="shared" si="229"/>
        <v>-225383.28002199234</v>
      </c>
      <c r="T771" s="29">
        <f t="shared" si="230"/>
        <v>1722572.2115966557</v>
      </c>
    </row>
    <row r="772" spans="1:20">
      <c r="A772" s="25" t="s">
        <v>1127</v>
      </c>
      <c r="B772" t="str">
        <f>VLOOKUP(A772,'Branch Population-2'!$A$2:$B$943,2,0)</f>
        <v>43230.66</v>
      </c>
      <c r="C772">
        <f t="shared" ref="C772:C835" si="231">N(B772)</f>
        <v>0</v>
      </c>
      <c r="D772" s="98">
        <f t="shared" ref="D772:D835" si="232">VALUE(B772)</f>
        <v>43230.66</v>
      </c>
      <c r="E772" s="120">
        <f t="shared" si="216"/>
        <v>2.3863011263827887E-3</v>
      </c>
      <c r="F772">
        <v>28037187.634124249</v>
      </c>
      <c r="G772" s="29">
        <f t="shared" si="217"/>
        <v>23612108.745396785</v>
      </c>
      <c r="H772" s="29">
        <f t="shared" si="218"/>
        <v>23359647.826230086</v>
      </c>
      <c r="I772" s="29">
        <f t="shared" si="219"/>
        <v>19495593.202317514</v>
      </c>
      <c r="J772" s="29">
        <f t="shared" si="220"/>
        <v>18885479.314331315</v>
      </c>
      <c r="K772" s="29">
        <f t="shared" si="221"/>
        <v>22023708.795639623</v>
      </c>
      <c r="L772" s="29">
        <f t="shared" si="222"/>
        <v>19397413.955974903</v>
      </c>
      <c r="M772" s="29">
        <f t="shared" si="223"/>
        <v>21087499.553729769</v>
      </c>
      <c r="N772" s="29">
        <f t="shared" si="224"/>
        <v>17174355.306645896</v>
      </c>
      <c r="O772" s="29">
        <f t="shared" si="225"/>
        <v>15729717.824747546</v>
      </c>
      <c r="P772" s="29">
        <f t="shared" si="226"/>
        <v>241941.71420142235</v>
      </c>
      <c r="Q772" s="29">
        <f t="shared" si="227"/>
        <v>389210.58371533162</v>
      </c>
      <c r="R772" s="29">
        <f t="shared" si="228"/>
        <v>480377.02674775163</v>
      </c>
      <c r="S772" s="29">
        <f t="shared" si="229"/>
        <v>-49089.623171303094</v>
      </c>
      <c r="T772" s="29">
        <f t="shared" si="230"/>
        <v>375184.97709495929</v>
      </c>
    </row>
    <row r="773" spans="1:20">
      <c r="A773" s="25" t="s">
        <v>1041</v>
      </c>
      <c r="B773" t="str">
        <f>VLOOKUP(A773,'Branch Population-2'!$A$2:$B$943,2,0)</f>
        <v>26825.04</v>
      </c>
      <c r="C773">
        <f t="shared" si="231"/>
        <v>0</v>
      </c>
      <c r="D773" s="98">
        <f t="shared" si="232"/>
        <v>26825.040000000001</v>
      </c>
      <c r="E773" s="120">
        <f t="shared" ref="E773:E836" si="233">D773/$D$707*100%</f>
        <v>1.4807227825636565E-3</v>
      </c>
      <c r="F773">
        <v>17397344.379495673</v>
      </c>
      <c r="G773" s="29">
        <f t="shared" ref="G773:G836" si="234">$Y$8*E773</f>
        <v>14651540.401641302</v>
      </c>
      <c r="H773" s="29">
        <f t="shared" ref="H773:H836" si="235">$Z$8*E773</f>
        <v>14494885.975012528</v>
      </c>
      <c r="I773" s="29">
        <f t="shared" ref="I773:I836" si="236">$AA$8*E773</f>
        <v>12097202.945222102</v>
      </c>
      <c r="J773" s="29">
        <f t="shared" ref="J773:J836" si="237">$AB$8*E773</f>
        <v>11718621.414202562</v>
      </c>
      <c r="K773" s="29">
        <f t="shared" ref="K773:K836" si="238">$X$20*E773</f>
        <v>13665922.967435258</v>
      </c>
      <c r="L773" s="29">
        <f t="shared" ref="L773:L836" si="239">$Y$20*E773</f>
        <v>12036281.779310912</v>
      </c>
      <c r="M773" s="29">
        <f t="shared" ref="M773:M836" si="240">$Z$20*E773</f>
        <v>13084996.135353547</v>
      </c>
      <c r="N773" s="29">
        <f t="shared" ref="N773:N836" si="241">$AA$20*E773</f>
        <v>10656852.52260753</v>
      </c>
      <c r="O773" s="29">
        <f t="shared" ref="O773:O836" si="242">$AB$20*E773</f>
        <v>9760441.0813428685</v>
      </c>
      <c r="P773" s="29">
        <f t="shared" ref="P773:P836" si="243">$X$32*E773</f>
        <v>150127.15885257645</v>
      </c>
      <c r="Q773" s="29">
        <f t="shared" ref="Q773:Q836" si="244">$Y$32*E773</f>
        <v>241508.90771936215</v>
      </c>
      <c r="R773" s="29">
        <f t="shared" ref="R773:R836" si="245">$Z$32*E773</f>
        <v>298078.56177975325</v>
      </c>
      <c r="S773" s="29">
        <f t="shared" ref="S773:S836" si="246">$AA$32*E773</f>
        <v>-30460.582955595226</v>
      </c>
      <c r="T773" s="29">
        <f t="shared" ref="T773:T836" si="247">$AB$32*E773</f>
        <v>232805.88401776348</v>
      </c>
    </row>
    <row r="774" spans="1:20">
      <c r="A774" s="25" t="s">
        <v>1144</v>
      </c>
      <c r="B774" t="str">
        <f>VLOOKUP(A774,'Branch Population-2'!$A$2:$B$943,2,0)</f>
        <v>200121.9</v>
      </c>
      <c r="C774">
        <f t="shared" si="231"/>
        <v>0</v>
      </c>
      <c r="D774" s="98">
        <f t="shared" si="232"/>
        <v>200121.9</v>
      </c>
      <c r="E774" s="120">
        <f t="shared" si="233"/>
        <v>1.1046583961102231E-2</v>
      </c>
      <c r="F774">
        <v>129788794.80436915</v>
      </c>
      <c r="G774" s="29">
        <f t="shared" si="234"/>
        <v>109304370.21168357</v>
      </c>
      <c r="H774" s="29">
        <f t="shared" si="235"/>
        <v>108135686.71669677</v>
      </c>
      <c r="I774" s="29">
        <f t="shared" si="236"/>
        <v>90248336.557315215</v>
      </c>
      <c r="J774" s="29">
        <f t="shared" si="237"/>
        <v>87424018.111097082</v>
      </c>
      <c r="K774" s="29">
        <f t="shared" si="238"/>
        <v>101951403.22239153</v>
      </c>
      <c r="L774" s="29">
        <f t="shared" si="239"/>
        <v>89793848.531487003</v>
      </c>
      <c r="M774" s="29">
        <f t="shared" si="240"/>
        <v>97617535.261815414</v>
      </c>
      <c r="N774" s="29">
        <f t="shared" si="241"/>
        <v>79502941.089519769</v>
      </c>
      <c r="O774" s="29">
        <f t="shared" si="242"/>
        <v>72815474.423761874</v>
      </c>
      <c r="P774" s="29">
        <f t="shared" si="243"/>
        <v>1119988.3493623652</v>
      </c>
      <c r="Q774" s="29">
        <f t="shared" si="244"/>
        <v>1801720.3881046744</v>
      </c>
      <c r="R774" s="29">
        <f t="shared" si="245"/>
        <v>2223744.98351658</v>
      </c>
      <c r="S774" s="29">
        <f t="shared" si="246"/>
        <v>-227244.01291410308</v>
      </c>
      <c r="T774" s="29">
        <f t="shared" si="247"/>
        <v>1736793.5272720733</v>
      </c>
    </row>
    <row r="775" spans="1:20">
      <c r="A775" s="25" t="s">
        <v>1042</v>
      </c>
      <c r="B775" t="str">
        <f>VLOOKUP(A775,'Branch Population-2'!$A$2:$B$943,2,0)</f>
        <v>31295.88</v>
      </c>
      <c r="C775">
        <f t="shared" si="231"/>
        <v>0</v>
      </c>
      <c r="D775" s="98">
        <f t="shared" si="232"/>
        <v>31295.88</v>
      </c>
      <c r="E775" s="120">
        <f t="shared" si="233"/>
        <v>1.7275099129909325E-3</v>
      </c>
      <c r="F775">
        <v>20296901.776078284</v>
      </c>
      <c r="G775" s="29">
        <f t="shared" si="234"/>
        <v>17093463.801914852</v>
      </c>
      <c r="H775" s="29">
        <f t="shared" si="235"/>
        <v>16910700.304181281</v>
      </c>
      <c r="I775" s="29">
        <f t="shared" si="236"/>
        <v>14113403.436092453</v>
      </c>
      <c r="J775" s="29">
        <f t="shared" si="237"/>
        <v>13671724.983236322</v>
      </c>
      <c r="K775" s="29">
        <f t="shared" si="238"/>
        <v>15943576.795341132</v>
      </c>
      <c r="L775" s="29">
        <f t="shared" si="239"/>
        <v>14042328.742529396</v>
      </c>
      <c r="M775" s="29">
        <f t="shared" si="240"/>
        <v>15265828.824579138</v>
      </c>
      <c r="N775" s="29">
        <f t="shared" si="241"/>
        <v>12432994.609708782</v>
      </c>
      <c r="O775" s="29">
        <f t="shared" si="242"/>
        <v>11387181.26156668</v>
      </c>
      <c r="P775" s="29">
        <f t="shared" si="243"/>
        <v>175148.35199467253</v>
      </c>
      <c r="Q775" s="29">
        <f t="shared" si="244"/>
        <v>281760.39233925584</v>
      </c>
      <c r="R775" s="29">
        <f t="shared" si="245"/>
        <v>347758.3220763788</v>
      </c>
      <c r="S775" s="29">
        <f t="shared" si="246"/>
        <v>-35537.346781527762</v>
      </c>
      <c r="T775" s="29">
        <f t="shared" si="247"/>
        <v>271606.86468739074</v>
      </c>
    </row>
    <row r="776" spans="1:20">
      <c r="A776" s="25" t="s">
        <v>1207</v>
      </c>
      <c r="B776" t="str">
        <f>VLOOKUP(A776,'Branch Population-2'!$A$2:$B$943,2,0)</f>
        <v>52930.08</v>
      </c>
      <c r="C776">
        <f t="shared" si="231"/>
        <v>0</v>
      </c>
      <c r="D776" s="98">
        <f t="shared" si="232"/>
        <v>52930.080000000002</v>
      </c>
      <c r="E776" s="120">
        <f t="shared" si="233"/>
        <v>2.9217020865175574E-3</v>
      </c>
      <c r="F776">
        <v>34327733.706799924</v>
      </c>
      <c r="G776" s="29">
        <f t="shared" si="234"/>
        <v>28909824.760078873</v>
      </c>
      <c r="H776" s="29">
        <f t="shared" si="235"/>
        <v>28600720.604639959</v>
      </c>
      <c r="I776" s="29">
        <f t="shared" si="236"/>
        <v>23869709.781116504</v>
      </c>
      <c r="J776" s="29">
        <f t="shared" si="237"/>
        <v>23122708.072139118</v>
      </c>
      <c r="K776" s="29">
        <f t="shared" si="238"/>
        <v>26965044.448775679</v>
      </c>
      <c r="L776" s="29">
        <f t="shared" si="239"/>
        <v>23749502.609556925</v>
      </c>
      <c r="M776" s="29">
        <f t="shared" si="240"/>
        <v>25818783.205689684</v>
      </c>
      <c r="N776" s="29">
        <f t="shared" si="241"/>
        <v>21027668.796386447</v>
      </c>
      <c r="O776" s="29">
        <f t="shared" si="242"/>
        <v>19258906.129152633</v>
      </c>
      <c r="P776" s="29">
        <f t="shared" si="243"/>
        <v>296224.81562896381</v>
      </c>
      <c r="Q776" s="29">
        <f t="shared" si="244"/>
        <v>476535.57296833314</v>
      </c>
      <c r="R776" s="29">
        <f t="shared" si="245"/>
        <v>588156.51798794267</v>
      </c>
      <c r="S776" s="29">
        <f t="shared" si="246"/>
        <v>-60103.585779789762</v>
      </c>
      <c r="T776" s="29">
        <f t="shared" si="247"/>
        <v>459363.11988839315</v>
      </c>
    </row>
    <row r="777" spans="1:20">
      <c r="A777" s="25" t="s">
        <v>1137</v>
      </c>
      <c r="B777" t="str">
        <f>VLOOKUP(A777,'Branch Population-2'!$A$2:$B$943,2,0)</f>
        <v>292589</v>
      </c>
      <c r="C777">
        <f t="shared" si="231"/>
        <v>0</v>
      </c>
      <c r="D777" s="98">
        <f t="shared" si="232"/>
        <v>292589</v>
      </c>
      <c r="E777" s="120">
        <f t="shared" si="233"/>
        <v>1.6150700920763497E-2</v>
      </c>
      <c r="F777">
        <v>189758210.785604</v>
      </c>
      <c r="G777" s="29">
        <f t="shared" si="234"/>
        <v>159808878.36796615</v>
      </c>
      <c r="H777" s="29">
        <f t="shared" si="235"/>
        <v>158100200.13177761</v>
      </c>
      <c r="I777" s="29">
        <f t="shared" si="236"/>
        <v>131947930.46122539</v>
      </c>
      <c r="J777" s="29">
        <f t="shared" si="237"/>
        <v>127818624.72376977</v>
      </c>
      <c r="K777" s="29">
        <f t="shared" si="238"/>
        <v>149058444.46527997</v>
      </c>
      <c r="L777" s="29">
        <f t="shared" si="239"/>
        <v>131283444.48048539</v>
      </c>
      <c r="M777" s="29">
        <f t="shared" si="240"/>
        <v>142722096.00608084</v>
      </c>
      <c r="N777" s="29">
        <f t="shared" si="241"/>
        <v>116237583.34515862</v>
      </c>
      <c r="O777" s="29">
        <f t="shared" si="242"/>
        <v>106460146.77141313</v>
      </c>
      <c r="P777" s="29">
        <f t="shared" si="243"/>
        <v>1637483.3096806747</v>
      </c>
      <c r="Q777" s="29">
        <f t="shared" si="244"/>
        <v>2634212.2807906508</v>
      </c>
      <c r="R777" s="29">
        <f t="shared" si="245"/>
        <v>3251234.9771920643</v>
      </c>
      <c r="S777" s="29">
        <f t="shared" si="246"/>
        <v>-332242.99036999198</v>
      </c>
      <c r="T777" s="29">
        <f t="shared" si="247"/>
        <v>2539285.7121135099</v>
      </c>
    </row>
    <row r="778" spans="1:20">
      <c r="A778" s="25" t="s">
        <v>1106</v>
      </c>
      <c r="B778" t="str">
        <f>VLOOKUP(A778,'Branch Population-2'!$A$2:$B$943,2,0)</f>
        <v>78758.35</v>
      </c>
      <c r="C778">
        <f t="shared" si="231"/>
        <v>0</v>
      </c>
      <c r="D778" s="98">
        <f t="shared" si="232"/>
        <v>78758.350000000006</v>
      </c>
      <c r="E778" s="120">
        <f t="shared" si="233"/>
        <v>4.3474038868953173E-3</v>
      </c>
      <c r="F778">
        <v>51078624.21494443</v>
      </c>
      <c r="G778" s="29">
        <f t="shared" si="234"/>
        <v>43016940.403131038</v>
      </c>
      <c r="H778" s="29">
        <f t="shared" si="235"/>
        <v>42557002.81640318</v>
      </c>
      <c r="I778" s="29">
        <f t="shared" si="236"/>
        <v>35517402.530651703</v>
      </c>
      <c r="J778" s="29">
        <f t="shared" si="237"/>
        <v>34405886.696059369</v>
      </c>
      <c r="K778" s="29">
        <f t="shared" si="238"/>
        <v>40123166.419968233</v>
      </c>
      <c r="L778" s="29">
        <f t="shared" si="239"/>
        <v>35338537.913590871</v>
      </c>
      <c r="M778" s="29">
        <f t="shared" si="240"/>
        <v>38417564.535852402</v>
      </c>
      <c r="N778" s="29">
        <f t="shared" si="241"/>
        <v>31288531.941570513</v>
      </c>
      <c r="O778" s="29">
        <f t="shared" si="242"/>
        <v>28656666.86196107</v>
      </c>
      <c r="P778" s="29">
        <f t="shared" si="243"/>
        <v>440773.52061420283</v>
      </c>
      <c r="Q778" s="29">
        <f t="shared" si="244"/>
        <v>709070.44620545674</v>
      </c>
      <c r="R778" s="29">
        <f t="shared" si="245"/>
        <v>875159.01919051865</v>
      </c>
      <c r="S778" s="29">
        <f t="shared" si="246"/>
        <v>-89432.308530417969</v>
      </c>
      <c r="T778" s="29">
        <f t="shared" si="247"/>
        <v>683518.35805390868</v>
      </c>
    </row>
    <row r="779" spans="1:20">
      <c r="A779" s="25" t="s">
        <v>667</v>
      </c>
      <c r="B779" t="str">
        <f>VLOOKUP(A779,'Branch Population-2'!$A$2:$B$943,2,0)</f>
        <v>407781</v>
      </c>
      <c r="C779">
        <f t="shared" si="231"/>
        <v>0</v>
      </c>
      <c r="D779" s="98">
        <f t="shared" si="232"/>
        <v>407781</v>
      </c>
      <c r="E779" s="120">
        <f t="shared" si="233"/>
        <v>2.2509215904117585E-2</v>
      </c>
      <c r="F779">
        <v>264465830.74676213</v>
      </c>
      <c r="G779" s="29">
        <f t="shared" si="234"/>
        <v>222725475.7689715</v>
      </c>
      <c r="H779" s="29">
        <f t="shared" si="235"/>
        <v>220344092.60066652</v>
      </c>
      <c r="I779" s="29">
        <f t="shared" si="236"/>
        <v>183895700.21910924</v>
      </c>
      <c r="J779" s="29">
        <f t="shared" si="237"/>
        <v>178140690.89570546</v>
      </c>
      <c r="K779" s="29">
        <f t="shared" si="238"/>
        <v>207742606.6683858</v>
      </c>
      <c r="L779" s="29">
        <f t="shared" si="239"/>
        <v>182969606.76476839</v>
      </c>
      <c r="M779" s="29">
        <f t="shared" si="240"/>
        <v>198911644.08592138</v>
      </c>
      <c r="N779" s="29">
        <f t="shared" si="241"/>
        <v>162000204.97719371</v>
      </c>
      <c r="O779" s="29">
        <f t="shared" si="242"/>
        <v>148373401.2918928</v>
      </c>
      <c r="P779" s="29">
        <f t="shared" si="243"/>
        <v>2282158.8696256364</v>
      </c>
      <c r="Q779" s="29">
        <f t="shared" si="244"/>
        <v>3671299.0511368932</v>
      </c>
      <c r="R779" s="29">
        <f t="shared" si="245"/>
        <v>4531242.9730248144</v>
      </c>
      <c r="S779" s="29">
        <f t="shared" si="246"/>
        <v>-463046.72717041895</v>
      </c>
      <c r="T779" s="29">
        <f t="shared" si="247"/>
        <v>3538999.9862310588</v>
      </c>
    </row>
    <row r="780" spans="1:20">
      <c r="A780" s="25" t="s">
        <v>1176</v>
      </c>
      <c r="B780" t="str">
        <f>VLOOKUP(A780,'Branch Population-2'!$A$2:$B$943,2,0)</f>
        <v>81513.88</v>
      </c>
      <c r="C780">
        <f t="shared" si="231"/>
        <v>0</v>
      </c>
      <c r="D780" s="98">
        <f t="shared" si="232"/>
        <v>81513.88</v>
      </c>
      <c r="E780" s="120">
        <f t="shared" si="233"/>
        <v>4.4995071474696769E-3</v>
      </c>
      <c r="F780">
        <v>52865719.569062509</v>
      </c>
      <c r="G780" s="29">
        <f t="shared" si="234"/>
        <v>44521980.437477104</v>
      </c>
      <c r="H780" s="29">
        <f t="shared" si="235"/>
        <v>44045950.946610108</v>
      </c>
      <c r="I780" s="29">
        <f t="shared" si="236"/>
        <v>36760055.128062472</v>
      </c>
      <c r="J780" s="29">
        <f t="shared" si="237"/>
        <v>35609650.5251339</v>
      </c>
      <c r="K780" s="29">
        <f t="shared" si="238"/>
        <v>41526961.557438925</v>
      </c>
      <c r="L780" s="29">
        <f t="shared" si="239"/>
        <v>36574932.548280865</v>
      </c>
      <c r="M780" s="29">
        <f t="shared" si="240"/>
        <v>39761685.528807141</v>
      </c>
      <c r="N780" s="29">
        <f t="shared" si="241"/>
        <v>32383228.420368705</v>
      </c>
      <c r="O780" s="29">
        <f t="shared" si="242"/>
        <v>29659281.88929645</v>
      </c>
      <c r="P780" s="29">
        <f t="shared" si="243"/>
        <v>456194.9287475379</v>
      </c>
      <c r="Q780" s="29">
        <f t="shared" si="244"/>
        <v>733878.79841995228</v>
      </c>
      <c r="R780" s="29">
        <f t="shared" si="245"/>
        <v>905778.33678858972</v>
      </c>
      <c r="S780" s="29">
        <f t="shared" si="246"/>
        <v>-92561.289890804794</v>
      </c>
      <c r="T780" s="29">
        <f t="shared" si="247"/>
        <v>707432.71559400798</v>
      </c>
    </row>
    <row r="781" spans="1:20">
      <c r="A781" s="25" t="s">
        <v>1156</v>
      </c>
      <c r="B781" t="str">
        <f>VLOOKUP(A781,'Branch Population-2'!$A$2:$B$943,2,0)</f>
        <v>106412.04</v>
      </c>
      <c r="C781">
        <f t="shared" si="231"/>
        <v>0</v>
      </c>
      <c r="D781" s="98">
        <f t="shared" si="232"/>
        <v>106412.04</v>
      </c>
      <c r="E781" s="120">
        <f t="shared" si="233"/>
        <v>5.8738675493894919E-3</v>
      </c>
      <c r="F781">
        <v>69013388.461104557</v>
      </c>
      <c r="G781" s="29">
        <f t="shared" si="234"/>
        <v>58121080.277273402</v>
      </c>
      <c r="H781" s="29">
        <f t="shared" si="235"/>
        <v>57499649.065517589</v>
      </c>
      <c r="I781" s="29">
        <f t="shared" si="236"/>
        <v>47988299.130032688</v>
      </c>
      <c r="J781" s="29">
        <f t="shared" si="237"/>
        <v>46486507.03495612</v>
      </c>
      <c r="K781" s="29">
        <f t="shared" si="238"/>
        <v>54211242.236643039</v>
      </c>
      <c r="L781" s="29">
        <f t="shared" si="239"/>
        <v>47746631.43657209</v>
      </c>
      <c r="M781" s="29">
        <f t="shared" si="240"/>
        <v>51906768.159715205</v>
      </c>
      <c r="N781" s="29">
        <f t="shared" si="241"/>
        <v>42274584.37750002</v>
      </c>
      <c r="O781" s="29">
        <f t="shared" si="242"/>
        <v>38718616.888008386</v>
      </c>
      <c r="P781" s="29">
        <f t="shared" si="243"/>
        <v>595538.24459932651</v>
      </c>
      <c r="Q781" s="29">
        <f t="shared" si="244"/>
        <v>958039.7847902209</v>
      </c>
      <c r="R781" s="29">
        <f t="shared" si="245"/>
        <v>1182445.5001464889</v>
      </c>
      <c r="S781" s="29">
        <f t="shared" si="246"/>
        <v>-120833.84673029813</v>
      </c>
      <c r="T781" s="29">
        <f t="shared" si="247"/>
        <v>923515.82858156424</v>
      </c>
    </row>
    <row r="782" spans="1:20">
      <c r="A782" s="25" t="s">
        <v>1039</v>
      </c>
      <c r="B782" t="str">
        <f>VLOOKUP(A782,'Branch Population-2'!$A$2:$B$943,2,0)</f>
        <v>165529.84</v>
      </c>
      <c r="C782">
        <f t="shared" si="231"/>
        <v>0</v>
      </c>
      <c r="D782" s="98">
        <f t="shared" si="232"/>
        <v>165529.84</v>
      </c>
      <c r="E782" s="120">
        <f t="shared" si="233"/>
        <v>9.1371272990503211E-3</v>
      </c>
      <c r="F782">
        <v>107354159.82838488</v>
      </c>
      <c r="G782" s="29">
        <f t="shared" si="234"/>
        <v>90410569.320203066</v>
      </c>
      <c r="H782" s="29">
        <f t="shared" si="235"/>
        <v>89443898.546360686</v>
      </c>
      <c r="I782" s="29">
        <f t="shared" si="236"/>
        <v>74648465.313384175</v>
      </c>
      <c r="J782" s="29">
        <f t="shared" si="237"/>
        <v>72312344.276598409</v>
      </c>
      <c r="K782" s="29">
        <f t="shared" si="238"/>
        <v>84328599.034778073</v>
      </c>
      <c r="L782" s="29">
        <f t="shared" si="239"/>
        <v>74272537.790223256</v>
      </c>
      <c r="M782" s="29">
        <f t="shared" si="240"/>
        <v>80743861.581779212</v>
      </c>
      <c r="N782" s="29">
        <f t="shared" si="241"/>
        <v>65760464.587222248</v>
      </c>
      <c r="O782" s="29">
        <f t="shared" si="242"/>
        <v>60228959.603568599</v>
      </c>
      <c r="P782" s="29">
        <f t="shared" si="243"/>
        <v>926392.8249322857</v>
      </c>
      <c r="Q782" s="29">
        <f t="shared" si="244"/>
        <v>1490284.109673677</v>
      </c>
      <c r="R782" s="29">
        <f t="shared" si="245"/>
        <v>1839359.6668945383</v>
      </c>
      <c r="S782" s="29">
        <f t="shared" si="246"/>
        <v>-187963.76158046379</v>
      </c>
      <c r="T782" s="29">
        <f t="shared" si="247"/>
        <v>1436580.1777935445</v>
      </c>
    </row>
    <row r="783" spans="1:20">
      <c r="A783" s="25" t="s">
        <v>1157</v>
      </c>
      <c r="B783" t="str">
        <f>VLOOKUP(A783,'Branch Population-2'!$A$2:$B$943,2,0)</f>
        <v>135970.94</v>
      </c>
      <c r="C783">
        <f t="shared" si="231"/>
        <v>0</v>
      </c>
      <c r="D783" s="98">
        <f t="shared" si="232"/>
        <v>135970.94</v>
      </c>
      <c r="E783" s="120">
        <f t="shared" si="233"/>
        <v>7.5054974242199073E-3</v>
      </c>
      <c r="F783">
        <v>88183774.144744724</v>
      </c>
      <c r="G783" s="29">
        <f t="shared" si="234"/>
        <v>74265824.798738241</v>
      </c>
      <c r="H783" s="29">
        <f t="shared" si="235"/>
        <v>73471773.805939153</v>
      </c>
      <c r="I783" s="29">
        <f t="shared" si="236"/>
        <v>61318382.221708439</v>
      </c>
      <c r="J783" s="29">
        <f t="shared" si="237"/>
        <v>59399425.655777276</v>
      </c>
      <c r="K783" s="29">
        <f t="shared" si="238"/>
        <v>69269920.635710567</v>
      </c>
      <c r="L783" s="29">
        <f t="shared" si="239"/>
        <v>61009584.613397673</v>
      </c>
      <c r="M783" s="29">
        <f t="shared" si="240"/>
        <v>66325314.870747223</v>
      </c>
      <c r="N783" s="29">
        <f t="shared" si="241"/>
        <v>54017524.482361138</v>
      </c>
      <c r="O783" s="29">
        <f t="shared" si="242"/>
        <v>49473788.2457885</v>
      </c>
      <c r="P783" s="29">
        <f t="shared" si="243"/>
        <v>760965.53476580617</v>
      </c>
      <c r="Q783" s="29">
        <f t="shared" si="244"/>
        <v>1224161.9472319491</v>
      </c>
      <c r="R783" s="29">
        <f t="shared" si="245"/>
        <v>1510902.5835205137</v>
      </c>
      <c r="S783" s="29">
        <f t="shared" si="246"/>
        <v>-154398.80415538099</v>
      </c>
      <c r="T783" s="29">
        <f t="shared" si="247"/>
        <v>1180048.0031875544</v>
      </c>
    </row>
    <row r="784" spans="1:20">
      <c r="A784" s="25" t="s">
        <v>1177</v>
      </c>
      <c r="B784" t="str">
        <f>VLOOKUP(A784,'Branch Population-2'!$A$2:$B$943,2,0)</f>
        <v>75343.68</v>
      </c>
      <c r="C784">
        <f t="shared" si="231"/>
        <v>0</v>
      </c>
      <c r="D784" s="98">
        <f t="shared" si="232"/>
        <v>75343.679999999993</v>
      </c>
      <c r="E784" s="120">
        <f t="shared" si="233"/>
        <v>4.1589165756392424E-3</v>
      </c>
      <c r="F784">
        <v>48864044.481518768</v>
      </c>
      <c r="G784" s="29">
        <f t="shared" si="234"/>
        <v>41151885.385010928</v>
      </c>
      <c r="H784" s="29">
        <f t="shared" si="235"/>
        <v>40711888.986478001</v>
      </c>
      <c r="I784" s="29">
        <f t="shared" si="236"/>
        <v>33977499.664487787</v>
      </c>
      <c r="J784" s="29">
        <f t="shared" si="237"/>
        <v>32914175.034699861</v>
      </c>
      <c r="K784" s="29">
        <f t="shared" si="238"/>
        <v>38383574.710907876</v>
      </c>
      <c r="L784" s="29">
        <f t="shared" si="239"/>
        <v>33806389.953947201</v>
      </c>
      <c r="M784" s="29">
        <f t="shared" si="240"/>
        <v>36751921.399681576</v>
      </c>
      <c r="N784" s="29">
        <f t="shared" si="241"/>
        <v>29931977.222421076</v>
      </c>
      <c r="O784" s="29">
        <f t="shared" si="242"/>
        <v>27414220.053038169</v>
      </c>
      <c r="P784" s="29">
        <f t="shared" si="243"/>
        <v>421663.21526072978</v>
      </c>
      <c r="Q784" s="29">
        <f t="shared" si="244"/>
        <v>678327.78107160877</v>
      </c>
      <c r="R784" s="29">
        <f t="shared" si="245"/>
        <v>837215.3694307243</v>
      </c>
      <c r="S784" s="29">
        <f t="shared" si="246"/>
        <v>-85554.855270293003</v>
      </c>
      <c r="T784" s="29">
        <f t="shared" si="247"/>
        <v>653883.53670866787</v>
      </c>
    </row>
    <row r="785" spans="1:20">
      <c r="A785" s="25" t="s">
        <v>1206</v>
      </c>
      <c r="B785" t="str">
        <f>VLOOKUP(A785,'Branch Population-2'!$A$2:$B$943,2,0)</f>
        <v>58811.2</v>
      </c>
      <c r="C785">
        <f t="shared" si="231"/>
        <v>0</v>
      </c>
      <c r="D785" s="98">
        <f t="shared" si="232"/>
        <v>58811.199999999997</v>
      </c>
      <c r="E785" s="120">
        <f t="shared" si="233"/>
        <v>3.2463356516861746E-3</v>
      </c>
      <c r="F785">
        <v>38141926.340888798</v>
      </c>
      <c r="G785" s="29">
        <f t="shared" si="234"/>
        <v>32122027.511198744</v>
      </c>
      <c r="H785" s="29">
        <f t="shared" si="235"/>
        <v>31778578.449599948</v>
      </c>
      <c r="I785" s="29">
        <f t="shared" si="236"/>
        <v>26521899.756796114</v>
      </c>
      <c r="J785" s="29">
        <f t="shared" si="237"/>
        <v>25691897.857932348</v>
      </c>
      <c r="K785" s="29">
        <f t="shared" si="238"/>
        <v>29961160.498639639</v>
      </c>
      <c r="L785" s="29">
        <f t="shared" si="239"/>
        <v>26388336.232841022</v>
      </c>
      <c r="M785" s="29">
        <f t="shared" si="240"/>
        <v>28687536.895210758</v>
      </c>
      <c r="N785" s="29">
        <f t="shared" si="241"/>
        <v>23364076.440429382</v>
      </c>
      <c r="O785" s="29">
        <f t="shared" si="242"/>
        <v>21398784.587947365</v>
      </c>
      <c r="P785" s="29">
        <f t="shared" si="243"/>
        <v>329138.68403218198</v>
      </c>
      <c r="Q785" s="29">
        <f t="shared" si="244"/>
        <v>529483.96996481449</v>
      </c>
      <c r="R785" s="29">
        <f t="shared" si="245"/>
        <v>653507.24220882508</v>
      </c>
      <c r="S785" s="29">
        <f t="shared" si="246"/>
        <v>-66781.761977544171</v>
      </c>
      <c r="T785" s="29">
        <f t="shared" si="247"/>
        <v>510403.46654265898</v>
      </c>
    </row>
    <row r="786" spans="1:20">
      <c r="A786" s="25" t="s">
        <v>1178</v>
      </c>
      <c r="B786" t="str">
        <f>VLOOKUP(A786,'Branch Population-2'!$A$2:$B$943,2,0)</f>
        <v>103366.9</v>
      </c>
      <c r="C786">
        <f t="shared" si="231"/>
        <v>0</v>
      </c>
      <c r="D786" s="98">
        <f t="shared" si="232"/>
        <v>103366.9</v>
      </c>
      <c r="E786" s="120">
        <f t="shared" si="233"/>
        <v>5.7057780265371161E-3</v>
      </c>
      <c r="F786">
        <v>67038466.922729313</v>
      </c>
      <c r="G786" s="29">
        <f t="shared" si="234"/>
        <v>56457858.461438119</v>
      </c>
      <c r="H786" s="29">
        <f t="shared" si="235"/>
        <v>55854210.435120404</v>
      </c>
      <c r="I786" s="29">
        <f t="shared" si="236"/>
        <v>46615042.032313034</v>
      </c>
      <c r="J786" s="29">
        <f t="shared" si="237"/>
        <v>45156225.968711868</v>
      </c>
      <c r="K786" s="29">
        <f t="shared" si="238"/>
        <v>52659906.295855783</v>
      </c>
      <c r="L786" s="29">
        <f t="shared" si="239"/>
        <v>46380290.022078358</v>
      </c>
      <c r="M786" s="29">
        <f t="shared" si="240"/>
        <v>50421378.198260888</v>
      </c>
      <c r="N786" s="29">
        <f t="shared" si="241"/>
        <v>41064833.790336192</v>
      </c>
      <c r="O786" s="29">
        <f t="shared" si="242"/>
        <v>37610625.639740333</v>
      </c>
      <c r="P786" s="29">
        <f t="shared" si="243"/>
        <v>578496.02522115095</v>
      </c>
      <c r="Q786" s="29">
        <f t="shared" si="244"/>
        <v>930624.04057315597</v>
      </c>
      <c r="R786" s="29">
        <f t="shared" si="245"/>
        <v>1148608.050076778</v>
      </c>
      <c r="S786" s="29">
        <f t="shared" si="246"/>
        <v>-117376.00511733498</v>
      </c>
      <c r="T786" s="29">
        <f t="shared" si="247"/>
        <v>897088.03911106009</v>
      </c>
    </row>
    <row r="787" spans="1:20">
      <c r="A787" s="25" t="s">
        <v>1031</v>
      </c>
      <c r="B787" t="str">
        <f>VLOOKUP(A787,'Branch Population-2'!$A$2:$B$943,2,0)</f>
        <v>180802</v>
      </c>
      <c r="C787">
        <f t="shared" si="231"/>
        <v>0</v>
      </c>
      <c r="D787" s="98">
        <f t="shared" si="232"/>
        <v>180802</v>
      </c>
      <c r="E787" s="120">
        <f t="shared" si="233"/>
        <v>9.9801394716680456E-3</v>
      </c>
      <c r="F787">
        <v>117258899.09210111</v>
      </c>
      <c r="G787" s="29">
        <f t="shared" si="234"/>
        <v>98752054.337945074</v>
      </c>
      <c r="H787" s="29">
        <f t="shared" si="235"/>
        <v>97696196.317105755</v>
      </c>
      <c r="I787" s="29">
        <f t="shared" si="236"/>
        <v>81535702.720370457</v>
      </c>
      <c r="J787" s="29">
        <f t="shared" si="237"/>
        <v>78984045.836675406</v>
      </c>
      <c r="K787" s="29">
        <f t="shared" si="238"/>
        <v>92108947.623497635</v>
      </c>
      <c r="L787" s="29">
        <f t="shared" si="239"/>
        <v>81125091.267821819</v>
      </c>
      <c r="M787" s="29">
        <f t="shared" si="240"/>
        <v>88193474.129551783</v>
      </c>
      <c r="N787" s="29">
        <f t="shared" si="241"/>
        <v>71827674.806542173</v>
      </c>
      <c r="O787" s="29">
        <f t="shared" si="242"/>
        <v>65785820.576183788</v>
      </c>
      <c r="P787" s="29">
        <f t="shared" si="243"/>
        <v>1011863.936637691</v>
      </c>
      <c r="Q787" s="29">
        <f t="shared" si="244"/>
        <v>1627781.1154606333</v>
      </c>
      <c r="R787" s="29">
        <f t="shared" si="245"/>
        <v>2009063.1785415022</v>
      </c>
      <c r="S787" s="29">
        <f t="shared" si="246"/>
        <v>-205305.7262743141</v>
      </c>
      <c r="T787" s="29">
        <f t="shared" si="247"/>
        <v>1569122.336525115</v>
      </c>
    </row>
    <row r="788" spans="1:20">
      <c r="A788" s="25" t="s">
        <v>1129</v>
      </c>
      <c r="B788" t="str">
        <f>VLOOKUP(A788,'Branch Population-2'!$A$2:$B$943,2,0)</f>
        <v>129647.36</v>
      </c>
      <c r="C788">
        <f t="shared" si="231"/>
        <v>0</v>
      </c>
      <c r="D788" s="98">
        <f t="shared" si="232"/>
        <v>129647.36</v>
      </c>
      <c r="E788" s="120">
        <f t="shared" si="233"/>
        <v>7.1564403874600779E-3</v>
      </c>
      <c r="F788">
        <v>84082624.660110548</v>
      </c>
      <c r="G788" s="29">
        <f t="shared" si="234"/>
        <v>70811955.285290688</v>
      </c>
      <c r="H788" s="29">
        <f t="shared" si="235"/>
        <v>70054833.102258191</v>
      </c>
      <c r="I788" s="29">
        <f t="shared" si="236"/>
        <v>58466657.467510588</v>
      </c>
      <c r="J788" s="29">
        <f t="shared" si="237"/>
        <v>56636945.525182016</v>
      </c>
      <c r="K788" s="29">
        <f t="shared" si="238"/>
        <v>66048394.883711152</v>
      </c>
      <c r="L788" s="29">
        <f t="shared" si="239"/>
        <v>58172221.062997937</v>
      </c>
      <c r="M788" s="29">
        <f t="shared" si="240"/>
        <v>63240733.454965584</v>
      </c>
      <c r="N788" s="29">
        <f t="shared" si="241"/>
        <v>51505339.61796166</v>
      </c>
      <c r="O788" s="29">
        <f t="shared" si="242"/>
        <v>47172918.237275623</v>
      </c>
      <c r="P788" s="29">
        <f t="shared" si="243"/>
        <v>725575.42540615657</v>
      </c>
      <c r="Q788" s="29">
        <f t="shared" si="244"/>
        <v>1167230.0321751216</v>
      </c>
      <c r="R788" s="29">
        <f t="shared" si="245"/>
        <v>1440635.2649368616</v>
      </c>
      <c r="S788" s="29">
        <f t="shared" si="246"/>
        <v>-147218.20225632162</v>
      </c>
      <c r="T788" s="29">
        <f t="shared" si="247"/>
        <v>1125167.6886733151</v>
      </c>
    </row>
    <row r="789" spans="1:20">
      <c r="A789" s="25" t="s">
        <v>407</v>
      </c>
      <c r="B789" t="str">
        <f>VLOOKUP(A789,'Branch Population-2'!$A$2:$B$943,2,0)</f>
        <v>63534.06</v>
      </c>
      <c r="C789">
        <f t="shared" si="231"/>
        <v>0</v>
      </c>
      <c r="D789" s="98">
        <f t="shared" si="232"/>
        <v>63534.06</v>
      </c>
      <c r="E789" s="120">
        <f t="shared" si="233"/>
        <v>3.5070341036123821E-3</v>
      </c>
      <c r="F789">
        <v>41204930.976712078</v>
      </c>
      <c r="G789" s="29">
        <f t="shared" si="234"/>
        <v>34701601.450372577</v>
      </c>
      <c r="H789" s="29">
        <f t="shared" si="235"/>
        <v>34330571.556635305</v>
      </c>
      <c r="I789" s="29">
        <f t="shared" si="236"/>
        <v>28651752.905267529</v>
      </c>
      <c r="J789" s="29">
        <f t="shared" si="237"/>
        <v>27755097.328735776</v>
      </c>
      <c r="K789" s="29">
        <f t="shared" si="238"/>
        <v>32367205.035608876</v>
      </c>
      <c r="L789" s="29">
        <f t="shared" si="239"/>
        <v>28507463.502147477</v>
      </c>
      <c r="M789" s="29">
        <f t="shared" si="240"/>
        <v>30991302.512999807</v>
      </c>
      <c r="N789" s="29">
        <f t="shared" si="241"/>
        <v>25240339.160072006</v>
      </c>
      <c r="O789" s="29">
        <f t="shared" si="242"/>
        <v>23117223.657019809</v>
      </c>
      <c r="P789" s="29">
        <f t="shared" si="243"/>
        <v>355570.31483155745</v>
      </c>
      <c r="Q789" s="29">
        <f t="shared" si="244"/>
        <v>572004.41951163602</v>
      </c>
      <c r="R789" s="29">
        <f t="shared" si="245"/>
        <v>705987.43669454171</v>
      </c>
      <c r="S789" s="29">
        <f t="shared" si="246"/>
        <v>-72144.701560026151</v>
      </c>
      <c r="T789" s="29">
        <f t="shared" si="247"/>
        <v>551391.64763734268</v>
      </c>
    </row>
    <row r="790" spans="1:20">
      <c r="A790" s="25" t="s">
        <v>1125</v>
      </c>
      <c r="B790" t="str">
        <f>VLOOKUP(A790,'Branch Population-2'!$A$2:$B$943,2,0)</f>
        <v>98830.76</v>
      </c>
      <c r="C790">
        <f t="shared" si="231"/>
        <v>0</v>
      </c>
      <c r="D790" s="98">
        <f t="shared" si="232"/>
        <v>98830.76</v>
      </c>
      <c r="E790" s="120">
        <f t="shared" si="233"/>
        <v>5.4553863833970385E-3</v>
      </c>
      <c r="F790">
        <v>64096559.297107674</v>
      </c>
      <c r="G790" s="29">
        <f t="shared" si="234"/>
        <v>53980268.922801785</v>
      </c>
      <c r="H790" s="29">
        <f t="shared" si="235"/>
        <v>53403111.310321584</v>
      </c>
      <c r="I790" s="29">
        <f t="shared" si="236"/>
        <v>44569393.408193931</v>
      </c>
      <c r="J790" s="29">
        <f t="shared" si="237"/>
        <v>43174595.844700091</v>
      </c>
      <c r="K790" s="29">
        <f t="shared" si="238"/>
        <v>50348985.61094714</v>
      </c>
      <c r="L790" s="29">
        <f t="shared" si="239"/>
        <v>44344943.225562736</v>
      </c>
      <c r="M790" s="29">
        <f t="shared" si="240"/>
        <v>48208692.797999695</v>
      </c>
      <c r="N790" s="29">
        <f t="shared" si="241"/>
        <v>39262749.804556452</v>
      </c>
      <c r="O790" s="29">
        <f t="shared" si="242"/>
        <v>35960125.68869748</v>
      </c>
      <c r="P790" s="29">
        <f t="shared" si="243"/>
        <v>553109.3786268672</v>
      </c>
      <c r="Q790" s="29">
        <f t="shared" si="244"/>
        <v>889784.65257365594</v>
      </c>
      <c r="R790" s="29">
        <f t="shared" si="245"/>
        <v>1098202.6793026202</v>
      </c>
      <c r="S790" s="29">
        <f t="shared" si="246"/>
        <v>-112225.09131559623</v>
      </c>
      <c r="T790" s="29">
        <f t="shared" si="247"/>
        <v>857720.34076919977</v>
      </c>
    </row>
    <row r="791" spans="1:20">
      <c r="A791" s="25" t="s">
        <v>1208</v>
      </c>
      <c r="B791" t="str">
        <f>VLOOKUP(A791,'Branch Population-2'!$A$2:$B$943,2,0)</f>
        <v>172807.8</v>
      </c>
      <c r="C791">
        <f t="shared" si="231"/>
        <v>0</v>
      </c>
      <c r="D791" s="98">
        <f t="shared" si="232"/>
        <v>172807.8</v>
      </c>
      <c r="E791" s="120">
        <f t="shared" si="233"/>
        <v>9.5388654206928977E-3</v>
      </c>
      <c r="F791">
        <v>112074271.20567244</v>
      </c>
      <c r="G791" s="29">
        <f t="shared" si="234"/>
        <v>94385710.642696127</v>
      </c>
      <c r="H791" s="29">
        <f t="shared" si="235"/>
        <v>93376537.615331411</v>
      </c>
      <c r="I791" s="29">
        <f t="shared" si="236"/>
        <v>77930583.779832274</v>
      </c>
      <c r="J791" s="29">
        <f t="shared" si="237"/>
        <v>75491748.963700831</v>
      </c>
      <c r="K791" s="29">
        <f t="shared" si="238"/>
        <v>88036330.345526353</v>
      </c>
      <c r="L791" s="29">
        <f t="shared" si="239"/>
        <v>77538127.602523759</v>
      </c>
      <c r="M791" s="29">
        <f t="shared" si="240"/>
        <v>84293980.369048789</v>
      </c>
      <c r="N791" s="29">
        <f t="shared" si="241"/>
        <v>68651798.444895402</v>
      </c>
      <c r="O791" s="29">
        <f t="shared" si="242"/>
        <v>62877086.121641643</v>
      </c>
      <c r="P791" s="29">
        <f t="shared" si="243"/>
        <v>967124.15122453717</v>
      </c>
      <c r="Q791" s="29">
        <f t="shared" si="244"/>
        <v>1555808.4171872991</v>
      </c>
      <c r="R791" s="29">
        <f t="shared" si="245"/>
        <v>1920232.0104023418</v>
      </c>
      <c r="S791" s="29">
        <f t="shared" si="246"/>
        <v>-196228.08865425392</v>
      </c>
      <c r="T791" s="29">
        <f t="shared" si="247"/>
        <v>1499743.2490003691</v>
      </c>
    </row>
    <row r="792" spans="1:20">
      <c r="A792" s="25" t="s">
        <v>1179</v>
      </c>
      <c r="B792" t="str">
        <f>VLOOKUP(A792,'Branch Population-2'!$A$2:$B$943,2,0)</f>
        <v>91771.68</v>
      </c>
      <c r="C792">
        <f t="shared" si="231"/>
        <v>0</v>
      </c>
      <c r="D792" s="98">
        <f t="shared" si="232"/>
        <v>91771.68</v>
      </c>
      <c r="E792" s="120">
        <f t="shared" si="233"/>
        <v>5.0657302792518275E-3</v>
      </c>
      <c r="F792">
        <v>59518402.255686291</v>
      </c>
      <c r="G792" s="29">
        <f t="shared" si="234"/>
        <v>50124677.437442653</v>
      </c>
      <c r="H792" s="29">
        <f t="shared" si="235"/>
        <v>49588743.850347936</v>
      </c>
      <c r="I792" s="29">
        <f t="shared" si="236"/>
        <v>41385982.558981463</v>
      </c>
      <c r="J792" s="29">
        <f t="shared" si="237"/>
        <v>40090809.723502547</v>
      </c>
      <c r="K792" s="29">
        <f t="shared" si="238"/>
        <v>46752761.951971687</v>
      </c>
      <c r="L792" s="29">
        <f t="shared" si="239"/>
        <v>41177563.941777959</v>
      </c>
      <c r="M792" s="29">
        <f t="shared" si="240"/>
        <v>44765341.566495419</v>
      </c>
      <c r="N792" s="29">
        <f t="shared" si="241"/>
        <v>36458370.966527194</v>
      </c>
      <c r="O792" s="29">
        <f t="shared" si="242"/>
        <v>33391639.884818498</v>
      </c>
      <c r="P792" s="29">
        <f t="shared" si="243"/>
        <v>513603.02096577716</v>
      </c>
      <c r="Q792" s="29">
        <f t="shared" si="244"/>
        <v>826230.94677103288</v>
      </c>
      <c r="R792" s="29">
        <f t="shared" si="245"/>
        <v>1019762.519888572</v>
      </c>
      <c r="S792" s="29">
        <f t="shared" si="246"/>
        <v>-104209.30860175189</v>
      </c>
      <c r="T792" s="29">
        <f t="shared" si="247"/>
        <v>796456.85859910364</v>
      </c>
    </row>
    <row r="793" spans="1:20">
      <c r="A793" s="25" t="s">
        <v>1122</v>
      </c>
      <c r="B793" t="str">
        <f>VLOOKUP(A793,'Branch Population-2'!$A$2:$B$943,2,0)</f>
        <v>118133.4</v>
      </c>
      <c r="C793">
        <f t="shared" si="231"/>
        <v>0</v>
      </c>
      <c r="D793" s="98">
        <f t="shared" si="232"/>
        <v>118133.4</v>
      </c>
      <c r="E793" s="120">
        <f t="shared" si="233"/>
        <v>6.5208781333301064E-3</v>
      </c>
      <c r="F793">
        <v>76615261.059096783</v>
      </c>
      <c r="G793" s="29">
        <f t="shared" si="234"/>
        <v>64523157.575282358</v>
      </c>
      <c r="H793" s="29">
        <f t="shared" si="235"/>
        <v>63833275.28460516</v>
      </c>
      <c r="I793" s="29">
        <f t="shared" si="236"/>
        <v>53274243.557851195</v>
      </c>
      <c r="J793" s="29">
        <f t="shared" si="237"/>
        <v>51607028.022047937</v>
      </c>
      <c r="K793" s="29">
        <f t="shared" si="238"/>
        <v>60182648.163104922</v>
      </c>
      <c r="L793" s="29">
        <f t="shared" si="239"/>
        <v>53005956.000365607</v>
      </c>
      <c r="M793" s="29">
        <f t="shared" si="240"/>
        <v>57624334.668510266</v>
      </c>
      <c r="N793" s="29">
        <f t="shared" si="241"/>
        <v>46931159.163013518</v>
      </c>
      <c r="O793" s="29">
        <f t="shared" si="242"/>
        <v>42983499.388582811</v>
      </c>
      <c r="P793" s="29">
        <f t="shared" si="243"/>
        <v>661137.19523232593</v>
      </c>
      <c r="Q793" s="29">
        <f t="shared" si="244"/>
        <v>1063568.5314606985</v>
      </c>
      <c r="R793" s="29">
        <f t="shared" si="245"/>
        <v>1312692.6919830241</v>
      </c>
      <c r="S793" s="29">
        <f t="shared" si="246"/>
        <v>-134143.77874279078</v>
      </c>
      <c r="T793" s="29">
        <f t="shared" si="247"/>
        <v>1025241.7375341866</v>
      </c>
    </row>
    <row r="794" spans="1:20">
      <c r="A794" s="25" t="s">
        <v>493</v>
      </c>
      <c r="B794" t="str">
        <f>VLOOKUP(A794,'Branch Population-2'!$A$2:$B$943,2,0)</f>
        <v>66439</v>
      </c>
      <c r="C794">
        <f t="shared" si="231"/>
        <v>0</v>
      </c>
      <c r="D794" s="98">
        <f t="shared" si="232"/>
        <v>66439</v>
      </c>
      <c r="E794" s="120">
        <f t="shared" si="233"/>
        <v>3.6673846879910249E-3</v>
      </c>
      <c r="F794">
        <v>43088925.989646718</v>
      </c>
      <c r="G794" s="29">
        <f t="shared" si="234"/>
        <v>36288247.575572908</v>
      </c>
      <c r="H794" s="29">
        <f t="shared" si="235"/>
        <v>35900253.244500555</v>
      </c>
      <c r="I794" s="29">
        <f t="shared" si="236"/>
        <v>29961784.455031984</v>
      </c>
      <c r="J794" s="29">
        <f t="shared" si="237"/>
        <v>29024131.488273788</v>
      </c>
      <c r="K794" s="29">
        <f t="shared" si="238"/>
        <v>33847116.575909331</v>
      </c>
      <c r="L794" s="29">
        <f t="shared" si="239"/>
        <v>29810897.770726066</v>
      </c>
      <c r="M794" s="29">
        <f t="shared" si="240"/>
        <v>32408304.264849342</v>
      </c>
      <c r="N794" s="29">
        <f t="shared" si="241"/>
        <v>26394392.133227818</v>
      </c>
      <c r="O794" s="29">
        <f t="shared" si="242"/>
        <v>24174202.349869329</v>
      </c>
      <c r="P794" s="29">
        <f t="shared" si="243"/>
        <v>371827.90061100846</v>
      </c>
      <c r="Q794" s="29">
        <f t="shared" si="244"/>
        <v>598157.92706988321</v>
      </c>
      <c r="R794" s="29">
        <f t="shared" si="245"/>
        <v>738266.9910682342</v>
      </c>
      <c r="S794" s="29">
        <f t="shared" si="246"/>
        <v>-75443.342152958241</v>
      </c>
      <c r="T794" s="29">
        <f t="shared" si="247"/>
        <v>576602.68645475223</v>
      </c>
    </row>
    <row r="795" spans="1:20">
      <c r="A795" s="25" t="s">
        <v>675</v>
      </c>
      <c r="B795" t="str">
        <f>VLOOKUP(A795,'Branch Population-2'!$A$2:$B$943,2,0)</f>
        <v>101267.84</v>
      </c>
      <c r="C795">
        <f t="shared" si="231"/>
        <v>0</v>
      </c>
      <c r="D795" s="98">
        <f t="shared" si="232"/>
        <v>101267.84</v>
      </c>
      <c r="E795" s="120">
        <f t="shared" si="233"/>
        <v>5.589911434577959E-3</v>
      </c>
      <c r="F795">
        <v>65677124.322933599</v>
      </c>
      <c r="G795" s="29">
        <f t="shared" si="234"/>
        <v>55311375.086372539</v>
      </c>
      <c r="H795" s="29">
        <f t="shared" si="235"/>
        <v>54719985.27255924</v>
      </c>
      <c r="I795" s="29">
        <f t="shared" si="236"/>
        <v>45668435.622249976</v>
      </c>
      <c r="J795" s="29">
        <f t="shared" si="237"/>
        <v>44239243.57220114</v>
      </c>
      <c r="K795" s="29">
        <f t="shared" si="238"/>
        <v>51590547.507797137</v>
      </c>
      <c r="L795" s="29">
        <f t="shared" si="239"/>
        <v>45438450.69465591</v>
      </c>
      <c r="M795" s="29">
        <f t="shared" si="240"/>
        <v>49397476.948239446</v>
      </c>
      <c r="N795" s="29">
        <f t="shared" si="241"/>
        <v>40230934.834133163</v>
      </c>
      <c r="O795" s="29">
        <f t="shared" si="242"/>
        <v>36846870.899534777</v>
      </c>
      <c r="P795" s="29">
        <f t="shared" si="243"/>
        <v>566748.57157108781</v>
      </c>
      <c r="Q795" s="29">
        <f t="shared" si="244"/>
        <v>911725.9629621848</v>
      </c>
      <c r="R795" s="29">
        <f t="shared" si="245"/>
        <v>1125283.395728102</v>
      </c>
      <c r="S795" s="29">
        <f t="shared" si="246"/>
        <v>-114992.46379703232</v>
      </c>
      <c r="T795" s="29">
        <f t="shared" si="247"/>
        <v>878870.97330588975</v>
      </c>
    </row>
    <row r="796" spans="1:20">
      <c r="A796" s="25" t="s">
        <v>1245</v>
      </c>
      <c r="B796" t="str">
        <f>VLOOKUP(A796,'Branch Population-2'!$A$2:$B$943,2,0)</f>
        <v>88946.48</v>
      </c>
      <c r="C796">
        <f t="shared" si="231"/>
        <v>0</v>
      </c>
      <c r="D796" s="98">
        <f t="shared" si="232"/>
        <v>88946.48</v>
      </c>
      <c r="E796" s="120">
        <f t="shared" si="233"/>
        <v>4.9097812851292156E-3</v>
      </c>
      <c r="F796">
        <v>57686122.514781862</v>
      </c>
      <c r="G796" s="29">
        <f t="shared" si="234"/>
        <v>48581584.419027142</v>
      </c>
      <c r="H796" s="29">
        <f t="shared" si="235"/>
        <v>48062149.598984092</v>
      </c>
      <c r="I796" s="29">
        <f t="shared" si="236"/>
        <v>40111911.103325054</v>
      </c>
      <c r="J796" s="29">
        <f t="shared" si="237"/>
        <v>38856610.288220994</v>
      </c>
      <c r="K796" s="29">
        <f t="shared" si="238"/>
        <v>45313473.676256239</v>
      </c>
      <c r="L796" s="29">
        <f t="shared" si="239"/>
        <v>39909908.673308313</v>
      </c>
      <c r="M796" s="29">
        <f t="shared" si="240"/>
        <v>43387236.218596563</v>
      </c>
      <c r="N796" s="29">
        <f t="shared" si="241"/>
        <v>35335996.507929161</v>
      </c>
      <c r="O796" s="29">
        <f t="shared" si="242"/>
        <v>32363675.037682768</v>
      </c>
      <c r="P796" s="29">
        <f t="shared" si="243"/>
        <v>497791.70254126418</v>
      </c>
      <c r="Q796" s="29">
        <f t="shared" si="244"/>
        <v>800795.34756638156</v>
      </c>
      <c r="R796" s="29">
        <f t="shared" si="245"/>
        <v>988369.0325819304</v>
      </c>
      <c r="S796" s="29">
        <f t="shared" si="246"/>
        <v>-101001.21500837246</v>
      </c>
      <c r="T796" s="29">
        <f t="shared" si="247"/>
        <v>771937.85756398935</v>
      </c>
    </row>
    <row r="797" spans="1:20">
      <c r="A797" s="25" t="s">
        <v>1044</v>
      </c>
      <c r="B797" t="str">
        <f>VLOOKUP(A797,'Branch Population-2'!$A$2:$B$943,2,0)</f>
        <v>29700</v>
      </c>
      <c r="C797">
        <f t="shared" si="231"/>
        <v>0</v>
      </c>
      <c r="D797" s="98">
        <f t="shared" si="232"/>
        <v>29700</v>
      </c>
      <c r="E797" s="120">
        <f t="shared" si="233"/>
        <v>1.6394184926524097E-3</v>
      </c>
      <c r="F797">
        <v>19261895.902896002</v>
      </c>
      <c r="G797" s="29">
        <f t="shared" si="234"/>
        <v>16221811.782153787</v>
      </c>
      <c r="H797" s="29">
        <f t="shared" si="235"/>
        <v>16048367.997135216</v>
      </c>
      <c r="I797" s="29">
        <f t="shared" si="236"/>
        <v>13393714.509767607</v>
      </c>
      <c r="J797" s="29">
        <f t="shared" si="237"/>
        <v>12974558.69597272</v>
      </c>
      <c r="K797" s="29">
        <f t="shared" si="238"/>
        <v>15130561.30141193</v>
      </c>
      <c r="L797" s="29">
        <f t="shared" si="239"/>
        <v>13326264.14892705</v>
      </c>
      <c r="M797" s="29">
        <f t="shared" si="240"/>
        <v>14487373.931968054</v>
      </c>
      <c r="N797" s="29">
        <f t="shared" si="241"/>
        <v>11798995.264180169</v>
      </c>
      <c r="O797" s="29">
        <f t="shared" si="242"/>
        <v>10806511.383240554</v>
      </c>
      <c r="P797" s="29">
        <f t="shared" si="243"/>
        <v>166216.96064279944</v>
      </c>
      <c r="Q797" s="29">
        <f t="shared" si="244"/>
        <v>267392.50190363388</v>
      </c>
      <c r="R797" s="29">
        <f t="shared" si="245"/>
        <v>330024.97982700757</v>
      </c>
      <c r="S797" s="29">
        <f t="shared" si="246"/>
        <v>-33725.18042027815</v>
      </c>
      <c r="T797" s="29">
        <f t="shared" si="247"/>
        <v>257756.73606926866</v>
      </c>
    </row>
    <row r="798" spans="1:20">
      <c r="A798" s="25" t="s">
        <v>1139</v>
      </c>
      <c r="B798" t="str">
        <f>VLOOKUP(A798,'Branch Population-2'!$A$2:$B$943,2,0)</f>
        <v>59442.75</v>
      </c>
      <c r="C798">
        <f t="shared" si="231"/>
        <v>0</v>
      </c>
      <c r="D798" s="98">
        <f t="shared" si="232"/>
        <v>59442.75</v>
      </c>
      <c r="E798" s="120">
        <f t="shared" si="233"/>
        <v>3.2811967543472736E-3</v>
      </c>
      <c r="F798">
        <v>38551517.262015872</v>
      </c>
      <c r="G798" s="29">
        <f t="shared" si="234"/>
        <v>32466973.141872797</v>
      </c>
      <c r="H798" s="29">
        <f t="shared" si="235"/>
        <v>32119835.917902671</v>
      </c>
      <c r="I798" s="29">
        <f t="shared" si="236"/>
        <v>26806707.851026546</v>
      </c>
      <c r="J798" s="29">
        <f t="shared" si="237"/>
        <v>25967792.893098734</v>
      </c>
      <c r="K798" s="29">
        <f t="shared" si="238"/>
        <v>30282901.441060744</v>
      </c>
      <c r="L798" s="29">
        <f t="shared" si="239"/>
        <v>26671710.041704826</v>
      </c>
      <c r="M798" s="29">
        <f t="shared" si="240"/>
        <v>28995600.902171515</v>
      </c>
      <c r="N798" s="29">
        <f t="shared" si="241"/>
        <v>23614973.930634536</v>
      </c>
      <c r="O798" s="29">
        <f t="shared" si="242"/>
        <v>21628577.593472134</v>
      </c>
      <c r="P798" s="29">
        <f t="shared" si="243"/>
        <v>332673.17297137261</v>
      </c>
      <c r="Q798" s="29">
        <f t="shared" si="244"/>
        <v>535169.88695394725</v>
      </c>
      <c r="R798" s="29">
        <f t="shared" si="245"/>
        <v>660524.99560982676</v>
      </c>
      <c r="S798" s="29">
        <f t="shared" si="246"/>
        <v>-67498.904660858214</v>
      </c>
      <c r="T798" s="29">
        <f t="shared" si="247"/>
        <v>515884.48562227341</v>
      </c>
    </row>
    <row r="799" spans="1:20">
      <c r="A799" s="25" t="s">
        <v>1121</v>
      </c>
      <c r="B799" t="str">
        <f>VLOOKUP(A799,'Branch Population-2'!$A$2:$B$943,2,0)</f>
        <v>81182.41</v>
      </c>
      <c r="C799">
        <f t="shared" si="231"/>
        <v>0</v>
      </c>
      <c r="D799" s="98">
        <f t="shared" si="232"/>
        <v>81182.41</v>
      </c>
      <c r="E799" s="120">
        <f t="shared" si="233"/>
        <v>4.4812102435047105E-3</v>
      </c>
      <c r="F799">
        <v>52650745.13690988</v>
      </c>
      <c r="G799" s="29">
        <f t="shared" si="234"/>
        <v>44340935.186587185</v>
      </c>
      <c r="H799" s="29">
        <f t="shared" si="235"/>
        <v>43866841.433478445</v>
      </c>
      <c r="I799" s="29">
        <f t="shared" si="236"/>
        <v>36610573.156730734</v>
      </c>
      <c r="J799" s="29">
        <f t="shared" si="237"/>
        <v>35464846.586717933</v>
      </c>
      <c r="K799" s="29">
        <f t="shared" si="238"/>
        <v>41358095.32327801</v>
      </c>
      <c r="L799" s="29">
        <f t="shared" si="239"/>
        <v>36426203.363855109</v>
      </c>
      <c r="M799" s="29">
        <f t="shared" si="240"/>
        <v>39599997.655499749</v>
      </c>
      <c r="N799" s="29">
        <f t="shared" si="241"/>
        <v>32251544.482314233</v>
      </c>
      <c r="O799" s="29">
        <f t="shared" si="242"/>
        <v>29538674.672858644</v>
      </c>
      <c r="P799" s="29">
        <f t="shared" si="243"/>
        <v>454339.84672921232</v>
      </c>
      <c r="Q799" s="29">
        <f t="shared" si="244"/>
        <v>730894.53604264592</v>
      </c>
      <c r="R799" s="29">
        <f t="shared" si="245"/>
        <v>902095.05799858097</v>
      </c>
      <c r="S799" s="29">
        <f t="shared" si="246"/>
        <v>-92184.8964378112</v>
      </c>
      <c r="T799" s="29">
        <f t="shared" si="247"/>
        <v>704555.99420327123</v>
      </c>
    </row>
    <row r="800" spans="1:20">
      <c r="A800" s="25" t="s">
        <v>1036</v>
      </c>
      <c r="B800" t="str">
        <f>VLOOKUP(A800,'Branch Population-2'!$A$2:$B$943,2,0)</f>
        <v>27942.75</v>
      </c>
      <c r="C800">
        <f t="shared" si="231"/>
        <v>0</v>
      </c>
      <c r="D800" s="98">
        <f t="shared" si="232"/>
        <v>27942.75</v>
      </c>
      <c r="E800" s="120">
        <f t="shared" si="233"/>
        <v>1.5424195651704755E-3</v>
      </c>
      <c r="F800">
        <v>18122233.728641324</v>
      </c>
      <c r="G800" s="29">
        <f t="shared" si="234"/>
        <v>15262021.251709688</v>
      </c>
      <c r="H800" s="29">
        <f t="shared" si="235"/>
        <v>15098839.557304716</v>
      </c>
      <c r="I800" s="29">
        <f t="shared" si="236"/>
        <v>12601253.067939689</v>
      </c>
      <c r="J800" s="29">
        <f t="shared" si="237"/>
        <v>12206897.306461001</v>
      </c>
      <c r="K800" s="29">
        <f t="shared" si="238"/>
        <v>14235336.424411725</v>
      </c>
      <c r="L800" s="29">
        <f t="shared" si="239"/>
        <v>12537793.520115532</v>
      </c>
      <c r="M800" s="29">
        <f t="shared" si="240"/>
        <v>13630204.307659945</v>
      </c>
      <c r="N800" s="29">
        <f t="shared" si="241"/>
        <v>11100888.044382842</v>
      </c>
      <c r="O800" s="29">
        <f t="shared" si="242"/>
        <v>10167126.12639882</v>
      </c>
      <c r="P800" s="29">
        <f t="shared" si="243"/>
        <v>156382.45713810046</v>
      </c>
      <c r="Q800" s="29">
        <f t="shared" si="244"/>
        <v>251571.77887433555</v>
      </c>
      <c r="R800" s="29">
        <f t="shared" si="245"/>
        <v>310498.50185390963</v>
      </c>
      <c r="S800" s="29">
        <f t="shared" si="246"/>
        <v>-31729.773912078359</v>
      </c>
      <c r="T800" s="29">
        <f t="shared" si="247"/>
        <v>242506.12918517028</v>
      </c>
    </row>
    <row r="801" spans="1:20">
      <c r="A801" s="25" t="s">
        <v>1107</v>
      </c>
      <c r="B801" t="str">
        <f>VLOOKUP(A801,'Branch Population-2'!$A$2:$B$943,2,0)</f>
        <v>75381.76</v>
      </c>
      <c r="C801">
        <f t="shared" si="231"/>
        <v>0</v>
      </c>
      <c r="D801" s="98">
        <f t="shared" si="232"/>
        <v>75381.759999999995</v>
      </c>
      <c r="E801" s="120">
        <f t="shared" si="233"/>
        <v>4.1610185640634919E-3</v>
      </c>
      <c r="F801">
        <v>48888741.215390228</v>
      </c>
      <c r="G801" s="29">
        <f t="shared" si="234"/>
        <v>41172684.260184817</v>
      </c>
      <c r="H801" s="29">
        <f t="shared" si="235"/>
        <v>40732465.479856148</v>
      </c>
      <c r="I801" s="29">
        <f t="shared" si="236"/>
        <v>33994672.480936676</v>
      </c>
      <c r="J801" s="29">
        <f t="shared" si="237"/>
        <v>32930810.428475708</v>
      </c>
      <c r="K801" s="29">
        <f t="shared" si="238"/>
        <v>38402974.43395023</v>
      </c>
      <c r="L801" s="29">
        <f t="shared" si="239"/>
        <v>33823476.288586639</v>
      </c>
      <c r="M801" s="29">
        <f t="shared" si="240"/>
        <v>36770496.456898056</v>
      </c>
      <c r="N801" s="29">
        <f t="shared" si="241"/>
        <v>29947105.361803569</v>
      </c>
      <c r="O801" s="29">
        <f t="shared" si="242"/>
        <v>27428075.674367253</v>
      </c>
      <c r="P801" s="29">
        <f t="shared" si="243"/>
        <v>421876.33114831487</v>
      </c>
      <c r="Q801" s="29">
        <f t="shared" si="244"/>
        <v>678670.6196733762</v>
      </c>
      <c r="R801" s="29">
        <f t="shared" si="245"/>
        <v>837638.51256984263</v>
      </c>
      <c r="S801" s="29">
        <f t="shared" si="246"/>
        <v>-85598.096175020415</v>
      </c>
      <c r="T801" s="29">
        <f t="shared" si="247"/>
        <v>654214.02076622739</v>
      </c>
    </row>
    <row r="802" spans="1:20">
      <c r="A802" s="25" t="s">
        <v>1246</v>
      </c>
      <c r="B802" t="str">
        <f>VLOOKUP(A802,'Branch Population-2'!$A$2:$B$943,2,0)</f>
        <v>73063.18</v>
      </c>
      <c r="C802">
        <f t="shared" si="231"/>
        <v>0</v>
      </c>
      <c r="D802" s="98">
        <f t="shared" si="232"/>
        <v>73063.179999999993</v>
      </c>
      <c r="E802" s="120">
        <f t="shared" si="233"/>
        <v>4.0330346270704264E-3</v>
      </c>
      <c r="F802">
        <v>47385029.208570808</v>
      </c>
      <c r="G802" s="29">
        <f t="shared" si="234"/>
        <v>39906301.487058006</v>
      </c>
      <c r="H802" s="29">
        <f t="shared" si="235"/>
        <v>39479622.884879783</v>
      </c>
      <c r="I802" s="29">
        <f t="shared" si="236"/>
        <v>32949069.834874149</v>
      </c>
      <c r="J802" s="29">
        <f t="shared" si="237"/>
        <v>31917929.879610099</v>
      </c>
      <c r="K802" s="29">
        <f t="shared" si="238"/>
        <v>37221781.948353335</v>
      </c>
      <c r="L802" s="29">
        <f t="shared" si="239"/>
        <v>32783139.267360393</v>
      </c>
      <c r="M802" s="29">
        <f t="shared" si="240"/>
        <v>35639515.465275742</v>
      </c>
      <c r="N802" s="29">
        <f t="shared" si="241"/>
        <v>29025997.131513234</v>
      </c>
      <c r="O802" s="29">
        <f t="shared" si="242"/>
        <v>26584447.352382269</v>
      </c>
      <c r="P802" s="29">
        <f t="shared" si="243"/>
        <v>408900.32708746695</v>
      </c>
      <c r="Q802" s="29">
        <f t="shared" si="244"/>
        <v>657796.17835809907</v>
      </c>
      <c r="R802" s="29">
        <f t="shared" si="245"/>
        <v>811874.56247801415</v>
      </c>
      <c r="S802" s="29">
        <f t="shared" si="246"/>
        <v>-82965.283756877354</v>
      </c>
      <c r="T802" s="29">
        <f t="shared" si="247"/>
        <v>634091.8115704197</v>
      </c>
    </row>
    <row r="803" spans="1:20">
      <c r="A803" s="25" t="s">
        <v>1141</v>
      </c>
      <c r="B803" t="str">
        <f>VLOOKUP(A803,'Branch Population-2'!$A$2:$B$943,2,0)</f>
        <v>231900</v>
      </c>
      <c r="C803">
        <f t="shared" si="231"/>
        <v>0</v>
      </c>
      <c r="D803" s="98">
        <f t="shared" si="232"/>
        <v>231900</v>
      </c>
      <c r="E803" s="120">
        <f t="shared" si="233"/>
        <v>1.2800712068892047E-2</v>
      </c>
      <c r="F803">
        <v>150398439.72665262</v>
      </c>
      <c r="G803" s="29">
        <f t="shared" si="234"/>
        <v>126661217.24853411</v>
      </c>
      <c r="H803" s="29">
        <f t="shared" si="235"/>
        <v>125306954.15944971</v>
      </c>
      <c r="I803" s="29">
        <f t="shared" si="236"/>
        <v>104579205.2126299</v>
      </c>
      <c r="J803" s="29">
        <f t="shared" si="237"/>
        <v>101306402.74734256</v>
      </c>
      <c r="K803" s="29">
        <f t="shared" si="238"/>
        <v>118140645.31304467</v>
      </c>
      <c r="L803" s="29">
        <f t="shared" si="239"/>
        <v>104052547.34465262</v>
      </c>
      <c r="M803" s="29">
        <f t="shared" si="240"/>
        <v>113118586.35768996</v>
      </c>
      <c r="N803" s="29">
        <f t="shared" si="241"/>
        <v>92127508.476881519</v>
      </c>
      <c r="O803" s="29">
        <f t="shared" si="242"/>
        <v>84378114.133787349</v>
      </c>
      <c r="P803" s="29">
        <f t="shared" si="243"/>
        <v>1297835.4603725653</v>
      </c>
      <c r="Q803" s="29">
        <f t="shared" si="244"/>
        <v>2087822.2623384746</v>
      </c>
      <c r="R803" s="29">
        <f t="shared" si="245"/>
        <v>2576861.7111745137</v>
      </c>
      <c r="S803" s="29">
        <f t="shared" si="246"/>
        <v>-263328.93398863642</v>
      </c>
      <c r="T803" s="29">
        <f t="shared" si="247"/>
        <v>2012585.4240560068</v>
      </c>
    </row>
    <row r="804" spans="1:20">
      <c r="A804" s="25" t="s">
        <v>1045</v>
      </c>
      <c r="B804" t="str">
        <f>VLOOKUP(A804,'Branch Population-2'!$A$2:$B$943,2,0)</f>
        <v>105464.04</v>
      </c>
      <c r="C804">
        <f t="shared" si="231"/>
        <v>0</v>
      </c>
      <c r="D804" s="98">
        <f t="shared" si="232"/>
        <v>105464.04</v>
      </c>
      <c r="E804" s="120">
        <f t="shared" si="233"/>
        <v>5.8215386358866474E-3</v>
      </c>
      <c r="F804">
        <v>68398564.309052527</v>
      </c>
      <c r="G804" s="29">
        <f t="shared" si="234"/>
        <v>57603293.153721824</v>
      </c>
      <c r="H804" s="29">
        <f t="shared" si="235"/>
        <v>56987398.127427213</v>
      </c>
      <c r="I804" s="29">
        <f t="shared" si="236"/>
        <v>47560782.586084552</v>
      </c>
      <c r="J804" s="29">
        <f t="shared" si="237"/>
        <v>46072369.605872549</v>
      </c>
      <c r="K804" s="29">
        <f t="shared" si="238"/>
        <v>53728286.946618177</v>
      </c>
      <c r="L804" s="29">
        <f t="shared" si="239"/>
        <v>47321267.853636637</v>
      </c>
      <c r="M804" s="29">
        <f t="shared" si="240"/>
        <v>51444342.890775621</v>
      </c>
      <c r="N804" s="29">
        <f t="shared" si="241"/>
        <v>41897969.983209014</v>
      </c>
      <c r="O804" s="29">
        <f t="shared" si="242"/>
        <v>38373681.777189799</v>
      </c>
      <c r="P804" s="29">
        <f t="shared" si="243"/>
        <v>590232.73353234422</v>
      </c>
      <c r="Q804" s="29">
        <f t="shared" si="244"/>
        <v>949504.83220420603</v>
      </c>
      <c r="R804" s="29">
        <f t="shared" si="245"/>
        <v>1171911.3694772632</v>
      </c>
      <c r="S804" s="29">
        <f t="shared" si="246"/>
        <v>-119757.36622395391</v>
      </c>
      <c r="T804" s="29">
        <f t="shared" si="247"/>
        <v>915288.44185450475</v>
      </c>
    </row>
    <row r="805" spans="1:20">
      <c r="A805" s="25" t="s">
        <v>1244</v>
      </c>
      <c r="B805" t="str">
        <f>VLOOKUP(A805,'Branch Population-2'!$A$2:$B$943,2,0)</f>
        <v>157101.28</v>
      </c>
      <c r="C805">
        <f t="shared" si="231"/>
        <v>0</v>
      </c>
      <c r="D805" s="98">
        <f t="shared" si="232"/>
        <v>157101.28</v>
      </c>
      <c r="E805" s="120">
        <f t="shared" si="233"/>
        <v>8.6718768906183206E-3</v>
      </c>
      <c r="F805">
        <v>101887828.33574806</v>
      </c>
      <c r="G805" s="29">
        <f t="shared" si="234"/>
        <v>85806982.99311249</v>
      </c>
      <c r="H805" s="29">
        <f t="shared" si="235"/>
        <v>84889533.813500956</v>
      </c>
      <c r="I805" s="29">
        <f t="shared" si="236"/>
        <v>70847464.425557688</v>
      </c>
      <c r="J805" s="29">
        <f t="shared" si="237"/>
        <v>68630295.574829802</v>
      </c>
      <c r="K805" s="29">
        <f t="shared" si="238"/>
        <v>80034698.571389899</v>
      </c>
      <c r="L805" s="29">
        <f t="shared" si="239"/>
        <v>70490678.633486524</v>
      </c>
      <c r="M805" s="29">
        <f t="shared" si="240"/>
        <v>76632491.196997106</v>
      </c>
      <c r="N805" s="29">
        <f t="shared" si="241"/>
        <v>62412028.913018264</v>
      </c>
      <c r="O805" s="29">
        <f t="shared" si="242"/>
        <v>57162180.829685569</v>
      </c>
      <c r="P805" s="29">
        <f t="shared" si="243"/>
        <v>879222.13046105753</v>
      </c>
      <c r="Q805" s="29">
        <f t="shared" si="244"/>
        <v>1414400.8185677885</v>
      </c>
      <c r="R805" s="29">
        <f t="shared" si="245"/>
        <v>1745701.9112052883</v>
      </c>
      <c r="S805" s="29">
        <f t="shared" si="246"/>
        <v>-178392.89603557691</v>
      </c>
      <c r="T805" s="29">
        <f t="shared" si="247"/>
        <v>1363431.4197004805</v>
      </c>
    </row>
    <row r="806" spans="1:20">
      <c r="A806" s="25" t="s">
        <v>1143</v>
      </c>
      <c r="B806" t="str">
        <f>VLOOKUP(A806,'Branch Population-2'!$A$2:$B$943,2,0)</f>
        <v>72652.25</v>
      </c>
      <c r="C806">
        <f t="shared" si="231"/>
        <v>0</v>
      </c>
      <c r="D806" s="98">
        <f t="shared" si="232"/>
        <v>72652.25</v>
      </c>
      <c r="E806" s="120">
        <f t="shared" si="233"/>
        <v>4.0103515886466675E-3</v>
      </c>
      <c r="F806">
        <v>47118521.098019399</v>
      </c>
      <c r="G806" s="29">
        <f t="shared" si="234"/>
        <v>39681856.06228897</v>
      </c>
      <c r="H806" s="29">
        <f t="shared" si="235"/>
        <v>39257577.23299215</v>
      </c>
      <c r="I806" s="29">
        <f t="shared" si="236"/>
        <v>32763754.040143553</v>
      </c>
      <c r="J806" s="29">
        <f t="shared" si="237"/>
        <v>31738413.536009565</v>
      </c>
      <c r="K806" s="29">
        <f t="shared" si="238"/>
        <v>37012435.094629794</v>
      </c>
      <c r="L806" s="29">
        <f t="shared" si="239"/>
        <v>32598756.71763923</v>
      </c>
      <c r="M806" s="29">
        <f t="shared" si="240"/>
        <v>35439067.769320741</v>
      </c>
      <c r="N806" s="29">
        <f t="shared" si="241"/>
        <v>28862745.915219985</v>
      </c>
      <c r="O806" s="29">
        <f t="shared" si="242"/>
        <v>26434928.169799276</v>
      </c>
      <c r="P806" s="29">
        <f t="shared" si="243"/>
        <v>406600.54474278871</v>
      </c>
      <c r="Q806" s="29">
        <f t="shared" si="244"/>
        <v>654096.52849926881</v>
      </c>
      <c r="R806" s="29">
        <f t="shared" si="245"/>
        <v>807308.32796756597</v>
      </c>
      <c r="S806" s="29">
        <f t="shared" si="246"/>
        <v>-82498.661252160033</v>
      </c>
      <c r="T806" s="29">
        <f t="shared" si="247"/>
        <v>630525.482427223</v>
      </c>
    </row>
    <row r="807" spans="1:20">
      <c r="A807" s="25" t="s">
        <v>1181</v>
      </c>
      <c r="B807" t="str">
        <f>VLOOKUP(A807,'Branch Population-2'!$A$2:$B$943,2,0)</f>
        <v>1829.3</v>
      </c>
      <c r="C807">
        <f t="shared" si="231"/>
        <v>0</v>
      </c>
      <c r="D807" s="98">
        <f t="shared" si="232"/>
        <v>1829.3</v>
      </c>
      <c r="E807" s="120">
        <f t="shared" si="233"/>
        <v>1.0097603530670212E-4</v>
      </c>
      <c r="F807">
        <v>1186390.1069080019</v>
      </c>
      <c r="G807" s="29">
        <f t="shared" si="234"/>
        <v>999143.44421191653</v>
      </c>
      <c r="H807" s="29">
        <f t="shared" si="235"/>
        <v>988460.59182355052</v>
      </c>
      <c r="I807" s="29">
        <f t="shared" si="236"/>
        <v>824953.60110161221</v>
      </c>
      <c r="J807" s="29">
        <f t="shared" si="237"/>
        <v>799136.70782972709</v>
      </c>
      <c r="K807" s="29">
        <f t="shared" si="238"/>
        <v>931930.49793511257</v>
      </c>
      <c r="L807" s="29">
        <f t="shared" si="239"/>
        <v>820799.15850613639</v>
      </c>
      <c r="M807" s="29">
        <f t="shared" si="240"/>
        <v>892314.92032825458</v>
      </c>
      <c r="N807" s="29">
        <f t="shared" si="241"/>
        <v>726730.70830857847</v>
      </c>
      <c r="O807" s="29">
        <f t="shared" si="242"/>
        <v>665601.05297514959</v>
      </c>
      <c r="P807" s="29">
        <f t="shared" si="243"/>
        <v>10237.733538850942</v>
      </c>
      <c r="Q807" s="29">
        <f t="shared" si="244"/>
        <v>16469.397432064561</v>
      </c>
      <c r="R807" s="29">
        <f t="shared" si="245"/>
        <v>20327.094127863467</v>
      </c>
      <c r="S807" s="29">
        <f t="shared" si="246"/>
        <v>-2077.2212977378726</v>
      </c>
      <c r="T807" s="29">
        <f t="shared" si="247"/>
        <v>15875.905632710881</v>
      </c>
    </row>
    <row r="808" spans="1:20">
      <c r="A808" s="25" t="s">
        <v>1202</v>
      </c>
      <c r="B808" t="str">
        <f>VLOOKUP(A808,'Branch Population-2'!$A$2:$B$943,2,0)</f>
        <v>207490</v>
      </c>
      <c r="C808">
        <f t="shared" si="231"/>
        <v>0</v>
      </c>
      <c r="D808" s="98">
        <f t="shared" si="232"/>
        <v>207490</v>
      </c>
      <c r="E808" s="120">
        <f t="shared" si="233"/>
        <v>1.1453297745469646E-2</v>
      </c>
      <c r="F808">
        <v>134567366.35999635</v>
      </c>
      <c r="G808" s="29">
        <f t="shared" si="234"/>
        <v>113328745.00602993</v>
      </c>
      <c r="H808" s="29">
        <f t="shared" si="235"/>
        <v>112117032.85271333</v>
      </c>
      <c r="I808" s="29">
        <f t="shared" si="236"/>
        <v>93571105.172783852</v>
      </c>
      <c r="J808" s="29">
        <f t="shared" si="237"/>
        <v>90642800.802268669</v>
      </c>
      <c r="K808" s="29">
        <f t="shared" si="238"/>
        <v>105705056.04141285</v>
      </c>
      <c r="L808" s="29">
        <f t="shared" si="239"/>
        <v>93099883.779827386</v>
      </c>
      <c r="M808" s="29">
        <f t="shared" si="240"/>
        <v>101211623.47286369</v>
      </c>
      <c r="N808" s="29">
        <f t="shared" si="241"/>
        <v>82430085.096455991</v>
      </c>
      <c r="O808" s="29">
        <f t="shared" si="242"/>
        <v>75496398.885810852</v>
      </c>
      <c r="P808" s="29">
        <f t="shared" si="243"/>
        <v>1161224.1469284329</v>
      </c>
      <c r="Q808" s="29">
        <f t="shared" si="244"/>
        <v>1868056.2363631311</v>
      </c>
      <c r="R808" s="29">
        <f t="shared" si="245"/>
        <v>2305618.9583941344</v>
      </c>
      <c r="S808" s="29">
        <f t="shared" si="246"/>
        <v>-235610.69647823274</v>
      </c>
      <c r="T808" s="29">
        <f t="shared" si="247"/>
        <v>1800738.8945122072</v>
      </c>
    </row>
    <row r="809" spans="1:20">
      <c r="A809" s="25" t="s">
        <v>1126</v>
      </c>
      <c r="B809" t="str">
        <f>VLOOKUP(A809,'Branch Population-2'!$A$2:$B$943,2,0)</f>
        <v>41920.64</v>
      </c>
      <c r="C809">
        <f t="shared" si="231"/>
        <v>0</v>
      </c>
      <c r="D809" s="98">
        <f t="shared" si="232"/>
        <v>41920.639999999999</v>
      </c>
      <c r="E809" s="120">
        <f t="shared" si="233"/>
        <v>2.3139889710378555E-3</v>
      </c>
      <c r="F809">
        <v>27187575.887635633</v>
      </c>
      <c r="G809" s="29">
        <f t="shared" si="234"/>
        <v>22896590.298566576</v>
      </c>
      <c r="H809" s="29">
        <f t="shared" si="235"/>
        <v>22651779.710283715</v>
      </c>
      <c r="I809" s="29">
        <f t="shared" si="236"/>
        <v>18904817.65073213</v>
      </c>
      <c r="J809" s="29">
        <f t="shared" si="237"/>
        <v>18313192.062381878</v>
      </c>
      <c r="K809" s="29">
        <f t="shared" si="238"/>
        <v>21356323.680620238</v>
      </c>
      <c r="L809" s="29">
        <f t="shared" si="239"/>
        <v>18809613.533066571</v>
      </c>
      <c r="M809" s="29">
        <f t="shared" si="240"/>
        <v>20448484.415737953</v>
      </c>
      <c r="N809" s="29">
        <f t="shared" si="241"/>
        <v>16653920.297353594</v>
      </c>
      <c r="O809" s="29">
        <f t="shared" si="242"/>
        <v>15253059.708846103</v>
      </c>
      <c r="P809" s="29">
        <f t="shared" si="243"/>
        <v>234610.14710440952</v>
      </c>
      <c r="Q809" s="29">
        <f t="shared" si="244"/>
        <v>377416.32360274578</v>
      </c>
      <c r="R809" s="29">
        <f t="shared" si="245"/>
        <v>465820.14714933489</v>
      </c>
      <c r="S809" s="29">
        <f t="shared" si="246"/>
        <v>-47602.058832778748</v>
      </c>
      <c r="T809" s="29">
        <f t="shared" si="247"/>
        <v>363815.73536480899</v>
      </c>
    </row>
    <row r="810" spans="1:20">
      <c r="A810" s="25" t="s">
        <v>1236</v>
      </c>
      <c r="B810" t="str">
        <f>VLOOKUP(A810,'Branch Population-2'!$A$2:$B$943,2,0)</f>
        <v>317666</v>
      </c>
      <c r="C810">
        <f t="shared" si="231"/>
        <v>0</v>
      </c>
      <c r="D810" s="98">
        <f t="shared" si="232"/>
        <v>317666</v>
      </c>
      <c r="E810" s="120">
        <f t="shared" si="233"/>
        <v>1.753493316117577E-2</v>
      </c>
      <c r="F810">
        <v>206021866.12422094</v>
      </c>
      <c r="G810" s="29">
        <f t="shared" si="234"/>
        <v>173505658.63938266</v>
      </c>
      <c r="H810" s="29">
        <f t="shared" si="235"/>
        <v>171650534.28208604</v>
      </c>
      <c r="I810" s="29">
        <f t="shared" si="236"/>
        <v>143256825.36901805</v>
      </c>
      <c r="J810" s="29">
        <f t="shared" si="237"/>
        <v>138773608.17221785</v>
      </c>
      <c r="K810" s="29">
        <f t="shared" si="238"/>
        <v>161833834.55805799</v>
      </c>
      <c r="L810" s="29">
        <f t="shared" si="239"/>
        <v>142535388.11895823</v>
      </c>
      <c r="M810" s="29">
        <f t="shared" si="240"/>
        <v>154954415.06641629</v>
      </c>
      <c r="N810" s="29">
        <f t="shared" si="241"/>
        <v>126199987.52831842</v>
      </c>
      <c r="O810" s="29">
        <f t="shared" si="242"/>
        <v>115584553.70600988</v>
      </c>
      <c r="P810" s="29">
        <f t="shared" si="243"/>
        <v>1777827.5090759436</v>
      </c>
      <c r="Q810" s="29">
        <f t="shared" si="244"/>
        <v>2859983.3841656484</v>
      </c>
      <c r="R810" s="29">
        <f t="shared" si="245"/>
        <v>3529889.4020783226</v>
      </c>
      <c r="S810" s="29">
        <f t="shared" si="246"/>
        <v>-360718.62502990162</v>
      </c>
      <c r="T810" s="29">
        <f t="shared" si="247"/>
        <v>2756920.9198713903</v>
      </c>
    </row>
    <row r="811" spans="1:20">
      <c r="A811" s="25" t="s">
        <v>1209</v>
      </c>
      <c r="B811" t="str">
        <f>VLOOKUP(A811,'Branch Population-2'!$A$2:$B$943,2,0)</f>
        <v>170021</v>
      </c>
      <c r="C811">
        <f t="shared" si="231"/>
        <v>0</v>
      </c>
      <c r="D811" s="98">
        <f t="shared" si="232"/>
        <v>170021</v>
      </c>
      <c r="E811" s="120">
        <f t="shared" si="233"/>
        <v>9.3850360787628064E-3</v>
      </c>
      <c r="F811">
        <v>110266895.73421822</v>
      </c>
      <c r="G811" s="29">
        <f t="shared" si="234"/>
        <v>92863591.279918149</v>
      </c>
      <c r="H811" s="29">
        <f t="shared" si="235"/>
        <v>91870692.76905477</v>
      </c>
      <c r="I811" s="29">
        <f t="shared" si="236"/>
        <v>76673829.450006679</v>
      </c>
      <c r="J811" s="29">
        <f t="shared" si="237"/>
        <v>74274324.715420127</v>
      </c>
      <c r="K811" s="29">
        <f t="shared" si="238"/>
        <v>86616604.815735951</v>
      </c>
      <c r="L811" s="29">
        <f t="shared" si="239"/>
        <v>76287702.251337573</v>
      </c>
      <c r="M811" s="29">
        <f t="shared" si="240"/>
        <v>82934606.171284199</v>
      </c>
      <c r="N811" s="29">
        <f t="shared" si="241"/>
        <v>67544679.252901569</v>
      </c>
      <c r="O811" s="29">
        <f t="shared" si="242"/>
        <v>61863093.329627685</v>
      </c>
      <c r="P811" s="29">
        <f t="shared" si="243"/>
        <v>951527.73957742099</v>
      </c>
      <c r="Q811" s="29">
        <f t="shared" si="244"/>
        <v>1530718.5375810687</v>
      </c>
      <c r="R811" s="29">
        <f t="shared" si="245"/>
        <v>1889265.2220595169</v>
      </c>
      <c r="S811" s="29">
        <f t="shared" si="246"/>
        <v>-193063.59933454919</v>
      </c>
      <c r="T811" s="29">
        <f t="shared" si="247"/>
        <v>1475557.5091997688</v>
      </c>
    </row>
    <row r="812" spans="1:20">
      <c r="A812" s="25" t="s">
        <v>1183</v>
      </c>
      <c r="B812" t="str">
        <f>VLOOKUP(A812,'Branch Population-2'!$A$2:$B$943,2,0)</f>
        <v>69869.04</v>
      </c>
      <c r="C812">
        <f t="shared" si="231"/>
        <v>0</v>
      </c>
      <c r="D812" s="98">
        <f t="shared" si="232"/>
        <v>69869.039999999994</v>
      </c>
      <c r="E812" s="120">
        <f t="shared" si="233"/>
        <v>3.8567204121168655E-3</v>
      </c>
      <c r="F812">
        <v>45313473.916339286</v>
      </c>
      <c r="G812" s="29">
        <f t="shared" si="234"/>
        <v>38161697.51783751</v>
      </c>
      <c r="H812" s="29">
        <f t="shared" si="235"/>
        <v>37753672.239951521</v>
      </c>
      <c r="I812" s="29">
        <f t="shared" si="236"/>
        <v>31508618.681196403</v>
      </c>
      <c r="J812" s="29">
        <f t="shared" si="237"/>
        <v>30522557.59297191</v>
      </c>
      <c r="K812" s="29">
        <f t="shared" si="238"/>
        <v>35594538.477804787</v>
      </c>
      <c r="L812" s="29">
        <f t="shared" si="239"/>
        <v>31349942.184240736</v>
      </c>
      <c r="M812" s="29">
        <f t="shared" si="240"/>
        <v>34081444.738977544</v>
      </c>
      <c r="N812" s="29">
        <f t="shared" si="241"/>
        <v>27757052.931744602</v>
      </c>
      <c r="O812" s="29">
        <f t="shared" si="242"/>
        <v>25422241.619396951</v>
      </c>
      <c r="P812" s="29">
        <f t="shared" si="243"/>
        <v>391024.22464074672</v>
      </c>
      <c r="Q812" s="29">
        <f t="shared" si="244"/>
        <v>629038.97007424477</v>
      </c>
      <c r="R812" s="29">
        <f t="shared" si="245"/>
        <v>776381.4315330768</v>
      </c>
      <c r="S812" s="29">
        <f t="shared" si="246"/>
        <v>-79338.248477832676</v>
      </c>
      <c r="T812" s="29">
        <f t="shared" si="247"/>
        <v>606370.89908057824</v>
      </c>
    </row>
    <row r="813" spans="1:20">
      <c r="A813" s="25" t="s">
        <v>1158</v>
      </c>
      <c r="B813" t="str">
        <f>VLOOKUP(A813,'Branch Population-2'!$A$2:$B$943,2,0)</f>
        <v>74282.88</v>
      </c>
      <c r="C813">
        <f t="shared" si="231"/>
        <v>0</v>
      </c>
      <c r="D813" s="98">
        <f t="shared" si="232"/>
        <v>74282.880000000005</v>
      </c>
      <c r="E813" s="120">
        <f t="shared" si="233"/>
        <v>4.1003611838208703E-3</v>
      </c>
      <c r="F813">
        <v>48176064.037956759</v>
      </c>
      <c r="G813" s="29">
        <f t="shared" si="234"/>
        <v>40572488.148024112</v>
      </c>
      <c r="H813" s="29">
        <f t="shared" si="235"/>
        <v>40138686.670943968</v>
      </c>
      <c r="I813" s="29">
        <f t="shared" si="236"/>
        <v>33499114.063411653</v>
      </c>
      <c r="J813" s="29">
        <f t="shared" si="237"/>
        <v>32450760.493801285</v>
      </c>
      <c r="K813" s="29">
        <f t="shared" si="238"/>
        <v>37843153.854728162</v>
      </c>
      <c r="L813" s="29">
        <f t="shared" si="239"/>
        <v>33330413.488991592</v>
      </c>
      <c r="M813" s="29">
        <f t="shared" si="240"/>
        <v>36234473.377222605</v>
      </c>
      <c r="N813" s="29">
        <f t="shared" si="241"/>
        <v>29510550.482480265</v>
      </c>
      <c r="O813" s="29">
        <f t="shared" si="242"/>
        <v>27028242.030299399</v>
      </c>
      <c r="P813" s="29">
        <f t="shared" si="243"/>
        <v>415726.41553514462</v>
      </c>
      <c r="Q813" s="29">
        <f t="shared" si="244"/>
        <v>668777.27716523269</v>
      </c>
      <c r="R813" s="29">
        <f t="shared" si="245"/>
        <v>825427.81055528717</v>
      </c>
      <c r="S813" s="29">
        <f t="shared" si="246"/>
        <v>-84350.287210029346</v>
      </c>
      <c r="T813" s="29">
        <f t="shared" si="247"/>
        <v>644677.19510522415</v>
      </c>
    </row>
    <row r="814" spans="1:20">
      <c r="A814" s="25" t="s">
        <v>1211</v>
      </c>
      <c r="B814" t="str">
        <f>VLOOKUP(A814,'Branch Population-2'!$A$2:$B$943,2,0)</f>
        <v>34467.84</v>
      </c>
      <c r="C814">
        <f t="shared" si="231"/>
        <v>0</v>
      </c>
      <c r="D814" s="98">
        <f t="shared" si="232"/>
        <v>34467.839999999997</v>
      </c>
      <c r="E814" s="120">
        <f t="shared" si="233"/>
        <v>1.9025998080062095E-3</v>
      </c>
      <c r="F814">
        <v>22354072.258507572</v>
      </c>
      <c r="G814" s="29">
        <f t="shared" si="234"/>
        <v>18825953.300248872</v>
      </c>
      <c r="H814" s="29">
        <f t="shared" si="235"/>
        <v>18624666.006275319</v>
      </c>
      <c r="I814" s="29">
        <f t="shared" si="236"/>
        <v>15543852.145735631</v>
      </c>
      <c r="J814" s="29">
        <f t="shared" si="237"/>
        <v>15057407.851966204</v>
      </c>
      <c r="K814" s="29">
        <f t="shared" si="238"/>
        <v>17559520.742331922</v>
      </c>
      <c r="L814" s="29">
        <f t="shared" si="239"/>
        <v>15465573.753634803</v>
      </c>
      <c r="M814" s="29">
        <f t="shared" si="240"/>
        <v>16813080.360513322</v>
      </c>
      <c r="N814" s="29">
        <f t="shared" si="241"/>
        <v>13693127.303923221</v>
      </c>
      <c r="O814" s="29">
        <f t="shared" si="242"/>
        <v>12541316.677296769</v>
      </c>
      <c r="P814" s="29">
        <f t="shared" si="243"/>
        <v>192900.32339132347</v>
      </c>
      <c r="Q814" s="29">
        <f t="shared" si="244"/>
        <v>310317.91154256387</v>
      </c>
      <c r="R814" s="29">
        <f t="shared" si="245"/>
        <v>383004.98992190312</v>
      </c>
      <c r="S814" s="29">
        <f t="shared" si="246"/>
        <v>-39139.196050413462</v>
      </c>
      <c r="T814" s="29">
        <f t="shared" si="247"/>
        <v>299135.28409958852</v>
      </c>
    </row>
    <row r="815" spans="1:20">
      <c r="A815" s="25" t="s">
        <v>1212</v>
      </c>
      <c r="B815" t="str">
        <f>VLOOKUP(A815,'Branch Population-2'!$A$2:$B$943,2,0)</f>
        <v>126158</v>
      </c>
      <c r="C815">
        <f t="shared" si="231"/>
        <v>0</v>
      </c>
      <c r="D815" s="98">
        <f t="shared" si="232"/>
        <v>126158</v>
      </c>
      <c r="E815" s="120">
        <f t="shared" si="233"/>
        <v>6.9638302422909996E-3</v>
      </c>
      <c r="F815">
        <v>81819604.825506866</v>
      </c>
      <c r="G815" s="29">
        <f t="shared" si="234"/>
        <v>68906105.414577693</v>
      </c>
      <c r="H815" s="29">
        <f t="shared" si="235"/>
        <v>68169360.59874022</v>
      </c>
      <c r="I815" s="29">
        <f t="shared" si="236"/>
        <v>56893071.889672108</v>
      </c>
      <c r="J815" s="29">
        <f t="shared" si="237"/>
        <v>55112605.251398191</v>
      </c>
      <c r="K815" s="29">
        <f t="shared" si="238"/>
        <v>64270752.614933543</v>
      </c>
      <c r="L815" s="29">
        <f t="shared" si="239"/>
        <v>56606560.016846418</v>
      </c>
      <c r="M815" s="29">
        <f t="shared" si="240"/>
        <v>61538657.256202884</v>
      </c>
      <c r="N815" s="29">
        <f t="shared" si="241"/>
        <v>50119112.610721938</v>
      </c>
      <c r="O815" s="29">
        <f t="shared" si="242"/>
        <v>45903295.053429686</v>
      </c>
      <c r="P815" s="29">
        <f t="shared" si="243"/>
        <v>706047.11517758551</v>
      </c>
      <c r="Q815" s="29">
        <f t="shared" si="244"/>
        <v>1135814.924416116</v>
      </c>
      <c r="R815" s="29">
        <f t="shared" si="245"/>
        <v>1401861.6634685392</v>
      </c>
      <c r="S815" s="29">
        <f t="shared" si="246"/>
        <v>-143255.93641284344</v>
      </c>
      <c r="T815" s="29">
        <f t="shared" si="247"/>
        <v>1094884.6568695891</v>
      </c>
    </row>
    <row r="816" spans="1:20">
      <c r="A816" s="25" t="s">
        <v>1047</v>
      </c>
      <c r="B816" t="str">
        <f>VLOOKUP(A816,'Branch Population-2'!$A$2:$B$943,2,0)</f>
        <v>27000</v>
      </c>
      <c r="C816">
        <f t="shared" si="231"/>
        <v>0</v>
      </c>
      <c r="D816" s="98">
        <f t="shared" si="232"/>
        <v>27000</v>
      </c>
      <c r="E816" s="120">
        <f t="shared" si="233"/>
        <v>1.490380447865827E-3</v>
      </c>
      <c r="F816">
        <v>17510814.457178187</v>
      </c>
      <c r="G816" s="29">
        <f t="shared" si="234"/>
        <v>14747101.620139807</v>
      </c>
      <c r="H816" s="29">
        <f t="shared" si="235"/>
        <v>14589425.451941106</v>
      </c>
      <c r="I816" s="29">
        <f t="shared" si="236"/>
        <v>12176104.099788733</v>
      </c>
      <c r="J816" s="29">
        <f t="shared" si="237"/>
        <v>11795053.3599752</v>
      </c>
      <c r="K816" s="29">
        <f t="shared" si="238"/>
        <v>13755055.728556301</v>
      </c>
      <c r="L816" s="29">
        <f t="shared" si="239"/>
        <v>12114785.589933682</v>
      </c>
      <c r="M816" s="29">
        <f t="shared" si="240"/>
        <v>13170339.938152777</v>
      </c>
      <c r="N816" s="29">
        <f t="shared" si="241"/>
        <v>10726359.33107288</v>
      </c>
      <c r="O816" s="29">
        <f t="shared" si="242"/>
        <v>9824101.2574914135</v>
      </c>
      <c r="P816" s="29">
        <f t="shared" si="243"/>
        <v>151106.32785709039</v>
      </c>
      <c r="Q816" s="29">
        <f t="shared" si="244"/>
        <v>243084.09263966719</v>
      </c>
      <c r="R816" s="29">
        <f t="shared" si="245"/>
        <v>300022.70893364324</v>
      </c>
      <c r="S816" s="29">
        <f t="shared" si="246"/>
        <v>-30659.254927525588</v>
      </c>
      <c r="T816" s="29">
        <f t="shared" si="247"/>
        <v>234324.30551751697</v>
      </c>
    </row>
    <row r="817" spans="1:20">
      <c r="A817" s="25" t="s">
        <v>1123</v>
      </c>
      <c r="B817" t="str">
        <f>VLOOKUP(A817,'Branch Population-2'!$A$2:$B$943,2,0)</f>
        <v>153819.6</v>
      </c>
      <c r="C817">
        <f t="shared" si="231"/>
        <v>0</v>
      </c>
      <c r="D817" s="98">
        <f t="shared" si="232"/>
        <v>153819.6</v>
      </c>
      <c r="E817" s="120">
        <f t="shared" si="233"/>
        <v>8.4907305310571238E-3</v>
      </c>
      <c r="F817">
        <v>99759499.091754273</v>
      </c>
      <c r="G817" s="29">
        <f t="shared" si="234"/>
        <v>84014565.643305808</v>
      </c>
      <c r="H817" s="29">
        <f t="shared" si="235"/>
        <v>83116281.009162962</v>
      </c>
      <c r="I817" s="29">
        <f t="shared" si="236"/>
        <v>69367535.636587515</v>
      </c>
      <c r="J817" s="29">
        <f t="shared" si="237"/>
        <v>67196681.104075596</v>
      </c>
      <c r="K817" s="29">
        <f t="shared" si="238"/>
        <v>78362858.15349032</v>
      </c>
      <c r="L817" s="29">
        <f t="shared" si="239"/>
        <v>69018202.723309726</v>
      </c>
      <c r="M817" s="29">
        <f t="shared" si="240"/>
        <v>75031719.301877216</v>
      </c>
      <c r="N817" s="29">
        <f t="shared" si="241"/>
        <v>61108307.472662881</v>
      </c>
      <c r="O817" s="29">
        <f t="shared" si="242"/>
        <v>55968123.177289851</v>
      </c>
      <c r="P817" s="29">
        <f t="shared" si="243"/>
        <v>860856.10772024072</v>
      </c>
      <c r="Q817" s="29">
        <f t="shared" si="244"/>
        <v>1384855.4776369091</v>
      </c>
      <c r="R817" s="29">
        <f t="shared" si="245"/>
        <v>1709236.039966275</v>
      </c>
      <c r="S817" s="29">
        <f t="shared" si="246"/>
        <v>-174666.45663888942</v>
      </c>
      <c r="T817" s="29">
        <f t="shared" si="247"/>
        <v>1334950.7757400833</v>
      </c>
    </row>
    <row r="818" spans="1:20">
      <c r="A818" s="25" t="s">
        <v>412</v>
      </c>
      <c r="B818" t="str">
        <f>VLOOKUP(A818,'Branch Population-2'!$A$2:$B$943,2,0)</f>
        <v>12541.05</v>
      </c>
      <c r="C818">
        <f t="shared" si="231"/>
        <v>0</v>
      </c>
      <c r="D818" s="98">
        <f t="shared" si="232"/>
        <v>12541.05</v>
      </c>
      <c r="E818" s="120">
        <f t="shared" si="233"/>
        <v>6.9225687835954551E-4</v>
      </c>
      <c r="F818">
        <v>8133481.4684516471</v>
      </c>
      <c r="G818" s="29">
        <f t="shared" si="234"/>
        <v>6849782.9175279373</v>
      </c>
      <c r="H818" s="29">
        <f t="shared" si="235"/>
        <v>6776544.965335777</v>
      </c>
      <c r="I818" s="29">
        <f t="shared" si="236"/>
        <v>5655597.4192835363</v>
      </c>
      <c r="J818" s="29">
        <f t="shared" si="237"/>
        <v>5478605.7014858136</v>
      </c>
      <c r="K818" s="29">
        <f t="shared" si="238"/>
        <v>6388994.1349855922</v>
      </c>
      <c r="L818" s="29">
        <f t="shared" si="239"/>
        <v>5627115.9934310289</v>
      </c>
      <c r="M818" s="29">
        <f t="shared" si="240"/>
        <v>6117403.3956063287</v>
      </c>
      <c r="N818" s="29">
        <f t="shared" si="241"/>
        <v>4982215.1366278352</v>
      </c>
      <c r="O818" s="29">
        <f t="shared" si="242"/>
        <v>4563131.2990838028</v>
      </c>
      <c r="P818" s="29">
        <f t="shared" si="243"/>
        <v>70186.370850820866</v>
      </c>
      <c r="Q818" s="29">
        <f t="shared" si="244"/>
        <v>112908.5096295814</v>
      </c>
      <c r="R818" s="29">
        <f t="shared" si="245"/>
        <v>139355.54792119504</v>
      </c>
      <c r="S818" s="29">
        <f t="shared" si="246"/>
        <v>-14240.712926253509</v>
      </c>
      <c r="T818" s="29">
        <f t="shared" si="247"/>
        <v>108839.73450779467</v>
      </c>
    </row>
    <row r="819" spans="1:20">
      <c r="A819" s="25" t="s">
        <v>1159</v>
      </c>
      <c r="B819" t="str">
        <f>VLOOKUP(A819,'Branch Population-2'!$A$2:$B$943,2,0)</f>
        <v>151702.65</v>
      </c>
      <c r="C819">
        <f t="shared" si="231"/>
        <v>0</v>
      </c>
      <c r="D819" s="98">
        <f t="shared" si="232"/>
        <v>151702.65</v>
      </c>
      <c r="E819" s="120">
        <f t="shared" si="233"/>
        <v>8.3738764240530658E-3</v>
      </c>
      <c r="F819">
        <v>98386553.956008956</v>
      </c>
      <c r="G819" s="29">
        <f t="shared" si="234"/>
        <v>82858310.947944507</v>
      </c>
      <c r="H819" s="29">
        <f t="shared" si="235"/>
        <v>81972389.001367152</v>
      </c>
      <c r="I819" s="29">
        <f t="shared" si="236"/>
        <v>68412861.4301413</v>
      </c>
      <c r="J819" s="29">
        <f t="shared" si="237"/>
        <v>66271883.392579317</v>
      </c>
      <c r="K819" s="29">
        <f t="shared" si="238"/>
        <v>77284385.367395237</v>
      </c>
      <c r="L819" s="29">
        <f t="shared" si="239"/>
        <v>68068336.228694543</v>
      </c>
      <c r="M819" s="29">
        <f t="shared" si="240"/>
        <v>73999091.48217082</v>
      </c>
      <c r="N819" s="29">
        <f t="shared" si="241"/>
        <v>60267301.310221598</v>
      </c>
      <c r="O819" s="29">
        <f t="shared" si="242"/>
        <v>55197859.060362205</v>
      </c>
      <c r="P819" s="29">
        <f t="shared" si="243"/>
        <v>849008.53213664563</v>
      </c>
      <c r="Q819" s="29">
        <f t="shared" si="244"/>
        <v>1365796.3343067779</v>
      </c>
      <c r="R819" s="29">
        <f t="shared" si="245"/>
        <v>1685712.59279305</v>
      </c>
      <c r="S819" s="29">
        <f t="shared" si="246"/>
        <v>-172262.60072337737</v>
      </c>
      <c r="T819" s="29">
        <f t="shared" si="247"/>
        <v>1316578.4483858128</v>
      </c>
    </row>
    <row r="820" spans="1:20">
      <c r="A820" s="25" t="s">
        <v>1186</v>
      </c>
      <c r="B820" t="str">
        <f>VLOOKUP(A820,'Branch Population-2'!$A$2:$B$943,2,0)</f>
        <v>72204.36</v>
      </c>
      <c r="C820">
        <f t="shared" si="231"/>
        <v>0</v>
      </c>
      <c r="D820" s="98">
        <f t="shared" si="232"/>
        <v>72204.36</v>
      </c>
      <c r="E820" s="120">
        <f t="shared" si="233"/>
        <v>3.9856283849876075E-3</v>
      </c>
      <c r="F820">
        <v>46828042.628122158</v>
      </c>
      <c r="G820" s="29">
        <f t="shared" si="234"/>
        <v>39437223.493968807</v>
      </c>
      <c r="H820" s="29">
        <f t="shared" si="235"/>
        <v>39015560.278708085</v>
      </c>
      <c r="I820" s="29">
        <f t="shared" si="236"/>
        <v>32561770.5118008</v>
      </c>
      <c r="J820" s="29">
        <f t="shared" si="237"/>
        <v>31542751.074920703</v>
      </c>
      <c r="K820" s="29">
        <f t="shared" si="238"/>
        <v>36784259.097953387</v>
      </c>
      <c r="L820" s="29">
        <f t="shared" si="239"/>
        <v>32397790.372532737</v>
      </c>
      <c r="M820" s="29">
        <f t="shared" si="240"/>
        <v>35220591.341361508</v>
      </c>
      <c r="N820" s="29">
        <f t="shared" si="241"/>
        <v>28684811.504820202</v>
      </c>
      <c r="O820" s="29">
        <f t="shared" si="242"/>
        <v>26271960.88416158</v>
      </c>
      <c r="P820" s="29">
        <f t="shared" si="243"/>
        <v>404093.91462486604</v>
      </c>
      <c r="Q820" s="29">
        <f t="shared" si="244"/>
        <v>650064.12352695852</v>
      </c>
      <c r="R820" s="29">
        <f t="shared" si="245"/>
        <v>802331.39570444415</v>
      </c>
      <c r="S820" s="29">
        <f t="shared" si="246"/>
        <v>-81990.069634030791</v>
      </c>
      <c r="T820" s="29">
        <f t="shared" si="247"/>
        <v>626638.38934580667</v>
      </c>
    </row>
    <row r="821" spans="1:20">
      <c r="A821" s="25" t="s">
        <v>1247</v>
      </c>
      <c r="B821" t="str">
        <f>VLOOKUP(A821,'Branch Population-2'!$A$2:$B$943,2,0)</f>
        <v>127685.65</v>
      </c>
      <c r="C821">
        <f t="shared" si="231"/>
        <v>0</v>
      </c>
      <c r="D821" s="98">
        <f t="shared" si="232"/>
        <v>127685.65</v>
      </c>
      <c r="E821" s="120">
        <f t="shared" si="233"/>
        <v>7.0481554160384896E-3</v>
      </c>
      <c r="F821">
        <v>82810360.22200717</v>
      </c>
      <c r="G821" s="29">
        <f t="shared" si="234"/>
        <v>69740490.962355703</v>
      </c>
      <c r="H821" s="29">
        <f t="shared" si="235"/>
        <v>68994824.887320131</v>
      </c>
      <c r="I821" s="29">
        <f t="shared" si="236"/>
        <v>57581991.349969968</v>
      </c>
      <c r="J821" s="29">
        <f t="shared" si="237"/>
        <v>55779965.001967311</v>
      </c>
      <c r="K821" s="29">
        <f t="shared" si="238"/>
        <v>65049008.573590174</v>
      </c>
      <c r="L821" s="29">
        <f t="shared" si="239"/>
        <v>57292010.09856724</v>
      </c>
      <c r="M821" s="29">
        <f t="shared" si="240"/>
        <v>62283830.211999886</v>
      </c>
      <c r="N821" s="29">
        <f t="shared" si="241"/>
        <v>50726006.048948362</v>
      </c>
      <c r="O821" s="29">
        <f t="shared" si="242"/>
        <v>46459139.064022526</v>
      </c>
      <c r="P821" s="29">
        <f t="shared" si="243"/>
        <v>714596.65524243307</v>
      </c>
      <c r="Q821" s="29">
        <f t="shared" si="244"/>
        <v>1149568.5323465229</v>
      </c>
      <c r="R821" s="29">
        <f t="shared" si="245"/>
        <v>1418836.837220483</v>
      </c>
      <c r="S821" s="29">
        <f t="shared" si="246"/>
        <v>-144990.62570136323</v>
      </c>
      <c r="T821" s="29">
        <f t="shared" si="247"/>
        <v>1108142.6392889903</v>
      </c>
    </row>
    <row r="822" spans="1:20">
      <c r="A822" s="25" t="s">
        <v>115</v>
      </c>
      <c r="B822" t="str">
        <f>VLOOKUP(A822,'Branch Population-2'!$A$2:$B$943,2,0)</f>
        <v>106447</v>
      </c>
      <c r="C822">
        <f t="shared" si="231"/>
        <v>0</v>
      </c>
      <c r="D822" s="98">
        <f t="shared" si="232"/>
        <v>106447</v>
      </c>
      <c r="E822" s="120">
        <f t="shared" si="233"/>
        <v>5.8757973160730994E-3</v>
      </c>
      <c r="F822">
        <v>69036061.723083198</v>
      </c>
      <c r="G822" s="29">
        <f t="shared" si="234"/>
        <v>58140175.042926744</v>
      </c>
      <c r="H822" s="29">
        <f t="shared" si="235"/>
        <v>57518539.669732399</v>
      </c>
      <c r="I822" s="29">
        <f t="shared" si="236"/>
        <v>48004064.930007823</v>
      </c>
      <c r="J822" s="29">
        <f t="shared" si="237"/>
        <v>46501779.44478815</v>
      </c>
      <c r="K822" s="29">
        <f t="shared" si="238"/>
        <v>54229052.486578986</v>
      </c>
      <c r="L822" s="29">
        <f t="shared" si="239"/>
        <v>47762317.840432242</v>
      </c>
      <c r="M822" s="29">
        <f t="shared" si="240"/>
        <v>51923821.310983278</v>
      </c>
      <c r="N822" s="29">
        <f t="shared" si="241"/>
        <v>42288473.026470922</v>
      </c>
      <c r="O822" s="29">
        <f t="shared" si="242"/>
        <v>38731337.279858828</v>
      </c>
      <c r="P822" s="29">
        <f t="shared" si="243"/>
        <v>595733.89931124821</v>
      </c>
      <c r="Q822" s="29">
        <f t="shared" si="244"/>
        <v>958354.53367461672</v>
      </c>
      <c r="R822" s="29">
        <f t="shared" si="245"/>
        <v>1182833.9739947971</v>
      </c>
      <c r="S822" s="29">
        <f t="shared" si="246"/>
        <v>-120873.54478778949</v>
      </c>
      <c r="T822" s="29">
        <f t="shared" si="247"/>
        <v>923819.23516381963</v>
      </c>
    </row>
    <row r="823" spans="1:20">
      <c r="A823" s="25" t="s">
        <v>1132</v>
      </c>
      <c r="B823" t="str">
        <f>VLOOKUP(A823,'Branch Population-2'!$A$2:$B$943,2,0)</f>
        <v>161792</v>
      </c>
      <c r="C823">
        <f t="shared" si="231"/>
        <v>0</v>
      </c>
      <c r="D823" s="98">
        <f t="shared" si="232"/>
        <v>161792</v>
      </c>
      <c r="E823" s="120">
        <f t="shared" si="233"/>
        <v>8.9308012378188101E-3</v>
      </c>
      <c r="F823">
        <v>104929988.61688048</v>
      </c>
      <c r="G823" s="29">
        <f t="shared" si="234"/>
        <v>88369002.419468865</v>
      </c>
      <c r="H823" s="29">
        <f t="shared" si="235"/>
        <v>87424160.100757599</v>
      </c>
      <c r="I823" s="29">
        <f t="shared" si="236"/>
        <v>72962823.500482172</v>
      </c>
      <c r="J823" s="29">
        <f t="shared" si="237"/>
        <v>70679454.563596576</v>
      </c>
      <c r="K823" s="29">
        <f t="shared" si="238"/>
        <v>82424369.497577071</v>
      </c>
      <c r="L823" s="29">
        <f t="shared" si="239"/>
        <v>72595384.820983335</v>
      </c>
      <c r="M823" s="29">
        <f t="shared" si="240"/>
        <v>78920579.232356071</v>
      </c>
      <c r="N823" s="29">
        <f t="shared" si="241"/>
        <v>64275523.292331234</v>
      </c>
      <c r="O823" s="29">
        <f t="shared" si="242"/>
        <v>58868925.579705574</v>
      </c>
      <c r="P823" s="29">
        <f t="shared" si="243"/>
        <v>905473.88876497664</v>
      </c>
      <c r="Q823" s="29">
        <f t="shared" si="244"/>
        <v>1456631.9080132234</v>
      </c>
      <c r="R823" s="29">
        <f t="shared" si="245"/>
        <v>1797824.9675478521</v>
      </c>
      <c r="S823" s="29">
        <f t="shared" si="246"/>
        <v>-183719.33974941555</v>
      </c>
      <c r="T823" s="29">
        <f t="shared" si="247"/>
        <v>1404140.6680848186</v>
      </c>
    </row>
    <row r="824" spans="1:20">
      <c r="A824" s="25" t="s">
        <v>1048</v>
      </c>
      <c r="B824" t="str">
        <f>VLOOKUP(A824,'Branch Population-2'!$A$2:$B$943,2,0)</f>
        <v>54000</v>
      </c>
      <c r="C824">
        <f t="shared" si="231"/>
        <v>0</v>
      </c>
      <c r="D824" s="98">
        <f t="shared" si="232"/>
        <v>54000</v>
      </c>
      <c r="E824" s="120">
        <f t="shared" si="233"/>
        <v>2.980760895731654E-3</v>
      </c>
      <c r="F824">
        <v>35021628.914356373</v>
      </c>
      <c r="G824" s="29">
        <f t="shared" si="234"/>
        <v>29494203.240279615</v>
      </c>
      <c r="H824" s="29">
        <f t="shared" si="235"/>
        <v>29178850.903882213</v>
      </c>
      <c r="I824" s="29">
        <f t="shared" si="236"/>
        <v>24352208.199577466</v>
      </c>
      <c r="J824" s="29">
        <f t="shared" si="237"/>
        <v>23590106.7199504</v>
      </c>
      <c r="K824" s="29">
        <f t="shared" si="238"/>
        <v>27510111.457112603</v>
      </c>
      <c r="L824" s="29">
        <f t="shared" si="239"/>
        <v>24229571.179867364</v>
      </c>
      <c r="M824" s="29">
        <f t="shared" si="240"/>
        <v>26340679.876305554</v>
      </c>
      <c r="N824" s="29">
        <f t="shared" si="241"/>
        <v>21452718.66214576</v>
      </c>
      <c r="O824" s="29">
        <f t="shared" si="242"/>
        <v>19648202.514982827</v>
      </c>
      <c r="P824" s="29">
        <f t="shared" si="243"/>
        <v>302212.65571418079</v>
      </c>
      <c r="Q824" s="29">
        <f t="shared" si="244"/>
        <v>486168.18527933437</v>
      </c>
      <c r="R824" s="29">
        <f t="shared" si="245"/>
        <v>600045.41786728648</v>
      </c>
      <c r="S824" s="29">
        <f t="shared" si="246"/>
        <v>-61318.509855051176</v>
      </c>
      <c r="T824" s="29">
        <f t="shared" si="247"/>
        <v>468648.61103503394</v>
      </c>
    </row>
    <row r="825" spans="1:20">
      <c r="A825" s="25" t="s">
        <v>409</v>
      </c>
      <c r="B825" t="str">
        <f>VLOOKUP(A825,'Branch Population-2'!$A$2:$B$943,2,0)</f>
        <v>88990.72</v>
      </c>
      <c r="C825">
        <f t="shared" si="231"/>
        <v>0</v>
      </c>
      <c r="D825" s="98">
        <f t="shared" si="232"/>
        <v>88990.720000000001</v>
      </c>
      <c r="E825" s="120">
        <f t="shared" si="233"/>
        <v>4.9122233010926815E-3</v>
      </c>
      <c r="F825">
        <v>57714814.308544286</v>
      </c>
      <c r="G825" s="29">
        <f t="shared" si="234"/>
        <v>48605747.818126217</v>
      </c>
      <c r="H825" s="29">
        <f t="shared" si="235"/>
        <v>48086054.64276164</v>
      </c>
      <c r="I825" s="29">
        <f t="shared" si="236"/>
        <v>40131861.875375971</v>
      </c>
      <c r="J825" s="29">
        <f t="shared" si="237"/>
        <v>38875936.70157823</v>
      </c>
      <c r="K825" s="29">
        <f t="shared" si="238"/>
        <v>45336011.589790732</v>
      </c>
      <c r="L825" s="29">
        <f t="shared" si="239"/>
        <v>39929758.973845296</v>
      </c>
      <c r="M825" s="29">
        <f t="shared" si="240"/>
        <v>43408816.064480409</v>
      </c>
      <c r="N825" s="29">
        <f t="shared" si="241"/>
        <v>35353571.846329406</v>
      </c>
      <c r="O825" s="29">
        <f t="shared" si="242"/>
        <v>32379772.009520967</v>
      </c>
      <c r="P825" s="29">
        <f t="shared" si="243"/>
        <v>498039.29305772332</v>
      </c>
      <c r="Q825" s="29">
        <f t="shared" si="244"/>
        <v>801193.64535372891</v>
      </c>
      <c r="R825" s="29">
        <f t="shared" si="245"/>
        <v>988860.62534649414</v>
      </c>
      <c r="S825" s="29">
        <f t="shared" si="246"/>
        <v>-101051.45076533518</v>
      </c>
      <c r="T825" s="29">
        <f t="shared" si="247"/>
        <v>772321.80227791879</v>
      </c>
    </row>
    <row r="826" spans="1:20">
      <c r="A826" s="25" t="s">
        <v>414</v>
      </c>
      <c r="B826" t="str">
        <f>VLOOKUP(A826,'Branch Population-2'!$A$2:$B$943,2,0)</f>
        <v>66957.83</v>
      </c>
      <c r="C826">
        <f t="shared" si="231"/>
        <v>0</v>
      </c>
      <c r="D826" s="98">
        <f t="shared" si="232"/>
        <v>66957.83</v>
      </c>
      <c r="E826" s="120">
        <f t="shared" si="233"/>
        <v>3.6960237282786632E-3</v>
      </c>
      <c r="F826">
        <v>43425412.503158487</v>
      </c>
      <c r="G826" s="29">
        <f t="shared" si="234"/>
        <v>36571626.78792762</v>
      </c>
      <c r="H826" s="29">
        <f t="shared" si="235"/>
        <v>36180602.563286878</v>
      </c>
      <c r="I826" s="29">
        <f t="shared" si="236"/>
        <v>30195759.56947989</v>
      </c>
      <c r="J826" s="29">
        <f t="shared" si="237"/>
        <v>29250784.359931417</v>
      </c>
      <c r="K826" s="29">
        <f t="shared" si="238"/>
        <v>34111432.707896255</v>
      </c>
      <c r="L826" s="29">
        <f t="shared" si="239"/>
        <v>30043694.593230709</v>
      </c>
      <c r="M826" s="29">
        <f t="shared" si="240"/>
        <v>32661384.541520152</v>
      </c>
      <c r="N826" s="29">
        <f t="shared" si="241"/>
        <v>26600509.059588578</v>
      </c>
      <c r="O826" s="29">
        <f t="shared" si="242"/>
        <v>24362981.551922083</v>
      </c>
      <c r="P826" s="29">
        <f t="shared" si="243"/>
        <v>374731.54861404898</v>
      </c>
      <c r="Q826" s="29">
        <f t="shared" si="244"/>
        <v>602829.01298781799</v>
      </c>
      <c r="R826" s="29">
        <f t="shared" si="245"/>
        <v>744032.20521919872</v>
      </c>
      <c r="S826" s="29">
        <f t="shared" si="246"/>
        <v>-76032.488124589654</v>
      </c>
      <c r="T826" s="29">
        <f t="shared" si="247"/>
        <v>581105.44495222089</v>
      </c>
    </row>
    <row r="827" spans="1:20">
      <c r="A827" s="25" t="s">
        <v>1214</v>
      </c>
      <c r="B827" t="str">
        <f>VLOOKUP(A827,'Branch Population-2'!$A$2:$B$943,2,0)</f>
        <v>35286.72</v>
      </c>
      <c r="C827">
        <f t="shared" si="231"/>
        <v>0</v>
      </c>
      <c r="D827" s="98">
        <f t="shared" si="232"/>
        <v>35286.720000000001</v>
      </c>
      <c r="E827" s="120">
        <f t="shared" si="233"/>
        <v>1.9478013910117051E-3</v>
      </c>
      <c r="F827">
        <v>22885155.804533284</v>
      </c>
      <c r="G827" s="29">
        <f t="shared" si="234"/>
        <v>19273216.50671925</v>
      </c>
      <c r="H827" s="29">
        <f t="shared" si="235"/>
        <v>19067147.069759972</v>
      </c>
      <c r="I827" s="29">
        <f t="shared" si="236"/>
        <v>15913139.854077671</v>
      </c>
      <c r="J827" s="29">
        <f t="shared" si="237"/>
        <v>15415138.714759411</v>
      </c>
      <c r="K827" s="29">
        <f t="shared" si="238"/>
        <v>17976696.299183786</v>
      </c>
      <c r="L827" s="29">
        <f t="shared" si="239"/>
        <v>15833001.739704616</v>
      </c>
      <c r="M827" s="29">
        <f t="shared" si="240"/>
        <v>17212522.137126457</v>
      </c>
      <c r="N827" s="29">
        <f t="shared" si="241"/>
        <v>14018445.864257632</v>
      </c>
      <c r="O827" s="29">
        <f t="shared" si="242"/>
        <v>12839270.752768422</v>
      </c>
      <c r="P827" s="29">
        <f t="shared" si="243"/>
        <v>197483.21041930921</v>
      </c>
      <c r="Q827" s="29">
        <f t="shared" si="244"/>
        <v>317690.38197888876</v>
      </c>
      <c r="R827" s="29">
        <f t="shared" si="245"/>
        <v>392104.34532529511</v>
      </c>
      <c r="S827" s="29">
        <f t="shared" si="246"/>
        <v>-40069.057186526508</v>
      </c>
      <c r="T827" s="29">
        <f t="shared" si="247"/>
        <v>306242.07992559543</v>
      </c>
    </row>
    <row r="828" spans="1:20">
      <c r="A828" s="25" t="s">
        <v>1234</v>
      </c>
      <c r="B828" t="str">
        <f>VLOOKUP(A828,'Branch Population-2'!$A$2:$B$943,2,0)</f>
        <v>561076</v>
      </c>
      <c r="C828">
        <f t="shared" si="231"/>
        <v>0</v>
      </c>
      <c r="D828" s="98">
        <f t="shared" si="232"/>
        <v>561076</v>
      </c>
      <c r="E828" s="120">
        <f t="shared" si="233"/>
        <v>3.0970988895065433E-2</v>
      </c>
      <c r="F828">
        <v>363885101.19910026</v>
      </c>
      <c r="G828" s="29">
        <f t="shared" si="234"/>
        <v>306453510.68968749</v>
      </c>
      <c r="H828" s="29">
        <f t="shared" si="235"/>
        <v>303176906.47678918</v>
      </c>
      <c r="I828" s="29">
        <f t="shared" si="236"/>
        <v>253026658.66270602</v>
      </c>
      <c r="J828" s="29">
        <f t="shared" si="237"/>
        <v>245108198.48153499</v>
      </c>
      <c r="K828" s="29">
        <f t="shared" si="238"/>
        <v>285838209.18353534</v>
      </c>
      <c r="L828" s="29">
        <f t="shared" si="239"/>
        <v>251752423.69102332</v>
      </c>
      <c r="M828" s="29">
        <f t="shared" si="240"/>
        <v>273687468.56070393</v>
      </c>
      <c r="N828" s="29">
        <f t="shared" si="241"/>
        <v>222900103.26077953</v>
      </c>
      <c r="O828" s="29">
        <f t="shared" si="242"/>
        <v>204150645.82030562</v>
      </c>
      <c r="P828" s="29">
        <f t="shared" si="243"/>
        <v>3140079.0373609201</v>
      </c>
      <c r="Q828" s="29">
        <f t="shared" si="244"/>
        <v>5051431.4948849585</v>
      </c>
      <c r="R828" s="29">
        <f t="shared" si="245"/>
        <v>6234649.68287603</v>
      </c>
      <c r="S828" s="29">
        <f t="shared" si="246"/>
        <v>-637117.48584134609</v>
      </c>
      <c r="T828" s="29">
        <f t="shared" si="247"/>
        <v>4869397.9275017167</v>
      </c>
    </row>
    <row r="829" spans="1:20">
      <c r="A829" s="25" t="s">
        <v>1187</v>
      </c>
      <c r="B829" t="str">
        <f>VLOOKUP(A829,'Branch Population-2'!$A$2:$B$943,2,0)</f>
        <v>97460.22</v>
      </c>
      <c r="C829">
        <f t="shared" si="231"/>
        <v>0</v>
      </c>
      <c r="D829" s="98">
        <f t="shared" si="232"/>
        <v>97460.22</v>
      </c>
      <c r="E829" s="120">
        <f t="shared" si="233"/>
        <v>5.3797335678778526E-3</v>
      </c>
      <c r="F829">
        <v>63207697.384287648</v>
      </c>
      <c r="G829" s="29">
        <f t="shared" si="234"/>
        <v>53231695.120784514</v>
      </c>
      <c r="H829" s="29">
        <f t="shared" si="235"/>
        <v>52662541.267399237</v>
      </c>
      <c r="I829" s="29">
        <f t="shared" si="236"/>
        <v>43951325.344752289</v>
      </c>
      <c r="J829" s="29">
        <f t="shared" si="237"/>
        <v>42575870.199071191</v>
      </c>
      <c r="K829" s="29">
        <f t="shared" si="238"/>
        <v>49650768.793235458</v>
      </c>
      <c r="L829" s="29">
        <f t="shared" si="239"/>
        <v>43729987.735102452</v>
      </c>
      <c r="M829" s="29">
        <f t="shared" si="240"/>
        <v>47540156.586931698</v>
      </c>
      <c r="N829" s="29">
        <f t="shared" si="241"/>
        <v>38718271.85945984</v>
      </c>
      <c r="O829" s="29">
        <f t="shared" si="242"/>
        <v>35461447.031755172</v>
      </c>
      <c r="P829" s="29">
        <f t="shared" si="243"/>
        <v>545439.10949422803</v>
      </c>
      <c r="Q829" s="29">
        <f t="shared" si="244"/>
        <v>877445.52396897564</v>
      </c>
      <c r="R829" s="29">
        <f t="shared" si="245"/>
        <v>1082973.3043581049</v>
      </c>
      <c r="S829" s="29">
        <f t="shared" si="246"/>
        <v>-110668.80482491585</v>
      </c>
      <c r="T829" s="29">
        <f t="shared" si="247"/>
        <v>845825.86544757104</v>
      </c>
    </row>
    <row r="830" spans="1:20">
      <c r="A830" s="25" t="s">
        <v>1049</v>
      </c>
      <c r="B830" t="str">
        <f>VLOOKUP(A830,'Branch Population-2'!$A$2:$B$943,2,0)</f>
        <v>164069.07</v>
      </c>
      <c r="C830">
        <f t="shared" si="231"/>
        <v>0</v>
      </c>
      <c r="D830" s="98">
        <f t="shared" si="232"/>
        <v>164069.07</v>
      </c>
      <c r="E830" s="120">
        <f t="shared" si="233"/>
        <v>9.0564938528714719E-3</v>
      </c>
      <c r="F830">
        <v>106406779.3678437</v>
      </c>
      <c r="G830" s="29">
        <f t="shared" si="234"/>
        <v>89612712.889327094</v>
      </c>
      <c r="H830" s="29">
        <f t="shared" si="235"/>
        <v>88654572.804974332</v>
      </c>
      <c r="I830" s="29">
        <f t="shared" si="236"/>
        <v>73989706.513908327</v>
      </c>
      <c r="J830" s="29">
        <f t="shared" si="237"/>
        <v>71674201.310055792</v>
      </c>
      <c r="K830" s="29">
        <f t="shared" si="238"/>
        <v>83584414.85860759</v>
      </c>
      <c r="L830" s="29">
        <f t="shared" si="239"/>
        <v>73617096.481104463</v>
      </c>
      <c r="M830" s="29">
        <f t="shared" si="240"/>
        <v>80031312.045799404</v>
      </c>
      <c r="N830" s="29">
        <f t="shared" si="241"/>
        <v>65180140.738331474</v>
      </c>
      <c r="O830" s="29">
        <f t="shared" si="242"/>
        <v>59697450.255646177</v>
      </c>
      <c r="P830" s="29">
        <f t="shared" si="243"/>
        <v>918217.58083807095</v>
      </c>
      <c r="Q830" s="29">
        <f t="shared" si="244"/>
        <v>1477132.6300438533</v>
      </c>
      <c r="R830" s="29">
        <f t="shared" si="245"/>
        <v>1823127.6605045758</v>
      </c>
      <c r="S830" s="29">
        <f t="shared" si="246"/>
        <v>-186305.01640192745</v>
      </c>
      <c r="T830" s="29">
        <f t="shared" si="247"/>
        <v>1423902.6253575883</v>
      </c>
    </row>
    <row r="831" spans="1:20">
      <c r="A831" s="25" t="s">
        <v>178</v>
      </c>
      <c r="B831" t="str">
        <f>VLOOKUP(A831,'Branch Population-2'!$A$2:$B$943,2,0)</f>
        <v>159097.28</v>
      </c>
      <c r="C831">
        <f t="shared" si="231"/>
        <v>0</v>
      </c>
      <c r="D831" s="98">
        <f t="shared" si="232"/>
        <v>159097.28</v>
      </c>
      <c r="E831" s="120">
        <f t="shared" si="233"/>
        <v>8.7820546452086982E-3</v>
      </c>
      <c r="F831">
        <v>103182331.50821204</v>
      </c>
      <c r="G831" s="29">
        <f t="shared" si="234"/>
        <v>86897176.135105044</v>
      </c>
      <c r="H831" s="29">
        <f t="shared" si="235"/>
        <v>85968070.598762974</v>
      </c>
      <c r="I831" s="29">
        <f t="shared" si="236"/>
        <v>71747594.195305035</v>
      </c>
      <c r="J831" s="29">
        <f t="shared" si="237"/>
        <v>69502255.815811664</v>
      </c>
      <c r="K831" s="29">
        <f t="shared" si="238"/>
        <v>81051553.802286133</v>
      </c>
      <c r="L831" s="29">
        <f t="shared" si="239"/>
        <v>71386275.375616431</v>
      </c>
      <c r="M831" s="29">
        <f t="shared" si="240"/>
        <v>77606120.771684244</v>
      </c>
      <c r="N831" s="29">
        <f t="shared" si="241"/>
        <v>63204984.958382018</v>
      </c>
      <c r="O831" s="29">
        <f t="shared" si="242"/>
        <v>57888436.611535676</v>
      </c>
      <c r="P831" s="29">
        <f t="shared" si="243"/>
        <v>890392.80566115957</v>
      </c>
      <c r="Q831" s="29">
        <f t="shared" si="244"/>
        <v>1432371.0351940393</v>
      </c>
      <c r="R831" s="29">
        <f t="shared" si="245"/>
        <v>1767881.3677620124</v>
      </c>
      <c r="S831" s="29">
        <f t="shared" si="246"/>
        <v>-180659.40984429326</v>
      </c>
      <c r="T831" s="29">
        <f t="shared" si="247"/>
        <v>1380754.0609528124</v>
      </c>
    </row>
    <row r="832" spans="1:20">
      <c r="A832" s="25" t="s">
        <v>1050</v>
      </c>
      <c r="B832" t="str">
        <f>VLOOKUP(A832,'Branch Population-2'!$A$2:$B$943,2,0)</f>
        <v>48600</v>
      </c>
      <c r="C832">
        <f t="shared" si="231"/>
        <v>0</v>
      </c>
      <c r="D832" s="98">
        <f t="shared" si="232"/>
        <v>48600</v>
      </c>
      <c r="E832" s="120">
        <f t="shared" si="233"/>
        <v>2.6826848061584883E-3</v>
      </c>
      <c r="F832">
        <v>31519466.022920731</v>
      </c>
      <c r="G832" s="29">
        <f t="shared" si="234"/>
        <v>26544782.916251648</v>
      </c>
      <c r="H832" s="29">
        <f t="shared" si="235"/>
        <v>26260965.813493986</v>
      </c>
      <c r="I832" s="29">
        <f t="shared" si="236"/>
        <v>21916987.379619718</v>
      </c>
      <c r="J832" s="29">
        <f t="shared" si="237"/>
        <v>21231096.04795536</v>
      </c>
      <c r="K832" s="29">
        <f t="shared" si="238"/>
        <v>24759100.311401341</v>
      </c>
      <c r="L832" s="29">
        <f t="shared" si="239"/>
        <v>21806614.061880626</v>
      </c>
      <c r="M832" s="29">
        <f t="shared" si="240"/>
        <v>23706611.888674997</v>
      </c>
      <c r="N832" s="29">
        <f t="shared" si="241"/>
        <v>19307446.795931183</v>
      </c>
      <c r="O832" s="29">
        <f t="shared" si="242"/>
        <v>17683382.263484541</v>
      </c>
      <c r="P832" s="29">
        <f t="shared" si="243"/>
        <v>271991.39014276268</v>
      </c>
      <c r="Q832" s="29">
        <f t="shared" si="244"/>
        <v>437551.36675140087</v>
      </c>
      <c r="R832" s="29">
        <f t="shared" si="245"/>
        <v>540040.87608055782</v>
      </c>
      <c r="S832" s="29">
        <f t="shared" si="246"/>
        <v>-55186.658869546052</v>
      </c>
      <c r="T832" s="29">
        <f t="shared" si="247"/>
        <v>421783.7499315305</v>
      </c>
    </row>
    <row r="833" spans="1:20">
      <c r="A833" s="25" t="s">
        <v>1160</v>
      </c>
      <c r="B833" t="str">
        <f>VLOOKUP(A833,'Branch Population-2'!$A$2:$B$943,2,0)</f>
        <v>118235.6</v>
      </c>
      <c r="C833">
        <f t="shared" si="231"/>
        <v>0</v>
      </c>
      <c r="D833" s="98">
        <f t="shared" si="232"/>
        <v>118235.6</v>
      </c>
      <c r="E833" s="120">
        <f t="shared" si="233"/>
        <v>6.5265194993216584E-3</v>
      </c>
      <c r="F833">
        <v>76681542.734560639</v>
      </c>
      <c r="G833" s="29">
        <f t="shared" si="234"/>
        <v>64578978.085859336</v>
      </c>
      <c r="H833" s="29">
        <f t="shared" si="235"/>
        <v>63888498.961686216</v>
      </c>
      <c r="I833" s="29">
        <f t="shared" si="236"/>
        <v>53320332.366702989</v>
      </c>
      <c r="J833" s="29">
        <f t="shared" si="237"/>
        <v>51651674.483284585</v>
      </c>
      <c r="K833" s="29">
        <f t="shared" si="238"/>
        <v>60234713.596270055</v>
      </c>
      <c r="L833" s="29">
        <f t="shared" si="239"/>
        <v>53051812.707302324</v>
      </c>
      <c r="M833" s="29">
        <f t="shared" si="240"/>
        <v>57674186.844128013</v>
      </c>
      <c r="N833" s="29">
        <f t="shared" si="241"/>
        <v>46971760.419444472</v>
      </c>
      <c r="O833" s="29">
        <f t="shared" si="242"/>
        <v>43020685.431120433</v>
      </c>
      <c r="P833" s="29">
        <f t="shared" si="243"/>
        <v>661709.16066591837</v>
      </c>
      <c r="Q833" s="29">
        <f t="shared" si="244"/>
        <v>1064488.6497669122</v>
      </c>
      <c r="R833" s="29">
        <f t="shared" si="245"/>
        <v>1313828.3334960989</v>
      </c>
      <c r="S833" s="29">
        <f t="shared" si="246"/>
        <v>-134259.82970033129</v>
      </c>
      <c r="T833" s="29">
        <f t="shared" si="247"/>
        <v>1026128.6984239604</v>
      </c>
    </row>
    <row r="834" spans="1:20">
      <c r="A834" s="25" t="s">
        <v>1188</v>
      </c>
      <c r="B834" t="str">
        <f>VLOOKUP(A834,'Branch Population-2'!$A$2:$B$943,2,0)</f>
        <v>94932.86</v>
      </c>
      <c r="C834">
        <f t="shared" si="231"/>
        <v>0</v>
      </c>
      <c r="D834" s="98">
        <f t="shared" si="232"/>
        <v>94932.86</v>
      </c>
      <c r="E834" s="120">
        <f t="shared" si="233"/>
        <v>5.2402251260734757E-3</v>
      </c>
      <c r="F834">
        <v>61568581.383306392</v>
      </c>
      <c r="G834" s="29">
        <f t="shared" si="234"/>
        <v>51851279.018907607</v>
      </c>
      <c r="H834" s="29">
        <f t="shared" si="235"/>
        <v>51296884.589243025</v>
      </c>
      <c r="I834" s="29">
        <f t="shared" si="236"/>
        <v>42811569.846321099</v>
      </c>
      <c r="J834" s="29">
        <f t="shared" si="237"/>
        <v>41471783.30796501</v>
      </c>
      <c r="K834" s="29">
        <f t="shared" si="238"/>
        <v>48363214.06560123</v>
      </c>
      <c r="L834" s="29">
        <f t="shared" si="239"/>
        <v>42595972.012562647</v>
      </c>
      <c r="M834" s="29">
        <f t="shared" si="240"/>
        <v>46307334.722261705</v>
      </c>
      <c r="N834" s="29">
        <f t="shared" si="241"/>
        <v>37714221.062460572</v>
      </c>
      <c r="O834" s="29">
        <f t="shared" si="242"/>
        <v>34541852.937157638</v>
      </c>
      <c r="P834" s="29">
        <f t="shared" si="243"/>
        <v>531294.66176189855</v>
      </c>
      <c r="Q834" s="29">
        <f t="shared" si="244"/>
        <v>854691.41239957605</v>
      </c>
      <c r="R834" s="29">
        <f t="shared" si="245"/>
        <v>1054889.4008895666</v>
      </c>
      <c r="S834" s="29">
        <f t="shared" si="246"/>
        <v>-107798.9168792258</v>
      </c>
      <c r="T834" s="29">
        <f t="shared" si="247"/>
        <v>823891.72186265432</v>
      </c>
    </row>
    <row r="835" spans="1:20">
      <c r="A835" s="25" t="s">
        <v>1124</v>
      </c>
      <c r="B835" t="str">
        <f>VLOOKUP(A835,'Branch Population-2'!$A$2:$B$943,2,0)</f>
        <v>364382</v>
      </c>
      <c r="C835">
        <f t="shared" si="231"/>
        <v>0</v>
      </c>
      <c r="D835" s="98">
        <f t="shared" si="232"/>
        <v>364382</v>
      </c>
      <c r="E835" s="120">
        <f t="shared" si="233"/>
        <v>2.0113622531638731E-2</v>
      </c>
      <c r="F835">
        <v>236319466.42724079</v>
      </c>
      <c r="G835" s="29">
        <f t="shared" si="234"/>
        <v>199021421.57591787</v>
      </c>
      <c r="H835" s="29">
        <f t="shared" si="235"/>
        <v>196893482.40848902</v>
      </c>
      <c r="I835" s="29">
        <f t="shared" si="236"/>
        <v>164324191.26256362</v>
      </c>
      <c r="J835" s="29">
        <f t="shared" si="237"/>
        <v>159181671.60794383</v>
      </c>
      <c r="K835" s="29">
        <f t="shared" si="238"/>
        <v>185633137.64751118</v>
      </c>
      <c r="L835" s="29">
        <f t="shared" si="239"/>
        <v>163496659.36411905</v>
      </c>
      <c r="M835" s="29">
        <f t="shared" si="240"/>
        <v>177742029.90162906</v>
      </c>
      <c r="N835" s="29">
        <f t="shared" si="241"/>
        <v>144758972.80648142</v>
      </c>
      <c r="O835" s="29">
        <f t="shared" si="242"/>
        <v>132582432.01508281</v>
      </c>
      <c r="P835" s="29">
        <f t="shared" si="243"/>
        <v>2039275.0354526781</v>
      </c>
      <c r="Q835" s="29">
        <f t="shared" si="244"/>
        <v>3280572.8831195259</v>
      </c>
      <c r="R835" s="29">
        <f t="shared" si="245"/>
        <v>4048995.3602466215</v>
      </c>
      <c r="S835" s="29">
        <f t="shared" si="246"/>
        <v>-413765.94922228251</v>
      </c>
      <c r="T835" s="29">
        <f t="shared" si="247"/>
        <v>3162354.0404845877</v>
      </c>
    </row>
    <row r="836" spans="1:20">
      <c r="A836" s="25" t="s">
        <v>1248</v>
      </c>
      <c r="B836" t="str">
        <f>VLOOKUP(A836,'Branch Population-2'!$A$2:$B$943,2,0)</f>
        <v>194059.25</v>
      </c>
      <c r="C836">
        <f t="shared" ref="C836:C899" si="248">N(B836)</f>
        <v>0</v>
      </c>
      <c r="D836" s="98">
        <f t="shared" ref="D836:D899" si="249">VALUE(B836)</f>
        <v>194059.25</v>
      </c>
      <c r="E836" s="120">
        <f t="shared" si="233"/>
        <v>1.0711930071389129E-2</v>
      </c>
      <c r="F836">
        <v>125856871.12774651</v>
      </c>
      <c r="G836" s="29">
        <f t="shared" si="234"/>
        <v>105993017.78067096</v>
      </c>
      <c r="H836" s="29">
        <f t="shared" si="235"/>
        <v>104859739.30128156</v>
      </c>
      <c r="I836" s="29">
        <f t="shared" si="236"/>
        <v>87514282.57507135</v>
      </c>
      <c r="J836" s="29">
        <f t="shared" si="237"/>
        <v>84775526.249880269</v>
      </c>
      <c r="K836" s="29">
        <f t="shared" si="238"/>
        <v>98862807.347845897</v>
      </c>
      <c r="L836" s="29">
        <f t="shared" si="239"/>
        <v>87073563.166419908</v>
      </c>
      <c r="M836" s="29">
        <f t="shared" si="240"/>
        <v>94660232.986776814</v>
      </c>
      <c r="N836" s="29">
        <f t="shared" si="241"/>
        <v>77094416.556240916</v>
      </c>
      <c r="O836" s="29">
        <f t="shared" si="242"/>
        <v>70609545.257512599</v>
      </c>
      <c r="P836" s="29">
        <f t="shared" si="243"/>
        <v>1086058.5427481877</v>
      </c>
      <c r="Q836" s="29">
        <f t="shared" si="244"/>
        <v>1747137.6557253455</v>
      </c>
      <c r="R836" s="29">
        <f t="shared" si="245"/>
        <v>2156377.1066159671</v>
      </c>
      <c r="S836" s="29">
        <f t="shared" si="246"/>
        <v>-220359.70432571924</v>
      </c>
      <c r="T836" s="29">
        <f t="shared" si="247"/>
        <v>1684177.7402037112</v>
      </c>
    </row>
    <row r="837" spans="1:20">
      <c r="A837" s="25" t="s">
        <v>1051</v>
      </c>
      <c r="B837" t="str">
        <f>VLOOKUP(A837,'Branch Population-2'!$A$2:$B$943,2,0)</f>
        <v>186778</v>
      </c>
      <c r="C837">
        <f t="shared" si="248"/>
        <v>0</v>
      </c>
      <c r="D837" s="98">
        <f t="shared" si="249"/>
        <v>186778</v>
      </c>
      <c r="E837" s="120">
        <f t="shared" ref="E837:E850" si="250">D837/$D$707*100%</f>
        <v>1.0310010344129017E-2</v>
      </c>
      <c r="F837">
        <v>121134626.02528989</v>
      </c>
      <c r="G837" s="29">
        <f t="shared" ref="G837:G850" si="251">$Y$8*E837</f>
        <v>102016079.49653603</v>
      </c>
      <c r="H837" s="29">
        <f t="shared" ref="H837:H850" si="252">$Z$8*E837</f>
        <v>100925322.48380207</v>
      </c>
      <c r="I837" s="29">
        <f t="shared" ref="I837:I850" si="253">$AA$8*E837</f>
        <v>84230680.427790374</v>
      </c>
      <c r="J837" s="29">
        <f t="shared" ref="J837:J850" si="254">$AB$8*E837</f>
        <v>81594684.313683257</v>
      </c>
      <c r="K837" s="29">
        <f t="shared" ref="K837:K850" si="255">$X$20*E837</f>
        <v>95153399.958084777</v>
      </c>
      <c r="L837" s="29">
        <f t="shared" ref="L837:L850" si="256">$Y$20*E837</f>
        <v>83806497.145060495</v>
      </c>
      <c r="M837" s="29">
        <f t="shared" ref="M837:M850" si="257">$Z$20*E837</f>
        <v>91108509.369196281</v>
      </c>
      <c r="N837" s="29">
        <f t="shared" ref="N837:N850" si="258">$AA$20*E837</f>
        <v>74201775.671819657</v>
      </c>
      <c r="O837" s="29">
        <f t="shared" ref="O837:O850" si="259">$AB$20*E837</f>
        <v>67960221.654508561</v>
      </c>
      <c r="P837" s="29">
        <f t="shared" ref="P837:P850" si="260">$X$32*E837</f>
        <v>1045308.8038700604</v>
      </c>
      <c r="Q837" s="29">
        <f t="shared" ref="Q837:Q850" si="261">$Y$32*E837</f>
        <v>1681583.7279648799</v>
      </c>
      <c r="R837" s="29">
        <f t="shared" ref="R837:R850" si="262">$Z$32*E837</f>
        <v>2075468.2047854823</v>
      </c>
      <c r="S837" s="29">
        <f t="shared" ref="S837:S850" si="263">$AA$32*E837</f>
        <v>-212091.6413649398</v>
      </c>
      <c r="T837" s="29">
        <f t="shared" ref="T837:T850" si="264">$AB$32*E837</f>
        <v>1620986.1161463254</v>
      </c>
    </row>
    <row r="838" spans="1:20">
      <c r="A838" s="25" t="s">
        <v>57</v>
      </c>
      <c r="B838" t="str">
        <f>VLOOKUP(A838,'Branch Population-2'!$A$2:$B$943,2,0)</f>
        <v>65228.66</v>
      </c>
      <c r="C838">
        <f t="shared" si="248"/>
        <v>0</v>
      </c>
      <c r="D838" s="98">
        <f t="shared" si="249"/>
        <v>65228.66</v>
      </c>
      <c r="E838" s="120">
        <f t="shared" si="250"/>
        <v>3.6005747964625097E-3</v>
      </c>
      <c r="F838">
        <v>42303961.575939275</v>
      </c>
      <c r="G838" s="29">
        <f t="shared" si="251"/>
        <v>35627173.243168466</v>
      </c>
      <c r="H838" s="29">
        <f t="shared" si="252"/>
        <v>35246247.125926398</v>
      </c>
      <c r="I838" s="29">
        <f t="shared" si="253"/>
        <v>29415961.275915757</v>
      </c>
      <c r="J838" s="29">
        <f t="shared" si="254"/>
        <v>28495389.825914074</v>
      </c>
      <c r="K838" s="29">
        <f t="shared" si="255"/>
        <v>33230513.088853754</v>
      </c>
      <c r="L838" s="29">
        <f t="shared" si="256"/>
        <v>29267823.341432724</v>
      </c>
      <c r="M838" s="29">
        <f t="shared" si="257"/>
        <v>31817912.070747726</v>
      </c>
      <c r="N838" s="29">
        <f t="shared" si="258"/>
        <v>25913557.25349557</v>
      </c>
      <c r="O838" s="29">
        <f t="shared" si="259"/>
        <v>23733813.360388141</v>
      </c>
      <c r="P838" s="29">
        <f t="shared" si="260"/>
        <v>365054.19569032144</v>
      </c>
      <c r="Q838" s="29">
        <f t="shared" si="261"/>
        <v>587261.09741486493</v>
      </c>
      <c r="R838" s="29">
        <f t="shared" si="262"/>
        <v>724817.75086339179</v>
      </c>
      <c r="S838" s="29">
        <f t="shared" si="263"/>
        <v>-74068.967241514503</v>
      </c>
      <c r="T838" s="29">
        <f t="shared" si="264"/>
        <v>566098.53534586076</v>
      </c>
    </row>
    <row r="839" spans="1:20">
      <c r="A839" s="25" t="s">
        <v>410</v>
      </c>
      <c r="B839" t="str">
        <f>VLOOKUP(A839,'Branch Population-2'!$A$2:$B$943,2,0)</f>
        <v>278096</v>
      </c>
      <c r="C839">
        <f t="shared" si="248"/>
        <v>0</v>
      </c>
      <c r="D839" s="98">
        <f t="shared" si="249"/>
        <v>278096</v>
      </c>
      <c r="E839" s="120">
        <f t="shared" si="250"/>
        <v>1.5350697815914629E-2</v>
      </c>
      <c r="F839">
        <v>180358794.71420088</v>
      </c>
      <c r="G839" s="29">
        <f t="shared" si="251"/>
        <v>151892961.93164441</v>
      </c>
      <c r="H839" s="29">
        <f t="shared" si="252"/>
        <v>150268920.75863013</v>
      </c>
      <c r="I839" s="29">
        <f t="shared" si="253"/>
        <v>125412068.3605499</v>
      </c>
      <c r="J839" s="29">
        <f t="shared" si="254"/>
        <v>121487302.19243197</v>
      </c>
      <c r="K839" s="29">
        <f t="shared" si="255"/>
        <v>141675036.21809602</v>
      </c>
      <c r="L839" s="29">
        <f t="shared" si="256"/>
        <v>124780496.79326655</v>
      </c>
      <c r="M839" s="29">
        <f t="shared" si="257"/>
        <v>135652550.20150128</v>
      </c>
      <c r="N839" s="29">
        <f t="shared" si="258"/>
        <v>110479912.01977938</v>
      </c>
      <c r="O839" s="29">
        <f t="shared" si="259"/>
        <v>101186787.52975303</v>
      </c>
      <c r="P839" s="29">
        <f t="shared" si="260"/>
        <v>1556372.7908053854</v>
      </c>
      <c r="Q839" s="29">
        <f t="shared" si="261"/>
        <v>2503730.1417304026</v>
      </c>
      <c r="R839" s="29">
        <f t="shared" si="262"/>
        <v>3090189.4542077943</v>
      </c>
      <c r="S839" s="29">
        <f t="shared" si="263"/>
        <v>-315785.7836416724</v>
      </c>
      <c r="T839" s="29">
        <f t="shared" si="264"/>
        <v>2413505.6321184961</v>
      </c>
    </row>
    <row r="840" spans="1:20">
      <c r="A840" s="25" t="s">
        <v>1053</v>
      </c>
      <c r="B840" t="str">
        <f>VLOOKUP(A840,'Branch Population-2'!$A$2:$B$943,2,0)</f>
        <v>43200</v>
      </c>
      <c r="C840">
        <f t="shared" si="248"/>
        <v>0</v>
      </c>
      <c r="D840" s="98">
        <f t="shared" si="249"/>
        <v>43200</v>
      </c>
      <c r="E840" s="120">
        <f t="shared" si="250"/>
        <v>2.3846087165853231E-3</v>
      </c>
      <c r="F840">
        <v>28017303.131485093</v>
      </c>
      <c r="G840" s="29">
        <f t="shared" si="251"/>
        <v>23595362.592223689</v>
      </c>
      <c r="H840" s="29">
        <f t="shared" si="252"/>
        <v>23343080.723105766</v>
      </c>
      <c r="I840" s="29">
        <f t="shared" si="253"/>
        <v>19481766.559661973</v>
      </c>
      <c r="J840" s="29">
        <f t="shared" si="254"/>
        <v>18872085.37596032</v>
      </c>
      <c r="K840" s="29">
        <f t="shared" si="255"/>
        <v>22008089.165690079</v>
      </c>
      <c r="L840" s="29">
        <f t="shared" si="256"/>
        <v>19383656.943893891</v>
      </c>
      <c r="M840" s="29">
        <f t="shared" si="257"/>
        <v>21072543.90104444</v>
      </c>
      <c r="N840" s="29">
        <f t="shared" si="258"/>
        <v>17162174.929716609</v>
      </c>
      <c r="O840" s="29">
        <f t="shared" si="259"/>
        <v>15718562.011986259</v>
      </c>
      <c r="P840" s="29">
        <f t="shared" si="260"/>
        <v>241770.12457134461</v>
      </c>
      <c r="Q840" s="29">
        <f t="shared" si="261"/>
        <v>388934.54822346743</v>
      </c>
      <c r="R840" s="29">
        <f t="shared" si="262"/>
        <v>480036.33429382916</v>
      </c>
      <c r="S840" s="29">
        <f t="shared" si="263"/>
        <v>-49054.807884040936</v>
      </c>
      <c r="T840" s="29">
        <f t="shared" si="264"/>
        <v>374918.88882802712</v>
      </c>
    </row>
    <row r="841" spans="1:20">
      <c r="A841" s="25" t="s">
        <v>1249</v>
      </c>
      <c r="B841" t="str">
        <f>VLOOKUP(A841,'Branch Population-2'!$A$2:$B$943,2,0)</f>
        <v>129047.48</v>
      </c>
      <c r="C841">
        <f t="shared" si="248"/>
        <v>0</v>
      </c>
      <c r="D841" s="98">
        <f t="shared" si="249"/>
        <v>129047.48</v>
      </c>
      <c r="E841" s="120">
        <f t="shared" si="250"/>
        <v>7.1233274458650494E-3</v>
      </c>
      <c r="F841">
        <v>83693573.275793061</v>
      </c>
      <c r="G841" s="29">
        <f t="shared" si="251"/>
        <v>70484307.458628118</v>
      </c>
      <c r="H841" s="29">
        <f t="shared" si="252"/>
        <v>69730688.4896615</v>
      </c>
      <c r="I841" s="29">
        <f t="shared" si="253"/>
        <v>58196131.492422387</v>
      </c>
      <c r="J841" s="29">
        <f t="shared" si="254"/>
        <v>56374885.650753051</v>
      </c>
      <c r="K841" s="29">
        <f t="shared" si="255"/>
        <v>65742788.112213127</v>
      </c>
      <c r="L841" s="29">
        <f t="shared" si="256"/>
        <v>57903057.44893536</v>
      </c>
      <c r="M841" s="29">
        <f t="shared" si="257"/>
        <v>62948117.768961906</v>
      </c>
      <c r="N841" s="29">
        <f t="shared" si="258"/>
        <v>51267023.749979287</v>
      </c>
      <c r="O841" s="29">
        <f t="shared" si="259"/>
        <v>46954648.538670287</v>
      </c>
      <c r="P841" s="29">
        <f t="shared" si="260"/>
        <v>722218.17859301157</v>
      </c>
      <c r="Q841" s="29">
        <f t="shared" si="261"/>
        <v>1161829.2438235404</v>
      </c>
      <c r="R841" s="29">
        <f t="shared" si="262"/>
        <v>1433969.4270614868</v>
      </c>
      <c r="S841" s="29">
        <f t="shared" si="263"/>
        <v>-146537.0217435096</v>
      </c>
      <c r="T841" s="29">
        <f t="shared" si="264"/>
        <v>1119961.5233253948</v>
      </c>
    </row>
    <row r="842" spans="1:20">
      <c r="A842" s="25" t="s">
        <v>1054</v>
      </c>
      <c r="B842" t="str">
        <f>VLOOKUP(A842,'Branch Population-2'!$A$2:$B$943,2,0)</f>
        <v>42402.72</v>
      </c>
      <c r="C842">
        <f t="shared" si="248"/>
        <v>0</v>
      </c>
      <c r="D842" s="98">
        <f t="shared" si="249"/>
        <v>42402.720000000001</v>
      </c>
      <c r="E842" s="120">
        <f t="shared" si="250"/>
        <v>2.3405994379381207E-3</v>
      </c>
      <c r="F842">
        <v>27500228.237025131</v>
      </c>
      <c r="G842" s="29">
        <f t="shared" si="251"/>
        <v>23159897.067049429</v>
      </c>
      <c r="H842" s="29">
        <f t="shared" si="252"/>
        <v>22912271.199982673</v>
      </c>
      <c r="I842" s="29">
        <f t="shared" si="253"/>
        <v>19122219.734599765</v>
      </c>
      <c r="J842" s="29">
        <f t="shared" si="254"/>
        <v>18523790.555855099</v>
      </c>
      <c r="K842" s="29">
        <f t="shared" si="255"/>
        <v>21601917.653421067</v>
      </c>
      <c r="L842" s="29">
        <f t="shared" si="256"/>
        <v>19025920.786296025</v>
      </c>
      <c r="M842" s="29">
        <f t="shared" si="257"/>
        <v>20683638.396381833</v>
      </c>
      <c r="N842" s="29">
        <f t="shared" si="258"/>
        <v>16845437.45684706</v>
      </c>
      <c r="O842" s="29">
        <f t="shared" si="259"/>
        <v>15428467.217520602</v>
      </c>
      <c r="P842" s="29">
        <f t="shared" si="260"/>
        <v>237308.1226056446</v>
      </c>
      <c r="Q842" s="29">
        <f t="shared" si="261"/>
        <v>381756.54506125435</v>
      </c>
      <c r="R842" s="29">
        <f t="shared" si="262"/>
        <v>471176.99705758417</v>
      </c>
      <c r="S842" s="29">
        <f t="shared" si="263"/>
        <v>-48149.474151869923</v>
      </c>
      <c r="T842" s="29">
        <f t="shared" si="264"/>
        <v>367999.55244643433</v>
      </c>
    </row>
    <row r="843" spans="1:20">
      <c r="A843" s="25" t="s">
        <v>1056</v>
      </c>
      <c r="B843" t="str">
        <f>VLOOKUP(A843,'Branch Population-2'!$A$2:$B$943,2,0)</f>
        <v>102268.16</v>
      </c>
      <c r="C843">
        <f t="shared" si="248"/>
        <v>0</v>
      </c>
      <c r="D843" s="98">
        <f t="shared" si="249"/>
        <v>102268.16</v>
      </c>
      <c r="E843" s="120">
        <f t="shared" si="250"/>
        <v>5.6451283741931133E-3</v>
      </c>
      <c r="F843">
        <v>66325880.542111546</v>
      </c>
      <c r="G843" s="29">
        <f t="shared" si="251"/>
        <v>55857738.815730259</v>
      </c>
      <c r="H843" s="29">
        <f t="shared" si="252"/>
        <v>55260507.275080934</v>
      </c>
      <c r="I843" s="29">
        <f t="shared" si="253"/>
        <v>46119546.750142597</v>
      </c>
      <c r="J843" s="29">
        <f t="shared" si="254"/>
        <v>44676237.193573385</v>
      </c>
      <c r="K843" s="29">
        <f t="shared" si="255"/>
        <v>52100157.039144903</v>
      </c>
      <c r="L843" s="29">
        <f t="shared" si="256"/>
        <v>45887290.039890081</v>
      </c>
      <c r="M843" s="29">
        <f t="shared" si="257"/>
        <v>49885423.409236975</v>
      </c>
      <c r="N843" s="29">
        <f t="shared" si="258"/>
        <v>40628334.529172383</v>
      </c>
      <c r="O843" s="29">
        <f t="shared" si="259"/>
        <v>37210842.935456775</v>
      </c>
      <c r="P843" s="29">
        <f t="shared" si="260"/>
        <v>572346.89312227326</v>
      </c>
      <c r="Q843" s="29">
        <f t="shared" si="261"/>
        <v>920731.95850104839</v>
      </c>
      <c r="R843" s="29">
        <f t="shared" si="262"/>
        <v>1136398.903735528</v>
      </c>
      <c r="S843" s="29">
        <f t="shared" si="263"/>
        <v>-116128.35512625835</v>
      </c>
      <c r="T843" s="29">
        <f t="shared" si="264"/>
        <v>887552.42846497439</v>
      </c>
    </row>
    <row r="844" spans="1:20">
      <c r="A844" s="25" t="s">
        <v>1057</v>
      </c>
      <c r="B844" t="str">
        <f>VLOOKUP(A844,'Branch Population-2'!$A$2:$B$943,2,0)</f>
        <v>37800</v>
      </c>
      <c r="C844">
        <f t="shared" si="248"/>
        <v>0</v>
      </c>
      <c r="D844" s="98">
        <f t="shared" si="249"/>
        <v>37800</v>
      </c>
      <c r="E844" s="120">
        <f t="shared" si="250"/>
        <v>2.0865326270121578E-3</v>
      </c>
      <c r="F844">
        <v>24515140.240049459</v>
      </c>
      <c r="G844" s="29">
        <f t="shared" si="251"/>
        <v>20645942.26819573</v>
      </c>
      <c r="H844" s="29">
        <f t="shared" si="252"/>
        <v>20425195.632717546</v>
      </c>
      <c r="I844" s="29">
        <f t="shared" si="253"/>
        <v>17046545.739704225</v>
      </c>
      <c r="J844" s="29">
        <f t="shared" si="254"/>
        <v>16513074.70396528</v>
      </c>
      <c r="K844" s="29">
        <f t="shared" si="255"/>
        <v>19257078.019978821</v>
      </c>
      <c r="L844" s="29">
        <f t="shared" si="256"/>
        <v>16960699.825907152</v>
      </c>
      <c r="M844" s="29">
        <f t="shared" si="257"/>
        <v>18438475.913413886</v>
      </c>
      <c r="N844" s="29">
        <f t="shared" si="258"/>
        <v>15016903.063502032</v>
      </c>
      <c r="O844" s="29">
        <f t="shared" si="259"/>
        <v>13753741.760487977</v>
      </c>
      <c r="P844" s="29">
        <f t="shared" si="260"/>
        <v>211548.85899992654</v>
      </c>
      <c r="Q844" s="29">
        <f t="shared" si="261"/>
        <v>340317.72969553404</v>
      </c>
      <c r="R844" s="29">
        <f t="shared" si="262"/>
        <v>420031.79250710056</v>
      </c>
      <c r="S844" s="29">
        <f t="shared" si="263"/>
        <v>-42922.956898535827</v>
      </c>
      <c r="T844" s="29">
        <f t="shared" si="264"/>
        <v>328054.02772452374</v>
      </c>
    </row>
    <row r="845" spans="1:20">
      <c r="A845" s="25" t="s">
        <v>1043</v>
      </c>
      <c r="B845" t="str">
        <f>VLOOKUP(A845,'Branch Population-2'!$A$2:$B$943,2,0)</f>
        <v>59400</v>
      </c>
      <c r="C845">
        <f t="shared" si="248"/>
        <v>0</v>
      </c>
      <c r="D845" s="98">
        <f t="shared" si="249"/>
        <v>59400</v>
      </c>
      <c r="E845" s="120">
        <f t="shared" si="250"/>
        <v>3.2788369853048193E-3</v>
      </c>
      <c r="F845">
        <v>38523791.805792004</v>
      </c>
      <c r="G845" s="29">
        <f t="shared" si="251"/>
        <v>32443623.564307574</v>
      </c>
      <c r="H845" s="29">
        <f t="shared" si="252"/>
        <v>32096735.994270433</v>
      </c>
      <c r="I845" s="29">
        <f t="shared" si="253"/>
        <v>26787429.019535214</v>
      </c>
      <c r="J845" s="29">
        <f t="shared" si="254"/>
        <v>25949117.39194544</v>
      </c>
      <c r="K845" s="29">
        <f t="shared" si="255"/>
        <v>30261122.602823861</v>
      </c>
      <c r="L845" s="29">
        <f t="shared" si="256"/>
        <v>26652528.297854099</v>
      </c>
      <c r="M845" s="29">
        <f t="shared" si="257"/>
        <v>28974747.863936108</v>
      </c>
      <c r="N845" s="29">
        <f t="shared" si="258"/>
        <v>23597990.528360337</v>
      </c>
      <c r="O845" s="29">
        <f t="shared" si="259"/>
        <v>21613022.766481109</v>
      </c>
      <c r="P845" s="29">
        <f t="shared" si="260"/>
        <v>332433.92128559889</v>
      </c>
      <c r="Q845" s="29">
        <f t="shared" si="261"/>
        <v>534785.00380726776</v>
      </c>
      <c r="R845" s="29">
        <f t="shared" si="262"/>
        <v>660049.95965401514</v>
      </c>
      <c r="S845" s="29">
        <f t="shared" si="263"/>
        <v>-67450.360840556299</v>
      </c>
      <c r="T845" s="29">
        <f t="shared" si="264"/>
        <v>515513.47213853733</v>
      </c>
    </row>
    <row r="846" spans="1:20">
      <c r="A846" s="25" t="s">
        <v>398</v>
      </c>
      <c r="B846" t="str">
        <f>VLOOKUP(A846,'Branch Population-2'!$A$2:$B$943,2,0)</f>
        <v>94506.88</v>
      </c>
      <c r="C846">
        <f t="shared" si="248"/>
        <v>0</v>
      </c>
      <c r="D846" s="98">
        <f t="shared" si="249"/>
        <v>94506.880000000005</v>
      </c>
      <c r="E846" s="120">
        <f t="shared" si="250"/>
        <v>5.2167113385482213E-3</v>
      </c>
      <c r="F846">
        <v>61292312.615066811</v>
      </c>
      <c r="G846" s="29">
        <f t="shared" si="251"/>
        <v>51618613.450457714</v>
      </c>
      <c r="H846" s="29">
        <f t="shared" si="252"/>
        <v>51066706.68353866</v>
      </c>
      <c r="I846" s="29">
        <f t="shared" si="253"/>
        <v>42619467.000971921</v>
      </c>
      <c r="J846" s="29">
        <f t="shared" si="254"/>
        <v>41285692.314250857</v>
      </c>
      <c r="K846" s="29">
        <f t="shared" si="255"/>
        <v>48146200.041925296</v>
      </c>
      <c r="L846" s="29">
        <f t="shared" si="256"/>
        <v>42404836.591614507</v>
      </c>
      <c r="M846" s="29">
        <f t="shared" si="257"/>
        <v>46099545.781267107</v>
      </c>
      <c r="N846" s="29">
        <f t="shared" si="258"/>
        <v>37544990.894021668</v>
      </c>
      <c r="O846" s="29">
        <f t="shared" si="259"/>
        <v>34386857.727762595</v>
      </c>
      <c r="P846" s="29">
        <f t="shared" si="260"/>
        <v>528910.65163076669</v>
      </c>
      <c r="Q846" s="29">
        <f t="shared" si="261"/>
        <v>850856.26566688553</v>
      </c>
      <c r="R846" s="29">
        <f t="shared" si="262"/>
        <v>1050155.9314987685</v>
      </c>
      <c r="S846" s="29">
        <f t="shared" si="263"/>
        <v>-107315.20467870629</v>
      </c>
      <c r="T846" s="29">
        <f t="shared" si="264"/>
        <v>820194.77861582651</v>
      </c>
    </row>
    <row r="847" spans="1:20">
      <c r="A847" s="25" t="s">
        <v>1250</v>
      </c>
      <c r="B847" t="str">
        <f>VLOOKUP(A847,'Branch Population-2'!$A$2:$B$943,2,0)</f>
        <v>540156</v>
      </c>
      <c r="C847">
        <f t="shared" si="248"/>
        <v>0</v>
      </c>
      <c r="D847" s="98">
        <f t="shared" si="249"/>
        <v>540156</v>
      </c>
      <c r="E847" s="120">
        <f t="shared" si="250"/>
        <v>2.9816220044348654E-2</v>
      </c>
      <c r="F847">
        <v>350317462.73820519</v>
      </c>
      <c r="G847" s="29">
        <f t="shared" si="251"/>
        <v>295027237.87882364</v>
      </c>
      <c r="H847" s="29">
        <f t="shared" si="252"/>
        <v>291872803.49698889</v>
      </c>
      <c r="I847" s="29">
        <f t="shared" si="253"/>
        <v>243592432.81946233</v>
      </c>
      <c r="J847" s="29">
        <f t="shared" si="254"/>
        <v>235969216.39669499</v>
      </c>
      <c r="K847" s="29">
        <f t="shared" si="255"/>
        <v>275180588.22644657</v>
      </c>
      <c r="L847" s="29">
        <f t="shared" si="256"/>
        <v>242365708.33763769</v>
      </c>
      <c r="M847" s="29">
        <f t="shared" si="257"/>
        <v>263482894.06047598</v>
      </c>
      <c r="N847" s="29">
        <f t="shared" si="258"/>
        <v>214589161.14203715</v>
      </c>
      <c r="O847" s="29">
        <f t="shared" si="259"/>
        <v>196538786.62376043</v>
      </c>
      <c r="P847" s="29">
        <f t="shared" si="260"/>
        <v>3022999.6159249824</v>
      </c>
      <c r="Q847" s="29">
        <f t="shared" si="261"/>
        <v>4863086.3386619287</v>
      </c>
      <c r="R847" s="29">
        <f t="shared" si="262"/>
        <v>6002187.6432133708</v>
      </c>
      <c r="S847" s="29">
        <f t="shared" si="263"/>
        <v>-613362.24091231532</v>
      </c>
      <c r="T847" s="29">
        <f t="shared" si="264"/>
        <v>4687839.9841155522</v>
      </c>
    </row>
    <row r="848" spans="1:20">
      <c r="A848" s="25" t="s">
        <v>1216</v>
      </c>
      <c r="B848" t="str">
        <f>VLOOKUP(A848,'Branch Population-2'!$A$2:$B$943,2,0)</f>
        <v>64692.32</v>
      </c>
      <c r="C848">
        <f t="shared" si="248"/>
        <v>0</v>
      </c>
      <c r="D848" s="98">
        <f t="shared" si="249"/>
        <v>64692.32</v>
      </c>
      <c r="E848" s="120">
        <f t="shared" si="250"/>
        <v>3.5709692168547922E-3</v>
      </c>
      <c r="F848">
        <v>41956118.97497768</v>
      </c>
      <c r="G848" s="29">
        <f t="shared" si="251"/>
        <v>35334230.262318619</v>
      </c>
      <c r="H848" s="29">
        <f t="shared" si="252"/>
        <v>34956436.294559948</v>
      </c>
      <c r="I848" s="29">
        <f t="shared" si="253"/>
        <v>29174089.732475724</v>
      </c>
      <c r="J848" s="29">
        <f t="shared" si="254"/>
        <v>28261087.643725585</v>
      </c>
      <c r="K848" s="29">
        <f t="shared" si="255"/>
        <v>32957276.548503604</v>
      </c>
      <c r="L848" s="29">
        <f t="shared" si="256"/>
        <v>29027169.856125128</v>
      </c>
      <c r="M848" s="29">
        <f t="shared" si="257"/>
        <v>31556290.584731836</v>
      </c>
      <c r="N848" s="29">
        <f t="shared" si="258"/>
        <v>25700484.084472321</v>
      </c>
      <c r="O848" s="29">
        <f t="shared" si="259"/>
        <v>23538663.046742104</v>
      </c>
      <c r="P848" s="29">
        <f t="shared" si="260"/>
        <v>362052.5524354002</v>
      </c>
      <c r="Q848" s="29">
        <f t="shared" si="261"/>
        <v>582432.36696129595</v>
      </c>
      <c r="R848" s="29">
        <f t="shared" si="262"/>
        <v>718857.96642970759</v>
      </c>
      <c r="S848" s="29">
        <f t="shared" si="263"/>
        <v>-73459.938175298594</v>
      </c>
      <c r="T848" s="29">
        <f t="shared" si="264"/>
        <v>561443.81319692486</v>
      </c>
    </row>
    <row r="849" spans="1:20">
      <c r="A849" s="25" t="s">
        <v>416</v>
      </c>
      <c r="B849" t="str">
        <f>VLOOKUP(A849,'Branch Population-2'!$A$2:$B$943,2,0)</f>
        <v>15327.95</v>
      </c>
      <c r="C849">
        <f t="shared" si="248"/>
        <v>0</v>
      </c>
      <c r="D849" s="98">
        <f t="shared" si="249"/>
        <v>15327.95</v>
      </c>
      <c r="E849" s="120">
        <f t="shared" si="250"/>
        <v>8.4609174021722236E-4</v>
      </c>
      <c r="F849">
        <v>9940921.7947742362</v>
      </c>
      <c r="G849" s="29">
        <f t="shared" si="251"/>
        <v>8371956.8992008129</v>
      </c>
      <c r="H849" s="29">
        <f t="shared" si="252"/>
        <v>8282443.8465215061</v>
      </c>
      <c r="I849" s="29">
        <f t="shared" si="253"/>
        <v>6912396.8457909897</v>
      </c>
      <c r="J849" s="29">
        <f t="shared" si="254"/>
        <v>6696073.635149329</v>
      </c>
      <c r="K849" s="29">
        <f t="shared" si="255"/>
        <v>7808770.6094268356</v>
      </c>
      <c r="L849" s="29">
        <f t="shared" si="256"/>
        <v>6877586.214193481</v>
      </c>
      <c r="M849" s="29">
        <f t="shared" si="257"/>
        <v>7476826.3724077353</v>
      </c>
      <c r="N849" s="29">
        <f t="shared" si="258"/>
        <v>6089374.0558784651</v>
      </c>
      <c r="O849" s="29">
        <f t="shared" si="259"/>
        <v>5577160.476657982</v>
      </c>
      <c r="P849" s="29">
        <f t="shared" si="260"/>
        <v>85783.342151003293</v>
      </c>
      <c r="Q849" s="29">
        <f t="shared" si="261"/>
        <v>137999.28954726618</v>
      </c>
      <c r="R849" s="29">
        <f t="shared" si="262"/>
        <v>170323.44745923841</v>
      </c>
      <c r="S849" s="29">
        <f t="shared" si="263"/>
        <v>-17405.315798754291</v>
      </c>
      <c r="T849" s="29">
        <f t="shared" si="264"/>
        <v>133026.34217619349</v>
      </c>
    </row>
    <row r="850" spans="1:20">
      <c r="A850" s="25" t="s">
        <v>1058</v>
      </c>
      <c r="B850" t="str">
        <f>VLOOKUP(A850,'Branch Population-2'!$A$2:$B$943,2,0)</f>
        <v>40635.94</v>
      </c>
      <c r="C850">
        <f t="shared" si="248"/>
        <v>0</v>
      </c>
      <c r="D850" s="98">
        <f t="shared" si="249"/>
        <v>40635.94</v>
      </c>
      <c r="E850" s="120">
        <f t="shared" si="250"/>
        <v>2.2430744613573658E-3</v>
      </c>
      <c r="F850">
        <v>26354385.393815752</v>
      </c>
      <c r="G850" s="29">
        <f t="shared" si="251"/>
        <v>22194901.355922371</v>
      </c>
      <c r="H850" s="29">
        <f t="shared" si="252"/>
        <v>21957593.233316727</v>
      </c>
      <c r="I850" s="29">
        <f t="shared" si="253"/>
        <v>18325460.578991443</v>
      </c>
      <c r="J850" s="29">
        <f t="shared" si="254"/>
        <v>17751965.949361134</v>
      </c>
      <c r="K850" s="29">
        <f t="shared" si="255"/>
        <v>20701837.751195192</v>
      </c>
      <c r="L850" s="29">
        <f t="shared" si="256"/>
        <v>18233174.086867027</v>
      </c>
      <c r="M850" s="29">
        <f t="shared" si="257"/>
        <v>19821820.129865926</v>
      </c>
      <c r="N850" s="29">
        <f t="shared" si="258"/>
        <v>16143544.229478434</v>
      </c>
      <c r="O850" s="29">
        <f t="shared" si="259"/>
        <v>14785614.416790579</v>
      </c>
      <c r="P850" s="29">
        <f t="shared" si="260"/>
        <v>227420.28416374273</v>
      </c>
      <c r="Q850" s="29">
        <f t="shared" si="261"/>
        <v>365850.02235036879</v>
      </c>
      <c r="R850" s="29">
        <f t="shared" si="262"/>
        <v>451544.62218018487</v>
      </c>
      <c r="S850" s="29">
        <f t="shared" si="263"/>
        <v>-46143.246062208673</v>
      </c>
      <c r="T850" s="29">
        <f t="shared" si="264"/>
        <v>352666.23776116624</v>
      </c>
    </row>
    <row r="851" spans="1:20" s="98" customFormat="1" ht="15.75">
      <c r="A851" s="118" t="s">
        <v>747</v>
      </c>
      <c r="B851" s="98" t="str">
        <f>VLOOKUP(A851,'Branch Population-2'!$A$2:$B$943,2,0)</f>
        <v>TOTAL_POPULATION</v>
      </c>
      <c r="C851" s="98">
        <f t="shared" si="248"/>
        <v>0</v>
      </c>
      <c r="D851" s="117">
        <f>SUM(D852:D918)</f>
        <v>10281227.555</v>
      </c>
      <c r="E851" s="91"/>
      <c r="G851" s="11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</row>
    <row r="852" spans="1:20">
      <c r="A852" s="25" t="s">
        <v>1217</v>
      </c>
      <c r="B852" t="str">
        <f>VLOOKUP(A852,'Branch Population-2'!$A$2:$B$943,2,0)</f>
        <v>27571.61</v>
      </c>
      <c r="C852">
        <f t="shared" si="248"/>
        <v>0</v>
      </c>
      <c r="D852" s="98">
        <f t="shared" si="249"/>
        <v>27571.61</v>
      </c>
      <c r="E852" s="120">
        <f>D852/$D$851*100%</f>
        <v>2.6817429973710958E-3</v>
      </c>
      <c r="F852">
        <v>14660158.565996042</v>
      </c>
      <c r="G852" s="29">
        <f>$Y$9*E852</f>
        <v>12346361.653754042</v>
      </c>
      <c r="H852" s="29">
        <f>$Z$9*E852</f>
        <v>12214354.222944675</v>
      </c>
      <c r="I852" s="29">
        <f>$AA$9*E852</f>
        <v>10193907.15694572</v>
      </c>
      <c r="J852" s="29">
        <f>$AB$9*E852</f>
        <v>9874889.1991564129</v>
      </c>
      <c r="K852" s="29">
        <f>$X$21*E852</f>
        <v>11515814.90157843</v>
      </c>
      <c r="L852" s="29">
        <f>$Y$21*E852</f>
        <v>10142570.933853189</v>
      </c>
      <c r="M852" s="29">
        <f>$Z$21*E852</f>
        <v>11026287.345660353</v>
      </c>
      <c r="N852" s="29">
        <f>$AA$21*E852</f>
        <v>8980172.1681151334</v>
      </c>
      <c r="O852" s="29">
        <f>$AB$21*E852</f>
        <v>8224796.3140392993</v>
      </c>
      <c r="P852" s="29">
        <f>$X$33*E852</f>
        <v>126507.121192312</v>
      </c>
      <c r="Q852" s="29">
        <f>$Y$33*E852</f>
        <v>203511.45583111059</v>
      </c>
      <c r="R852" s="29">
        <f>$Z$33*E852</f>
        <v>251180.80584560501</v>
      </c>
      <c r="S852" s="29">
        <f>$AA$33*E852</f>
        <v>-25668.111546266202</v>
      </c>
      <c r="T852" s="29">
        <f>$AB$33*E852</f>
        <v>196177.70967503454</v>
      </c>
    </row>
    <row r="853" spans="1:20">
      <c r="A853" s="25" t="s">
        <v>835</v>
      </c>
      <c r="B853" t="str">
        <f>VLOOKUP(A853,'Branch Population-2'!$A$2:$B$943,2,0)</f>
        <v>182798</v>
      </c>
      <c r="C853">
        <f t="shared" si="248"/>
        <v>0</v>
      </c>
      <c r="D853" s="98">
        <f t="shared" si="249"/>
        <v>182798</v>
      </c>
      <c r="E853" s="120">
        <f t="shared" ref="E853:E916" si="265">D853/$D$851*100%</f>
        <v>1.777978349590182E-2</v>
      </c>
      <c r="F853">
        <v>97195907.875780359</v>
      </c>
      <c r="G853" s="29">
        <f t="shared" ref="G853:G916" si="266">$Y$9*E853</f>
        <v>81855583.246061131</v>
      </c>
      <c r="H853" s="29">
        <f t="shared" ref="H853:H916" si="267">$Z$9*E853</f>
        <v>80980382.474793494</v>
      </c>
      <c r="I853" s="29">
        <f t="shared" ref="I853:I916" si="268">$AA$9*E853</f>
        <v>67584948.44789128</v>
      </c>
      <c r="J853" s="29">
        <f t="shared" ref="J853:J916" si="269">$AB$9*E853</f>
        <v>65469879.917327784</v>
      </c>
      <c r="K853" s="29">
        <f t="shared" ref="K853:K916" si="270">$X$21*E853</f>
        <v>76349111.726835459</v>
      </c>
      <c r="L853" s="29">
        <f t="shared" ref="L853:L916" si="271">$Y$21*E853</f>
        <v>67244592.592398316</v>
      </c>
      <c r="M853" s="29">
        <f t="shared" ref="M853:M916" si="272">$Z$21*E853</f>
        <v>73103575.533384562</v>
      </c>
      <c r="N853" s="29">
        <f t="shared" ref="N853:N916" si="273">$AA$21*E853</f>
        <v>59537963.578735881</v>
      </c>
      <c r="O853" s="29">
        <f t="shared" ref="O853:O916" si="274">$AB$21*E853</f>
        <v>54529870.276482075</v>
      </c>
      <c r="P853" s="29">
        <f t="shared" ref="P853:P916" si="275">$X$33*E853</f>
        <v>838734.07246483793</v>
      </c>
      <c r="Q853" s="29">
        <f t="shared" ref="Q853:Q916" si="276">$Y$33*E853</f>
        <v>1349267.8557043043</v>
      </c>
      <c r="R853" s="29">
        <f t="shared" ref="R853:R916" si="277">$Z$33*E853</f>
        <v>1665312.5786620695</v>
      </c>
      <c r="S853" s="29">
        <f t="shared" ref="S853:S916" si="278">$AA$33*E853</f>
        <v>-170177.92774648883</v>
      </c>
      <c r="T853" s="29">
        <f t="shared" ref="T853:T916" si="279">$AB$33*E853</f>
        <v>1300645.590633879</v>
      </c>
    </row>
    <row r="854" spans="1:20">
      <c r="A854" s="25" t="s">
        <v>1193</v>
      </c>
      <c r="B854" t="str">
        <f>VLOOKUP(A854,'Branch Population-2'!$A$2:$B$943,2,0)</f>
        <v>133650</v>
      </c>
      <c r="C854">
        <f t="shared" si="248"/>
        <v>0</v>
      </c>
      <c r="D854" s="98">
        <f t="shared" si="249"/>
        <v>133650</v>
      </c>
      <c r="E854" s="120">
        <f t="shared" si="265"/>
        <v>1.2999420476303231E-2</v>
      </c>
      <c r="F854">
        <v>71063321.740927368</v>
      </c>
      <c r="G854" s="29">
        <f t="shared" si="266"/>
        <v>59847474.812832028</v>
      </c>
      <c r="H854" s="29">
        <f t="shared" si="267"/>
        <v>59207584.972243398</v>
      </c>
      <c r="I854" s="29">
        <f t="shared" si="268"/>
        <v>49413715.467678361</v>
      </c>
      <c r="J854" s="29">
        <f t="shared" si="269"/>
        <v>47867315.019589148</v>
      </c>
      <c r="K854" s="29">
        <f t="shared" si="270"/>
        <v>55821501.232461832</v>
      </c>
      <c r="L854" s="29">
        <f t="shared" si="271"/>
        <v>49164869.418560557</v>
      </c>
      <c r="M854" s="29">
        <f t="shared" si="272"/>
        <v>53448576.406945623</v>
      </c>
      <c r="N854" s="29">
        <f t="shared" si="273"/>
        <v>43530283.877821691</v>
      </c>
      <c r="O854" s="29">
        <f t="shared" si="274"/>
        <v>39868692.012231141</v>
      </c>
      <c r="P854" s="29">
        <f t="shared" si="275"/>
        <v>613227.76389744726</v>
      </c>
      <c r="Q854" s="29">
        <f t="shared" si="276"/>
        <v>986496.83757415425</v>
      </c>
      <c r="R854" s="29">
        <f t="shared" si="277"/>
        <v>1217568.1688978302</v>
      </c>
      <c r="S854" s="29">
        <f t="shared" si="278"/>
        <v>-124423.02455890234</v>
      </c>
      <c r="T854" s="29">
        <f t="shared" si="279"/>
        <v>950947.40198589652</v>
      </c>
    </row>
    <row r="855" spans="1:20">
      <c r="A855" s="25" t="s">
        <v>1218</v>
      </c>
      <c r="B855" t="str">
        <f>VLOOKUP(A855,'Branch Population-2'!$A$2:$B$943,2,0)</f>
        <v>287746</v>
      </c>
      <c r="C855">
        <f t="shared" si="248"/>
        <v>0</v>
      </c>
      <c r="D855" s="98">
        <f t="shared" si="249"/>
        <v>287746</v>
      </c>
      <c r="E855" s="120">
        <f t="shared" si="265"/>
        <v>2.7987513987088288E-2</v>
      </c>
      <c r="F855">
        <v>152998029.01357943</v>
      </c>
      <c r="G855" s="29">
        <f t="shared" si="266"/>
        <v>128850516.1802706</v>
      </c>
      <c r="H855" s="29">
        <f t="shared" si="267"/>
        <v>127472845.08360007</v>
      </c>
      <c r="I855" s="29">
        <f t="shared" si="268"/>
        <v>106386823.57622582</v>
      </c>
      <c r="J855" s="29">
        <f t="shared" si="269"/>
        <v>103057451.75927198</v>
      </c>
      <c r="K855" s="29">
        <f t="shared" si="270"/>
        <v>120182668.86371839</v>
      </c>
      <c r="L855" s="29">
        <f t="shared" si="271"/>
        <v>105851062.59418726</v>
      </c>
      <c r="M855" s="29">
        <f t="shared" si="272"/>
        <v>115073805.21356511</v>
      </c>
      <c r="N855" s="29">
        <f t="shared" si="273"/>
        <v>93719903.215171576</v>
      </c>
      <c r="O855" s="29">
        <f t="shared" si="274"/>
        <v>85836563.050890103</v>
      </c>
      <c r="P855" s="29">
        <f t="shared" si="275"/>
        <v>1320268.1343092772</v>
      </c>
      <c r="Q855" s="29">
        <f t="shared" si="276"/>
        <v>2123909.6073670979</v>
      </c>
      <c r="R855" s="29">
        <f t="shared" si="277"/>
        <v>2621401.9478314635</v>
      </c>
      <c r="S855" s="29">
        <f t="shared" si="278"/>
        <v>-267880.49101927358</v>
      </c>
      <c r="T855" s="29">
        <f t="shared" si="279"/>
        <v>2047372.3242187339</v>
      </c>
    </row>
    <row r="856" spans="1:20">
      <c r="A856" s="25" t="s">
        <v>1108</v>
      </c>
      <c r="B856" t="str">
        <f>VLOOKUP(A856,'Branch Population-2'!$A$2:$B$943,2,0)</f>
        <v>216841.9</v>
      </c>
      <c r="C856">
        <f t="shared" si="248"/>
        <v>0</v>
      </c>
      <c r="D856" s="98">
        <f t="shared" si="249"/>
        <v>216841.9</v>
      </c>
      <c r="E856" s="120">
        <f t="shared" si="265"/>
        <v>2.1091051515005593E-2</v>
      </c>
      <c r="F856">
        <v>115297461.32894875</v>
      </c>
      <c r="G856" s="29">
        <f t="shared" si="266"/>
        <v>97100188.167726457</v>
      </c>
      <c r="H856" s="29">
        <f t="shared" si="267"/>
        <v>96061991.917640895</v>
      </c>
      <c r="I856" s="29">
        <f t="shared" si="268"/>
        <v>80171821.534386575</v>
      </c>
      <c r="J856" s="29">
        <f t="shared" si="269"/>
        <v>77662847.263346404</v>
      </c>
      <c r="K856" s="29">
        <f t="shared" si="270"/>
        <v>90568203.427604675</v>
      </c>
      <c r="L856" s="29">
        <f t="shared" si="271"/>
        <v>79768078.548242182</v>
      </c>
      <c r="M856" s="29">
        <f t="shared" si="272"/>
        <v>86718225.666870654</v>
      </c>
      <c r="N856" s="29">
        <f t="shared" si="273"/>
        <v>70626183.790544137</v>
      </c>
      <c r="O856" s="29">
        <f t="shared" si="274"/>
        <v>64685394.137276649</v>
      </c>
      <c r="P856" s="29">
        <f t="shared" si="275"/>
        <v>994938.07299868227</v>
      </c>
      <c r="Q856" s="29">
        <f t="shared" si="276"/>
        <v>1600552.5522152714</v>
      </c>
      <c r="R856" s="29">
        <f t="shared" si="277"/>
        <v>1975456.7536350647</v>
      </c>
      <c r="S856" s="29">
        <f t="shared" si="278"/>
        <v>-201871.49307219638</v>
      </c>
      <c r="T856" s="29">
        <f t="shared" si="279"/>
        <v>1542874.9827660723</v>
      </c>
    </row>
    <row r="857" spans="1:20">
      <c r="A857" s="25" t="s">
        <v>1115</v>
      </c>
      <c r="B857" t="str">
        <f>VLOOKUP(A857,'Branch Population-2'!$A$2:$B$943,2,0)</f>
        <v>231538</v>
      </c>
      <c r="C857">
        <f t="shared" si="248"/>
        <v>0</v>
      </c>
      <c r="D857" s="98">
        <f t="shared" si="249"/>
        <v>231538</v>
      </c>
      <c r="E857" s="120">
        <f t="shared" si="265"/>
        <v>2.2520462538288797E-2</v>
      </c>
      <c r="F857">
        <v>123111555.47512791</v>
      </c>
      <c r="G857" s="29">
        <f t="shared" si="266"/>
        <v>103680992.31734757</v>
      </c>
      <c r="H857" s="29">
        <f t="shared" si="267"/>
        <v>102572434.03893223</v>
      </c>
      <c r="I857" s="29">
        <f t="shared" si="268"/>
        <v>85605333.722074926</v>
      </c>
      <c r="J857" s="29">
        <f t="shared" si="269"/>
        <v>82926317.882571146</v>
      </c>
      <c r="K857" s="29">
        <f t="shared" si="270"/>
        <v>96706313.148984283</v>
      </c>
      <c r="L857" s="29">
        <f t="shared" si="271"/>
        <v>85174227.724913403</v>
      </c>
      <c r="M857" s="29">
        <f t="shared" si="272"/>
        <v>92595409.533193991</v>
      </c>
      <c r="N857" s="29">
        <f t="shared" si="273"/>
        <v>75412756.217755929</v>
      </c>
      <c r="O857" s="29">
        <f t="shared" si="274"/>
        <v>69069339.402379155</v>
      </c>
      <c r="P857" s="29">
        <f t="shared" si="275"/>
        <v>1062368.3501480522</v>
      </c>
      <c r="Q857" s="29">
        <f t="shared" si="276"/>
        <v>1709027.3458903446</v>
      </c>
      <c r="R857" s="29">
        <f t="shared" si="277"/>
        <v>2109340.0575403352</v>
      </c>
      <c r="S857" s="29">
        <f t="shared" si="278"/>
        <v>-215552.99858076419</v>
      </c>
      <c r="T857" s="29">
        <f t="shared" si="279"/>
        <v>1647440.7748672692</v>
      </c>
    </row>
    <row r="858" spans="1:20">
      <c r="A858" s="25" t="s">
        <v>1067</v>
      </c>
      <c r="B858" t="str">
        <f>VLOOKUP(A858,'Branch Population-2'!$A$2:$B$943,2,0)</f>
        <v>100538.9</v>
      </c>
      <c r="C858">
        <f t="shared" si="248"/>
        <v>0</v>
      </c>
      <c r="D858" s="98">
        <f t="shared" si="249"/>
        <v>100538.9</v>
      </c>
      <c r="E858" s="120">
        <f t="shared" si="265"/>
        <v>9.7788809227459996E-3</v>
      </c>
      <c r="F858">
        <v>53457749.331679188</v>
      </c>
      <c r="G858" s="29">
        <f t="shared" si="266"/>
        <v>45020570.785333611</v>
      </c>
      <c r="H858" s="29">
        <f t="shared" si="267"/>
        <v>44539210.361136414</v>
      </c>
      <c r="I858" s="29">
        <f t="shared" si="268"/>
        <v>37171721.646340206</v>
      </c>
      <c r="J858" s="29">
        <f t="shared" si="269"/>
        <v>36008433.954530276</v>
      </c>
      <c r="K858" s="29">
        <f t="shared" si="270"/>
        <v>41992011.449759498</v>
      </c>
      <c r="L858" s="29">
        <f t="shared" si="271"/>
        <v>36984525.925819069</v>
      </c>
      <c r="M858" s="29">
        <f t="shared" si="272"/>
        <v>40206966.543361507</v>
      </c>
      <c r="N858" s="29">
        <f t="shared" si="273"/>
        <v>32745879.968304731</v>
      </c>
      <c r="O858" s="29">
        <f t="shared" si="274"/>
        <v>29991428.652065136</v>
      </c>
      <c r="P858" s="29">
        <f t="shared" si="275"/>
        <v>461303.73985566077</v>
      </c>
      <c r="Q858" s="29">
        <f t="shared" si="276"/>
        <v>742097.32063736732</v>
      </c>
      <c r="R858" s="29">
        <f t="shared" si="277"/>
        <v>915921.91826413805</v>
      </c>
      <c r="S858" s="29">
        <f t="shared" si="278"/>
        <v>-93597.86026056885</v>
      </c>
      <c r="T858" s="29">
        <f t="shared" si="279"/>
        <v>715355.07484863338</v>
      </c>
    </row>
    <row r="859" spans="1:20">
      <c r="A859" s="25" t="s">
        <v>1068</v>
      </c>
      <c r="B859" t="str">
        <f>VLOOKUP(A859,'Branch Population-2'!$A$2:$B$943,2,0)</f>
        <v>170806</v>
      </c>
      <c r="C859">
        <f t="shared" si="248"/>
        <v>0</v>
      </c>
      <c r="D859" s="98">
        <f t="shared" si="249"/>
        <v>170806</v>
      </c>
      <c r="E859" s="120">
        <f t="shared" si="265"/>
        <v>1.6613385812760565E-2</v>
      </c>
      <c r="F859">
        <v>90819616.410631061</v>
      </c>
      <c r="G859" s="29">
        <f t="shared" si="266"/>
        <v>76485654.941119239</v>
      </c>
      <c r="H859" s="29">
        <f t="shared" si="267"/>
        <v>75667869.500703365</v>
      </c>
      <c r="I859" s="29">
        <f t="shared" si="268"/>
        <v>63151209.009893529</v>
      </c>
      <c r="J859" s="29">
        <f t="shared" si="269"/>
        <v>61174894.195555136</v>
      </c>
      <c r="K859" s="29">
        <f t="shared" si="270"/>
        <v>71340421.545169294</v>
      </c>
      <c r="L859" s="29">
        <f t="shared" si="271"/>
        <v>62833181.338620685</v>
      </c>
      <c r="M859" s="29">
        <f t="shared" si="272"/>
        <v>68307800.536960378</v>
      </c>
      <c r="N859" s="29">
        <f t="shared" si="273"/>
        <v>55632126.210514121</v>
      </c>
      <c r="O859" s="29">
        <f t="shared" si="274"/>
        <v>50952576.190356545</v>
      </c>
      <c r="P859" s="29">
        <f t="shared" si="275"/>
        <v>783711.04706522543</v>
      </c>
      <c r="Q859" s="29">
        <f t="shared" si="276"/>
        <v>1260752.5539744929</v>
      </c>
      <c r="R859" s="29">
        <f t="shared" si="277"/>
        <v>1556063.9630135635</v>
      </c>
      <c r="S859" s="29">
        <f t="shared" si="278"/>
        <v>-159013.83563642253</v>
      </c>
      <c r="T859" s="29">
        <f t="shared" si="279"/>
        <v>1215320.0295069437</v>
      </c>
    </row>
    <row r="860" spans="1:20">
      <c r="A860" s="25" t="s">
        <v>750</v>
      </c>
      <c r="B860" t="str">
        <f>VLOOKUP(A860,'Branch Population-2'!$A$2:$B$943,2,0)</f>
        <v>317253</v>
      </c>
      <c r="C860">
        <f t="shared" si="248"/>
        <v>0</v>
      </c>
      <c r="D860" s="98">
        <f t="shared" si="249"/>
        <v>317253</v>
      </c>
      <c r="E860" s="120">
        <f t="shared" si="265"/>
        <v>3.0857502015477958E-2</v>
      </c>
      <c r="F860">
        <v>168687257.85465345</v>
      </c>
      <c r="G860" s="29">
        <f t="shared" si="266"/>
        <v>142063531.06468686</v>
      </c>
      <c r="H860" s="29">
        <f t="shared" si="267"/>
        <v>140544586.27159846</v>
      </c>
      <c r="I860" s="29">
        <f t="shared" si="268"/>
        <v>117296292.35516173</v>
      </c>
      <c r="J860" s="29">
        <f t="shared" si="269"/>
        <v>113625509.10519803</v>
      </c>
      <c r="K860" s="29">
        <f t="shared" si="270"/>
        <v>132506836.74150553</v>
      </c>
      <c r="L860" s="29">
        <f t="shared" si="271"/>
        <v>116705591.60229401</v>
      </c>
      <c r="M860" s="29">
        <f t="shared" si="272"/>
        <v>126874083.13380262</v>
      </c>
      <c r="N860" s="29">
        <f t="shared" si="273"/>
        <v>103330438.84093204</v>
      </c>
      <c r="O860" s="29">
        <f t="shared" si="274"/>
        <v>94638699.191592723</v>
      </c>
      <c r="P860" s="29">
        <f t="shared" si="275"/>
        <v>1455655.4267097409</v>
      </c>
      <c r="Q860" s="29">
        <f t="shared" si="276"/>
        <v>2341706.556011322</v>
      </c>
      <c r="R860" s="29">
        <f t="shared" si="277"/>
        <v>2890214.3979599201</v>
      </c>
      <c r="S860" s="29">
        <f t="shared" si="278"/>
        <v>-295350.37643386045</v>
      </c>
      <c r="T860" s="29">
        <f t="shared" si="279"/>
        <v>2257320.7341730762</v>
      </c>
    </row>
    <row r="861" spans="1:20">
      <c r="A861" s="25" t="s">
        <v>1084</v>
      </c>
      <c r="B861" t="str">
        <f>VLOOKUP(A861,'Branch Population-2'!$A$2:$B$943,2,0)</f>
        <v>147300.45</v>
      </c>
      <c r="C861">
        <f t="shared" si="248"/>
        <v>0</v>
      </c>
      <c r="D861" s="98">
        <f t="shared" si="249"/>
        <v>147300.45000000001</v>
      </c>
      <c r="E861" s="120">
        <f t="shared" si="265"/>
        <v>1.4327126718284178E-2</v>
      </c>
      <c r="F861">
        <v>78321431.133059382</v>
      </c>
      <c r="G861" s="29">
        <f t="shared" si="266"/>
        <v>65960044.678592019</v>
      </c>
      <c r="H861" s="29">
        <f t="shared" si="267"/>
        <v>65254799.175643027</v>
      </c>
      <c r="I861" s="29">
        <f t="shared" si="268"/>
        <v>54460624.949951246</v>
      </c>
      <c r="J861" s="29">
        <f t="shared" si="269"/>
        <v>52756281.651157804</v>
      </c>
      <c r="K861" s="29">
        <f t="shared" si="270"/>
        <v>61522875.055871181</v>
      </c>
      <c r="L861" s="29">
        <f t="shared" si="271"/>
        <v>54186362.80991552</v>
      </c>
      <c r="M861" s="29">
        <f t="shared" si="272"/>
        <v>58907589.649101943</v>
      </c>
      <c r="N861" s="29">
        <f t="shared" si="273"/>
        <v>47976284.353392303</v>
      </c>
      <c r="O861" s="29">
        <f t="shared" si="274"/>
        <v>43940712.8642952</v>
      </c>
      <c r="P861" s="29">
        <f t="shared" si="275"/>
        <v>675860.27365946688</v>
      </c>
      <c r="Q861" s="29">
        <f t="shared" si="276"/>
        <v>1087253.4837130553</v>
      </c>
      <c r="R861" s="29">
        <f t="shared" si="277"/>
        <v>1341925.4708890864</v>
      </c>
      <c r="S861" s="29">
        <f t="shared" si="278"/>
        <v>-137131.07001786283</v>
      </c>
      <c r="T861" s="29">
        <f t="shared" si="279"/>
        <v>1048073.177993666</v>
      </c>
    </row>
    <row r="862" spans="1:20">
      <c r="A862" s="25" t="s">
        <v>1225</v>
      </c>
      <c r="B862" t="str">
        <f>VLOOKUP(A862,'Branch Population-2'!$A$2:$B$943,2,0)</f>
        <v>20052.08</v>
      </c>
      <c r="C862">
        <f t="shared" si="248"/>
        <v>0</v>
      </c>
      <c r="D862" s="98">
        <f t="shared" si="249"/>
        <v>20052.080000000002</v>
      </c>
      <c r="E862" s="120">
        <f t="shared" si="265"/>
        <v>1.9503585435426151E-3</v>
      </c>
      <c r="F862">
        <v>10661933.502542576</v>
      </c>
      <c r="G862" s="29">
        <f t="shared" si="266"/>
        <v>8979172.1118211225</v>
      </c>
      <c r="H862" s="29">
        <f t="shared" si="267"/>
        <v>8883166.7075961269</v>
      </c>
      <c r="I862" s="29">
        <f t="shared" si="268"/>
        <v>7413750.6595968874</v>
      </c>
      <c r="J862" s="29">
        <f t="shared" si="269"/>
        <v>7181737.5993864816</v>
      </c>
      <c r="K862" s="29">
        <f t="shared" si="270"/>
        <v>8375138.1102388576</v>
      </c>
      <c r="L862" s="29">
        <f t="shared" si="271"/>
        <v>7376415.2246205006</v>
      </c>
      <c r="M862" s="29">
        <f t="shared" si="272"/>
        <v>8019118.0695711663</v>
      </c>
      <c r="N862" s="29">
        <f t="shared" si="273"/>
        <v>6531034.3040837329</v>
      </c>
      <c r="O862" s="29">
        <f t="shared" si="274"/>
        <v>5981670.0465740357</v>
      </c>
      <c r="P862" s="29">
        <f t="shared" si="275"/>
        <v>92005.179048954189</v>
      </c>
      <c r="Q862" s="29">
        <f t="shared" si="276"/>
        <v>148008.33151353497</v>
      </c>
      <c r="R862" s="29">
        <f t="shared" si="277"/>
        <v>182676.94970589454</v>
      </c>
      <c r="S862" s="29">
        <f t="shared" si="278"/>
        <v>-18667.717488193601</v>
      </c>
      <c r="T862" s="29">
        <f t="shared" si="279"/>
        <v>142674.69794547965</v>
      </c>
    </row>
    <row r="863" spans="1:20">
      <c r="A863" s="25" t="s">
        <v>1221</v>
      </c>
      <c r="B863" t="str">
        <f>VLOOKUP(A863,'Branch Population-2'!$A$2:$B$943,2,0)</f>
        <v>17545.57</v>
      </c>
      <c r="C863">
        <f t="shared" si="248"/>
        <v>0</v>
      </c>
      <c r="D863" s="98">
        <f t="shared" si="249"/>
        <v>17545.57</v>
      </c>
      <c r="E863" s="120">
        <f t="shared" si="265"/>
        <v>1.7065637255997881E-3</v>
      </c>
      <c r="F863">
        <v>9329191.8147247527</v>
      </c>
      <c r="G863" s="29">
        <f t="shared" si="266"/>
        <v>7856775.5978434803</v>
      </c>
      <c r="H863" s="29">
        <f t="shared" si="267"/>
        <v>7772770.8691466106</v>
      </c>
      <c r="I863" s="29">
        <f t="shared" si="268"/>
        <v>6487031.8271472761</v>
      </c>
      <c r="J863" s="29">
        <f t="shared" si="269"/>
        <v>6284020.3994631702</v>
      </c>
      <c r="K863" s="29">
        <f t="shared" si="270"/>
        <v>7328245.8464590004</v>
      </c>
      <c r="L863" s="29">
        <f t="shared" si="271"/>
        <v>6454363.3215429373</v>
      </c>
      <c r="M863" s="29">
        <f t="shared" si="272"/>
        <v>7016728.3108747695</v>
      </c>
      <c r="N863" s="29">
        <f t="shared" si="273"/>
        <v>5714655.016073266</v>
      </c>
      <c r="O863" s="29">
        <f t="shared" si="274"/>
        <v>5233961.2907522805</v>
      </c>
      <c r="P863" s="29">
        <f t="shared" si="275"/>
        <v>80504.531667834905</v>
      </c>
      <c r="Q863" s="29">
        <f t="shared" si="276"/>
        <v>129507.29007434309</v>
      </c>
      <c r="R863" s="29">
        <f t="shared" si="277"/>
        <v>159842.33099265772</v>
      </c>
      <c r="S863" s="29">
        <f t="shared" si="278"/>
        <v>-16334.2528021694</v>
      </c>
      <c r="T863" s="29">
        <f t="shared" si="279"/>
        <v>124840.3607022947</v>
      </c>
    </row>
    <row r="864" spans="1:20">
      <c r="A864" s="25" t="s">
        <v>1189</v>
      </c>
      <c r="B864" t="str">
        <f>VLOOKUP(A864,'Branch Population-2'!$A$2:$B$943,2,0)</f>
        <v>67926.75</v>
      </c>
      <c r="C864">
        <f t="shared" si="248"/>
        <v>0</v>
      </c>
      <c r="D864" s="98">
        <f t="shared" si="249"/>
        <v>67926.75</v>
      </c>
      <c r="E864" s="120">
        <f t="shared" si="265"/>
        <v>6.6068715663204674E-3</v>
      </c>
      <c r="F864">
        <v>36117474.673142828</v>
      </c>
      <c r="G864" s="29">
        <f t="shared" si="266"/>
        <v>30417092.852544241</v>
      </c>
      <c r="H864" s="29">
        <f t="shared" si="267"/>
        <v>30091872.97054496</v>
      </c>
      <c r="I864" s="29">
        <f t="shared" si="268"/>
        <v>25114201.998833679</v>
      </c>
      <c r="J864" s="29">
        <f t="shared" si="269"/>
        <v>24328253.950668741</v>
      </c>
      <c r="K864" s="29">
        <f t="shared" si="270"/>
        <v>28370917.761632074</v>
      </c>
      <c r="L864" s="29">
        <f t="shared" si="271"/>
        <v>24987727.600278404</v>
      </c>
      <c r="M864" s="29">
        <f t="shared" si="272"/>
        <v>27164894.032551393</v>
      </c>
      <c r="N864" s="29">
        <f t="shared" si="273"/>
        <v>22123985.861562476</v>
      </c>
      <c r="O864" s="29">
        <f t="shared" si="274"/>
        <v>20263005.425677679</v>
      </c>
      <c r="P864" s="29">
        <f t="shared" si="275"/>
        <v>311669.05358264816</v>
      </c>
      <c r="Q864" s="29">
        <f t="shared" si="276"/>
        <v>501380.65141556441</v>
      </c>
      <c r="R864" s="29">
        <f t="shared" si="277"/>
        <v>618821.16435975069</v>
      </c>
      <c r="S864" s="29">
        <f t="shared" si="278"/>
        <v>-63237.199277638756</v>
      </c>
      <c r="T864" s="29">
        <f t="shared" si="279"/>
        <v>483312.88019338192</v>
      </c>
    </row>
    <row r="865" spans="1:20">
      <c r="A865" s="25" t="s">
        <v>1111</v>
      </c>
      <c r="B865" t="str">
        <f>VLOOKUP(A865,'Branch Population-2'!$A$2:$B$943,2,0)</f>
        <v>122841</v>
      </c>
      <c r="C865">
        <f t="shared" si="248"/>
        <v>0</v>
      </c>
      <c r="D865" s="98">
        <f t="shared" si="249"/>
        <v>122841</v>
      </c>
      <c r="E865" s="120">
        <f t="shared" si="265"/>
        <v>1.1948086874145643E-2</v>
      </c>
      <c r="F865">
        <v>65316045.686324432</v>
      </c>
      <c r="G865" s="29">
        <f t="shared" si="266"/>
        <v>55007285.09901309</v>
      </c>
      <c r="H865" s="29">
        <f t="shared" si="267"/>
        <v>54419146.618595965</v>
      </c>
      <c r="I865" s="29">
        <f t="shared" si="268"/>
        <v>45417360.432211585</v>
      </c>
      <c r="J865" s="29">
        <f t="shared" si="269"/>
        <v>43996025.771203518</v>
      </c>
      <c r="K865" s="29">
        <f t="shared" si="270"/>
        <v>51306913.826388657</v>
      </c>
      <c r="L865" s="29">
        <f t="shared" si="271"/>
        <v>45188639.912049368</v>
      </c>
      <c r="M865" s="29">
        <f t="shared" si="272"/>
        <v>49125900.294841811</v>
      </c>
      <c r="N865" s="29">
        <f t="shared" si="273"/>
        <v>40009753.848376319</v>
      </c>
      <c r="O865" s="29">
        <f t="shared" si="274"/>
        <v>36644294.765989415</v>
      </c>
      <c r="P865" s="29">
        <f t="shared" si="275"/>
        <v>563632.71039974806</v>
      </c>
      <c r="Q865" s="29">
        <f t="shared" si="276"/>
        <v>906713.49064307287</v>
      </c>
      <c r="R865" s="29">
        <f t="shared" si="277"/>
        <v>1119096.8307937027</v>
      </c>
      <c r="S865" s="29">
        <f t="shared" si="278"/>
        <v>-114360.2600811083</v>
      </c>
      <c r="T865" s="29">
        <f t="shared" si="279"/>
        <v>874039.13061989914</v>
      </c>
    </row>
    <row r="866" spans="1:20">
      <c r="A866" s="25" t="s">
        <v>1087</v>
      </c>
      <c r="B866" t="str">
        <f>VLOOKUP(A866,'Branch Population-2'!$A$2:$B$943,2,0)</f>
        <v>47042.4</v>
      </c>
      <c r="C866">
        <f t="shared" si="248"/>
        <v>0</v>
      </c>
      <c r="D866" s="98">
        <f t="shared" si="249"/>
        <v>47042.400000000001</v>
      </c>
      <c r="E866" s="120">
        <f t="shared" si="265"/>
        <v>4.5755625724986692E-3</v>
      </c>
      <c r="F866">
        <v>25013013.143774051</v>
      </c>
      <c r="G866" s="29">
        <f t="shared" si="266"/>
        <v>21065236.4319878</v>
      </c>
      <c r="H866" s="29">
        <f t="shared" si="267"/>
        <v>20840006.698827256</v>
      </c>
      <c r="I866" s="29">
        <f t="shared" si="268"/>
        <v>17392740.505175553</v>
      </c>
      <c r="J866" s="29">
        <f t="shared" si="269"/>
        <v>16848435.316704232</v>
      </c>
      <c r="K866" s="29">
        <f t="shared" si="270"/>
        <v>19648166.02751936</v>
      </c>
      <c r="L866" s="29">
        <f t="shared" si="271"/>
        <v>17305151.16450201</v>
      </c>
      <c r="M866" s="29">
        <f t="shared" si="272"/>
        <v>18812939.100382335</v>
      </c>
      <c r="N866" s="29">
        <f t="shared" si="273"/>
        <v>15321878.23639386</v>
      </c>
      <c r="O866" s="29">
        <f t="shared" si="274"/>
        <v>14033063.652197398</v>
      </c>
      <c r="P866" s="29">
        <f t="shared" si="275"/>
        <v>215845.16094552397</v>
      </c>
      <c r="Q866" s="29">
        <f t="shared" si="276"/>
        <v>347229.17195584287</v>
      </c>
      <c r="R866" s="29">
        <f t="shared" si="277"/>
        <v>428562.13115270698</v>
      </c>
      <c r="S866" s="29">
        <f t="shared" si="278"/>
        <v>-43794.670336772971</v>
      </c>
      <c r="T866" s="29">
        <f t="shared" si="279"/>
        <v>334716.40900247917</v>
      </c>
    </row>
    <row r="867" spans="1:20">
      <c r="A867" s="25" t="s">
        <v>1071</v>
      </c>
      <c r="B867" t="str">
        <f>VLOOKUP(A867,'Branch Population-2'!$A$2:$B$943,2,0)</f>
        <v>176023</v>
      </c>
      <c r="C867">
        <f t="shared" si="248"/>
        <v>0</v>
      </c>
      <c r="D867" s="98">
        <f t="shared" si="249"/>
        <v>176023</v>
      </c>
      <c r="E867" s="120">
        <f t="shared" si="265"/>
        <v>1.7120815491959023E-2</v>
      </c>
      <c r="F867">
        <v>93593558.419777468</v>
      </c>
      <c r="G867" s="29">
        <f t="shared" si="266"/>
        <v>78821788.694194764</v>
      </c>
      <c r="H867" s="29">
        <f t="shared" si="267"/>
        <v>77979025.286713049</v>
      </c>
      <c r="I867" s="29">
        <f t="shared" si="268"/>
        <v>65080063.133311994</v>
      </c>
      <c r="J867" s="29">
        <f t="shared" si="269"/>
        <v>63043384.898564458</v>
      </c>
      <c r="K867" s="29">
        <f t="shared" si="270"/>
        <v>73519402.255455509</v>
      </c>
      <c r="L867" s="29">
        <f t="shared" si="271"/>
        <v>64752321.808180206</v>
      </c>
      <c r="M867" s="29">
        <f t="shared" si="272"/>
        <v>70394154.619377404</v>
      </c>
      <c r="N867" s="29">
        <f t="shared" si="273"/>
        <v>57331321.803410456</v>
      </c>
      <c r="O867" s="29">
        <f t="shared" si="274"/>
        <v>52508842.305042736</v>
      </c>
      <c r="P867" s="29">
        <f t="shared" si="275"/>
        <v>807648.26550333237</v>
      </c>
      <c r="Q867" s="29">
        <f t="shared" si="276"/>
        <v>1299260.2532010127</v>
      </c>
      <c r="R867" s="29">
        <f t="shared" si="277"/>
        <v>1603591.4836805293</v>
      </c>
      <c r="S867" s="29">
        <f t="shared" si="278"/>
        <v>-163870.66256589349</v>
      </c>
      <c r="T867" s="29">
        <f t="shared" si="279"/>
        <v>1252440.0638964719</v>
      </c>
    </row>
    <row r="868" spans="1:20">
      <c r="A868" s="25" t="s">
        <v>1089</v>
      </c>
      <c r="B868" t="str">
        <f>VLOOKUP(A868,'Branch Population-2'!$A$2:$B$943,2,0)</f>
        <v>16533.4</v>
      </c>
      <c r="C868">
        <f t="shared" si="248"/>
        <v>0</v>
      </c>
      <c r="D868" s="98">
        <f t="shared" si="249"/>
        <v>16533.400000000001</v>
      </c>
      <c r="E868" s="120">
        <f t="shared" si="265"/>
        <v>1.6081153647804854E-3</v>
      </c>
      <c r="F868">
        <v>8791008.7816793788</v>
      </c>
      <c r="G868" s="29">
        <f t="shared" si="266"/>
        <v>7403533.4086829564</v>
      </c>
      <c r="H868" s="29">
        <f t="shared" si="267"/>
        <v>7324374.7503186613</v>
      </c>
      <c r="I868" s="29">
        <f t="shared" si="268"/>
        <v>6112807.5070206774</v>
      </c>
      <c r="J868" s="29">
        <f t="shared" si="269"/>
        <v>5921507.4159736279</v>
      </c>
      <c r="K868" s="29">
        <f t="shared" si="270"/>
        <v>6905493.5164742582</v>
      </c>
      <c r="L868" s="29">
        <f t="shared" si="271"/>
        <v>6082023.5843234519</v>
      </c>
      <c r="M868" s="29">
        <f t="shared" si="272"/>
        <v>6611946.8250399921</v>
      </c>
      <c r="N868" s="29">
        <f t="shared" si="273"/>
        <v>5384987.6203933954</v>
      </c>
      <c r="O868" s="29">
        <f t="shared" si="274"/>
        <v>4932024.186419921</v>
      </c>
      <c r="P868" s="29">
        <f t="shared" si="275"/>
        <v>75860.380932450862</v>
      </c>
      <c r="Q868" s="29">
        <f t="shared" si="276"/>
        <v>122036.26497829051</v>
      </c>
      <c r="R868" s="29">
        <f t="shared" si="277"/>
        <v>150621.33605428648</v>
      </c>
      <c r="S868" s="29">
        <f t="shared" si="278"/>
        <v>-15391.961348613217</v>
      </c>
      <c r="T868" s="29">
        <f t="shared" si="279"/>
        <v>117638.56173582959</v>
      </c>
    </row>
    <row r="869" spans="1:20">
      <c r="A869" s="25" t="s">
        <v>1085</v>
      </c>
      <c r="B869" t="str">
        <f>VLOOKUP(A869,'Branch Population-2'!$A$2:$B$943,2,0)</f>
        <v>437268</v>
      </c>
      <c r="C869">
        <f t="shared" si="248"/>
        <v>0</v>
      </c>
      <c r="D869" s="98">
        <f t="shared" si="249"/>
        <v>437268</v>
      </c>
      <c r="E869" s="120">
        <f t="shared" si="265"/>
        <v>4.2530718988643183E-2</v>
      </c>
      <c r="F869">
        <v>232500685.15534481</v>
      </c>
      <c r="G869" s="29">
        <f t="shared" si="266"/>
        <v>195805354.40671483</v>
      </c>
      <c r="H869" s="29">
        <f t="shared" si="267"/>
        <v>193711801.46384531</v>
      </c>
      <c r="I869" s="29">
        <f t="shared" si="268"/>
        <v>161668810.58825877</v>
      </c>
      <c r="J869" s="29">
        <f t="shared" si="269"/>
        <v>156609390.97632405</v>
      </c>
      <c r="K869" s="29">
        <f t="shared" si="270"/>
        <v>182633417.14116067</v>
      </c>
      <c r="L869" s="29">
        <f t="shared" si="271"/>
        <v>160854651.11047617</v>
      </c>
      <c r="M869" s="29">
        <f t="shared" si="272"/>
        <v>174869824.97801948</v>
      </c>
      <c r="N869" s="29">
        <f t="shared" si="273"/>
        <v>142419754.36354163</v>
      </c>
      <c r="O869" s="29">
        <f t="shared" si="274"/>
        <v>130439979.19045483</v>
      </c>
      <c r="P869" s="29">
        <f t="shared" si="275"/>
        <v>2006321.5702499738</v>
      </c>
      <c r="Q869" s="29">
        <f t="shared" si="276"/>
        <v>3227560.7869238709</v>
      </c>
      <c r="R869" s="29">
        <f t="shared" si="277"/>
        <v>3983566.0162934265</v>
      </c>
      <c r="S869" s="29">
        <f t="shared" si="278"/>
        <v>-407079.738891299</v>
      </c>
      <c r="T869" s="29">
        <f t="shared" si="279"/>
        <v>3111252.2900977852</v>
      </c>
    </row>
    <row r="870" spans="1:20">
      <c r="A870" s="25" t="s">
        <v>1069</v>
      </c>
      <c r="B870" t="str">
        <f>VLOOKUP(A870,'Branch Population-2'!$A$2:$B$943,2,0)</f>
        <v>92599</v>
      </c>
      <c r="C870">
        <f t="shared" si="248"/>
        <v>0</v>
      </c>
      <c r="D870" s="98">
        <f t="shared" si="249"/>
        <v>92599</v>
      </c>
      <c r="E870" s="120">
        <f t="shared" si="265"/>
        <v>9.006609327985058E-3</v>
      </c>
      <c r="F870">
        <v>49236008.454082564</v>
      </c>
      <c r="G870" s="29">
        <f t="shared" si="266"/>
        <v>41465142.687567778</v>
      </c>
      <c r="H870" s="29">
        <f t="shared" si="267"/>
        <v>41021796.93860656</v>
      </c>
      <c r="I870" s="29">
        <f t="shared" si="268"/>
        <v>34236143.94756116</v>
      </c>
      <c r="J870" s="29">
        <f t="shared" si="269"/>
        <v>33164725.054238204</v>
      </c>
      <c r="K870" s="29">
        <f t="shared" si="270"/>
        <v>38675759.017020084</v>
      </c>
      <c r="L870" s="29">
        <f t="shared" si="271"/>
        <v>34063731.711854018</v>
      </c>
      <c r="M870" s="29">
        <f t="shared" si="272"/>
        <v>37031685.197955541</v>
      </c>
      <c r="N870" s="29">
        <f t="shared" si="273"/>
        <v>30159826.089056578</v>
      </c>
      <c r="O870" s="29">
        <f t="shared" si="274"/>
        <v>27622903.192222908</v>
      </c>
      <c r="P870" s="29">
        <f t="shared" si="275"/>
        <v>424873.00942117273</v>
      </c>
      <c r="Q870" s="29">
        <f t="shared" si="276"/>
        <v>683491.36298188649</v>
      </c>
      <c r="R870" s="29">
        <f t="shared" si="277"/>
        <v>843588.43899566168</v>
      </c>
      <c r="S870" s="29">
        <f t="shared" si="278"/>
        <v>-86206.117853571268</v>
      </c>
      <c r="T870" s="29">
        <f t="shared" si="279"/>
        <v>658861.04359515186</v>
      </c>
    </row>
    <row r="871" spans="1:20">
      <c r="A871" s="25" t="s">
        <v>1251</v>
      </c>
      <c r="B871" t="str">
        <f>VLOOKUP(A871,'Branch Population-2'!$A$2:$B$943,2,0)</f>
        <v>101658</v>
      </c>
      <c r="C871">
        <f t="shared" si="248"/>
        <v>0</v>
      </c>
      <c r="D871" s="98">
        <f t="shared" si="249"/>
        <v>101658</v>
      </c>
      <c r="E871" s="120">
        <f t="shared" si="265"/>
        <v>9.8877297925928451E-3</v>
      </c>
      <c r="F871">
        <v>54052788.339238271</v>
      </c>
      <c r="G871" s="29">
        <f t="shared" si="266"/>
        <v>45521695.432269938</v>
      </c>
      <c r="H871" s="29">
        <f t="shared" si="267"/>
        <v>45034976.977989666</v>
      </c>
      <c r="I871" s="29">
        <f t="shared" si="268"/>
        <v>37585480.636088639</v>
      </c>
      <c r="J871" s="29">
        <f t="shared" si="269"/>
        <v>36409244.371577948</v>
      </c>
      <c r="K871" s="29">
        <f t="shared" si="270"/>
        <v>42459425.157423154</v>
      </c>
      <c r="L871" s="29">
        <f t="shared" si="271"/>
        <v>37396201.237201862</v>
      </c>
      <c r="M871" s="29">
        <f t="shared" si="272"/>
        <v>40654510.889467098</v>
      </c>
      <c r="N871" s="29">
        <f t="shared" si="273"/>
        <v>33110374.84812269</v>
      </c>
      <c r="O871" s="29">
        <f t="shared" si="274"/>
        <v>30325263.693074398</v>
      </c>
      <c r="P871" s="29">
        <f t="shared" si="275"/>
        <v>466438.51868527272</v>
      </c>
      <c r="Q871" s="29">
        <f t="shared" si="276"/>
        <v>750357.61701543862</v>
      </c>
      <c r="R871" s="29">
        <f t="shared" si="277"/>
        <v>926117.0588388748</v>
      </c>
      <c r="S871" s="29">
        <f t="shared" si="278"/>
        <v>-94639.699443388658</v>
      </c>
      <c r="T871" s="29">
        <f t="shared" si="279"/>
        <v>723317.70288875618</v>
      </c>
    </row>
    <row r="872" spans="1:20">
      <c r="A872" s="25" t="s">
        <v>1192</v>
      </c>
      <c r="B872" t="str">
        <f>VLOOKUP(A872,'Branch Population-2'!$A$2:$B$943,2,0)</f>
        <v>76077.96</v>
      </c>
      <c r="C872">
        <f t="shared" si="248"/>
        <v>0</v>
      </c>
      <c r="D872" s="98">
        <f t="shared" si="249"/>
        <v>76077.960000000006</v>
      </c>
      <c r="E872" s="120">
        <f t="shared" si="265"/>
        <v>7.3996961542789246E-3</v>
      </c>
      <c r="F872">
        <v>40451571.633919969</v>
      </c>
      <c r="G872" s="29">
        <f t="shared" si="266"/>
        <v>34067143.994849555</v>
      </c>
      <c r="H872" s="29">
        <f t="shared" si="267"/>
        <v>33702897.727010362</v>
      </c>
      <c r="I872" s="29">
        <f t="shared" si="268"/>
        <v>28127906.238693725</v>
      </c>
      <c r="J872" s="29">
        <f t="shared" si="269"/>
        <v>27247644.424748991</v>
      </c>
      <c r="K872" s="29">
        <f t="shared" si="270"/>
        <v>31775427.893027928</v>
      </c>
      <c r="L872" s="29">
        <f t="shared" si="271"/>
        <v>27986254.912311815</v>
      </c>
      <c r="M872" s="29">
        <f t="shared" si="272"/>
        <v>30424681.316457566</v>
      </c>
      <c r="N872" s="29">
        <f t="shared" si="273"/>
        <v>24778864.164949976</v>
      </c>
      <c r="O872" s="29">
        <f t="shared" si="274"/>
        <v>22694566.076759003</v>
      </c>
      <c r="P872" s="29">
        <f t="shared" si="275"/>
        <v>349069.34001256601</v>
      </c>
      <c r="Q872" s="29">
        <f t="shared" si="276"/>
        <v>561546.32958543219</v>
      </c>
      <c r="R872" s="29">
        <f t="shared" si="277"/>
        <v>693079.70408292091</v>
      </c>
      <c r="S872" s="29">
        <f t="shared" si="278"/>
        <v>-70825.663190955413</v>
      </c>
      <c r="T872" s="29">
        <f t="shared" si="279"/>
        <v>541310.42581658787</v>
      </c>
    </row>
    <row r="873" spans="1:20">
      <c r="A873" s="25" t="s">
        <v>1166</v>
      </c>
      <c r="B873" t="str">
        <f>VLOOKUP(A873,'Branch Population-2'!$A$2:$B$943,2,0)</f>
        <v>340672</v>
      </c>
      <c r="C873">
        <f t="shared" si="248"/>
        <v>0</v>
      </c>
      <c r="D873" s="98">
        <f t="shared" si="249"/>
        <v>340672</v>
      </c>
      <c r="E873" s="120">
        <f t="shared" si="265"/>
        <v>3.3135342854494383E-2</v>
      </c>
      <c r="F873">
        <v>181139423.45024475</v>
      </c>
      <c r="G873" s="29">
        <f t="shared" si="266"/>
        <v>152550384.88168433</v>
      </c>
      <c r="H873" s="29">
        <f t="shared" si="267"/>
        <v>150919314.53545904</v>
      </c>
      <c r="I873" s="29">
        <f t="shared" si="268"/>
        <v>125954876.73628825</v>
      </c>
      <c r="J873" s="29">
        <f t="shared" si="269"/>
        <v>122013123.39957707</v>
      </c>
      <c r="K873" s="29">
        <f t="shared" si="270"/>
        <v>142288233.95335007</v>
      </c>
      <c r="L873" s="29">
        <f t="shared" si="271"/>
        <v>125320571.60164507</v>
      </c>
      <c r="M873" s="29">
        <f t="shared" si="272"/>
        <v>136239681.41943121</v>
      </c>
      <c r="N873" s="29">
        <f t="shared" si="273"/>
        <v>110958091.05293882</v>
      </c>
      <c r="O873" s="29">
        <f t="shared" si="274"/>
        <v>101624744.07176062</v>
      </c>
      <c r="P873" s="29">
        <f t="shared" si="275"/>
        <v>1563109.0817992606</v>
      </c>
      <c r="Q873" s="29">
        <f t="shared" si="276"/>
        <v>2514566.7837640275</v>
      </c>
      <c r="R873" s="29">
        <f t="shared" si="277"/>
        <v>3103564.4087898363</v>
      </c>
      <c r="S873" s="29">
        <f t="shared" si="278"/>
        <v>-317152.5673215891</v>
      </c>
      <c r="T873" s="29">
        <f t="shared" si="279"/>
        <v>2423951.7645292878</v>
      </c>
    </row>
    <row r="874" spans="1:20">
      <c r="A874" s="25" t="s">
        <v>1072</v>
      </c>
      <c r="B874" t="str">
        <f>VLOOKUP(A874,'Branch Population-2'!$A$2:$B$943,2,0)</f>
        <v>22558.59</v>
      </c>
      <c r="C874">
        <f t="shared" si="248"/>
        <v>0</v>
      </c>
      <c r="D874" s="98">
        <f t="shared" si="249"/>
        <v>22558.59</v>
      </c>
      <c r="E874" s="120">
        <f t="shared" si="265"/>
        <v>2.1941533614854417E-3</v>
      </c>
      <c r="F874">
        <v>11994675.190360395</v>
      </c>
      <c r="G874" s="29">
        <f t="shared" si="266"/>
        <v>10101568.62579876</v>
      </c>
      <c r="H874" s="29">
        <f t="shared" si="267"/>
        <v>9993562.5460456423</v>
      </c>
      <c r="I874" s="29">
        <f t="shared" si="268"/>
        <v>8340469.4920464978</v>
      </c>
      <c r="J874" s="29">
        <f t="shared" si="269"/>
        <v>8079454.7993097901</v>
      </c>
      <c r="K874" s="29">
        <f t="shared" si="270"/>
        <v>9422030.3740187138</v>
      </c>
      <c r="L874" s="29">
        <f t="shared" si="271"/>
        <v>8298467.127698062</v>
      </c>
      <c r="M874" s="29">
        <f t="shared" si="272"/>
        <v>9021507.8282675613</v>
      </c>
      <c r="N874" s="29">
        <f t="shared" si="273"/>
        <v>7347413.5920941988</v>
      </c>
      <c r="O874" s="29">
        <f t="shared" si="274"/>
        <v>6729378.8023957899</v>
      </c>
      <c r="P874" s="29">
        <f t="shared" si="275"/>
        <v>103505.82643007344</v>
      </c>
      <c r="Q874" s="29">
        <f t="shared" si="276"/>
        <v>166509.37295272684</v>
      </c>
      <c r="R874" s="29">
        <f t="shared" si="277"/>
        <v>205511.56841913133</v>
      </c>
      <c r="S874" s="29">
        <f t="shared" si="278"/>
        <v>-21001.1821742178</v>
      </c>
      <c r="T874" s="29">
        <f t="shared" si="279"/>
        <v>160509.03518866459</v>
      </c>
    </row>
    <row r="875" spans="1:20">
      <c r="A875" s="25" t="s">
        <v>1092</v>
      </c>
      <c r="B875" t="str">
        <f>VLOOKUP(A875,'Branch Population-2'!$A$2:$B$943,2,0)</f>
        <v>56450.88</v>
      </c>
      <c r="C875">
        <f t="shared" si="248"/>
        <v>0</v>
      </c>
      <c r="D875" s="98">
        <f t="shared" si="249"/>
        <v>56450.879999999997</v>
      </c>
      <c r="E875" s="120">
        <f t="shared" si="265"/>
        <v>5.4906750869984028E-3</v>
      </c>
      <c r="F875">
        <v>30015615.772528864</v>
      </c>
      <c r="G875" s="29">
        <f t="shared" si="266"/>
        <v>25278283.718385357</v>
      </c>
      <c r="H875" s="29">
        <f t="shared" si="267"/>
        <v>25008008.038592707</v>
      </c>
      <c r="I875" s="29">
        <f t="shared" si="268"/>
        <v>20871288.606210664</v>
      </c>
      <c r="J875" s="29">
        <f t="shared" si="269"/>
        <v>20218122.380045079</v>
      </c>
      <c r="K875" s="29">
        <f t="shared" si="270"/>
        <v>23577799.233023234</v>
      </c>
      <c r="L875" s="29">
        <f t="shared" si="271"/>
        <v>20766181.397402409</v>
      </c>
      <c r="M875" s="29">
        <f t="shared" si="272"/>
        <v>22575526.920458801</v>
      </c>
      <c r="N875" s="29">
        <f t="shared" si="273"/>
        <v>18386253.883672632</v>
      </c>
      <c r="O875" s="29">
        <f t="shared" si="274"/>
        <v>16839676.382636879</v>
      </c>
      <c r="P875" s="29">
        <f t="shared" si="275"/>
        <v>259014.19313462873</v>
      </c>
      <c r="Q875" s="29">
        <f t="shared" si="276"/>
        <v>416675.00634701143</v>
      </c>
      <c r="R875" s="29">
        <f t="shared" si="277"/>
        <v>514274.55738324841</v>
      </c>
      <c r="S875" s="29">
        <f t="shared" si="278"/>
        <v>-52553.604404127567</v>
      </c>
      <c r="T875" s="29">
        <f t="shared" si="279"/>
        <v>401659.69080297498</v>
      </c>
    </row>
    <row r="876" spans="1:20">
      <c r="A876" s="25" t="s">
        <v>1109</v>
      </c>
      <c r="B876" t="str">
        <f>VLOOKUP(A876,'Branch Population-2'!$A$2:$B$943,2,0)</f>
        <v>361396</v>
      </c>
      <c r="C876">
        <f t="shared" si="248"/>
        <v>0</v>
      </c>
      <c r="D876" s="98">
        <f t="shared" si="249"/>
        <v>361396</v>
      </c>
      <c r="E876" s="120">
        <f t="shared" si="265"/>
        <v>3.5151055461684122E-2</v>
      </c>
      <c r="F876">
        <v>192158624.94488734</v>
      </c>
      <c r="G876" s="29">
        <f t="shared" si="266"/>
        <v>161830437.76624203</v>
      </c>
      <c r="H876" s="29">
        <f t="shared" si="267"/>
        <v>160100144.99535263</v>
      </c>
      <c r="I876" s="29">
        <f t="shared" si="268"/>
        <v>133617052.86312826</v>
      </c>
      <c r="J876" s="29">
        <f t="shared" si="269"/>
        <v>129435512.00014547</v>
      </c>
      <c r="K876" s="29">
        <f t="shared" si="270"/>
        <v>150944012.41606268</v>
      </c>
      <c r="L876" s="29">
        <f t="shared" si="271"/>
        <v>132944161.23000459</v>
      </c>
      <c r="M876" s="29">
        <f t="shared" si="272"/>
        <v>144527510.05734771</v>
      </c>
      <c r="N876" s="29">
        <f t="shared" si="273"/>
        <v>117707972.10856155</v>
      </c>
      <c r="O876" s="29">
        <f t="shared" si="274"/>
        <v>107806852.36402759</v>
      </c>
      <c r="P876" s="29">
        <f t="shared" si="275"/>
        <v>1658197.2387690376</v>
      </c>
      <c r="Q876" s="29">
        <f t="shared" si="276"/>
        <v>2667534.6884545386</v>
      </c>
      <c r="R876" s="29">
        <f t="shared" si="277"/>
        <v>3292362.6334979446</v>
      </c>
      <c r="S876" s="29">
        <f t="shared" si="278"/>
        <v>-336445.81656183372</v>
      </c>
      <c r="T876" s="29">
        <f t="shared" si="279"/>
        <v>2571407.3122940147</v>
      </c>
    </row>
    <row r="877" spans="1:20">
      <c r="A877" s="25" t="s">
        <v>748</v>
      </c>
      <c r="B877" t="str">
        <f>VLOOKUP(A877,'Branch Population-2'!$A$2:$B$943,2,0)</f>
        <v>149924.7</v>
      </c>
      <c r="C877">
        <f t="shared" si="248"/>
        <v>0</v>
      </c>
      <c r="D877" s="98">
        <f t="shared" si="249"/>
        <v>149924.70000000001</v>
      </c>
      <c r="E877" s="120">
        <f t="shared" si="265"/>
        <v>1.4582373476121355E-2</v>
      </c>
      <c r="F877">
        <v>79716776.60315761</v>
      </c>
      <c r="G877" s="29">
        <f t="shared" si="266"/>
        <v>67135164.28785184</v>
      </c>
      <c r="H877" s="29">
        <f t="shared" si="267"/>
        <v>66417354.393476248</v>
      </c>
      <c r="I877" s="29">
        <f t="shared" si="268"/>
        <v>55430875.176782928</v>
      </c>
      <c r="J877" s="29">
        <f t="shared" si="269"/>
        <v>53696167.932041883</v>
      </c>
      <c r="K877" s="29">
        <f t="shared" si="270"/>
        <v>62618943.702405319</v>
      </c>
      <c r="L877" s="29">
        <f t="shared" si="271"/>
        <v>55151726.884525754</v>
      </c>
      <c r="M877" s="29">
        <f t="shared" si="272"/>
        <v>59957065.344095781</v>
      </c>
      <c r="N877" s="29">
        <f t="shared" si="273"/>
        <v>48831011.981273882</v>
      </c>
      <c r="O877" s="29">
        <f t="shared" si="274"/>
        <v>44723544.252346806</v>
      </c>
      <c r="P877" s="29">
        <f t="shared" si="275"/>
        <v>687901.14877662272</v>
      </c>
      <c r="Q877" s="29">
        <f t="shared" si="276"/>
        <v>1106623.5871623929</v>
      </c>
      <c r="R877" s="29">
        <f t="shared" si="277"/>
        <v>1365832.7156869175</v>
      </c>
      <c r="S877" s="29">
        <f t="shared" si="278"/>
        <v>-139574.1461285901</v>
      </c>
      <c r="T877" s="29">
        <f t="shared" si="279"/>
        <v>1066745.2596970815</v>
      </c>
    </row>
    <row r="878" spans="1:20">
      <c r="A878" s="25" t="s">
        <v>1073</v>
      </c>
      <c r="B878" t="str">
        <f>VLOOKUP(A878,'Branch Population-2'!$A$2:$B$943,2,0)</f>
        <v>58087.59</v>
      </c>
      <c r="C878">
        <f t="shared" si="248"/>
        <v>0</v>
      </c>
      <c r="D878" s="98">
        <f t="shared" si="249"/>
        <v>58087.59</v>
      </c>
      <c r="E878" s="120">
        <f t="shared" si="265"/>
        <v>5.6498691123464777E-3</v>
      </c>
      <c r="F878">
        <v>30885874.278526567</v>
      </c>
      <c r="G878" s="29">
        <f t="shared" si="266"/>
        <v>26011190.269084275</v>
      </c>
      <c r="H878" s="29">
        <f t="shared" si="267"/>
        <v>25733078.344615307</v>
      </c>
      <c r="I878" s="29">
        <f t="shared" si="268"/>
        <v>21476420.833992958</v>
      </c>
      <c r="J878" s="29">
        <f t="shared" si="269"/>
        <v>20804317.016526271</v>
      </c>
      <c r="K878" s="29">
        <f t="shared" si="270"/>
        <v>24261402.744300317</v>
      </c>
      <c r="L878" s="29">
        <f t="shared" si="271"/>
        <v>21368266.19669947</v>
      </c>
      <c r="M878" s="29">
        <f t="shared" si="272"/>
        <v>23230071.024394542</v>
      </c>
      <c r="N878" s="29">
        <f t="shared" si="273"/>
        <v>18919336.195125449</v>
      </c>
      <c r="O878" s="29">
        <f t="shared" si="274"/>
        <v>17327917.960664105</v>
      </c>
      <c r="P878" s="29">
        <f t="shared" si="275"/>
        <v>266523.92761609965</v>
      </c>
      <c r="Q878" s="29">
        <f t="shared" si="276"/>
        <v>428755.88355633419</v>
      </c>
      <c r="R878" s="29">
        <f t="shared" si="277"/>
        <v>529185.18961457466</v>
      </c>
      <c r="S878" s="29">
        <f t="shared" si="278"/>
        <v>-54077.318646744854</v>
      </c>
      <c r="T878" s="29">
        <f t="shared" si="279"/>
        <v>413305.22108583566</v>
      </c>
    </row>
    <row r="879" spans="1:20">
      <c r="A879" s="25" t="s">
        <v>1074</v>
      </c>
      <c r="B879" t="str">
        <f>VLOOKUP(A879,'Branch Population-2'!$A$2:$B$943,2,0)</f>
        <v>25065.1</v>
      </c>
      <c r="C879">
        <f t="shared" si="248"/>
        <v>0</v>
      </c>
      <c r="D879" s="98">
        <f t="shared" si="249"/>
        <v>25065.1</v>
      </c>
      <c r="E879" s="120">
        <f t="shared" si="265"/>
        <v>2.4379481794282688E-3</v>
      </c>
      <c r="F879">
        <v>13327416.878178218</v>
      </c>
      <c r="G879" s="29">
        <f t="shared" si="266"/>
        <v>11223965.139776401</v>
      </c>
      <c r="H879" s="29">
        <f t="shared" si="267"/>
        <v>11103958.38449516</v>
      </c>
      <c r="I879" s="29">
        <f t="shared" si="268"/>
        <v>9267188.324496109</v>
      </c>
      <c r="J879" s="29">
        <f t="shared" si="269"/>
        <v>8977171.9992331006</v>
      </c>
      <c r="K879" s="29">
        <f t="shared" si="270"/>
        <v>10468922.637798572</v>
      </c>
      <c r="L879" s="29">
        <f t="shared" si="271"/>
        <v>9220519.0307756253</v>
      </c>
      <c r="M879" s="29">
        <f t="shared" si="272"/>
        <v>10023897.586963957</v>
      </c>
      <c r="N879" s="29">
        <f t="shared" si="273"/>
        <v>8163792.8801046656</v>
      </c>
      <c r="O879" s="29">
        <f t="shared" si="274"/>
        <v>7477087.5582175441</v>
      </c>
      <c r="P879" s="29">
        <f t="shared" si="275"/>
        <v>115006.47381119273</v>
      </c>
      <c r="Q879" s="29">
        <f t="shared" si="276"/>
        <v>185010.41439191872</v>
      </c>
      <c r="R879" s="29">
        <f t="shared" si="277"/>
        <v>228346.18713236816</v>
      </c>
      <c r="S879" s="29">
        <f t="shared" si="278"/>
        <v>-23334.646860241999</v>
      </c>
      <c r="T879" s="29">
        <f t="shared" si="279"/>
        <v>178343.37243184957</v>
      </c>
    </row>
    <row r="880" spans="1:20">
      <c r="A880" s="25" t="s">
        <v>1222</v>
      </c>
      <c r="B880" t="str">
        <f>VLOOKUP(A880,'Branch Population-2'!$A$2:$B$943,2,0)</f>
        <v>12532.55</v>
      </c>
      <c r="C880">
        <f t="shared" si="248"/>
        <v>0</v>
      </c>
      <c r="D880" s="98">
        <f t="shared" si="249"/>
        <v>12532.55</v>
      </c>
      <c r="E880" s="120">
        <f t="shared" si="265"/>
        <v>1.2189740897141344E-3</v>
      </c>
      <c r="F880">
        <v>6663708.4390891092</v>
      </c>
      <c r="G880" s="29">
        <f t="shared" si="266"/>
        <v>5611982.5698882006</v>
      </c>
      <c r="H880" s="29">
        <f t="shared" si="267"/>
        <v>5551979.1922475798</v>
      </c>
      <c r="I880" s="29">
        <f t="shared" si="268"/>
        <v>4633594.1622480545</v>
      </c>
      <c r="J880" s="29">
        <f t="shared" si="269"/>
        <v>4488585.9996165503</v>
      </c>
      <c r="K880" s="29">
        <f t="shared" si="270"/>
        <v>5234461.318899286</v>
      </c>
      <c r="L880" s="29">
        <f t="shared" si="271"/>
        <v>4610259.5153878126</v>
      </c>
      <c r="M880" s="29">
        <f t="shared" si="272"/>
        <v>5011948.7934819786</v>
      </c>
      <c r="N880" s="29">
        <f t="shared" si="273"/>
        <v>4081896.4400523328</v>
      </c>
      <c r="O880" s="29">
        <f t="shared" si="274"/>
        <v>3738543.7791087721</v>
      </c>
      <c r="P880" s="29">
        <f t="shared" si="275"/>
        <v>57503.236905596365</v>
      </c>
      <c r="Q880" s="29">
        <f t="shared" si="276"/>
        <v>92505.20719595936</v>
      </c>
      <c r="R880" s="29">
        <f t="shared" si="277"/>
        <v>114173.09356618408</v>
      </c>
      <c r="S880" s="29">
        <f t="shared" si="278"/>
        <v>-11667.323430121</v>
      </c>
      <c r="T880" s="29">
        <f t="shared" si="279"/>
        <v>89171.686215924783</v>
      </c>
    </row>
    <row r="881" spans="1:20">
      <c r="A881" s="25" t="s">
        <v>746</v>
      </c>
      <c r="B881" t="str">
        <f>VLOOKUP(A881,'Branch Population-2'!$A$2:$B$943,2,0)</f>
        <v>183241.3</v>
      </c>
      <c r="C881">
        <f t="shared" si="248"/>
        <v>0</v>
      </c>
      <c r="D881" s="98">
        <f t="shared" si="249"/>
        <v>183241.3</v>
      </c>
      <c r="E881" s="120">
        <f t="shared" si="265"/>
        <v>1.7822900915259433E-2</v>
      </c>
      <c r="F881">
        <v>97431615.84830375</v>
      </c>
      <c r="G881" s="29">
        <f t="shared" si="266"/>
        <v>82054089.685152248</v>
      </c>
      <c r="H881" s="29">
        <f t="shared" si="267"/>
        <v>81176766.480915412</v>
      </c>
      <c r="I881" s="29">
        <f t="shared" si="268"/>
        <v>67748847.438290253</v>
      </c>
      <c r="J881" s="29">
        <f t="shared" si="269"/>
        <v>65628649.694717854</v>
      </c>
      <c r="K881" s="29">
        <f t="shared" si="270"/>
        <v>76534264.525162056</v>
      </c>
      <c r="L881" s="29">
        <f t="shared" si="271"/>
        <v>67407666.192198142</v>
      </c>
      <c r="M881" s="29">
        <f t="shared" si="272"/>
        <v>73280857.642783731</v>
      </c>
      <c r="N881" s="29">
        <f t="shared" si="273"/>
        <v>59682347.977112524</v>
      </c>
      <c r="O881" s="29">
        <f t="shared" si="274"/>
        <v>54662109.641757205</v>
      </c>
      <c r="P881" s="29">
        <f t="shared" si="275"/>
        <v>840768.07072698325</v>
      </c>
      <c r="Q881" s="29">
        <f t="shared" si="276"/>
        <v>1352539.939865147</v>
      </c>
      <c r="R881" s="29">
        <f t="shared" si="277"/>
        <v>1669351.096950677</v>
      </c>
      <c r="S881" s="29">
        <f t="shared" si="278"/>
        <v>-170590.62304605456</v>
      </c>
      <c r="T881" s="29">
        <f t="shared" si="279"/>
        <v>1303799.7618519885</v>
      </c>
    </row>
    <row r="882" spans="1:20">
      <c r="A882" s="25" t="s">
        <v>1075</v>
      </c>
      <c r="B882" t="str">
        <f>VLOOKUP(A882,'Branch Population-2'!$A$2:$B$943,2,0)</f>
        <v>13785.805</v>
      </c>
      <c r="C882">
        <f t="shared" si="248"/>
        <v>0</v>
      </c>
      <c r="D882" s="98">
        <f t="shared" si="249"/>
        <v>13785.805</v>
      </c>
      <c r="E882" s="120">
        <f t="shared" si="265"/>
        <v>1.3408714986855479E-3</v>
      </c>
      <c r="F882">
        <v>7330079.2829980208</v>
      </c>
      <c r="G882" s="29">
        <f t="shared" si="266"/>
        <v>6173180.8268770212</v>
      </c>
      <c r="H882" s="29">
        <f t="shared" si="267"/>
        <v>6107177.1114723375</v>
      </c>
      <c r="I882" s="29">
        <f t="shared" si="268"/>
        <v>5096953.5784728602</v>
      </c>
      <c r="J882" s="29">
        <f t="shared" si="269"/>
        <v>4937444.5995782064</v>
      </c>
      <c r="K882" s="29">
        <f t="shared" si="270"/>
        <v>5757907.450789215</v>
      </c>
      <c r="L882" s="29">
        <f t="shared" si="271"/>
        <v>5071285.4669265943</v>
      </c>
      <c r="M882" s="29">
        <f t="shared" si="272"/>
        <v>5513143.6728301765</v>
      </c>
      <c r="N882" s="29">
        <f t="shared" si="273"/>
        <v>4490086.0840575667</v>
      </c>
      <c r="O882" s="29">
        <f t="shared" si="274"/>
        <v>4112398.1570196496</v>
      </c>
      <c r="P882" s="29">
        <f t="shared" si="275"/>
        <v>63253.560596156</v>
      </c>
      <c r="Q882" s="29">
        <f t="shared" si="276"/>
        <v>101755.7279155553</v>
      </c>
      <c r="R882" s="29">
        <f t="shared" si="277"/>
        <v>125590.4029228025</v>
      </c>
      <c r="S882" s="29">
        <f t="shared" si="278"/>
        <v>-12834.055773133101</v>
      </c>
      <c r="T882" s="29">
        <f t="shared" si="279"/>
        <v>98088.854837517269</v>
      </c>
    </row>
    <row r="883" spans="1:20">
      <c r="A883" s="25" t="s">
        <v>50</v>
      </c>
      <c r="B883" t="str">
        <f>VLOOKUP(A883,'Branch Population-2'!$A$2:$B$943,2,0)</f>
        <v>244006.4</v>
      </c>
      <c r="C883">
        <f t="shared" si="248"/>
        <v>0</v>
      </c>
      <c r="D883" s="98">
        <f t="shared" si="249"/>
        <v>244006.39999999999</v>
      </c>
      <c r="E883" s="120">
        <f t="shared" si="265"/>
        <v>2.3733197100703603E-2</v>
      </c>
      <c r="F883">
        <v>129741154.58320555</v>
      </c>
      <c r="G883" s="29">
        <f t="shared" si="266"/>
        <v>109264248.9949107</v>
      </c>
      <c r="H883" s="29">
        <f t="shared" si="267"/>
        <v>108095994.47640263</v>
      </c>
      <c r="I883" s="29">
        <f t="shared" si="268"/>
        <v>90215210.040348023</v>
      </c>
      <c r="J883" s="29">
        <f t="shared" si="269"/>
        <v>87391928.287286773</v>
      </c>
      <c r="K883" s="29">
        <f t="shared" si="270"/>
        <v>101913980.98263057</v>
      </c>
      <c r="L883" s="29">
        <f t="shared" si="271"/>
        <v>89760888.838705987</v>
      </c>
      <c r="M883" s="29">
        <f t="shared" si="272"/>
        <v>97581703.809829682</v>
      </c>
      <c r="N883" s="29">
        <f t="shared" si="273"/>
        <v>79473758.772954062</v>
      </c>
      <c r="O883" s="29">
        <f t="shared" si="274"/>
        <v>72788746.805935472</v>
      </c>
      <c r="P883" s="29">
        <f t="shared" si="275"/>
        <v>1119577.2469035995</v>
      </c>
      <c r="Q883" s="29">
        <f t="shared" si="276"/>
        <v>1801059.04936666</v>
      </c>
      <c r="R883" s="29">
        <f t="shared" si="277"/>
        <v>2222928.7366056978</v>
      </c>
      <c r="S883" s="29">
        <f t="shared" si="278"/>
        <v>-227160.6008210202</v>
      </c>
      <c r="T883" s="29">
        <f t="shared" si="279"/>
        <v>1736156.0205606543</v>
      </c>
    </row>
    <row r="884" spans="1:20">
      <c r="A884" s="25" t="s">
        <v>1110</v>
      </c>
      <c r="B884" t="str">
        <f>VLOOKUP(A884,'Branch Population-2'!$A$2:$B$943,2,0)</f>
        <v>394258</v>
      </c>
      <c r="C884">
        <f t="shared" si="248"/>
        <v>0</v>
      </c>
      <c r="D884" s="98">
        <f t="shared" si="249"/>
        <v>394258</v>
      </c>
      <c r="E884" s="120">
        <f t="shared" si="265"/>
        <v>3.8347366390919263E-2</v>
      </c>
      <c r="F884">
        <v>209631747.87081593</v>
      </c>
      <c r="G884" s="29">
        <f t="shared" si="266"/>
        <v>176545796.66859356</v>
      </c>
      <c r="H884" s="29">
        <f t="shared" si="267"/>
        <v>174658167.12298346</v>
      </c>
      <c r="I884" s="29">
        <f t="shared" si="268"/>
        <v>145766948.24433923</v>
      </c>
      <c r="J884" s="29">
        <f t="shared" si="269"/>
        <v>141205176.84244803</v>
      </c>
      <c r="K884" s="29">
        <f t="shared" si="270"/>
        <v>164669460.77746308</v>
      </c>
      <c r="L884" s="29">
        <f t="shared" si="271"/>
        <v>145032870.08771306</v>
      </c>
      <c r="M884" s="29">
        <f t="shared" si="272"/>
        <v>157669501.21249211</v>
      </c>
      <c r="N884" s="29">
        <f t="shared" si="273"/>
        <v>128411243.2555348</v>
      </c>
      <c r="O884" s="29">
        <f t="shared" si="274"/>
        <v>117609807.52232118</v>
      </c>
      <c r="P884" s="29">
        <f t="shared" si="275"/>
        <v>1808978.3145430589</v>
      </c>
      <c r="Q884" s="29">
        <f t="shared" si="276"/>
        <v>2910095.5494823116</v>
      </c>
      <c r="R884" s="29">
        <f t="shared" si="277"/>
        <v>3591739.5520637543</v>
      </c>
      <c r="S884" s="29">
        <f t="shared" si="278"/>
        <v>-367039.07831308438</v>
      </c>
      <c r="T884" s="29">
        <f t="shared" si="279"/>
        <v>2805227.2413928593</v>
      </c>
    </row>
    <row r="885" spans="1:20">
      <c r="A885" s="25" t="s">
        <v>1093</v>
      </c>
      <c r="B885" t="str">
        <f>VLOOKUP(A885,'Branch Population-2'!$A$2:$B$943,2,0)</f>
        <v>87812.48</v>
      </c>
      <c r="C885">
        <f t="shared" si="248"/>
        <v>0</v>
      </c>
      <c r="D885" s="98">
        <f t="shared" si="249"/>
        <v>87812.479999999996</v>
      </c>
      <c r="E885" s="120">
        <f t="shared" si="265"/>
        <v>8.5410501353308486E-3</v>
      </c>
      <c r="F885">
        <v>46690957.868378229</v>
      </c>
      <c r="G885" s="29">
        <f t="shared" si="266"/>
        <v>39321774.673043892</v>
      </c>
      <c r="H885" s="29">
        <f t="shared" si="267"/>
        <v>38901345.837810874</v>
      </c>
      <c r="I885" s="29">
        <f t="shared" si="268"/>
        <v>32466448.942994367</v>
      </c>
      <c r="J885" s="29">
        <f t="shared" si="269"/>
        <v>31450412.59118123</v>
      </c>
      <c r="K885" s="29">
        <f t="shared" si="270"/>
        <v>36676576.584702805</v>
      </c>
      <c r="L885" s="29">
        <f t="shared" si="271"/>
        <v>32302948.840403747</v>
      </c>
      <c r="M885" s="29">
        <f t="shared" si="272"/>
        <v>35117486.320713691</v>
      </c>
      <c r="N885" s="29">
        <f t="shared" si="273"/>
        <v>28600839.374601871</v>
      </c>
      <c r="O885" s="29">
        <f t="shared" si="274"/>
        <v>26195052.150768477</v>
      </c>
      <c r="P885" s="29">
        <f t="shared" si="275"/>
        <v>402910.96709831135</v>
      </c>
      <c r="Q885" s="29">
        <f t="shared" si="276"/>
        <v>648161.12098423997</v>
      </c>
      <c r="R885" s="29">
        <f t="shared" si="277"/>
        <v>799982.6448183863</v>
      </c>
      <c r="S885" s="29">
        <f t="shared" si="278"/>
        <v>-81750.051295309546</v>
      </c>
      <c r="T885" s="29">
        <f t="shared" si="279"/>
        <v>624803.96347129438</v>
      </c>
    </row>
    <row r="886" spans="1:20">
      <c r="A886" s="25" t="s">
        <v>159</v>
      </c>
      <c r="B886" t="str">
        <f>VLOOKUP(A886,'Branch Population-2'!$A$2:$B$943,2,0)</f>
        <v>318811</v>
      </c>
      <c r="C886">
        <f t="shared" si="248"/>
        <v>0</v>
      </c>
      <c r="D886" s="98">
        <f t="shared" si="249"/>
        <v>318811</v>
      </c>
      <c r="E886" s="120">
        <f t="shared" si="265"/>
        <v>3.1009040340222293E-2</v>
      </c>
      <c r="F886">
        <v>169515665.30150992</v>
      </c>
      <c r="G886" s="29">
        <f t="shared" si="266"/>
        <v>142761191.86347768</v>
      </c>
      <c r="H886" s="29">
        <f t="shared" si="267"/>
        <v>141234787.67366922</v>
      </c>
      <c r="I886" s="29">
        <f t="shared" si="268"/>
        <v>117872323.54632254</v>
      </c>
      <c r="J886" s="29">
        <f t="shared" si="269"/>
        <v>114183513.42095201</v>
      </c>
      <c r="K886" s="29">
        <f t="shared" si="270"/>
        <v>133157565.50259925</v>
      </c>
      <c r="L886" s="29">
        <f t="shared" si="271"/>
        <v>117278721.91695257</v>
      </c>
      <c r="M886" s="29">
        <f t="shared" si="272"/>
        <v>127497149.96539275</v>
      </c>
      <c r="N886" s="29">
        <f t="shared" si="273"/>
        <v>103837885.02336112</v>
      </c>
      <c r="O886" s="29">
        <f t="shared" si="274"/>
        <v>95103461.048345849</v>
      </c>
      <c r="P886" s="29">
        <f t="shared" si="275"/>
        <v>1462804.0152331395</v>
      </c>
      <c r="Q886" s="29">
        <f t="shared" si="276"/>
        <v>2353206.4592880937</v>
      </c>
      <c r="R886" s="29">
        <f t="shared" si="277"/>
        <v>2904407.9722744944</v>
      </c>
      <c r="S886" s="29">
        <f t="shared" si="278"/>
        <v>-296800.8146849848</v>
      </c>
      <c r="T886" s="29">
        <f t="shared" si="279"/>
        <v>2268406.2265209551</v>
      </c>
    </row>
    <row r="887" spans="1:20">
      <c r="A887" s="25" t="s">
        <v>1113</v>
      </c>
      <c r="B887" t="str">
        <f>VLOOKUP(A887,'Branch Population-2'!$A$2:$B$943,2,0)</f>
        <v>109788.6</v>
      </c>
      <c r="C887">
        <f t="shared" si="248"/>
        <v>0</v>
      </c>
      <c r="D887" s="98">
        <f t="shared" si="249"/>
        <v>109788.6</v>
      </c>
      <c r="E887" s="120">
        <f t="shared" si="265"/>
        <v>1.0678549756114215E-2</v>
      </c>
      <c r="F887">
        <v>58375926.71369981</v>
      </c>
      <c r="G887" s="29">
        <f t="shared" si="266"/>
        <v>49162517.570041828</v>
      </c>
      <c r="H887" s="29">
        <f t="shared" si="267"/>
        <v>48636871.406536788</v>
      </c>
      <c r="I887" s="29">
        <f t="shared" si="268"/>
        <v>40591564.848445587</v>
      </c>
      <c r="J887" s="29">
        <f t="shared" si="269"/>
        <v>39321253.286641717</v>
      </c>
      <c r="K887" s="29">
        <f t="shared" si="270"/>
        <v>45855327.124655887</v>
      </c>
      <c r="L887" s="29">
        <f t="shared" si="271"/>
        <v>40387146.895971403</v>
      </c>
      <c r="M887" s="29">
        <f t="shared" si="272"/>
        <v>43906055.934991322</v>
      </c>
      <c r="N887" s="29">
        <f t="shared" si="273"/>
        <v>35758540.400663033</v>
      </c>
      <c r="O887" s="29">
        <f t="shared" si="274"/>
        <v>32750676.242828581</v>
      </c>
      <c r="P887" s="29">
        <f t="shared" si="275"/>
        <v>503744.24002567364</v>
      </c>
      <c r="Q887" s="29">
        <f t="shared" si="276"/>
        <v>810371.16873695317</v>
      </c>
      <c r="R887" s="29">
        <f t="shared" si="277"/>
        <v>1000187.838891555</v>
      </c>
      <c r="S887" s="29">
        <f t="shared" si="278"/>
        <v>-102208.9762370932</v>
      </c>
      <c r="T887" s="29">
        <f t="shared" si="279"/>
        <v>781168.6040977838</v>
      </c>
    </row>
    <row r="888" spans="1:20">
      <c r="A888" s="25" t="s">
        <v>1228</v>
      </c>
      <c r="B888" t="str">
        <f>VLOOKUP(A888,'Branch Population-2'!$A$2:$B$943,2,0)</f>
        <v>109661.65</v>
      </c>
      <c r="C888">
        <f t="shared" si="248"/>
        <v>0</v>
      </c>
      <c r="D888" s="98">
        <f t="shared" si="249"/>
        <v>109661.65</v>
      </c>
      <c r="E888" s="120">
        <f t="shared" si="265"/>
        <v>1.0666202008793103E-2</v>
      </c>
      <c r="F888">
        <v>58308425.86300762</v>
      </c>
      <c r="G888" s="29">
        <f t="shared" si="266"/>
        <v>49105670.305339329</v>
      </c>
      <c r="H888" s="29">
        <f t="shared" si="267"/>
        <v>48580631.953396298</v>
      </c>
      <c r="I888" s="29">
        <f t="shared" si="268"/>
        <v>40544628.288934767</v>
      </c>
      <c r="J888" s="29">
        <f t="shared" si="269"/>
        <v>39275785.605072416</v>
      </c>
      <c r="K888" s="29">
        <f t="shared" si="270"/>
        <v>45802304.007697701</v>
      </c>
      <c r="L888" s="29">
        <f t="shared" si="271"/>
        <v>40340446.707623579</v>
      </c>
      <c r="M888" s="29">
        <f t="shared" si="272"/>
        <v>43855286.78590893</v>
      </c>
      <c r="N888" s="29">
        <f t="shared" si="273"/>
        <v>35717192.330791809</v>
      </c>
      <c r="O888" s="29">
        <f t="shared" si="274"/>
        <v>32712806.205784418</v>
      </c>
      <c r="P888" s="29">
        <f t="shared" si="275"/>
        <v>503161.75394541345</v>
      </c>
      <c r="Q888" s="29">
        <f t="shared" si="276"/>
        <v>809434.12591218681</v>
      </c>
      <c r="R888" s="29">
        <f t="shared" si="277"/>
        <v>999031.30855828465</v>
      </c>
      <c r="S888" s="29">
        <f t="shared" si="278"/>
        <v>-102090.79065559112</v>
      </c>
      <c r="T888" s="29">
        <f t="shared" si="279"/>
        <v>780265.32858201792</v>
      </c>
    </row>
    <row r="889" spans="1:20">
      <c r="A889" s="25" t="s">
        <v>1161</v>
      </c>
      <c r="B889" t="str">
        <f>VLOOKUP(A889,'Branch Population-2'!$A$2:$B$943,2,0)</f>
        <v>523950</v>
      </c>
      <c r="C889">
        <f t="shared" si="248"/>
        <v>0</v>
      </c>
      <c r="D889" s="98">
        <f t="shared" si="249"/>
        <v>523950</v>
      </c>
      <c r="E889" s="120">
        <f t="shared" si="265"/>
        <v>5.0961813382409862E-2</v>
      </c>
      <c r="F889">
        <v>278590553.13250208</v>
      </c>
      <c r="G889" s="29">
        <f t="shared" si="266"/>
        <v>234620908.55356035</v>
      </c>
      <c r="H889" s="29">
        <f t="shared" si="267"/>
        <v>232112339.29073647</v>
      </c>
      <c r="I889" s="29">
        <f t="shared" si="268"/>
        <v>193717293.07362574</v>
      </c>
      <c r="J889" s="29">
        <f t="shared" si="269"/>
        <v>187654917.35513458</v>
      </c>
      <c r="K889" s="29">
        <f t="shared" si="270"/>
        <v>218837826.94162649</v>
      </c>
      <c r="L889" s="29">
        <f t="shared" si="271"/>
        <v>192741738.36030534</v>
      </c>
      <c r="M889" s="29">
        <f t="shared" si="272"/>
        <v>209535215.92532107</v>
      </c>
      <c r="N889" s="29">
        <f t="shared" si="273"/>
        <v>170652392.35155016</v>
      </c>
      <c r="O889" s="29">
        <f t="shared" si="274"/>
        <v>156297801.56983545</v>
      </c>
      <c r="P889" s="29">
        <f t="shared" si="275"/>
        <v>2404045.5435396</v>
      </c>
      <c r="Q889" s="29">
        <f t="shared" si="276"/>
        <v>3867377.613520226</v>
      </c>
      <c r="R889" s="29">
        <f t="shared" si="277"/>
        <v>4773249.8473177562</v>
      </c>
      <c r="S889" s="29">
        <f t="shared" si="278"/>
        <v>-487777.35666020866</v>
      </c>
      <c r="T889" s="29">
        <f t="shared" si="279"/>
        <v>3728012.6544744521</v>
      </c>
    </row>
    <row r="890" spans="1:20">
      <c r="A890" s="25" t="s">
        <v>1098</v>
      </c>
      <c r="B890" t="str">
        <f>VLOOKUP(A890,'Branch Population-2'!$A$2:$B$943,2,0)</f>
        <v>27600.65</v>
      </c>
      <c r="C890">
        <f t="shared" si="248"/>
        <v>0</v>
      </c>
      <c r="D890" s="98">
        <f t="shared" si="249"/>
        <v>27600.65</v>
      </c>
      <c r="E890" s="120">
        <f t="shared" si="265"/>
        <v>2.6845675628079223E-3</v>
      </c>
      <c r="F890">
        <v>14675599.485287897</v>
      </c>
      <c r="G890" s="29">
        <f t="shared" si="266"/>
        <v>12359365.549515843</v>
      </c>
      <c r="H890" s="29">
        <f t="shared" si="267"/>
        <v>12227219.080913953</v>
      </c>
      <c r="I890" s="29">
        <f t="shared" si="268"/>
        <v>10204643.964257216</v>
      </c>
      <c r="J890" s="29">
        <f t="shared" si="269"/>
        <v>9885289.9984693099</v>
      </c>
      <c r="K890" s="29">
        <f t="shared" si="270"/>
        <v>11527944.017895607</v>
      </c>
      <c r="L890" s="29">
        <f t="shared" si="271"/>
        <v>10153253.670912037</v>
      </c>
      <c r="M890" s="29">
        <f t="shared" si="272"/>
        <v>11037900.863496926</v>
      </c>
      <c r="N890" s="29">
        <f t="shared" si="273"/>
        <v>8989630.6001675986</v>
      </c>
      <c r="O890" s="29">
        <f t="shared" si="274"/>
        <v>8233459.1409456609</v>
      </c>
      <c r="P890" s="29">
        <f t="shared" si="275"/>
        <v>126640.36574347985</v>
      </c>
      <c r="Q890" s="29">
        <f t="shared" si="276"/>
        <v>203725.80576125017</v>
      </c>
      <c r="R890" s="29">
        <f t="shared" si="277"/>
        <v>251445.36386748898</v>
      </c>
      <c r="S890" s="29">
        <f t="shared" si="278"/>
        <v>-25695.146672590112</v>
      </c>
      <c r="T890" s="29">
        <f t="shared" si="279"/>
        <v>196384.33528336728</v>
      </c>
    </row>
    <row r="891" spans="1:20">
      <c r="A891" s="25" t="s">
        <v>1190</v>
      </c>
      <c r="B891" t="str">
        <f>VLOOKUP(A891,'Branch Population-2'!$A$2:$B$943,2,0)</f>
        <v>65209.68</v>
      </c>
      <c r="C891">
        <f t="shared" si="248"/>
        <v>0</v>
      </c>
      <c r="D891" s="98">
        <f t="shared" si="249"/>
        <v>65209.68</v>
      </c>
      <c r="E891" s="120">
        <f t="shared" si="265"/>
        <v>6.3425967036676491E-3</v>
      </c>
      <c r="F891">
        <v>34672775.686217114</v>
      </c>
      <c r="G891" s="29">
        <f t="shared" si="266"/>
        <v>29200409.138442472</v>
      </c>
      <c r="H891" s="29">
        <f t="shared" si="267"/>
        <v>28888198.051723164</v>
      </c>
      <c r="I891" s="29">
        <f t="shared" si="268"/>
        <v>24109633.918880332</v>
      </c>
      <c r="J891" s="29">
        <f t="shared" si="269"/>
        <v>23355123.79264199</v>
      </c>
      <c r="K891" s="29">
        <f t="shared" si="270"/>
        <v>27236081.051166791</v>
      </c>
      <c r="L891" s="29">
        <f t="shared" si="271"/>
        <v>23988218.496267267</v>
      </c>
      <c r="M891" s="29">
        <f t="shared" si="272"/>
        <v>26078298.271249339</v>
      </c>
      <c r="N891" s="29">
        <f t="shared" si="273"/>
        <v>21239026.427099977</v>
      </c>
      <c r="O891" s="29">
        <f t="shared" si="274"/>
        <v>19452485.20865057</v>
      </c>
      <c r="P891" s="29">
        <f t="shared" si="275"/>
        <v>299202.29143934225</v>
      </c>
      <c r="Q891" s="29">
        <f t="shared" si="276"/>
        <v>481325.42535894189</v>
      </c>
      <c r="R891" s="29">
        <f t="shared" si="277"/>
        <v>594068.31778536073</v>
      </c>
      <c r="S891" s="29">
        <f t="shared" si="278"/>
        <v>-60707.711306533209</v>
      </c>
      <c r="T891" s="29">
        <f t="shared" si="279"/>
        <v>463980.36498564668</v>
      </c>
    </row>
    <row r="892" spans="1:20">
      <c r="A892" s="25" t="s">
        <v>1076</v>
      </c>
      <c r="B892" t="str">
        <f>VLOOKUP(A892,'Branch Population-2'!$A$2:$B$943,2,0)</f>
        <v>180283.5</v>
      </c>
      <c r="C892">
        <f t="shared" si="248"/>
        <v>0</v>
      </c>
      <c r="D892" s="98">
        <f t="shared" si="249"/>
        <v>180283.5</v>
      </c>
      <c r="E892" s="120">
        <f t="shared" si="265"/>
        <v>1.7535211533405263E-2</v>
      </c>
      <c r="F892">
        <v>95858917.80830887</v>
      </c>
      <c r="G892" s="29">
        <f t="shared" si="266"/>
        <v>80729608.869578764</v>
      </c>
      <c r="H892" s="29">
        <f t="shared" si="267"/>
        <v>79866447.028383404</v>
      </c>
      <c r="I892" s="29">
        <f t="shared" si="268"/>
        <v>66655275.514531925</v>
      </c>
      <c r="J892" s="29">
        <f t="shared" si="269"/>
        <v>64569301.064976424</v>
      </c>
      <c r="K892" s="29">
        <f t="shared" si="270"/>
        <v>75298882.285391182</v>
      </c>
      <c r="L892" s="29">
        <f t="shared" si="271"/>
        <v>66319601.465178169</v>
      </c>
      <c r="M892" s="29">
        <f t="shared" si="272"/>
        <v>72097990.457625002</v>
      </c>
      <c r="N892" s="29">
        <f t="shared" si="273"/>
        <v>58718981.919096649</v>
      </c>
      <c r="O892" s="29">
        <f t="shared" si="274"/>
        <v>53779778.05003421</v>
      </c>
      <c r="P892" s="29">
        <f t="shared" si="275"/>
        <v>827196.76447890338</v>
      </c>
      <c r="Q892" s="29">
        <f t="shared" si="276"/>
        <v>1330707.8385095401</v>
      </c>
      <c r="R892" s="29">
        <f t="shared" si="277"/>
        <v>1642405.1700523153</v>
      </c>
      <c r="S892" s="29">
        <f t="shared" si="278"/>
        <v>-167837.02467687894</v>
      </c>
      <c r="T892" s="29">
        <f t="shared" si="279"/>
        <v>1282754.4028875746</v>
      </c>
    </row>
    <row r="893" spans="1:20">
      <c r="A893" s="25" t="s">
        <v>1223</v>
      </c>
      <c r="B893" t="str">
        <f>VLOOKUP(A893,'Branch Population-2'!$A$2:$B$943,2,0)</f>
        <v>103395.27</v>
      </c>
      <c r="C893">
        <f t="shared" si="248"/>
        <v>0</v>
      </c>
      <c r="D893" s="98">
        <f t="shared" si="249"/>
        <v>103395.27</v>
      </c>
      <c r="E893" s="120">
        <f t="shared" si="265"/>
        <v>1.0056704751147783E-2</v>
      </c>
      <c r="F893">
        <v>54976515.813692898</v>
      </c>
      <c r="G893" s="29">
        <f t="shared" si="266"/>
        <v>46299632.002177082</v>
      </c>
      <c r="H893" s="29">
        <f t="shared" si="267"/>
        <v>45804595.841773652</v>
      </c>
      <c r="I893" s="29">
        <f t="shared" si="268"/>
        <v>38227792.386709921</v>
      </c>
      <c r="J893" s="29">
        <f t="shared" si="269"/>
        <v>37031454.999068275</v>
      </c>
      <c r="K893" s="29">
        <f t="shared" si="270"/>
        <v>43185029.492972121</v>
      </c>
      <c r="L893" s="29">
        <f t="shared" si="271"/>
        <v>38035278.324330807</v>
      </c>
      <c r="M893" s="29">
        <f t="shared" si="272"/>
        <v>41349270.398142703</v>
      </c>
      <c r="N893" s="29">
        <f t="shared" si="273"/>
        <v>33676209.911889419</v>
      </c>
      <c r="O893" s="29">
        <f t="shared" si="274"/>
        <v>30843502.994025305</v>
      </c>
      <c r="P893" s="29">
        <f t="shared" si="275"/>
        <v>474409.65371996124</v>
      </c>
      <c r="Q893" s="29">
        <f t="shared" si="276"/>
        <v>763180.74728863325</v>
      </c>
      <c r="R893" s="29">
        <f t="shared" si="277"/>
        <v>941943.80521209689</v>
      </c>
      <c r="S893" s="29">
        <f t="shared" si="278"/>
        <v>-96257.03118955734</v>
      </c>
      <c r="T893" s="29">
        <f t="shared" si="279"/>
        <v>735678.73837733117</v>
      </c>
    </row>
    <row r="894" spans="1:20">
      <c r="A894" s="25" t="s">
        <v>1070</v>
      </c>
      <c r="B894" t="str">
        <f>VLOOKUP(A894,'Branch Population-2'!$A$2:$B$943,2,0)</f>
        <v>56327.36</v>
      </c>
      <c r="C894">
        <f t="shared" si="248"/>
        <v>0</v>
      </c>
      <c r="D894" s="98">
        <f t="shared" si="249"/>
        <v>56327.360000000001</v>
      </c>
      <c r="E894" s="120">
        <f t="shared" si="265"/>
        <v>5.4786609574268876E-3</v>
      </c>
      <c r="F894">
        <v>29949938.694328792</v>
      </c>
      <c r="G894" s="29">
        <f t="shared" si="266"/>
        <v>25222972.382142328</v>
      </c>
      <c r="H894" s="29">
        <f t="shared" si="267"/>
        <v>24953288.091748174</v>
      </c>
      <c r="I894" s="29">
        <f t="shared" si="268"/>
        <v>20825620.202659838</v>
      </c>
      <c r="J894" s="29">
        <f t="shared" si="269"/>
        <v>20173883.167540628</v>
      </c>
      <c r="K894" s="29">
        <f t="shared" si="270"/>
        <v>23526208.721745763</v>
      </c>
      <c r="L894" s="29">
        <f t="shared" si="271"/>
        <v>20720742.978617668</v>
      </c>
      <c r="M894" s="29">
        <f t="shared" si="272"/>
        <v>22526129.478200767</v>
      </c>
      <c r="N894" s="29">
        <f t="shared" si="273"/>
        <v>18346022.977091346</v>
      </c>
      <c r="O894" s="29">
        <f t="shared" si="274"/>
        <v>16802829.537613675</v>
      </c>
      <c r="P894" s="29">
        <f t="shared" si="275"/>
        <v>258447.44496106636</v>
      </c>
      <c r="Q894" s="29">
        <f t="shared" si="276"/>
        <v>415763.28102432407</v>
      </c>
      <c r="R894" s="29">
        <f t="shared" si="277"/>
        <v>513149.2747777694</v>
      </c>
      <c r="S894" s="29">
        <f t="shared" si="278"/>
        <v>-52438.612021085923</v>
      </c>
      <c r="T894" s="29">
        <f t="shared" si="279"/>
        <v>400780.82044687099</v>
      </c>
    </row>
    <row r="895" spans="1:20">
      <c r="A895" s="25" t="s">
        <v>1224</v>
      </c>
      <c r="B895" t="str">
        <f>VLOOKUP(A895,'Branch Population-2'!$A$2:$B$943,2,0)</f>
        <v>313319</v>
      </c>
      <c r="C895">
        <f t="shared" si="248"/>
        <v>0</v>
      </c>
      <c r="D895" s="98">
        <f t="shared" si="249"/>
        <v>313319</v>
      </c>
      <c r="E895" s="120">
        <f t="shared" si="265"/>
        <v>3.0474862882266009E-2</v>
      </c>
      <c r="F895">
        <v>166595502.46573606</v>
      </c>
      <c r="G895" s="29">
        <f t="shared" si="266"/>
        <v>140301915.15811238</v>
      </c>
      <c r="H895" s="29">
        <f t="shared" si="267"/>
        <v>138801805.58113229</v>
      </c>
      <c r="I895" s="29">
        <f t="shared" si="268"/>
        <v>115841795.11124218</v>
      </c>
      <c r="J895" s="29">
        <f t="shared" si="269"/>
        <v>112216530.3002069</v>
      </c>
      <c r="K895" s="29">
        <f t="shared" si="270"/>
        <v>130863725.73627916</v>
      </c>
      <c r="L895" s="29">
        <f t="shared" si="271"/>
        <v>115258419.1646388</v>
      </c>
      <c r="M895" s="29">
        <f t="shared" si="272"/>
        <v>125300819.38831124</v>
      </c>
      <c r="N895" s="29">
        <f t="shared" si="273"/>
        <v>102049120.94511946</v>
      </c>
      <c r="O895" s="29">
        <f t="shared" si="274"/>
        <v>93465160.587955475</v>
      </c>
      <c r="P895" s="29">
        <f t="shared" si="275"/>
        <v>1437605.0112726099</v>
      </c>
      <c r="Q895" s="29">
        <f t="shared" si="276"/>
        <v>2312668.9311776767</v>
      </c>
      <c r="R895" s="29">
        <f t="shared" si="277"/>
        <v>2854375.1673093848</v>
      </c>
      <c r="S895" s="29">
        <f t="shared" si="278"/>
        <v>-291687.97330168891</v>
      </c>
      <c r="T895" s="29">
        <f t="shared" si="279"/>
        <v>2229329.5102343368</v>
      </c>
    </row>
    <row r="896" spans="1:20">
      <c r="A896" s="25" t="s">
        <v>1227</v>
      </c>
      <c r="B896" t="str">
        <f>VLOOKUP(A896,'Branch Population-2'!$A$2:$B$943,2,0)</f>
        <v>385499</v>
      </c>
      <c r="C896">
        <f t="shared" si="248"/>
        <v>0</v>
      </c>
      <c r="D896" s="98">
        <f t="shared" si="249"/>
        <v>385499</v>
      </c>
      <c r="E896" s="120">
        <f t="shared" si="265"/>
        <v>3.7495425321320011E-2</v>
      </c>
      <c r="F896">
        <v>204974481.6147083</v>
      </c>
      <c r="G896" s="29">
        <f t="shared" si="266"/>
        <v>172623581.69002569</v>
      </c>
      <c r="H896" s="29">
        <f t="shared" si="267"/>
        <v>170777888.50890279</v>
      </c>
      <c r="I896" s="29">
        <f t="shared" si="268"/>
        <v>142528528.98671561</v>
      </c>
      <c r="J896" s="29">
        <f t="shared" si="269"/>
        <v>138068103.79900184</v>
      </c>
      <c r="K896" s="29">
        <f t="shared" si="270"/>
        <v>161011095.42546058</v>
      </c>
      <c r="L896" s="29">
        <f t="shared" si="271"/>
        <v>141810759.41627893</v>
      </c>
      <c r="M896" s="29">
        <f t="shared" si="272"/>
        <v>154166649.87879637</v>
      </c>
      <c r="N896" s="29">
        <f t="shared" si="273"/>
        <v>125558405.57139084</v>
      </c>
      <c r="O896" s="29">
        <f t="shared" si="274"/>
        <v>114996939.03496516</v>
      </c>
      <c r="P896" s="29">
        <f t="shared" si="275"/>
        <v>1768789.2985761471</v>
      </c>
      <c r="Q896" s="29">
        <f t="shared" si="276"/>
        <v>2845443.654231193</v>
      </c>
      <c r="R896" s="29">
        <f t="shared" si="277"/>
        <v>3511943.9696366978</v>
      </c>
      <c r="S896" s="29">
        <f t="shared" si="278"/>
        <v>-358884.78521834867</v>
      </c>
      <c r="T896" s="29">
        <f t="shared" si="279"/>
        <v>2742905.1441688077</v>
      </c>
    </row>
    <row r="897" spans="1:20">
      <c r="A897" s="25" t="s">
        <v>1078</v>
      </c>
      <c r="B897" t="str">
        <f>VLOOKUP(A897,'Branch Population-2'!$A$2:$B$943,2,0)</f>
        <v>18798.825</v>
      </c>
      <c r="C897">
        <f t="shared" si="248"/>
        <v>0</v>
      </c>
      <c r="D897" s="98">
        <f t="shared" si="249"/>
        <v>18798.825000000001</v>
      </c>
      <c r="E897" s="120">
        <f t="shared" si="265"/>
        <v>1.8284611345712016E-3</v>
      </c>
      <c r="F897">
        <v>9995562.6586336643</v>
      </c>
      <c r="G897" s="29">
        <f t="shared" si="266"/>
        <v>8417973.8548323009</v>
      </c>
      <c r="H897" s="29">
        <f t="shared" si="267"/>
        <v>8327968.7883713692</v>
      </c>
      <c r="I897" s="29">
        <f t="shared" si="268"/>
        <v>6950391.2433720818</v>
      </c>
      <c r="J897" s="29">
        <f t="shared" si="269"/>
        <v>6732878.9994248264</v>
      </c>
      <c r="K897" s="29">
        <f t="shared" si="270"/>
        <v>7851691.9783489285</v>
      </c>
      <c r="L897" s="29">
        <f t="shared" si="271"/>
        <v>6915389.2730817189</v>
      </c>
      <c r="M897" s="29">
        <f t="shared" si="272"/>
        <v>7517923.1902229674</v>
      </c>
      <c r="N897" s="29">
        <f t="shared" si="273"/>
        <v>6122844.6600784995</v>
      </c>
      <c r="O897" s="29">
        <f t="shared" si="274"/>
        <v>5607815.6686631581</v>
      </c>
      <c r="P897" s="29">
        <f t="shared" si="275"/>
        <v>86254.855358394547</v>
      </c>
      <c r="Q897" s="29">
        <f t="shared" si="276"/>
        <v>138757.81079393905</v>
      </c>
      <c r="R897" s="29">
        <f t="shared" si="277"/>
        <v>171259.64034927613</v>
      </c>
      <c r="S897" s="29">
        <f t="shared" si="278"/>
        <v>-17500.985145181501</v>
      </c>
      <c r="T897" s="29">
        <f t="shared" si="279"/>
        <v>133757.52932388717</v>
      </c>
    </row>
    <row r="898" spans="1:20">
      <c r="A898" s="25" t="s">
        <v>1079</v>
      </c>
      <c r="B898" t="str">
        <f>VLOOKUP(A898,'Branch Population-2'!$A$2:$B$943,2,0)</f>
        <v>220346.5</v>
      </c>
      <c r="C898">
        <f t="shared" si="248"/>
        <v>0</v>
      </c>
      <c r="D898" s="98">
        <f t="shared" si="249"/>
        <v>220346.5</v>
      </c>
      <c r="E898" s="120">
        <f t="shared" si="265"/>
        <v>2.1431925207495324E-2</v>
      </c>
      <c r="F898">
        <v>117160899.54348864</v>
      </c>
      <c r="G898" s="29">
        <f t="shared" si="266"/>
        <v>98669521.951707393</v>
      </c>
      <c r="H898" s="29">
        <f t="shared" si="267"/>
        <v>97614546.36802417</v>
      </c>
      <c r="I898" s="29">
        <f t="shared" si="268"/>
        <v>81467558.962205693</v>
      </c>
      <c r="J898" s="29">
        <f t="shared" si="269"/>
        <v>78918034.634971201</v>
      </c>
      <c r="K898" s="29">
        <f t="shared" si="270"/>
        <v>92031967.237700358</v>
      </c>
      <c r="L898" s="29">
        <f t="shared" si="271"/>
        <v>81057290.679662213</v>
      </c>
      <c r="M898" s="29">
        <f t="shared" si="272"/>
        <v>88119766.114875004</v>
      </c>
      <c r="N898" s="29">
        <f t="shared" si="273"/>
        <v>71767644.567784801</v>
      </c>
      <c r="O898" s="29">
        <f t="shared" si="274"/>
        <v>65730839.838930711</v>
      </c>
      <c r="P898" s="29">
        <f t="shared" si="275"/>
        <v>1011018.2676964377</v>
      </c>
      <c r="Q898" s="29">
        <f t="shared" si="276"/>
        <v>1626420.6915116603</v>
      </c>
      <c r="R898" s="29">
        <f t="shared" si="277"/>
        <v>2007384.096730608</v>
      </c>
      <c r="S898" s="29">
        <f t="shared" si="278"/>
        <v>-205134.14127174095</v>
      </c>
      <c r="T898" s="29">
        <f t="shared" si="279"/>
        <v>1567810.9368625917</v>
      </c>
    </row>
    <row r="899" spans="1:20">
      <c r="A899" s="25" t="s">
        <v>894</v>
      </c>
      <c r="B899" t="str">
        <f>VLOOKUP(A899,'Branch Population-2'!$A$2:$B$943,2,0)</f>
        <v>32584.63</v>
      </c>
      <c r="C899">
        <f t="shared" si="248"/>
        <v>0</v>
      </c>
      <c r="D899" s="98">
        <f t="shared" si="249"/>
        <v>32584.63</v>
      </c>
      <c r="E899" s="120">
        <f t="shared" si="265"/>
        <v>3.1693326332567495E-3</v>
      </c>
      <c r="F899">
        <v>17325641.941631686</v>
      </c>
      <c r="G899" s="29">
        <f t="shared" si="266"/>
        <v>14591154.681709323</v>
      </c>
      <c r="H899" s="29">
        <f t="shared" si="267"/>
        <v>14435145.899843708</v>
      </c>
      <c r="I899" s="29">
        <f t="shared" si="268"/>
        <v>12047344.821844943</v>
      </c>
      <c r="J899" s="29">
        <f t="shared" si="269"/>
        <v>11670323.599003032</v>
      </c>
      <c r="K899" s="29">
        <f t="shared" si="270"/>
        <v>13609599.429138144</v>
      </c>
      <c r="L899" s="29">
        <f t="shared" si="271"/>
        <v>11986674.740008313</v>
      </c>
      <c r="M899" s="29">
        <f t="shared" si="272"/>
        <v>13031066.863053145</v>
      </c>
      <c r="N899" s="29">
        <f t="shared" si="273"/>
        <v>10612930.744136065</v>
      </c>
      <c r="O899" s="29">
        <f t="shared" si="274"/>
        <v>9720213.8256828077</v>
      </c>
      <c r="P899" s="29">
        <f t="shared" si="275"/>
        <v>149508.41595455055</v>
      </c>
      <c r="Q899" s="29">
        <f t="shared" si="276"/>
        <v>240513.53870949434</v>
      </c>
      <c r="R899" s="29">
        <f t="shared" si="277"/>
        <v>296850.04327207862</v>
      </c>
      <c r="S899" s="29">
        <f t="shared" si="278"/>
        <v>-30335.0409183146</v>
      </c>
      <c r="T899" s="29">
        <f t="shared" si="279"/>
        <v>231846.38416140445</v>
      </c>
    </row>
    <row r="900" spans="1:20">
      <c r="A900" s="25" t="s">
        <v>747</v>
      </c>
      <c r="B900" t="str">
        <f>VLOOKUP(A900,'Branch Population-2'!$A$2:$B$943,2,0)</f>
        <v>TOTAL_POPULATION</v>
      </c>
      <c r="C900">
        <f t="shared" ref="C900:C963" si="280">N(B900)</f>
        <v>0</v>
      </c>
      <c r="D900" s="98">
        <v>178664</v>
      </c>
      <c r="E900" s="120">
        <f t="shared" si="265"/>
        <v>1.7377691432684177E-2</v>
      </c>
      <c r="F900">
        <v>94997810.067497551</v>
      </c>
      <c r="G900" s="29">
        <f t="shared" si="266"/>
        <v>80004408.828730419</v>
      </c>
      <c r="H900" s="29">
        <f t="shared" si="267"/>
        <v>79149000.834125653</v>
      </c>
      <c r="I900" s="29">
        <f t="shared" si="268"/>
        <v>66056506.250035815</v>
      </c>
      <c r="J900" s="29">
        <f t="shared" si="269"/>
        <v>63989270.263074264</v>
      </c>
      <c r="K900" s="29">
        <f t="shared" si="270"/>
        <v>74622466.862675354</v>
      </c>
      <c r="L900" s="29">
        <f t="shared" si="271"/>
        <v>65723847.585467294</v>
      </c>
      <c r="M900" s="29">
        <f t="shared" si="272"/>
        <v>71450328.882682621</v>
      </c>
      <c r="N900" s="29">
        <f t="shared" si="273"/>
        <v>58191504.966308527</v>
      </c>
      <c r="O900" s="29">
        <f t="shared" si="274"/>
        <v>53296670.330514513</v>
      </c>
      <c r="P900" s="29">
        <f t="shared" si="275"/>
        <v>819765.99482958112</v>
      </c>
      <c r="Q900" s="29">
        <f t="shared" si="276"/>
        <v>1318753.9916823695</v>
      </c>
      <c r="R900" s="29">
        <f t="shared" si="277"/>
        <v>1627651.3230674292</v>
      </c>
      <c r="S900" s="29">
        <f t="shared" si="278"/>
        <v>-166329.33228426284</v>
      </c>
      <c r="T900" s="29">
        <f t="shared" si="279"/>
        <v>1271231.3253154373</v>
      </c>
    </row>
    <row r="901" spans="1:20">
      <c r="A901" s="25" t="s">
        <v>1219</v>
      </c>
      <c r="B901" t="str">
        <f>VLOOKUP(A901,'Branch Population-2'!$A$2:$B$943,2,0)</f>
        <v>93687</v>
      </c>
      <c r="C901">
        <f t="shared" si="280"/>
        <v>0</v>
      </c>
      <c r="D901" s="98">
        <f t="shared" ref="D901:D963" si="281">VALUE(B901)</f>
        <v>93687</v>
      </c>
      <c r="E901" s="120">
        <f t="shared" si="265"/>
        <v>9.1124332672160181E-3</v>
      </c>
      <c r="F901">
        <v>49814511.215430327</v>
      </c>
      <c r="G901" s="29">
        <f t="shared" si="266"/>
        <v>41952340.986081511</v>
      </c>
      <c r="H901" s="29">
        <f t="shared" si="267"/>
        <v>41503786.107703455</v>
      </c>
      <c r="I901" s="29">
        <f t="shared" si="268"/>
        <v>34638404.496972561</v>
      </c>
      <c r="J901" s="29">
        <f t="shared" si="269"/>
        <v>33554396.874225579</v>
      </c>
      <c r="K901" s="29">
        <f t="shared" si="270"/>
        <v>39130183.209619544</v>
      </c>
      <c r="L901" s="29">
        <f t="shared" si="271"/>
        <v>34463966.488714427</v>
      </c>
      <c r="M901" s="29">
        <f t="shared" si="272"/>
        <v>37466792.202300899</v>
      </c>
      <c r="N901" s="29">
        <f t="shared" si="273"/>
        <v>30514191.587440938</v>
      </c>
      <c r="O901" s="29">
        <f t="shared" si="274"/>
        <v>27947460.894499805</v>
      </c>
      <c r="P901" s="29">
        <f t="shared" si="275"/>
        <v>429865.09177897603</v>
      </c>
      <c r="Q901" s="29">
        <f t="shared" si="276"/>
        <v>691522.10416617885</v>
      </c>
      <c r="R901" s="29">
        <f t="shared" si="277"/>
        <v>853500.25469159009</v>
      </c>
      <c r="S901" s="29">
        <f t="shared" si="278"/>
        <v>-87219.004129067602</v>
      </c>
      <c r="T901" s="29">
        <f t="shared" si="279"/>
        <v>666602.38870073098</v>
      </c>
    </row>
    <row r="902" spans="1:20">
      <c r="A902" s="25" t="s">
        <v>1094</v>
      </c>
      <c r="B902" t="str">
        <f>VLOOKUP(A902,'Branch Population-2'!$A$2:$B$943,2,0)</f>
        <v>72131.68</v>
      </c>
      <c r="C902">
        <f t="shared" si="280"/>
        <v>0</v>
      </c>
      <c r="D902" s="98">
        <f t="shared" si="281"/>
        <v>72131.679999999993</v>
      </c>
      <c r="E902" s="120">
        <f t="shared" si="265"/>
        <v>7.0158626111646253E-3</v>
      </c>
      <c r="F902">
        <v>38353286.820453547</v>
      </c>
      <c r="G902" s="29">
        <f t="shared" si="266"/>
        <v>32300029.195714623</v>
      </c>
      <c r="H902" s="29">
        <f t="shared" si="267"/>
        <v>31954676.938201789</v>
      </c>
      <c r="I902" s="29">
        <f t="shared" si="268"/>
        <v>26668868.774602514</v>
      </c>
      <c r="J902" s="29">
        <f t="shared" si="269"/>
        <v>25834267.485613152</v>
      </c>
      <c r="K902" s="29">
        <f t="shared" si="270"/>
        <v>30127187.908863015</v>
      </c>
      <c r="L902" s="29">
        <f t="shared" si="271"/>
        <v>26534565.118903078</v>
      </c>
      <c r="M902" s="29">
        <f t="shared" si="272"/>
        <v>28846506.620586243</v>
      </c>
      <c r="N902" s="29">
        <f t="shared" si="273"/>
        <v>23493546.629137248</v>
      </c>
      <c r="O902" s="29">
        <f t="shared" si="274"/>
        <v>21517364.266702674</v>
      </c>
      <c r="P902" s="29">
        <f t="shared" si="275"/>
        <v>330962.58011647005</v>
      </c>
      <c r="Q902" s="29">
        <f t="shared" si="276"/>
        <v>532418.06366562564</v>
      </c>
      <c r="R902" s="29">
        <f t="shared" si="277"/>
        <v>657128.60110081732</v>
      </c>
      <c r="S902" s="29">
        <f t="shared" si="278"/>
        <v>-67151.827849718553</v>
      </c>
      <c r="T902" s="29">
        <f t="shared" si="279"/>
        <v>513231.82713713468</v>
      </c>
    </row>
    <row r="903" spans="1:20">
      <c r="A903" s="25" t="s">
        <v>1088</v>
      </c>
      <c r="B903" t="str">
        <f>VLOOKUP(A903,'Branch Population-2'!$A$2:$B$943,2,0)</f>
        <v>313616</v>
      </c>
      <c r="C903">
        <f t="shared" si="280"/>
        <v>0</v>
      </c>
      <c r="D903" s="98">
        <f t="shared" si="281"/>
        <v>313616</v>
      </c>
      <c r="E903" s="120">
        <f t="shared" si="265"/>
        <v>3.050375048332446E-2</v>
      </c>
      <c r="F903">
        <v>166753420.95849368</v>
      </c>
      <c r="G903" s="29">
        <f t="shared" si="266"/>
        <v>140434909.54658532</v>
      </c>
      <c r="H903" s="29">
        <f t="shared" si="267"/>
        <v>138933377.99218172</v>
      </c>
      <c r="I903" s="29">
        <f t="shared" si="268"/>
        <v>115951603.36783703</v>
      </c>
      <c r="J903" s="29">
        <f t="shared" si="269"/>
        <v>112322902.11136155</v>
      </c>
      <c r="K903" s="29">
        <f t="shared" si="270"/>
        <v>130987773.51679574</v>
      </c>
      <c r="L903" s="29">
        <f t="shared" si="271"/>
        <v>115367674.43001339</v>
      </c>
      <c r="M903" s="29">
        <f t="shared" si="272"/>
        <v>125419594.00254889</v>
      </c>
      <c r="N903" s="29">
        <f t="shared" si="273"/>
        <v>102145854.9092924</v>
      </c>
      <c r="O903" s="29">
        <f t="shared" si="274"/>
        <v>93553757.681315988</v>
      </c>
      <c r="P903" s="29">
        <f t="shared" si="275"/>
        <v>1438967.7396368263</v>
      </c>
      <c r="Q903" s="29">
        <f t="shared" si="276"/>
        <v>2314861.1463722857</v>
      </c>
      <c r="R903" s="29">
        <f t="shared" si="277"/>
        <v>2857080.8743513799</v>
      </c>
      <c r="S903" s="29">
        <f t="shared" si="278"/>
        <v>-291964.4689118198</v>
      </c>
      <c r="T903" s="29">
        <f t="shared" si="279"/>
        <v>2231442.7266831943</v>
      </c>
    </row>
    <row r="904" spans="1:20">
      <c r="A904" s="25" t="s">
        <v>1095</v>
      </c>
      <c r="B904" t="str">
        <f>VLOOKUP(A904,'Branch Population-2'!$A$2:$B$943,2,0)</f>
        <v>120518.55</v>
      </c>
      <c r="C904">
        <f t="shared" si="280"/>
        <v>0</v>
      </c>
      <c r="D904" s="98">
        <f t="shared" si="281"/>
        <v>120518.55</v>
      </c>
      <c r="E904" s="120">
        <f t="shared" si="265"/>
        <v>1.1722194587687054E-2</v>
      </c>
      <c r="F904">
        <v>64081170.927048579</v>
      </c>
      <c r="G904" s="29">
        <f t="shared" si="266"/>
        <v>53967309.282484375</v>
      </c>
      <c r="H904" s="29">
        <f t="shared" si="267"/>
        <v>53390290.234617017</v>
      </c>
      <c r="I904" s="29">
        <f t="shared" si="268"/>
        <v>44558693.1408692</v>
      </c>
      <c r="J904" s="29">
        <f t="shared" si="269"/>
        <v>43164230.441856384</v>
      </c>
      <c r="K904" s="29">
        <f t="shared" si="270"/>
        <v>50336897.772985503</v>
      </c>
      <c r="L904" s="29">
        <f t="shared" si="271"/>
        <v>44334296.844476335</v>
      </c>
      <c r="M904" s="29">
        <f t="shared" si="272"/>
        <v>48197118.803810671</v>
      </c>
      <c r="N904" s="29">
        <f t="shared" si="273"/>
        <v>39253323.561866425</v>
      </c>
      <c r="O904" s="29">
        <f t="shared" si="274"/>
        <v>35951492.343514249</v>
      </c>
      <c r="P904" s="29">
        <f t="shared" si="275"/>
        <v>552976.58753956377</v>
      </c>
      <c r="Q904" s="29">
        <f t="shared" si="276"/>
        <v>889571.03212886339</v>
      </c>
      <c r="R904" s="29">
        <f t="shared" si="277"/>
        <v>1097939.0216365252</v>
      </c>
      <c r="S904" s="29">
        <f t="shared" si="278"/>
        <v>-112198.14819643322</v>
      </c>
      <c r="T904" s="29">
        <f t="shared" si="279"/>
        <v>857514.4183584539</v>
      </c>
    </row>
    <row r="905" spans="1:20">
      <c r="A905" s="25" t="s">
        <v>1163</v>
      </c>
      <c r="B905" t="str">
        <f>VLOOKUP(A905,'Branch Population-2'!$A$2:$B$943,2,0)</f>
        <v>105784.4</v>
      </c>
      <c r="C905">
        <f t="shared" si="280"/>
        <v>0</v>
      </c>
      <c r="D905" s="98">
        <f t="shared" si="281"/>
        <v>105784.4</v>
      </c>
      <c r="E905" s="120">
        <f t="shared" si="265"/>
        <v>1.0289082644470269E-2</v>
      </c>
      <c r="F905">
        <v>56246845.135585167</v>
      </c>
      <c r="G905" s="29">
        <f t="shared" si="266"/>
        <v>47369466.626191899</v>
      </c>
      <c r="H905" s="29">
        <f t="shared" si="267"/>
        <v>46862991.782549821</v>
      </c>
      <c r="I905" s="29">
        <f t="shared" si="268"/>
        <v>39111112.925694533</v>
      </c>
      <c r="J905" s="29">
        <f t="shared" si="269"/>
        <v>37887132.05355949</v>
      </c>
      <c r="K905" s="29">
        <f t="shared" si="270"/>
        <v>44182895.73494377</v>
      </c>
      <c r="L905" s="29">
        <f t="shared" si="271"/>
        <v>38914150.48650039</v>
      </c>
      <c r="M905" s="29">
        <f t="shared" si="272"/>
        <v>42304718.189771034</v>
      </c>
      <c r="N905" s="29">
        <f t="shared" si="273"/>
        <v>34454358.113318674</v>
      </c>
      <c r="O905" s="29">
        <f t="shared" si="274"/>
        <v>31556196.508033399</v>
      </c>
      <c r="P905" s="29">
        <f t="shared" si="275"/>
        <v>485371.72515700053</v>
      </c>
      <c r="Q905" s="29">
        <f t="shared" si="276"/>
        <v>780815.38394821819</v>
      </c>
      <c r="R905" s="29">
        <f t="shared" si="277"/>
        <v>963709.07748563879</v>
      </c>
      <c r="S905" s="29">
        <f t="shared" si="278"/>
        <v>-98481.219597072559</v>
      </c>
      <c r="T905" s="29">
        <f t="shared" si="279"/>
        <v>752677.89263476885</v>
      </c>
    </row>
    <row r="906" spans="1:20">
      <c r="A906" s="25" t="s">
        <v>1165</v>
      </c>
      <c r="B906" t="str">
        <f>VLOOKUP(A906,'Branch Population-2'!$A$2:$B$943,2,0)</f>
        <v>158676.6</v>
      </c>
      <c r="C906">
        <f t="shared" si="280"/>
        <v>0</v>
      </c>
      <c r="D906" s="98">
        <f t="shared" si="281"/>
        <v>158676.6</v>
      </c>
      <c r="E906" s="120">
        <f t="shared" si="265"/>
        <v>1.5433623966705405E-2</v>
      </c>
      <c r="F906">
        <v>84370267.703377768</v>
      </c>
      <c r="G906" s="29">
        <f t="shared" si="266"/>
        <v>71054199.939287871</v>
      </c>
      <c r="H906" s="29">
        <f t="shared" si="267"/>
        <v>70294487.673824742</v>
      </c>
      <c r="I906" s="29">
        <f t="shared" si="268"/>
        <v>58666669.388541818</v>
      </c>
      <c r="J906" s="29">
        <f t="shared" si="269"/>
        <v>56830698.080339245</v>
      </c>
      <c r="K906" s="29">
        <f t="shared" si="270"/>
        <v>66274343.602415666</v>
      </c>
      <c r="L906" s="29">
        <f t="shared" si="271"/>
        <v>58371225.729750596</v>
      </c>
      <c r="M906" s="29">
        <f t="shared" si="272"/>
        <v>63457077.284656562</v>
      </c>
      <c r="N906" s="29">
        <f t="shared" si="273"/>
        <v>51681537.169978023</v>
      </c>
      <c r="O906" s="29">
        <f t="shared" si="274"/>
        <v>47334294.762050107</v>
      </c>
      <c r="P906" s="29">
        <f t="shared" si="275"/>
        <v>728057.58773550089</v>
      </c>
      <c r="Q906" s="29">
        <f t="shared" si="276"/>
        <v>1171223.0759223276</v>
      </c>
      <c r="R906" s="29">
        <f t="shared" si="277"/>
        <v>1445563.6162284585</v>
      </c>
      <c r="S906" s="29">
        <f t="shared" si="278"/>
        <v>-147721.82939560886</v>
      </c>
      <c r="T906" s="29">
        <f t="shared" si="279"/>
        <v>1129016.8389521535</v>
      </c>
    </row>
    <row r="907" spans="1:20">
      <c r="A907" s="25" t="s">
        <v>1080</v>
      </c>
      <c r="B907" t="str">
        <f>VLOOKUP(A907,'Branch Population-2'!$A$2:$B$943,2,0)</f>
        <v>160049</v>
      </c>
      <c r="C907">
        <f t="shared" si="280"/>
        <v>0</v>
      </c>
      <c r="D907" s="98">
        <f t="shared" si="281"/>
        <v>160049</v>
      </c>
      <c r="E907" s="120">
        <f t="shared" si="265"/>
        <v>1.5567109972404458E-2</v>
      </c>
      <c r="F907">
        <v>85099989.385063127</v>
      </c>
      <c r="G907" s="29">
        <f t="shared" si="266"/>
        <v>71668750.440096915</v>
      </c>
      <c r="H907" s="29">
        <f t="shared" si="267"/>
        <v>70902467.39410837</v>
      </c>
      <c r="I907" s="29">
        <f t="shared" si="268"/>
        <v>59174079.66245009</v>
      </c>
      <c r="J907" s="29">
        <f t="shared" si="269"/>
        <v>57322228.967977732</v>
      </c>
      <c r="K907" s="29">
        <f t="shared" si="270"/>
        <v>66847552.942418888</v>
      </c>
      <c r="L907" s="29">
        <f t="shared" si="271"/>
        <v>58876080.700121209</v>
      </c>
      <c r="M907" s="29">
        <f t="shared" si="272"/>
        <v>64005919.980211303</v>
      </c>
      <c r="N907" s="29">
        <f t="shared" si="273"/>
        <v>52128532.767388582</v>
      </c>
      <c r="O907" s="29">
        <f t="shared" si="274"/>
        <v>47743690.893120706</v>
      </c>
      <c r="P907" s="29">
        <f t="shared" si="275"/>
        <v>734354.58573903888</v>
      </c>
      <c r="Q907" s="29">
        <f t="shared" si="276"/>
        <v>1181353.0292323669</v>
      </c>
      <c r="R907" s="29">
        <f t="shared" si="277"/>
        <v>1458066.3513949034</v>
      </c>
      <c r="S907" s="29">
        <f t="shared" si="278"/>
        <v>-148999.48116444267</v>
      </c>
      <c r="T907" s="29">
        <f t="shared" si="279"/>
        <v>1138781.7488996689</v>
      </c>
    </row>
    <row r="908" spans="1:20">
      <c r="A908" s="25" t="s">
        <v>1195</v>
      </c>
      <c r="B908" t="str">
        <f>VLOOKUP(A908,'Branch Population-2'!$A$2:$B$943,2,0)</f>
        <v>125454</v>
      </c>
      <c r="C908">
        <f t="shared" si="280"/>
        <v>0</v>
      </c>
      <c r="D908" s="98">
        <f t="shared" si="281"/>
        <v>125454</v>
      </c>
      <c r="E908" s="120">
        <f t="shared" si="265"/>
        <v>1.2202239404670001E-2</v>
      </c>
      <c r="F908">
        <v>66705409.395333357</v>
      </c>
      <c r="G908" s="29">
        <f t="shared" si="266"/>
        <v>56177367.042042866</v>
      </c>
      <c r="H908" s="29">
        <f t="shared" si="267"/>
        <v>55576718.032980345</v>
      </c>
      <c r="I908" s="29">
        <f t="shared" si="268"/>
        <v>46383451.255384378</v>
      </c>
      <c r="J908" s="29">
        <f t="shared" si="269"/>
        <v>44931882.816816591</v>
      </c>
      <c r="K908" s="29">
        <f t="shared" si="270"/>
        <v>52398283.693357781</v>
      </c>
      <c r="L908" s="29">
        <f t="shared" si="271"/>
        <v>46149865.529637836</v>
      </c>
      <c r="M908" s="29">
        <f t="shared" si="272"/>
        <v>50170876.951417558</v>
      </c>
      <c r="N908" s="29">
        <f t="shared" si="273"/>
        <v>40860817.31094832</v>
      </c>
      <c r="O908" s="29">
        <f t="shared" si="274"/>
        <v>37423770.203534946</v>
      </c>
      <c r="P908" s="29">
        <f t="shared" si="275"/>
        <v>575621.96701825934</v>
      </c>
      <c r="Q908" s="29">
        <f t="shared" si="276"/>
        <v>926000.55563806929</v>
      </c>
      <c r="R908" s="29">
        <f t="shared" si="277"/>
        <v>1142901.586688428</v>
      </c>
      <c r="S908" s="29">
        <f t="shared" si="278"/>
        <v>-116792.86287327</v>
      </c>
      <c r="T908" s="29">
        <f t="shared" si="279"/>
        <v>892631.1662457065</v>
      </c>
    </row>
    <row r="909" spans="1:20">
      <c r="A909" s="25" t="s">
        <v>1226</v>
      </c>
      <c r="B909" t="str">
        <f>VLOOKUP(A909,'Branch Population-2'!$A$2:$B$943,2,0)</f>
        <v>212024.45</v>
      </c>
      <c r="C909">
        <f t="shared" si="280"/>
        <v>0</v>
      </c>
      <c r="D909" s="98">
        <f t="shared" si="281"/>
        <v>212024.45</v>
      </c>
      <c r="E909" s="120">
        <f t="shared" si="265"/>
        <v>2.0622483926726005E-2</v>
      </c>
      <c r="F909">
        <v>112735964.88808957</v>
      </c>
      <c r="G909" s="29">
        <f t="shared" si="266"/>
        <v>94942969.929514125</v>
      </c>
      <c r="H909" s="29">
        <f t="shared" si="267"/>
        <v>93927838.679896533</v>
      </c>
      <c r="I909" s="29">
        <f t="shared" si="268"/>
        <v>78390690.942693591</v>
      </c>
      <c r="J909" s="29">
        <f t="shared" si="269"/>
        <v>75937457.089451015</v>
      </c>
      <c r="K909" s="29">
        <f t="shared" si="270"/>
        <v>88556102.484003305</v>
      </c>
      <c r="L909" s="29">
        <f t="shared" si="271"/>
        <v>77995917.678953409</v>
      </c>
      <c r="M909" s="29">
        <f t="shared" si="272"/>
        <v>84791657.433337986</v>
      </c>
      <c r="N909" s="29">
        <f t="shared" si="273"/>
        <v>69057123.064264968</v>
      </c>
      <c r="O909" s="29">
        <f t="shared" si="274"/>
        <v>63248316.469230838</v>
      </c>
      <c r="P909" s="29">
        <f t="shared" si="275"/>
        <v>972834.11421688087</v>
      </c>
      <c r="Q909" s="29">
        <f t="shared" si="276"/>
        <v>1564994.0098271561</v>
      </c>
      <c r="R909" s="29">
        <f t="shared" si="277"/>
        <v>1931569.1833001839</v>
      </c>
      <c r="S909" s="29">
        <f t="shared" si="278"/>
        <v>-197386.63187009175</v>
      </c>
      <c r="T909" s="29">
        <f t="shared" si="279"/>
        <v>1508597.829292844</v>
      </c>
    </row>
    <row r="910" spans="1:20">
      <c r="A910" s="25" t="s">
        <v>1082</v>
      </c>
      <c r="B910" t="str">
        <f>VLOOKUP(A910,'Branch Population-2'!$A$2:$B$943,2,0)</f>
        <v>23811.845</v>
      </c>
      <c r="C910">
        <f t="shared" si="280"/>
        <v>0</v>
      </c>
      <c r="D910" s="98">
        <f t="shared" si="281"/>
        <v>23811.845000000001</v>
      </c>
      <c r="E910" s="120">
        <f t="shared" si="265"/>
        <v>2.3160507704568555E-3</v>
      </c>
      <c r="F910">
        <v>12661046.034269309</v>
      </c>
      <c r="G910" s="29">
        <f t="shared" si="266"/>
        <v>10662766.882787582</v>
      </c>
      <c r="H910" s="29">
        <f t="shared" si="267"/>
        <v>10548760.465270402</v>
      </c>
      <c r="I910" s="29">
        <f t="shared" si="268"/>
        <v>8803828.9082713053</v>
      </c>
      <c r="J910" s="29">
        <f t="shared" si="269"/>
        <v>8528313.3992714472</v>
      </c>
      <c r="K910" s="29">
        <f t="shared" si="270"/>
        <v>9945476.5059086438</v>
      </c>
      <c r="L910" s="29">
        <f t="shared" si="271"/>
        <v>8759493.0792368446</v>
      </c>
      <c r="M910" s="29">
        <f t="shared" si="272"/>
        <v>9522702.7076157592</v>
      </c>
      <c r="N910" s="29">
        <f t="shared" si="273"/>
        <v>7755603.2360994332</v>
      </c>
      <c r="O910" s="29">
        <f t="shared" si="274"/>
        <v>7103233.1803066675</v>
      </c>
      <c r="P910" s="29">
        <f t="shared" si="275"/>
        <v>109256.1501206331</v>
      </c>
      <c r="Q910" s="29">
        <f t="shared" si="276"/>
        <v>175759.8936723228</v>
      </c>
      <c r="R910" s="29">
        <f t="shared" si="277"/>
        <v>216928.87777574977</v>
      </c>
      <c r="S910" s="29">
        <f t="shared" si="278"/>
        <v>-22167.9145172299</v>
      </c>
      <c r="T910" s="29">
        <f t="shared" si="279"/>
        <v>169426.20381025711</v>
      </c>
    </row>
    <row r="911" spans="1:20">
      <c r="A911" s="25" t="s">
        <v>57</v>
      </c>
      <c r="B911" t="str">
        <f>VLOOKUP(A911,'Branch Population-2'!$A$2:$B$943,2,0)</f>
        <v>65228.66</v>
      </c>
      <c r="C911">
        <f t="shared" si="280"/>
        <v>0</v>
      </c>
      <c r="D911" s="98">
        <f t="shared" si="281"/>
        <v>65228.66</v>
      </c>
      <c r="E911" s="120">
        <f t="shared" si="265"/>
        <v>6.3444427867251898E-3</v>
      </c>
      <c r="F911">
        <v>34682867.581814893</v>
      </c>
      <c r="G911" s="29">
        <f t="shared" si="266"/>
        <v>29208908.241113238</v>
      </c>
      <c r="H911" s="29">
        <f t="shared" si="267"/>
        <v>28896606.281897303</v>
      </c>
      <c r="I911" s="29">
        <f t="shared" si="268"/>
        <v>24116651.295008853</v>
      </c>
      <c r="J911" s="29">
        <f t="shared" si="269"/>
        <v>23361921.560236994</v>
      </c>
      <c r="K911" s="29">
        <f t="shared" si="270"/>
        <v>27244008.414379604</v>
      </c>
      <c r="L911" s="29">
        <f t="shared" si="271"/>
        <v>23995200.533091545</v>
      </c>
      <c r="M911" s="29">
        <f t="shared" si="272"/>
        <v>26085888.648953822</v>
      </c>
      <c r="N911" s="29">
        <f t="shared" si="273"/>
        <v>21245208.281106722</v>
      </c>
      <c r="O911" s="29">
        <f t="shared" si="274"/>
        <v>19458147.070037719</v>
      </c>
      <c r="P911" s="29">
        <f t="shared" si="275"/>
        <v>299289.3775819444</v>
      </c>
      <c r="Q911" s="29">
        <f t="shared" si="276"/>
        <v>481465.52045791055</v>
      </c>
      <c r="R911" s="29">
        <f t="shared" si="277"/>
        <v>594241.22795255634</v>
      </c>
      <c r="S911" s="29">
        <f t="shared" si="278"/>
        <v>-60725.380958655383</v>
      </c>
      <c r="T911" s="29">
        <f t="shared" si="279"/>
        <v>464115.41161258047</v>
      </c>
    </row>
    <row r="912" spans="1:20">
      <c r="A912" s="25" t="s">
        <v>1096</v>
      </c>
      <c r="B912" t="str">
        <f>VLOOKUP(A912,'Branch Population-2'!$A$2:$B$943,2,0)</f>
        <v>22582.35</v>
      </c>
      <c r="C912">
        <f t="shared" si="280"/>
        <v>0</v>
      </c>
      <c r="D912" s="98">
        <f t="shared" si="281"/>
        <v>22582.35</v>
      </c>
      <c r="E912" s="120">
        <f t="shared" si="265"/>
        <v>2.196464369570118E-3</v>
      </c>
      <c r="F912">
        <v>12007308.669781005</v>
      </c>
      <c r="G912" s="29">
        <f t="shared" si="266"/>
        <v>10112208.176876597</v>
      </c>
      <c r="H912" s="29">
        <f t="shared" si="267"/>
        <v>10004088.338929597</v>
      </c>
      <c r="I912" s="29">
        <f t="shared" si="268"/>
        <v>8349254.1525740856</v>
      </c>
      <c r="J912" s="29">
        <f t="shared" si="269"/>
        <v>8087964.544202162</v>
      </c>
      <c r="K912" s="29">
        <f t="shared" si="270"/>
        <v>9431954.1964600403</v>
      </c>
      <c r="L912" s="29">
        <f t="shared" si="271"/>
        <v>8307207.5489280289</v>
      </c>
      <c r="M912" s="29">
        <f t="shared" si="272"/>
        <v>9031009.7974065728</v>
      </c>
      <c r="N912" s="29">
        <f t="shared" si="273"/>
        <v>7355152.3092280338</v>
      </c>
      <c r="O912" s="29">
        <f t="shared" si="274"/>
        <v>6736466.5698646307</v>
      </c>
      <c r="P912" s="29">
        <f t="shared" si="275"/>
        <v>103614.84469921078</v>
      </c>
      <c r="Q912" s="29">
        <f t="shared" si="276"/>
        <v>166684.75016829558</v>
      </c>
      <c r="R912" s="29">
        <f t="shared" si="277"/>
        <v>205728.02498249096</v>
      </c>
      <c r="S912" s="29">
        <f t="shared" si="278"/>
        <v>-21023.301823028272</v>
      </c>
      <c r="T912" s="29">
        <f t="shared" si="279"/>
        <v>160678.09250457323</v>
      </c>
    </row>
    <row r="913" spans="1:20">
      <c r="A913" s="25" t="s">
        <v>1083</v>
      </c>
      <c r="B913" t="str">
        <f>VLOOKUP(A913,'Branch Population-2'!$A$2:$B$943,2,0)</f>
        <v>47623.69</v>
      </c>
      <c r="C913">
        <f t="shared" si="280"/>
        <v>0</v>
      </c>
      <c r="D913" s="98">
        <f t="shared" si="281"/>
        <v>47623.69</v>
      </c>
      <c r="E913" s="120">
        <f t="shared" si="265"/>
        <v>4.632101540913711E-3</v>
      </c>
      <c r="F913">
        <v>25322092.068538617</v>
      </c>
      <c r="G913" s="29">
        <f t="shared" si="266"/>
        <v>21325533.765575163</v>
      </c>
      <c r="H913" s="29">
        <f t="shared" si="267"/>
        <v>21097520.930540804</v>
      </c>
      <c r="I913" s="29">
        <f t="shared" si="268"/>
        <v>17607657.816542611</v>
      </c>
      <c r="J913" s="29">
        <f t="shared" si="269"/>
        <v>17056626.798542894</v>
      </c>
      <c r="K913" s="29">
        <f t="shared" si="270"/>
        <v>19890953.011817288</v>
      </c>
      <c r="L913" s="29">
        <f t="shared" si="271"/>
        <v>17518986.158473689</v>
      </c>
      <c r="M913" s="29">
        <f t="shared" si="272"/>
        <v>19045405.415231518</v>
      </c>
      <c r="N913" s="29">
        <f t="shared" si="273"/>
        <v>15511206.472198866</v>
      </c>
      <c r="O913" s="29">
        <f t="shared" si="274"/>
        <v>14206466.360613335</v>
      </c>
      <c r="P913" s="29">
        <f t="shared" si="275"/>
        <v>218512.3002412662</v>
      </c>
      <c r="Q913" s="29">
        <f t="shared" si="276"/>
        <v>351519.78734464559</v>
      </c>
      <c r="R913" s="29">
        <f t="shared" si="277"/>
        <v>433857.75555149955</v>
      </c>
      <c r="S913" s="29">
        <f t="shared" si="278"/>
        <v>-44335.829034459799</v>
      </c>
      <c r="T913" s="29">
        <f t="shared" si="279"/>
        <v>338852.40762051422</v>
      </c>
    </row>
    <row r="914" spans="1:20">
      <c r="A914" s="25" t="s">
        <v>1229</v>
      </c>
      <c r="B914" t="str">
        <f>VLOOKUP(A914,'Branch Population-2'!$A$2:$B$943,2,0)</f>
        <v>160885</v>
      </c>
      <c r="C914">
        <f t="shared" si="280"/>
        <v>0</v>
      </c>
      <c r="D914" s="98">
        <f t="shared" si="281"/>
        <v>160885</v>
      </c>
      <c r="E914" s="120">
        <f t="shared" si="265"/>
        <v>1.5648423219828247E-2</v>
      </c>
      <c r="F914">
        <v>85544500.698010489</v>
      </c>
      <c r="G914" s="29">
        <f t="shared" si="266"/>
        <v>72043105.015057847</v>
      </c>
      <c r="H914" s="29">
        <f t="shared" si="267"/>
        <v>71272819.36595121</v>
      </c>
      <c r="I914" s="29">
        <f t="shared" si="268"/>
        <v>59483169.569902234</v>
      </c>
      <c r="J914" s="29">
        <f t="shared" si="269"/>
        <v>57621645.917894498</v>
      </c>
      <c r="K914" s="29">
        <f t="shared" si="270"/>
        <v>67196724.472761855</v>
      </c>
      <c r="L914" s="29">
        <f t="shared" si="271"/>
        <v>59183614.039694093</v>
      </c>
      <c r="M914" s="29">
        <f t="shared" si="272"/>
        <v>64340248.523991369</v>
      </c>
      <c r="N914" s="29">
        <f t="shared" si="273"/>
        <v>52400820.962838329</v>
      </c>
      <c r="O914" s="29">
        <f t="shared" si="274"/>
        <v>47993075.304061405</v>
      </c>
      <c r="P914" s="29">
        <f t="shared" si="275"/>
        <v>738190.41372720397</v>
      </c>
      <c r="Q914" s="29">
        <f t="shared" si="276"/>
        <v>1187523.709039415</v>
      </c>
      <c r="R914" s="29">
        <f t="shared" si="277"/>
        <v>1465682.41566126</v>
      </c>
      <c r="S914" s="29">
        <f t="shared" si="278"/>
        <v>-149777.76510407036</v>
      </c>
      <c r="T914" s="29">
        <f t="shared" si="279"/>
        <v>1144730.0618668236</v>
      </c>
    </row>
    <row r="915" spans="1:20">
      <c r="A915" s="25" t="s">
        <v>753</v>
      </c>
      <c r="B915" t="str">
        <f>VLOOKUP(A915,'Branch Population-2'!$A$2:$B$943,2,0)</f>
        <v>185992.64</v>
      </c>
      <c r="C915">
        <f t="shared" si="280"/>
        <v>0</v>
      </c>
      <c r="D915" s="98">
        <f t="shared" si="281"/>
        <v>185992.64</v>
      </c>
      <c r="E915" s="120">
        <f t="shared" si="265"/>
        <v>1.8090509037468727E-2</v>
      </c>
      <c r="F915">
        <v>98894536.608787715</v>
      </c>
      <c r="G915" s="29">
        <f t="shared" si="266"/>
        <v>83286119.250072092</v>
      </c>
      <c r="H915" s="29">
        <f t="shared" si="267"/>
        <v>82395623.172554255</v>
      </c>
      <c r="I915" s="29">
        <f t="shared" si="268"/>
        <v>68766085.98610051</v>
      </c>
      <c r="J915" s="29">
        <f t="shared" si="269"/>
        <v>66614053.798765711</v>
      </c>
      <c r="K915" s="29">
        <f t="shared" si="270"/>
        <v>77683414.762355626</v>
      </c>
      <c r="L915" s="29">
        <f t="shared" si="271"/>
        <v>68419781.955954686</v>
      </c>
      <c r="M915" s="29">
        <f t="shared" si="272"/>
        <v>74381158.474893615</v>
      </c>
      <c r="N915" s="29">
        <f t="shared" si="273"/>
        <v>60578469.273366965</v>
      </c>
      <c r="O915" s="29">
        <f t="shared" si="274"/>
        <v>55482852.829792611</v>
      </c>
      <c r="P915" s="29">
        <f t="shared" si="275"/>
        <v>853392.07428793807</v>
      </c>
      <c r="Q915" s="29">
        <f t="shared" si="276"/>
        <v>1372848.1195066827</v>
      </c>
      <c r="R915" s="29">
        <f t="shared" si="277"/>
        <v>1694416.1474992393</v>
      </c>
      <c r="S915" s="29">
        <f t="shared" si="278"/>
        <v>-173152.01507291495</v>
      </c>
      <c r="T915" s="29">
        <f t="shared" si="279"/>
        <v>1323376.1152001356</v>
      </c>
    </row>
    <row r="916" spans="1:20">
      <c r="A916" s="25" t="s">
        <v>1197</v>
      </c>
      <c r="B916" t="str">
        <f>VLOOKUP(A916,'Branch Population-2'!$A$2:$B$943,2,0)</f>
        <v>62492.61</v>
      </c>
      <c r="C916">
        <f t="shared" si="280"/>
        <v>0</v>
      </c>
      <c r="D916" s="98">
        <f t="shared" si="281"/>
        <v>62492.61</v>
      </c>
      <c r="E916" s="120">
        <f t="shared" si="265"/>
        <v>6.0783218410148301E-3</v>
      </c>
      <c r="F916">
        <v>33228076.699291401</v>
      </c>
      <c r="G916" s="29">
        <f t="shared" si="266"/>
        <v>27983725.424340703</v>
      </c>
      <c r="H916" s="29">
        <f t="shared" si="267"/>
        <v>27684523.132901363</v>
      </c>
      <c r="I916" s="29">
        <f t="shared" si="268"/>
        <v>23105065.838926986</v>
      </c>
      <c r="J916" s="29">
        <f t="shared" si="269"/>
        <v>22381993.634615239</v>
      </c>
      <c r="K916" s="29">
        <f t="shared" si="270"/>
        <v>26101244.340701509</v>
      </c>
      <c r="L916" s="29">
        <f t="shared" si="271"/>
        <v>22988709.39225613</v>
      </c>
      <c r="M916" s="29">
        <f t="shared" si="272"/>
        <v>24991702.509947281</v>
      </c>
      <c r="N916" s="29">
        <f t="shared" si="273"/>
        <v>20354066.992637478</v>
      </c>
      <c r="O916" s="29">
        <f t="shared" si="274"/>
        <v>18641964.991623465</v>
      </c>
      <c r="P916" s="29">
        <f t="shared" si="275"/>
        <v>286735.52929603634</v>
      </c>
      <c r="Q916" s="29">
        <f t="shared" si="276"/>
        <v>461270.19930231926</v>
      </c>
      <c r="R916" s="29">
        <f t="shared" si="277"/>
        <v>569315.47121097066</v>
      </c>
      <c r="S916" s="29">
        <f t="shared" si="278"/>
        <v>-58178.223335427654</v>
      </c>
      <c r="T916" s="29">
        <f t="shared" si="279"/>
        <v>444647.84977791138</v>
      </c>
    </row>
    <row r="917" spans="1:20">
      <c r="A917" s="25" t="s">
        <v>752</v>
      </c>
      <c r="B917" t="str">
        <f>VLOOKUP(A917,'Branch Population-2'!$A$2:$B$943,2,0)</f>
        <v>274889</v>
      </c>
      <c r="C917">
        <f t="shared" si="280"/>
        <v>0</v>
      </c>
      <c r="D917" s="98">
        <f t="shared" si="281"/>
        <v>274889</v>
      </c>
      <c r="E917" s="120">
        <f t="shared" ref="E917:E918" si="282">D917/$D$851*100%</f>
        <v>2.6736982381672419E-2</v>
      </c>
      <c r="F917">
        <v>146161806.58467478</v>
      </c>
      <c r="G917" s="29">
        <f t="shared" ref="G917:G918" si="283">$Y$9*E917</f>
        <v>123093247.31630814</v>
      </c>
      <c r="H917" s="29">
        <f t="shared" ref="H917:H918" si="284">$Z$9*E917</f>
        <v>121777132.99988788</v>
      </c>
      <c r="I917" s="29">
        <f t="shared" ref="I917:I918" si="285">$AA$9*E917</f>
        <v>101633272.2124552</v>
      </c>
      <c r="J917" s="29">
        <f t="shared" ref="J917:J918" si="286">$AB$9*E917</f>
        <v>98452662.614439517</v>
      </c>
      <c r="K917" s="29">
        <f t="shared" ref="K917:K918" si="287">$X$21*E917</f>
        <v>114812694.74216387</v>
      </c>
      <c r="L917" s="29">
        <f>$Y$21*E917</f>
        <v>101121449.97829176</v>
      </c>
      <c r="M917" s="29">
        <f>$Z$21*E917</f>
        <v>109932104.15210532</v>
      </c>
      <c r="N917" s="29">
        <f>$AA$21*E917</f>
        <v>89532332.247590929</v>
      </c>
      <c r="O917" s="29">
        <f>$AB$21*E917</f>
        <v>82001233.659185976</v>
      </c>
      <c r="P917" s="29">
        <f t="shared" ref="P917:P918" si="288">$X$33*E917</f>
        <v>1261276.2199027713</v>
      </c>
      <c r="Q917" s="29">
        <f t="shared" ref="Q917:Q918" si="289">$Y$33*E917</f>
        <v>2029009.5711479364</v>
      </c>
      <c r="R917" s="29">
        <f t="shared" ref="R917:R918" si="290">$Z$33*E917</f>
        <v>2504273.0742997057</v>
      </c>
      <c r="S917" s="29">
        <f t="shared" ref="S917:S918" si="291">$AA$33*E917</f>
        <v>-255911.11708172172</v>
      </c>
      <c r="T917" s="29">
        <f t="shared" ref="T917:T918" si="292">$AB$33*E917</f>
        <v>1955892.1091245874</v>
      </c>
    </row>
    <row r="918" spans="1:20">
      <c r="A918" s="25" t="s">
        <v>1114</v>
      </c>
      <c r="B918" t="str">
        <f>VLOOKUP(A918,'Branch Population-2'!$A$2:$B$943,2,0)</f>
        <v>490138</v>
      </c>
      <c r="C918">
        <f t="shared" si="280"/>
        <v>0</v>
      </c>
      <c r="D918" s="98">
        <f t="shared" si="281"/>
        <v>490138</v>
      </c>
      <c r="E918" s="120">
        <f t="shared" si="282"/>
        <v>4.7673101035647682E-2</v>
      </c>
      <c r="F918">
        <v>260612303.71458781</v>
      </c>
      <c r="G918" s="29">
        <f t="shared" si="283"/>
        <v>219480146.72511682</v>
      </c>
      <c r="H918" s="29">
        <f t="shared" si="284"/>
        <v>217133462.64964783</v>
      </c>
      <c r="I918" s="29">
        <f t="shared" si="285"/>
        <v>181216159.16121912</v>
      </c>
      <c r="J918" s="29">
        <f t="shared" si="286"/>
        <v>175545005.97883564</v>
      </c>
      <c r="K918" s="29">
        <f t="shared" si="287"/>
        <v>204715592.75029087</v>
      </c>
      <c r="L918" s="29">
        <f>$Y$21*E918</f>
        <v>180303559.79853675</v>
      </c>
      <c r="M918" s="29">
        <f>$Z$21*E918</f>
        <v>196013305.97042659</v>
      </c>
      <c r="N918" s="29">
        <f>$AA$21*E918</f>
        <v>159639702.80065671</v>
      </c>
      <c r="O918" s="29">
        <f>$AB$21*E918</f>
        <v>146211455.03547284</v>
      </c>
      <c r="P918" s="29">
        <f t="shared" si="288"/>
        <v>2248905.5723244823</v>
      </c>
      <c r="Q918" s="29">
        <f t="shared" si="289"/>
        <v>3617804.6163480794</v>
      </c>
      <c r="R918" s="29">
        <f t="shared" si="290"/>
        <v>4465218.3102674503</v>
      </c>
      <c r="S918" s="29">
        <f t="shared" si="291"/>
        <v>-456299.6813411992</v>
      </c>
      <c r="T918" s="29">
        <f t="shared" si="292"/>
        <v>3487433.2788220225</v>
      </c>
    </row>
    <row r="919" spans="1:20" s="98" customFormat="1" ht="15.75">
      <c r="A919" s="118" t="s">
        <v>268</v>
      </c>
      <c r="B919" s="98" t="e">
        <f>VLOOKUP(A919,'Branch Population-2'!$A$2:$B$943,2,0)</f>
        <v>#N/A</v>
      </c>
      <c r="C919" s="98" t="e">
        <f t="shared" si="280"/>
        <v>#N/A</v>
      </c>
      <c r="D919" s="117">
        <f>SUM(D920:D982)</f>
        <v>7709183.5799999991</v>
      </c>
      <c r="E919" s="91"/>
      <c r="G919" s="11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</row>
    <row r="920" spans="1:20">
      <c r="A920" s="25" t="s">
        <v>449</v>
      </c>
      <c r="B920" t="str">
        <f>VLOOKUP(A920,'Branch Population-2'!$A$2:$B$943,2,0)</f>
        <v>38008.2</v>
      </c>
      <c r="C920">
        <f t="shared" si="280"/>
        <v>0</v>
      </c>
      <c r="D920" s="98">
        <f t="shared" si="281"/>
        <v>38008.199999999997</v>
      </c>
      <c r="E920" s="120">
        <f>D920/$D$919*100%</f>
        <v>4.93024969577907E-3</v>
      </c>
      <c r="F920">
        <v>25342892.079074644</v>
      </c>
      <c r="G920" s="29">
        <f>$Y$10*E920</f>
        <v>21343050.933027595</v>
      </c>
      <c r="H920" s="29">
        <f t="shared" ref="H920:H951" si="293">$Z$10*E920</f>
        <v>21114850.804251533</v>
      </c>
      <c r="I920" s="29">
        <f t="shared" ref="I920:I951" si="294">$AA$10*E920</f>
        <v>17622121.055484619</v>
      </c>
      <c r="J920" s="29">
        <f t="shared" ref="J920:J951" si="295">$AB$10*E920</f>
        <v>17070637.410942473</v>
      </c>
      <c r="K920" s="29">
        <f t="shared" ref="K920:K951" si="296">$X$22*E920</f>
        <v>19907291.789478216</v>
      </c>
      <c r="L920" s="29">
        <f t="shared" ref="L920:L951" si="297">$Y$22*E920</f>
        <v>17533376.560960595</v>
      </c>
      <c r="M920" s="29">
        <f t="shared" ref="M920:M951" si="298">$Z$22*E920</f>
        <v>19061049.645266995</v>
      </c>
      <c r="N920" s="29">
        <f t="shared" ref="N920:N951" si="299">$AA$22*E920</f>
        <v>15523947.649238067</v>
      </c>
      <c r="O920" s="29">
        <f>$AB$22*E920</f>
        <v>14218135.801241724</v>
      </c>
      <c r="P920" s="29">
        <f>$X$34*E920</f>
        <v>218691.79007705729</v>
      </c>
      <c r="Q920" s="29">
        <f>$Y$34*E920</f>
        <v>351808.53186309215</v>
      </c>
      <c r="R920" s="29">
        <f>$Z$34*E920</f>
        <v>434214.1339211138</v>
      </c>
      <c r="S920" s="29">
        <f>$AA$34*E920</f>
        <v>-44372.247262011631</v>
      </c>
      <c r="T920" s="29">
        <f>$AB$34*E920</f>
        <v>339130.74693108886</v>
      </c>
    </row>
    <row r="921" spans="1:20">
      <c r="A921" s="25" t="s">
        <v>389</v>
      </c>
      <c r="B921" t="str">
        <f>VLOOKUP(A921,'Branch Population-2'!$A$2:$B$943,2,0)</f>
        <v>125653</v>
      </c>
      <c r="C921">
        <f t="shared" si="280"/>
        <v>0</v>
      </c>
      <c r="D921" s="98">
        <f t="shared" si="281"/>
        <v>125653</v>
      </c>
      <c r="E921" s="120">
        <f t="shared" ref="E921:E982" si="300">D921/$D$919*100%</f>
        <v>1.6299131898477894E-2</v>
      </c>
      <c r="F921">
        <v>83782194.853004515</v>
      </c>
      <c r="G921" s="29">
        <f t="shared" ref="G921:G982" si="301">$Y$10*E921</f>
        <v>70558941.988510802</v>
      </c>
      <c r="H921" s="29">
        <f t="shared" si="293"/>
        <v>69804525.026352674</v>
      </c>
      <c r="I921" s="29">
        <f t="shared" si="294"/>
        <v>58257754.299988128</v>
      </c>
      <c r="J921" s="29">
        <f t="shared" si="295"/>
        <v>56434579.974772669</v>
      </c>
      <c r="K921" s="29">
        <f t="shared" si="296"/>
        <v>65812401.934932627</v>
      </c>
      <c r="L921" s="29">
        <f t="shared" si="297"/>
        <v>57964369.925815523</v>
      </c>
      <c r="M921" s="29">
        <f t="shared" si="298"/>
        <v>63014772.366929598</v>
      </c>
      <c r="N921" s="29">
        <f t="shared" si="299"/>
        <v>51321309.453478746</v>
      </c>
      <c r="O921" s="29">
        <f t="shared" ref="O921:O982" si="302">$AB$22*E921</f>
        <v>47004367.947796173</v>
      </c>
      <c r="P921" s="29">
        <f t="shared" ref="P921:P982" si="303">$X$34*E921</f>
        <v>722982.92206819786</v>
      </c>
      <c r="Q921" s="29">
        <f t="shared" ref="Q921:Q982" si="304">$Y$34*E921</f>
        <v>1163059.483327101</v>
      </c>
      <c r="R921" s="29">
        <f t="shared" ref="R921:R982" si="305">$Z$34*E921</f>
        <v>1435487.8307730888</v>
      </c>
      <c r="S921" s="29">
        <f t="shared" ref="S921:S982" si="306">$AA$34*E921</f>
        <v>-146692.18708630104</v>
      </c>
      <c r="T921" s="29">
        <f t="shared" ref="T921:T982" si="307">$AB$34*E921</f>
        <v>1121147.4298738723</v>
      </c>
    </row>
    <row r="922" spans="1:20">
      <c r="A922" s="25" t="s">
        <v>417</v>
      </c>
      <c r="B922" t="str">
        <f>VLOOKUP(A922,'Branch Population-2'!$A$2:$B$943,2,0)</f>
        <v>31567.44</v>
      </c>
      <c r="C922">
        <f t="shared" si="280"/>
        <v>0</v>
      </c>
      <c r="D922" s="98">
        <f t="shared" si="281"/>
        <v>31567.439999999999</v>
      </c>
      <c r="E922" s="120">
        <f t="shared" si="300"/>
        <v>4.0947837955105492E-3</v>
      </c>
      <c r="F922">
        <v>21048358.647151511</v>
      </c>
      <c r="G922" s="29">
        <f t="shared" si="301"/>
        <v>17726319.050765168</v>
      </c>
      <c r="H922" s="29">
        <f t="shared" si="293"/>
        <v>17536789.057944391</v>
      </c>
      <c r="I922" s="29">
        <f t="shared" si="294"/>
        <v>14635927.223381991</v>
      </c>
      <c r="J922" s="29">
        <f t="shared" si="295"/>
        <v>14177896.407398453</v>
      </c>
      <c r="K922" s="29">
        <f t="shared" si="296"/>
        <v>16533859.512601128</v>
      </c>
      <c r="L922" s="29">
        <f t="shared" si="297"/>
        <v>14562221.115062801</v>
      </c>
      <c r="M922" s="29">
        <f t="shared" si="298"/>
        <v>15831019.122557426</v>
      </c>
      <c r="N922" s="29">
        <f t="shared" si="299"/>
        <v>12893304.233835429</v>
      </c>
      <c r="O922" s="29">
        <f t="shared" si="302"/>
        <v>11808771.497138778</v>
      </c>
      <c r="P922" s="29">
        <f t="shared" si="303"/>
        <v>181632.90978657504</v>
      </c>
      <c r="Q922" s="29">
        <f t="shared" si="304"/>
        <v>292192.07226535986</v>
      </c>
      <c r="R922" s="29">
        <f t="shared" si="305"/>
        <v>360633.45856175048</v>
      </c>
      <c r="S922" s="29">
        <f t="shared" si="306"/>
        <v>-36853.05415959494</v>
      </c>
      <c r="T922" s="29">
        <f t="shared" si="307"/>
        <v>281662.62821976136</v>
      </c>
    </row>
    <row r="923" spans="1:20">
      <c r="A923" s="25" t="s">
        <v>419</v>
      </c>
      <c r="B923" t="str">
        <f>VLOOKUP(A923,'Branch Population-2'!$A$2:$B$943,2,0)</f>
        <v>81400.55</v>
      </c>
      <c r="C923">
        <f t="shared" si="280"/>
        <v>0</v>
      </c>
      <c r="D923" s="98">
        <f t="shared" si="281"/>
        <v>81400.55</v>
      </c>
      <c r="E923" s="120">
        <f t="shared" si="300"/>
        <v>1.0558906679972981E-2</v>
      </c>
      <c r="F923">
        <v>54275797.165541112</v>
      </c>
      <c r="G923" s="29">
        <f t="shared" si="301"/>
        <v>45709507.017603032</v>
      </c>
      <c r="H923" s="29">
        <f t="shared" si="293"/>
        <v>45220780.47984428</v>
      </c>
      <c r="I923" s="29">
        <f t="shared" si="294"/>
        <v>37740549.304703422</v>
      </c>
      <c r="J923" s="29">
        <f t="shared" si="295"/>
        <v>36559460.171786442</v>
      </c>
      <c r="K923" s="29">
        <f t="shared" si="296"/>
        <v>42634602.550870895</v>
      </c>
      <c r="L923" s="29">
        <f t="shared" si="297"/>
        <v>37550488.984463908</v>
      </c>
      <c r="M923" s="29">
        <f t="shared" si="298"/>
        <v>40822241.640015535</v>
      </c>
      <c r="N923" s="29">
        <f t="shared" si="299"/>
        <v>33246980.30475492</v>
      </c>
      <c r="O923" s="29">
        <f t="shared" si="302"/>
        <v>30450378.449802075</v>
      </c>
      <c r="P923" s="29">
        <f t="shared" si="303"/>
        <v>468362.93201880145</v>
      </c>
      <c r="Q923" s="29">
        <f t="shared" si="304"/>
        <v>753453.41237807192</v>
      </c>
      <c r="R923" s="29">
        <f t="shared" si="305"/>
        <v>929937.99545762036</v>
      </c>
      <c r="S923" s="29">
        <f t="shared" si="306"/>
        <v>-95030.160119756823</v>
      </c>
      <c r="T923" s="29">
        <f t="shared" si="307"/>
        <v>726301.93805814139</v>
      </c>
    </row>
    <row r="924" spans="1:20">
      <c r="A924" s="25" t="s">
        <v>421</v>
      </c>
      <c r="B924" t="str">
        <f>VLOOKUP(A924,'Branch Population-2'!$A$2:$B$943,2,0)</f>
        <v>176124.85</v>
      </c>
      <c r="C924">
        <f t="shared" si="280"/>
        <v>0</v>
      </c>
      <c r="D924" s="98">
        <f t="shared" si="281"/>
        <v>176124.85</v>
      </c>
      <c r="E924" s="120">
        <f t="shared" si="300"/>
        <v>2.2846109211476322E-2</v>
      </c>
      <c r="F924">
        <v>117435528.80676301</v>
      </c>
      <c r="G924" s="29">
        <f t="shared" si="301"/>
        <v>98900806.776481003</v>
      </c>
      <c r="H924" s="29">
        <f t="shared" si="293"/>
        <v>97843358.292978376</v>
      </c>
      <c r="I924" s="29">
        <f t="shared" si="294"/>
        <v>81658521.781591088</v>
      </c>
      <c r="J924" s="29">
        <f t="shared" si="295"/>
        <v>79103021.279793084</v>
      </c>
      <c r="K924" s="29">
        <f t="shared" si="296"/>
        <v>92247693.401110351</v>
      </c>
      <c r="L924" s="29">
        <f t="shared" si="297"/>
        <v>81247291.815784514</v>
      </c>
      <c r="M924" s="29">
        <f t="shared" si="298"/>
        <v>88326321.941454798</v>
      </c>
      <c r="N924" s="29">
        <f t="shared" si="299"/>
        <v>71935870.447164223</v>
      </c>
      <c r="O924" s="29">
        <f t="shared" si="302"/>
        <v>65884915.23601035</v>
      </c>
      <c r="P924" s="29">
        <f t="shared" si="303"/>
        <v>1013388.1300233424</v>
      </c>
      <c r="Q924" s="29">
        <f t="shared" si="304"/>
        <v>1630233.0787332032</v>
      </c>
      <c r="R924" s="29">
        <f t="shared" si="305"/>
        <v>2012089.4755535931</v>
      </c>
      <c r="S924" s="29">
        <f t="shared" si="306"/>
        <v>-205614.9829032869</v>
      </c>
      <c r="T924" s="29">
        <f t="shared" si="307"/>
        <v>1571485.9407608355</v>
      </c>
    </row>
    <row r="925" spans="1:20">
      <c r="A925" s="25" t="s">
        <v>423</v>
      </c>
      <c r="B925" t="str">
        <f>VLOOKUP(A925,'Branch Population-2'!$A$2:$B$943,2,0)</f>
        <v>39459.3</v>
      </c>
      <c r="C925">
        <f t="shared" si="280"/>
        <v>0</v>
      </c>
      <c r="D925" s="98">
        <f t="shared" si="281"/>
        <v>39459.300000000003</v>
      </c>
      <c r="E925" s="120">
        <f t="shared" si="300"/>
        <v>5.1184797443881869E-3</v>
      </c>
      <c r="F925">
        <v>26310448.30893939</v>
      </c>
      <c r="G925" s="29">
        <f t="shared" si="301"/>
        <v>22157898.813456461</v>
      </c>
      <c r="H925" s="29">
        <f t="shared" si="293"/>
        <v>21920986.322430491</v>
      </c>
      <c r="I925" s="29">
        <f t="shared" si="294"/>
        <v>18294909.029227491</v>
      </c>
      <c r="J925" s="29">
        <f t="shared" si="295"/>
        <v>17722370.509248067</v>
      </c>
      <c r="K925" s="29">
        <f t="shared" si="296"/>
        <v>20667324.390751414</v>
      </c>
      <c r="L925" s="29">
        <f t="shared" si="297"/>
        <v>18202776.393828504</v>
      </c>
      <c r="M925" s="29">
        <f t="shared" si="298"/>
        <v>19788773.903196782</v>
      </c>
      <c r="N925" s="29">
        <f t="shared" si="299"/>
        <v>16116630.292294288</v>
      </c>
      <c r="O925" s="29">
        <f t="shared" si="302"/>
        <v>14760964.371423474</v>
      </c>
      <c r="P925" s="29">
        <f t="shared" si="303"/>
        <v>227041.13723321882</v>
      </c>
      <c r="Q925" s="29">
        <f t="shared" si="304"/>
        <v>365240.09033169987</v>
      </c>
      <c r="R925" s="29">
        <f t="shared" si="305"/>
        <v>450791.82320218818</v>
      </c>
      <c r="S925" s="29">
        <f t="shared" si="306"/>
        <v>-46066.31769949368</v>
      </c>
      <c r="T925" s="29">
        <f t="shared" si="307"/>
        <v>352078.28527470172</v>
      </c>
    </row>
    <row r="926" spans="1:20">
      <c r="A926" s="25" t="s">
        <v>658</v>
      </c>
      <c r="B926" t="str">
        <f>VLOOKUP(A926,'Branch Population-2'!$A$2:$B$943,2,0)</f>
        <v>332530</v>
      </c>
      <c r="C926">
        <f t="shared" si="280"/>
        <v>0</v>
      </c>
      <c r="D926" s="98">
        <f t="shared" si="281"/>
        <v>332530</v>
      </c>
      <c r="E926" s="120">
        <f t="shared" si="300"/>
        <v>4.3134269219205705E-2</v>
      </c>
      <c r="F926">
        <v>221722467.86363709</v>
      </c>
      <c r="G926" s="29">
        <f t="shared" si="301"/>
        <v>186728251.44994149</v>
      </c>
      <c r="H926" s="29">
        <f t="shared" si="293"/>
        <v>184731750.98893824</v>
      </c>
      <c r="I926" s="29">
        <f t="shared" si="294"/>
        <v>154174202.26636097</v>
      </c>
      <c r="J926" s="29">
        <f t="shared" si="295"/>
        <v>149349326.15226981</v>
      </c>
      <c r="K926" s="29">
        <f t="shared" si="296"/>
        <v>174166936.0494628</v>
      </c>
      <c r="L926" s="29">
        <f t="shared" si="297"/>
        <v>153397785.42041525</v>
      </c>
      <c r="M926" s="29">
        <f t="shared" si="298"/>
        <v>166763246.83990911</v>
      </c>
      <c r="N926" s="29">
        <f t="shared" si="299"/>
        <v>135817489.69435897</v>
      </c>
      <c r="O926" s="29">
        <f t="shared" si="302"/>
        <v>124393070.38972935</v>
      </c>
      <c r="P926" s="29">
        <f t="shared" si="303"/>
        <v>1913312.941794767</v>
      </c>
      <c r="Q926" s="29">
        <f t="shared" si="304"/>
        <v>3077938.2107133209</v>
      </c>
      <c r="R926" s="29">
        <f t="shared" si="305"/>
        <v>3798896.7105200449</v>
      </c>
      <c r="S926" s="29">
        <f t="shared" si="306"/>
        <v>-388208.42297285132</v>
      </c>
      <c r="T926" s="29">
        <f t="shared" si="307"/>
        <v>2967021.5184353637</v>
      </c>
    </row>
    <row r="927" spans="1:20">
      <c r="A927" s="25" t="s">
        <v>424</v>
      </c>
      <c r="B927" t="str">
        <f>VLOOKUP(A927,'Branch Population-2'!$A$2:$B$943,2,0)</f>
        <v>38042.4</v>
      </c>
      <c r="C927">
        <f t="shared" si="280"/>
        <v>0</v>
      </c>
      <c r="D927" s="98">
        <f t="shared" si="281"/>
        <v>38042.400000000001</v>
      </c>
      <c r="E927" s="120">
        <f t="shared" si="300"/>
        <v>4.9346859632054584E-3</v>
      </c>
      <c r="F927">
        <v>25365695.761151258</v>
      </c>
      <c r="G927" s="29">
        <f t="shared" si="301"/>
        <v>21362255.534716431</v>
      </c>
      <c r="H927" s="29">
        <f t="shared" si="293"/>
        <v>21133850.070133775</v>
      </c>
      <c r="I927" s="29">
        <f t="shared" si="294"/>
        <v>17637977.542771511</v>
      </c>
      <c r="J927" s="29">
        <f t="shared" si="295"/>
        <v>17085997.670030098</v>
      </c>
      <c r="K927" s="29">
        <f t="shared" si="296"/>
        <v>19925204.486717235</v>
      </c>
      <c r="L927" s="29">
        <f t="shared" si="297"/>
        <v>17549153.19543381</v>
      </c>
      <c r="M927" s="29">
        <f t="shared" si="298"/>
        <v>19078200.888889901</v>
      </c>
      <c r="N927" s="29">
        <f t="shared" si="299"/>
        <v>15537916.187858785</v>
      </c>
      <c r="O927" s="29">
        <f t="shared" si="302"/>
        <v>14230929.362746939</v>
      </c>
      <c r="P927" s="29">
        <f t="shared" si="303"/>
        <v>218888.57022504209</v>
      </c>
      <c r="Q927" s="29">
        <f t="shared" si="304"/>
        <v>352125.09123158944</v>
      </c>
      <c r="R927" s="29">
        <f t="shared" si="305"/>
        <v>434604.8423308807</v>
      </c>
      <c r="S927" s="29">
        <f t="shared" si="306"/>
        <v>-44412.173668849122</v>
      </c>
      <c r="T927" s="29">
        <f t="shared" si="307"/>
        <v>339435.89875477547</v>
      </c>
    </row>
    <row r="928" spans="1:20">
      <c r="A928" s="25" t="s">
        <v>306</v>
      </c>
      <c r="B928" t="str">
        <f>VLOOKUP(A928,'Branch Population-2'!$A$2:$B$943,2,0)</f>
        <v>54029.25</v>
      </c>
      <c r="C928">
        <f t="shared" si="280"/>
        <v>0</v>
      </c>
      <c r="D928" s="98">
        <f t="shared" si="281"/>
        <v>54029.25</v>
      </c>
      <c r="E928" s="120">
        <f t="shared" si="300"/>
        <v>7.0084269545958857E-3</v>
      </c>
      <c r="F928">
        <v>36025316.954324163</v>
      </c>
      <c r="G928" s="29">
        <f t="shared" si="301"/>
        <v>30339480.286445588</v>
      </c>
      <c r="H928" s="29">
        <f t="shared" si="293"/>
        <v>30015090.238832865</v>
      </c>
      <c r="I928" s="29">
        <f t="shared" si="294"/>
        <v>25050120.343427006</v>
      </c>
      <c r="J928" s="29">
        <f t="shared" si="295"/>
        <v>24266177.728362925</v>
      </c>
      <c r="K928" s="29">
        <f t="shared" si="296"/>
        <v>28298526.236882199</v>
      </c>
      <c r="L928" s="29">
        <f t="shared" si="297"/>
        <v>24923968.658244282</v>
      </c>
      <c r="M928" s="29">
        <f t="shared" si="298"/>
        <v>27095579.810318347</v>
      </c>
      <c r="N928" s="29">
        <f t="shared" si="299"/>
        <v>22067534.072321128</v>
      </c>
      <c r="O928" s="29">
        <f t="shared" si="302"/>
        <v>20211302.133203875</v>
      </c>
      <c r="P928" s="29">
        <f t="shared" si="303"/>
        <v>310873.7956288603</v>
      </c>
      <c r="Q928" s="29">
        <f t="shared" si="304"/>
        <v>500101.3234029492</v>
      </c>
      <c r="R928" s="29">
        <f t="shared" si="305"/>
        <v>617242.17392976617</v>
      </c>
      <c r="S928" s="29">
        <f t="shared" si="306"/>
        <v>-63075.842591362969</v>
      </c>
      <c r="T928" s="29">
        <f t="shared" si="307"/>
        <v>482079.65409113129</v>
      </c>
    </row>
    <row r="929" spans="1:20">
      <c r="A929" s="25" t="s">
        <v>426</v>
      </c>
      <c r="B929" t="str">
        <f>VLOOKUP(A929,'Branch Population-2'!$A$2:$B$943,2,0)</f>
        <v>76749.09</v>
      </c>
      <c r="C929">
        <f t="shared" si="280"/>
        <v>0</v>
      </c>
      <c r="D929" s="98">
        <f t="shared" si="281"/>
        <v>76749.09</v>
      </c>
      <c r="E929" s="120">
        <f t="shared" si="300"/>
        <v>9.9555405839745238E-3</v>
      </c>
      <c r="F929">
        <v>51174323.041795902</v>
      </c>
      <c r="G929" s="29">
        <f t="shared" si="301"/>
        <v>43097535.188025713</v>
      </c>
      <c r="H929" s="29">
        <f t="shared" si="293"/>
        <v>42636735.880996034</v>
      </c>
      <c r="I929" s="29">
        <f t="shared" si="294"/>
        <v>35583946.487291798</v>
      </c>
      <c r="J929" s="29">
        <f t="shared" si="295"/>
        <v>34470348.161970071</v>
      </c>
      <c r="K929" s="29">
        <f t="shared" si="296"/>
        <v>40198339.547963984</v>
      </c>
      <c r="L929" s="29">
        <f t="shared" si="297"/>
        <v>35404746.756780252</v>
      </c>
      <c r="M929" s="29">
        <f t="shared" si="298"/>
        <v>38489542.117728926</v>
      </c>
      <c r="N929" s="29">
        <f t="shared" si="299"/>
        <v>31347152.858768921</v>
      </c>
      <c r="O929" s="29">
        <f t="shared" si="302"/>
        <v>28710356.824099097</v>
      </c>
      <c r="P929" s="29">
        <f t="shared" si="303"/>
        <v>441599.3359034413</v>
      </c>
      <c r="Q929" s="29">
        <f t="shared" si="304"/>
        <v>710398.9316707534</v>
      </c>
      <c r="R929" s="29">
        <f t="shared" si="305"/>
        <v>876798.68143147056</v>
      </c>
      <c r="S929" s="29">
        <f t="shared" si="306"/>
        <v>-89599.86525577071</v>
      </c>
      <c r="T929" s="29">
        <f t="shared" si="307"/>
        <v>684798.97016910475</v>
      </c>
    </row>
    <row r="930" spans="1:20">
      <c r="A930" s="25" t="s">
        <v>427</v>
      </c>
      <c r="B930" t="str">
        <f>VLOOKUP(A930,'Branch Population-2'!$A$2:$B$943,2,0)</f>
        <v>144102.15</v>
      </c>
      <c r="C930">
        <f t="shared" si="280"/>
        <v>0</v>
      </c>
      <c r="D930" s="98">
        <f t="shared" si="281"/>
        <v>144102.15</v>
      </c>
      <c r="E930" s="120">
        <f t="shared" si="300"/>
        <v>1.8692271173026083E-2</v>
      </c>
      <c r="F930">
        <v>96083614.478260636</v>
      </c>
      <c r="G930" s="29">
        <f t="shared" si="301"/>
        <v>80918841.908029914</v>
      </c>
      <c r="H930" s="29">
        <f t="shared" si="293"/>
        <v>80053656.785164133</v>
      </c>
      <c r="I930" s="29">
        <f t="shared" si="294"/>
        <v>66811517.821301796</v>
      </c>
      <c r="J930" s="29">
        <f t="shared" si="295"/>
        <v>64720653.774376161</v>
      </c>
      <c r="K930" s="29">
        <f t="shared" si="296"/>
        <v>75475385.50999938</v>
      </c>
      <c r="L930" s="29">
        <f t="shared" si="297"/>
        <v>66475056.940187328</v>
      </c>
      <c r="M930" s="29">
        <f t="shared" si="298"/>
        <v>72266990.679372117</v>
      </c>
      <c r="N930" s="29">
        <f t="shared" si="299"/>
        <v>58856621.274952553</v>
      </c>
      <c r="O930" s="29">
        <f t="shared" si="302"/>
        <v>53905839.738553926</v>
      </c>
      <c r="P930" s="29">
        <f t="shared" si="303"/>
        <v>829135.74274637108</v>
      </c>
      <c r="Q930" s="29">
        <f t="shared" si="304"/>
        <v>1333827.0644180754</v>
      </c>
      <c r="R930" s="29">
        <f t="shared" si="305"/>
        <v>1646255.02545294</v>
      </c>
      <c r="S930" s="29">
        <f t="shared" si="306"/>
        <v>-168230.44055723475</v>
      </c>
      <c r="T930" s="29">
        <f t="shared" si="307"/>
        <v>1285761.2242588655</v>
      </c>
    </row>
    <row r="931" spans="1:20">
      <c r="A931" s="25" t="s">
        <v>430</v>
      </c>
      <c r="B931" t="str">
        <f>VLOOKUP(A931,'Branch Population-2'!$A$2:$B$943,2,0)</f>
        <v>45609.84</v>
      </c>
      <c r="C931">
        <f t="shared" si="280"/>
        <v>0</v>
      </c>
      <c r="D931" s="98">
        <f t="shared" si="281"/>
        <v>45609.84</v>
      </c>
      <c r="E931" s="120">
        <f t="shared" si="300"/>
        <v>5.916299634934884E-3</v>
      </c>
      <c r="F931">
        <v>30411470.494889569</v>
      </c>
      <c r="G931" s="29">
        <f t="shared" si="301"/>
        <v>25611661.119633112</v>
      </c>
      <c r="H931" s="29">
        <f t="shared" si="293"/>
        <v>25337820.965101838</v>
      </c>
      <c r="I931" s="29">
        <f t="shared" si="294"/>
        <v>21146545.266581543</v>
      </c>
      <c r="J931" s="29">
        <f t="shared" si="295"/>
        <v>20484764.893130969</v>
      </c>
      <c r="K931" s="29">
        <f t="shared" si="296"/>
        <v>23888750.147373859</v>
      </c>
      <c r="L931" s="29">
        <f t="shared" si="297"/>
        <v>21040051.873152714</v>
      </c>
      <c r="M931" s="29">
        <f t="shared" si="298"/>
        <v>22873259.574320391</v>
      </c>
      <c r="N931" s="29">
        <f t="shared" si="299"/>
        <v>18628737.179085679</v>
      </c>
      <c r="O931" s="29">
        <f t="shared" si="302"/>
        <v>17061762.961490069</v>
      </c>
      <c r="P931" s="29">
        <f t="shared" si="303"/>
        <v>262430.14809246873</v>
      </c>
      <c r="Q931" s="29">
        <f t="shared" si="304"/>
        <v>422170.2382357106</v>
      </c>
      <c r="R931" s="29">
        <f t="shared" si="305"/>
        <v>521056.96070533653</v>
      </c>
      <c r="S931" s="29">
        <f t="shared" si="306"/>
        <v>-53246.696714413956</v>
      </c>
      <c r="T931" s="29">
        <f t="shared" si="307"/>
        <v>406956.89631730667</v>
      </c>
    </row>
    <row r="932" spans="1:20">
      <c r="A932" s="25" t="s">
        <v>392</v>
      </c>
      <c r="B932" t="str">
        <f>VLOOKUP(A932,'Branch Population-2'!$A$2:$B$943,2,0)</f>
        <v>397642</v>
      </c>
      <c r="C932">
        <f t="shared" si="280"/>
        <v>0</v>
      </c>
      <c r="D932" s="98">
        <f t="shared" si="281"/>
        <v>397642</v>
      </c>
      <c r="E932" s="120">
        <f t="shared" si="300"/>
        <v>5.1580299765023895E-2</v>
      </c>
      <c r="F932">
        <v>265137478.0207271</v>
      </c>
      <c r="G932" s="29">
        <f t="shared" si="301"/>
        <v>223291117.68278843</v>
      </c>
      <c r="H932" s="29">
        <f t="shared" si="293"/>
        <v>220903686.66509303</v>
      </c>
      <c r="I932" s="29">
        <f t="shared" si="294"/>
        <v>184362728.5886997</v>
      </c>
      <c r="J932" s="29">
        <f t="shared" si="295"/>
        <v>178593103.62926915</v>
      </c>
      <c r="K932" s="29">
        <f t="shared" si="296"/>
        <v>208270197.52978823</v>
      </c>
      <c r="L932" s="29">
        <f t="shared" si="297"/>
        <v>183434283.19292927</v>
      </c>
      <c r="M932" s="29">
        <f t="shared" si="298"/>
        <v>199416807.50583449</v>
      </c>
      <c r="N932" s="29">
        <f t="shared" si="299"/>
        <v>162411626.73155594</v>
      </c>
      <c r="O932" s="29">
        <f t="shared" si="302"/>
        <v>148750215.90807673</v>
      </c>
      <c r="P932" s="29">
        <f t="shared" si="303"/>
        <v>2287954.7252914165</v>
      </c>
      <c r="Q932" s="29">
        <f t="shared" si="304"/>
        <v>3680622.8189470619</v>
      </c>
      <c r="R932" s="29">
        <f t="shared" si="305"/>
        <v>4542750.6864481755</v>
      </c>
      <c r="S932" s="29">
        <f t="shared" si="306"/>
        <v>-464222.69788521505</v>
      </c>
      <c r="T932" s="29">
        <f t="shared" si="307"/>
        <v>3547987.7624084293</v>
      </c>
    </row>
    <row r="933" spans="1:20">
      <c r="A933" s="25" t="s">
        <v>394</v>
      </c>
      <c r="B933" t="str">
        <f>VLOOKUP(A933,'Branch Population-2'!$A$2:$B$943,2,0)</f>
        <v>243690</v>
      </c>
      <c r="C933">
        <f t="shared" si="280"/>
        <v>0</v>
      </c>
      <c r="D933" s="98">
        <f t="shared" si="281"/>
        <v>243690</v>
      </c>
      <c r="E933" s="120">
        <f t="shared" si="300"/>
        <v>3.1610351144342581E-2</v>
      </c>
      <c r="F933">
        <v>162486236.41081926</v>
      </c>
      <c r="G933" s="29">
        <f t="shared" si="301"/>
        <v>136841210.10385904</v>
      </c>
      <c r="H933" s="29">
        <f t="shared" si="293"/>
        <v>135378102.42232087</v>
      </c>
      <c r="I933" s="29">
        <f t="shared" si="294"/>
        <v>112984426.51877877</v>
      </c>
      <c r="J933" s="29">
        <f t="shared" si="295"/>
        <v>109448582.95506158</v>
      </c>
      <c r="K933" s="29">
        <f t="shared" si="296"/>
        <v>127635824.27418153</v>
      </c>
      <c r="L933" s="29">
        <f t="shared" si="297"/>
        <v>112415440.1981806</v>
      </c>
      <c r="M933" s="29">
        <f t="shared" si="298"/>
        <v>122210133.2884776</v>
      </c>
      <c r="N933" s="29">
        <f t="shared" si="299"/>
        <v>99531964.224636391</v>
      </c>
      <c r="O933" s="29">
        <f t="shared" si="302"/>
        <v>91159736.935834795</v>
      </c>
      <c r="P933" s="29">
        <f t="shared" si="303"/>
        <v>1402144.8614740528</v>
      </c>
      <c r="Q933" s="29">
        <f t="shared" si="304"/>
        <v>2255624.3423713027</v>
      </c>
      <c r="R933" s="29">
        <f t="shared" si="305"/>
        <v>2783968.7829267429</v>
      </c>
      <c r="S933" s="29">
        <f t="shared" si="306"/>
        <v>-284493.16029908322</v>
      </c>
      <c r="T933" s="29">
        <f t="shared" si="307"/>
        <v>2174340.5822858503</v>
      </c>
    </row>
    <row r="934" spans="1:20">
      <c r="A934" s="25" t="s">
        <v>432</v>
      </c>
      <c r="B934" t="str">
        <f>VLOOKUP(A934,'Branch Population-2'!$A$2:$B$943,2,0)</f>
        <v>45650.88</v>
      </c>
      <c r="C934">
        <f t="shared" si="280"/>
        <v>0</v>
      </c>
      <c r="D934" s="98">
        <f t="shared" si="281"/>
        <v>45650.879999999997</v>
      </c>
      <c r="E934" s="120">
        <f t="shared" si="300"/>
        <v>5.9216231558465501E-3</v>
      </c>
      <c r="F934">
        <v>30438834.913381509</v>
      </c>
      <c r="G934" s="29">
        <f t="shared" si="301"/>
        <v>25634706.641659714</v>
      </c>
      <c r="H934" s="29">
        <f t="shared" si="293"/>
        <v>25360620.084160529</v>
      </c>
      <c r="I934" s="29">
        <f t="shared" si="294"/>
        <v>21165573.051325809</v>
      </c>
      <c r="J934" s="29">
        <f t="shared" si="295"/>
        <v>20503197.204036117</v>
      </c>
      <c r="K934" s="29">
        <f t="shared" si="296"/>
        <v>23910245.384060685</v>
      </c>
      <c r="L934" s="29">
        <f t="shared" si="297"/>
        <v>21058983.834520575</v>
      </c>
      <c r="M934" s="29">
        <f t="shared" si="298"/>
        <v>22893841.066667881</v>
      </c>
      <c r="N934" s="29">
        <f t="shared" si="299"/>
        <v>18645499.425430544</v>
      </c>
      <c r="O934" s="29">
        <f t="shared" si="302"/>
        <v>17077115.235296328</v>
      </c>
      <c r="P934" s="29">
        <f t="shared" si="303"/>
        <v>262666.28427005053</v>
      </c>
      <c r="Q934" s="29">
        <f t="shared" si="304"/>
        <v>422550.10947790736</v>
      </c>
      <c r="R934" s="29">
        <f t="shared" si="305"/>
        <v>521525.81079705682</v>
      </c>
      <c r="S934" s="29">
        <f t="shared" si="306"/>
        <v>-53294.608402618949</v>
      </c>
      <c r="T934" s="29">
        <f t="shared" si="307"/>
        <v>407323.07850573055</v>
      </c>
    </row>
    <row r="935" spans="1:20">
      <c r="A935" s="25" t="s">
        <v>433</v>
      </c>
      <c r="B935" t="str">
        <f>VLOOKUP(A935,'Branch Population-2'!$A$2:$B$943,2,0)</f>
        <v>110652.15</v>
      </c>
      <c r="C935">
        <f t="shared" si="280"/>
        <v>0</v>
      </c>
      <c r="D935" s="98">
        <f t="shared" si="281"/>
        <v>110652.15</v>
      </c>
      <c r="E935" s="120">
        <f t="shared" si="300"/>
        <v>1.4353290313006141E-2</v>
      </c>
      <c r="F935">
        <v>73780013.148940995</v>
      </c>
      <c r="G935" s="29">
        <f t="shared" si="301"/>
        <v>62135393.765003584</v>
      </c>
      <c r="H935" s="29">
        <f t="shared" si="293"/>
        <v>61471041.47051587</v>
      </c>
      <c r="I935" s="29">
        <f t="shared" si="294"/>
        <v>51302760.518773377</v>
      </c>
      <c r="J935" s="29">
        <f t="shared" si="295"/>
        <v>49697242.473761402</v>
      </c>
      <c r="K935" s="29">
        <f t="shared" si="296"/>
        <v>57955510.578851715</v>
      </c>
      <c r="L935" s="29">
        <f t="shared" si="297"/>
        <v>51044401.293139264</v>
      </c>
      <c r="M935" s="29">
        <f t="shared" si="298"/>
        <v>55491870.820126452</v>
      </c>
      <c r="N935" s="29">
        <f t="shared" si="299"/>
        <v>45194410.255566902</v>
      </c>
      <c r="O935" s="29">
        <f t="shared" si="302"/>
        <v>41392838.79266499</v>
      </c>
      <c r="P935" s="29">
        <f t="shared" si="303"/>
        <v>636670.94888405805</v>
      </c>
      <c r="Q935" s="29">
        <f t="shared" si="304"/>
        <v>1024209.7873352239</v>
      </c>
      <c r="R935" s="29">
        <f t="shared" si="305"/>
        <v>1264114.782566898</v>
      </c>
      <c r="S935" s="29">
        <f t="shared" si="306"/>
        <v>-129179.61281705527</v>
      </c>
      <c r="T935" s="29">
        <f t="shared" si="307"/>
        <v>987301.32653035095</v>
      </c>
    </row>
    <row r="936" spans="1:20">
      <c r="A936" s="25" t="s">
        <v>395</v>
      </c>
      <c r="B936" t="str">
        <f>VLOOKUP(A936,'Branch Population-2'!$A$2:$B$943,2,0)</f>
        <v>102807</v>
      </c>
      <c r="C936">
        <f t="shared" si="280"/>
        <v>0</v>
      </c>
      <c r="D936" s="98">
        <f t="shared" si="281"/>
        <v>102807</v>
      </c>
      <c r="E936" s="120">
        <f t="shared" si="300"/>
        <v>1.3335653371481914E-2</v>
      </c>
      <c r="F936">
        <v>68549068.51609461</v>
      </c>
      <c r="G936" s="29">
        <f t="shared" si="301"/>
        <v>57730043.445145205</v>
      </c>
      <c r="H936" s="29">
        <f t="shared" si="293"/>
        <v>57112793.203379467</v>
      </c>
      <c r="I936" s="29">
        <f t="shared" si="294"/>
        <v>47665435.336353928</v>
      </c>
      <c r="J936" s="29">
        <f t="shared" si="295"/>
        <v>46173747.252086736</v>
      </c>
      <c r="K936" s="29">
        <f t="shared" si="296"/>
        <v>53846510.674035788</v>
      </c>
      <c r="L936" s="29">
        <f t="shared" si="297"/>
        <v>47425393.575667247</v>
      </c>
      <c r="M936" s="29">
        <f t="shared" si="298"/>
        <v>51557541.027487859</v>
      </c>
      <c r="N936" s="29">
        <f t="shared" si="299"/>
        <v>41990162.28011898</v>
      </c>
      <c r="O936" s="29">
        <f t="shared" si="302"/>
        <v>38458119.230015054</v>
      </c>
      <c r="P936" s="29">
        <f t="shared" si="303"/>
        <v>591531.48169216199</v>
      </c>
      <c r="Q936" s="29">
        <f t="shared" si="304"/>
        <v>951594.12272217369</v>
      </c>
      <c r="R936" s="29">
        <f t="shared" si="305"/>
        <v>1174490.0433598</v>
      </c>
      <c r="S936" s="29">
        <f t="shared" si="306"/>
        <v>-120020.88034333722</v>
      </c>
      <c r="T936" s="29">
        <f t="shared" si="307"/>
        <v>917302.44262407732</v>
      </c>
    </row>
    <row r="937" spans="1:20">
      <c r="A937" s="25" t="s">
        <v>435</v>
      </c>
      <c r="B937" t="str">
        <f>VLOOKUP(A937,'Branch Population-2'!$A$2:$B$943,2,0)</f>
        <v>104741</v>
      </c>
      <c r="C937">
        <f t="shared" si="280"/>
        <v>0</v>
      </c>
      <c r="D937" s="98">
        <f t="shared" si="281"/>
        <v>104741</v>
      </c>
      <c r="E937" s="120">
        <f t="shared" si="300"/>
        <v>1.3586522997289944E-2</v>
      </c>
      <c r="F937">
        <v>69838610.069783822</v>
      </c>
      <c r="G937" s="29">
        <f t="shared" si="301"/>
        <v>58816058.055268168</v>
      </c>
      <c r="H937" s="29">
        <f t="shared" si="293"/>
        <v>58187196.133679315</v>
      </c>
      <c r="I937" s="29">
        <f t="shared" si="294"/>
        <v>48562115.05602777</v>
      </c>
      <c r="J937" s="29">
        <f t="shared" si="295"/>
        <v>47042365.412188046</v>
      </c>
      <c r="K937" s="29">
        <f t="shared" si="296"/>
        <v>54859468.465271652</v>
      </c>
      <c r="L937" s="29">
        <f t="shared" si="297"/>
        <v>48317557.642076552</v>
      </c>
      <c r="M937" s="29">
        <f t="shared" si="298"/>
        <v>52527438.839379668</v>
      </c>
      <c r="N937" s="29">
        <f t="shared" si="299"/>
        <v>42780079.054752514</v>
      </c>
      <c r="O937" s="29">
        <f t="shared" si="302"/>
        <v>39181591.392327435</v>
      </c>
      <c r="P937" s="29">
        <f t="shared" si="303"/>
        <v>602659.34152264672</v>
      </c>
      <c r="Q937" s="29">
        <f t="shared" si="304"/>
        <v>969495.46244947519</v>
      </c>
      <c r="R937" s="29">
        <f t="shared" si="305"/>
        <v>1196584.4896898929</v>
      </c>
      <c r="S937" s="29">
        <f t="shared" si="306"/>
        <v>-122278.70697560949</v>
      </c>
      <c r="T937" s="29">
        <f t="shared" si="307"/>
        <v>934558.68902787252</v>
      </c>
    </row>
    <row r="938" spans="1:20">
      <c r="A938" s="25" t="s">
        <v>309</v>
      </c>
      <c r="B938" t="str">
        <f>VLOOKUP(A938,'Branch Population-2'!$A$2:$B$943,2,0)</f>
        <v>148958</v>
      </c>
      <c r="C938">
        <f t="shared" si="280"/>
        <v>0</v>
      </c>
      <c r="D938" s="98">
        <f t="shared" si="281"/>
        <v>148958</v>
      </c>
      <c r="E938" s="120">
        <f t="shared" si="300"/>
        <v>1.932214980409119E-2</v>
      </c>
      <c r="F938">
        <v>99321370.607258454</v>
      </c>
      <c r="G938" s="29">
        <f t="shared" si="301"/>
        <v>83645586.501910761</v>
      </c>
      <c r="H938" s="29">
        <f t="shared" si="293"/>
        <v>82751246.996692821</v>
      </c>
      <c r="I938" s="29">
        <f t="shared" si="294"/>
        <v>69062884.014051646</v>
      </c>
      <c r="J938" s="29">
        <f t="shared" si="295"/>
        <v>66901563.543108307</v>
      </c>
      <c r="K938" s="29">
        <f t="shared" si="296"/>
        <v>78018700.44824791</v>
      </c>
      <c r="L938" s="29">
        <f t="shared" si="297"/>
        <v>68715085.317578003</v>
      </c>
      <c r="M938" s="29">
        <f t="shared" si="298"/>
        <v>74702191.449731395</v>
      </c>
      <c r="N938" s="29">
        <f t="shared" si="299"/>
        <v>60839929.118853413</v>
      </c>
      <c r="O938" s="29">
        <f t="shared" si="302"/>
        <v>55722319.727884114</v>
      </c>
      <c r="P938" s="29">
        <f t="shared" si="303"/>
        <v>857075.35916718771</v>
      </c>
      <c r="Q938" s="29">
        <f t="shared" si="304"/>
        <v>1378773.4038776497</v>
      </c>
      <c r="R938" s="29">
        <f t="shared" si="305"/>
        <v>1701729.3363174596</v>
      </c>
      <c r="S938" s="29">
        <f t="shared" si="306"/>
        <v>-173899.34823682072</v>
      </c>
      <c r="T938" s="29">
        <f t="shared" si="307"/>
        <v>1329087.8758099868</v>
      </c>
    </row>
    <row r="939" spans="1:20">
      <c r="A939" s="25" t="s">
        <v>464</v>
      </c>
      <c r="B939" t="str">
        <f>VLOOKUP(A939,'Branch Population-2'!$A$2:$B$943,2,0)</f>
        <v>145182.95</v>
      </c>
      <c r="C939">
        <f t="shared" si="280"/>
        <v>0</v>
      </c>
      <c r="D939" s="98">
        <f t="shared" si="281"/>
        <v>145182.95000000001</v>
      </c>
      <c r="E939" s="120">
        <f t="shared" si="300"/>
        <v>1.8832467600933694E-2</v>
      </c>
      <c r="F939">
        <v>96804264.173828021</v>
      </c>
      <c r="G939" s="29">
        <f t="shared" si="301"/>
        <v>81525752.244441956</v>
      </c>
      <c r="H939" s="29">
        <f t="shared" si="293"/>
        <v>80654078.029770166</v>
      </c>
      <c r="I939" s="29">
        <f t="shared" si="294"/>
        <v>67312619.910765857</v>
      </c>
      <c r="J939" s="29">
        <f t="shared" si="295"/>
        <v>65206073.891975701</v>
      </c>
      <c r="K939" s="29">
        <f t="shared" si="296"/>
        <v>76041468.64379862</v>
      </c>
      <c r="L939" s="29">
        <f t="shared" si="297"/>
        <v>66973635.493949048</v>
      </c>
      <c r="M939" s="29">
        <f t="shared" si="298"/>
        <v>72809010.097724065</v>
      </c>
      <c r="N939" s="29">
        <f t="shared" si="299"/>
        <v>59298059.770311356</v>
      </c>
      <c r="O939" s="29">
        <f t="shared" si="302"/>
        <v>54310146.208578348</v>
      </c>
      <c r="P939" s="29">
        <f t="shared" si="303"/>
        <v>835354.45572713017</v>
      </c>
      <c r="Q939" s="29">
        <f t="shared" si="304"/>
        <v>1343831.0809523398</v>
      </c>
      <c r="R939" s="29">
        <f t="shared" si="305"/>
        <v>1658602.3251393745</v>
      </c>
      <c r="S939" s="29">
        <f t="shared" si="306"/>
        <v>-169492.20840840324</v>
      </c>
      <c r="T939" s="29">
        <f t="shared" si="307"/>
        <v>1295404.7356927961</v>
      </c>
    </row>
    <row r="940" spans="1:20">
      <c r="A940" s="25" t="s">
        <v>311</v>
      </c>
      <c r="B940" t="str">
        <f>VLOOKUP(A940,'Branch Population-2'!$A$2:$B$943,2,0)</f>
        <v>113014.44</v>
      </c>
      <c r="C940">
        <f t="shared" si="280"/>
        <v>0</v>
      </c>
      <c r="D940" s="98">
        <f t="shared" si="281"/>
        <v>113014.44</v>
      </c>
      <c r="E940" s="120">
        <f t="shared" si="300"/>
        <v>1.4659715756827264E-2</v>
      </c>
      <c r="F940">
        <v>75355127.480308369</v>
      </c>
      <c r="G940" s="29">
        <f t="shared" si="301"/>
        <v>63461909.511305228</v>
      </c>
      <c r="H940" s="29">
        <f t="shared" si="293"/>
        <v>62783374.096274935</v>
      </c>
      <c r="I940" s="29">
        <f t="shared" si="294"/>
        <v>52398012.605116874</v>
      </c>
      <c r="J940" s="29">
        <f t="shared" si="295"/>
        <v>50758218.685460344</v>
      </c>
      <c r="K940" s="29">
        <f t="shared" si="296"/>
        <v>59192790.858406305</v>
      </c>
      <c r="L940" s="29">
        <f t="shared" si="297"/>
        <v>52134137.721493989</v>
      </c>
      <c r="M940" s="29">
        <f t="shared" si="298"/>
        <v>56676555.361002311</v>
      </c>
      <c r="N940" s="29">
        <f t="shared" si="299"/>
        <v>46159256.428032815</v>
      </c>
      <c r="O940" s="29">
        <f t="shared" si="302"/>
        <v>42276525.997581705</v>
      </c>
      <c r="P940" s="29">
        <f t="shared" si="303"/>
        <v>650263.10607069498</v>
      </c>
      <c r="Q940" s="29">
        <f t="shared" si="304"/>
        <v>1046075.4315050311</v>
      </c>
      <c r="R940" s="29">
        <f t="shared" si="305"/>
        <v>1291102.1091548584</v>
      </c>
      <c r="S940" s="29">
        <f t="shared" si="306"/>
        <v>-131937.44181144537</v>
      </c>
      <c r="T940" s="29">
        <f t="shared" si="307"/>
        <v>1008379.0195589039</v>
      </c>
    </row>
    <row r="941" spans="1:20">
      <c r="A941" s="25" t="s">
        <v>437</v>
      </c>
      <c r="B941" t="str">
        <f>VLOOKUP(A941,'Branch Population-2'!$A$2:$B$943,2,0)</f>
        <v>97382.7</v>
      </c>
      <c r="C941">
        <f t="shared" si="280"/>
        <v>0</v>
      </c>
      <c r="D941" s="98">
        <f t="shared" si="281"/>
        <v>97382.7</v>
      </c>
      <c r="E941" s="120">
        <f t="shared" si="300"/>
        <v>1.2632038008880832E-2</v>
      </c>
      <c r="F941">
        <v>64932284.519364297</v>
      </c>
      <c r="G941" s="29">
        <f t="shared" si="301"/>
        <v>54684092.540445119</v>
      </c>
      <c r="H941" s="29">
        <f t="shared" si="293"/>
        <v>54099409.638319775</v>
      </c>
      <c r="I941" s="29">
        <f t="shared" si="294"/>
        <v>45150512.997456916</v>
      </c>
      <c r="J941" s="29">
        <f t="shared" si="295"/>
        <v>43737529.317320675</v>
      </c>
      <c r="K941" s="29">
        <f t="shared" si="296"/>
        <v>51005462.614573173</v>
      </c>
      <c r="L941" s="29">
        <f t="shared" si="297"/>
        <v>44923136.313297056</v>
      </c>
      <c r="M941" s="29">
        <f t="shared" si="298"/>
        <v>48837263.519191697</v>
      </c>
      <c r="N941" s="29">
        <f t="shared" si="299"/>
        <v>39774678.536248915</v>
      </c>
      <c r="O941" s="29">
        <f t="shared" si="302"/>
        <v>36428993.040753901</v>
      </c>
      <c r="P941" s="29">
        <f t="shared" si="303"/>
        <v>560321.1145367854</v>
      </c>
      <c r="Q941" s="29">
        <f t="shared" si="304"/>
        <v>901386.14077656786</v>
      </c>
      <c r="R941" s="29">
        <f t="shared" si="305"/>
        <v>1112521.6332107189</v>
      </c>
      <c r="S941" s="29">
        <f t="shared" si="306"/>
        <v>-113688.34207992749</v>
      </c>
      <c r="T941" s="29">
        <f t="shared" si="307"/>
        <v>868903.75732516008</v>
      </c>
    </row>
    <row r="942" spans="1:20">
      <c r="A942" s="25" t="s">
        <v>439</v>
      </c>
      <c r="B942" t="str">
        <f>VLOOKUP(A942,'Branch Population-2'!$A$2:$B$943,2,0)</f>
        <v>50723.2</v>
      </c>
      <c r="C942">
        <f t="shared" si="280"/>
        <v>0</v>
      </c>
      <c r="D942" s="98">
        <f t="shared" si="281"/>
        <v>50723.199999999997</v>
      </c>
      <c r="E942" s="120">
        <f t="shared" si="300"/>
        <v>6.5795812842739439E-3</v>
      </c>
      <c r="F942">
        <v>33820927.681535006</v>
      </c>
      <c r="G942" s="29">
        <f t="shared" si="301"/>
        <v>28483007.379621904</v>
      </c>
      <c r="H942" s="29">
        <f t="shared" si="293"/>
        <v>28178466.760178365</v>
      </c>
      <c r="I942" s="29">
        <f t="shared" si="294"/>
        <v>23517303.390362009</v>
      </c>
      <c r="J942" s="29">
        <f t="shared" si="295"/>
        <v>22781330.226706795</v>
      </c>
      <c r="K942" s="29">
        <f t="shared" si="296"/>
        <v>26566939.315622982</v>
      </c>
      <c r="L942" s="29">
        <f t="shared" si="297"/>
        <v>23398870.92724508</v>
      </c>
      <c r="M942" s="29">
        <f t="shared" si="298"/>
        <v>25437601.185186531</v>
      </c>
      <c r="N942" s="29">
        <f t="shared" si="299"/>
        <v>20717221.583811712</v>
      </c>
      <c r="O942" s="29">
        <f t="shared" si="302"/>
        <v>18974572.483662583</v>
      </c>
      <c r="P942" s="29">
        <f t="shared" si="303"/>
        <v>291851.42696672276</v>
      </c>
      <c r="Q942" s="29">
        <f t="shared" si="304"/>
        <v>469500.12164211925</v>
      </c>
      <c r="R942" s="29">
        <f t="shared" si="305"/>
        <v>579473.12310784089</v>
      </c>
      <c r="S942" s="29">
        <f t="shared" si="306"/>
        <v>-59216.231558465493</v>
      </c>
      <c r="T942" s="29">
        <f t="shared" si="307"/>
        <v>452581.19833970058</v>
      </c>
    </row>
    <row r="943" spans="1:20">
      <c r="A943" s="25" t="s">
        <v>440</v>
      </c>
      <c r="B943" t="str">
        <f>VLOOKUP(A943,'Branch Population-2'!$A$2:$B$943,2,0)</f>
        <v>104329.17</v>
      </c>
      <c r="C943">
        <f t="shared" si="280"/>
        <v>0</v>
      </c>
      <c r="D943" s="98">
        <f t="shared" si="281"/>
        <v>104329.17</v>
      </c>
      <c r="E943" s="120">
        <f t="shared" si="300"/>
        <v>1.3533102295120076E-2</v>
      </c>
      <c r="F943">
        <v>69564012.397572935</v>
      </c>
      <c r="G943" s="29">
        <f t="shared" si="301"/>
        <v>58584799.835574806</v>
      </c>
      <c r="H943" s="29">
        <f t="shared" si="293"/>
        <v>57958410.529343531</v>
      </c>
      <c r="I943" s="29">
        <f t="shared" si="294"/>
        <v>48371174.203414895</v>
      </c>
      <c r="J943" s="29">
        <f t="shared" si="295"/>
        <v>46857400.046689324</v>
      </c>
      <c r="K943" s="29">
        <f t="shared" si="296"/>
        <v>54643767.117203049</v>
      </c>
      <c r="L943" s="29">
        <f t="shared" si="297"/>
        <v>48127578.36210274</v>
      </c>
      <c r="M943" s="29">
        <f t="shared" si="298"/>
        <v>52320906.773262084</v>
      </c>
      <c r="N943" s="29">
        <f t="shared" si="299"/>
        <v>42611872.526677363</v>
      </c>
      <c r="O943" s="29">
        <f t="shared" si="302"/>
        <v>39027533.718798421</v>
      </c>
      <c r="P943" s="29">
        <f t="shared" si="303"/>
        <v>600289.75180496904</v>
      </c>
      <c r="Q943" s="29">
        <f t="shared" si="304"/>
        <v>965683.51377321105</v>
      </c>
      <c r="R943" s="29">
        <f t="shared" si="305"/>
        <v>1191879.6521345037</v>
      </c>
      <c r="S943" s="29">
        <f t="shared" si="306"/>
        <v>-121797.92065608068</v>
      </c>
      <c r="T943" s="29">
        <f t="shared" si="307"/>
        <v>930884.10787147377</v>
      </c>
    </row>
    <row r="944" spans="1:20">
      <c r="A944" s="25" t="s">
        <v>267</v>
      </c>
      <c r="B944" t="str">
        <f>VLOOKUP(A944,'Branch Population-2'!$A$2:$B$943,2,0)</f>
        <v>151382.78</v>
      </c>
      <c r="C944">
        <f t="shared" si="280"/>
        <v>0</v>
      </c>
      <c r="D944" s="98">
        <f t="shared" si="281"/>
        <v>151382.78</v>
      </c>
      <c r="E944" s="120">
        <f t="shared" si="300"/>
        <v>1.9636681164622107E-2</v>
      </c>
      <c r="F944">
        <v>100938151.66649038</v>
      </c>
      <c r="G944" s="29">
        <f t="shared" si="301"/>
        <v>85007192.761649102</v>
      </c>
      <c r="H944" s="29">
        <f t="shared" si="293"/>
        <v>84098294.947743729</v>
      </c>
      <c r="I944" s="29">
        <f t="shared" si="294"/>
        <v>70187108.962692156</v>
      </c>
      <c r="J944" s="29">
        <f t="shared" si="295"/>
        <v>67990605.912420854</v>
      </c>
      <c r="K944" s="29">
        <f t="shared" si="296"/>
        <v>79288710.682494491</v>
      </c>
      <c r="L944" s="29">
        <f t="shared" si="297"/>
        <v>69833648.701728955</v>
      </c>
      <c r="M944" s="29">
        <f t="shared" si="298"/>
        <v>75918214.622595429</v>
      </c>
      <c r="N944" s="29">
        <f t="shared" si="299"/>
        <v>61830298.507062256</v>
      </c>
      <c r="O944" s="29">
        <f t="shared" si="302"/>
        <v>56629383.238603778</v>
      </c>
      <c r="P944" s="29">
        <f t="shared" si="303"/>
        <v>871027.07165930909</v>
      </c>
      <c r="Q944" s="29">
        <f t="shared" si="304"/>
        <v>1401217.463104106</v>
      </c>
      <c r="R944" s="29">
        <f t="shared" si="305"/>
        <v>1729430.5625699325</v>
      </c>
      <c r="S944" s="29">
        <f t="shared" si="306"/>
        <v>-176730.13048159896</v>
      </c>
      <c r="T944" s="29">
        <f t="shared" si="307"/>
        <v>1350723.1401093635</v>
      </c>
    </row>
    <row r="945" spans="1:20">
      <c r="A945" s="25" t="s">
        <v>269</v>
      </c>
      <c r="B945" t="str">
        <f>VLOOKUP(A945,'Branch Population-2'!$A$2:$B$943,2,0)</f>
        <v>177710.22</v>
      </c>
      <c r="C945">
        <f t="shared" si="280"/>
        <v>0</v>
      </c>
      <c r="D945" s="98">
        <f t="shared" si="281"/>
        <v>177710.22</v>
      </c>
      <c r="E945" s="120">
        <f t="shared" si="300"/>
        <v>2.3051756149773776E-2</v>
      </c>
      <c r="F945">
        <v>118492612.82588001</v>
      </c>
      <c r="G945" s="29">
        <f t="shared" si="301"/>
        <v>99791052.372370675</v>
      </c>
      <c r="H945" s="29">
        <f t="shared" si="293"/>
        <v>98724085.373438284</v>
      </c>
      <c r="I945" s="29">
        <f t="shared" si="294"/>
        <v>82393562.695334271</v>
      </c>
      <c r="J945" s="29">
        <f t="shared" si="295"/>
        <v>79815059.114581004</v>
      </c>
      <c r="K945" s="29">
        <f t="shared" si="296"/>
        <v>93078051.670754403</v>
      </c>
      <c r="L945" s="29">
        <f t="shared" si="297"/>
        <v>81978631.084638342</v>
      </c>
      <c r="M945" s="29">
        <f t="shared" si="298"/>
        <v>89121382.383046806</v>
      </c>
      <c r="N945" s="29">
        <f t="shared" si="299"/>
        <v>72583393.899594828</v>
      </c>
      <c r="O945" s="29">
        <f t="shared" si="302"/>
        <v>66477971.627926163</v>
      </c>
      <c r="P945" s="29">
        <f t="shared" si="303"/>
        <v>1022510.0406435366</v>
      </c>
      <c r="Q945" s="29">
        <f t="shared" si="304"/>
        <v>1644907.4566874285</v>
      </c>
      <c r="R945" s="29">
        <f t="shared" si="305"/>
        <v>2030201.0951907902</v>
      </c>
      <c r="S945" s="29">
        <f t="shared" si="306"/>
        <v>-207465.80534796399</v>
      </c>
      <c r="T945" s="29">
        <f t="shared" si="307"/>
        <v>1585631.5123022962</v>
      </c>
    </row>
    <row r="946" spans="1:20">
      <c r="A946" s="25" t="s">
        <v>657</v>
      </c>
      <c r="B946" t="str">
        <f>VLOOKUP(A946,'Branch Population-2'!$A$2:$B$943,2,0)</f>
        <v>37877.95</v>
      </c>
      <c r="C946">
        <f t="shared" si="280"/>
        <v>0</v>
      </c>
      <c r="D946" s="98">
        <f t="shared" si="281"/>
        <v>37877.949999999997</v>
      </c>
      <c r="E946" s="120">
        <f t="shared" si="300"/>
        <v>4.9133542620864662E-3</v>
      </c>
      <c r="F946">
        <v>25256044.722627889</v>
      </c>
      <c r="G946" s="29">
        <f t="shared" si="301"/>
        <v>21269910.600572314</v>
      </c>
      <c r="H946" s="29">
        <f t="shared" si="293"/>
        <v>21042492.489012878</v>
      </c>
      <c r="I946" s="29">
        <f t="shared" si="294"/>
        <v>17561731.948200483</v>
      </c>
      <c r="J946" s="29">
        <f t="shared" si="295"/>
        <v>17012138.178598523</v>
      </c>
      <c r="K946" s="29">
        <f t="shared" si="296"/>
        <v>19839071.648677558</v>
      </c>
      <c r="L946" s="29">
        <f t="shared" si="297"/>
        <v>17473291.571482927</v>
      </c>
      <c r="M946" s="29">
        <f t="shared" si="298"/>
        <v>18995729.484978002</v>
      </c>
      <c r="N946" s="29">
        <f t="shared" si="299"/>
        <v>15470748.755806828</v>
      </c>
      <c r="O946" s="29">
        <f t="shared" si="302"/>
        <v>14169411.78410564</v>
      </c>
      <c r="P946" s="29">
        <f t="shared" si="303"/>
        <v>217942.35691112108</v>
      </c>
      <c r="Q946" s="29">
        <f t="shared" si="304"/>
        <v>350602.92198745569</v>
      </c>
      <c r="R946" s="29">
        <f t="shared" si="305"/>
        <v>432726.12893947231</v>
      </c>
      <c r="S946" s="29">
        <f t="shared" si="306"/>
        <v>-44220.188358778199</v>
      </c>
      <c r="T946" s="29">
        <f t="shared" si="307"/>
        <v>337968.58245637623</v>
      </c>
    </row>
    <row r="947" spans="1:20">
      <c r="A947" s="25" t="s">
        <v>441</v>
      </c>
      <c r="B947" t="str">
        <f>VLOOKUP(A947,'Branch Population-2'!$A$2:$B$943,2,0)</f>
        <v>161744</v>
      </c>
      <c r="C947">
        <f t="shared" si="280"/>
        <v>0</v>
      </c>
      <c r="D947" s="98">
        <f t="shared" si="281"/>
        <v>161744</v>
      </c>
      <c r="E947" s="120">
        <f t="shared" si="300"/>
        <v>2.0980691187535584E-2</v>
      </c>
      <c r="F947">
        <v>107846747.18712933</v>
      </c>
      <c r="G947" s="29">
        <f t="shared" si="301"/>
        <v>90825412.150841534</v>
      </c>
      <c r="H947" s="29">
        <f t="shared" si="293"/>
        <v>89854305.873018458</v>
      </c>
      <c r="I947" s="29">
        <f t="shared" si="294"/>
        <v>74990984.787448615</v>
      </c>
      <c r="J947" s="29">
        <f t="shared" si="295"/>
        <v>72644144.616042838</v>
      </c>
      <c r="K947" s="29">
        <f t="shared" si="296"/>
        <v>84715535.152871341</v>
      </c>
      <c r="L947" s="29">
        <f t="shared" si="297"/>
        <v>74613332.346072972</v>
      </c>
      <c r="M947" s="29">
        <f t="shared" si="298"/>
        <v>81114349.372610778</v>
      </c>
      <c r="N947" s="29">
        <f t="shared" si="299"/>
        <v>66062202.066353105</v>
      </c>
      <c r="O947" s="29">
        <f t="shared" si="302"/>
        <v>60505316.143254392</v>
      </c>
      <c r="P947" s="29">
        <f t="shared" si="303"/>
        <v>930643.51624711393</v>
      </c>
      <c r="Q947" s="29">
        <f t="shared" si="304"/>
        <v>1497122.1783105747</v>
      </c>
      <c r="R947" s="29">
        <f t="shared" si="305"/>
        <v>1847799.445302241</v>
      </c>
      <c r="S947" s="29">
        <f t="shared" si="306"/>
        <v>-188826.22068782026</v>
      </c>
      <c r="T947" s="29">
        <f t="shared" si="307"/>
        <v>1443171.8295426262</v>
      </c>
    </row>
    <row r="948" spans="1:20">
      <c r="A948" s="25" t="s">
        <v>443</v>
      </c>
      <c r="B948" t="str">
        <f>VLOOKUP(A948,'Branch Population-2'!$A$2:$B$943,2,0)</f>
        <v>101167.68</v>
      </c>
      <c r="C948">
        <f t="shared" si="280"/>
        <v>0</v>
      </c>
      <c r="D948" s="98">
        <f t="shared" si="281"/>
        <v>101167.67999999999</v>
      </c>
      <c r="E948" s="120">
        <f t="shared" si="300"/>
        <v>1.3123008286177044E-2</v>
      </c>
      <c r="F948">
        <v>67456012.021888912</v>
      </c>
      <c r="G948" s="29">
        <f t="shared" si="301"/>
        <v>56809502.870860428</v>
      </c>
      <c r="H948" s="29">
        <f t="shared" si="293"/>
        <v>56202095.058757365</v>
      </c>
      <c r="I948" s="29">
        <f t="shared" si="294"/>
        <v>46905381.045735665</v>
      </c>
      <c r="J948" s="29">
        <f t="shared" si="295"/>
        <v>45437478.833153285</v>
      </c>
      <c r="K948" s="29">
        <f t="shared" si="296"/>
        <v>52987895.386378713</v>
      </c>
      <c r="L948" s="29">
        <f t="shared" si="297"/>
        <v>46669166.896584474</v>
      </c>
      <c r="M948" s="29">
        <f t="shared" si="298"/>
        <v>50735424.749829896</v>
      </c>
      <c r="N948" s="29">
        <f t="shared" si="299"/>
        <v>41320603.6622326</v>
      </c>
      <c r="O948" s="29">
        <f t="shared" si="302"/>
        <v>37844881.181865133</v>
      </c>
      <c r="P948" s="29">
        <f t="shared" si="303"/>
        <v>582099.15326542454</v>
      </c>
      <c r="Q948" s="29">
        <f t="shared" si="304"/>
        <v>936420.37699220469</v>
      </c>
      <c r="R948" s="29">
        <f t="shared" si="305"/>
        <v>1155762.0869183068</v>
      </c>
      <c r="S948" s="29">
        <f t="shared" si="306"/>
        <v>-118107.0745755934</v>
      </c>
      <c r="T948" s="29">
        <f t="shared" si="307"/>
        <v>902675.49854203523</v>
      </c>
    </row>
    <row r="949" spans="1:20">
      <c r="A949" s="25" t="s">
        <v>465</v>
      </c>
      <c r="B949" t="str">
        <f>VLOOKUP(A949,'Branch Population-2'!$A$2:$B$943,2,0)</f>
        <v>42089.92</v>
      </c>
      <c r="C949">
        <f t="shared" si="280"/>
        <v>0</v>
      </c>
      <c r="D949" s="98">
        <f t="shared" si="281"/>
        <v>42089.919999999998</v>
      </c>
      <c r="E949" s="120">
        <f t="shared" si="300"/>
        <v>5.4597117273473984E-3</v>
      </c>
      <c r="F949">
        <v>28064478.196202014</v>
      </c>
      <c r="G949" s="29">
        <f t="shared" si="301"/>
        <v>23635092.067686889</v>
      </c>
      <c r="H949" s="29">
        <f t="shared" si="293"/>
        <v>23382385.410592519</v>
      </c>
      <c r="I949" s="29">
        <f t="shared" si="294"/>
        <v>19514569.631175987</v>
      </c>
      <c r="J949" s="29">
        <f t="shared" si="295"/>
        <v>18903861.876531269</v>
      </c>
      <c r="K949" s="29">
        <f t="shared" si="296"/>
        <v>22045146.016801503</v>
      </c>
      <c r="L949" s="29">
        <f t="shared" si="297"/>
        <v>19416294.820083734</v>
      </c>
      <c r="M949" s="29">
        <f t="shared" si="298"/>
        <v>21108025.496743232</v>
      </c>
      <c r="N949" s="29">
        <f t="shared" si="299"/>
        <v>17191072.311780572</v>
      </c>
      <c r="O949" s="29">
        <f t="shared" si="302"/>
        <v>15745028.662851702</v>
      </c>
      <c r="P949" s="29">
        <f t="shared" si="303"/>
        <v>242177.21304876672</v>
      </c>
      <c r="Q949" s="29">
        <f t="shared" si="304"/>
        <v>389589.42968714645</v>
      </c>
      <c r="R949" s="29">
        <f t="shared" si="305"/>
        <v>480844.61141566728</v>
      </c>
      <c r="S949" s="29">
        <f t="shared" si="306"/>
        <v>-49137.405546126582</v>
      </c>
      <c r="T949" s="29">
        <f t="shared" si="307"/>
        <v>375550.17095968174</v>
      </c>
    </row>
    <row r="950" spans="1:20">
      <c r="A950" s="25" t="s">
        <v>453</v>
      </c>
      <c r="B950" t="str">
        <f>VLOOKUP(A950,'Branch Population-2'!$A$2:$B$943,2,0)</f>
        <v>106790.7</v>
      </c>
      <c r="C950">
        <f t="shared" si="280"/>
        <v>0</v>
      </c>
      <c r="D950" s="98">
        <f t="shared" si="281"/>
        <v>106790.7</v>
      </c>
      <c r="E950" s="120">
        <f t="shared" si="300"/>
        <v>1.3852400697403032E-2</v>
      </c>
      <c r="F950">
        <v>71205297.413422272</v>
      </c>
      <c r="G950" s="29">
        <f t="shared" si="301"/>
        <v>59967042.619057722</v>
      </c>
      <c r="H950" s="29">
        <f t="shared" si="293"/>
        <v>59325874.358206496</v>
      </c>
      <c r="I950" s="29">
        <f t="shared" si="294"/>
        <v>49512437.921289124</v>
      </c>
      <c r="J950" s="29">
        <f t="shared" si="295"/>
        <v>47962947.957565323</v>
      </c>
      <c r="K950" s="29">
        <f t="shared" si="296"/>
        <v>55933025.644535422</v>
      </c>
      <c r="L950" s="29">
        <f t="shared" si="297"/>
        <v>49263094.708735868</v>
      </c>
      <c r="M950" s="29">
        <f t="shared" si="298"/>
        <v>53555360.010545455</v>
      </c>
      <c r="N950" s="29">
        <f t="shared" si="299"/>
        <v>43617251.967351459</v>
      </c>
      <c r="O950" s="29">
        <f t="shared" si="302"/>
        <v>39948344.696924992</v>
      </c>
      <c r="P950" s="29">
        <f t="shared" si="303"/>
        <v>614452.91664909152</v>
      </c>
      <c r="Q950" s="29">
        <f t="shared" si="304"/>
        <v>988467.73547897337</v>
      </c>
      <c r="R950" s="29">
        <f t="shared" si="305"/>
        <v>1220000.7185641385</v>
      </c>
      <c r="S950" s="29">
        <f t="shared" si="306"/>
        <v>-124671.60627662728</v>
      </c>
      <c r="T950" s="29">
        <f t="shared" si="307"/>
        <v>952847.27654279419</v>
      </c>
    </row>
    <row r="951" spans="1:20">
      <c r="A951" s="25" t="s">
        <v>444</v>
      </c>
      <c r="B951" t="str">
        <f>VLOOKUP(A951,'Branch Population-2'!$A$2:$B$943,2,0)</f>
        <v>94215</v>
      </c>
      <c r="C951">
        <f t="shared" si="280"/>
        <v>0</v>
      </c>
      <c r="D951" s="98">
        <f t="shared" si="281"/>
        <v>94215</v>
      </c>
      <c r="E951" s="120">
        <f t="shared" si="300"/>
        <v>1.2221138467168272E-2</v>
      </c>
      <c r="F951">
        <v>62820143.475092679</v>
      </c>
      <c r="G951" s="29">
        <f t="shared" si="301"/>
        <v>52905308.424371451</v>
      </c>
      <c r="H951" s="29">
        <f t="shared" si="293"/>
        <v>52339644.301033944</v>
      </c>
      <c r="I951" s="29">
        <f t="shared" si="294"/>
        <v>43681840.635507166</v>
      </c>
      <c r="J951" s="29">
        <f t="shared" si="295"/>
        <v>42314819.004108198</v>
      </c>
      <c r="K951" s="29">
        <f t="shared" si="296"/>
        <v>49346338.315039657</v>
      </c>
      <c r="L951" s="29">
        <f t="shared" si="297"/>
        <v>43461860.143098138</v>
      </c>
      <c r="M951" s="29">
        <f t="shared" si="298"/>
        <v>47248667.190996416</v>
      </c>
      <c r="N951" s="29">
        <f t="shared" si="299"/>
        <v>38480873.279265121</v>
      </c>
      <c r="O951" s="29">
        <f t="shared" si="302"/>
        <v>35244017.46238941</v>
      </c>
      <c r="P951" s="29">
        <f t="shared" si="303"/>
        <v>542094.78486510681</v>
      </c>
      <c r="Q951" s="29">
        <f t="shared" si="304"/>
        <v>872065.52347865026</v>
      </c>
      <c r="R951" s="29">
        <f t="shared" si="305"/>
        <v>1076333.1235727484</v>
      </c>
      <c r="S951" s="29">
        <f t="shared" si="306"/>
        <v>-109990.24620451445</v>
      </c>
      <c r="T951" s="29">
        <f t="shared" si="307"/>
        <v>840639.73884878901</v>
      </c>
    </row>
    <row r="952" spans="1:20">
      <c r="A952" s="25" t="s">
        <v>271</v>
      </c>
      <c r="B952" t="str">
        <f>VLOOKUP(A952,'Branch Population-2'!$A$2:$B$943,2,0)</f>
        <v>155330.55</v>
      </c>
      <c r="C952">
        <f t="shared" si="280"/>
        <v>0</v>
      </c>
      <c r="D952" s="98">
        <f t="shared" si="281"/>
        <v>155330.54999999999</v>
      </c>
      <c r="E952" s="120">
        <f t="shared" si="300"/>
        <v>2.014876781543708E-2</v>
      </c>
      <c r="F952">
        <v>103570423.362151</v>
      </c>
      <c r="G952" s="29">
        <f t="shared" si="301"/>
        <v>87224015.873027116</v>
      </c>
      <c r="H952" s="29">
        <f t="shared" ref="H952:H982" si="308">$Z$10*E952</f>
        <v>86291415.762712598</v>
      </c>
      <c r="I952" s="29">
        <f t="shared" ref="I952:I982" si="309">$AA$10*E952</f>
        <v>72017452.963176534</v>
      </c>
      <c r="J952" s="29">
        <f t="shared" ref="J952:J982" si="310">$AB$10*E952</f>
        <v>69763669.363249779</v>
      </c>
      <c r="K952" s="29">
        <f t="shared" ref="K952:K982" si="311">$X$22*E952</f>
        <v>81356406.845631614</v>
      </c>
      <c r="L952" s="29">
        <f t="shared" ref="L952:L982" si="312">$Y$22*E952</f>
        <v>71654775.142498672</v>
      </c>
      <c r="M952" s="29">
        <f t="shared" ref="M952:M982" si="313">$Z$22*E952</f>
        <v>77898014.769881949</v>
      </c>
      <c r="N952" s="29">
        <f t="shared" ref="N952:N982" si="314">$AA$22*E952</f>
        <v>63442713.060006946</v>
      </c>
      <c r="O952" s="29">
        <f t="shared" si="302"/>
        <v>58106167.984318323</v>
      </c>
      <c r="P952" s="29">
        <f t="shared" si="303"/>
        <v>893741.7723847446</v>
      </c>
      <c r="Q952" s="29">
        <f t="shared" si="304"/>
        <v>1437758.5034015458</v>
      </c>
      <c r="R952" s="29">
        <f t="shared" si="305"/>
        <v>1774530.7654595657</v>
      </c>
      <c r="S952" s="29">
        <f t="shared" si="306"/>
        <v>-181338.91033893373</v>
      </c>
      <c r="T952" s="29">
        <f t="shared" si="307"/>
        <v>1385947.3861618505</v>
      </c>
    </row>
    <row r="953" spans="1:20">
      <c r="A953" s="25" t="s">
        <v>446</v>
      </c>
      <c r="B953" t="str">
        <f>VLOOKUP(A953,'Branch Population-2'!$A$2:$B$943,2,0)</f>
        <v>32970.08</v>
      </c>
      <c r="C953">
        <f t="shared" si="280"/>
        <v>0</v>
      </c>
      <c r="D953" s="98">
        <f t="shared" si="281"/>
        <v>32970.080000000002</v>
      </c>
      <c r="E953" s="120">
        <f t="shared" si="300"/>
        <v>4.2767278347780645E-3</v>
      </c>
      <c r="F953">
        <v>21983602.992997758</v>
      </c>
      <c r="G953" s="29">
        <f t="shared" si="301"/>
        <v>18513954.796754241</v>
      </c>
      <c r="H953" s="29">
        <f t="shared" si="308"/>
        <v>18316003.39411594</v>
      </c>
      <c r="I953" s="29">
        <f t="shared" si="309"/>
        <v>15286247.203735311</v>
      </c>
      <c r="J953" s="29">
        <f t="shared" si="310"/>
        <v>14807864.64735942</v>
      </c>
      <c r="K953" s="29">
        <f t="shared" si="311"/>
        <v>17268510.555154942</v>
      </c>
      <c r="L953" s="29">
        <f t="shared" si="312"/>
        <v>15209266.102709305</v>
      </c>
      <c r="M953" s="29">
        <f t="shared" si="313"/>
        <v>16534440.770371249</v>
      </c>
      <c r="N953" s="29">
        <f t="shared" si="314"/>
        <v>13466194.029477615</v>
      </c>
      <c r="O953" s="29">
        <f t="shared" si="302"/>
        <v>12333472.114380682</v>
      </c>
      <c r="P953" s="29">
        <f t="shared" si="303"/>
        <v>189703.42752836982</v>
      </c>
      <c r="Q953" s="29">
        <f t="shared" si="304"/>
        <v>305175.07906737755</v>
      </c>
      <c r="R953" s="29">
        <f t="shared" si="305"/>
        <v>376657.53002009669</v>
      </c>
      <c r="S953" s="29">
        <f t="shared" si="306"/>
        <v>-38490.550513002578</v>
      </c>
      <c r="T953" s="29">
        <f t="shared" si="307"/>
        <v>294177.77892080543</v>
      </c>
    </row>
    <row r="954" spans="1:20">
      <c r="A954" s="25" t="s">
        <v>447</v>
      </c>
      <c r="B954" t="str">
        <f>VLOOKUP(A954,'Branch Population-2'!$A$2:$B$943,2,0)</f>
        <v>74423.36</v>
      </c>
      <c r="C954">
        <f t="shared" si="280"/>
        <v>0</v>
      </c>
      <c r="D954" s="98">
        <f t="shared" si="281"/>
        <v>74423.360000000001</v>
      </c>
      <c r="E954" s="120">
        <f t="shared" si="300"/>
        <v>9.6538575359752955E-3</v>
      </c>
      <c r="F954">
        <v>49623585.979923293</v>
      </c>
      <c r="G954" s="29">
        <f t="shared" si="301"/>
        <v>41791549.273237057</v>
      </c>
      <c r="H954" s="29">
        <f t="shared" si="308"/>
        <v>41344713.581571907</v>
      </c>
      <c r="I954" s="29">
        <f t="shared" si="309"/>
        <v>34505645.078585982</v>
      </c>
      <c r="J954" s="29">
        <f t="shared" si="310"/>
        <v>33425792.15706189</v>
      </c>
      <c r="K954" s="29">
        <f t="shared" si="311"/>
        <v>38980208.046510525</v>
      </c>
      <c r="L954" s="29">
        <f t="shared" si="312"/>
        <v>34331875.642938428</v>
      </c>
      <c r="M954" s="29">
        <f t="shared" si="313"/>
        <v>37323192.356585629</v>
      </c>
      <c r="N954" s="29">
        <f t="shared" si="314"/>
        <v>30397239.135775924</v>
      </c>
      <c r="O954" s="29">
        <f t="shared" si="302"/>
        <v>27840346.011247609</v>
      </c>
      <c r="P954" s="29">
        <f t="shared" si="303"/>
        <v>428217.53784576128</v>
      </c>
      <c r="Q954" s="29">
        <f t="shared" si="304"/>
        <v>688871.69131709426</v>
      </c>
      <c r="R954" s="29">
        <f t="shared" si="305"/>
        <v>850229.02441839559</v>
      </c>
      <c r="S954" s="29">
        <f t="shared" si="306"/>
        <v>-86884.717823777653</v>
      </c>
      <c r="T954" s="29">
        <f t="shared" si="307"/>
        <v>664047.48622458638</v>
      </c>
    </row>
    <row r="955" spans="1:20">
      <c r="A955" s="25" t="s">
        <v>656</v>
      </c>
      <c r="B955" t="str">
        <f>VLOOKUP(A955,'Branch Population-2'!$A$2:$B$943,2,0)</f>
        <v>70948.64</v>
      </c>
      <c r="C955">
        <f t="shared" si="280"/>
        <v>0</v>
      </c>
      <c r="D955" s="98">
        <f t="shared" si="281"/>
        <v>70948.639999999999</v>
      </c>
      <c r="E955" s="120">
        <f t="shared" si="300"/>
        <v>9.2031327654542652E-3</v>
      </c>
      <c r="F955">
        <v>47306731.880939335</v>
      </c>
      <c r="G955" s="29">
        <f t="shared" si="301"/>
        <v>39840361.741651513</v>
      </c>
      <c r="H955" s="29">
        <f t="shared" si="308"/>
        <v>39414388.167936198</v>
      </c>
      <c r="I955" s="29">
        <f t="shared" si="309"/>
        <v>32894625.970237959</v>
      </c>
      <c r="J955" s="29">
        <f t="shared" si="310"/>
        <v>31865189.833759289</v>
      </c>
      <c r="K955" s="29">
        <f t="shared" si="311"/>
        <v>37160278.007026009</v>
      </c>
      <c r="L955" s="29">
        <f t="shared" si="312"/>
        <v>32728969.580459781</v>
      </c>
      <c r="M955" s="29">
        <f t="shared" si="313"/>
        <v>35580626.004498392</v>
      </c>
      <c r="N955" s="29">
        <f t="shared" si="314"/>
        <v>28978035.611911062</v>
      </c>
      <c r="O955" s="29">
        <f t="shared" si="302"/>
        <v>26540520.162317891</v>
      </c>
      <c r="P955" s="29">
        <f t="shared" si="303"/>
        <v>408224.67481050699</v>
      </c>
      <c r="Q955" s="29">
        <f t="shared" si="304"/>
        <v>656709.25947777217</v>
      </c>
      <c r="R955" s="29">
        <f t="shared" si="305"/>
        <v>810533.04998607922</v>
      </c>
      <c r="S955" s="29">
        <f t="shared" si="306"/>
        <v>-82828.194889088394</v>
      </c>
      <c r="T955" s="29">
        <f t="shared" si="307"/>
        <v>633044.06093803269</v>
      </c>
    </row>
    <row r="956" spans="1:20">
      <c r="A956" s="25" t="s">
        <v>313</v>
      </c>
      <c r="B956" t="str">
        <f>VLOOKUP(A956,'Branch Population-2'!$A$2:$B$943,2,0)</f>
        <v>64835.1</v>
      </c>
      <c r="C956">
        <f t="shared" si="280"/>
        <v>0</v>
      </c>
      <c r="D956" s="98">
        <f t="shared" si="281"/>
        <v>64835.1</v>
      </c>
      <c r="E956" s="120">
        <f t="shared" si="300"/>
        <v>8.4101123455150618E-3</v>
      </c>
      <c r="F956">
        <v>43230380.34518899</v>
      </c>
      <c r="G956" s="29">
        <f t="shared" si="301"/>
        <v>36407376.343734704</v>
      </c>
      <c r="H956" s="29">
        <f t="shared" si="308"/>
        <v>36018108.286599435</v>
      </c>
      <c r="I956" s="29">
        <f t="shared" si="309"/>
        <v>30060144.412112407</v>
      </c>
      <c r="J956" s="29">
        <f t="shared" si="310"/>
        <v>29119413.274035506</v>
      </c>
      <c r="K956" s="29">
        <f t="shared" si="311"/>
        <v>33958231.484258629</v>
      </c>
      <c r="L956" s="29">
        <f t="shared" si="312"/>
        <v>29908762.389893133</v>
      </c>
      <c r="M956" s="29">
        <f t="shared" si="313"/>
        <v>32514695.772382013</v>
      </c>
      <c r="N956" s="29">
        <f t="shared" si="314"/>
        <v>26481040.886785351</v>
      </c>
      <c r="O956" s="29">
        <f t="shared" si="302"/>
        <v>24253562.559844647</v>
      </c>
      <c r="P956" s="29">
        <f t="shared" si="303"/>
        <v>373048.55475463235</v>
      </c>
      <c r="Q956" s="29">
        <f t="shared" si="304"/>
        <v>600121.58808353904</v>
      </c>
      <c r="R956" s="29">
        <f t="shared" si="305"/>
        <v>740690.60871571931</v>
      </c>
      <c r="S956" s="29">
        <f t="shared" si="306"/>
        <v>-75691.011109635554</v>
      </c>
      <c r="T956" s="29">
        <f t="shared" si="307"/>
        <v>578495.58490935748</v>
      </c>
    </row>
    <row r="957" spans="1:20">
      <c r="A957" s="25" t="s">
        <v>448</v>
      </c>
      <c r="B957" t="str">
        <f>VLOOKUP(A957,'Branch Population-2'!$A$2:$B$943,2,0)</f>
        <v>52612.4</v>
      </c>
      <c r="C957">
        <f t="shared" si="280"/>
        <v>0</v>
      </c>
      <c r="D957" s="98">
        <f t="shared" si="281"/>
        <v>52612.4</v>
      </c>
      <c r="E957" s="120">
        <f t="shared" si="300"/>
        <v>6.8246396591842493E-3</v>
      </c>
      <c r="F957">
        <v>35080597.74525252</v>
      </c>
      <c r="G957" s="29">
        <f t="shared" si="301"/>
        <v>29543865.084608614</v>
      </c>
      <c r="H957" s="29">
        <f t="shared" si="308"/>
        <v>29227981.763240658</v>
      </c>
      <c r="I957" s="29">
        <f t="shared" si="309"/>
        <v>24393212.038969986</v>
      </c>
      <c r="J957" s="29">
        <f t="shared" si="310"/>
        <v>23629827.345664091</v>
      </c>
      <c r="K957" s="29">
        <f t="shared" si="311"/>
        <v>27556432.521001883</v>
      </c>
      <c r="L957" s="29">
        <f t="shared" si="312"/>
        <v>24270368.525104672</v>
      </c>
      <c r="M957" s="29">
        <f t="shared" si="313"/>
        <v>26385031.870929044</v>
      </c>
      <c r="N957" s="29">
        <f t="shared" si="314"/>
        <v>21488840.389725719</v>
      </c>
      <c r="O957" s="29">
        <f t="shared" si="302"/>
        <v>19681285.828564633</v>
      </c>
      <c r="P957" s="29">
        <f t="shared" si="303"/>
        <v>302721.51631095842</v>
      </c>
      <c r="Q957" s="29">
        <f t="shared" si="304"/>
        <v>486986.78710893315</v>
      </c>
      <c r="R957" s="29">
        <f t="shared" si="305"/>
        <v>601055.76426958421</v>
      </c>
      <c r="S957" s="29">
        <f t="shared" si="306"/>
        <v>-61421.756932658245</v>
      </c>
      <c r="T957" s="29">
        <f t="shared" si="307"/>
        <v>469437.71369960229</v>
      </c>
    </row>
    <row r="958" spans="1:20">
      <c r="A958" s="25" t="s">
        <v>314</v>
      </c>
      <c r="B958" t="str">
        <f>VLOOKUP(A958,'Branch Population-2'!$A$2:$B$943,2,0)</f>
        <v>100854.6</v>
      </c>
      <c r="C958">
        <f t="shared" si="280"/>
        <v>0</v>
      </c>
      <c r="D958" s="98">
        <f t="shared" si="281"/>
        <v>100854.6</v>
      </c>
      <c r="E958" s="120">
        <f t="shared" si="300"/>
        <v>1.308239698191232E-2</v>
      </c>
      <c r="F958">
        <v>67247258.314738438</v>
      </c>
      <c r="G958" s="29">
        <f t="shared" si="301"/>
        <v>56633696.534698434</v>
      </c>
      <c r="H958" s="29">
        <f t="shared" si="308"/>
        <v>56028168.445821345</v>
      </c>
      <c r="I958" s="29">
        <f t="shared" si="309"/>
        <v>46760224.64106375</v>
      </c>
      <c r="J958" s="29">
        <f t="shared" si="310"/>
        <v>45296865.092944123</v>
      </c>
      <c r="K958" s="29">
        <f t="shared" si="311"/>
        <v>52823915.6421801</v>
      </c>
      <c r="L958" s="29">
        <f t="shared" si="312"/>
        <v>46524741.495389327</v>
      </c>
      <c r="M958" s="29">
        <f t="shared" si="313"/>
        <v>50578415.645927578</v>
      </c>
      <c r="N958" s="29">
        <f t="shared" si="314"/>
        <v>41192730.268332772</v>
      </c>
      <c r="O958" s="29">
        <f t="shared" si="302"/>
        <v>37727763.98198057</v>
      </c>
      <c r="P958" s="29">
        <f t="shared" si="303"/>
        <v>580297.75184053928</v>
      </c>
      <c r="Q958" s="29">
        <f t="shared" si="304"/>
        <v>933522.47035217192</v>
      </c>
      <c r="R958" s="29">
        <f t="shared" si="305"/>
        <v>1152185.3913355635</v>
      </c>
      <c r="S958" s="29">
        <f t="shared" si="306"/>
        <v>-117741.57283721089</v>
      </c>
      <c r="T958" s="29">
        <f t="shared" si="307"/>
        <v>899882.02097011171</v>
      </c>
    </row>
    <row r="959" spans="1:20">
      <c r="A959" s="25" t="s">
        <v>308</v>
      </c>
      <c r="B959" t="str">
        <f>VLOOKUP(A959,'Branch Population-2'!$A$2:$B$943,2,0)</f>
        <v>360195</v>
      </c>
      <c r="C959">
        <f t="shared" si="280"/>
        <v>0</v>
      </c>
      <c r="D959" s="98">
        <f t="shared" si="281"/>
        <v>360195</v>
      </c>
      <c r="E959" s="120">
        <f t="shared" si="300"/>
        <v>4.6722846363972573E-2</v>
      </c>
      <c r="F959">
        <v>240168779.69549444</v>
      </c>
      <c r="G959" s="29">
        <f t="shared" si="301"/>
        <v>202263201.90963727</v>
      </c>
      <c r="H959" s="29">
        <f t="shared" si="308"/>
        <v>200100601.59221908</v>
      </c>
      <c r="I959" s="29">
        <f t="shared" si="309"/>
        <v>167000802.28951338</v>
      </c>
      <c r="J959" s="29">
        <f t="shared" si="310"/>
        <v>161774518.18908617</v>
      </c>
      <c r="K959" s="29">
        <f t="shared" si="311"/>
        <v>188656841.57921466</v>
      </c>
      <c r="L959" s="29">
        <f t="shared" si="312"/>
        <v>166159791.05496189</v>
      </c>
      <c r="M959" s="29">
        <f t="shared" si="313"/>
        <v>180637198.73545566</v>
      </c>
      <c r="N959" s="29">
        <f t="shared" si="314"/>
        <v>147116893.81547418</v>
      </c>
      <c r="O959" s="29">
        <f t="shared" si="302"/>
        <v>134742014.22135916</v>
      </c>
      <c r="P959" s="29">
        <f t="shared" si="303"/>
        <v>2072491.9708590689</v>
      </c>
      <c r="Q959" s="29">
        <f t="shared" si="304"/>
        <v>3334008.8226863281</v>
      </c>
      <c r="R959" s="29">
        <f t="shared" si="305"/>
        <v>4114947.8261984414</v>
      </c>
      <c r="S959" s="29">
        <f t="shared" si="306"/>
        <v>-420505.61727575317</v>
      </c>
      <c r="T959" s="29">
        <f t="shared" si="307"/>
        <v>3213864.3606075421</v>
      </c>
    </row>
    <row r="960" spans="1:20">
      <c r="A960" s="25" t="s">
        <v>450</v>
      </c>
      <c r="B960" t="str">
        <f>VLOOKUP(A960,'Branch Population-2'!$A$2:$B$943,2,0)</f>
        <v>58279.24</v>
      </c>
      <c r="C960">
        <f t="shared" si="280"/>
        <v>0</v>
      </c>
      <c r="D960" s="98">
        <f t="shared" si="281"/>
        <v>58279.24</v>
      </c>
      <c r="E960" s="120">
        <f t="shared" si="300"/>
        <v>7.5597162001945746E-3</v>
      </c>
      <c r="F960">
        <v>38859101.187914453</v>
      </c>
      <c r="G960" s="29">
        <f t="shared" si="301"/>
        <v>32726011.430642314</v>
      </c>
      <c r="H960" s="29">
        <f t="shared" si="308"/>
        <v>32376104.566519018</v>
      </c>
      <c r="I960" s="29">
        <f t="shared" si="309"/>
        <v>27020585.618409749</v>
      </c>
      <c r="J960" s="29">
        <f t="shared" si="310"/>
        <v>26174977.363445129</v>
      </c>
      <c r="K960" s="29">
        <f t="shared" si="311"/>
        <v>30524514.077199932</v>
      </c>
      <c r="L960" s="29">
        <f t="shared" si="312"/>
        <v>26884510.726806249</v>
      </c>
      <c r="M960" s="29">
        <f t="shared" si="313"/>
        <v>29226942.789409392</v>
      </c>
      <c r="N960" s="29">
        <f t="shared" si="314"/>
        <v>23803386.395498373</v>
      </c>
      <c r="O960" s="29">
        <f t="shared" si="302"/>
        <v>21801141.56190398</v>
      </c>
      <c r="P960" s="29">
        <f t="shared" si="303"/>
        <v>335327.41145148786</v>
      </c>
      <c r="Q960" s="29">
        <f t="shared" si="304"/>
        <v>539439.74885674135</v>
      </c>
      <c r="R960" s="29">
        <f t="shared" si="305"/>
        <v>665795.00534570788</v>
      </c>
      <c r="S960" s="29">
        <f t="shared" si="306"/>
        <v>-68037.445801751179</v>
      </c>
      <c r="T960" s="29">
        <f t="shared" si="307"/>
        <v>520000.47862766962</v>
      </c>
    </row>
    <row r="961" spans="1:20">
      <c r="A961" s="25" t="s">
        <v>451</v>
      </c>
      <c r="B961" t="str">
        <f>VLOOKUP(A961,'Branch Population-2'!$A$2:$B$943,2,0)</f>
        <v>28936.82</v>
      </c>
      <c r="C961">
        <f t="shared" si="280"/>
        <v>0</v>
      </c>
      <c r="D961" s="98">
        <f t="shared" si="281"/>
        <v>28936.82</v>
      </c>
      <c r="E961" s="120">
        <f t="shared" si="300"/>
        <v>3.7535518125513369E-3</v>
      </c>
      <c r="F961">
        <v>19294328.759888887</v>
      </c>
      <c r="G961" s="29">
        <f t="shared" si="301"/>
        <v>16249125.796534738</v>
      </c>
      <c r="H961" s="29">
        <f t="shared" si="308"/>
        <v>16075389.96978236</v>
      </c>
      <c r="I961" s="29">
        <f t="shared" si="309"/>
        <v>13416266.621433493</v>
      </c>
      <c r="J961" s="29">
        <f t="shared" si="310"/>
        <v>12996405.04011525</v>
      </c>
      <c r="K961" s="29">
        <f t="shared" si="311"/>
        <v>15156037.886551036</v>
      </c>
      <c r="L961" s="29">
        <f t="shared" si="312"/>
        <v>13348702.688807568</v>
      </c>
      <c r="M961" s="29">
        <f t="shared" si="313"/>
        <v>14511767.529010974</v>
      </c>
      <c r="N961" s="29">
        <f t="shared" si="314"/>
        <v>11818862.214349143</v>
      </c>
      <c r="O961" s="29">
        <f t="shared" si="302"/>
        <v>10824707.205710547</v>
      </c>
      <c r="P961" s="29">
        <f t="shared" si="303"/>
        <v>166496.83397102714</v>
      </c>
      <c r="Q961" s="29">
        <f t="shared" si="304"/>
        <v>267842.73290991323</v>
      </c>
      <c r="R961" s="29">
        <f t="shared" si="305"/>
        <v>330580.67034827132</v>
      </c>
      <c r="S961" s="29">
        <f t="shared" si="306"/>
        <v>-33781.966312962031</v>
      </c>
      <c r="T961" s="29">
        <f t="shared" si="307"/>
        <v>258190.74253478122</v>
      </c>
    </row>
    <row r="962" spans="1:20">
      <c r="A962" s="25" t="s">
        <v>452</v>
      </c>
      <c r="B962" t="str">
        <f>VLOOKUP(A962,'Branch Population-2'!$A$2:$B$943,2,0)</f>
        <v>30433.92</v>
      </c>
      <c r="C962">
        <f t="shared" si="280"/>
        <v>0</v>
      </c>
      <c r="D962" s="98">
        <f t="shared" si="281"/>
        <v>30433.919999999998</v>
      </c>
      <c r="E962" s="120">
        <f t="shared" si="300"/>
        <v>3.9477487705643667E-3</v>
      </c>
      <c r="F962">
        <v>20292556.608921006</v>
      </c>
      <c r="G962" s="29">
        <f t="shared" si="301"/>
        <v>17089804.427773144</v>
      </c>
      <c r="H962" s="29">
        <f t="shared" si="308"/>
        <v>16907080.056107022</v>
      </c>
      <c r="I962" s="29">
        <f t="shared" si="309"/>
        <v>14110382.034217207</v>
      </c>
      <c r="J962" s="29">
        <f t="shared" si="310"/>
        <v>13668798.136024078</v>
      </c>
      <c r="K962" s="29">
        <f t="shared" si="311"/>
        <v>15940163.58937379</v>
      </c>
      <c r="L962" s="29">
        <f t="shared" si="312"/>
        <v>14039322.556347048</v>
      </c>
      <c r="M962" s="29">
        <f t="shared" si="313"/>
        <v>15262560.71111192</v>
      </c>
      <c r="N962" s="29">
        <f t="shared" si="314"/>
        <v>12430332.950287027</v>
      </c>
      <c r="O962" s="29">
        <f t="shared" si="302"/>
        <v>11384743.490197551</v>
      </c>
      <c r="P962" s="29">
        <f t="shared" si="303"/>
        <v>175110.85618003368</v>
      </c>
      <c r="Q962" s="29">
        <f t="shared" si="304"/>
        <v>281700.07298527157</v>
      </c>
      <c r="R962" s="29">
        <f t="shared" si="305"/>
        <v>347683.87386470457</v>
      </c>
      <c r="S962" s="29">
        <f t="shared" si="306"/>
        <v>-35529.738935079302</v>
      </c>
      <c r="T962" s="29">
        <f t="shared" si="307"/>
        <v>271548.71900382038</v>
      </c>
    </row>
    <row r="963" spans="1:20">
      <c r="A963" s="25" t="s">
        <v>317</v>
      </c>
      <c r="B963" t="str">
        <f>VLOOKUP(A963,'Branch Population-2'!$A$2:$B$943,2,0)</f>
        <v>109589.76</v>
      </c>
      <c r="C963">
        <f t="shared" si="280"/>
        <v>0</v>
      </c>
      <c r="D963" s="98">
        <f t="shared" si="281"/>
        <v>109589.75999999999</v>
      </c>
      <c r="E963" s="120">
        <f t="shared" si="300"/>
        <v>1.4215481946014316E-2</v>
      </c>
      <c r="F963">
        <v>73071638.768783867</v>
      </c>
      <c r="G963" s="29">
        <f t="shared" si="301"/>
        <v>61538821.344295971</v>
      </c>
      <c r="H963" s="29">
        <f t="shared" si="308"/>
        <v>60880847.608509019</v>
      </c>
      <c r="I963" s="29">
        <f t="shared" si="309"/>
        <v>50810194.04132545</v>
      </c>
      <c r="J963" s="29">
        <f t="shared" si="310"/>
        <v>49220090.84650699</v>
      </c>
      <c r="K963" s="29">
        <f t="shared" si="311"/>
        <v>57399069.923303083</v>
      </c>
      <c r="L963" s="29">
        <f t="shared" si="312"/>
        <v>50554315.366297193</v>
      </c>
      <c r="M963" s="29">
        <f t="shared" si="313"/>
        <v>54959083.98642648</v>
      </c>
      <c r="N963" s="29">
        <f t="shared" si="314"/>
        <v>44760491.081728786</v>
      </c>
      <c r="O963" s="29">
        <f t="shared" si="302"/>
        <v>40995419.149170138</v>
      </c>
      <c r="P963" s="29">
        <f t="shared" si="303"/>
        <v>630558.16346249206</v>
      </c>
      <c r="Q963" s="29">
        <f t="shared" si="304"/>
        <v>1014376.1760048786</v>
      </c>
      <c r="R963" s="29">
        <f t="shared" si="305"/>
        <v>1251977.8028168322</v>
      </c>
      <c r="S963" s="29">
        <f t="shared" si="306"/>
        <v>-127939.33751412884</v>
      </c>
      <c r="T963" s="29">
        <f t="shared" si="307"/>
        <v>977822.07957227039</v>
      </c>
    </row>
    <row r="964" spans="1:20">
      <c r="A964" s="25" t="s">
        <v>318</v>
      </c>
      <c r="B964" t="str">
        <f>VLOOKUP(A964,'Branch Population-2'!$A$2:$B$943,2,0)</f>
        <v>119863.8</v>
      </c>
      <c r="C964">
        <f t="shared" ref="C964:C983" si="315">N(B964)</f>
        <v>0</v>
      </c>
      <c r="D964" s="98">
        <f t="shared" ref="D964:D983" si="316">VALUE(B964)</f>
        <v>119863.8</v>
      </c>
      <c r="E964" s="120">
        <f t="shared" si="300"/>
        <v>1.5548183378453158E-2</v>
      </c>
      <c r="F964">
        <v>79922104.903357357</v>
      </c>
      <c r="G964" s="29">
        <f t="shared" si="301"/>
        <v>67308085.845323727</v>
      </c>
      <c r="H964" s="29">
        <f t="shared" si="308"/>
        <v>66588427.071806744</v>
      </c>
      <c r="I964" s="29">
        <f t="shared" si="309"/>
        <v>55573649.732699715</v>
      </c>
      <c r="J964" s="29">
        <f t="shared" si="310"/>
        <v>53834474.363367021</v>
      </c>
      <c r="K964" s="29">
        <f t="shared" si="311"/>
        <v>62780232.728612743</v>
      </c>
      <c r="L964" s="29">
        <f t="shared" si="312"/>
        <v>55293782.43188756</v>
      </c>
      <c r="M964" s="29">
        <f t="shared" si="313"/>
        <v>60111498.110153966</v>
      </c>
      <c r="N964" s="29">
        <f t="shared" si="314"/>
        <v>48956787.120640859</v>
      </c>
      <c r="O964" s="29">
        <f t="shared" si="302"/>
        <v>44838739.694404833</v>
      </c>
      <c r="P964" s="29">
        <f t="shared" si="303"/>
        <v>689672.99128710071</v>
      </c>
      <c r="Q964" s="29">
        <f t="shared" si="304"/>
        <v>1109473.9425053359</v>
      </c>
      <c r="R964" s="29">
        <f t="shared" si="305"/>
        <v>1369350.7218309103</v>
      </c>
      <c r="S964" s="29">
        <f t="shared" si="306"/>
        <v>-139933.65040607841</v>
      </c>
      <c r="T964" s="29">
        <f t="shared" si="307"/>
        <v>1069492.8995321707</v>
      </c>
    </row>
    <row r="965" spans="1:20">
      <c r="A965" s="25" t="s">
        <v>319</v>
      </c>
      <c r="B965" t="str">
        <f>VLOOKUP(A965,'Branch Population-2'!$A$2:$B$943,2,0)</f>
        <v>28171</v>
      </c>
      <c r="C965">
        <f t="shared" si="315"/>
        <v>0</v>
      </c>
      <c r="D965" s="98">
        <f t="shared" si="316"/>
        <v>28171</v>
      </c>
      <c r="E965" s="120">
        <f t="shared" si="300"/>
        <v>3.6542131482099178E-3</v>
      </c>
      <c r="F965">
        <v>18783699.642698467</v>
      </c>
      <c r="G965" s="29">
        <f t="shared" si="301"/>
        <v>15819088.718600733</v>
      </c>
      <c r="H965" s="29">
        <f t="shared" si="308"/>
        <v>15649950.852883589</v>
      </c>
      <c r="I965" s="29">
        <f t="shared" si="309"/>
        <v>13061201.852601735</v>
      </c>
      <c r="J965" s="29">
        <f t="shared" si="310"/>
        <v>12652452.010451967</v>
      </c>
      <c r="K965" s="29">
        <f t="shared" si="311"/>
        <v>14754929.646797029</v>
      </c>
      <c r="L965" s="29">
        <f t="shared" si="312"/>
        <v>12995426.015933955</v>
      </c>
      <c r="M965" s="29">
        <f t="shared" si="313"/>
        <v>14127710.061429285</v>
      </c>
      <c r="N965" s="29">
        <f t="shared" si="314"/>
        <v>11506073.142813541</v>
      </c>
      <c r="O965" s="29">
        <f t="shared" si="302"/>
        <v>10538228.688987657</v>
      </c>
      <c r="P965" s="29">
        <f t="shared" si="303"/>
        <v>162090.45464559706</v>
      </c>
      <c r="Q965" s="29">
        <f t="shared" si="304"/>
        <v>260754.20964726483</v>
      </c>
      <c r="R965" s="29">
        <f t="shared" si="305"/>
        <v>321831.77226734487</v>
      </c>
      <c r="S965" s="29">
        <f t="shared" si="306"/>
        <v>-32887.918333889262</v>
      </c>
      <c r="T965" s="29">
        <f t="shared" si="307"/>
        <v>251357.6615518679</v>
      </c>
    </row>
    <row r="966" spans="1:20">
      <c r="A966" s="25" t="s">
        <v>273</v>
      </c>
      <c r="B966" t="str">
        <f>VLOOKUP(A966,'Branch Population-2'!$A$2:$B$943,2,0)</f>
        <v>189848.45</v>
      </c>
      <c r="C966">
        <f t="shared" si="315"/>
        <v>0</v>
      </c>
      <c r="D966" s="98">
        <f t="shared" si="316"/>
        <v>189848.45</v>
      </c>
      <c r="E966" s="120">
        <f t="shared" si="300"/>
        <v>2.46262717744231E-2</v>
      </c>
      <c r="F966">
        <v>126586072.99818456</v>
      </c>
      <c r="G966" s="29">
        <f t="shared" si="301"/>
        <v>106607130.5114776</v>
      </c>
      <c r="H966" s="29">
        <f t="shared" si="308"/>
        <v>105467285.93220429</v>
      </c>
      <c r="I966" s="29">
        <f t="shared" si="309"/>
        <v>88021331.399437994</v>
      </c>
      <c r="J966" s="29">
        <f t="shared" si="310"/>
        <v>85266706.999527514</v>
      </c>
      <c r="K966" s="29">
        <f t="shared" si="311"/>
        <v>99435608.366883084</v>
      </c>
      <c r="L966" s="29">
        <f t="shared" si="312"/>
        <v>87578058.507498384</v>
      </c>
      <c r="M966" s="29">
        <f t="shared" si="313"/>
        <v>95208684.718744606</v>
      </c>
      <c r="N966" s="29">
        <f t="shared" si="314"/>
        <v>77541093.740008503</v>
      </c>
      <c r="O966" s="29">
        <f t="shared" si="302"/>
        <v>71018649.758611292</v>
      </c>
      <c r="P966" s="29">
        <f t="shared" si="303"/>
        <v>1092351.0551369102</v>
      </c>
      <c r="Q966" s="29">
        <f t="shared" si="304"/>
        <v>1757260.3930463339</v>
      </c>
      <c r="R966" s="29">
        <f t="shared" si="305"/>
        <v>2168870.9355616914</v>
      </c>
      <c r="S966" s="29">
        <f t="shared" si="306"/>
        <v>-221636.44596980792</v>
      </c>
      <c r="T966" s="29">
        <f t="shared" si="307"/>
        <v>1693935.6941978175</v>
      </c>
    </row>
    <row r="967" spans="1:20">
      <c r="A967" s="25" t="s">
        <v>321</v>
      </c>
      <c r="B967" t="str">
        <f>VLOOKUP(A967,'Branch Population-2'!$A$2:$B$943,2,0)</f>
        <v>72039</v>
      </c>
      <c r="C967">
        <f t="shared" si="315"/>
        <v>0</v>
      </c>
      <c r="D967" s="98">
        <f t="shared" si="316"/>
        <v>72039</v>
      </c>
      <c r="E967" s="120">
        <f t="shared" si="300"/>
        <v>9.3445692727945132E-3</v>
      </c>
      <c r="F967">
        <v>48033755.93909888</v>
      </c>
      <c r="G967" s="29">
        <f t="shared" si="301"/>
        <v>40452640.381927446</v>
      </c>
      <c r="H967" s="29">
        <f t="shared" si="308"/>
        <v>40020120.318443812</v>
      </c>
      <c r="I967" s="29">
        <f t="shared" si="309"/>
        <v>33400160.457902674</v>
      </c>
      <c r="J967" s="29">
        <f t="shared" si="310"/>
        <v>32354903.63781723</v>
      </c>
      <c r="K967" s="29">
        <f t="shared" si="311"/>
        <v>37731368.315842927</v>
      </c>
      <c r="L967" s="29">
        <f t="shared" si="312"/>
        <v>33231958.210992374</v>
      </c>
      <c r="M967" s="29">
        <f t="shared" si="313"/>
        <v>36127439.747091122</v>
      </c>
      <c r="N967" s="29">
        <f t="shared" si="314"/>
        <v>29423378.763094835</v>
      </c>
      <c r="O967" s="29">
        <f t="shared" si="302"/>
        <v>26948402.844271831</v>
      </c>
      <c r="P967" s="29">
        <f t="shared" si="303"/>
        <v>414498.39417181368</v>
      </c>
      <c r="Q967" s="29">
        <f t="shared" si="304"/>
        <v>666801.76453726552</v>
      </c>
      <c r="R967" s="29">
        <f t="shared" si="305"/>
        <v>822989.56523968815</v>
      </c>
      <c r="S967" s="29">
        <f t="shared" si="306"/>
        <v>-84101.12345515062</v>
      </c>
      <c r="T967" s="29">
        <f t="shared" si="307"/>
        <v>642772.87212150823</v>
      </c>
    </row>
    <row r="968" spans="1:20">
      <c r="A968" s="25" t="s">
        <v>455</v>
      </c>
      <c r="B968" t="str">
        <f>VLOOKUP(A968,'Branch Population-2'!$A$2:$B$943,2,0)</f>
        <v>55795.52</v>
      </c>
      <c r="C968">
        <f t="shared" si="315"/>
        <v>0</v>
      </c>
      <c r="D968" s="98">
        <f t="shared" si="316"/>
        <v>55795.519999999997</v>
      </c>
      <c r="E968" s="120">
        <f t="shared" si="300"/>
        <v>7.2375394127013387E-3</v>
      </c>
      <c r="F968">
        <v>37203020.449688509</v>
      </c>
      <c r="G968" s="29">
        <f t="shared" si="301"/>
        <v>31331308.117584094</v>
      </c>
      <c r="H968" s="29">
        <f t="shared" si="308"/>
        <v>30996313.436196201</v>
      </c>
      <c r="I968" s="29">
        <f t="shared" si="309"/>
        <v>25869033.729398213</v>
      </c>
      <c r="J968" s="29">
        <f t="shared" si="310"/>
        <v>25059463.249377478</v>
      </c>
      <c r="K968" s="29">
        <f t="shared" si="311"/>
        <v>29223633.247185279</v>
      </c>
      <c r="L968" s="29">
        <f t="shared" si="312"/>
        <v>25738758.01996959</v>
      </c>
      <c r="M968" s="29">
        <f t="shared" si="313"/>
        <v>27981361.303705186</v>
      </c>
      <c r="N968" s="29">
        <f t="shared" si="314"/>
        <v>22788943.742192883</v>
      </c>
      <c r="O968" s="29">
        <f t="shared" si="302"/>
        <v>20872029.732028842</v>
      </c>
      <c r="P968" s="29">
        <f t="shared" si="303"/>
        <v>321036.56966339506</v>
      </c>
      <c r="Q968" s="29">
        <f t="shared" si="304"/>
        <v>516450.1338063312</v>
      </c>
      <c r="R968" s="29">
        <f t="shared" si="305"/>
        <v>637420.43541862501</v>
      </c>
      <c r="S968" s="29">
        <f t="shared" si="306"/>
        <v>-65137.854714312045</v>
      </c>
      <c r="T968" s="29">
        <f t="shared" si="307"/>
        <v>497839.31817367062</v>
      </c>
    </row>
    <row r="969" spans="1:20">
      <c r="A969" s="25" t="s">
        <v>456</v>
      </c>
      <c r="B969" t="str">
        <f>VLOOKUP(A969,'Branch Population-2'!$A$2:$B$943,2,0)</f>
        <v>113910.08</v>
      </c>
      <c r="C969">
        <f t="shared" si="315"/>
        <v>0</v>
      </c>
      <c r="D969" s="98">
        <f t="shared" si="316"/>
        <v>113910.08</v>
      </c>
      <c r="E969" s="120">
        <f t="shared" si="300"/>
        <v>1.4775894077229903E-2</v>
      </c>
      <c r="F969">
        <v>75952317.240983769</v>
      </c>
      <c r="G969" s="29">
        <f t="shared" si="301"/>
        <v>63964845.460328251</v>
      </c>
      <c r="H969" s="29">
        <f t="shared" si="308"/>
        <v>63280932.648753598</v>
      </c>
      <c r="I969" s="29">
        <f t="shared" si="309"/>
        <v>52813267.116041735</v>
      </c>
      <c r="J969" s="29">
        <f t="shared" si="310"/>
        <v>51160477.821403019</v>
      </c>
      <c r="K969" s="29">
        <f t="shared" si="311"/>
        <v>59661894.020837791</v>
      </c>
      <c r="L969" s="29">
        <f t="shared" si="312"/>
        <v>52547301.022651598</v>
      </c>
      <c r="M969" s="29">
        <f t="shared" si="313"/>
        <v>57125717.344581828</v>
      </c>
      <c r="N969" s="29">
        <f t="shared" si="314"/>
        <v>46525068.765174896</v>
      </c>
      <c r="O969" s="29">
        <f t="shared" si="302"/>
        <v>42611567.676720001</v>
      </c>
      <c r="P969" s="29">
        <f t="shared" si="303"/>
        <v>655416.44442569767</v>
      </c>
      <c r="Q969" s="29">
        <f t="shared" si="304"/>
        <v>1054365.5845109052</v>
      </c>
      <c r="R969" s="29">
        <f t="shared" si="305"/>
        <v>1301334.0998017478</v>
      </c>
      <c r="S969" s="29">
        <f t="shared" si="306"/>
        <v>-132983.04669506912</v>
      </c>
      <c r="T969" s="29">
        <f t="shared" si="307"/>
        <v>1016370.428312314</v>
      </c>
    </row>
    <row r="970" spans="1:20">
      <c r="A970" s="25" t="s">
        <v>457</v>
      </c>
      <c r="B970" t="str">
        <f>VLOOKUP(A970,'Branch Population-2'!$A$2:$B$943,2,0)</f>
        <v>118786.05</v>
      </c>
      <c r="C970">
        <f t="shared" si="315"/>
        <v>0</v>
      </c>
      <c r="D970" s="98">
        <f t="shared" si="316"/>
        <v>118786.05</v>
      </c>
      <c r="E970" s="120">
        <f t="shared" si="300"/>
        <v>1.5408382582582113E-2</v>
      </c>
      <c r="F970">
        <v>79203488.869495645</v>
      </c>
      <c r="G970" s="29">
        <f t="shared" si="301"/>
        <v>66702888.199997969</v>
      </c>
      <c r="H970" s="29">
        <f t="shared" si="308"/>
        <v>65989700.206175588</v>
      </c>
      <c r="I970" s="29">
        <f t="shared" si="309"/>
        <v>55073961.745172061</v>
      </c>
      <c r="J970" s="29">
        <f t="shared" si="310"/>
        <v>53350424.093434662</v>
      </c>
      <c r="K970" s="29">
        <f t="shared" si="311"/>
        <v>62215747.072198868</v>
      </c>
      <c r="L970" s="29">
        <f t="shared" si="312"/>
        <v>54796610.858685583</v>
      </c>
      <c r="M970" s="29">
        <f t="shared" si="313"/>
        <v>59571008.261774234</v>
      </c>
      <c r="N970" s="29">
        <f t="shared" si="314"/>
        <v>48516594.357527472</v>
      </c>
      <c r="O970" s="29">
        <f t="shared" si="302"/>
        <v>44435574.170655012</v>
      </c>
      <c r="P970" s="29">
        <f t="shared" si="303"/>
        <v>683471.82741310645</v>
      </c>
      <c r="Q970" s="29">
        <f t="shared" si="304"/>
        <v>1099498.1571428236</v>
      </c>
      <c r="R970" s="29">
        <f t="shared" si="305"/>
        <v>1357038.2660231246</v>
      </c>
      <c r="S970" s="29">
        <f t="shared" si="306"/>
        <v>-138675.44324323902</v>
      </c>
      <c r="T970" s="29">
        <f t="shared" si="307"/>
        <v>1059876.6019304695</v>
      </c>
    </row>
    <row r="971" spans="1:20">
      <c r="A971" s="25" t="s">
        <v>274</v>
      </c>
      <c r="B971" t="str">
        <f>VLOOKUP(A971,'Branch Population-2'!$A$2:$B$943,2,0)</f>
        <v>30991.05</v>
      </c>
      <c r="C971">
        <f t="shared" si="315"/>
        <v>0</v>
      </c>
      <c r="D971" s="98">
        <f t="shared" si="316"/>
        <v>30991.05</v>
      </c>
      <c r="E971" s="120">
        <f t="shared" si="300"/>
        <v>4.0200171235252906E-3</v>
      </c>
      <c r="F971">
        <v>20664036.591240998</v>
      </c>
      <c r="G971" s="29">
        <f t="shared" si="301"/>
        <v>17402654.127740983</v>
      </c>
      <c r="H971" s="29">
        <f t="shared" si="308"/>
        <v>17216584.763737813</v>
      </c>
      <c r="I971" s="29">
        <f t="shared" si="309"/>
        <v>14368689.775800396</v>
      </c>
      <c r="J971" s="29">
        <f t="shared" si="310"/>
        <v>13919022.146126065</v>
      </c>
      <c r="K971" s="29">
        <f t="shared" si="311"/>
        <v>16231967.712554365</v>
      </c>
      <c r="L971" s="29">
        <f t="shared" si="312"/>
        <v>14296329.46757694</v>
      </c>
      <c r="M971" s="29">
        <f t="shared" si="313"/>
        <v>15541960.487709275</v>
      </c>
      <c r="N971" s="29">
        <f t="shared" si="314"/>
        <v>12657885.345660131</v>
      </c>
      <c r="O971" s="29">
        <f t="shared" si="302"/>
        <v>11593155.096086433</v>
      </c>
      <c r="P971" s="29">
        <f t="shared" si="303"/>
        <v>178316.47383637179</v>
      </c>
      <c r="Q971" s="29">
        <f t="shared" si="304"/>
        <v>286856.93617155461</v>
      </c>
      <c r="R971" s="29">
        <f t="shared" si="305"/>
        <v>354048.65095047734</v>
      </c>
      <c r="S971" s="29">
        <f t="shared" si="306"/>
        <v>-36180.154111727614</v>
      </c>
      <c r="T971" s="29">
        <f t="shared" si="307"/>
        <v>276519.74928248965</v>
      </c>
    </row>
    <row r="972" spans="1:20">
      <c r="A972" s="25" t="s">
        <v>428</v>
      </c>
      <c r="B972" t="str">
        <f>VLOOKUP(A972,'Branch Population-2'!$A$2:$B$943,2,0)</f>
        <v>267309</v>
      </c>
      <c r="C972">
        <f t="shared" si="315"/>
        <v>0</v>
      </c>
      <c r="D972" s="98">
        <f t="shared" si="316"/>
        <v>267309</v>
      </c>
      <c r="E972" s="120">
        <f t="shared" si="300"/>
        <v>3.4674099692408679E-2</v>
      </c>
      <c r="F972">
        <v>178234779.304607</v>
      </c>
      <c r="G972" s="29">
        <f t="shared" si="301"/>
        <v>150104177.56843716</v>
      </c>
      <c r="H972" s="29">
        <f t="shared" si="308"/>
        <v>148499262.09695995</v>
      </c>
      <c r="I972" s="29">
        <f t="shared" si="309"/>
        <v>123935139.18629502</v>
      </c>
      <c r="J972" s="29">
        <f t="shared" si="310"/>
        <v>120056593.46355845</v>
      </c>
      <c r="K972" s="29">
        <f t="shared" si="311"/>
        <v>140006584.39372641</v>
      </c>
      <c r="L972" s="29">
        <f t="shared" si="312"/>
        <v>123311005.39183167</v>
      </c>
      <c r="M972" s="29">
        <f t="shared" si="313"/>
        <v>134055022.85366513</v>
      </c>
      <c r="N972" s="29">
        <f t="shared" si="314"/>
        <v>109178833.04576851</v>
      </c>
      <c r="O972" s="29">
        <f t="shared" si="302"/>
        <v>99995150.070093408</v>
      </c>
      <c r="P972" s="29">
        <f t="shared" si="303"/>
        <v>1538043.9934989847</v>
      </c>
      <c r="Q972" s="29">
        <f t="shared" si="304"/>
        <v>2474244.6851940192</v>
      </c>
      <c r="R972" s="29">
        <f t="shared" si="305"/>
        <v>3053797.4943385641</v>
      </c>
      <c r="S972" s="29">
        <f t="shared" si="306"/>
        <v>-312066.89723167813</v>
      </c>
      <c r="T972" s="29">
        <f t="shared" si="307"/>
        <v>2385082.7145563969</v>
      </c>
    </row>
    <row r="973" spans="1:20">
      <c r="A973" s="25" t="s">
        <v>459</v>
      </c>
      <c r="B973" t="str">
        <f>VLOOKUP(A973,'Branch Population-2'!$A$2:$B$943,2,0)</f>
        <v>591178</v>
      </c>
      <c r="C973">
        <f t="shared" si="315"/>
        <v>0</v>
      </c>
      <c r="D973" s="98">
        <f t="shared" si="316"/>
        <v>591178</v>
      </c>
      <c r="E973" s="120">
        <f t="shared" si="300"/>
        <v>7.6684903643194871E-2</v>
      </c>
      <c r="F973">
        <v>394182314.6984911</v>
      </c>
      <c r="G973" s="29">
        <f t="shared" si="301"/>
        <v>331968947.87139058</v>
      </c>
      <c r="H973" s="29">
        <f t="shared" si="308"/>
        <v>328419532.33133411</v>
      </c>
      <c r="I973" s="29">
        <f t="shared" si="309"/>
        <v>274093755.59324795</v>
      </c>
      <c r="J973" s="29">
        <f t="shared" si="310"/>
        <v>265516001.37144485</v>
      </c>
      <c r="K973" s="29">
        <f t="shared" si="311"/>
        <v>309637208.43186873</v>
      </c>
      <c r="L973" s="29">
        <f t="shared" si="312"/>
        <v>272713427.32767045</v>
      </c>
      <c r="M973" s="29">
        <f t="shared" si="313"/>
        <v>296474792.47082609</v>
      </c>
      <c r="N973" s="29">
        <f t="shared" si="314"/>
        <v>241458851.59995115</v>
      </c>
      <c r="O973" s="29">
        <f t="shared" si="302"/>
        <v>221148307.12073922</v>
      </c>
      <c r="P973" s="29">
        <f t="shared" si="303"/>
        <v>3401523.225887429</v>
      </c>
      <c r="Q973" s="29">
        <f t="shared" si="304"/>
        <v>5472015.6242536902</v>
      </c>
      <c r="R973" s="29">
        <f t="shared" si="305"/>
        <v>6753749.0137185194</v>
      </c>
      <c r="S973" s="29">
        <f t="shared" si="306"/>
        <v>-690164.13278875384</v>
      </c>
      <c r="T973" s="29">
        <f t="shared" si="307"/>
        <v>5274825.8720283331</v>
      </c>
    </row>
    <row r="974" spans="1:20">
      <c r="A974" s="25" t="s">
        <v>322</v>
      </c>
      <c r="B974" t="str">
        <f>VLOOKUP(A974,'Branch Population-2'!$A$2:$B$943,2,0)</f>
        <v>103900.05</v>
      </c>
      <c r="C974">
        <f t="shared" si="315"/>
        <v>0</v>
      </c>
      <c r="D974" s="98">
        <f t="shared" si="316"/>
        <v>103900.05</v>
      </c>
      <c r="E974" s="120">
        <f t="shared" si="300"/>
        <v>1.3477438813306871E-2</v>
      </c>
      <c r="F974">
        <v>69277886.197201118</v>
      </c>
      <c r="G974" s="29">
        <f t="shared" si="301"/>
        <v>58343832.622805446</v>
      </c>
      <c r="H974" s="29">
        <f t="shared" si="308"/>
        <v>57720019.740589522</v>
      </c>
      <c r="I974" s="29">
        <f t="shared" si="309"/>
        <v>48172217.015562557</v>
      </c>
      <c r="J974" s="29">
        <f t="shared" si="310"/>
        <v>46664669.216874085</v>
      </c>
      <c r="K974" s="29">
        <f t="shared" si="311"/>
        <v>54419009.905530289</v>
      </c>
      <c r="L974" s="29">
        <f t="shared" si="312"/>
        <v>47929623.116923034</v>
      </c>
      <c r="M974" s="29">
        <f t="shared" si="313"/>
        <v>52105703.80064626</v>
      </c>
      <c r="N974" s="29">
        <f t="shared" si="314"/>
        <v>42436604.12629953</v>
      </c>
      <c r="O974" s="29">
        <f t="shared" si="302"/>
        <v>38867008.189175107</v>
      </c>
      <c r="P974" s="29">
        <f t="shared" si="303"/>
        <v>597820.67879025475</v>
      </c>
      <c r="Q974" s="29">
        <f t="shared" si="304"/>
        <v>961711.52674954024</v>
      </c>
      <c r="R974" s="29">
        <f t="shared" si="305"/>
        <v>1186977.289771955</v>
      </c>
      <c r="S974" s="29">
        <f t="shared" si="306"/>
        <v>-121296.94931976184</v>
      </c>
      <c r="T974" s="29">
        <f t="shared" si="307"/>
        <v>927055.25551532255</v>
      </c>
    </row>
    <row r="975" spans="1:20">
      <c r="A975" s="25" t="s">
        <v>323</v>
      </c>
      <c r="B975" t="str">
        <f>VLOOKUP(A975,'Branch Population-2'!$A$2:$B$943,2,0)</f>
        <v>230889</v>
      </c>
      <c r="C975">
        <f t="shared" si="315"/>
        <v>0</v>
      </c>
      <c r="D975" s="98">
        <f t="shared" si="316"/>
        <v>230889</v>
      </c>
      <c r="E975" s="120">
        <f t="shared" si="300"/>
        <v>2.9949864029570825E-2</v>
      </c>
      <c r="F975">
        <v>153950858.21600249</v>
      </c>
      <c r="G975" s="29">
        <f t="shared" si="301"/>
        <v>129652961.3840121</v>
      </c>
      <c r="H975" s="29">
        <f t="shared" si="308"/>
        <v>128266710.53464338</v>
      </c>
      <c r="I975" s="29">
        <f t="shared" si="309"/>
        <v>107049371.14569457</v>
      </c>
      <c r="J975" s="29">
        <f t="shared" si="310"/>
        <v>103699264.92638686</v>
      </c>
      <c r="K975" s="29">
        <f t="shared" si="311"/>
        <v>120931133.12340063</v>
      </c>
      <c r="L975" s="29">
        <f t="shared" si="312"/>
        <v>106510273.5931623</v>
      </c>
      <c r="M975" s="29">
        <f t="shared" si="313"/>
        <v>115790452.89032501</v>
      </c>
      <c r="N975" s="29">
        <f t="shared" si="314"/>
        <v>94303564.725110069</v>
      </c>
      <c r="O975" s="29">
        <f t="shared" si="302"/>
        <v>86371129.309278026</v>
      </c>
      <c r="P975" s="29">
        <f t="shared" si="303"/>
        <v>1328490.397311677</v>
      </c>
      <c r="Q975" s="29">
        <f t="shared" si="304"/>
        <v>2137136.7261100896</v>
      </c>
      <c r="R975" s="29">
        <f t="shared" si="305"/>
        <v>2637727.3106043446</v>
      </c>
      <c r="S975" s="29">
        <f t="shared" si="306"/>
        <v>-269548.77626613743</v>
      </c>
      <c r="T975" s="29">
        <f t="shared" si="307"/>
        <v>2060122.7900340501</v>
      </c>
    </row>
    <row r="976" spans="1:20">
      <c r="A976" s="25" t="s">
        <v>57</v>
      </c>
      <c r="B976" t="str">
        <f>VLOOKUP(A976,'Branch Population-2'!$A$2:$B$943,2,0)</f>
        <v>65228.66</v>
      </c>
      <c r="C976">
        <f t="shared" si="315"/>
        <v>0</v>
      </c>
      <c r="D976" s="98">
        <f t="shared" si="316"/>
        <v>65228.66</v>
      </c>
      <c r="E976" s="120">
        <f t="shared" si="300"/>
        <v>8.4611631469282012E-3</v>
      </c>
      <c r="F976">
        <v>43492796.050395787</v>
      </c>
      <c r="G976" s="29">
        <f t="shared" si="301"/>
        <v>36628375.26305218</v>
      </c>
      <c r="H976" s="29">
        <f t="shared" si="308"/>
        <v>36236744.283108644</v>
      </c>
      <c r="I976" s="29">
        <f t="shared" si="309"/>
        <v>30242614.562306225</v>
      </c>
      <c r="J976" s="29">
        <f t="shared" si="310"/>
        <v>29296173.027442686</v>
      </c>
      <c r="K976" s="29">
        <f t="shared" si="311"/>
        <v>34164363.680907443</v>
      </c>
      <c r="L976" s="29">
        <f t="shared" si="312"/>
        <v>30090313.625661518</v>
      </c>
      <c r="M976" s="29">
        <f t="shared" si="313"/>
        <v>32712065.463616841</v>
      </c>
      <c r="N976" s="29">
        <f t="shared" si="314"/>
        <v>26641785.274492066</v>
      </c>
      <c r="O976" s="29">
        <f t="shared" si="302"/>
        <v>24400785.77814851</v>
      </c>
      <c r="P976" s="29">
        <f t="shared" si="303"/>
        <v>375313.02244588657</v>
      </c>
      <c r="Q976" s="29">
        <f t="shared" si="304"/>
        <v>603764.42741294799</v>
      </c>
      <c r="R976" s="29">
        <f t="shared" si="305"/>
        <v>745186.72572589084</v>
      </c>
      <c r="S976" s="29">
        <f t="shared" si="306"/>
        <v>-76150.468322353816</v>
      </c>
      <c r="T976" s="29">
        <f t="shared" si="307"/>
        <v>582007.15074941842</v>
      </c>
    </row>
    <row r="977" spans="1:20">
      <c r="A977" s="25" t="s">
        <v>461</v>
      </c>
      <c r="B977" t="str">
        <f>VLOOKUP(A977,'Branch Population-2'!$A$2:$B$943,2,0)</f>
        <v>36828.68</v>
      </c>
      <c r="C977">
        <f t="shared" si="315"/>
        <v>0</v>
      </c>
      <c r="D977" s="98">
        <f t="shared" si="316"/>
        <v>36828.68</v>
      </c>
      <c r="E977" s="120">
        <f t="shared" si="300"/>
        <v>4.7772477614289738E-3</v>
      </c>
      <c r="F977">
        <v>24556418.421676762</v>
      </c>
      <c r="G977" s="29">
        <f t="shared" si="301"/>
        <v>20680705.559226029</v>
      </c>
      <c r="H977" s="29">
        <f t="shared" si="308"/>
        <v>20459587.234268457</v>
      </c>
      <c r="I977" s="29">
        <f t="shared" si="309"/>
        <v>17075248.427278988</v>
      </c>
      <c r="J977" s="29">
        <f t="shared" si="310"/>
        <v>16540879.141964862</v>
      </c>
      <c r="K977" s="29">
        <f t="shared" si="311"/>
        <v>19289502.764701314</v>
      </c>
      <c r="L977" s="29">
        <f t="shared" si="312"/>
        <v>16989257.967573266</v>
      </c>
      <c r="M977" s="29">
        <f t="shared" si="313"/>
        <v>18469522.309650328</v>
      </c>
      <c r="N977" s="29">
        <f t="shared" si="314"/>
        <v>15042188.272808</v>
      </c>
      <c r="O977" s="29">
        <f t="shared" si="302"/>
        <v>13776900.079995239</v>
      </c>
      <c r="P977" s="29">
        <f t="shared" si="303"/>
        <v>211905.06141767089</v>
      </c>
      <c r="Q977" s="29">
        <f t="shared" si="304"/>
        <v>340890.75097625318</v>
      </c>
      <c r="R977" s="29">
        <f t="shared" si="305"/>
        <v>420739.03498870891</v>
      </c>
      <c r="S977" s="29">
        <f t="shared" si="306"/>
        <v>-42995.229852860764</v>
      </c>
      <c r="T977" s="29">
        <f t="shared" si="307"/>
        <v>328606.39958972152</v>
      </c>
    </row>
    <row r="978" spans="1:20">
      <c r="A978" s="25" t="s">
        <v>396</v>
      </c>
      <c r="B978" t="str">
        <f>VLOOKUP(A978,'Branch Population-2'!$A$2:$B$943,2,0)</f>
        <v>279019</v>
      </c>
      <c r="C978">
        <f t="shared" si="315"/>
        <v>0</v>
      </c>
      <c r="D978" s="98">
        <f t="shared" si="316"/>
        <v>279019</v>
      </c>
      <c r="E978" s="120">
        <f t="shared" si="300"/>
        <v>3.619306728197022E-2</v>
      </c>
      <c r="F978">
        <v>186042706.70569322</v>
      </c>
      <c r="G978" s="29">
        <f t="shared" si="301"/>
        <v>156679788.26364908</v>
      </c>
      <c r="H978" s="29">
        <f t="shared" si="308"/>
        <v>155004566.29231218</v>
      </c>
      <c r="I978" s="29">
        <f t="shared" si="309"/>
        <v>129364363.34212784</v>
      </c>
      <c r="J978" s="29">
        <f t="shared" si="310"/>
        <v>125315910.24473031</v>
      </c>
      <c r="K978" s="29">
        <f t="shared" si="311"/>
        <v>146139850.02732101</v>
      </c>
      <c r="L978" s="29">
        <f t="shared" si="312"/>
        <v>128712888.13105237</v>
      </c>
      <c r="M978" s="29">
        <f t="shared" si="313"/>
        <v>139927568.55028</v>
      </c>
      <c r="N978" s="29">
        <f t="shared" si="314"/>
        <v>113961627.99455793</v>
      </c>
      <c r="O978" s="29">
        <f t="shared" si="302"/>
        <v>104375635.60301897</v>
      </c>
      <c r="P978" s="29">
        <f t="shared" si="303"/>
        <v>1605421.055864536</v>
      </c>
      <c r="Q978" s="29">
        <f t="shared" si="304"/>
        <v>2582633.8724777321</v>
      </c>
      <c r="R978" s="29">
        <f t="shared" si="305"/>
        <v>3187575.1399049484</v>
      </c>
      <c r="S978" s="29">
        <f t="shared" si="306"/>
        <v>-325737.60553773196</v>
      </c>
      <c r="T978" s="29">
        <f t="shared" si="307"/>
        <v>2489565.9851812371</v>
      </c>
    </row>
    <row r="979" spans="1:20">
      <c r="A979" s="25" t="s">
        <v>639</v>
      </c>
      <c r="B979" t="str">
        <f>VLOOKUP(A979,'Branch Population-2'!$A$2:$B$943,2,0)</f>
        <v>135268.22</v>
      </c>
      <c r="C979">
        <f t="shared" si="315"/>
        <v>0</v>
      </c>
      <c r="D979" s="98">
        <f t="shared" si="316"/>
        <v>135268.22</v>
      </c>
      <c r="E979" s="120">
        <f t="shared" si="300"/>
        <v>1.7546374216710507E-2</v>
      </c>
      <c r="F979">
        <v>90193376.723668203</v>
      </c>
      <c r="G979" s="29">
        <f t="shared" si="301"/>
        <v>75958253.984139785</v>
      </c>
      <c r="H979" s="29">
        <f t="shared" si="308"/>
        <v>75146107.520394892</v>
      </c>
      <c r="I979" s="29">
        <f t="shared" si="309"/>
        <v>62715754.700299554</v>
      </c>
      <c r="J979" s="29">
        <f t="shared" si="310"/>
        <v>60753067.412916079</v>
      </c>
      <c r="K979" s="29">
        <f t="shared" si="311"/>
        <v>70848499.149744868</v>
      </c>
      <c r="L979" s="29">
        <f t="shared" si="312"/>
        <v>62399919.964398764</v>
      </c>
      <c r="M979" s="29">
        <f t="shared" si="313"/>
        <v>67836789.346690908</v>
      </c>
      <c r="N979" s="29">
        <f t="shared" si="314"/>
        <v>55248519.158645175</v>
      </c>
      <c r="O979" s="29">
        <f t="shared" si="302"/>
        <v>50601236.616104998</v>
      </c>
      <c r="P979" s="29">
        <f t="shared" si="303"/>
        <v>778307.027755516</v>
      </c>
      <c r="Q979" s="29">
        <f t="shared" si="304"/>
        <v>1252059.1316066997</v>
      </c>
      <c r="R979" s="29">
        <f t="shared" si="305"/>
        <v>1545334.2435145753</v>
      </c>
      <c r="S979" s="29">
        <f t="shared" si="306"/>
        <v>-157917.36795039458</v>
      </c>
      <c r="T979" s="29">
        <f t="shared" si="307"/>
        <v>1206939.8836208726</v>
      </c>
    </row>
    <row r="980" spans="1:20">
      <c r="A980" s="25" t="s">
        <v>462</v>
      </c>
      <c r="B980" t="str">
        <f>VLOOKUP(A980,'Branch Population-2'!$A$2:$B$943,2,0)</f>
        <v>119023.3</v>
      </c>
      <c r="C980">
        <f t="shared" si="315"/>
        <v>0</v>
      </c>
      <c r="D980" s="98">
        <f t="shared" si="316"/>
        <v>119023.3</v>
      </c>
      <c r="E980" s="120">
        <f t="shared" si="300"/>
        <v>1.5439157566409907E-2</v>
      </c>
      <c r="F980">
        <v>79361681.079223037</v>
      </c>
      <c r="G980" s="29">
        <f t="shared" si="301"/>
        <v>66836113.104988486</v>
      </c>
      <c r="H980" s="29">
        <f t="shared" si="308"/>
        <v>66121500.669057511</v>
      </c>
      <c r="I980" s="29">
        <f t="shared" si="309"/>
        <v>55183960.330225125</v>
      </c>
      <c r="J980" s="29">
        <f t="shared" si="310"/>
        <v>53456980.27672527</v>
      </c>
      <c r="K980" s="29">
        <f t="shared" si="311"/>
        <v>62340009.86225611</v>
      </c>
      <c r="L980" s="29">
        <f t="shared" si="312"/>
        <v>54906055.494029745</v>
      </c>
      <c r="M980" s="29">
        <f t="shared" si="313"/>
        <v>59689988.745678753</v>
      </c>
      <c r="N980" s="29">
        <f t="shared" si="314"/>
        <v>48613495.988748677</v>
      </c>
      <c r="O980" s="29">
        <f t="shared" si="302"/>
        <v>44524324.827588104</v>
      </c>
      <c r="P980" s="29">
        <f t="shared" si="303"/>
        <v>684836.91776718223</v>
      </c>
      <c r="Q980" s="29">
        <f t="shared" si="304"/>
        <v>1101694.1720602496</v>
      </c>
      <c r="R980" s="29">
        <f t="shared" si="305"/>
        <v>1359748.662813101</v>
      </c>
      <c r="S980" s="29">
        <f t="shared" si="306"/>
        <v>-138952.41809768917</v>
      </c>
      <c r="T980" s="29">
        <f t="shared" si="307"/>
        <v>1061993.4811751957</v>
      </c>
    </row>
    <row r="981" spans="1:20">
      <c r="A981" s="25" t="s">
        <v>315</v>
      </c>
      <c r="B981" t="str">
        <f>VLOOKUP(A981,'Branch Population-2'!$A$2:$B$943,2,0)</f>
        <v>259130</v>
      </c>
      <c r="C981">
        <f t="shared" si="315"/>
        <v>0</v>
      </c>
      <c r="D981" s="98">
        <f t="shared" si="316"/>
        <v>259130</v>
      </c>
      <c r="E981" s="120">
        <f t="shared" si="300"/>
        <v>3.3613157257308436E-2</v>
      </c>
      <c r="F981">
        <v>172781232.06178173</v>
      </c>
      <c r="G981" s="29">
        <f t="shared" si="301"/>
        <v>145511357.76688823</v>
      </c>
      <c r="H981" s="29">
        <f t="shared" si="308"/>
        <v>143955548.77383566</v>
      </c>
      <c r="I981" s="29">
        <f t="shared" si="309"/>
        <v>120143027.79683672</v>
      </c>
      <c r="J981" s="29">
        <f t="shared" si="310"/>
        <v>116383156.06362636</v>
      </c>
      <c r="K981" s="29">
        <f t="shared" si="311"/>
        <v>135722726.18559918</v>
      </c>
      <c r="L981" s="29">
        <f t="shared" si="312"/>
        <v>119537990.96620516</v>
      </c>
      <c r="M981" s="29">
        <f t="shared" si="313"/>
        <v>129953267.83636259</v>
      </c>
      <c r="N981" s="29">
        <f t="shared" si="314"/>
        <v>105838228.44404788</v>
      </c>
      <c r="O981" s="29">
        <f t="shared" si="302"/>
        <v>96935543.650469333</v>
      </c>
      <c r="P981" s="29">
        <f t="shared" si="303"/>
        <v>1490983.6183420382</v>
      </c>
      <c r="Q981" s="29">
        <f t="shared" si="304"/>
        <v>2398538.8642893662</v>
      </c>
      <c r="R981" s="29">
        <f t="shared" si="305"/>
        <v>2960358.7784472355</v>
      </c>
      <c r="S981" s="29">
        <f t="shared" si="306"/>
        <v>-302518.4153157759</v>
      </c>
      <c r="T981" s="29">
        <f t="shared" si="307"/>
        <v>2312105.0313420016</v>
      </c>
    </row>
    <row r="982" spans="1:20">
      <c r="A982" s="25" t="s">
        <v>463</v>
      </c>
      <c r="B982" t="str">
        <f>VLOOKUP(A982,'Branch Population-2'!$A$2:$B$943,2,0)</f>
        <v>31567.44</v>
      </c>
      <c r="C982">
        <f t="shared" si="315"/>
        <v>0</v>
      </c>
      <c r="D982" s="98">
        <f t="shared" si="316"/>
        <v>31567.439999999999</v>
      </c>
      <c r="E982" s="120">
        <f t="shared" si="300"/>
        <v>4.0947837955105492E-3</v>
      </c>
      <c r="F982">
        <v>21048358.647151511</v>
      </c>
      <c r="G982" s="29">
        <f t="shared" si="301"/>
        <v>17726319.050765168</v>
      </c>
      <c r="H982" s="29">
        <f t="shared" si="308"/>
        <v>17536789.057944391</v>
      </c>
      <c r="I982" s="29">
        <f t="shared" si="309"/>
        <v>14635927.223381991</v>
      </c>
      <c r="J982" s="29">
        <f t="shared" si="310"/>
        <v>14177896.407398453</v>
      </c>
      <c r="K982" s="29">
        <f t="shared" si="311"/>
        <v>16533859.512601128</v>
      </c>
      <c r="L982" s="29">
        <f t="shared" si="312"/>
        <v>14562221.115062801</v>
      </c>
      <c r="M982" s="29">
        <f t="shared" si="313"/>
        <v>15831019.122557426</v>
      </c>
      <c r="N982" s="29">
        <f t="shared" si="314"/>
        <v>12893304.233835429</v>
      </c>
      <c r="O982" s="29">
        <f t="shared" si="302"/>
        <v>11808771.497138778</v>
      </c>
      <c r="P982" s="29">
        <f t="shared" si="303"/>
        <v>181632.90978657504</v>
      </c>
      <c r="Q982" s="29">
        <f t="shared" si="304"/>
        <v>292192.07226535986</v>
      </c>
      <c r="R982" s="29">
        <f t="shared" si="305"/>
        <v>360633.45856175048</v>
      </c>
      <c r="S982" s="29">
        <f t="shared" si="306"/>
        <v>-36853.05415959494</v>
      </c>
      <c r="T982" s="29">
        <f t="shared" si="307"/>
        <v>281662.62821976136</v>
      </c>
    </row>
    <row r="983" spans="1:20">
      <c r="A983" s="10" t="s">
        <v>1269</v>
      </c>
      <c r="B983" t="str">
        <f>VLOOKUP(A983,'Branch Population-2'!$A$2:$B$943,2,0)</f>
        <v/>
      </c>
      <c r="C983">
        <f t="shared" si="315"/>
        <v>0</v>
      </c>
      <c r="D983" s="98" t="e">
        <f t="shared" si="316"/>
        <v>#VALUE!</v>
      </c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</row>
    <row r="984" spans="1:20">
      <c r="A984">
        <v>1</v>
      </c>
      <c r="B984">
        <v>2</v>
      </c>
      <c r="C984">
        <v>3</v>
      </c>
      <c r="D984">
        <v>4</v>
      </c>
      <c r="E984">
        <v>5</v>
      </c>
      <c r="F984">
        <v>6</v>
      </c>
      <c r="G984">
        <v>7</v>
      </c>
      <c r="H984">
        <v>8</v>
      </c>
      <c r="I984">
        <v>9</v>
      </c>
      <c r="J984">
        <v>10</v>
      </c>
      <c r="K984">
        <v>11</v>
      </c>
      <c r="L984">
        <v>12</v>
      </c>
      <c r="M984">
        <v>13</v>
      </c>
      <c r="N984">
        <v>14</v>
      </c>
      <c r="O984">
        <v>15</v>
      </c>
      <c r="P984">
        <v>16</v>
      </c>
      <c r="Q984">
        <v>17</v>
      </c>
      <c r="R984">
        <v>18</v>
      </c>
      <c r="S984">
        <v>19</v>
      </c>
      <c r="T984">
        <v>20</v>
      </c>
    </row>
  </sheetData>
  <mergeCells count="8">
    <mergeCell ref="X25:AB25"/>
    <mergeCell ref="X1:AB1"/>
    <mergeCell ref="AD1:AH1"/>
    <mergeCell ref="AJ1:AN1"/>
    <mergeCell ref="F1:J1"/>
    <mergeCell ref="X13:AB13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7D39-EA16-4753-BA1D-0A15CA2116B5}">
  <dimension ref="A1:H981"/>
  <sheetViews>
    <sheetView workbookViewId="0">
      <selection activeCell="D992" sqref="D992"/>
    </sheetView>
  </sheetViews>
  <sheetFormatPr defaultRowHeight="15"/>
  <cols>
    <col min="1" max="1" width="16.140625" style="8" bestFit="1" customWidth="1"/>
    <col min="2" max="2" width="17.28515625" bestFit="1" customWidth="1"/>
    <col min="3" max="3" width="10.42578125" style="8" customWidth="1"/>
    <col min="4" max="4" width="44.7109375" bestFit="1" customWidth="1"/>
    <col min="5" max="5" width="15.85546875" style="8" customWidth="1"/>
    <col min="6" max="6" width="17.28515625" customWidth="1"/>
    <col min="7" max="7" width="20.85546875" bestFit="1" customWidth="1"/>
    <col min="8" max="8" width="28.85546875" bestFit="1" customWidth="1"/>
  </cols>
  <sheetData>
    <row r="1" spans="1:8">
      <c r="A1" s="42" t="s">
        <v>1255</v>
      </c>
      <c r="B1" s="43" t="s">
        <v>0</v>
      </c>
      <c r="C1" s="42" t="s">
        <v>1</v>
      </c>
      <c r="D1" s="43" t="s">
        <v>2</v>
      </c>
      <c r="E1" s="42" t="s">
        <v>3</v>
      </c>
      <c r="F1" s="43" t="s">
        <v>4</v>
      </c>
      <c r="G1" s="43" t="s">
        <v>5</v>
      </c>
      <c r="H1" s="43" t="s">
        <v>6</v>
      </c>
    </row>
    <row r="2" spans="1:8">
      <c r="A2" s="11">
        <v>1</v>
      </c>
      <c r="B2" s="4" t="s">
        <v>7</v>
      </c>
      <c r="C2" s="11">
        <v>11</v>
      </c>
      <c r="D2" s="4" t="s">
        <v>8</v>
      </c>
      <c r="E2" s="11">
        <v>110001</v>
      </c>
      <c r="F2" s="4" t="s">
        <v>9</v>
      </c>
      <c r="G2" s="4" t="s">
        <v>8</v>
      </c>
      <c r="H2" s="4" t="s">
        <v>10</v>
      </c>
    </row>
    <row r="3" spans="1:8">
      <c r="A3" s="12">
        <v>2</v>
      </c>
      <c r="B3" s="5" t="s">
        <v>7</v>
      </c>
      <c r="C3" s="12">
        <v>11</v>
      </c>
      <c r="D3" s="5" t="s">
        <v>11</v>
      </c>
      <c r="E3" s="12">
        <v>110002</v>
      </c>
      <c r="F3" s="5" t="s">
        <v>9</v>
      </c>
      <c r="G3" s="5" t="s">
        <v>12</v>
      </c>
      <c r="H3" s="5" t="s">
        <v>13</v>
      </c>
    </row>
    <row r="4" spans="1:8">
      <c r="A4" s="11">
        <v>3</v>
      </c>
      <c r="B4" s="4" t="s">
        <v>7</v>
      </c>
      <c r="C4" s="11">
        <v>11</v>
      </c>
      <c r="D4" s="4" t="s">
        <v>14</v>
      </c>
      <c r="E4" s="11">
        <v>110003</v>
      </c>
      <c r="F4" s="4" t="s">
        <v>9</v>
      </c>
      <c r="G4" s="4" t="s">
        <v>15</v>
      </c>
      <c r="H4" s="4" t="s">
        <v>16</v>
      </c>
    </row>
    <row r="5" spans="1:8">
      <c r="A5" s="12">
        <v>4</v>
      </c>
      <c r="B5" s="5" t="s">
        <v>7</v>
      </c>
      <c r="C5" s="12">
        <v>11</v>
      </c>
      <c r="D5" s="5" t="s">
        <v>17</v>
      </c>
      <c r="E5" s="12">
        <v>110004</v>
      </c>
      <c r="F5" s="5" t="s">
        <v>9</v>
      </c>
      <c r="G5" s="5" t="s">
        <v>18</v>
      </c>
      <c r="H5" s="5" t="s">
        <v>19</v>
      </c>
    </row>
    <row r="6" spans="1:8">
      <c r="A6" s="11">
        <v>5</v>
      </c>
      <c r="B6" s="4" t="s">
        <v>7</v>
      </c>
      <c r="C6" s="11">
        <v>11</v>
      </c>
      <c r="D6" s="4" t="s">
        <v>20</v>
      </c>
      <c r="E6" s="11">
        <v>110005</v>
      </c>
      <c r="F6" s="4" t="s">
        <v>9</v>
      </c>
      <c r="G6" s="4" t="s">
        <v>9</v>
      </c>
      <c r="H6" s="4" t="s">
        <v>21</v>
      </c>
    </row>
    <row r="7" spans="1:8">
      <c r="A7" s="12">
        <v>6</v>
      </c>
      <c r="B7" s="5" t="s">
        <v>7</v>
      </c>
      <c r="C7" s="12">
        <v>11</v>
      </c>
      <c r="D7" s="5" t="s">
        <v>22</v>
      </c>
      <c r="E7" s="12">
        <v>110006</v>
      </c>
      <c r="F7" s="5" t="s">
        <v>9</v>
      </c>
      <c r="G7" s="5" t="s">
        <v>18</v>
      </c>
      <c r="H7" s="5" t="s">
        <v>19</v>
      </c>
    </row>
    <row r="8" spans="1:8">
      <c r="A8" s="11">
        <v>7</v>
      </c>
      <c r="B8" s="4" t="s">
        <v>7</v>
      </c>
      <c r="C8" s="11">
        <v>11</v>
      </c>
      <c r="D8" s="4" t="s">
        <v>23</v>
      </c>
      <c r="E8" s="11">
        <v>110007</v>
      </c>
      <c r="F8" s="4" t="s">
        <v>9</v>
      </c>
      <c r="G8" s="4" t="s">
        <v>18</v>
      </c>
      <c r="H8" s="4" t="s">
        <v>19</v>
      </c>
    </row>
    <row r="9" spans="1:8">
      <c r="A9" s="12">
        <v>8</v>
      </c>
      <c r="B9" s="5" t="s">
        <v>7</v>
      </c>
      <c r="C9" s="12">
        <v>11</v>
      </c>
      <c r="D9" s="5" t="s">
        <v>18</v>
      </c>
      <c r="E9" s="12">
        <v>110008</v>
      </c>
      <c r="F9" s="5" t="s">
        <v>9</v>
      </c>
      <c r="G9" s="5" t="s">
        <v>18</v>
      </c>
      <c r="H9" s="5" t="s">
        <v>24</v>
      </c>
    </row>
    <row r="10" spans="1:8">
      <c r="A10" s="11">
        <v>9</v>
      </c>
      <c r="B10" s="4" t="s">
        <v>7</v>
      </c>
      <c r="C10" s="11">
        <v>11</v>
      </c>
      <c r="D10" s="4" t="s">
        <v>25</v>
      </c>
      <c r="E10" s="11">
        <v>110010</v>
      </c>
      <c r="F10" s="4" t="s">
        <v>9</v>
      </c>
      <c r="G10" s="4" t="s">
        <v>18</v>
      </c>
      <c r="H10" s="4" t="s">
        <v>26</v>
      </c>
    </row>
    <row r="11" spans="1:8">
      <c r="A11" s="12">
        <v>10</v>
      </c>
      <c r="B11" s="5" t="s">
        <v>7</v>
      </c>
      <c r="C11" s="12">
        <v>11</v>
      </c>
      <c r="D11" s="5" t="s">
        <v>19</v>
      </c>
      <c r="E11" s="12">
        <v>110011</v>
      </c>
      <c r="F11" s="5" t="s">
        <v>9</v>
      </c>
      <c r="G11" s="5" t="s">
        <v>18</v>
      </c>
      <c r="H11" s="5" t="s">
        <v>19</v>
      </c>
    </row>
    <row r="12" spans="1:8">
      <c r="A12" s="11">
        <v>11</v>
      </c>
      <c r="B12" s="4" t="s">
        <v>7</v>
      </c>
      <c r="C12" s="11">
        <v>11</v>
      </c>
      <c r="D12" s="4" t="s">
        <v>27</v>
      </c>
      <c r="E12" s="11">
        <v>110012</v>
      </c>
      <c r="F12" s="4" t="s">
        <v>9</v>
      </c>
      <c r="G12" s="4" t="s">
        <v>18</v>
      </c>
      <c r="H12" s="4" t="s">
        <v>24</v>
      </c>
    </row>
    <row r="13" spans="1:8">
      <c r="A13" s="12">
        <v>12</v>
      </c>
      <c r="B13" s="5" t="s">
        <v>7</v>
      </c>
      <c r="C13" s="12">
        <v>11</v>
      </c>
      <c r="D13" s="5" t="s">
        <v>28</v>
      </c>
      <c r="E13" s="12">
        <v>110013</v>
      </c>
      <c r="F13" s="5" t="s">
        <v>9</v>
      </c>
      <c r="G13" s="5" t="s">
        <v>18</v>
      </c>
      <c r="H13" s="5" t="s">
        <v>29</v>
      </c>
    </row>
    <row r="14" spans="1:8">
      <c r="A14" s="11">
        <v>13</v>
      </c>
      <c r="B14" s="4" t="s">
        <v>7</v>
      </c>
      <c r="C14" s="11">
        <v>11</v>
      </c>
      <c r="D14" s="4" t="s">
        <v>30</v>
      </c>
      <c r="E14" s="11">
        <v>110014</v>
      </c>
      <c r="F14" s="4" t="s">
        <v>9</v>
      </c>
      <c r="G14" s="4" t="s">
        <v>18</v>
      </c>
      <c r="H14" s="4" t="s">
        <v>19</v>
      </c>
    </row>
    <row r="15" spans="1:8">
      <c r="A15" s="12">
        <v>14</v>
      </c>
      <c r="B15" s="5" t="s">
        <v>7</v>
      </c>
      <c r="C15" s="12">
        <v>11</v>
      </c>
      <c r="D15" s="5" t="s">
        <v>31</v>
      </c>
      <c r="E15" s="12">
        <v>110015</v>
      </c>
      <c r="F15" s="5" t="s">
        <v>9</v>
      </c>
      <c r="G15" s="5" t="s">
        <v>18</v>
      </c>
      <c r="H15" s="5" t="s">
        <v>24</v>
      </c>
    </row>
    <row r="16" spans="1:8">
      <c r="A16" s="11">
        <v>15</v>
      </c>
      <c r="B16" s="4" t="s">
        <v>7</v>
      </c>
      <c r="C16" s="11">
        <v>11</v>
      </c>
      <c r="D16" s="4" t="s">
        <v>32</v>
      </c>
      <c r="E16" s="11">
        <v>110016</v>
      </c>
      <c r="F16" s="4" t="s">
        <v>9</v>
      </c>
      <c r="G16" s="4" t="s">
        <v>18</v>
      </c>
      <c r="H16" s="4" t="s">
        <v>33</v>
      </c>
    </row>
    <row r="17" spans="1:8">
      <c r="A17" s="12">
        <v>16</v>
      </c>
      <c r="B17" s="5" t="s">
        <v>7</v>
      </c>
      <c r="C17" s="12">
        <v>11</v>
      </c>
      <c r="D17" s="5" t="s">
        <v>34</v>
      </c>
      <c r="E17" s="12">
        <v>110017</v>
      </c>
      <c r="F17" s="5" t="s">
        <v>9</v>
      </c>
      <c r="G17" s="5" t="s">
        <v>18</v>
      </c>
      <c r="H17" s="5" t="s">
        <v>26</v>
      </c>
    </row>
    <row r="18" spans="1:8">
      <c r="A18" s="11">
        <v>17</v>
      </c>
      <c r="B18" s="4" t="s">
        <v>7</v>
      </c>
      <c r="C18" s="11">
        <v>11</v>
      </c>
      <c r="D18" s="4" t="s">
        <v>35</v>
      </c>
      <c r="E18" s="11">
        <v>110018</v>
      </c>
      <c r="F18" s="4" t="s">
        <v>9</v>
      </c>
      <c r="G18" s="4" t="s">
        <v>18</v>
      </c>
      <c r="H18" s="4" t="s">
        <v>35</v>
      </c>
    </row>
    <row r="19" spans="1:8">
      <c r="A19" s="12">
        <v>18</v>
      </c>
      <c r="B19" s="5" t="s">
        <v>7</v>
      </c>
      <c r="C19" s="12">
        <v>11</v>
      </c>
      <c r="D19" s="5" t="s">
        <v>36</v>
      </c>
      <c r="E19" s="12">
        <v>110019</v>
      </c>
      <c r="F19" s="5" t="s">
        <v>9</v>
      </c>
      <c r="G19" s="5" t="s">
        <v>18</v>
      </c>
      <c r="H19" s="5" t="s">
        <v>19</v>
      </c>
    </row>
    <row r="20" spans="1:8">
      <c r="A20" s="11">
        <v>19</v>
      </c>
      <c r="B20" s="4" t="s">
        <v>7</v>
      </c>
      <c r="C20" s="11">
        <v>11</v>
      </c>
      <c r="D20" s="4" t="s">
        <v>37</v>
      </c>
      <c r="E20" s="11">
        <v>110020</v>
      </c>
      <c r="F20" s="4" t="s">
        <v>9</v>
      </c>
      <c r="G20" s="4" t="s">
        <v>18</v>
      </c>
      <c r="H20" s="4" t="s">
        <v>37</v>
      </c>
    </row>
    <row r="21" spans="1:8">
      <c r="A21" s="12">
        <v>20</v>
      </c>
      <c r="B21" s="5" t="s">
        <v>7</v>
      </c>
      <c r="C21" s="12">
        <v>11</v>
      </c>
      <c r="D21" s="5" t="s">
        <v>38</v>
      </c>
      <c r="E21" s="12">
        <v>110021</v>
      </c>
      <c r="F21" s="5" t="s">
        <v>9</v>
      </c>
      <c r="G21" s="5" t="s">
        <v>15</v>
      </c>
      <c r="H21" s="5" t="s">
        <v>39</v>
      </c>
    </row>
    <row r="22" spans="1:8">
      <c r="A22" s="11">
        <v>21</v>
      </c>
      <c r="B22" s="4" t="s">
        <v>7</v>
      </c>
      <c r="C22" s="11">
        <v>11</v>
      </c>
      <c r="D22" s="4" t="s">
        <v>40</v>
      </c>
      <c r="E22" s="11">
        <v>110022</v>
      </c>
      <c r="F22" s="4" t="s">
        <v>9</v>
      </c>
      <c r="G22" s="4" t="s">
        <v>15</v>
      </c>
      <c r="H22" s="4" t="s">
        <v>41</v>
      </c>
    </row>
    <row r="23" spans="1:8">
      <c r="A23" s="12">
        <v>22</v>
      </c>
      <c r="B23" s="5" t="s">
        <v>7</v>
      </c>
      <c r="C23" s="12">
        <v>11</v>
      </c>
      <c r="D23" s="5" t="s">
        <v>42</v>
      </c>
      <c r="E23" s="12">
        <v>110023</v>
      </c>
      <c r="F23" s="5" t="s">
        <v>9</v>
      </c>
      <c r="G23" s="5" t="s">
        <v>15</v>
      </c>
      <c r="H23" s="5" t="s">
        <v>39</v>
      </c>
    </row>
    <row r="24" spans="1:8">
      <c r="A24" s="11">
        <v>23</v>
      </c>
      <c r="B24" s="4" t="s">
        <v>7</v>
      </c>
      <c r="C24" s="11">
        <v>11</v>
      </c>
      <c r="D24" s="4" t="s">
        <v>43</v>
      </c>
      <c r="E24" s="11">
        <v>110024</v>
      </c>
      <c r="F24" s="4" t="s">
        <v>9</v>
      </c>
      <c r="G24" s="4" t="s">
        <v>15</v>
      </c>
      <c r="H24" s="4" t="s">
        <v>44</v>
      </c>
    </row>
    <row r="25" spans="1:8">
      <c r="A25" s="12">
        <v>24</v>
      </c>
      <c r="B25" s="5" t="s">
        <v>7</v>
      </c>
      <c r="C25" s="12">
        <v>11</v>
      </c>
      <c r="D25" s="5" t="s">
        <v>45</v>
      </c>
      <c r="E25" s="12">
        <v>110025</v>
      </c>
      <c r="F25" s="5" t="s">
        <v>9</v>
      </c>
      <c r="G25" s="5" t="s">
        <v>15</v>
      </c>
      <c r="H25" s="5" t="s">
        <v>46</v>
      </c>
    </row>
    <row r="26" spans="1:8">
      <c r="A26" s="11">
        <v>25</v>
      </c>
      <c r="B26" s="4" t="s">
        <v>7</v>
      </c>
      <c r="C26" s="11">
        <v>11</v>
      </c>
      <c r="D26" s="4" t="s">
        <v>47</v>
      </c>
      <c r="E26" s="11">
        <v>110026</v>
      </c>
      <c r="F26" s="4" t="s">
        <v>9</v>
      </c>
      <c r="G26" s="4" t="s">
        <v>15</v>
      </c>
      <c r="H26" s="4" t="s">
        <v>48</v>
      </c>
    </row>
    <row r="27" spans="1:8">
      <c r="A27" s="12">
        <v>26</v>
      </c>
      <c r="B27" s="5" t="s">
        <v>7</v>
      </c>
      <c r="C27" s="12">
        <v>11</v>
      </c>
      <c r="D27" s="5" t="s">
        <v>49</v>
      </c>
      <c r="E27" s="12">
        <v>110027</v>
      </c>
      <c r="F27" s="5" t="s">
        <v>9</v>
      </c>
      <c r="G27" s="5" t="s">
        <v>15</v>
      </c>
      <c r="H27" s="5" t="s">
        <v>49</v>
      </c>
    </row>
    <row r="28" spans="1:8">
      <c r="A28" s="11">
        <v>27</v>
      </c>
      <c r="B28" s="4" t="s">
        <v>7</v>
      </c>
      <c r="C28" s="11">
        <v>11</v>
      </c>
      <c r="D28" s="4" t="s">
        <v>50</v>
      </c>
      <c r="E28" s="11">
        <v>110028</v>
      </c>
      <c r="F28" s="4" t="s">
        <v>9</v>
      </c>
      <c r="G28" s="4" t="s">
        <v>15</v>
      </c>
      <c r="H28" s="4" t="s">
        <v>48</v>
      </c>
    </row>
    <row r="29" spans="1:8">
      <c r="A29" s="12">
        <v>28</v>
      </c>
      <c r="B29" s="5" t="s">
        <v>7</v>
      </c>
      <c r="C29" s="12">
        <v>11</v>
      </c>
      <c r="D29" s="5" t="s">
        <v>51</v>
      </c>
      <c r="E29" s="12">
        <v>110029</v>
      </c>
      <c r="F29" s="5" t="s">
        <v>9</v>
      </c>
      <c r="G29" s="5" t="s">
        <v>15</v>
      </c>
      <c r="H29" s="5" t="s">
        <v>48</v>
      </c>
    </row>
    <row r="30" spans="1:8">
      <c r="A30" s="11">
        <v>29</v>
      </c>
      <c r="B30" s="4" t="s">
        <v>7</v>
      </c>
      <c r="C30" s="11">
        <v>11</v>
      </c>
      <c r="D30" s="4" t="s">
        <v>52</v>
      </c>
      <c r="E30" s="11">
        <v>110030</v>
      </c>
      <c r="F30" s="4" t="s">
        <v>9</v>
      </c>
      <c r="G30" s="4" t="s">
        <v>15</v>
      </c>
      <c r="H30" s="4" t="s">
        <v>39</v>
      </c>
    </row>
    <row r="31" spans="1:8">
      <c r="A31" s="12">
        <v>30</v>
      </c>
      <c r="B31" s="5" t="s">
        <v>7</v>
      </c>
      <c r="C31" s="12">
        <v>11</v>
      </c>
      <c r="D31" s="5" t="s">
        <v>53</v>
      </c>
      <c r="E31" s="12">
        <v>110031</v>
      </c>
      <c r="F31" s="5" t="s">
        <v>9</v>
      </c>
      <c r="G31" s="5" t="s">
        <v>12</v>
      </c>
      <c r="H31" s="5" t="s">
        <v>54</v>
      </c>
    </row>
    <row r="32" spans="1:8">
      <c r="A32" s="11">
        <v>31</v>
      </c>
      <c r="B32" s="4" t="s">
        <v>7</v>
      </c>
      <c r="C32" s="11">
        <v>11</v>
      </c>
      <c r="D32" s="4" t="s">
        <v>55</v>
      </c>
      <c r="E32" s="11">
        <v>110032</v>
      </c>
      <c r="F32" s="4" t="s">
        <v>9</v>
      </c>
      <c r="G32" s="4" t="s">
        <v>15</v>
      </c>
      <c r="H32" s="4" t="s">
        <v>46</v>
      </c>
    </row>
    <row r="33" spans="1:8">
      <c r="A33" s="12">
        <v>32</v>
      </c>
      <c r="B33" s="5" t="s">
        <v>7</v>
      </c>
      <c r="C33" s="12">
        <v>11</v>
      </c>
      <c r="D33" s="5" t="s">
        <v>56</v>
      </c>
      <c r="E33" s="12">
        <v>110033</v>
      </c>
      <c r="F33" s="5" t="s">
        <v>9</v>
      </c>
      <c r="G33" s="5" t="s">
        <v>15</v>
      </c>
      <c r="H33" s="5" t="s">
        <v>39</v>
      </c>
    </row>
    <row r="34" spans="1:8">
      <c r="A34" s="11">
        <v>33</v>
      </c>
      <c r="B34" s="4" t="s">
        <v>7</v>
      </c>
      <c r="C34" s="11">
        <v>11</v>
      </c>
      <c r="D34" s="4" t="s">
        <v>57</v>
      </c>
      <c r="E34" s="11">
        <v>110034</v>
      </c>
      <c r="F34" s="4" t="s">
        <v>9</v>
      </c>
      <c r="G34" s="4" t="s">
        <v>15</v>
      </c>
      <c r="H34" s="4" t="s">
        <v>39</v>
      </c>
    </row>
    <row r="35" spans="1:8">
      <c r="A35" s="12">
        <v>34</v>
      </c>
      <c r="B35" s="5" t="s">
        <v>7</v>
      </c>
      <c r="C35" s="12">
        <v>11</v>
      </c>
      <c r="D35" s="5" t="s">
        <v>58</v>
      </c>
      <c r="E35" s="12">
        <v>110035</v>
      </c>
      <c r="F35" s="5" t="s">
        <v>9</v>
      </c>
      <c r="G35" s="5" t="s">
        <v>15</v>
      </c>
      <c r="H35" s="5" t="s">
        <v>41</v>
      </c>
    </row>
    <row r="36" spans="1:8">
      <c r="A36" s="11">
        <v>35</v>
      </c>
      <c r="B36" s="4" t="s">
        <v>7</v>
      </c>
      <c r="C36" s="11">
        <v>11</v>
      </c>
      <c r="D36" s="4" t="s">
        <v>59</v>
      </c>
      <c r="E36" s="11">
        <v>110036</v>
      </c>
      <c r="F36" s="4" t="s">
        <v>9</v>
      </c>
      <c r="G36" s="4" t="s">
        <v>15</v>
      </c>
      <c r="H36" s="4" t="s">
        <v>41</v>
      </c>
    </row>
    <row r="37" spans="1:8">
      <c r="A37" s="12">
        <v>36</v>
      </c>
      <c r="B37" s="5" t="s">
        <v>7</v>
      </c>
      <c r="C37" s="12">
        <v>11</v>
      </c>
      <c r="D37" s="5" t="s">
        <v>60</v>
      </c>
      <c r="E37" s="12">
        <v>110037</v>
      </c>
      <c r="F37" s="5" t="s">
        <v>9</v>
      </c>
      <c r="G37" s="5" t="s">
        <v>15</v>
      </c>
      <c r="H37" s="5" t="s">
        <v>44</v>
      </c>
    </row>
    <row r="38" spans="1:8">
      <c r="A38" s="11">
        <v>37</v>
      </c>
      <c r="B38" s="4" t="s">
        <v>7</v>
      </c>
      <c r="C38" s="11">
        <v>11</v>
      </c>
      <c r="D38" s="4" t="s">
        <v>61</v>
      </c>
      <c r="E38" s="11">
        <v>110038</v>
      </c>
      <c r="F38" s="4" t="s">
        <v>9</v>
      </c>
      <c r="G38" s="4" t="s">
        <v>15</v>
      </c>
      <c r="H38" s="4" t="s">
        <v>46</v>
      </c>
    </row>
    <row r="39" spans="1:8">
      <c r="A39" s="12">
        <v>38</v>
      </c>
      <c r="B39" s="5" t="s">
        <v>7</v>
      </c>
      <c r="C39" s="12">
        <v>11</v>
      </c>
      <c r="D39" s="5" t="s">
        <v>62</v>
      </c>
      <c r="E39" s="12">
        <v>110039</v>
      </c>
      <c r="F39" s="5" t="s">
        <v>9</v>
      </c>
      <c r="G39" s="5" t="s">
        <v>15</v>
      </c>
      <c r="H39" s="5" t="s">
        <v>63</v>
      </c>
    </row>
    <row r="40" spans="1:8">
      <c r="A40" s="11">
        <v>39</v>
      </c>
      <c r="B40" s="4" t="s">
        <v>7</v>
      </c>
      <c r="C40" s="11">
        <v>11</v>
      </c>
      <c r="D40" s="4" t="s">
        <v>64</v>
      </c>
      <c r="E40" s="11">
        <v>110040</v>
      </c>
      <c r="F40" s="4" t="s">
        <v>9</v>
      </c>
      <c r="G40" s="4" t="s">
        <v>15</v>
      </c>
      <c r="H40" s="4" t="s">
        <v>39</v>
      </c>
    </row>
    <row r="41" spans="1:8">
      <c r="A41" s="12">
        <v>40</v>
      </c>
      <c r="B41" s="5" t="s">
        <v>7</v>
      </c>
      <c r="C41" s="12">
        <v>11</v>
      </c>
      <c r="D41" s="5" t="s">
        <v>65</v>
      </c>
      <c r="E41" s="12">
        <v>110041</v>
      </c>
      <c r="F41" s="5" t="s">
        <v>9</v>
      </c>
      <c r="G41" s="5" t="s">
        <v>9</v>
      </c>
      <c r="H41" s="5" t="s">
        <v>66</v>
      </c>
    </row>
    <row r="42" spans="1:8">
      <c r="A42" s="11">
        <v>41</v>
      </c>
      <c r="B42" s="4" t="s">
        <v>7</v>
      </c>
      <c r="C42" s="11">
        <v>11</v>
      </c>
      <c r="D42" s="4" t="s">
        <v>67</v>
      </c>
      <c r="E42" s="11">
        <v>110042</v>
      </c>
      <c r="F42" s="4" t="s">
        <v>9</v>
      </c>
      <c r="G42" s="4" t="s">
        <v>9</v>
      </c>
      <c r="H42" s="4" t="s">
        <v>68</v>
      </c>
    </row>
    <row r="43" spans="1:8">
      <c r="A43" s="12">
        <v>42</v>
      </c>
      <c r="B43" s="5" t="s">
        <v>7</v>
      </c>
      <c r="C43" s="12">
        <v>11</v>
      </c>
      <c r="D43" s="5" t="s">
        <v>69</v>
      </c>
      <c r="E43" s="12">
        <v>110044</v>
      </c>
      <c r="F43" s="5" t="s">
        <v>9</v>
      </c>
      <c r="G43" s="5" t="s">
        <v>9</v>
      </c>
      <c r="H43" s="5" t="s">
        <v>70</v>
      </c>
    </row>
    <row r="44" spans="1:8">
      <c r="A44" s="11">
        <v>43</v>
      </c>
      <c r="B44" s="4" t="s">
        <v>7</v>
      </c>
      <c r="C44" s="11">
        <v>11</v>
      </c>
      <c r="D44" s="4" t="s">
        <v>71</v>
      </c>
      <c r="E44" s="11">
        <v>110045</v>
      </c>
      <c r="F44" s="4" t="s">
        <v>9</v>
      </c>
      <c r="G44" s="4" t="s">
        <v>9</v>
      </c>
      <c r="H44" s="4" t="s">
        <v>70</v>
      </c>
    </row>
    <row r="45" spans="1:8">
      <c r="A45" s="12">
        <v>44</v>
      </c>
      <c r="B45" s="5" t="s">
        <v>7</v>
      </c>
      <c r="C45" s="12">
        <v>11</v>
      </c>
      <c r="D45" s="5" t="s">
        <v>72</v>
      </c>
      <c r="E45" s="12">
        <v>110046</v>
      </c>
      <c r="F45" s="5" t="s">
        <v>9</v>
      </c>
      <c r="G45" s="5" t="s">
        <v>9</v>
      </c>
      <c r="H45" s="5" t="s">
        <v>73</v>
      </c>
    </row>
    <row r="46" spans="1:8">
      <c r="A46" s="11">
        <v>45</v>
      </c>
      <c r="B46" s="4" t="s">
        <v>7</v>
      </c>
      <c r="C46" s="11">
        <v>11</v>
      </c>
      <c r="D46" s="4" t="s">
        <v>74</v>
      </c>
      <c r="E46" s="11">
        <v>110047</v>
      </c>
      <c r="F46" s="4" t="s">
        <v>9</v>
      </c>
      <c r="G46" s="4" t="s">
        <v>9</v>
      </c>
      <c r="H46" s="4" t="s">
        <v>74</v>
      </c>
    </row>
    <row r="47" spans="1:8">
      <c r="A47" s="12">
        <v>46</v>
      </c>
      <c r="B47" s="5" t="s">
        <v>7</v>
      </c>
      <c r="C47" s="12">
        <v>11</v>
      </c>
      <c r="D47" s="5" t="s">
        <v>75</v>
      </c>
      <c r="E47" s="12">
        <v>110048</v>
      </c>
      <c r="F47" s="5" t="s">
        <v>9</v>
      </c>
      <c r="G47" s="5" t="s">
        <v>9</v>
      </c>
      <c r="H47" s="5" t="s">
        <v>76</v>
      </c>
    </row>
    <row r="48" spans="1:8">
      <c r="A48" s="11">
        <v>47</v>
      </c>
      <c r="B48" s="4" t="s">
        <v>7</v>
      </c>
      <c r="C48" s="11">
        <v>11</v>
      </c>
      <c r="D48" s="4" t="s">
        <v>77</v>
      </c>
      <c r="E48" s="11">
        <v>110049</v>
      </c>
      <c r="F48" s="4" t="s">
        <v>9</v>
      </c>
      <c r="G48" s="4" t="s">
        <v>9</v>
      </c>
      <c r="H48" s="4" t="s">
        <v>74</v>
      </c>
    </row>
    <row r="49" spans="1:8">
      <c r="A49" s="12">
        <v>48</v>
      </c>
      <c r="B49" s="5" t="s">
        <v>7</v>
      </c>
      <c r="C49" s="12">
        <v>11</v>
      </c>
      <c r="D49" s="5" t="s">
        <v>78</v>
      </c>
      <c r="E49" s="12">
        <v>110050</v>
      </c>
      <c r="F49" s="5" t="s">
        <v>9</v>
      </c>
      <c r="G49" s="5" t="s">
        <v>9</v>
      </c>
      <c r="H49" s="5" t="s">
        <v>74</v>
      </c>
    </row>
    <row r="50" spans="1:8">
      <c r="A50" s="11">
        <v>49</v>
      </c>
      <c r="B50" s="4" t="s">
        <v>7</v>
      </c>
      <c r="C50" s="11">
        <v>11</v>
      </c>
      <c r="D50" s="4" t="s">
        <v>79</v>
      </c>
      <c r="E50" s="11">
        <v>110051</v>
      </c>
      <c r="F50" s="4" t="s">
        <v>9</v>
      </c>
      <c r="G50" s="4" t="s">
        <v>9</v>
      </c>
      <c r="H50" s="4" t="s">
        <v>80</v>
      </c>
    </row>
    <row r="51" spans="1:8">
      <c r="A51" s="12">
        <v>50</v>
      </c>
      <c r="B51" s="5" t="s">
        <v>7</v>
      </c>
      <c r="C51" s="12">
        <v>11</v>
      </c>
      <c r="D51" s="5" t="s">
        <v>81</v>
      </c>
      <c r="E51" s="12">
        <v>110052</v>
      </c>
      <c r="F51" s="5" t="s">
        <v>9</v>
      </c>
      <c r="G51" s="5" t="s">
        <v>9</v>
      </c>
      <c r="H51" s="5" t="s">
        <v>82</v>
      </c>
    </row>
    <row r="52" spans="1:8">
      <c r="A52" s="11">
        <v>51</v>
      </c>
      <c r="B52" s="4" t="s">
        <v>7</v>
      </c>
      <c r="C52" s="11">
        <v>11</v>
      </c>
      <c r="D52" s="4" t="s">
        <v>83</v>
      </c>
      <c r="E52" s="11">
        <v>110053</v>
      </c>
      <c r="F52" s="4" t="s">
        <v>9</v>
      </c>
      <c r="G52" s="4" t="s">
        <v>9</v>
      </c>
      <c r="H52" s="4" t="s">
        <v>84</v>
      </c>
    </row>
    <row r="53" spans="1:8">
      <c r="A53" s="12">
        <v>52</v>
      </c>
      <c r="B53" s="5" t="s">
        <v>7</v>
      </c>
      <c r="C53" s="12">
        <v>11</v>
      </c>
      <c r="D53" s="5" t="s">
        <v>85</v>
      </c>
      <c r="E53" s="12">
        <v>110054</v>
      </c>
      <c r="F53" s="5" t="s">
        <v>9</v>
      </c>
      <c r="G53" s="5" t="s">
        <v>9</v>
      </c>
      <c r="H53" s="5" t="s">
        <v>86</v>
      </c>
    </row>
    <row r="54" spans="1:8">
      <c r="A54" s="11">
        <v>53</v>
      </c>
      <c r="B54" s="4" t="s">
        <v>7</v>
      </c>
      <c r="C54" s="11">
        <v>11</v>
      </c>
      <c r="D54" s="4" t="s">
        <v>87</v>
      </c>
      <c r="E54" s="11">
        <v>110055</v>
      </c>
      <c r="F54" s="4" t="s">
        <v>9</v>
      </c>
      <c r="G54" s="4" t="s">
        <v>9</v>
      </c>
      <c r="H54" s="4" t="s">
        <v>88</v>
      </c>
    </row>
    <row r="55" spans="1:8">
      <c r="A55" s="12">
        <v>54</v>
      </c>
      <c r="B55" s="5" t="s">
        <v>7</v>
      </c>
      <c r="C55" s="12">
        <v>11</v>
      </c>
      <c r="D55" s="5" t="s">
        <v>89</v>
      </c>
      <c r="E55" s="12">
        <v>110056</v>
      </c>
      <c r="F55" s="5" t="s">
        <v>9</v>
      </c>
      <c r="G55" s="5" t="s">
        <v>90</v>
      </c>
      <c r="H55" s="5" t="s">
        <v>91</v>
      </c>
    </row>
    <row r="56" spans="1:8">
      <c r="A56" s="11">
        <v>55</v>
      </c>
      <c r="B56" s="4" t="s">
        <v>7</v>
      </c>
      <c r="C56" s="11">
        <v>11</v>
      </c>
      <c r="D56" s="4" t="s">
        <v>92</v>
      </c>
      <c r="E56" s="11">
        <v>110057</v>
      </c>
      <c r="F56" s="4" t="s">
        <v>9</v>
      </c>
      <c r="G56" s="4" t="s">
        <v>9</v>
      </c>
      <c r="H56" s="4" t="s">
        <v>70</v>
      </c>
    </row>
    <row r="57" spans="1:8">
      <c r="A57" s="12">
        <v>56</v>
      </c>
      <c r="B57" s="5" t="s">
        <v>7</v>
      </c>
      <c r="C57" s="12">
        <v>11</v>
      </c>
      <c r="D57" s="5" t="s">
        <v>93</v>
      </c>
      <c r="E57" s="12">
        <v>110058</v>
      </c>
      <c r="F57" s="5" t="s">
        <v>9</v>
      </c>
      <c r="G57" s="5" t="s">
        <v>9</v>
      </c>
      <c r="H57" s="5" t="s">
        <v>84</v>
      </c>
    </row>
    <row r="58" spans="1:8">
      <c r="A58" s="11">
        <v>57</v>
      </c>
      <c r="B58" s="4" t="s">
        <v>7</v>
      </c>
      <c r="C58" s="11">
        <v>11</v>
      </c>
      <c r="D58" s="4" t="s">
        <v>94</v>
      </c>
      <c r="E58" s="11">
        <v>110059</v>
      </c>
      <c r="F58" s="4" t="s">
        <v>9</v>
      </c>
      <c r="G58" s="4" t="s">
        <v>9</v>
      </c>
      <c r="H58" s="4" t="s">
        <v>95</v>
      </c>
    </row>
    <row r="59" spans="1:8">
      <c r="A59" s="12">
        <v>58</v>
      </c>
      <c r="B59" s="5" t="s">
        <v>7</v>
      </c>
      <c r="C59" s="12">
        <v>11</v>
      </c>
      <c r="D59" s="5" t="s">
        <v>96</v>
      </c>
      <c r="E59" s="12">
        <v>110061</v>
      </c>
      <c r="F59" s="5" t="s">
        <v>9</v>
      </c>
      <c r="G59" s="5" t="s">
        <v>9</v>
      </c>
      <c r="H59" s="5" t="s">
        <v>97</v>
      </c>
    </row>
    <row r="60" spans="1:8">
      <c r="A60" s="11">
        <v>59</v>
      </c>
      <c r="B60" s="4" t="s">
        <v>7</v>
      </c>
      <c r="C60" s="11">
        <v>11</v>
      </c>
      <c r="D60" s="4" t="s">
        <v>98</v>
      </c>
      <c r="E60" s="11">
        <v>110062</v>
      </c>
      <c r="F60" s="4" t="s">
        <v>9</v>
      </c>
      <c r="G60" s="4" t="s">
        <v>9</v>
      </c>
      <c r="H60" s="4" t="s">
        <v>99</v>
      </c>
    </row>
    <row r="61" spans="1:8">
      <c r="A61" s="12">
        <v>60</v>
      </c>
      <c r="B61" s="5" t="s">
        <v>7</v>
      </c>
      <c r="C61" s="12">
        <v>11</v>
      </c>
      <c r="D61" s="5" t="s">
        <v>100</v>
      </c>
      <c r="E61" s="12">
        <v>110063</v>
      </c>
      <c r="F61" s="5" t="s">
        <v>9</v>
      </c>
      <c r="G61" s="5" t="s">
        <v>9</v>
      </c>
      <c r="H61" s="5" t="s">
        <v>101</v>
      </c>
    </row>
    <row r="62" spans="1:8">
      <c r="A62" s="11">
        <v>61</v>
      </c>
      <c r="B62" s="4" t="s">
        <v>7</v>
      </c>
      <c r="C62" s="11">
        <v>11</v>
      </c>
      <c r="D62" s="4" t="s">
        <v>102</v>
      </c>
      <c r="E62" s="11">
        <v>110064</v>
      </c>
      <c r="F62" s="4" t="s">
        <v>9</v>
      </c>
      <c r="G62" s="4" t="s">
        <v>9</v>
      </c>
      <c r="H62" s="4" t="s">
        <v>97</v>
      </c>
    </row>
    <row r="63" spans="1:8">
      <c r="A63" s="12">
        <v>62</v>
      </c>
      <c r="B63" s="5" t="s">
        <v>7</v>
      </c>
      <c r="C63" s="12">
        <v>11</v>
      </c>
      <c r="D63" s="5" t="s">
        <v>103</v>
      </c>
      <c r="E63" s="12">
        <v>110065</v>
      </c>
      <c r="F63" s="5" t="s">
        <v>9</v>
      </c>
      <c r="G63" s="5" t="s">
        <v>9</v>
      </c>
      <c r="H63" s="5" t="s">
        <v>70</v>
      </c>
    </row>
    <row r="64" spans="1:8">
      <c r="A64" s="11">
        <v>63</v>
      </c>
      <c r="B64" s="4" t="s">
        <v>7</v>
      </c>
      <c r="C64" s="11">
        <v>11</v>
      </c>
      <c r="D64" s="4" t="s">
        <v>104</v>
      </c>
      <c r="E64" s="11">
        <v>110066</v>
      </c>
      <c r="F64" s="4" t="s">
        <v>9</v>
      </c>
      <c r="G64" s="4" t="s">
        <v>9</v>
      </c>
      <c r="H64" s="4" t="s">
        <v>82</v>
      </c>
    </row>
    <row r="65" spans="1:8">
      <c r="A65" s="12">
        <v>64</v>
      </c>
      <c r="B65" s="5" t="s">
        <v>7</v>
      </c>
      <c r="C65" s="12">
        <v>11</v>
      </c>
      <c r="D65" s="5" t="s">
        <v>105</v>
      </c>
      <c r="E65" s="12">
        <v>110067</v>
      </c>
      <c r="F65" s="5" t="s">
        <v>9</v>
      </c>
      <c r="G65" s="5" t="s">
        <v>9</v>
      </c>
      <c r="H65" s="5" t="s">
        <v>70</v>
      </c>
    </row>
    <row r="66" spans="1:8">
      <c r="A66" s="11">
        <v>65</v>
      </c>
      <c r="B66" s="4" t="s">
        <v>7</v>
      </c>
      <c r="C66" s="11">
        <v>11</v>
      </c>
      <c r="D66" s="4" t="s">
        <v>106</v>
      </c>
      <c r="E66" s="11">
        <v>110068</v>
      </c>
      <c r="F66" s="4" t="s">
        <v>9</v>
      </c>
      <c r="G66" s="4" t="s">
        <v>9</v>
      </c>
      <c r="H66" s="4" t="s">
        <v>70</v>
      </c>
    </row>
    <row r="67" spans="1:8">
      <c r="A67" s="12">
        <v>66</v>
      </c>
      <c r="B67" s="5" t="s">
        <v>7</v>
      </c>
      <c r="C67" s="12">
        <v>11</v>
      </c>
      <c r="D67" s="5" t="s">
        <v>11</v>
      </c>
      <c r="E67" s="12">
        <v>110069</v>
      </c>
      <c r="F67" s="5" t="s">
        <v>9</v>
      </c>
      <c r="G67" s="5" t="s">
        <v>9</v>
      </c>
      <c r="H67" s="5" t="s">
        <v>107</v>
      </c>
    </row>
    <row r="68" spans="1:8">
      <c r="A68" s="11">
        <v>67</v>
      </c>
      <c r="B68" s="4" t="s">
        <v>7</v>
      </c>
      <c r="C68" s="11">
        <v>11</v>
      </c>
      <c r="D68" s="4" t="s">
        <v>108</v>
      </c>
      <c r="E68" s="11">
        <v>110070</v>
      </c>
      <c r="F68" s="4" t="s">
        <v>9</v>
      </c>
      <c r="G68" s="4" t="s">
        <v>9</v>
      </c>
      <c r="H68" s="4" t="s">
        <v>73</v>
      </c>
    </row>
    <row r="69" spans="1:8">
      <c r="A69" s="12">
        <v>68</v>
      </c>
      <c r="B69" s="5" t="s">
        <v>7</v>
      </c>
      <c r="C69" s="12">
        <v>11</v>
      </c>
      <c r="D69" s="5" t="s">
        <v>109</v>
      </c>
      <c r="E69" s="12">
        <v>110071</v>
      </c>
      <c r="F69" s="5" t="s">
        <v>9</v>
      </c>
      <c r="G69" s="5" t="s">
        <v>9</v>
      </c>
      <c r="H69" s="5" t="s">
        <v>70</v>
      </c>
    </row>
    <row r="70" spans="1:8">
      <c r="A70" s="11">
        <v>69</v>
      </c>
      <c r="B70" s="4" t="s">
        <v>7</v>
      </c>
      <c r="C70" s="11">
        <v>11</v>
      </c>
      <c r="D70" s="4" t="s">
        <v>110</v>
      </c>
      <c r="E70" s="11">
        <v>110073</v>
      </c>
      <c r="F70" s="4" t="s">
        <v>9</v>
      </c>
      <c r="G70" s="4" t="s">
        <v>9</v>
      </c>
      <c r="H70" s="4" t="s">
        <v>110</v>
      </c>
    </row>
    <row r="71" spans="1:8">
      <c r="A71" s="12">
        <v>70</v>
      </c>
      <c r="B71" s="5" t="s">
        <v>7</v>
      </c>
      <c r="C71" s="12">
        <v>11</v>
      </c>
      <c r="D71" s="5" t="s">
        <v>111</v>
      </c>
      <c r="E71" s="12">
        <v>110074</v>
      </c>
      <c r="F71" s="5" t="s">
        <v>9</v>
      </c>
      <c r="G71" s="5" t="s">
        <v>9</v>
      </c>
      <c r="H71" s="5" t="s">
        <v>112</v>
      </c>
    </row>
    <row r="72" spans="1:8">
      <c r="A72" s="11">
        <v>71</v>
      </c>
      <c r="B72" s="4" t="s">
        <v>7</v>
      </c>
      <c r="C72" s="11">
        <v>11</v>
      </c>
      <c r="D72" s="4" t="s">
        <v>113</v>
      </c>
      <c r="E72" s="11">
        <v>110075</v>
      </c>
      <c r="F72" s="4" t="s">
        <v>9</v>
      </c>
      <c r="G72" s="4" t="s">
        <v>9</v>
      </c>
      <c r="H72" s="4" t="s">
        <v>66</v>
      </c>
    </row>
    <row r="73" spans="1:8">
      <c r="A73" s="12">
        <v>72</v>
      </c>
      <c r="B73" s="5" t="s">
        <v>7</v>
      </c>
      <c r="C73" s="12">
        <v>11</v>
      </c>
      <c r="D73" s="5" t="s">
        <v>114</v>
      </c>
      <c r="E73" s="12">
        <v>110076</v>
      </c>
      <c r="F73" s="5" t="s">
        <v>9</v>
      </c>
      <c r="G73" s="5" t="s">
        <v>9</v>
      </c>
      <c r="H73" s="5" t="s">
        <v>115</v>
      </c>
    </row>
    <row r="74" spans="1:8">
      <c r="A74" s="11">
        <v>73</v>
      </c>
      <c r="B74" s="4" t="s">
        <v>7</v>
      </c>
      <c r="C74" s="11">
        <v>11</v>
      </c>
      <c r="D74" s="4" t="s">
        <v>115</v>
      </c>
      <c r="E74" s="11">
        <v>110077</v>
      </c>
      <c r="F74" s="4" t="s">
        <v>9</v>
      </c>
      <c r="G74" s="4" t="s">
        <v>9</v>
      </c>
      <c r="H74" s="4" t="s">
        <v>115</v>
      </c>
    </row>
    <row r="75" spans="1:8">
      <c r="A75" s="12">
        <v>74</v>
      </c>
      <c r="B75" s="5" t="s">
        <v>7</v>
      </c>
      <c r="C75" s="12">
        <v>11</v>
      </c>
      <c r="D75" s="5" t="s">
        <v>116</v>
      </c>
      <c r="E75" s="12">
        <v>110078</v>
      </c>
      <c r="F75" s="5" t="s">
        <v>9</v>
      </c>
      <c r="G75" s="5" t="s">
        <v>9</v>
      </c>
      <c r="H75" s="5" t="s">
        <v>99</v>
      </c>
    </row>
    <row r="76" spans="1:8">
      <c r="A76" s="11">
        <v>75</v>
      </c>
      <c r="B76" s="4" t="s">
        <v>7</v>
      </c>
      <c r="C76" s="11">
        <v>11</v>
      </c>
      <c r="D76" s="4" t="s">
        <v>117</v>
      </c>
      <c r="E76" s="11">
        <v>110079</v>
      </c>
      <c r="F76" s="4" t="s">
        <v>9</v>
      </c>
      <c r="G76" s="4" t="s">
        <v>9</v>
      </c>
      <c r="H76" s="4" t="s">
        <v>101</v>
      </c>
    </row>
    <row r="77" spans="1:8">
      <c r="A77" s="12">
        <v>76</v>
      </c>
      <c r="B77" s="5" t="s">
        <v>7</v>
      </c>
      <c r="C77" s="12">
        <v>11</v>
      </c>
      <c r="D77" s="5" t="s">
        <v>118</v>
      </c>
      <c r="E77" s="12">
        <v>110080</v>
      </c>
      <c r="F77" s="5" t="s">
        <v>9</v>
      </c>
      <c r="G77" s="5" t="s">
        <v>9</v>
      </c>
      <c r="H77" s="5" t="s">
        <v>115</v>
      </c>
    </row>
    <row r="78" spans="1:8">
      <c r="A78" s="11">
        <v>77</v>
      </c>
      <c r="B78" s="4" t="s">
        <v>7</v>
      </c>
      <c r="C78" s="11">
        <v>11</v>
      </c>
      <c r="D78" s="4" t="s">
        <v>119</v>
      </c>
      <c r="E78" s="11">
        <v>110082</v>
      </c>
      <c r="F78" s="4" t="s">
        <v>9</v>
      </c>
      <c r="G78" s="4" t="s">
        <v>9</v>
      </c>
      <c r="H78" s="4" t="s">
        <v>120</v>
      </c>
    </row>
    <row r="79" spans="1:8">
      <c r="A79" s="12">
        <v>78</v>
      </c>
      <c r="B79" s="5" t="s">
        <v>7</v>
      </c>
      <c r="C79" s="12">
        <v>11</v>
      </c>
      <c r="D79" s="5" t="s">
        <v>121</v>
      </c>
      <c r="E79" s="12">
        <v>110083</v>
      </c>
      <c r="F79" s="5" t="s">
        <v>9</v>
      </c>
      <c r="G79" s="5" t="s">
        <v>9</v>
      </c>
      <c r="H79" s="5" t="s">
        <v>101</v>
      </c>
    </row>
    <row r="80" spans="1:8">
      <c r="A80" s="11">
        <v>79</v>
      </c>
      <c r="B80" s="4" t="s">
        <v>7</v>
      </c>
      <c r="C80" s="11">
        <v>11</v>
      </c>
      <c r="D80" s="4" t="s">
        <v>122</v>
      </c>
      <c r="E80" s="11">
        <v>110084</v>
      </c>
      <c r="F80" s="4" t="s">
        <v>9</v>
      </c>
      <c r="G80" s="4" t="s">
        <v>9</v>
      </c>
      <c r="H80" s="4" t="s">
        <v>120</v>
      </c>
    </row>
    <row r="81" spans="1:8">
      <c r="A81" s="12">
        <v>80</v>
      </c>
      <c r="B81" s="5" t="s">
        <v>7</v>
      </c>
      <c r="C81" s="12">
        <v>11</v>
      </c>
      <c r="D81" s="5" t="s">
        <v>123</v>
      </c>
      <c r="E81" s="12">
        <v>110085</v>
      </c>
      <c r="F81" s="5" t="s">
        <v>9</v>
      </c>
      <c r="G81" s="5" t="s">
        <v>9</v>
      </c>
      <c r="H81" s="5" t="s">
        <v>101</v>
      </c>
    </row>
    <row r="82" spans="1:8">
      <c r="A82" s="11">
        <v>81</v>
      </c>
      <c r="B82" s="4" t="s">
        <v>7</v>
      </c>
      <c r="C82" s="11">
        <v>11</v>
      </c>
      <c r="D82" s="4" t="s">
        <v>124</v>
      </c>
      <c r="E82" s="11">
        <v>110086</v>
      </c>
      <c r="F82" s="4" t="s">
        <v>9</v>
      </c>
      <c r="G82" s="4" t="s">
        <v>9</v>
      </c>
      <c r="H82" s="4" t="s">
        <v>68</v>
      </c>
    </row>
    <row r="83" spans="1:8">
      <c r="A83" s="12">
        <v>82</v>
      </c>
      <c r="B83" s="5" t="s">
        <v>7</v>
      </c>
      <c r="C83" s="12">
        <v>11</v>
      </c>
      <c r="D83" s="5" t="s">
        <v>125</v>
      </c>
      <c r="E83" s="12">
        <v>110087</v>
      </c>
      <c r="F83" s="5" t="s">
        <v>9</v>
      </c>
      <c r="G83" s="5" t="s">
        <v>9</v>
      </c>
      <c r="H83" s="5" t="s">
        <v>126</v>
      </c>
    </row>
    <row r="84" spans="1:8">
      <c r="A84" s="11">
        <v>83</v>
      </c>
      <c r="B84" s="4" t="s">
        <v>7</v>
      </c>
      <c r="C84" s="11">
        <v>11</v>
      </c>
      <c r="D84" s="4" t="s">
        <v>127</v>
      </c>
      <c r="E84" s="11">
        <v>110088</v>
      </c>
      <c r="F84" s="4" t="s">
        <v>9</v>
      </c>
      <c r="G84" s="4" t="s">
        <v>9</v>
      </c>
      <c r="H84" s="4" t="s">
        <v>120</v>
      </c>
    </row>
    <row r="85" spans="1:8">
      <c r="A85" s="12">
        <v>84</v>
      </c>
      <c r="B85" s="5" t="s">
        <v>7</v>
      </c>
      <c r="C85" s="12">
        <v>11</v>
      </c>
      <c r="D85" s="5" t="s">
        <v>128</v>
      </c>
      <c r="E85" s="12">
        <v>110089</v>
      </c>
      <c r="F85" s="5" t="s">
        <v>9</v>
      </c>
      <c r="G85" s="5" t="s">
        <v>9</v>
      </c>
      <c r="H85" s="5" t="s">
        <v>73</v>
      </c>
    </row>
    <row r="86" spans="1:8">
      <c r="A86" s="11">
        <v>85</v>
      </c>
      <c r="B86" s="4" t="s">
        <v>7</v>
      </c>
      <c r="C86" s="11">
        <v>11</v>
      </c>
      <c r="D86" s="4" t="s">
        <v>129</v>
      </c>
      <c r="E86" s="11">
        <v>110090</v>
      </c>
      <c r="F86" s="4" t="s">
        <v>9</v>
      </c>
      <c r="G86" s="4" t="s">
        <v>9</v>
      </c>
      <c r="H86" s="4" t="s">
        <v>126</v>
      </c>
    </row>
    <row r="87" spans="1:8">
      <c r="A87" s="12">
        <v>86</v>
      </c>
      <c r="B87" s="5" t="s">
        <v>7</v>
      </c>
      <c r="C87" s="12">
        <v>11</v>
      </c>
      <c r="D87" s="5" t="s">
        <v>130</v>
      </c>
      <c r="E87" s="12">
        <v>110091</v>
      </c>
      <c r="F87" s="5" t="s">
        <v>9</v>
      </c>
      <c r="G87" s="5" t="s">
        <v>9</v>
      </c>
      <c r="H87" s="5" t="s">
        <v>131</v>
      </c>
    </row>
    <row r="88" spans="1:8">
      <c r="A88" s="11">
        <v>87</v>
      </c>
      <c r="B88" s="4" t="s">
        <v>7</v>
      </c>
      <c r="C88" s="11">
        <v>11</v>
      </c>
      <c r="D88" s="4" t="s">
        <v>132</v>
      </c>
      <c r="E88" s="11">
        <v>110092</v>
      </c>
      <c r="F88" s="4" t="s">
        <v>9</v>
      </c>
      <c r="G88" s="4" t="s">
        <v>9</v>
      </c>
      <c r="H88" s="4" t="s">
        <v>95</v>
      </c>
    </row>
    <row r="89" spans="1:8">
      <c r="A89" s="12">
        <v>88</v>
      </c>
      <c r="B89" s="5" t="s">
        <v>7</v>
      </c>
      <c r="C89" s="12">
        <v>11</v>
      </c>
      <c r="D89" s="5" t="s">
        <v>133</v>
      </c>
      <c r="E89" s="12">
        <v>110093</v>
      </c>
      <c r="F89" s="5" t="s">
        <v>9</v>
      </c>
      <c r="G89" s="5" t="s">
        <v>9</v>
      </c>
      <c r="H89" s="5" t="s">
        <v>134</v>
      </c>
    </row>
    <row r="90" spans="1:8">
      <c r="A90" s="11">
        <v>89</v>
      </c>
      <c r="B90" s="4" t="s">
        <v>7</v>
      </c>
      <c r="C90" s="11">
        <v>11</v>
      </c>
      <c r="D90" s="4" t="s">
        <v>135</v>
      </c>
      <c r="E90" s="11">
        <v>110094</v>
      </c>
      <c r="F90" s="4" t="s">
        <v>9</v>
      </c>
      <c r="G90" s="4" t="s">
        <v>9</v>
      </c>
      <c r="H90" s="4" t="s">
        <v>74</v>
      </c>
    </row>
    <row r="91" spans="1:8">
      <c r="A91" s="12">
        <v>90</v>
      </c>
      <c r="B91" s="5" t="s">
        <v>7</v>
      </c>
      <c r="C91" s="12">
        <v>11</v>
      </c>
      <c r="D91" s="5" t="s">
        <v>136</v>
      </c>
      <c r="E91" s="12">
        <v>110095</v>
      </c>
      <c r="F91" s="5" t="s">
        <v>9</v>
      </c>
      <c r="G91" s="5" t="s">
        <v>9</v>
      </c>
      <c r="H91" s="5" t="s">
        <v>66</v>
      </c>
    </row>
    <row r="92" spans="1:8">
      <c r="A92" s="11">
        <v>91</v>
      </c>
      <c r="B92" s="4" t="s">
        <v>7</v>
      </c>
      <c r="C92" s="11">
        <v>11</v>
      </c>
      <c r="D92" s="4" t="s">
        <v>137</v>
      </c>
      <c r="E92" s="11">
        <v>110096</v>
      </c>
      <c r="F92" s="4" t="s">
        <v>9</v>
      </c>
      <c r="G92" s="4" t="s">
        <v>9</v>
      </c>
      <c r="H92" s="4" t="s">
        <v>70</v>
      </c>
    </row>
    <row r="93" spans="1:8">
      <c r="A93" s="12">
        <v>92</v>
      </c>
      <c r="B93" s="5" t="s">
        <v>7</v>
      </c>
      <c r="C93" s="12">
        <v>11</v>
      </c>
      <c r="D93" s="5" t="s">
        <v>120</v>
      </c>
      <c r="E93" s="12">
        <v>110097</v>
      </c>
      <c r="F93" s="5" t="s">
        <v>9</v>
      </c>
      <c r="G93" s="5" t="s">
        <v>9</v>
      </c>
      <c r="H93" s="5" t="s">
        <v>120</v>
      </c>
    </row>
    <row r="94" spans="1:8">
      <c r="A94" s="11">
        <v>93</v>
      </c>
      <c r="B94" s="4" t="s">
        <v>7</v>
      </c>
      <c r="C94" s="11">
        <v>11</v>
      </c>
      <c r="D94" s="4" t="s">
        <v>138</v>
      </c>
      <c r="E94" s="11">
        <v>110098</v>
      </c>
      <c r="F94" s="4" t="s">
        <v>9</v>
      </c>
      <c r="G94" s="4" t="s">
        <v>9</v>
      </c>
      <c r="H94" s="4" t="s">
        <v>101</v>
      </c>
    </row>
    <row r="95" spans="1:8">
      <c r="A95" s="12">
        <v>94</v>
      </c>
      <c r="B95" s="5" t="s">
        <v>7</v>
      </c>
      <c r="C95" s="12">
        <v>11</v>
      </c>
      <c r="D95" s="5" t="s">
        <v>139</v>
      </c>
      <c r="E95" s="12">
        <v>110099</v>
      </c>
      <c r="F95" s="5" t="s">
        <v>9</v>
      </c>
      <c r="G95" s="5" t="s">
        <v>9</v>
      </c>
      <c r="H95" s="5" t="s">
        <v>140</v>
      </c>
    </row>
    <row r="96" spans="1:8">
      <c r="A96" s="11">
        <v>95</v>
      </c>
      <c r="B96" s="4" t="s">
        <v>7</v>
      </c>
      <c r="C96" s="11">
        <v>11</v>
      </c>
      <c r="D96" s="4" t="s">
        <v>141</v>
      </c>
      <c r="E96" s="11">
        <v>110101</v>
      </c>
      <c r="F96" s="4" t="s">
        <v>142</v>
      </c>
      <c r="G96" s="4" t="s">
        <v>143</v>
      </c>
      <c r="H96" s="4" t="s">
        <v>144</v>
      </c>
    </row>
    <row r="97" spans="1:8">
      <c r="A97" s="12">
        <v>96</v>
      </c>
      <c r="B97" s="5" t="s">
        <v>7</v>
      </c>
      <c r="C97" s="12">
        <v>11</v>
      </c>
      <c r="D97" s="5" t="s">
        <v>17</v>
      </c>
      <c r="E97" s="12">
        <v>110102</v>
      </c>
      <c r="F97" s="5" t="s">
        <v>142</v>
      </c>
      <c r="G97" s="5" t="s">
        <v>145</v>
      </c>
      <c r="H97" s="5" t="s">
        <v>17</v>
      </c>
    </row>
    <row r="98" spans="1:8">
      <c r="A98" s="11">
        <v>97</v>
      </c>
      <c r="B98" s="4" t="s">
        <v>7</v>
      </c>
      <c r="C98" s="11">
        <v>11</v>
      </c>
      <c r="D98" s="4" t="s">
        <v>146</v>
      </c>
      <c r="E98" s="11">
        <v>110103</v>
      </c>
      <c r="F98" s="4" t="s">
        <v>147</v>
      </c>
      <c r="G98" s="4" t="s">
        <v>147</v>
      </c>
      <c r="H98" s="4" t="s">
        <v>148</v>
      </c>
    </row>
    <row r="99" spans="1:8">
      <c r="A99" s="12">
        <v>98</v>
      </c>
      <c r="B99" s="5" t="s">
        <v>7</v>
      </c>
      <c r="C99" s="12">
        <v>11</v>
      </c>
      <c r="D99" s="5" t="s">
        <v>149</v>
      </c>
      <c r="E99" s="12">
        <v>110104</v>
      </c>
      <c r="F99" s="5" t="s">
        <v>142</v>
      </c>
      <c r="G99" s="5" t="s">
        <v>150</v>
      </c>
      <c r="H99" s="5" t="s">
        <v>151</v>
      </c>
    </row>
    <row r="100" spans="1:8">
      <c r="A100" s="11">
        <v>99</v>
      </c>
      <c r="B100" s="4" t="s">
        <v>7</v>
      </c>
      <c r="C100" s="11">
        <v>11</v>
      </c>
      <c r="D100" s="4" t="s">
        <v>152</v>
      </c>
      <c r="E100" s="11">
        <v>110105</v>
      </c>
      <c r="F100" s="4" t="s">
        <v>142</v>
      </c>
      <c r="G100" s="4" t="s">
        <v>150</v>
      </c>
      <c r="H100" s="4" t="s">
        <v>153</v>
      </c>
    </row>
    <row r="101" spans="1:8">
      <c r="A101" s="12">
        <v>100</v>
      </c>
      <c r="B101" s="5" t="s">
        <v>7</v>
      </c>
      <c r="C101" s="12">
        <v>11</v>
      </c>
      <c r="D101" s="5" t="s">
        <v>154</v>
      </c>
      <c r="E101" s="12">
        <v>110106</v>
      </c>
      <c r="F101" s="5" t="s">
        <v>142</v>
      </c>
      <c r="G101" s="5" t="s">
        <v>150</v>
      </c>
      <c r="H101" s="5" t="s">
        <v>155</v>
      </c>
    </row>
    <row r="102" spans="1:8">
      <c r="A102" s="11">
        <v>101</v>
      </c>
      <c r="B102" s="4" t="s">
        <v>7</v>
      </c>
      <c r="C102" s="11">
        <v>11</v>
      </c>
      <c r="D102" s="4" t="s">
        <v>156</v>
      </c>
      <c r="E102" s="11">
        <v>110107</v>
      </c>
      <c r="F102" s="4" t="s">
        <v>142</v>
      </c>
      <c r="G102" s="4" t="s">
        <v>157</v>
      </c>
      <c r="H102" s="4" t="s">
        <v>156</v>
      </c>
    </row>
    <row r="103" spans="1:8">
      <c r="A103" s="12">
        <v>102</v>
      </c>
      <c r="B103" s="5" t="s">
        <v>7</v>
      </c>
      <c r="C103" s="12">
        <v>11</v>
      </c>
      <c r="D103" s="5" t="s">
        <v>158</v>
      </c>
      <c r="E103" s="12">
        <v>110108</v>
      </c>
      <c r="F103" s="5" t="s">
        <v>142</v>
      </c>
      <c r="G103" s="5" t="s">
        <v>142</v>
      </c>
      <c r="H103" s="5" t="s">
        <v>159</v>
      </c>
    </row>
    <row r="104" spans="1:8">
      <c r="A104" s="11">
        <v>103</v>
      </c>
      <c r="B104" s="4" t="s">
        <v>7</v>
      </c>
      <c r="C104" s="11">
        <v>11</v>
      </c>
      <c r="D104" s="4" t="s">
        <v>160</v>
      </c>
      <c r="E104" s="11">
        <v>110109</v>
      </c>
      <c r="F104" s="4" t="s">
        <v>147</v>
      </c>
      <c r="G104" s="4" t="s">
        <v>147</v>
      </c>
      <c r="H104" s="4" t="s">
        <v>161</v>
      </c>
    </row>
    <row r="105" spans="1:8">
      <c r="A105" s="12">
        <v>104</v>
      </c>
      <c r="B105" s="5" t="s">
        <v>7</v>
      </c>
      <c r="C105" s="12">
        <v>11</v>
      </c>
      <c r="D105" s="5" t="s">
        <v>162</v>
      </c>
      <c r="E105" s="12">
        <v>110110</v>
      </c>
      <c r="F105" s="5" t="s">
        <v>142</v>
      </c>
      <c r="G105" s="5" t="s">
        <v>145</v>
      </c>
      <c r="H105" s="5" t="s">
        <v>17</v>
      </c>
    </row>
    <row r="106" spans="1:8">
      <c r="A106" s="11">
        <v>105</v>
      </c>
      <c r="B106" s="4" t="s">
        <v>7</v>
      </c>
      <c r="C106" s="11">
        <v>11</v>
      </c>
      <c r="D106" s="4" t="s">
        <v>163</v>
      </c>
      <c r="E106" s="11">
        <v>110111</v>
      </c>
      <c r="F106" s="4" t="s">
        <v>9</v>
      </c>
      <c r="G106" s="4" t="s">
        <v>164</v>
      </c>
      <c r="H106" s="4" t="s">
        <v>165</v>
      </c>
    </row>
    <row r="107" spans="1:8">
      <c r="A107" s="12">
        <v>106</v>
      </c>
      <c r="B107" s="5" t="s">
        <v>7</v>
      </c>
      <c r="C107" s="12">
        <v>11</v>
      </c>
      <c r="D107" s="5" t="s">
        <v>164</v>
      </c>
      <c r="E107" s="12">
        <v>110112</v>
      </c>
      <c r="F107" s="5" t="s">
        <v>9</v>
      </c>
      <c r="G107" s="5" t="s">
        <v>164</v>
      </c>
      <c r="H107" s="5" t="s">
        <v>165</v>
      </c>
    </row>
    <row r="108" spans="1:8">
      <c r="A108" s="11">
        <v>107</v>
      </c>
      <c r="B108" s="4" t="s">
        <v>7</v>
      </c>
      <c r="C108" s="11">
        <v>11</v>
      </c>
      <c r="D108" s="4" t="s">
        <v>166</v>
      </c>
      <c r="E108" s="11">
        <v>110113</v>
      </c>
      <c r="F108" s="4" t="s">
        <v>142</v>
      </c>
      <c r="G108" s="4" t="s">
        <v>167</v>
      </c>
      <c r="H108" s="4" t="s">
        <v>168</v>
      </c>
    </row>
    <row r="109" spans="1:8">
      <c r="A109" s="12">
        <v>108</v>
      </c>
      <c r="B109" s="5" t="s">
        <v>7</v>
      </c>
      <c r="C109" s="12">
        <v>11</v>
      </c>
      <c r="D109" s="5" t="s">
        <v>169</v>
      </c>
      <c r="E109" s="12">
        <v>110114</v>
      </c>
      <c r="F109" s="5" t="s">
        <v>142</v>
      </c>
      <c r="G109" s="5" t="s">
        <v>170</v>
      </c>
      <c r="H109" s="5" t="s">
        <v>171</v>
      </c>
    </row>
    <row r="110" spans="1:8">
      <c r="A110" s="11">
        <v>109</v>
      </c>
      <c r="B110" s="4" t="s">
        <v>7</v>
      </c>
      <c r="C110" s="11">
        <v>11</v>
      </c>
      <c r="D110" s="4" t="s">
        <v>172</v>
      </c>
      <c r="E110" s="11">
        <v>110115</v>
      </c>
      <c r="F110" s="4" t="s">
        <v>142</v>
      </c>
      <c r="G110" s="4" t="s">
        <v>157</v>
      </c>
      <c r="H110" s="4" t="s">
        <v>173</v>
      </c>
    </row>
    <row r="111" spans="1:8">
      <c r="A111" s="12">
        <v>110</v>
      </c>
      <c r="B111" s="5" t="s">
        <v>7</v>
      </c>
      <c r="C111" s="12">
        <v>11</v>
      </c>
      <c r="D111" s="5" t="s">
        <v>174</v>
      </c>
      <c r="E111" s="12">
        <v>110116</v>
      </c>
      <c r="F111" s="5" t="s">
        <v>142</v>
      </c>
      <c r="G111" s="5" t="s">
        <v>142</v>
      </c>
      <c r="H111" s="5" t="s">
        <v>175</v>
      </c>
    </row>
    <row r="112" spans="1:8">
      <c r="A112" s="11">
        <v>111</v>
      </c>
      <c r="B112" s="4" t="s">
        <v>7</v>
      </c>
      <c r="C112" s="11">
        <v>11</v>
      </c>
      <c r="D112" s="4" t="s">
        <v>176</v>
      </c>
      <c r="E112" s="11">
        <v>110117</v>
      </c>
      <c r="F112" s="4" t="s">
        <v>142</v>
      </c>
      <c r="G112" s="4" t="s">
        <v>150</v>
      </c>
      <c r="H112" s="4" t="s">
        <v>153</v>
      </c>
    </row>
    <row r="113" spans="1:8">
      <c r="A113" s="12">
        <v>112</v>
      </c>
      <c r="B113" s="5" t="s">
        <v>7</v>
      </c>
      <c r="C113" s="12">
        <v>11</v>
      </c>
      <c r="D113" s="5" t="s">
        <v>177</v>
      </c>
      <c r="E113" s="12">
        <v>110118</v>
      </c>
      <c r="F113" s="5" t="s">
        <v>147</v>
      </c>
      <c r="G113" s="5" t="s">
        <v>178</v>
      </c>
      <c r="H113" s="5" t="s">
        <v>179</v>
      </c>
    </row>
    <row r="114" spans="1:8">
      <c r="A114" s="11">
        <v>113</v>
      </c>
      <c r="B114" s="4" t="s">
        <v>7</v>
      </c>
      <c r="C114" s="11">
        <v>11</v>
      </c>
      <c r="D114" s="4" t="s">
        <v>180</v>
      </c>
      <c r="E114" s="11">
        <v>110119</v>
      </c>
      <c r="F114" s="4" t="s">
        <v>142</v>
      </c>
      <c r="G114" s="4" t="s">
        <v>150</v>
      </c>
      <c r="H114" s="4" t="s">
        <v>181</v>
      </c>
    </row>
    <row r="115" spans="1:8">
      <c r="A115" s="12">
        <v>114</v>
      </c>
      <c r="B115" s="5" t="s">
        <v>7</v>
      </c>
      <c r="C115" s="12">
        <v>11</v>
      </c>
      <c r="D115" s="5" t="s">
        <v>182</v>
      </c>
      <c r="E115" s="12">
        <v>110120</v>
      </c>
      <c r="F115" s="5" t="s">
        <v>147</v>
      </c>
      <c r="G115" s="5" t="s">
        <v>178</v>
      </c>
      <c r="H115" s="5" t="s">
        <v>182</v>
      </c>
    </row>
    <row r="116" spans="1:8">
      <c r="A116" s="11">
        <v>115</v>
      </c>
      <c r="B116" s="4" t="s">
        <v>7</v>
      </c>
      <c r="C116" s="11">
        <v>11</v>
      </c>
      <c r="D116" s="4" t="s">
        <v>183</v>
      </c>
      <c r="E116" s="11">
        <v>110121</v>
      </c>
      <c r="F116" s="4" t="s">
        <v>9</v>
      </c>
      <c r="G116" s="4" t="s">
        <v>12</v>
      </c>
      <c r="H116" s="4" t="s">
        <v>184</v>
      </c>
    </row>
    <row r="117" spans="1:8">
      <c r="A117" s="12">
        <v>116</v>
      </c>
      <c r="B117" s="5" t="s">
        <v>7</v>
      </c>
      <c r="C117" s="12">
        <v>11</v>
      </c>
      <c r="D117" s="5" t="s">
        <v>185</v>
      </c>
      <c r="E117" s="12">
        <v>110122</v>
      </c>
      <c r="F117" s="5" t="s">
        <v>9</v>
      </c>
      <c r="G117" s="5" t="s">
        <v>12</v>
      </c>
      <c r="H117" s="5" t="s">
        <v>13</v>
      </c>
    </row>
    <row r="118" spans="1:8">
      <c r="A118" s="11">
        <v>117</v>
      </c>
      <c r="B118" s="4" t="s">
        <v>7</v>
      </c>
      <c r="C118" s="11">
        <v>11</v>
      </c>
      <c r="D118" s="4" t="s">
        <v>186</v>
      </c>
      <c r="E118" s="11">
        <v>110123</v>
      </c>
      <c r="F118" s="4" t="s">
        <v>9</v>
      </c>
      <c r="G118" s="4" t="s">
        <v>12</v>
      </c>
      <c r="H118" s="4" t="s">
        <v>13</v>
      </c>
    </row>
    <row r="119" spans="1:8">
      <c r="A119" s="12">
        <v>118</v>
      </c>
      <c r="B119" s="5" t="s">
        <v>7</v>
      </c>
      <c r="C119" s="12">
        <v>11</v>
      </c>
      <c r="D119" s="5" t="s">
        <v>187</v>
      </c>
      <c r="E119" s="12">
        <v>110124</v>
      </c>
      <c r="F119" s="5" t="s">
        <v>9</v>
      </c>
      <c r="G119" s="5" t="s">
        <v>12</v>
      </c>
      <c r="H119" s="5" t="s">
        <v>184</v>
      </c>
    </row>
    <row r="120" spans="1:8">
      <c r="A120" s="11">
        <v>119</v>
      </c>
      <c r="B120" s="4" t="s">
        <v>7</v>
      </c>
      <c r="C120" s="11">
        <v>11</v>
      </c>
      <c r="D120" s="4" t="s">
        <v>188</v>
      </c>
      <c r="E120" s="11">
        <v>110125</v>
      </c>
      <c r="F120" s="4" t="s">
        <v>9</v>
      </c>
      <c r="G120" s="4" t="s">
        <v>12</v>
      </c>
      <c r="H120" s="4" t="s">
        <v>54</v>
      </c>
    </row>
    <row r="121" spans="1:8">
      <c r="A121" s="12">
        <v>120</v>
      </c>
      <c r="B121" s="5" t="s">
        <v>7</v>
      </c>
      <c r="C121" s="12">
        <v>11</v>
      </c>
      <c r="D121" s="5" t="s">
        <v>189</v>
      </c>
      <c r="E121" s="12">
        <v>110126</v>
      </c>
      <c r="F121" s="5" t="s">
        <v>9</v>
      </c>
      <c r="G121" s="5" t="s">
        <v>12</v>
      </c>
      <c r="H121" s="5" t="s">
        <v>189</v>
      </c>
    </row>
    <row r="122" spans="1:8">
      <c r="A122" s="11">
        <v>121</v>
      </c>
      <c r="B122" s="4" t="s">
        <v>7</v>
      </c>
      <c r="C122" s="11">
        <v>11</v>
      </c>
      <c r="D122" s="4" t="s">
        <v>190</v>
      </c>
      <c r="E122" s="11">
        <v>110127</v>
      </c>
      <c r="F122" s="4" t="s">
        <v>9</v>
      </c>
      <c r="G122" s="4" t="s">
        <v>12</v>
      </c>
      <c r="H122" s="4" t="s">
        <v>54</v>
      </c>
    </row>
    <row r="123" spans="1:8">
      <c r="A123" s="12">
        <v>122</v>
      </c>
      <c r="B123" s="5" t="s">
        <v>7</v>
      </c>
      <c r="C123" s="12">
        <v>11</v>
      </c>
      <c r="D123" s="5" t="s">
        <v>191</v>
      </c>
      <c r="E123" s="12">
        <v>110128</v>
      </c>
      <c r="F123" s="5" t="s">
        <v>9</v>
      </c>
      <c r="G123" s="5" t="s">
        <v>12</v>
      </c>
      <c r="H123" s="5" t="s">
        <v>191</v>
      </c>
    </row>
    <row r="124" spans="1:8">
      <c r="A124" s="11">
        <v>123</v>
      </c>
      <c r="B124" s="4" t="s">
        <v>7</v>
      </c>
      <c r="C124" s="11">
        <v>11</v>
      </c>
      <c r="D124" s="4" t="s">
        <v>192</v>
      </c>
      <c r="E124" s="11">
        <v>110129</v>
      </c>
      <c r="F124" s="4" t="s">
        <v>9</v>
      </c>
      <c r="G124" s="4" t="s">
        <v>12</v>
      </c>
      <c r="H124" s="4" t="s">
        <v>193</v>
      </c>
    </row>
    <row r="125" spans="1:8">
      <c r="A125" s="12">
        <v>124</v>
      </c>
      <c r="B125" s="5" t="s">
        <v>7</v>
      </c>
      <c r="C125" s="12">
        <v>11</v>
      </c>
      <c r="D125" s="5" t="s">
        <v>194</v>
      </c>
      <c r="E125" s="12">
        <v>110130</v>
      </c>
      <c r="F125" s="5" t="s">
        <v>9</v>
      </c>
      <c r="G125" s="5" t="s">
        <v>12</v>
      </c>
      <c r="H125" s="5" t="s">
        <v>184</v>
      </c>
    </row>
    <row r="126" spans="1:8">
      <c r="A126" s="11">
        <v>125</v>
      </c>
      <c r="B126" s="4" t="s">
        <v>7</v>
      </c>
      <c r="C126" s="11">
        <v>11</v>
      </c>
      <c r="D126" s="4" t="s">
        <v>195</v>
      </c>
      <c r="E126" s="11">
        <v>110131</v>
      </c>
      <c r="F126" s="4" t="s">
        <v>9</v>
      </c>
      <c r="G126" s="4" t="s">
        <v>12</v>
      </c>
      <c r="H126" s="4" t="s">
        <v>196</v>
      </c>
    </row>
    <row r="127" spans="1:8">
      <c r="A127" s="12">
        <v>126</v>
      </c>
      <c r="B127" s="5" t="s">
        <v>7</v>
      </c>
      <c r="C127" s="12">
        <v>11</v>
      </c>
      <c r="D127" s="5" t="s">
        <v>197</v>
      </c>
      <c r="E127" s="12">
        <v>110132</v>
      </c>
      <c r="F127" s="5" t="s">
        <v>9</v>
      </c>
      <c r="G127" s="5" t="s">
        <v>12</v>
      </c>
      <c r="H127" s="5" t="s">
        <v>198</v>
      </c>
    </row>
    <row r="128" spans="1:8">
      <c r="A128" s="11">
        <v>127</v>
      </c>
      <c r="B128" s="4" t="s">
        <v>7</v>
      </c>
      <c r="C128" s="11">
        <v>11</v>
      </c>
      <c r="D128" s="4" t="s">
        <v>199</v>
      </c>
      <c r="E128" s="11">
        <v>110133</v>
      </c>
      <c r="F128" s="4" t="s">
        <v>9</v>
      </c>
      <c r="G128" s="4" t="s">
        <v>12</v>
      </c>
      <c r="H128" s="4" t="s">
        <v>200</v>
      </c>
    </row>
    <row r="129" spans="1:8">
      <c r="A129" s="12">
        <v>128</v>
      </c>
      <c r="B129" s="5" t="s">
        <v>7</v>
      </c>
      <c r="C129" s="12">
        <v>11</v>
      </c>
      <c r="D129" s="5" t="s">
        <v>201</v>
      </c>
      <c r="E129" s="12">
        <v>110134</v>
      </c>
      <c r="F129" s="5" t="s">
        <v>9</v>
      </c>
      <c r="G129" s="5" t="s">
        <v>12</v>
      </c>
      <c r="H129" s="5" t="s">
        <v>202</v>
      </c>
    </row>
    <row r="130" spans="1:8">
      <c r="A130" s="11">
        <v>129</v>
      </c>
      <c r="B130" s="4" t="s">
        <v>7</v>
      </c>
      <c r="C130" s="11">
        <v>11</v>
      </c>
      <c r="D130" s="4" t="s">
        <v>203</v>
      </c>
      <c r="E130" s="11">
        <v>110135</v>
      </c>
      <c r="F130" s="4" t="s">
        <v>9</v>
      </c>
      <c r="G130" s="4" t="s">
        <v>12</v>
      </c>
      <c r="H130" s="4" t="s">
        <v>204</v>
      </c>
    </row>
    <row r="131" spans="1:8">
      <c r="A131" s="12">
        <v>130</v>
      </c>
      <c r="B131" s="5" t="s">
        <v>7</v>
      </c>
      <c r="C131" s="12">
        <v>11</v>
      </c>
      <c r="D131" s="5" t="s">
        <v>205</v>
      </c>
      <c r="E131" s="12">
        <v>110136</v>
      </c>
      <c r="F131" s="5" t="s">
        <v>9</v>
      </c>
      <c r="G131" s="5" t="s">
        <v>12</v>
      </c>
      <c r="H131" s="5" t="s">
        <v>205</v>
      </c>
    </row>
    <row r="132" spans="1:8">
      <c r="A132" s="11">
        <v>131</v>
      </c>
      <c r="B132" s="4" t="s">
        <v>7</v>
      </c>
      <c r="C132" s="11">
        <v>11</v>
      </c>
      <c r="D132" s="4" t="s">
        <v>206</v>
      </c>
      <c r="E132" s="11">
        <v>110137</v>
      </c>
      <c r="F132" s="4" t="s">
        <v>142</v>
      </c>
      <c r="G132" s="4" t="s">
        <v>145</v>
      </c>
      <c r="H132" s="4" t="s">
        <v>207</v>
      </c>
    </row>
    <row r="133" spans="1:8">
      <c r="A133" s="12">
        <v>132</v>
      </c>
      <c r="B133" s="5" t="s">
        <v>7</v>
      </c>
      <c r="C133" s="12">
        <v>11</v>
      </c>
      <c r="D133" s="5" t="s">
        <v>208</v>
      </c>
      <c r="E133" s="12">
        <v>110138</v>
      </c>
      <c r="F133" s="5" t="s">
        <v>9</v>
      </c>
      <c r="G133" s="5" t="s">
        <v>12</v>
      </c>
      <c r="H133" s="5" t="s">
        <v>13</v>
      </c>
    </row>
    <row r="134" spans="1:8">
      <c r="A134" s="11">
        <v>133</v>
      </c>
      <c r="B134" s="4" t="s">
        <v>7</v>
      </c>
      <c r="C134" s="11">
        <v>11</v>
      </c>
      <c r="D134" s="4" t="s">
        <v>209</v>
      </c>
      <c r="E134" s="11">
        <v>110139</v>
      </c>
      <c r="F134" s="4" t="s">
        <v>9</v>
      </c>
      <c r="G134" s="4" t="s">
        <v>12</v>
      </c>
      <c r="H134" s="4" t="s">
        <v>202</v>
      </c>
    </row>
    <row r="135" spans="1:8">
      <c r="A135" s="12">
        <v>134</v>
      </c>
      <c r="B135" s="5" t="s">
        <v>7</v>
      </c>
      <c r="C135" s="12">
        <v>11</v>
      </c>
      <c r="D135" s="5" t="s">
        <v>210</v>
      </c>
      <c r="E135" s="12">
        <v>110140</v>
      </c>
      <c r="F135" s="5" t="s">
        <v>9</v>
      </c>
      <c r="G135" s="5" t="s">
        <v>12</v>
      </c>
      <c r="H135" s="5" t="s">
        <v>200</v>
      </c>
    </row>
    <row r="136" spans="1:8">
      <c r="A136" s="11">
        <v>135</v>
      </c>
      <c r="B136" s="4" t="s">
        <v>7</v>
      </c>
      <c r="C136" s="11">
        <v>11</v>
      </c>
      <c r="D136" s="4" t="s">
        <v>211</v>
      </c>
      <c r="E136" s="11">
        <v>110141</v>
      </c>
      <c r="F136" s="4" t="s">
        <v>9</v>
      </c>
      <c r="G136" s="4" t="s">
        <v>12</v>
      </c>
      <c r="H136" s="4" t="s">
        <v>212</v>
      </c>
    </row>
    <row r="137" spans="1:8">
      <c r="A137" s="12">
        <v>136</v>
      </c>
      <c r="B137" s="5" t="s">
        <v>7</v>
      </c>
      <c r="C137" s="12">
        <v>11</v>
      </c>
      <c r="D137" s="5" t="s">
        <v>54</v>
      </c>
      <c r="E137" s="12">
        <v>110142</v>
      </c>
      <c r="F137" s="5" t="s">
        <v>9</v>
      </c>
      <c r="G137" s="5" t="s">
        <v>12</v>
      </c>
      <c r="H137" s="5" t="s">
        <v>54</v>
      </c>
    </row>
    <row r="138" spans="1:8">
      <c r="A138" s="11">
        <v>137</v>
      </c>
      <c r="B138" s="4" t="s">
        <v>7</v>
      </c>
      <c r="C138" s="11">
        <v>11</v>
      </c>
      <c r="D138" s="4" t="s">
        <v>213</v>
      </c>
      <c r="E138" s="11">
        <v>110143</v>
      </c>
      <c r="F138" s="4" t="s">
        <v>9</v>
      </c>
      <c r="G138" s="4" t="s">
        <v>12</v>
      </c>
      <c r="H138" s="4" t="s">
        <v>13</v>
      </c>
    </row>
    <row r="139" spans="1:8">
      <c r="A139" s="12">
        <v>138</v>
      </c>
      <c r="B139" s="5" t="s">
        <v>7</v>
      </c>
      <c r="C139" s="12">
        <v>11</v>
      </c>
      <c r="D139" s="5" t="s">
        <v>214</v>
      </c>
      <c r="E139" s="12">
        <v>110144</v>
      </c>
      <c r="F139" s="5" t="s">
        <v>9</v>
      </c>
      <c r="G139" s="5" t="s">
        <v>12</v>
      </c>
      <c r="H139" s="5" t="s">
        <v>215</v>
      </c>
    </row>
    <row r="140" spans="1:8">
      <c r="A140" s="11">
        <v>139</v>
      </c>
      <c r="B140" s="4" t="s">
        <v>7</v>
      </c>
      <c r="C140" s="11">
        <v>11</v>
      </c>
      <c r="D140" s="4" t="s">
        <v>216</v>
      </c>
      <c r="E140" s="11">
        <v>110145</v>
      </c>
      <c r="F140" s="4" t="s">
        <v>9</v>
      </c>
      <c r="G140" s="4" t="s">
        <v>12</v>
      </c>
      <c r="H140" s="4" t="s">
        <v>212</v>
      </c>
    </row>
    <row r="141" spans="1:8">
      <c r="A141" s="12">
        <v>140</v>
      </c>
      <c r="B141" s="5" t="s">
        <v>7</v>
      </c>
      <c r="C141" s="12">
        <v>11</v>
      </c>
      <c r="D141" s="5" t="s">
        <v>217</v>
      </c>
      <c r="E141" s="12">
        <v>110146</v>
      </c>
      <c r="F141" s="5" t="s">
        <v>9</v>
      </c>
      <c r="G141" s="5" t="s">
        <v>12</v>
      </c>
      <c r="H141" s="5" t="s">
        <v>13</v>
      </c>
    </row>
    <row r="142" spans="1:8">
      <c r="A142" s="11">
        <v>141</v>
      </c>
      <c r="B142" s="4" t="s">
        <v>7</v>
      </c>
      <c r="C142" s="11">
        <v>11</v>
      </c>
      <c r="D142" s="4" t="s">
        <v>50</v>
      </c>
      <c r="E142" s="11">
        <v>110147</v>
      </c>
      <c r="F142" s="4" t="s">
        <v>9</v>
      </c>
      <c r="G142" s="4" t="s">
        <v>12</v>
      </c>
      <c r="H142" s="4" t="s">
        <v>196</v>
      </c>
    </row>
    <row r="143" spans="1:8">
      <c r="A143" s="12">
        <v>142</v>
      </c>
      <c r="B143" s="5" t="s">
        <v>7</v>
      </c>
      <c r="C143" s="12">
        <v>11</v>
      </c>
      <c r="D143" s="5" t="s">
        <v>218</v>
      </c>
      <c r="E143" s="12">
        <v>110148</v>
      </c>
      <c r="F143" s="5" t="s">
        <v>9</v>
      </c>
      <c r="G143" s="5" t="s">
        <v>12</v>
      </c>
      <c r="H143" s="5" t="s">
        <v>219</v>
      </c>
    </row>
    <row r="144" spans="1:8">
      <c r="A144" s="11">
        <v>143</v>
      </c>
      <c r="B144" s="4" t="s">
        <v>7</v>
      </c>
      <c r="C144" s="11">
        <v>11</v>
      </c>
      <c r="D144" s="4" t="s">
        <v>220</v>
      </c>
      <c r="E144" s="11">
        <v>110149</v>
      </c>
      <c r="F144" s="4" t="s">
        <v>9</v>
      </c>
      <c r="G144" s="4" t="s">
        <v>12</v>
      </c>
      <c r="H144" s="4" t="s">
        <v>13</v>
      </c>
    </row>
    <row r="145" spans="1:8">
      <c r="A145" s="12">
        <v>144</v>
      </c>
      <c r="B145" s="5" t="s">
        <v>7</v>
      </c>
      <c r="C145" s="12">
        <v>11</v>
      </c>
      <c r="D145" s="5" t="s">
        <v>221</v>
      </c>
      <c r="E145" s="12">
        <v>110150</v>
      </c>
      <c r="F145" s="5" t="s">
        <v>9</v>
      </c>
      <c r="G145" s="5" t="s">
        <v>12</v>
      </c>
      <c r="H145" s="5" t="s">
        <v>221</v>
      </c>
    </row>
    <row r="146" spans="1:8">
      <c r="A146" s="11">
        <v>145</v>
      </c>
      <c r="B146" s="4" t="s">
        <v>7</v>
      </c>
      <c r="C146" s="11">
        <v>11</v>
      </c>
      <c r="D146" s="4" t="s">
        <v>212</v>
      </c>
      <c r="E146" s="11">
        <v>110151</v>
      </c>
      <c r="F146" s="4" t="s">
        <v>9</v>
      </c>
      <c r="G146" s="4" t="s">
        <v>12</v>
      </c>
      <c r="H146" s="4" t="s">
        <v>212</v>
      </c>
    </row>
    <row r="147" spans="1:8">
      <c r="A147" s="12">
        <v>146</v>
      </c>
      <c r="B147" s="5" t="s">
        <v>7</v>
      </c>
      <c r="C147" s="12">
        <v>11</v>
      </c>
      <c r="D147" s="5" t="s">
        <v>222</v>
      </c>
      <c r="E147" s="12">
        <v>110152</v>
      </c>
      <c r="F147" s="5" t="s">
        <v>142</v>
      </c>
      <c r="G147" s="5" t="s">
        <v>142</v>
      </c>
      <c r="H147" s="5" t="s">
        <v>159</v>
      </c>
    </row>
    <row r="148" spans="1:8">
      <c r="A148" s="11">
        <v>147</v>
      </c>
      <c r="B148" s="4" t="s">
        <v>7</v>
      </c>
      <c r="C148" s="11">
        <v>11</v>
      </c>
      <c r="D148" s="4" t="s">
        <v>223</v>
      </c>
      <c r="E148" s="11">
        <v>110153</v>
      </c>
      <c r="F148" s="4" t="s">
        <v>142</v>
      </c>
      <c r="G148" s="4" t="s">
        <v>142</v>
      </c>
      <c r="H148" s="4" t="s">
        <v>159</v>
      </c>
    </row>
    <row r="149" spans="1:8">
      <c r="A149" s="12">
        <v>148</v>
      </c>
      <c r="B149" s="5" t="s">
        <v>7</v>
      </c>
      <c r="C149" s="12">
        <v>11</v>
      </c>
      <c r="D149" s="5" t="s">
        <v>224</v>
      </c>
      <c r="E149" s="12">
        <v>110154</v>
      </c>
      <c r="F149" s="5" t="s">
        <v>142</v>
      </c>
      <c r="G149" s="5" t="s">
        <v>225</v>
      </c>
      <c r="H149" s="5" t="s">
        <v>226</v>
      </c>
    </row>
    <row r="150" spans="1:8">
      <c r="A150" s="11">
        <v>149</v>
      </c>
      <c r="B150" s="4" t="s">
        <v>7</v>
      </c>
      <c r="C150" s="11">
        <v>11</v>
      </c>
      <c r="D150" s="4" t="s">
        <v>227</v>
      </c>
      <c r="E150" s="11">
        <v>110155</v>
      </c>
      <c r="F150" s="4" t="s">
        <v>142</v>
      </c>
      <c r="G150" s="4" t="s">
        <v>145</v>
      </c>
      <c r="H150" s="4" t="s">
        <v>228</v>
      </c>
    </row>
    <row r="151" spans="1:8">
      <c r="A151" s="12">
        <v>150</v>
      </c>
      <c r="B151" s="5" t="s">
        <v>7</v>
      </c>
      <c r="C151" s="12">
        <v>11</v>
      </c>
      <c r="D151" s="5" t="s">
        <v>229</v>
      </c>
      <c r="E151" s="12">
        <v>110156</v>
      </c>
      <c r="F151" s="5" t="s">
        <v>142</v>
      </c>
      <c r="G151" s="5" t="s">
        <v>143</v>
      </c>
      <c r="H151" s="5" t="s">
        <v>229</v>
      </c>
    </row>
    <row r="152" spans="1:8">
      <c r="A152" s="11">
        <v>151</v>
      </c>
      <c r="B152" s="4" t="s">
        <v>7</v>
      </c>
      <c r="C152" s="11">
        <v>11</v>
      </c>
      <c r="D152" s="4" t="s">
        <v>230</v>
      </c>
      <c r="E152" s="11">
        <v>110157</v>
      </c>
      <c r="F152" s="4" t="s">
        <v>142</v>
      </c>
      <c r="G152" s="4" t="s">
        <v>143</v>
      </c>
      <c r="H152" s="4" t="s">
        <v>231</v>
      </c>
    </row>
    <row r="153" spans="1:8">
      <c r="A153" s="12">
        <v>152</v>
      </c>
      <c r="B153" s="5" t="s">
        <v>7</v>
      </c>
      <c r="C153" s="12">
        <v>11</v>
      </c>
      <c r="D153" s="5" t="s">
        <v>232</v>
      </c>
      <c r="E153" s="12">
        <v>110158</v>
      </c>
      <c r="F153" s="5" t="s">
        <v>142</v>
      </c>
      <c r="G153" s="5" t="s">
        <v>157</v>
      </c>
      <c r="H153" s="5" t="s">
        <v>233</v>
      </c>
    </row>
    <row r="154" spans="1:8">
      <c r="A154" s="11">
        <v>153</v>
      </c>
      <c r="B154" s="4" t="s">
        <v>7</v>
      </c>
      <c r="C154" s="11">
        <v>11</v>
      </c>
      <c r="D154" s="4" t="s">
        <v>234</v>
      </c>
      <c r="E154" s="11">
        <v>110159</v>
      </c>
      <c r="F154" s="4" t="s">
        <v>142</v>
      </c>
      <c r="G154" s="4" t="s">
        <v>143</v>
      </c>
      <c r="H154" s="4" t="s">
        <v>234</v>
      </c>
    </row>
    <row r="155" spans="1:8">
      <c r="A155" s="12">
        <v>154</v>
      </c>
      <c r="B155" s="5" t="s">
        <v>7</v>
      </c>
      <c r="C155" s="12">
        <v>11</v>
      </c>
      <c r="D155" s="5" t="s">
        <v>235</v>
      </c>
      <c r="E155" s="12">
        <v>110160</v>
      </c>
      <c r="F155" s="5" t="s">
        <v>142</v>
      </c>
      <c r="G155" s="5" t="s">
        <v>236</v>
      </c>
      <c r="H155" s="5" t="s">
        <v>237</v>
      </c>
    </row>
    <row r="156" spans="1:8">
      <c r="A156" s="11">
        <v>155</v>
      </c>
      <c r="B156" s="4" t="s">
        <v>7</v>
      </c>
      <c r="C156" s="11">
        <v>11</v>
      </c>
      <c r="D156" s="4" t="s">
        <v>238</v>
      </c>
      <c r="E156" s="11">
        <v>110161</v>
      </c>
      <c r="F156" s="4" t="s">
        <v>9</v>
      </c>
      <c r="G156" s="4" t="s">
        <v>239</v>
      </c>
      <c r="H156" s="4" t="s">
        <v>240</v>
      </c>
    </row>
    <row r="157" spans="1:8">
      <c r="A157" s="12">
        <v>156</v>
      </c>
      <c r="B157" s="5" t="s">
        <v>7</v>
      </c>
      <c r="C157" s="12">
        <v>11</v>
      </c>
      <c r="D157" s="5" t="s">
        <v>241</v>
      </c>
      <c r="E157" s="12">
        <v>110162</v>
      </c>
      <c r="F157" s="5" t="s">
        <v>9</v>
      </c>
      <c r="G157" s="5" t="s">
        <v>239</v>
      </c>
      <c r="H157" s="5" t="s">
        <v>242</v>
      </c>
    </row>
    <row r="158" spans="1:8">
      <c r="A158" s="11">
        <v>157</v>
      </c>
      <c r="B158" s="4" t="s">
        <v>7</v>
      </c>
      <c r="C158" s="11">
        <v>11</v>
      </c>
      <c r="D158" s="4" t="s">
        <v>243</v>
      </c>
      <c r="E158" s="11">
        <v>110163</v>
      </c>
      <c r="F158" s="4" t="s">
        <v>9</v>
      </c>
      <c r="G158" s="4" t="s">
        <v>239</v>
      </c>
      <c r="H158" s="4" t="s">
        <v>244</v>
      </c>
    </row>
    <row r="159" spans="1:8">
      <c r="A159" s="12">
        <v>158</v>
      </c>
      <c r="B159" s="5" t="s">
        <v>7</v>
      </c>
      <c r="C159" s="12">
        <v>11</v>
      </c>
      <c r="D159" s="5" t="s">
        <v>245</v>
      </c>
      <c r="E159" s="12">
        <v>110164</v>
      </c>
      <c r="F159" s="5" t="s">
        <v>142</v>
      </c>
      <c r="G159" s="5" t="s">
        <v>142</v>
      </c>
      <c r="H159" s="5" t="s">
        <v>246</v>
      </c>
    </row>
    <row r="160" spans="1:8">
      <c r="A160" s="11">
        <v>159</v>
      </c>
      <c r="B160" s="4" t="s">
        <v>7</v>
      </c>
      <c r="C160" s="11">
        <v>11</v>
      </c>
      <c r="D160" s="4" t="s">
        <v>247</v>
      </c>
      <c r="E160" s="11">
        <v>110165</v>
      </c>
      <c r="F160" s="4" t="s">
        <v>9</v>
      </c>
      <c r="G160" s="4" t="s">
        <v>239</v>
      </c>
      <c r="H160" s="4" t="s">
        <v>247</v>
      </c>
    </row>
    <row r="161" spans="1:8">
      <c r="A161" s="12">
        <v>160</v>
      </c>
      <c r="B161" s="5" t="s">
        <v>7</v>
      </c>
      <c r="C161" s="12">
        <v>11</v>
      </c>
      <c r="D161" s="5" t="s">
        <v>248</v>
      </c>
      <c r="E161" s="12">
        <v>110166</v>
      </c>
      <c r="F161" s="5" t="s">
        <v>142</v>
      </c>
      <c r="G161" s="5" t="s">
        <v>157</v>
      </c>
      <c r="H161" s="5" t="s">
        <v>249</v>
      </c>
    </row>
    <row r="162" spans="1:8">
      <c r="A162" s="11">
        <v>161</v>
      </c>
      <c r="B162" s="4" t="s">
        <v>7</v>
      </c>
      <c r="C162" s="11">
        <v>11</v>
      </c>
      <c r="D162" s="4" t="s">
        <v>250</v>
      </c>
      <c r="E162" s="11">
        <v>110167</v>
      </c>
      <c r="F162" s="4" t="s">
        <v>142</v>
      </c>
      <c r="G162" s="4" t="s">
        <v>142</v>
      </c>
      <c r="H162" s="4" t="s">
        <v>246</v>
      </c>
    </row>
    <row r="163" spans="1:8">
      <c r="A163" s="12">
        <v>162</v>
      </c>
      <c r="B163" s="5" t="s">
        <v>7</v>
      </c>
      <c r="C163" s="12">
        <v>11</v>
      </c>
      <c r="D163" s="5" t="s">
        <v>251</v>
      </c>
      <c r="E163" s="12">
        <v>110168</v>
      </c>
      <c r="F163" s="5" t="s">
        <v>142</v>
      </c>
      <c r="G163" s="5" t="s">
        <v>252</v>
      </c>
      <c r="H163" s="5" t="s">
        <v>253</v>
      </c>
    </row>
    <row r="164" spans="1:8">
      <c r="A164" s="11">
        <v>163</v>
      </c>
      <c r="B164" s="4" t="s">
        <v>7</v>
      </c>
      <c r="C164" s="11">
        <v>11</v>
      </c>
      <c r="D164" s="4" t="s">
        <v>254</v>
      </c>
      <c r="E164" s="11">
        <v>110169</v>
      </c>
      <c r="F164" s="4" t="s">
        <v>142</v>
      </c>
      <c r="G164" s="4" t="s">
        <v>252</v>
      </c>
      <c r="H164" s="4" t="s">
        <v>255</v>
      </c>
    </row>
    <row r="165" spans="1:8">
      <c r="A165" s="12">
        <v>164</v>
      </c>
      <c r="B165" s="5" t="s">
        <v>7</v>
      </c>
      <c r="C165" s="12">
        <v>11</v>
      </c>
      <c r="D165" s="5" t="s">
        <v>256</v>
      </c>
      <c r="E165" s="12">
        <v>110170</v>
      </c>
      <c r="F165" s="5" t="s">
        <v>142</v>
      </c>
      <c r="G165" s="5" t="s">
        <v>157</v>
      </c>
      <c r="H165" s="5" t="s">
        <v>257</v>
      </c>
    </row>
    <row r="166" spans="1:8">
      <c r="A166" s="11">
        <v>165</v>
      </c>
      <c r="B166" s="4" t="s">
        <v>7</v>
      </c>
      <c r="C166" s="11">
        <v>11</v>
      </c>
      <c r="D166" s="4" t="s">
        <v>258</v>
      </c>
      <c r="E166" s="11">
        <v>110171</v>
      </c>
      <c r="F166" s="4" t="s">
        <v>9</v>
      </c>
      <c r="G166" s="4" t="s">
        <v>90</v>
      </c>
      <c r="H166" s="4" t="s">
        <v>259</v>
      </c>
    </row>
    <row r="167" spans="1:8">
      <c r="A167" s="12">
        <v>166</v>
      </c>
      <c r="B167" s="5" t="s">
        <v>7</v>
      </c>
      <c r="C167" s="12">
        <v>11</v>
      </c>
      <c r="D167" s="5" t="s">
        <v>90</v>
      </c>
      <c r="E167" s="12">
        <v>110172</v>
      </c>
      <c r="F167" s="5" t="s">
        <v>9</v>
      </c>
      <c r="G167" s="5" t="s">
        <v>90</v>
      </c>
      <c r="H167" s="5" t="s">
        <v>260</v>
      </c>
    </row>
    <row r="168" spans="1:8">
      <c r="A168" s="11">
        <v>167</v>
      </c>
      <c r="B168" s="4" t="s">
        <v>7</v>
      </c>
      <c r="C168" s="11">
        <v>11</v>
      </c>
      <c r="D168" s="4" t="s">
        <v>261</v>
      </c>
      <c r="E168" s="11">
        <v>110173</v>
      </c>
      <c r="F168" s="4" t="s">
        <v>9</v>
      </c>
      <c r="G168" s="4" t="s">
        <v>90</v>
      </c>
      <c r="H168" s="4" t="s">
        <v>260</v>
      </c>
    </row>
    <row r="169" spans="1:8">
      <c r="A169" s="12">
        <v>168</v>
      </c>
      <c r="B169" s="5" t="s">
        <v>7</v>
      </c>
      <c r="C169" s="12">
        <v>11</v>
      </c>
      <c r="D169" s="5" t="s">
        <v>262</v>
      </c>
      <c r="E169" s="12">
        <v>110174</v>
      </c>
      <c r="F169" s="5" t="s">
        <v>9</v>
      </c>
      <c r="G169" s="5" t="s">
        <v>90</v>
      </c>
      <c r="H169" s="5" t="s">
        <v>262</v>
      </c>
    </row>
    <row r="170" spans="1:8">
      <c r="A170" s="11">
        <v>169</v>
      </c>
      <c r="B170" s="4" t="s">
        <v>7</v>
      </c>
      <c r="C170" s="11">
        <v>11</v>
      </c>
      <c r="D170" s="4" t="s">
        <v>263</v>
      </c>
      <c r="E170" s="11">
        <v>110175</v>
      </c>
      <c r="F170" s="4" t="s">
        <v>9</v>
      </c>
      <c r="G170" s="4" t="s">
        <v>90</v>
      </c>
      <c r="H170" s="4" t="s">
        <v>259</v>
      </c>
    </row>
    <row r="171" spans="1:8">
      <c r="A171" s="12">
        <v>170</v>
      </c>
      <c r="B171" s="5" t="s">
        <v>7</v>
      </c>
      <c r="C171" s="12">
        <v>11</v>
      </c>
      <c r="D171" s="5" t="s">
        <v>264</v>
      </c>
      <c r="E171" s="12">
        <v>110176</v>
      </c>
      <c r="F171" s="5" t="s">
        <v>9</v>
      </c>
      <c r="G171" s="5" t="s">
        <v>90</v>
      </c>
      <c r="H171" s="5" t="s">
        <v>264</v>
      </c>
    </row>
    <row r="172" spans="1:8">
      <c r="A172" s="11">
        <v>171</v>
      </c>
      <c r="B172" s="4" t="s">
        <v>7</v>
      </c>
      <c r="C172" s="11">
        <v>11</v>
      </c>
      <c r="D172" s="4" t="s">
        <v>91</v>
      </c>
      <c r="E172" s="11">
        <v>110177</v>
      </c>
      <c r="F172" s="4" t="s">
        <v>9</v>
      </c>
      <c r="G172" s="4" t="s">
        <v>90</v>
      </c>
      <c r="H172" s="4" t="s">
        <v>91</v>
      </c>
    </row>
    <row r="173" spans="1:8">
      <c r="A173" s="12">
        <v>172</v>
      </c>
      <c r="B173" s="5" t="s">
        <v>7</v>
      </c>
      <c r="C173" s="12">
        <v>11</v>
      </c>
      <c r="D173" s="5" t="s">
        <v>265</v>
      </c>
      <c r="E173" s="12">
        <v>110178</v>
      </c>
      <c r="F173" s="5" t="s">
        <v>142</v>
      </c>
      <c r="G173" s="5" t="s">
        <v>170</v>
      </c>
      <c r="H173" s="5" t="s">
        <v>171</v>
      </c>
    </row>
    <row r="174" spans="1:8">
      <c r="A174" s="11">
        <v>173</v>
      </c>
      <c r="B174" s="4" t="s">
        <v>7</v>
      </c>
      <c r="C174" s="11">
        <v>11</v>
      </c>
      <c r="D174" s="4" t="s">
        <v>266</v>
      </c>
      <c r="E174" s="11">
        <v>110179</v>
      </c>
      <c r="F174" s="4" t="s">
        <v>142</v>
      </c>
      <c r="G174" s="4" t="s">
        <v>150</v>
      </c>
      <c r="H174" s="4" t="s">
        <v>151</v>
      </c>
    </row>
    <row r="175" spans="1:8">
      <c r="A175" s="12">
        <v>174</v>
      </c>
      <c r="B175" s="5" t="s">
        <v>7</v>
      </c>
      <c r="C175" s="12">
        <v>11</v>
      </c>
      <c r="D175" s="5" t="s">
        <v>267</v>
      </c>
      <c r="E175" s="12">
        <v>110181</v>
      </c>
      <c r="F175" s="5" t="s">
        <v>268</v>
      </c>
      <c r="G175" s="5" t="s">
        <v>269</v>
      </c>
      <c r="H175" s="5" t="s">
        <v>270</v>
      </c>
    </row>
    <row r="176" spans="1:8">
      <c r="A176" s="11">
        <v>175</v>
      </c>
      <c r="B176" s="4" t="s">
        <v>7</v>
      </c>
      <c r="C176" s="11">
        <v>11</v>
      </c>
      <c r="D176" s="4" t="s">
        <v>269</v>
      </c>
      <c r="E176" s="11">
        <v>110182</v>
      </c>
      <c r="F176" s="4" t="s">
        <v>268</v>
      </c>
      <c r="G176" s="4" t="s">
        <v>269</v>
      </c>
      <c r="H176" s="4" t="s">
        <v>270</v>
      </c>
    </row>
    <row r="177" spans="1:8">
      <c r="A177" s="12">
        <v>176</v>
      </c>
      <c r="B177" s="5" t="s">
        <v>7</v>
      </c>
      <c r="C177" s="12">
        <v>11</v>
      </c>
      <c r="D177" s="5" t="s">
        <v>271</v>
      </c>
      <c r="E177" s="12">
        <v>110183</v>
      </c>
      <c r="F177" s="5" t="s">
        <v>268</v>
      </c>
      <c r="G177" s="5" t="s">
        <v>269</v>
      </c>
      <c r="H177" s="5" t="s">
        <v>272</v>
      </c>
    </row>
    <row r="178" spans="1:8">
      <c r="A178" s="11">
        <v>177</v>
      </c>
      <c r="B178" s="4" t="s">
        <v>7</v>
      </c>
      <c r="C178" s="11">
        <v>11</v>
      </c>
      <c r="D178" s="4" t="s">
        <v>273</v>
      </c>
      <c r="E178" s="11">
        <v>110184</v>
      </c>
      <c r="F178" s="4" t="s">
        <v>268</v>
      </c>
      <c r="G178" s="4" t="s">
        <v>269</v>
      </c>
      <c r="H178" s="4" t="s">
        <v>272</v>
      </c>
    </row>
    <row r="179" spans="1:8">
      <c r="A179" s="12">
        <v>178</v>
      </c>
      <c r="B179" s="5" t="s">
        <v>7</v>
      </c>
      <c r="C179" s="12">
        <v>11</v>
      </c>
      <c r="D179" s="5" t="s">
        <v>274</v>
      </c>
      <c r="E179" s="12">
        <v>110185</v>
      </c>
      <c r="F179" s="5" t="s">
        <v>268</v>
      </c>
      <c r="G179" s="5" t="s">
        <v>269</v>
      </c>
      <c r="H179" s="5" t="s">
        <v>275</v>
      </c>
    </row>
    <row r="180" spans="1:8">
      <c r="A180" s="11">
        <v>179</v>
      </c>
      <c r="B180" s="4" t="s">
        <v>7</v>
      </c>
      <c r="C180" s="11">
        <v>11</v>
      </c>
      <c r="D180" s="4" t="s">
        <v>276</v>
      </c>
      <c r="E180" s="11">
        <v>110191</v>
      </c>
      <c r="F180" s="4" t="s">
        <v>9</v>
      </c>
      <c r="G180" s="4" t="s">
        <v>164</v>
      </c>
      <c r="H180" s="4" t="s">
        <v>276</v>
      </c>
    </row>
    <row r="181" spans="1:8">
      <c r="A181" s="12">
        <v>180</v>
      </c>
      <c r="B181" s="5" t="s">
        <v>7</v>
      </c>
      <c r="C181" s="12">
        <v>11</v>
      </c>
      <c r="D181" s="5" t="s">
        <v>277</v>
      </c>
      <c r="E181" s="12">
        <v>110192</v>
      </c>
      <c r="F181" s="5" t="s">
        <v>9</v>
      </c>
      <c r="G181" s="5" t="s">
        <v>164</v>
      </c>
      <c r="H181" s="5" t="s">
        <v>277</v>
      </c>
    </row>
    <row r="182" spans="1:8">
      <c r="A182" s="11">
        <v>181</v>
      </c>
      <c r="B182" s="4" t="s">
        <v>7</v>
      </c>
      <c r="C182" s="11">
        <v>11</v>
      </c>
      <c r="D182" s="4" t="s">
        <v>278</v>
      </c>
      <c r="E182" s="11">
        <v>110196</v>
      </c>
      <c r="F182" s="4" t="s">
        <v>9</v>
      </c>
      <c r="G182" s="4" t="s">
        <v>279</v>
      </c>
      <c r="H182" s="4" t="s">
        <v>280</v>
      </c>
    </row>
    <row r="183" spans="1:8">
      <c r="A183" s="12">
        <v>182</v>
      </c>
      <c r="B183" s="5" t="s">
        <v>7</v>
      </c>
      <c r="C183" s="12">
        <v>11</v>
      </c>
      <c r="D183" s="5" t="s">
        <v>281</v>
      </c>
      <c r="E183" s="12">
        <v>110201</v>
      </c>
      <c r="F183" s="5" t="s">
        <v>9</v>
      </c>
      <c r="G183" s="5" t="s">
        <v>282</v>
      </c>
      <c r="H183" s="5" t="s">
        <v>283</v>
      </c>
    </row>
    <row r="184" spans="1:8">
      <c r="A184" s="11">
        <v>183</v>
      </c>
      <c r="B184" s="4" t="s">
        <v>7</v>
      </c>
      <c r="C184" s="11">
        <v>11</v>
      </c>
      <c r="D184" s="4" t="s">
        <v>284</v>
      </c>
      <c r="E184" s="11">
        <v>110202</v>
      </c>
      <c r="F184" s="4" t="s">
        <v>9</v>
      </c>
      <c r="G184" s="4" t="s">
        <v>282</v>
      </c>
      <c r="H184" s="4" t="s">
        <v>283</v>
      </c>
    </row>
    <row r="185" spans="1:8">
      <c r="A185" s="12">
        <v>184</v>
      </c>
      <c r="B185" s="5" t="s">
        <v>7</v>
      </c>
      <c r="C185" s="12">
        <v>11</v>
      </c>
      <c r="D185" s="5" t="s">
        <v>285</v>
      </c>
      <c r="E185" s="12">
        <v>110203</v>
      </c>
      <c r="F185" s="5" t="s">
        <v>9</v>
      </c>
      <c r="G185" s="5" t="s">
        <v>282</v>
      </c>
      <c r="H185" s="5" t="s">
        <v>283</v>
      </c>
    </row>
    <row r="186" spans="1:8">
      <c r="A186" s="11">
        <v>185</v>
      </c>
      <c r="B186" s="4" t="s">
        <v>7</v>
      </c>
      <c r="C186" s="11">
        <v>11</v>
      </c>
      <c r="D186" s="4" t="s">
        <v>286</v>
      </c>
      <c r="E186" s="11">
        <v>110204</v>
      </c>
      <c r="F186" s="4" t="s">
        <v>9</v>
      </c>
      <c r="G186" s="4" t="s">
        <v>282</v>
      </c>
      <c r="H186" s="4" t="s">
        <v>287</v>
      </c>
    </row>
    <row r="187" spans="1:8">
      <c r="A187" s="12">
        <v>186</v>
      </c>
      <c r="B187" s="5" t="s">
        <v>7</v>
      </c>
      <c r="C187" s="12">
        <v>11</v>
      </c>
      <c r="D187" s="5" t="s">
        <v>288</v>
      </c>
      <c r="E187" s="12">
        <v>110205</v>
      </c>
      <c r="F187" s="5" t="s">
        <v>9</v>
      </c>
      <c r="G187" s="5" t="s">
        <v>282</v>
      </c>
      <c r="H187" s="5" t="s">
        <v>289</v>
      </c>
    </row>
    <row r="188" spans="1:8">
      <c r="A188" s="11">
        <v>187</v>
      </c>
      <c r="B188" s="4" t="s">
        <v>7</v>
      </c>
      <c r="C188" s="11">
        <v>11</v>
      </c>
      <c r="D188" s="4" t="s">
        <v>287</v>
      </c>
      <c r="E188" s="11">
        <v>110206</v>
      </c>
      <c r="F188" s="4" t="s">
        <v>9</v>
      </c>
      <c r="G188" s="4" t="s">
        <v>282</v>
      </c>
      <c r="H188" s="4" t="s">
        <v>287</v>
      </c>
    </row>
    <row r="189" spans="1:8">
      <c r="A189" s="12">
        <v>188</v>
      </c>
      <c r="B189" s="5" t="s">
        <v>7</v>
      </c>
      <c r="C189" s="12">
        <v>11</v>
      </c>
      <c r="D189" s="5" t="s">
        <v>290</v>
      </c>
      <c r="E189" s="12">
        <v>110207</v>
      </c>
      <c r="F189" s="5" t="s">
        <v>9</v>
      </c>
      <c r="G189" s="5" t="s">
        <v>282</v>
      </c>
      <c r="H189" s="5" t="s">
        <v>290</v>
      </c>
    </row>
    <row r="190" spans="1:8">
      <c r="A190" s="11">
        <v>189</v>
      </c>
      <c r="B190" s="4" t="s">
        <v>7</v>
      </c>
      <c r="C190" s="11">
        <v>11</v>
      </c>
      <c r="D190" s="4" t="s">
        <v>291</v>
      </c>
      <c r="E190" s="11">
        <v>110208</v>
      </c>
      <c r="F190" s="4" t="s">
        <v>9</v>
      </c>
      <c r="G190" s="4" t="s">
        <v>282</v>
      </c>
      <c r="H190" s="4" t="s">
        <v>291</v>
      </c>
    </row>
    <row r="191" spans="1:8">
      <c r="A191" s="12">
        <v>190</v>
      </c>
      <c r="B191" s="5" t="s">
        <v>7</v>
      </c>
      <c r="C191" s="12">
        <v>11</v>
      </c>
      <c r="D191" s="5" t="s">
        <v>292</v>
      </c>
      <c r="E191" s="12">
        <v>110209</v>
      </c>
      <c r="F191" s="5" t="s">
        <v>9</v>
      </c>
      <c r="G191" s="5" t="s">
        <v>282</v>
      </c>
      <c r="H191" s="5" t="s">
        <v>289</v>
      </c>
    </row>
    <row r="192" spans="1:8">
      <c r="A192" s="11">
        <v>191</v>
      </c>
      <c r="B192" s="4" t="s">
        <v>7</v>
      </c>
      <c r="C192" s="11">
        <v>11</v>
      </c>
      <c r="D192" s="4" t="s">
        <v>293</v>
      </c>
      <c r="E192" s="11">
        <v>110210</v>
      </c>
      <c r="F192" s="4" t="s">
        <v>294</v>
      </c>
      <c r="G192" s="4" t="s">
        <v>295</v>
      </c>
      <c r="H192" s="4" t="s">
        <v>293</v>
      </c>
    </row>
    <row r="193" spans="1:8">
      <c r="A193" s="12">
        <v>192</v>
      </c>
      <c r="B193" s="5" t="s">
        <v>7</v>
      </c>
      <c r="C193" s="12">
        <v>11</v>
      </c>
      <c r="D193" s="5" t="s">
        <v>296</v>
      </c>
      <c r="E193" s="12">
        <v>110211</v>
      </c>
      <c r="F193" s="5" t="s">
        <v>9</v>
      </c>
      <c r="G193" s="5" t="s">
        <v>8</v>
      </c>
      <c r="H193" s="5" t="s">
        <v>297</v>
      </c>
    </row>
    <row r="194" spans="1:8">
      <c r="A194" s="11">
        <v>193</v>
      </c>
      <c r="B194" s="4" t="s">
        <v>7</v>
      </c>
      <c r="C194" s="11">
        <v>11</v>
      </c>
      <c r="D194" s="4" t="s">
        <v>298</v>
      </c>
      <c r="E194" s="11">
        <v>110212</v>
      </c>
      <c r="F194" s="4" t="s">
        <v>294</v>
      </c>
      <c r="G194" s="4" t="s">
        <v>299</v>
      </c>
      <c r="H194" s="4" t="s">
        <v>300</v>
      </c>
    </row>
    <row r="195" spans="1:8">
      <c r="A195" s="12">
        <v>194</v>
      </c>
      <c r="B195" s="5" t="s">
        <v>7</v>
      </c>
      <c r="C195" s="12">
        <v>11</v>
      </c>
      <c r="D195" s="5" t="s">
        <v>301</v>
      </c>
      <c r="E195" s="12">
        <v>110213</v>
      </c>
      <c r="F195" s="5" t="s">
        <v>294</v>
      </c>
      <c r="G195" s="5" t="s">
        <v>302</v>
      </c>
      <c r="H195" s="5" t="s">
        <v>301</v>
      </c>
    </row>
    <row r="196" spans="1:8">
      <c r="A196" s="11">
        <v>195</v>
      </c>
      <c r="B196" s="4" t="s">
        <v>7</v>
      </c>
      <c r="C196" s="11">
        <v>11</v>
      </c>
      <c r="D196" s="4" t="s">
        <v>303</v>
      </c>
      <c r="E196" s="11">
        <v>110214</v>
      </c>
      <c r="F196" s="4" t="s">
        <v>294</v>
      </c>
      <c r="G196" s="4" t="s">
        <v>304</v>
      </c>
      <c r="H196" s="4" t="s">
        <v>303</v>
      </c>
    </row>
    <row r="197" spans="1:8">
      <c r="A197" s="12">
        <v>196</v>
      </c>
      <c r="B197" s="5" t="s">
        <v>7</v>
      </c>
      <c r="C197" s="12">
        <v>11</v>
      </c>
      <c r="D197" s="5" t="s">
        <v>305</v>
      </c>
      <c r="E197" s="12">
        <v>110215</v>
      </c>
      <c r="F197" s="5" t="s">
        <v>294</v>
      </c>
      <c r="G197" s="5" t="s">
        <v>304</v>
      </c>
      <c r="H197" s="5" t="s">
        <v>305</v>
      </c>
    </row>
    <row r="198" spans="1:8">
      <c r="A198" s="11">
        <v>197</v>
      </c>
      <c r="B198" s="4" t="s">
        <v>7</v>
      </c>
      <c r="C198" s="11">
        <v>11</v>
      </c>
      <c r="D198" s="4" t="s">
        <v>306</v>
      </c>
      <c r="E198" s="11">
        <v>110216</v>
      </c>
      <c r="F198" s="4" t="s">
        <v>268</v>
      </c>
      <c r="G198" s="4" t="s">
        <v>307</v>
      </c>
      <c r="H198" s="4" t="s">
        <v>308</v>
      </c>
    </row>
    <row r="199" spans="1:8">
      <c r="A199" s="12">
        <v>198</v>
      </c>
      <c r="B199" s="5" t="s">
        <v>7</v>
      </c>
      <c r="C199" s="12">
        <v>11</v>
      </c>
      <c r="D199" s="5" t="s">
        <v>309</v>
      </c>
      <c r="E199" s="12">
        <v>110217</v>
      </c>
      <c r="F199" s="5" t="s">
        <v>268</v>
      </c>
      <c r="G199" s="5" t="s">
        <v>307</v>
      </c>
      <c r="H199" s="5" t="s">
        <v>310</v>
      </c>
    </row>
    <row r="200" spans="1:8">
      <c r="A200" s="11">
        <v>199</v>
      </c>
      <c r="B200" s="4" t="s">
        <v>7</v>
      </c>
      <c r="C200" s="11">
        <v>11</v>
      </c>
      <c r="D200" s="4" t="s">
        <v>311</v>
      </c>
      <c r="E200" s="11">
        <v>110218</v>
      </c>
      <c r="F200" s="4" t="s">
        <v>268</v>
      </c>
      <c r="G200" s="4" t="s">
        <v>307</v>
      </c>
      <c r="H200" s="4" t="s">
        <v>312</v>
      </c>
    </row>
    <row r="201" spans="1:8">
      <c r="A201" s="12">
        <v>200</v>
      </c>
      <c r="B201" s="5" t="s">
        <v>7</v>
      </c>
      <c r="C201" s="12">
        <v>11</v>
      </c>
      <c r="D201" s="5" t="s">
        <v>313</v>
      </c>
      <c r="E201" s="12">
        <v>110219</v>
      </c>
      <c r="F201" s="5" t="s">
        <v>268</v>
      </c>
      <c r="G201" s="5" t="s">
        <v>307</v>
      </c>
      <c r="H201" s="5" t="s">
        <v>308</v>
      </c>
    </row>
    <row r="202" spans="1:8">
      <c r="A202" s="11">
        <v>201</v>
      </c>
      <c r="B202" s="4" t="s">
        <v>7</v>
      </c>
      <c r="C202" s="11">
        <v>11</v>
      </c>
      <c r="D202" s="4" t="s">
        <v>314</v>
      </c>
      <c r="E202" s="11">
        <v>110220</v>
      </c>
      <c r="F202" s="4" t="s">
        <v>268</v>
      </c>
      <c r="G202" s="4" t="s">
        <v>307</v>
      </c>
      <c r="H202" s="4" t="s">
        <v>308</v>
      </c>
    </row>
    <row r="203" spans="1:8">
      <c r="A203" s="12">
        <v>202</v>
      </c>
      <c r="B203" s="5" t="s">
        <v>7</v>
      </c>
      <c r="C203" s="12">
        <v>11</v>
      </c>
      <c r="D203" s="5" t="s">
        <v>308</v>
      </c>
      <c r="E203" s="12">
        <v>110221</v>
      </c>
      <c r="F203" s="5" t="s">
        <v>268</v>
      </c>
      <c r="G203" s="5" t="s">
        <v>307</v>
      </c>
      <c r="H203" s="5" t="s">
        <v>308</v>
      </c>
    </row>
    <row r="204" spans="1:8">
      <c r="A204" s="11">
        <v>203</v>
      </c>
      <c r="B204" s="4" t="s">
        <v>7</v>
      </c>
      <c r="C204" s="11">
        <v>11</v>
      </c>
      <c r="D204" s="4" t="s">
        <v>315</v>
      </c>
      <c r="E204" s="11">
        <v>110222</v>
      </c>
      <c r="F204" s="4" t="s">
        <v>268</v>
      </c>
      <c r="G204" s="4" t="s">
        <v>307</v>
      </c>
      <c r="H204" s="4" t="s">
        <v>316</v>
      </c>
    </row>
    <row r="205" spans="1:8">
      <c r="A205" s="12">
        <v>204</v>
      </c>
      <c r="B205" s="5" t="s">
        <v>7</v>
      </c>
      <c r="C205" s="12">
        <v>11</v>
      </c>
      <c r="D205" s="5" t="s">
        <v>317</v>
      </c>
      <c r="E205" s="12">
        <v>110223</v>
      </c>
      <c r="F205" s="5" t="s">
        <v>268</v>
      </c>
      <c r="G205" s="5" t="s">
        <v>307</v>
      </c>
      <c r="H205" s="5" t="s">
        <v>312</v>
      </c>
    </row>
    <row r="206" spans="1:8">
      <c r="A206" s="11">
        <v>205</v>
      </c>
      <c r="B206" s="4" t="s">
        <v>7</v>
      </c>
      <c r="C206" s="11">
        <v>11</v>
      </c>
      <c r="D206" s="4" t="s">
        <v>318</v>
      </c>
      <c r="E206" s="11">
        <v>110224</v>
      </c>
      <c r="F206" s="4" t="s">
        <v>268</v>
      </c>
      <c r="G206" s="4" t="s">
        <v>307</v>
      </c>
      <c r="H206" s="4" t="s">
        <v>312</v>
      </c>
    </row>
    <row r="207" spans="1:8">
      <c r="A207" s="12">
        <v>206</v>
      </c>
      <c r="B207" s="5" t="s">
        <v>7</v>
      </c>
      <c r="C207" s="12">
        <v>11</v>
      </c>
      <c r="D207" s="5" t="s">
        <v>319</v>
      </c>
      <c r="E207" s="12">
        <v>110225</v>
      </c>
      <c r="F207" s="5" t="s">
        <v>268</v>
      </c>
      <c r="G207" s="5" t="s">
        <v>307</v>
      </c>
      <c r="H207" s="5" t="s">
        <v>320</v>
      </c>
    </row>
    <row r="208" spans="1:8">
      <c r="A208" s="11">
        <v>207</v>
      </c>
      <c r="B208" s="4" t="s">
        <v>7</v>
      </c>
      <c r="C208" s="11">
        <v>11</v>
      </c>
      <c r="D208" s="4" t="s">
        <v>321</v>
      </c>
      <c r="E208" s="11">
        <v>110226</v>
      </c>
      <c r="F208" s="4" t="s">
        <v>268</v>
      </c>
      <c r="G208" s="4" t="s">
        <v>307</v>
      </c>
      <c r="H208" s="4" t="s">
        <v>308</v>
      </c>
    </row>
    <row r="209" spans="1:8">
      <c r="A209" s="12">
        <v>208</v>
      </c>
      <c r="B209" s="5" t="s">
        <v>7</v>
      </c>
      <c r="C209" s="12">
        <v>11</v>
      </c>
      <c r="D209" s="5" t="s">
        <v>322</v>
      </c>
      <c r="E209" s="12">
        <v>110227</v>
      </c>
      <c r="F209" s="5" t="s">
        <v>268</v>
      </c>
      <c r="G209" s="5" t="s">
        <v>307</v>
      </c>
      <c r="H209" s="5" t="s">
        <v>323</v>
      </c>
    </row>
    <row r="210" spans="1:8">
      <c r="A210" s="11">
        <v>209</v>
      </c>
      <c r="B210" s="4" t="s">
        <v>7</v>
      </c>
      <c r="C210" s="11">
        <v>11</v>
      </c>
      <c r="D210" s="4" t="s">
        <v>323</v>
      </c>
      <c r="E210" s="11">
        <v>110228</v>
      </c>
      <c r="F210" s="4" t="s">
        <v>268</v>
      </c>
      <c r="G210" s="4" t="s">
        <v>307</v>
      </c>
      <c r="H210" s="4" t="s">
        <v>323</v>
      </c>
    </row>
    <row r="211" spans="1:8">
      <c r="A211" s="12">
        <v>210</v>
      </c>
      <c r="B211" s="5" t="s">
        <v>7</v>
      </c>
      <c r="C211" s="12">
        <v>11</v>
      </c>
      <c r="D211" s="5" t="s">
        <v>324</v>
      </c>
      <c r="E211" s="12">
        <v>110229</v>
      </c>
      <c r="F211" s="5" t="s">
        <v>294</v>
      </c>
      <c r="G211" s="5" t="s">
        <v>325</v>
      </c>
      <c r="H211" s="5" t="s">
        <v>326</v>
      </c>
    </row>
    <row r="212" spans="1:8">
      <c r="A212" s="11">
        <v>211</v>
      </c>
      <c r="B212" s="4" t="s">
        <v>7</v>
      </c>
      <c r="C212" s="11">
        <v>11</v>
      </c>
      <c r="D212" s="4" t="s">
        <v>327</v>
      </c>
      <c r="E212" s="11">
        <v>110230</v>
      </c>
      <c r="F212" s="4" t="s">
        <v>294</v>
      </c>
      <c r="G212" s="4" t="s">
        <v>295</v>
      </c>
      <c r="H212" s="4" t="s">
        <v>328</v>
      </c>
    </row>
    <row r="213" spans="1:8">
      <c r="A213" s="12">
        <v>212</v>
      </c>
      <c r="B213" s="5" t="s">
        <v>7</v>
      </c>
      <c r="C213" s="12">
        <v>11</v>
      </c>
      <c r="D213" s="5" t="s">
        <v>329</v>
      </c>
      <c r="E213" s="12">
        <v>110231</v>
      </c>
      <c r="F213" s="5" t="s">
        <v>294</v>
      </c>
      <c r="G213" s="5" t="s">
        <v>302</v>
      </c>
      <c r="H213" s="5" t="s">
        <v>330</v>
      </c>
    </row>
    <row r="214" spans="1:8">
      <c r="A214" s="11">
        <v>213</v>
      </c>
      <c r="B214" s="4" t="s">
        <v>7</v>
      </c>
      <c r="C214" s="11">
        <v>11</v>
      </c>
      <c r="D214" s="4" t="s">
        <v>331</v>
      </c>
      <c r="E214" s="11">
        <v>110232</v>
      </c>
      <c r="F214" s="4" t="s">
        <v>294</v>
      </c>
      <c r="G214" s="4" t="s">
        <v>332</v>
      </c>
      <c r="H214" s="4" t="s">
        <v>333</v>
      </c>
    </row>
    <row r="215" spans="1:8">
      <c r="A215" s="12">
        <v>214</v>
      </c>
      <c r="B215" s="5" t="s">
        <v>7</v>
      </c>
      <c r="C215" s="12">
        <v>11</v>
      </c>
      <c r="D215" s="5" t="s">
        <v>334</v>
      </c>
      <c r="E215" s="12">
        <v>110241</v>
      </c>
      <c r="F215" s="5" t="s">
        <v>9</v>
      </c>
      <c r="G215" s="5" t="s">
        <v>335</v>
      </c>
      <c r="H215" s="5" t="s">
        <v>336</v>
      </c>
    </row>
    <row r="216" spans="1:8">
      <c r="A216" s="11">
        <v>215</v>
      </c>
      <c r="B216" s="4" t="s">
        <v>7</v>
      </c>
      <c r="C216" s="11">
        <v>11</v>
      </c>
      <c r="D216" s="4" t="s">
        <v>337</v>
      </c>
      <c r="E216" s="11">
        <v>110242</v>
      </c>
      <c r="F216" s="4" t="s">
        <v>9</v>
      </c>
      <c r="G216" s="4" t="s">
        <v>335</v>
      </c>
      <c r="H216" s="4" t="s">
        <v>338</v>
      </c>
    </row>
    <row r="217" spans="1:8">
      <c r="A217" s="12">
        <v>216</v>
      </c>
      <c r="B217" s="5" t="s">
        <v>7</v>
      </c>
      <c r="C217" s="12">
        <v>11</v>
      </c>
      <c r="D217" s="5" t="s">
        <v>339</v>
      </c>
      <c r="E217" s="12">
        <v>110243</v>
      </c>
      <c r="F217" s="5" t="s">
        <v>9</v>
      </c>
      <c r="G217" s="5" t="s">
        <v>335</v>
      </c>
      <c r="H217" s="5" t="s">
        <v>340</v>
      </c>
    </row>
    <row r="218" spans="1:8">
      <c r="A218" s="11">
        <v>217</v>
      </c>
      <c r="B218" s="4" t="s">
        <v>7</v>
      </c>
      <c r="C218" s="11">
        <v>11</v>
      </c>
      <c r="D218" s="4" t="s">
        <v>341</v>
      </c>
      <c r="E218" s="11">
        <v>110244</v>
      </c>
      <c r="F218" s="4" t="s">
        <v>9</v>
      </c>
      <c r="G218" s="4" t="s">
        <v>335</v>
      </c>
      <c r="H218" s="4" t="s">
        <v>342</v>
      </c>
    </row>
    <row r="219" spans="1:8">
      <c r="A219" s="12">
        <v>218</v>
      </c>
      <c r="B219" s="5" t="s">
        <v>7</v>
      </c>
      <c r="C219" s="12">
        <v>11</v>
      </c>
      <c r="D219" s="5" t="s">
        <v>343</v>
      </c>
      <c r="E219" s="12">
        <v>110245</v>
      </c>
      <c r="F219" s="5" t="s">
        <v>9</v>
      </c>
      <c r="G219" s="5" t="s">
        <v>335</v>
      </c>
      <c r="H219" s="5" t="s">
        <v>342</v>
      </c>
    </row>
    <row r="220" spans="1:8">
      <c r="A220" s="11">
        <v>219</v>
      </c>
      <c r="B220" s="4" t="s">
        <v>7</v>
      </c>
      <c r="C220" s="11">
        <v>11</v>
      </c>
      <c r="D220" s="4" t="s">
        <v>344</v>
      </c>
      <c r="E220" s="11">
        <v>110246</v>
      </c>
      <c r="F220" s="4" t="s">
        <v>9</v>
      </c>
      <c r="G220" s="4" t="s">
        <v>335</v>
      </c>
      <c r="H220" s="4" t="s">
        <v>338</v>
      </c>
    </row>
    <row r="221" spans="1:8">
      <c r="A221" s="12">
        <v>220</v>
      </c>
      <c r="B221" s="5" t="s">
        <v>7</v>
      </c>
      <c r="C221" s="12">
        <v>11</v>
      </c>
      <c r="D221" s="5" t="s">
        <v>345</v>
      </c>
      <c r="E221" s="12">
        <v>110247</v>
      </c>
      <c r="F221" s="5" t="s">
        <v>9</v>
      </c>
      <c r="G221" s="5" t="s">
        <v>335</v>
      </c>
      <c r="H221" s="5" t="s">
        <v>336</v>
      </c>
    </row>
    <row r="222" spans="1:8">
      <c r="A222" s="11">
        <v>221</v>
      </c>
      <c r="B222" s="4" t="s">
        <v>7</v>
      </c>
      <c r="C222" s="11">
        <v>11</v>
      </c>
      <c r="D222" s="4" t="s">
        <v>346</v>
      </c>
      <c r="E222" s="11">
        <v>110248</v>
      </c>
      <c r="F222" s="4" t="s">
        <v>9</v>
      </c>
      <c r="G222" s="4" t="s">
        <v>335</v>
      </c>
      <c r="H222" s="4" t="s">
        <v>347</v>
      </c>
    </row>
    <row r="223" spans="1:8">
      <c r="A223" s="12">
        <v>222</v>
      </c>
      <c r="B223" s="5" t="s">
        <v>7</v>
      </c>
      <c r="C223" s="12">
        <v>11</v>
      </c>
      <c r="D223" s="5" t="s">
        <v>348</v>
      </c>
      <c r="E223" s="12">
        <v>110249</v>
      </c>
      <c r="F223" s="5" t="s">
        <v>9</v>
      </c>
      <c r="G223" s="5" t="s">
        <v>335</v>
      </c>
      <c r="H223" s="5" t="s">
        <v>338</v>
      </c>
    </row>
    <row r="224" spans="1:8">
      <c r="A224" s="11">
        <v>223</v>
      </c>
      <c r="B224" s="4" t="s">
        <v>7</v>
      </c>
      <c r="C224" s="11">
        <v>11</v>
      </c>
      <c r="D224" s="4" t="s">
        <v>349</v>
      </c>
      <c r="E224" s="11">
        <v>110250</v>
      </c>
      <c r="F224" s="4" t="s">
        <v>9</v>
      </c>
      <c r="G224" s="4" t="s">
        <v>335</v>
      </c>
      <c r="H224" s="4" t="s">
        <v>338</v>
      </c>
    </row>
    <row r="225" spans="1:8">
      <c r="A225" s="12">
        <v>224</v>
      </c>
      <c r="B225" s="5" t="s">
        <v>7</v>
      </c>
      <c r="C225" s="12">
        <v>11</v>
      </c>
      <c r="D225" s="5" t="s">
        <v>350</v>
      </c>
      <c r="E225" s="12">
        <v>110251</v>
      </c>
      <c r="F225" s="5" t="s">
        <v>9</v>
      </c>
      <c r="G225" s="5" t="s">
        <v>335</v>
      </c>
      <c r="H225" s="5" t="s">
        <v>342</v>
      </c>
    </row>
    <row r="226" spans="1:8">
      <c r="A226" s="11">
        <v>225</v>
      </c>
      <c r="B226" s="4" t="s">
        <v>7</v>
      </c>
      <c r="C226" s="11">
        <v>11</v>
      </c>
      <c r="D226" s="4" t="s">
        <v>351</v>
      </c>
      <c r="E226" s="11">
        <v>110252</v>
      </c>
      <c r="F226" s="4" t="s">
        <v>9</v>
      </c>
      <c r="G226" s="4" t="s">
        <v>335</v>
      </c>
      <c r="H226" s="4" t="s">
        <v>342</v>
      </c>
    </row>
    <row r="227" spans="1:8">
      <c r="A227" s="12">
        <v>226</v>
      </c>
      <c r="B227" s="5" t="s">
        <v>7</v>
      </c>
      <c r="C227" s="12">
        <v>11</v>
      </c>
      <c r="D227" s="5" t="s">
        <v>352</v>
      </c>
      <c r="E227" s="12">
        <v>110253</v>
      </c>
      <c r="F227" s="5" t="s">
        <v>9</v>
      </c>
      <c r="G227" s="5" t="s">
        <v>335</v>
      </c>
      <c r="H227" s="5" t="s">
        <v>347</v>
      </c>
    </row>
    <row r="228" spans="1:8">
      <c r="A228" s="11">
        <v>227</v>
      </c>
      <c r="B228" s="4" t="s">
        <v>7</v>
      </c>
      <c r="C228" s="11">
        <v>11</v>
      </c>
      <c r="D228" s="4" t="s">
        <v>353</v>
      </c>
      <c r="E228" s="11">
        <v>110254</v>
      </c>
      <c r="F228" s="4" t="s">
        <v>9</v>
      </c>
      <c r="G228" s="4" t="s">
        <v>335</v>
      </c>
      <c r="H228" s="4" t="s">
        <v>354</v>
      </c>
    </row>
    <row r="229" spans="1:8">
      <c r="A229" s="12">
        <v>228</v>
      </c>
      <c r="B229" s="5" t="s">
        <v>7</v>
      </c>
      <c r="C229" s="12">
        <v>11</v>
      </c>
      <c r="D229" s="5" t="s">
        <v>355</v>
      </c>
      <c r="E229" s="12">
        <v>110255</v>
      </c>
      <c r="F229" s="5" t="s">
        <v>9</v>
      </c>
      <c r="G229" s="5" t="s">
        <v>282</v>
      </c>
      <c r="H229" s="5" t="s">
        <v>289</v>
      </c>
    </row>
    <row r="230" spans="1:8">
      <c r="A230" s="11">
        <v>229</v>
      </c>
      <c r="B230" s="4" t="s">
        <v>7</v>
      </c>
      <c r="C230" s="11">
        <v>11</v>
      </c>
      <c r="D230" s="4" t="s">
        <v>356</v>
      </c>
      <c r="E230" s="11">
        <v>110256</v>
      </c>
      <c r="F230" s="4" t="s">
        <v>9</v>
      </c>
      <c r="G230" s="4" t="s">
        <v>335</v>
      </c>
      <c r="H230" s="4" t="s">
        <v>342</v>
      </c>
    </row>
    <row r="231" spans="1:8">
      <c r="A231" s="12">
        <v>230</v>
      </c>
      <c r="B231" s="5" t="s">
        <v>7</v>
      </c>
      <c r="C231" s="12">
        <v>11</v>
      </c>
      <c r="D231" s="5" t="s">
        <v>336</v>
      </c>
      <c r="E231" s="12">
        <v>110257</v>
      </c>
      <c r="F231" s="5" t="s">
        <v>9</v>
      </c>
      <c r="G231" s="5" t="s">
        <v>335</v>
      </c>
      <c r="H231" s="5" t="s">
        <v>336</v>
      </c>
    </row>
    <row r="232" spans="1:8">
      <c r="A232" s="11">
        <v>231</v>
      </c>
      <c r="B232" s="4" t="s">
        <v>7</v>
      </c>
      <c r="C232" s="11">
        <v>11</v>
      </c>
      <c r="D232" s="4" t="s">
        <v>357</v>
      </c>
      <c r="E232" s="11">
        <v>110258</v>
      </c>
      <c r="F232" s="4" t="s">
        <v>9</v>
      </c>
      <c r="G232" s="4" t="s">
        <v>335</v>
      </c>
      <c r="H232" s="4" t="s">
        <v>347</v>
      </c>
    </row>
    <row r="233" spans="1:8">
      <c r="A233" s="12">
        <v>232</v>
      </c>
      <c r="B233" s="5" t="s">
        <v>7</v>
      </c>
      <c r="C233" s="12">
        <v>11</v>
      </c>
      <c r="D233" s="5" t="s">
        <v>358</v>
      </c>
      <c r="E233" s="12">
        <v>110259</v>
      </c>
      <c r="F233" s="5" t="s">
        <v>9</v>
      </c>
      <c r="G233" s="5" t="s">
        <v>335</v>
      </c>
      <c r="H233" s="5" t="s">
        <v>336</v>
      </c>
    </row>
    <row r="234" spans="1:8">
      <c r="A234" s="11">
        <v>233</v>
      </c>
      <c r="B234" s="4" t="s">
        <v>7</v>
      </c>
      <c r="C234" s="11">
        <v>11</v>
      </c>
      <c r="D234" s="4" t="s">
        <v>342</v>
      </c>
      <c r="E234" s="11">
        <v>110260</v>
      </c>
      <c r="F234" s="4" t="s">
        <v>9</v>
      </c>
      <c r="G234" s="4" t="s">
        <v>335</v>
      </c>
      <c r="H234" s="4" t="s">
        <v>342</v>
      </c>
    </row>
    <row r="235" spans="1:8">
      <c r="A235" s="12">
        <v>234</v>
      </c>
      <c r="B235" s="5" t="s">
        <v>7</v>
      </c>
      <c r="C235" s="12">
        <v>11</v>
      </c>
      <c r="D235" s="5" t="s">
        <v>359</v>
      </c>
      <c r="E235" s="12">
        <v>110261</v>
      </c>
      <c r="F235" s="5" t="s">
        <v>9</v>
      </c>
      <c r="G235" s="5" t="s">
        <v>335</v>
      </c>
      <c r="H235" s="5" t="s">
        <v>347</v>
      </c>
    </row>
    <row r="236" spans="1:8">
      <c r="A236" s="11">
        <v>235</v>
      </c>
      <c r="B236" s="4" t="s">
        <v>7</v>
      </c>
      <c r="C236" s="11">
        <v>11</v>
      </c>
      <c r="D236" s="4" t="s">
        <v>360</v>
      </c>
      <c r="E236" s="11">
        <v>110262</v>
      </c>
      <c r="F236" s="4" t="s">
        <v>9</v>
      </c>
      <c r="G236" s="4" t="s">
        <v>335</v>
      </c>
      <c r="H236" s="4" t="s">
        <v>361</v>
      </c>
    </row>
    <row r="237" spans="1:8">
      <c r="A237" s="12">
        <v>236</v>
      </c>
      <c r="B237" s="5" t="s">
        <v>7</v>
      </c>
      <c r="C237" s="12">
        <v>11</v>
      </c>
      <c r="D237" s="5" t="s">
        <v>362</v>
      </c>
      <c r="E237" s="12">
        <v>110263</v>
      </c>
      <c r="F237" s="5" t="s">
        <v>9</v>
      </c>
      <c r="G237" s="5" t="s">
        <v>335</v>
      </c>
      <c r="H237" s="5" t="s">
        <v>336</v>
      </c>
    </row>
    <row r="238" spans="1:8">
      <c r="A238" s="11">
        <v>237</v>
      </c>
      <c r="B238" s="4" t="s">
        <v>7</v>
      </c>
      <c r="C238" s="11">
        <v>11</v>
      </c>
      <c r="D238" s="4" t="s">
        <v>363</v>
      </c>
      <c r="E238" s="11">
        <v>110264</v>
      </c>
      <c r="F238" s="4" t="s">
        <v>9</v>
      </c>
      <c r="G238" s="4" t="s">
        <v>335</v>
      </c>
      <c r="H238" s="4" t="s">
        <v>347</v>
      </c>
    </row>
    <row r="239" spans="1:8">
      <c r="A239" s="12">
        <v>238</v>
      </c>
      <c r="B239" s="5" t="s">
        <v>7</v>
      </c>
      <c r="C239" s="12">
        <v>11</v>
      </c>
      <c r="D239" s="5" t="s">
        <v>364</v>
      </c>
      <c r="E239" s="12">
        <v>110265</v>
      </c>
      <c r="F239" s="5" t="s">
        <v>294</v>
      </c>
      <c r="G239" s="5" t="s">
        <v>365</v>
      </c>
      <c r="H239" s="5" t="s">
        <v>366</v>
      </c>
    </row>
    <row r="240" spans="1:8">
      <c r="A240" s="11">
        <v>239</v>
      </c>
      <c r="B240" s="4" t="s">
        <v>7</v>
      </c>
      <c r="C240" s="11">
        <v>11</v>
      </c>
      <c r="D240" s="4" t="s">
        <v>367</v>
      </c>
      <c r="E240" s="11">
        <v>110271</v>
      </c>
      <c r="F240" s="4" t="s">
        <v>9</v>
      </c>
      <c r="G240" s="4" t="s">
        <v>9</v>
      </c>
      <c r="H240" s="4" t="s">
        <v>368</v>
      </c>
    </row>
    <row r="241" spans="1:8">
      <c r="A241" s="12">
        <v>240</v>
      </c>
      <c r="B241" s="5" t="s">
        <v>7</v>
      </c>
      <c r="C241" s="12">
        <v>11</v>
      </c>
      <c r="D241" s="5" t="s">
        <v>369</v>
      </c>
      <c r="E241" s="12">
        <v>110272</v>
      </c>
      <c r="F241" s="5" t="s">
        <v>9</v>
      </c>
      <c r="G241" s="5" t="s">
        <v>9</v>
      </c>
      <c r="H241" s="5" t="s">
        <v>369</v>
      </c>
    </row>
    <row r="242" spans="1:8">
      <c r="A242" s="11">
        <v>241</v>
      </c>
      <c r="B242" s="4" t="s">
        <v>7</v>
      </c>
      <c r="C242" s="11">
        <v>11</v>
      </c>
      <c r="D242" s="4" t="s">
        <v>370</v>
      </c>
      <c r="E242" s="11">
        <v>110274</v>
      </c>
      <c r="F242" s="4" t="s">
        <v>9</v>
      </c>
      <c r="G242" s="4" t="s">
        <v>9</v>
      </c>
      <c r="H242" s="4" t="s">
        <v>371</v>
      </c>
    </row>
    <row r="243" spans="1:8">
      <c r="A243" s="12">
        <v>242</v>
      </c>
      <c r="B243" s="5" t="s">
        <v>7</v>
      </c>
      <c r="C243" s="12">
        <v>11</v>
      </c>
      <c r="D243" s="5" t="s">
        <v>21</v>
      </c>
      <c r="E243" s="12">
        <v>110275</v>
      </c>
      <c r="F243" s="5" t="s">
        <v>9</v>
      </c>
      <c r="G243" s="5" t="s">
        <v>9</v>
      </c>
      <c r="H243" s="5" t="s">
        <v>21</v>
      </c>
    </row>
    <row r="244" spans="1:8">
      <c r="A244" s="11">
        <v>243</v>
      </c>
      <c r="B244" s="4" t="s">
        <v>7</v>
      </c>
      <c r="C244" s="11">
        <v>11</v>
      </c>
      <c r="D244" s="4" t="s">
        <v>372</v>
      </c>
      <c r="E244" s="11">
        <v>110276</v>
      </c>
      <c r="F244" s="4" t="s">
        <v>9</v>
      </c>
      <c r="G244" s="4" t="s">
        <v>9</v>
      </c>
      <c r="H244" s="4" t="s">
        <v>373</v>
      </c>
    </row>
    <row r="245" spans="1:8">
      <c r="A245" s="12">
        <v>244</v>
      </c>
      <c r="B245" s="5" t="s">
        <v>7</v>
      </c>
      <c r="C245" s="12">
        <v>11</v>
      </c>
      <c r="D245" s="5" t="s">
        <v>374</v>
      </c>
      <c r="E245" s="12">
        <v>110277</v>
      </c>
      <c r="F245" s="5" t="s">
        <v>9</v>
      </c>
      <c r="G245" s="5" t="s">
        <v>9</v>
      </c>
      <c r="H245" s="5" t="s">
        <v>375</v>
      </c>
    </row>
    <row r="246" spans="1:8">
      <c r="A246" s="11">
        <v>245</v>
      </c>
      <c r="B246" s="4" t="s">
        <v>7</v>
      </c>
      <c r="C246" s="11">
        <v>11</v>
      </c>
      <c r="D246" s="4" t="s">
        <v>376</v>
      </c>
      <c r="E246" s="11">
        <v>110278</v>
      </c>
      <c r="F246" s="4" t="s">
        <v>9</v>
      </c>
      <c r="G246" s="4" t="s">
        <v>9</v>
      </c>
      <c r="H246" s="4" t="s">
        <v>21</v>
      </c>
    </row>
    <row r="247" spans="1:8">
      <c r="A247" s="12">
        <v>246</v>
      </c>
      <c r="B247" s="5" t="s">
        <v>7</v>
      </c>
      <c r="C247" s="12">
        <v>11</v>
      </c>
      <c r="D247" s="5" t="s">
        <v>377</v>
      </c>
      <c r="E247" s="12">
        <v>110279</v>
      </c>
      <c r="F247" s="5" t="s">
        <v>9</v>
      </c>
      <c r="G247" s="5" t="s">
        <v>9</v>
      </c>
      <c r="H247" s="5" t="s">
        <v>375</v>
      </c>
    </row>
    <row r="248" spans="1:8">
      <c r="A248" s="11">
        <v>247</v>
      </c>
      <c r="B248" s="4" t="s">
        <v>7</v>
      </c>
      <c r="C248" s="11">
        <v>11</v>
      </c>
      <c r="D248" s="4" t="s">
        <v>378</v>
      </c>
      <c r="E248" s="11">
        <v>110280</v>
      </c>
      <c r="F248" s="4" t="s">
        <v>9</v>
      </c>
      <c r="G248" s="4" t="s">
        <v>9</v>
      </c>
      <c r="H248" s="4" t="s">
        <v>378</v>
      </c>
    </row>
    <row r="249" spans="1:8">
      <c r="A249" s="12">
        <v>248</v>
      </c>
      <c r="B249" s="5" t="s">
        <v>7</v>
      </c>
      <c r="C249" s="12">
        <v>11</v>
      </c>
      <c r="D249" s="5" t="s">
        <v>379</v>
      </c>
      <c r="E249" s="12">
        <v>110281</v>
      </c>
      <c r="F249" s="5" t="s">
        <v>9</v>
      </c>
      <c r="G249" s="5" t="s">
        <v>9</v>
      </c>
      <c r="H249" s="5" t="s">
        <v>21</v>
      </c>
    </row>
    <row r="250" spans="1:8">
      <c r="A250" s="11">
        <v>249</v>
      </c>
      <c r="B250" s="4" t="s">
        <v>7</v>
      </c>
      <c r="C250" s="11">
        <v>11</v>
      </c>
      <c r="D250" s="4" t="s">
        <v>380</v>
      </c>
      <c r="E250" s="11">
        <v>110282</v>
      </c>
      <c r="F250" s="4" t="s">
        <v>9</v>
      </c>
      <c r="G250" s="4" t="s">
        <v>9</v>
      </c>
      <c r="H250" s="4" t="s">
        <v>369</v>
      </c>
    </row>
    <row r="251" spans="1:8">
      <c r="A251" s="12">
        <v>250</v>
      </c>
      <c r="B251" s="5" t="s">
        <v>7</v>
      </c>
      <c r="C251" s="12">
        <v>11</v>
      </c>
      <c r="D251" s="5" t="s">
        <v>381</v>
      </c>
      <c r="E251" s="12">
        <v>110283</v>
      </c>
      <c r="F251" s="5" t="s">
        <v>9</v>
      </c>
      <c r="G251" s="5" t="s">
        <v>9</v>
      </c>
      <c r="H251" s="5" t="s">
        <v>120</v>
      </c>
    </row>
    <row r="252" spans="1:8">
      <c r="A252" s="11">
        <v>251</v>
      </c>
      <c r="B252" s="4" t="s">
        <v>7</v>
      </c>
      <c r="C252" s="11">
        <v>11</v>
      </c>
      <c r="D252" s="4" t="s">
        <v>382</v>
      </c>
      <c r="E252" s="11">
        <v>110291</v>
      </c>
      <c r="F252" s="4" t="s">
        <v>9</v>
      </c>
      <c r="G252" s="4" t="s">
        <v>279</v>
      </c>
      <c r="H252" s="4" t="s">
        <v>382</v>
      </c>
    </row>
    <row r="253" spans="1:8">
      <c r="A253" s="12">
        <v>252</v>
      </c>
      <c r="B253" s="5" t="s">
        <v>7</v>
      </c>
      <c r="C253" s="12">
        <v>11</v>
      </c>
      <c r="D253" s="5" t="s">
        <v>383</v>
      </c>
      <c r="E253" s="12">
        <v>110292</v>
      </c>
      <c r="F253" s="5" t="s">
        <v>294</v>
      </c>
      <c r="G253" s="5" t="s">
        <v>304</v>
      </c>
      <c r="H253" s="5" t="s">
        <v>384</v>
      </c>
    </row>
    <row r="254" spans="1:8">
      <c r="A254" s="11">
        <v>253</v>
      </c>
      <c r="B254" s="4" t="s">
        <v>7</v>
      </c>
      <c r="C254" s="11">
        <v>11</v>
      </c>
      <c r="D254" s="4" t="s">
        <v>385</v>
      </c>
      <c r="E254" s="11">
        <v>110293</v>
      </c>
      <c r="F254" s="4" t="s">
        <v>294</v>
      </c>
      <c r="G254" s="4" t="s">
        <v>365</v>
      </c>
      <c r="H254" s="4" t="s">
        <v>386</v>
      </c>
    </row>
    <row r="255" spans="1:8">
      <c r="A255" s="12">
        <v>254</v>
      </c>
      <c r="B255" s="5" t="s">
        <v>7</v>
      </c>
      <c r="C255" s="12">
        <v>11</v>
      </c>
      <c r="D255" s="5" t="s">
        <v>387</v>
      </c>
      <c r="E255" s="12">
        <v>110294</v>
      </c>
      <c r="F255" s="5" t="s">
        <v>294</v>
      </c>
      <c r="G255" s="5" t="s">
        <v>304</v>
      </c>
      <c r="H255" s="5" t="s">
        <v>388</v>
      </c>
    </row>
    <row r="256" spans="1:8">
      <c r="A256" s="11">
        <v>255</v>
      </c>
      <c r="B256" s="4" t="s">
        <v>7</v>
      </c>
      <c r="C256" s="11">
        <v>11</v>
      </c>
      <c r="D256" s="4" t="s">
        <v>389</v>
      </c>
      <c r="E256" s="11">
        <v>110296</v>
      </c>
      <c r="F256" s="4" t="s">
        <v>268</v>
      </c>
      <c r="G256" s="4" t="s">
        <v>390</v>
      </c>
      <c r="H256" s="4" t="s">
        <v>391</v>
      </c>
    </row>
    <row r="257" spans="1:8">
      <c r="A257" s="12">
        <v>256</v>
      </c>
      <c r="B257" s="5" t="s">
        <v>7</v>
      </c>
      <c r="C257" s="12">
        <v>11</v>
      </c>
      <c r="D257" s="5" t="s">
        <v>392</v>
      </c>
      <c r="E257" s="12">
        <v>110297</v>
      </c>
      <c r="F257" s="5" t="s">
        <v>268</v>
      </c>
      <c r="G257" s="5" t="s">
        <v>390</v>
      </c>
      <c r="H257" s="5" t="s">
        <v>393</v>
      </c>
    </row>
    <row r="258" spans="1:8">
      <c r="A258" s="11">
        <v>257</v>
      </c>
      <c r="B258" s="4" t="s">
        <v>7</v>
      </c>
      <c r="C258" s="11">
        <v>11</v>
      </c>
      <c r="D258" s="4" t="s">
        <v>394</v>
      </c>
      <c r="E258" s="11">
        <v>110298</v>
      </c>
      <c r="F258" s="4" t="s">
        <v>268</v>
      </c>
      <c r="G258" s="4" t="s">
        <v>390</v>
      </c>
      <c r="H258" s="4" t="s">
        <v>394</v>
      </c>
    </row>
    <row r="259" spans="1:8">
      <c r="A259" s="12">
        <v>258</v>
      </c>
      <c r="B259" s="5" t="s">
        <v>7</v>
      </c>
      <c r="C259" s="12">
        <v>11</v>
      </c>
      <c r="D259" s="5" t="s">
        <v>395</v>
      </c>
      <c r="E259" s="12">
        <v>110299</v>
      </c>
      <c r="F259" s="5" t="s">
        <v>268</v>
      </c>
      <c r="G259" s="5" t="s">
        <v>390</v>
      </c>
      <c r="H259" s="5" t="s">
        <v>391</v>
      </c>
    </row>
    <row r="260" spans="1:8">
      <c r="A260" s="11">
        <v>259</v>
      </c>
      <c r="B260" s="4" t="s">
        <v>7</v>
      </c>
      <c r="C260" s="11">
        <v>11</v>
      </c>
      <c r="D260" s="4" t="s">
        <v>396</v>
      </c>
      <c r="E260" s="11">
        <v>110300</v>
      </c>
      <c r="F260" s="4" t="s">
        <v>268</v>
      </c>
      <c r="G260" s="4" t="s">
        <v>390</v>
      </c>
      <c r="H260" s="4" t="s">
        <v>397</v>
      </c>
    </row>
    <row r="261" spans="1:8">
      <c r="A261" s="12">
        <v>260</v>
      </c>
      <c r="B261" s="5" t="s">
        <v>7</v>
      </c>
      <c r="C261" s="12">
        <v>11</v>
      </c>
      <c r="D261" s="5" t="s">
        <v>398</v>
      </c>
      <c r="E261" s="12">
        <v>110301</v>
      </c>
      <c r="F261" s="5" t="s">
        <v>399</v>
      </c>
      <c r="G261" s="5" t="s">
        <v>400</v>
      </c>
      <c r="H261" s="5" t="s">
        <v>401</v>
      </c>
    </row>
    <row r="262" spans="1:8">
      <c r="A262" s="11">
        <v>261</v>
      </c>
      <c r="B262" s="4" t="s">
        <v>7</v>
      </c>
      <c r="C262" s="11">
        <v>11</v>
      </c>
      <c r="D262" s="4" t="s">
        <v>402</v>
      </c>
      <c r="E262" s="11">
        <v>110302</v>
      </c>
      <c r="F262" s="4" t="s">
        <v>399</v>
      </c>
      <c r="G262" s="4" t="s">
        <v>399</v>
      </c>
      <c r="H262" s="4" t="s">
        <v>403</v>
      </c>
    </row>
    <row r="263" spans="1:8">
      <c r="A263" s="12">
        <v>262</v>
      </c>
      <c r="B263" s="5" t="s">
        <v>7</v>
      </c>
      <c r="C263" s="12">
        <v>11</v>
      </c>
      <c r="D263" s="5" t="s">
        <v>404</v>
      </c>
      <c r="E263" s="12">
        <v>110303</v>
      </c>
      <c r="F263" s="5" t="s">
        <v>399</v>
      </c>
      <c r="G263" s="5" t="s">
        <v>405</v>
      </c>
      <c r="H263" s="5" t="s">
        <v>405</v>
      </c>
    </row>
    <row r="264" spans="1:8">
      <c r="A264" s="11">
        <v>263</v>
      </c>
      <c r="B264" s="4" t="s">
        <v>7</v>
      </c>
      <c r="C264" s="11">
        <v>11</v>
      </c>
      <c r="D264" s="4" t="s">
        <v>406</v>
      </c>
      <c r="E264" s="11">
        <v>110304</v>
      </c>
      <c r="F264" s="4" t="s">
        <v>399</v>
      </c>
      <c r="G264" s="4" t="s">
        <v>407</v>
      </c>
      <c r="H264" s="4" t="s">
        <v>408</v>
      </c>
    </row>
    <row r="265" spans="1:8">
      <c r="A265" s="12">
        <v>264</v>
      </c>
      <c r="B265" s="5" t="s">
        <v>7</v>
      </c>
      <c r="C265" s="12">
        <v>11</v>
      </c>
      <c r="D265" s="5" t="s">
        <v>409</v>
      </c>
      <c r="E265" s="12">
        <v>110305</v>
      </c>
      <c r="F265" s="5" t="s">
        <v>399</v>
      </c>
      <c r="G265" s="5" t="s">
        <v>400</v>
      </c>
      <c r="H265" s="5" t="s">
        <v>410</v>
      </c>
    </row>
    <row r="266" spans="1:8">
      <c r="A266" s="11">
        <v>265</v>
      </c>
      <c r="B266" s="4" t="s">
        <v>7</v>
      </c>
      <c r="C266" s="11">
        <v>11</v>
      </c>
      <c r="D266" s="4" t="s">
        <v>57</v>
      </c>
      <c r="E266" s="11">
        <v>110306</v>
      </c>
      <c r="F266" s="4" t="s">
        <v>399</v>
      </c>
      <c r="G266" s="4" t="s">
        <v>407</v>
      </c>
      <c r="H266" s="4" t="s">
        <v>411</v>
      </c>
    </row>
    <row r="267" spans="1:8">
      <c r="A267" s="12">
        <v>266</v>
      </c>
      <c r="B267" s="5" t="s">
        <v>7</v>
      </c>
      <c r="C267" s="12">
        <v>11</v>
      </c>
      <c r="D267" s="5" t="s">
        <v>412</v>
      </c>
      <c r="E267" s="12">
        <v>110307</v>
      </c>
      <c r="F267" s="5" t="s">
        <v>399</v>
      </c>
      <c r="G267" s="5" t="s">
        <v>399</v>
      </c>
      <c r="H267" s="5" t="s">
        <v>413</v>
      </c>
    </row>
    <row r="268" spans="1:8">
      <c r="A268" s="11">
        <v>267</v>
      </c>
      <c r="B268" s="4" t="s">
        <v>7</v>
      </c>
      <c r="C268" s="11">
        <v>11</v>
      </c>
      <c r="D268" s="4" t="s">
        <v>414</v>
      </c>
      <c r="E268" s="11">
        <v>110308</v>
      </c>
      <c r="F268" s="4" t="s">
        <v>399</v>
      </c>
      <c r="G268" s="4" t="s">
        <v>400</v>
      </c>
      <c r="H268" s="4" t="s">
        <v>415</v>
      </c>
    </row>
    <row r="269" spans="1:8">
      <c r="A269" s="12">
        <v>268</v>
      </c>
      <c r="B269" s="5" t="s">
        <v>7</v>
      </c>
      <c r="C269" s="12">
        <v>11</v>
      </c>
      <c r="D269" s="5" t="s">
        <v>416</v>
      </c>
      <c r="E269" s="12">
        <v>110309</v>
      </c>
      <c r="F269" s="5" t="s">
        <v>399</v>
      </c>
      <c r="G269" s="5" t="s">
        <v>399</v>
      </c>
      <c r="H269" s="5" t="s">
        <v>413</v>
      </c>
    </row>
    <row r="270" spans="1:8">
      <c r="A270" s="11">
        <v>269</v>
      </c>
      <c r="B270" s="4" t="s">
        <v>7</v>
      </c>
      <c r="C270" s="11">
        <v>11</v>
      </c>
      <c r="D270" s="4" t="s">
        <v>417</v>
      </c>
      <c r="E270" s="11">
        <v>110311</v>
      </c>
      <c r="F270" s="4" t="s">
        <v>268</v>
      </c>
      <c r="G270" s="4" t="s">
        <v>268</v>
      </c>
      <c r="H270" s="4" t="s">
        <v>418</v>
      </c>
    </row>
    <row r="271" spans="1:8">
      <c r="A271" s="12">
        <v>270</v>
      </c>
      <c r="B271" s="5" t="s">
        <v>7</v>
      </c>
      <c r="C271" s="12">
        <v>11</v>
      </c>
      <c r="D271" s="5" t="s">
        <v>419</v>
      </c>
      <c r="E271" s="12">
        <v>110312</v>
      </c>
      <c r="F271" s="5" t="s">
        <v>268</v>
      </c>
      <c r="G271" s="5" t="s">
        <v>268</v>
      </c>
      <c r="H271" s="5" t="s">
        <v>420</v>
      </c>
    </row>
    <row r="272" spans="1:8">
      <c r="A272" s="11">
        <v>271</v>
      </c>
      <c r="B272" s="4" t="s">
        <v>7</v>
      </c>
      <c r="C272" s="11">
        <v>11</v>
      </c>
      <c r="D272" s="4" t="s">
        <v>421</v>
      </c>
      <c r="E272" s="11">
        <v>110313</v>
      </c>
      <c r="F272" s="4" t="s">
        <v>268</v>
      </c>
      <c r="G272" s="4" t="s">
        <v>268</v>
      </c>
      <c r="H272" s="4" t="s">
        <v>422</v>
      </c>
    </row>
    <row r="273" spans="1:8">
      <c r="A273" s="12">
        <v>272</v>
      </c>
      <c r="B273" s="5" t="s">
        <v>7</v>
      </c>
      <c r="C273" s="12">
        <v>11</v>
      </c>
      <c r="D273" s="5" t="s">
        <v>423</v>
      </c>
      <c r="E273" s="12">
        <v>110314</v>
      </c>
      <c r="F273" s="5" t="s">
        <v>268</v>
      </c>
      <c r="G273" s="5" t="s">
        <v>268</v>
      </c>
      <c r="H273" s="5" t="s">
        <v>418</v>
      </c>
    </row>
    <row r="274" spans="1:8">
      <c r="A274" s="11">
        <v>273</v>
      </c>
      <c r="B274" s="4" t="s">
        <v>7</v>
      </c>
      <c r="C274" s="11">
        <v>11</v>
      </c>
      <c r="D274" s="4" t="s">
        <v>424</v>
      </c>
      <c r="E274" s="11">
        <v>110315</v>
      </c>
      <c r="F274" s="4" t="s">
        <v>268</v>
      </c>
      <c r="G274" s="4" t="s">
        <v>268</v>
      </c>
      <c r="H274" s="4" t="s">
        <v>425</v>
      </c>
    </row>
    <row r="275" spans="1:8">
      <c r="A275" s="12">
        <v>274</v>
      </c>
      <c r="B275" s="5" t="s">
        <v>7</v>
      </c>
      <c r="C275" s="12">
        <v>11</v>
      </c>
      <c r="D275" s="5" t="s">
        <v>426</v>
      </c>
      <c r="E275" s="12">
        <v>110316</v>
      </c>
      <c r="F275" s="5" t="s">
        <v>268</v>
      </c>
      <c r="G275" s="5" t="s">
        <v>268</v>
      </c>
      <c r="H275" s="5" t="s">
        <v>420</v>
      </c>
    </row>
    <row r="276" spans="1:8">
      <c r="A276" s="11">
        <v>275</v>
      </c>
      <c r="B276" s="4" t="s">
        <v>7</v>
      </c>
      <c r="C276" s="11">
        <v>11</v>
      </c>
      <c r="D276" s="4" t="s">
        <v>427</v>
      </c>
      <c r="E276" s="11">
        <v>110317</v>
      </c>
      <c r="F276" s="4" t="s">
        <v>268</v>
      </c>
      <c r="G276" s="4" t="s">
        <v>268</v>
      </c>
      <c r="H276" s="4" t="s">
        <v>422</v>
      </c>
    </row>
    <row r="277" spans="1:8">
      <c r="A277" s="12">
        <v>276</v>
      </c>
      <c r="B277" s="5" t="s">
        <v>7</v>
      </c>
      <c r="C277" s="12">
        <v>11</v>
      </c>
      <c r="D277" s="5" t="s">
        <v>428</v>
      </c>
      <c r="E277" s="12">
        <v>110318</v>
      </c>
      <c r="F277" s="5" t="s">
        <v>268</v>
      </c>
      <c r="G277" s="5" t="s">
        <v>268</v>
      </c>
      <c r="H277" s="5" t="s">
        <v>429</v>
      </c>
    </row>
    <row r="278" spans="1:8">
      <c r="A278" s="11">
        <v>277</v>
      </c>
      <c r="B278" s="4" t="s">
        <v>7</v>
      </c>
      <c r="C278" s="11">
        <v>11</v>
      </c>
      <c r="D278" s="4" t="s">
        <v>430</v>
      </c>
      <c r="E278" s="11">
        <v>110319</v>
      </c>
      <c r="F278" s="4" t="s">
        <v>268</v>
      </c>
      <c r="G278" s="4" t="s">
        <v>268</v>
      </c>
      <c r="H278" s="4" t="s">
        <v>431</v>
      </c>
    </row>
    <row r="279" spans="1:8">
      <c r="A279" s="12">
        <v>278</v>
      </c>
      <c r="B279" s="5" t="s">
        <v>7</v>
      </c>
      <c r="C279" s="12">
        <v>11</v>
      </c>
      <c r="D279" s="5" t="s">
        <v>432</v>
      </c>
      <c r="E279" s="12">
        <v>110321</v>
      </c>
      <c r="F279" s="5" t="s">
        <v>268</v>
      </c>
      <c r="G279" s="5" t="s">
        <v>268</v>
      </c>
      <c r="H279" s="5" t="s">
        <v>425</v>
      </c>
    </row>
    <row r="280" spans="1:8">
      <c r="A280" s="11">
        <v>279</v>
      </c>
      <c r="B280" s="4" t="s">
        <v>7</v>
      </c>
      <c r="C280" s="11">
        <v>11</v>
      </c>
      <c r="D280" s="4" t="s">
        <v>433</v>
      </c>
      <c r="E280" s="11">
        <v>110322</v>
      </c>
      <c r="F280" s="4" t="s">
        <v>268</v>
      </c>
      <c r="G280" s="4" t="s">
        <v>268</v>
      </c>
      <c r="H280" s="4" t="s">
        <v>434</v>
      </c>
    </row>
    <row r="281" spans="1:8">
      <c r="A281" s="12">
        <v>280</v>
      </c>
      <c r="B281" s="5" t="s">
        <v>7</v>
      </c>
      <c r="C281" s="12">
        <v>11</v>
      </c>
      <c r="D281" s="5" t="s">
        <v>435</v>
      </c>
      <c r="E281" s="12">
        <v>110323</v>
      </c>
      <c r="F281" s="5" t="s">
        <v>268</v>
      </c>
      <c r="G281" s="5" t="s">
        <v>268</v>
      </c>
      <c r="H281" s="5" t="s">
        <v>436</v>
      </c>
    </row>
    <row r="282" spans="1:8">
      <c r="A282" s="11">
        <v>281</v>
      </c>
      <c r="B282" s="4" t="s">
        <v>7</v>
      </c>
      <c r="C282" s="11">
        <v>11</v>
      </c>
      <c r="D282" s="4" t="s">
        <v>437</v>
      </c>
      <c r="E282" s="11">
        <v>110324</v>
      </c>
      <c r="F282" s="4" t="s">
        <v>268</v>
      </c>
      <c r="G282" s="4" t="s">
        <v>268</v>
      </c>
      <c r="H282" s="4" t="s">
        <v>438</v>
      </c>
    </row>
    <row r="283" spans="1:8">
      <c r="A283" s="12">
        <v>282</v>
      </c>
      <c r="B283" s="5" t="s">
        <v>7</v>
      </c>
      <c r="C283" s="12">
        <v>11</v>
      </c>
      <c r="D283" s="5" t="s">
        <v>439</v>
      </c>
      <c r="E283" s="12">
        <v>110325</v>
      </c>
      <c r="F283" s="5" t="s">
        <v>268</v>
      </c>
      <c r="G283" s="5" t="s">
        <v>268</v>
      </c>
      <c r="H283" s="5" t="s">
        <v>425</v>
      </c>
    </row>
    <row r="284" spans="1:8">
      <c r="A284" s="11">
        <v>283</v>
      </c>
      <c r="B284" s="4" t="s">
        <v>7</v>
      </c>
      <c r="C284" s="11">
        <v>11</v>
      </c>
      <c r="D284" s="4" t="s">
        <v>440</v>
      </c>
      <c r="E284" s="11">
        <v>110326</v>
      </c>
      <c r="F284" s="4" t="s">
        <v>268</v>
      </c>
      <c r="G284" s="4" t="s">
        <v>268</v>
      </c>
      <c r="H284" s="4" t="s">
        <v>434</v>
      </c>
    </row>
    <row r="285" spans="1:8">
      <c r="A285" s="12">
        <v>284</v>
      </c>
      <c r="B285" s="5" t="s">
        <v>7</v>
      </c>
      <c r="C285" s="12">
        <v>11</v>
      </c>
      <c r="D285" s="5" t="s">
        <v>441</v>
      </c>
      <c r="E285" s="12">
        <v>110327</v>
      </c>
      <c r="F285" s="5" t="s">
        <v>268</v>
      </c>
      <c r="G285" s="5" t="s">
        <v>268</v>
      </c>
      <c r="H285" s="5" t="s">
        <v>442</v>
      </c>
    </row>
    <row r="286" spans="1:8">
      <c r="A286" s="11">
        <v>285</v>
      </c>
      <c r="B286" s="4" t="s">
        <v>7</v>
      </c>
      <c r="C286" s="11">
        <v>11</v>
      </c>
      <c r="D286" s="4" t="s">
        <v>443</v>
      </c>
      <c r="E286" s="11">
        <v>110328</v>
      </c>
      <c r="F286" s="4" t="s">
        <v>268</v>
      </c>
      <c r="G286" s="4" t="s">
        <v>268</v>
      </c>
      <c r="H286" s="4" t="s">
        <v>434</v>
      </c>
    </row>
    <row r="287" spans="1:8">
      <c r="A287" s="12">
        <v>286</v>
      </c>
      <c r="B287" s="5" t="s">
        <v>7</v>
      </c>
      <c r="C287" s="12">
        <v>11</v>
      </c>
      <c r="D287" s="5" t="s">
        <v>444</v>
      </c>
      <c r="E287" s="12">
        <v>110329</v>
      </c>
      <c r="F287" s="5" t="s">
        <v>268</v>
      </c>
      <c r="G287" s="5" t="s">
        <v>268</v>
      </c>
      <c r="H287" s="5" t="s">
        <v>445</v>
      </c>
    </row>
    <row r="288" spans="1:8">
      <c r="A288" s="11">
        <v>287</v>
      </c>
      <c r="B288" s="4" t="s">
        <v>7</v>
      </c>
      <c r="C288" s="11">
        <v>11</v>
      </c>
      <c r="D288" s="4" t="s">
        <v>446</v>
      </c>
      <c r="E288" s="11">
        <v>110330</v>
      </c>
      <c r="F288" s="4" t="s">
        <v>268</v>
      </c>
      <c r="G288" s="4" t="s">
        <v>268</v>
      </c>
      <c r="H288" s="4" t="s">
        <v>425</v>
      </c>
    </row>
    <row r="289" spans="1:8">
      <c r="A289" s="12">
        <v>288</v>
      </c>
      <c r="B289" s="5" t="s">
        <v>7</v>
      </c>
      <c r="C289" s="12">
        <v>11</v>
      </c>
      <c r="D289" s="5" t="s">
        <v>447</v>
      </c>
      <c r="E289" s="12">
        <v>110331</v>
      </c>
      <c r="F289" s="5" t="s">
        <v>268</v>
      </c>
      <c r="G289" s="5" t="s">
        <v>268</v>
      </c>
      <c r="H289" s="5" t="s">
        <v>420</v>
      </c>
    </row>
    <row r="290" spans="1:8">
      <c r="A290" s="11">
        <v>289</v>
      </c>
      <c r="B290" s="4" t="s">
        <v>7</v>
      </c>
      <c r="C290" s="11">
        <v>11</v>
      </c>
      <c r="D290" s="4" t="s">
        <v>448</v>
      </c>
      <c r="E290" s="11">
        <v>110332</v>
      </c>
      <c r="F290" s="4" t="s">
        <v>268</v>
      </c>
      <c r="G290" s="4" t="s">
        <v>268</v>
      </c>
      <c r="H290" s="4" t="s">
        <v>418</v>
      </c>
    </row>
    <row r="291" spans="1:8">
      <c r="A291" s="12">
        <v>290</v>
      </c>
      <c r="B291" s="5" t="s">
        <v>7</v>
      </c>
      <c r="C291" s="12">
        <v>11</v>
      </c>
      <c r="D291" s="5" t="s">
        <v>449</v>
      </c>
      <c r="E291" s="12">
        <v>110333</v>
      </c>
      <c r="F291" s="5" t="s">
        <v>268</v>
      </c>
      <c r="G291" s="5" t="s">
        <v>268</v>
      </c>
      <c r="H291" s="5" t="s">
        <v>431</v>
      </c>
    </row>
    <row r="292" spans="1:8">
      <c r="A292" s="11">
        <v>291</v>
      </c>
      <c r="B292" s="4" t="s">
        <v>7</v>
      </c>
      <c r="C292" s="11">
        <v>11</v>
      </c>
      <c r="D292" s="4" t="s">
        <v>450</v>
      </c>
      <c r="E292" s="11">
        <v>110334</v>
      </c>
      <c r="F292" s="4" t="s">
        <v>268</v>
      </c>
      <c r="G292" s="4" t="s">
        <v>268</v>
      </c>
      <c r="H292" s="4" t="s">
        <v>431</v>
      </c>
    </row>
    <row r="293" spans="1:8">
      <c r="A293" s="12">
        <v>292</v>
      </c>
      <c r="B293" s="5" t="s">
        <v>7</v>
      </c>
      <c r="C293" s="12">
        <v>11</v>
      </c>
      <c r="D293" s="5" t="s">
        <v>451</v>
      </c>
      <c r="E293" s="12">
        <v>110335</v>
      </c>
      <c r="F293" s="5" t="s">
        <v>268</v>
      </c>
      <c r="G293" s="5" t="s">
        <v>268</v>
      </c>
      <c r="H293" s="5" t="s">
        <v>418</v>
      </c>
    </row>
    <row r="294" spans="1:8">
      <c r="A294" s="11">
        <v>293</v>
      </c>
      <c r="B294" s="4" t="s">
        <v>7</v>
      </c>
      <c r="C294" s="11">
        <v>11</v>
      </c>
      <c r="D294" s="4" t="s">
        <v>452</v>
      </c>
      <c r="E294" s="11">
        <v>110336</v>
      </c>
      <c r="F294" s="4" t="s">
        <v>268</v>
      </c>
      <c r="G294" s="4" t="s">
        <v>268</v>
      </c>
      <c r="H294" s="4" t="s">
        <v>425</v>
      </c>
    </row>
    <row r="295" spans="1:8">
      <c r="A295" s="12">
        <v>294</v>
      </c>
      <c r="B295" s="5" t="s">
        <v>7</v>
      </c>
      <c r="C295" s="12">
        <v>11</v>
      </c>
      <c r="D295" s="5" t="s">
        <v>453</v>
      </c>
      <c r="E295" s="12">
        <v>110337</v>
      </c>
      <c r="F295" s="5" t="s">
        <v>268</v>
      </c>
      <c r="G295" s="5" t="s">
        <v>268</v>
      </c>
      <c r="H295" s="5" t="s">
        <v>454</v>
      </c>
    </row>
    <row r="296" spans="1:8">
      <c r="A296" s="11">
        <v>295</v>
      </c>
      <c r="B296" s="4" t="s">
        <v>7</v>
      </c>
      <c r="C296" s="11">
        <v>11</v>
      </c>
      <c r="D296" s="4" t="s">
        <v>455</v>
      </c>
      <c r="E296" s="11">
        <v>110338</v>
      </c>
      <c r="F296" s="4" t="s">
        <v>268</v>
      </c>
      <c r="G296" s="4" t="s">
        <v>268</v>
      </c>
      <c r="H296" s="4" t="s">
        <v>425</v>
      </c>
    </row>
    <row r="297" spans="1:8">
      <c r="A297" s="12">
        <v>296</v>
      </c>
      <c r="B297" s="5" t="s">
        <v>7</v>
      </c>
      <c r="C297" s="12">
        <v>11</v>
      </c>
      <c r="D297" s="5" t="s">
        <v>456</v>
      </c>
      <c r="E297" s="12">
        <v>110339</v>
      </c>
      <c r="F297" s="5" t="s">
        <v>268</v>
      </c>
      <c r="G297" s="5" t="s">
        <v>268</v>
      </c>
      <c r="H297" s="5" t="s">
        <v>454</v>
      </c>
    </row>
    <row r="298" spans="1:8">
      <c r="A298" s="11">
        <v>297</v>
      </c>
      <c r="B298" s="4" t="s">
        <v>7</v>
      </c>
      <c r="C298" s="11">
        <v>11</v>
      </c>
      <c r="D298" s="4" t="s">
        <v>457</v>
      </c>
      <c r="E298" s="11">
        <v>110340</v>
      </c>
      <c r="F298" s="4" t="s">
        <v>268</v>
      </c>
      <c r="G298" s="4" t="s">
        <v>268</v>
      </c>
      <c r="H298" s="4" t="s">
        <v>458</v>
      </c>
    </row>
    <row r="299" spans="1:8">
      <c r="A299" s="12">
        <v>298</v>
      </c>
      <c r="B299" s="5" t="s">
        <v>7</v>
      </c>
      <c r="C299" s="12">
        <v>11</v>
      </c>
      <c r="D299" s="5" t="s">
        <v>459</v>
      </c>
      <c r="E299" s="12">
        <v>110341</v>
      </c>
      <c r="F299" s="5" t="s">
        <v>268</v>
      </c>
      <c r="G299" s="5" t="s">
        <v>268</v>
      </c>
      <c r="H299" s="5" t="s">
        <v>460</v>
      </c>
    </row>
    <row r="300" spans="1:8">
      <c r="A300" s="11">
        <v>299</v>
      </c>
      <c r="B300" s="4" t="s">
        <v>7</v>
      </c>
      <c r="C300" s="11">
        <v>11</v>
      </c>
      <c r="D300" s="4" t="s">
        <v>57</v>
      </c>
      <c r="E300" s="11">
        <v>110342</v>
      </c>
      <c r="F300" s="4" t="s">
        <v>268</v>
      </c>
      <c r="G300" s="4" t="s">
        <v>268</v>
      </c>
      <c r="H300" s="4" t="s">
        <v>431</v>
      </c>
    </row>
    <row r="301" spans="1:8">
      <c r="A301" s="12">
        <v>300</v>
      </c>
      <c r="B301" s="5" t="s">
        <v>7</v>
      </c>
      <c r="C301" s="12">
        <v>11</v>
      </c>
      <c r="D301" s="5" t="s">
        <v>461</v>
      </c>
      <c r="E301" s="12">
        <v>110343</v>
      </c>
      <c r="F301" s="5" t="s">
        <v>268</v>
      </c>
      <c r="G301" s="5" t="s">
        <v>268</v>
      </c>
      <c r="H301" s="5" t="s">
        <v>418</v>
      </c>
    </row>
    <row r="302" spans="1:8">
      <c r="A302" s="11">
        <v>301</v>
      </c>
      <c r="B302" s="4" t="s">
        <v>7</v>
      </c>
      <c r="C302" s="11">
        <v>11</v>
      </c>
      <c r="D302" s="4" t="s">
        <v>462</v>
      </c>
      <c r="E302" s="11">
        <v>110344</v>
      </c>
      <c r="F302" s="4" t="s">
        <v>268</v>
      </c>
      <c r="G302" s="4" t="s">
        <v>268</v>
      </c>
      <c r="H302" s="4" t="s">
        <v>438</v>
      </c>
    </row>
    <row r="303" spans="1:8">
      <c r="A303" s="12">
        <v>302</v>
      </c>
      <c r="B303" s="5" t="s">
        <v>7</v>
      </c>
      <c r="C303" s="12">
        <v>11</v>
      </c>
      <c r="D303" s="5" t="s">
        <v>463</v>
      </c>
      <c r="E303" s="12">
        <v>110345</v>
      </c>
      <c r="F303" s="5" t="s">
        <v>268</v>
      </c>
      <c r="G303" s="5" t="s">
        <v>268</v>
      </c>
      <c r="H303" s="5" t="s">
        <v>418</v>
      </c>
    </row>
    <row r="304" spans="1:8">
      <c r="A304" s="11">
        <v>303</v>
      </c>
      <c r="B304" s="4" t="s">
        <v>7</v>
      </c>
      <c r="C304" s="11">
        <v>11</v>
      </c>
      <c r="D304" s="4" t="s">
        <v>464</v>
      </c>
      <c r="E304" s="11">
        <v>110346</v>
      </c>
      <c r="F304" s="4" t="s">
        <v>268</v>
      </c>
      <c r="G304" s="4" t="s">
        <v>268</v>
      </c>
      <c r="H304" s="4" t="s">
        <v>458</v>
      </c>
    </row>
    <row r="305" spans="1:8">
      <c r="A305" s="12">
        <v>304</v>
      </c>
      <c r="B305" s="5" t="s">
        <v>7</v>
      </c>
      <c r="C305" s="12">
        <v>11</v>
      </c>
      <c r="D305" s="5" t="s">
        <v>465</v>
      </c>
      <c r="E305" s="12">
        <v>110347</v>
      </c>
      <c r="F305" s="5" t="s">
        <v>268</v>
      </c>
      <c r="G305" s="5" t="s">
        <v>268</v>
      </c>
      <c r="H305" s="5" t="s">
        <v>418</v>
      </c>
    </row>
    <row r="306" spans="1:8">
      <c r="A306" s="11">
        <v>305</v>
      </c>
      <c r="B306" s="4" t="s">
        <v>7</v>
      </c>
      <c r="C306" s="11">
        <v>11</v>
      </c>
      <c r="D306" s="4" t="s">
        <v>466</v>
      </c>
      <c r="E306" s="11">
        <v>110361</v>
      </c>
      <c r="F306" s="4" t="s">
        <v>142</v>
      </c>
      <c r="G306" s="4" t="s">
        <v>142</v>
      </c>
      <c r="H306" s="4" t="s">
        <v>467</v>
      </c>
    </row>
    <row r="307" spans="1:8">
      <c r="A307" s="12">
        <v>306</v>
      </c>
      <c r="B307" s="5" t="s">
        <v>7</v>
      </c>
      <c r="C307" s="12">
        <v>11</v>
      </c>
      <c r="D307" s="5" t="s">
        <v>468</v>
      </c>
      <c r="E307" s="12">
        <v>110362</v>
      </c>
      <c r="F307" s="5" t="s">
        <v>142</v>
      </c>
      <c r="G307" s="5" t="s">
        <v>142</v>
      </c>
      <c r="H307" s="5" t="s">
        <v>469</v>
      </c>
    </row>
    <row r="308" spans="1:8">
      <c r="A308" s="11">
        <v>307</v>
      </c>
      <c r="B308" s="4" t="s">
        <v>7</v>
      </c>
      <c r="C308" s="11">
        <v>11</v>
      </c>
      <c r="D308" s="4" t="s">
        <v>470</v>
      </c>
      <c r="E308" s="11">
        <v>110363</v>
      </c>
      <c r="F308" s="4" t="s">
        <v>142</v>
      </c>
      <c r="G308" s="4" t="s">
        <v>142</v>
      </c>
      <c r="H308" s="4" t="s">
        <v>471</v>
      </c>
    </row>
    <row r="309" spans="1:8">
      <c r="A309" s="12">
        <v>308</v>
      </c>
      <c r="B309" s="5" t="s">
        <v>7</v>
      </c>
      <c r="C309" s="12">
        <v>11</v>
      </c>
      <c r="D309" s="5" t="s">
        <v>472</v>
      </c>
      <c r="E309" s="12">
        <v>110364</v>
      </c>
      <c r="F309" s="5" t="s">
        <v>142</v>
      </c>
      <c r="G309" s="5" t="s">
        <v>142</v>
      </c>
      <c r="H309" s="5" t="s">
        <v>473</v>
      </c>
    </row>
    <row r="310" spans="1:8">
      <c r="A310" s="11">
        <v>309</v>
      </c>
      <c r="B310" s="4" t="s">
        <v>7</v>
      </c>
      <c r="C310" s="11">
        <v>11</v>
      </c>
      <c r="D310" s="4" t="s">
        <v>474</v>
      </c>
      <c r="E310" s="11">
        <v>110365</v>
      </c>
      <c r="F310" s="4" t="s">
        <v>142</v>
      </c>
      <c r="G310" s="4" t="s">
        <v>142</v>
      </c>
      <c r="H310" s="4" t="s">
        <v>475</v>
      </c>
    </row>
    <row r="311" spans="1:8">
      <c r="A311" s="12">
        <v>310</v>
      </c>
      <c r="B311" s="5" t="s">
        <v>7</v>
      </c>
      <c r="C311" s="12">
        <v>11</v>
      </c>
      <c r="D311" s="5" t="s">
        <v>476</v>
      </c>
      <c r="E311" s="12">
        <v>110366</v>
      </c>
      <c r="F311" s="5" t="s">
        <v>142</v>
      </c>
      <c r="G311" s="5" t="s">
        <v>142</v>
      </c>
      <c r="H311" s="5" t="s">
        <v>477</v>
      </c>
    </row>
    <row r="312" spans="1:8">
      <c r="A312" s="11">
        <v>311</v>
      </c>
      <c r="B312" s="4" t="s">
        <v>7</v>
      </c>
      <c r="C312" s="11">
        <v>11</v>
      </c>
      <c r="D312" s="4" t="s">
        <v>478</v>
      </c>
      <c r="E312" s="11">
        <v>110367</v>
      </c>
      <c r="F312" s="4" t="s">
        <v>142</v>
      </c>
      <c r="G312" s="4" t="s">
        <v>142</v>
      </c>
      <c r="H312" s="4" t="s">
        <v>467</v>
      </c>
    </row>
    <row r="313" spans="1:8">
      <c r="A313" s="12">
        <v>312</v>
      </c>
      <c r="B313" s="5" t="s">
        <v>7</v>
      </c>
      <c r="C313" s="12">
        <v>11</v>
      </c>
      <c r="D313" s="5" t="s">
        <v>479</v>
      </c>
      <c r="E313" s="12">
        <v>110368</v>
      </c>
      <c r="F313" s="5" t="s">
        <v>142</v>
      </c>
      <c r="G313" s="5" t="s">
        <v>142</v>
      </c>
      <c r="H313" s="5" t="s">
        <v>480</v>
      </c>
    </row>
    <row r="314" spans="1:8">
      <c r="A314" s="11">
        <v>313</v>
      </c>
      <c r="B314" s="4" t="s">
        <v>7</v>
      </c>
      <c r="C314" s="11">
        <v>11</v>
      </c>
      <c r="D314" s="4" t="s">
        <v>481</v>
      </c>
      <c r="E314" s="11">
        <v>110369</v>
      </c>
      <c r="F314" s="4" t="s">
        <v>142</v>
      </c>
      <c r="G314" s="4" t="s">
        <v>142</v>
      </c>
      <c r="H314" s="4" t="s">
        <v>482</v>
      </c>
    </row>
    <row r="315" spans="1:8">
      <c r="A315" s="12">
        <v>314</v>
      </c>
      <c r="B315" s="5" t="s">
        <v>7</v>
      </c>
      <c r="C315" s="12">
        <v>11</v>
      </c>
      <c r="D315" s="5" t="s">
        <v>483</v>
      </c>
      <c r="E315" s="12">
        <v>110371</v>
      </c>
      <c r="F315" s="5" t="s">
        <v>142</v>
      </c>
      <c r="G315" s="5" t="s">
        <v>142</v>
      </c>
      <c r="H315" s="5" t="s">
        <v>82</v>
      </c>
    </row>
    <row r="316" spans="1:8">
      <c r="A316" s="11">
        <v>315</v>
      </c>
      <c r="B316" s="4" t="s">
        <v>7</v>
      </c>
      <c r="C316" s="11">
        <v>11</v>
      </c>
      <c r="D316" s="4" t="s">
        <v>484</v>
      </c>
      <c r="E316" s="11">
        <v>110372</v>
      </c>
      <c r="F316" s="4" t="s">
        <v>142</v>
      </c>
      <c r="G316" s="4" t="s">
        <v>142</v>
      </c>
      <c r="H316" s="4" t="s">
        <v>477</v>
      </c>
    </row>
    <row r="317" spans="1:8">
      <c r="A317" s="12">
        <v>316</v>
      </c>
      <c r="B317" s="5" t="s">
        <v>7</v>
      </c>
      <c r="C317" s="12">
        <v>11</v>
      </c>
      <c r="D317" s="5" t="s">
        <v>485</v>
      </c>
      <c r="E317" s="12">
        <v>110373</v>
      </c>
      <c r="F317" s="5" t="s">
        <v>142</v>
      </c>
      <c r="G317" s="5" t="s">
        <v>142</v>
      </c>
      <c r="H317" s="5" t="s">
        <v>486</v>
      </c>
    </row>
    <row r="318" spans="1:8">
      <c r="A318" s="11">
        <v>317</v>
      </c>
      <c r="B318" s="4" t="s">
        <v>7</v>
      </c>
      <c r="C318" s="11">
        <v>11</v>
      </c>
      <c r="D318" s="4" t="s">
        <v>82</v>
      </c>
      <c r="E318" s="11">
        <v>110374</v>
      </c>
      <c r="F318" s="4" t="s">
        <v>142</v>
      </c>
      <c r="G318" s="4" t="s">
        <v>142</v>
      </c>
      <c r="H318" s="4" t="s">
        <v>82</v>
      </c>
    </row>
    <row r="319" spans="1:8">
      <c r="A319" s="12">
        <v>318</v>
      </c>
      <c r="B319" s="5" t="s">
        <v>7</v>
      </c>
      <c r="C319" s="12">
        <v>11</v>
      </c>
      <c r="D319" s="5" t="s">
        <v>487</v>
      </c>
      <c r="E319" s="12">
        <v>110375</v>
      </c>
      <c r="F319" s="5" t="s">
        <v>142</v>
      </c>
      <c r="G319" s="5" t="s">
        <v>142</v>
      </c>
      <c r="H319" s="5" t="s">
        <v>471</v>
      </c>
    </row>
    <row r="320" spans="1:8">
      <c r="A320" s="11">
        <v>319</v>
      </c>
      <c r="B320" s="4" t="s">
        <v>7</v>
      </c>
      <c r="C320" s="11">
        <v>11</v>
      </c>
      <c r="D320" s="4" t="s">
        <v>488</v>
      </c>
      <c r="E320" s="11">
        <v>110377</v>
      </c>
      <c r="F320" s="4" t="s">
        <v>142</v>
      </c>
      <c r="G320" s="4" t="s">
        <v>142</v>
      </c>
      <c r="H320" s="4" t="s">
        <v>489</v>
      </c>
    </row>
    <row r="321" spans="1:8">
      <c r="A321" s="12">
        <v>320</v>
      </c>
      <c r="B321" s="5" t="s">
        <v>7</v>
      </c>
      <c r="C321" s="12">
        <v>11</v>
      </c>
      <c r="D321" s="5" t="s">
        <v>490</v>
      </c>
      <c r="E321" s="12">
        <v>110378</v>
      </c>
      <c r="F321" s="5" t="s">
        <v>142</v>
      </c>
      <c r="G321" s="5" t="s">
        <v>142</v>
      </c>
      <c r="H321" s="5" t="s">
        <v>491</v>
      </c>
    </row>
    <row r="322" spans="1:8">
      <c r="A322" s="11">
        <v>321</v>
      </c>
      <c r="B322" s="4" t="s">
        <v>7</v>
      </c>
      <c r="C322" s="11">
        <v>11</v>
      </c>
      <c r="D322" s="4" t="s">
        <v>492</v>
      </c>
      <c r="E322" s="11">
        <v>110379</v>
      </c>
      <c r="F322" s="4" t="s">
        <v>142</v>
      </c>
      <c r="G322" s="4" t="s">
        <v>142</v>
      </c>
      <c r="H322" s="4" t="s">
        <v>493</v>
      </c>
    </row>
    <row r="323" spans="1:8">
      <c r="A323" s="12">
        <v>322</v>
      </c>
      <c r="B323" s="5" t="s">
        <v>7</v>
      </c>
      <c r="C323" s="12">
        <v>11</v>
      </c>
      <c r="D323" s="5" t="s">
        <v>494</v>
      </c>
      <c r="E323" s="12">
        <v>110380</v>
      </c>
      <c r="F323" s="5" t="s">
        <v>142</v>
      </c>
      <c r="G323" s="5" t="s">
        <v>142</v>
      </c>
      <c r="H323" s="5" t="s">
        <v>495</v>
      </c>
    </row>
    <row r="324" spans="1:8">
      <c r="A324" s="11">
        <v>323</v>
      </c>
      <c r="B324" s="4" t="s">
        <v>7</v>
      </c>
      <c r="C324" s="11">
        <v>11</v>
      </c>
      <c r="D324" s="4" t="s">
        <v>496</v>
      </c>
      <c r="E324" s="11">
        <v>110381</v>
      </c>
      <c r="F324" s="4" t="s">
        <v>142</v>
      </c>
      <c r="G324" s="4" t="s">
        <v>142</v>
      </c>
      <c r="H324" s="4" t="s">
        <v>491</v>
      </c>
    </row>
    <row r="325" spans="1:8">
      <c r="A325" s="12">
        <v>324</v>
      </c>
      <c r="B325" s="5" t="s">
        <v>7</v>
      </c>
      <c r="C325" s="12">
        <v>11</v>
      </c>
      <c r="D325" s="5" t="s">
        <v>497</v>
      </c>
      <c r="E325" s="12">
        <v>110382</v>
      </c>
      <c r="F325" s="5" t="s">
        <v>142</v>
      </c>
      <c r="G325" s="5" t="s">
        <v>142</v>
      </c>
      <c r="H325" s="5" t="s">
        <v>471</v>
      </c>
    </row>
    <row r="326" spans="1:8">
      <c r="A326" s="11">
        <v>325</v>
      </c>
      <c r="B326" s="4" t="s">
        <v>7</v>
      </c>
      <c r="C326" s="11">
        <v>11</v>
      </c>
      <c r="D326" s="4" t="s">
        <v>498</v>
      </c>
      <c r="E326" s="11">
        <v>110383</v>
      </c>
      <c r="F326" s="4" t="s">
        <v>142</v>
      </c>
      <c r="G326" s="4" t="s">
        <v>142</v>
      </c>
      <c r="H326" s="4" t="s">
        <v>499</v>
      </c>
    </row>
    <row r="327" spans="1:8">
      <c r="A327" s="12">
        <v>326</v>
      </c>
      <c r="B327" s="5" t="s">
        <v>7</v>
      </c>
      <c r="C327" s="12">
        <v>11</v>
      </c>
      <c r="D327" s="5" t="s">
        <v>500</v>
      </c>
      <c r="E327" s="12">
        <v>110384</v>
      </c>
      <c r="F327" s="5" t="s">
        <v>142</v>
      </c>
      <c r="G327" s="5" t="s">
        <v>142</v>
      </c>
      <c r="H327" s="5" t="s">
        <v>499</v>
      </c>
    </row>
    <row r="328" spans="1:8">
      <c r="A328" s="11">
        <v>327</v>
      </c>
      <c r="B328" s="4" t="s">
        <v>7</v>
      </c>
      <c r="C328" s="11">
        <v>11</v>
      </c>
      <c r="D328" s="4" t="s">
        <v>501</v>
      </c>
      <c r="E328" s="11">
        <v>110385</v>
      </c>
      <c r="F328" s="4" t="s">
        <v>142</v>
      </c>
      <c r="G328" s="4" t="s">
        <v>142</v>
      </c>
      <c r="H328" s="4" t="s">
        <v>502</v>
      </c>
    </row>
    <row r="329" spans="1:8">
      <c r="A329" s="12">
        <v>328</v>
      </c>
      <c r="B329" s="5" t="s">
        <v>7</v>
      </c>
      <c r="C329" s="12">
        <v>11</v>
      </c>
      <c r="D329" s="5" t="s">
        <v>503</v>
      </c>
      <c r="E329" s="12">
        <v>110386</v>
      </c>
      <c r="F329" s="5" t="s">
        <v>142</v>
      </c>
      <c r="G329" s="5" t="s">
        <v>142</v>
      </c>
      <c r="H329" s="5" t="s">
        <v>82</v>
      </c>
    </row>
    <row r="330" spans="1:8">
      <c r="A330" s="11">
        <v>329</v>
      </c>
      <c r="B330" s="4" t="s">
        <v>7</v>
      </c>
      <c r="C330" s="11">
        <v>11</v>
      </c>
      <c r="D330" s="4" t="s">
        <v>504</v>
      </c>
      <c r="E330" s="11">
        <v>110387</v>
      </c>
      <c r="F330" s="4" t="s">
        <v>142</v>
      </c>
      <c r="G330" s="4" t="s">
        <v>142</v>
      </c>
      <c r="H330" s="4" t="s">
        <v>505</v>
      </c>
    </row>
    <row r="331" spans="1:8">
      <c r="A331" s="12">
        <v>330</v>
      </c>
      <c r="B331" s="5" t="s">
        <v>7</v>
      </c>
      <c r="C331" s="12">
        <v>11</v>
      </c>
      <c r="D331" s="5" t="s">
        <v>506</v>
      </c>
      <c r="E331" s="12">
        <v>110388</v>
      </c>
      <c r="F331" s="5" t="s">
        <v>142</v>
      </c>
      <c r="G331" s="5" t="s">
        <v>142</v>
      </c>
      <c r="H331" s="5" t="s">
        <v>505</v>
      </c>
    </row>
    <row r="332" spans="1:8">
      <c r="A332" s="11">
        <v>331</v>
      </c>
      <c r="B332" s="4" t="s">
        <v>7</v>
      </c>
      <c r="C332" s="11">
        <v>11</v>
      </c>
      <c r="D332" s="4" t="s">
        <v>507</v>
      </c>
      <c r="E332" s="11">
        <v>110389</v>
      </c>
      <c r="F332" s="4" t="s">
        <v>142</v>
      </c>
      <c r="G332" s="4" t="s">
        <v>142</v>
      </c>
      <c r="H332" s="4" t="s">
        <v>508</v>
      </c>
    </row>
    <row r="333" spans="1:8">
      <c r="A333" s="12">
        <v>332</v>
      </c>
      <c r="B333" s="5" t="s">
        <v>7</v>
      </c>
      <c r="C333" s="12">
        <v>11</v>
      </c>
      <c r="D333" s="5" t="s">
        <v>509</v>
      </c>
      <c r="E333" s="12">
        <v>110390</v>
      </c>
      <c r="F333" s="5" t="s">
        <v>142</v>
      </c>
      <c r="G333" s="5" t="s">
        <v>142</v>
      </c>
      <c r="H333" s="5" t="s">
        <v>509</v>
      </c>
    </row>
    <row r="334" spans="1:8">
      <c r="A334" s="11">
        <v>333</v>
      </c>
      <c r="B334" s="4" t="s">
        <v>7</v>
      </c>
      <c r="C334" s="11">
        <v>11</v>
      </c>
      <c r="D334" s="4" t="s">
        <v>510</v>
      </c>
      <c r="E334" s="11">
        <v>110391</v>
      </c>
      <c r="F334" s="4" t="s">
        <v>142</v>
      </c>
      <c r="G334" s="4" t="s">
        <v>142</v>
      </c>
      <c r="H334" s="4" t="s">
        <v>473</v>
      </c>
    </row>
    <row r="335" spans="1:8">
      <c r="A335" s="12">
        <v>334</v>
      </c>
      <c r="B335" s="5" t="s">
        <v>7</v>
      </c>
      <c r="C335" s="12">
        <v>11</v>
      </c>
      <c r="D335" s="5" t="s">
        <v>511</v>
      </c>
      <c r="E335" s="12">
        <v>110392</v>
      </c>
      <c r="F335" s="5" t="s">
        <v>142</v>
      </c>
      <c r="G335" s="5" t="s">
        <v>142</v>
      </c>
      <c r="H335" s="5" t="s">
        <v>491</v>
      </c>
    </row>
    <row r="336" spans="1:8">
      <c r="A336" s="11">
        <v>335</v>
      </c>
      <c r="B336" s="4" t="s">
        <v>7</v>
      </c>
      <c r="C336" s="11">
        <v>11</v>
      </c>
      <c r="D336" s="4" t="s">
        <v>512</v>
      </c>
      <c r="E336" s="11">
        <v>110394</v>
      </c>
      <c r="F336" s="4" t="s">
        <v>142</v>
      </c>
      <c r="G336" s="4" t="s">
        <v>142</v>
      </c>
      <c r="H336" s="4" t="s">
        <v>475</v>
      </c>
    </row>
    <row r="337" spans="1:8">
      <c r="A337" s="12">
        <v>336</v>
      </c>
      <c r="B337" s="5" t="s">
        <v>7</v>
      </c>
      <c r="C337" s="12">
        <v>11</v>
      </c>
      <c r="D337" s="5" t="s">
        <v>513</v>
      </c>
      <c r="E337" s="12">
        <v>110395</v>
      </c>
      <c r="F337" s="5" t="s">
        <v>142</v>
      </c>
      <c r="G337" s="5" t="s">
        <v>142</v>
      </c>
      <c r="H337" s="5" t="s">
        <v>489</v>
      </c>
    </row>
    <row r="338" spans="1:8">
      <c r="A338" s="11">
        <v>337</v>
      </c>
      <c r="B338" s="4" t="s">
        <v>7</v>
      </c>
      <c r="C338" s="11">
        <v>11</v>
      </c>
      <c r="D338" s="4" t="s">
        <v>514</v>
      </c>
      <c r="E338" s="11">
        <v>110396</v>
      </c>
      <c r="F338" s="4" t="s">
        <v>142</v>
      </c>
      <c r="G338" s="4" t="s">
        <v>142</v>
      </c>
      <c r="H338" s="4" t="s">
        <v>515</v>
      </c>
    </row>
    <row r="339" spans="1:8">
      <c r="A339" s="12">
        <v>338</v>
      </c>
      <c r="B339" s="5" t="s">
        <v>7</v>
      </c>
      <c r="C339" s="12">
        <v>11</v>
      </c>
      <c r="D339" s="5" t="s">
        <v>516</v>
      </c>
      <c r="E339" s="12">
        <v>110397</v>
      </c>
      <c r="F339" s="5" t="s">
        <v>142</v>
      </c>
      <c r="G339" s="5" t="s">
        <v>142</v>
      </c>
      <c r="H339" s="5" t="s">
        <v>516</v>
      </c>
    </row>
    <row r="340" spans="1:8">
      <c r="A340" s="11">
        <v>339</v>
      </c>
      <c r="B340" s="4" t="s">
        <v>7</v>
      </c>
      <c r="C340" s="11">
        <v>11</v>
      </c>
      <c r="D340" s="4" t="s">
        <v>517</v>
      </c>
      <c r="E340" s="11">
        <v>110398</v>
      </c>
      <c r="F340" s="4" t="s">
        <v>142</v>
      </c>
      <c r="G340" s="4" t="s">
        <v>142</v>
      </c>
      <c r="H340" s="4" t="s">
        <v>518</v>
      </c>
    </row>
    <row r="341" spans="1:8">
      <c r="A341" s="12">
        <v>340</v>
      </c>
      <c r="B341" s="5" t="s">
        <v>7</v>
      </c>
      <c r="C341" s="12">
        <v>11</v>
      </c>
      <c r="D341" s="5" t="s">
        <v>305</v>
      </c>
      <c r="E341" s="12">
        <v>110399</v>
      </c>
      <c r="F341" s="5" t="s">
        <v>142</v>
      </c>
      <c r="G341" s="5" t="s">
        <v>142</v>
      </c>
      <c r="H341" s="5" t="s">
        <v>305</v>
      </c>
    </row>
    <row r="342" spans="1:8">
      <c r="A342" s="11">
        <v>341</v>
      </c>
      <c r="B342" s="4" t="s">
        <v>7</v>
      </c>
      <c r="C342" s="11">
        <v>11</v>
      </c>
      <c r="D342" s="4" t="s">
        <v>519</v>
      </c>
      <c r="E342" s="11">
        <v>110400</v>
      </c>
      <c r="F342" s="4" t="s">
        <v>142</v>
      </c>
      <c r="G342" s="4" t="s">
        <v>142</v>
      </c>
      <c r="H342" s="4" t="s">
        <v>82</v>
      </c>
    </row>
    <row r="343" spans="1:8">
      <c r="A343" s="12">
        <v>342</v>
      </c>
      <c r="B343" s="5" t="s">
        <v>7</v>
      </c>
      <c r="C343" s="12">
        <v>11</v>
      </c>
      <c r="D343" s="5" t="s">
        <v>520</v>
      </c>
      <c r="E343" s="12">
        <v>110401</v>
      </c>
      <c r="F343" s="5" t="s">
        <v>142</v>
      </c>
      <c r="G343" s="5" t="s">
        <v>142</v>
      </c>
      <c r="H343" s="5" t="s">
        <v>502</v>
      </c>
    </row>
    <row r="344" spans="1:8">
      <c r="A344" s="11">
        <v>343</v>
      </c>
      <c r="B344" s="4" t="s">
        <v>7</v>
      </c>
      <c r="C344" s="11">
        <v>11</v>
      </c>
      <c r="D344" s="4" t="s">
        <v>521</v>
      </c>
      <c r="E344" s="11">
        <v>110402</v>
      </c>
      <c r="F344" s="4" t="s">
        <v>142</v>
      </c>
      <c r="G344" s="4" t="s">
        <v>142</v>
      </c>
      <c r="H344" s="4" t="s">
        <v>473</v>
      </c>
    </row>
    <row r="345" spans="1:8">
      <c r="A345" s="12">
        <v>344</v>
      </c>
      <c r="B345" s="5" t="s">
        <v>7</v>
      </c>
      <c r="C345" s="12">
        <v>11</v>
      </c>
      <c r="D345" s="5" t="s">
        <v>522</v>
      </c>
      <c r="E345" s="12">
        <v>110403</v>
      </c>
      <c r="F345" s="5" t="s">
        <v>142</v>
      </c>
      <c r="G345" s="5" t="s">
        <v>142</v>
      </c>
      <c r="H345" s="5" t="s">
        <v>523</v>
      </c>
    </row>
    <row r="346" spans="1:8">
      <c r="A346" s="11">
        <v>345</v>
      </c>
      <c r="B346" s="4" t="s">
        <v>7</v>
      </c>
      <c r="C346" s="11">
        <v>11</v>
      </c>
      <c r="D346" s="4" t="s">
        <v>524</v>
      </c>
      <c r="E346" s="11">
        <v>110404</v>
      </c>
      <c r="F346" s="4" t="s">
        <v>142</v>
      </c>
      <c r="G346" s="4" t="s">
        <v>142</v>
      </c>
      <c r="H346" s="4" t="s">
        <v>467</v>
      </c>
    </row>
    <row r="347" spans="1:8">
      <c r="A347" s="12">
        <v>346</v>
      </c>
      <c r="B347" s="5" t="s">
        <v>7</v>
      </c>
      <c r="C347" s="12">
        <v>11</v>
      </c>
      <c r="D347" s="5" t="s">
        <v>525</v>
      </c>
      <c r="E347" s="12">
        <v>110405</v>
      </c>
      <c r="F347" s="5" t="s">
        <v>142</v>
      </c>
      <c r="G347" s="5" t="s">
        <v>142</v>
      </c>
      <c r="H347" s="5" t="s">
        <v>489</v>
      </c>
    </row>
    <row r="348" spans="1:8">
      <c r="A348" s="11">
        <v>347</v>
      </c>
      <c r="B348" s="4" t="s">
        <v>7</v>
      </c>
      <c r="C348" s="11">
        <v>11</v>
      </c>
      <c r="D348" s="4" t="s">
        <v>493</v>
      </c>
      <c r="E348" s="11">
        <v>110406</v>
      </c>
      <c r="F348" s="4" t="s">
        <v>142</v>
      </c>
      <c r="G348" s="4" t="s">
        <v>142</v>
      </c>
      <c r="H348" s="4" t="s">
        <v>493</v>
      </c>
    </row>
    <row r="349" spans="1:8">
      <c r="A349" s="12">
        <v>348</v>
      </c>
      <c r="B349" s="5" t="s">
        <v>7</v>
      </c>
      <c r="C349" s="12">
        <v>11</v>
      </c>
      <c r="D349" s="5" t="s">
        <v>526</v>
      </c>
      <c r="E349" s="12">
        <v>110407</v>
      </c>
      <c r="F349" s="5" t="s">
        <v>142</v>
      </c>
      <c r="G349" s="5" t="s">
        <v>142</v>
      </c>
      <c r="H349" s="5" t="s">
        <v>82</v>
      </c>
    </row>
    <row r="350" spans="1:8">
      <c r="A350" s="11">
        <v>349</v>
      </c>
      <c r="B350" s="4" t="s">
        <v>7</v>
      </c>
      <c r="C350" s="11">
        <v>11</v>
      </c>
      <c r="D350" s="4" t="s">
        <v>527</v>
      </c>
      <c r="E350" s="11">
        <v>110408</v>
      </c>
      <c r="F350" s="4" t="s">
        <v>142</v>
      </c>
      <c r="G350" s="4" t="s">
        <v>142</v>
      </c>
      <c r="H350" s="4" t="s">
        <v>528</v>
      </c>
    </row>
    <row r="351" spans="1:8">
      <c r="A351" s="12">
        <v>350</v>
      </c>
      <c r="B351" s="5" t="s">
        <v>7</v>
      </c>
      <c r="C351" s="12">
        <v>11</v>
      </c>
      <c r="D351" s="5" t="s">
        <v>529</v>
      </c>
      <c r="E351" s="12">
        <v>110409</v>
      </c>
      <c r="F351" s="5" t="s">
        <v>142</v>
      </c>
      <c r="G351" s="5" t="s">
        <v>142</v>
      </c>
      <c r="H351" s="5" t="s">
        <v>82</v>
      </c>
    </row>
    <row r="352" spans="1:8">
      <c r="A352" s="11">
        <v>351</v>
      </c>
      <c r="B352" s="4" t="s">
        <v>7</v>
      </c>
      <c r="C352" s="11">
        <v>11</v>
      </c>
      <c r="D352" s="4" t="s">
        <v>530</v>
      </c>
      <c r="E352" s="11">
        <v>110410</v>
      </c>
      <c r="F352" s="4" t="s">
        <v>142</v>
      </c>
      <c r="G352" s="4" t="s">
        <v>142</v>
      </c>
      <c r="H352" s="4" t="s">
        <v>471</v>
      </c>
    </row>
    <row r="353" spans="1:8">
      <c r="A353" s="12">
        <v>352</v>
      </c>
      <c r="B353" s="5" t="s">
        <v>7</v>
      </c>
      <c r="C353" s="12">
        <v>11</v>
      </c>
      <c r="D353" s="5" t="s">
        <v>531</v>
      </c>
      <c r="E353" s="12">
        <v>110411</v>
      </c>
      <c r="F353" s="5" t="s">
        <v>142</v>
      </c>
      <c r="G353" s="5" t="s">
        <v>142</v>
      </c>
      <c r="H353" s="5" t="s">
        <v>477</v>
      </c>
    </row>
    <row r="354" spans="1:8">
      <c r="A354" s="11">
        <v>353</v>
      </c>
      <c r="B354" s="4" t="s">
        <v>7</v>
      </c>
      <c r="C354" s="11">
        <v>11</v>
      </c>
      <c r="D354" s="4" t="s">
        <v>532</v>
      </c>
      <c r="E354" s="11">
        <v>110412</v>
      </c>
      <c r="F354" s="4" t="s">
        <v>142</v>
      </c>
      <c r="G354" s="4" t="s">
        <v>142</v>
      </c>
      <c r="H354" s="4" t="s">
        <v>495</v>
      </c>
    </row>
    <row r="355" spans="1:8">
      <c r="A355" s="12">
        <v>354</v>
      </c>
      <c r="B355" s="5" t="s">
        <v>7</v>
      </c>
      <c r="C355" s="12">
        <v>11</v>
      </c>
      <c r="D355" s="5" t="s">
        <v>533</v>
      </c>
      <c r="E355" s="12">
        <v>110413</v>
      </c>
      <c r="F355" s="5" t="s">
        <v>142</v>
      </c>
      <c r="G355" s="5" t="s">
        <v>142</v>
      </c>
      <c r="H355" s="5" t="s">
        <v>495</v>
      </c>
    </row>
    <row r="356" spans="1:8">
      <c r="A356" s="11">
        <v>355</v>
      </c>
      <c r="B356" s="4" t="s">
        <v>7</v>
      </c>
      <c r="C356" s="11">
        <v>11</v>
      </c>
      <c r="D356" s="4" t="s">
        <v>534</v>
      </c>
      <c r="E356" s="11">
        <v>110414</v>
      </c>
      <c r="F356" s="4" t="s">
        <v>142</v>
      </c>
      <c r="G356" s="4" t="s">
        <v>142</v>
      </c>
      <c r="H356" s="4" t="s">
        <v>477</v>
      </c>
    </row>
    <row r="357" spans="1:8">
      <c r="A357" s="12">
        <v>356</v>
      </c>
      <c r="B357" s="5" t="s">
        <v>7</v>
      </c>
      <c r="C357" s="12">
        <v>11</v>
      </c>
      <c r="D357" s="5" t="s">
        <v>535</v>
      </c>
      <c r="E357" s="12">
        <v>110415</v>
      </c>
      <c r="F357" s="5" t="s">
        <v>142</v>
      </c>
      <c r="G357" s="5" t="s">
        <v>142</v>
      </c>
      <c r="H357" s="5" t="s">
        <v>535</v>
      </c>
    </row>
    <row r="358" spans="1:8">
      <c r="A358" s="11">
        <v>357</v>
      </c>
      <c r="B358" s="4" t="s">
        <v>7</v>
      </c>
      <c r="C358" s="11">
        <v>11</v>
      </c>
      <c r="D358" s="4" t="s">
        <v>536</v>
      </c>
      <c r="E358" s="11">
        <v>110416</v>
      </c>
      <c r="F358" s="4" t="s">
        <v>142</v>
      </c>
      <c r="G358" s="4" t="s">
        <v>142</v>
      </c>
      <c r="H358" s="4" t="s">
        <v>495</v>
      </c>
    </row>
    <row r="359" spans="1:8">
      <c r="A359" s="12">
        <v>358</v>
      </c>
      <c r="B359" s="5" t="s">
        <v>7</v>
      </c>
      <c r="C359" s="12">
        <v>11</v>
      </c>
      <c r="D359" s="5" t="s">
        <v>537</v>
      </c>
      <c r="E359" s="12">
        <v>110417</v>
      </c>
      <c r="F359" s="5" t="s">
        <v>142</v>
      </c>
      <c r="G359" s="5" t="s">
        <v>142</v>
      </c>
      <c r="H359" s="5" t="s">
        <v>495</v>
      </c>
    </row>
    <row r="360" spans="1:8">
      <c r="A360" s="11">
        <v>359</v>
      </c>
      <c r="B360" s="4" t="s">
        <v>7</v>
      </c>
      <c r="C360" s="11">
        <v>11</v>
      </c>
      <c r="D360" s="4" t="s">
        <v>538</v>
      </c>
      <c r="E360" s="11">
        <v>110418</v>
      </c>
      <c r="F360" s="4" t="s">
        <v>142</v>
      </c>
      <c r="G360" s="4" t="s">
        <v>142</v>
      </c>
      <c r="H360" s="4" t="s">
        <v>489</v>
      </c>
    </row>
    <row r="361" spans="1:8">
      <c r="A361" s="12">
        <v>360</v>
      </c>
      <c r="B361" s="5" t="s">
        <v>7</v>
      </c>
      <c r="C361" s="12">
        <v>11</v>
      </c>
      <c r="D361" s="5" t="s">
        <v>508</v>
      </c>
      <c r="E361" s="12">
        <v>110419</v>
      </c>
      <c r="F361" s="5" t="s">
        <v>142</v>
      </c>
      <c r="G361" s="5" t="s">
        <v>142</v>
      </c>
      <c r="H361" s="5" t="s">
        <v>508</v>
      </c>
    </row>
    <row r="362" spans="1:8">
      <c r="A362" s="11">
        <v>361</v>
      </c>
      <c r="B362" s="4" t="s">
        <v>7</v>
      </c>
      <c r="C362" s="11">
        <v>11</v>
      </c>
      <c r="D362" s="4" t="s">
        <v>539</v>
      </c>
      <c r="E362" s="11">
        <v>110420</v>
      </c>
      <c r="F362" s="4" t="s">
        <v>142</v>
      </c>
      <c r="G362" s="4" t="s">
        <v>142</v>
      </c>
      <c r="H362" s="4" t="s">
        <v>516</v>
      </c>
    </row>
    <row r="363" spans="1:8">
      <c r="A363" s="12">
        <v>362</v>
      </c>
      <c r="B363" s="5" t="s">
        <v>7</v>
      </c>
      <c r="C363" s="12">
        <v>11</v>
      </c>
      <c r="D363" s="5" t="s">
        <v>540</v>
      </c>
      <c r="E363" s="12">
        <v>110421</v>
      </c>
      <c r="F363" s="5" t="s">
        <v>142</v>
      </c>
      <c r="G363" s="5" t="s">
        <v>142</v>
      </c>
      <c r="H363" s="5" t="s">
        <v>516</v>
      </c>
    </row>
    <row r="364" spans="1:8">
      <c r="A364" s="11">
        <v>363</v>
      </c>
      <c r="B364" s="4" t="s">
        <v>7</v>
      </c>
      <c r="C364" s="11">
        <v>11</v>
      </c>
      <c r="D364" s="4" t="s">
        <v>541</v>
      </c>
      <c r="E364" s="11">
        <v>110422</v>
      </c>
      <c r="F364" s="4" t="s">
        <v>142</v>
      </c>
      <c r="G364" s="4" t="s">
        <v>142</v>
      </c>
      <c r="H364" s="4" t="s">
        <v>528</v>
      </c>
    </row>
    <row r="365" spans="1:8">
      <c r="A365" s="12">
        <v>364</v>
      </c>
      <c r="B365" s="5" t="s">
        <v>7</v>
      </c>
      <c r="C365" s="12">
        <v>11</v>
      </c>
      <c r="D365" s="5" t="s">
        <v>542</v>
      </c>
      <c r="E365" s="12">
        <v>110423</v>
      </c>
      <c r="F365" s="5" t="s">
        <v>142</v>
      </c>
      <c r="G365" s="5" t="s">
        <v>142</v>
      </c>
      <c r="H365" s="5" t="s">
        <v>542</v>
      </c>
    </row>
    <row r="366" spans="1:8">
      <c r="A366" s="11">
        <v>365</v>
      </c>
      <c r="B366" s="4" t="s">
        <v>7</v>
      </c>
      <c r="C366" s="11">
        <v>11</v>
      </c>
      <c r="D366" s="4" t="s">
        <v>543</v>
      </c>
      <c r="E366" s="11">
        <v>110424</v>
      </c>
      <c r="F366" s="4" t="s">
        <v>142</v>
      </c>
      <c r="G366" s="4" t="s">
        <v>142</v>
      </c>
      <c r="H366" s="4" t="s">
        <v>544</v>
      </c>
    </row>
    <row r="367" spans="1:8">
      <c r="A367" s="12">
        <v>366</v>
      </c>
      <c r="B367" s="5" t="s">
        <v>7</v>
      </c>
      <c r="C367" s="12">
        <v>11</v>
      </c>
      <c r="D367" s="5" t="s">
        <v>545</v>
      </c>
      <c r="E367" s="12">
        <v>110425</v>
      </c>
      <c r="F367" s="5" t="s">
        <v>142</v>
      </c>
      <c r="G367" s="5" t="s">
        <v>142</v>
      </c>
      <c r="H367" s="5" t="s">
        <v>502</v>
      </c>
    </row>
    <row r="368" spans="1:8">
      <c r="A368" s="11">
        <v>367</v>
      </c>
      <c r="B368" s="4" t="s">
        <v>7</v>
      </c>
      <c r="C368" s="11">
        <v>11</v>
      </c>
      <c r="D368" s="4" t="s">
        <v>546</v>
      </c>
      <c r="E368" s="11">
        <v>110426</v>
      </c>
      <c r="F368" s="4" t="s">
        <v>142</v>
      </c>
      <c r="G368" s="4" t="s">
        <v>142</v>
      </c>
      <c r="H368" s="4" t="s">
        <v>471</v>
      </c>
    </row>
    <row r="369" spans="1:8">
      <c r="A369" s="12">
        <v>368</v>
      </c>
      <c r="B369" s="5" t="s">
        <v>7</v>
      </c>
      <c r="C369" s="12">
        <v>11</v>
      </c>
      <c r="D369" s="5" t="s">
        <v>547</v>
      </c>
      <c r="E369" s="12">
        <v>110427</v>
      </c>
      <c r="F369" s="5" t="s">
        <v>142</v>
      </c>
      <c r="G369" s="5" t="s">
        <v>142</v>
      </c>
      <c r="H369" s="5" t="s">
        <v>469</v>
      </c>
    </row>
    <row r="370" spans="1:8">
      <c r="A370" s="11">
        <v>369</v>
      </c>
      <c r="B370" s="4" t="s">
        <v>7</v>
      </c>
      <c r="C370" s="11">
        <v>11</v>
      </c>
      <c r="D370" s="4" t="s">
        <v>548</v>
      </c>
      <c r="E370" s="11">
        <v>110429</v>
      </c>
      <c r="F370" s="4" t="s">
        <v>142</v>
      </c>
      <c r="G370" s="4" t="s">
        <v>142</v>
      </c>
      <c r="H370" s="4" t="s">
        <v>549</v>
      </c>
    </row>
    <row r="371" spans="1:8">
      <c r="A371" s="12">
        <v>370</v>
      </c>
      <c r="B371" s="5" t="s">
        <v>7</v>
      </c>
      <c r="C371" s="12">
        <v>11</v>
      </c>
      <c r="D371" s="5" t="s">
        <v>550</v>
      </c>
      <c r="E371" s="12">
        <v>110430</v>
      </c>
      <c r="F371" s="5" t="s">
        <v>142</v>
      </c>
      <c r="G371" s="5" t="s">
        <v>142</v>
      </c>
      <c r="H371" s="5" t="s">
        <v>551</v>
      </c>
    </row>
    <row r="372" spans="1:8">
      <c r="A372" s="11">
        <v>371</v>
      </c>
      <c r="B372" s="4" t="s">
        <v>7</v>
      </c>
      <c r="C372" s="11">
        <v>11</v>
      </c>
      <c r="D372" s="4" t="s">
        <v>552</v>
      </c>
      <c r="E372" s="11">
        <v>110431</v>
      </c>
      <c r="F372" s="4" t="s">
        <v>142</v>
      </c>
      <c r="G372" s="4" t="s">
        <v>142</v>
      </c>
      <c r="H372" s="4" t="s">
        <v>553</v>
      </c>
    </row>
    <row r="373" spans="1:8">
      <c r="A373" s="12">
        <v>372</v>
      </c>
      <c r="B373" s="5" t="s">
        <v>7</v>
      </c>
      <c r="C373" s="12">
        <v>11</v>
      </c>
      <c r="D373" s="5" t="s">
        <v>554</v>
      </c>
      <c r="E373" s="12">
        <v>110432</v>
      </c>
      <c r="F373" s="5" t="s">
        <v>142</v>
      </c>
      <c r="G373" s="5" t="s">
        <v>142</v>
      </c>
      <c r="H373" s="5" t="s">
        <v>508</v>
      </c>
    </row>
    <row r="374" spans="1:8">
      <c r="A374" s="11">
        <v>373</v>
      </c>
      <c r="B374" s="4" t="s">
        <v>7</v>
      </c>
      <c r="C374" s="11">
        <v>11</v>
      </c>
      <c r="D374" s="4" t="s">
        <v>555</v>
      </c>
      <c r="E374" s="11">
        <v>110433</v>
      </c>
      <c r="F374" s="4" t="s">
        <v>142</v>
      </c>
      <c r="G374" s="4" t="s">
        <v>142</v>
      </c>
      <c r="H374" s="4" t="s">
        <v>482</v>
      </c>
    </row>
    <row r="375" spans="1:8">
      <c r="A375" s="12">
        <v>374</v>
      </c>
      <c r="B375" s="5" t="s">
        <v>7</v>
      </c>
      <c r="C375" s="12">
        <v>11</v>
      </c>
      <c r="D375" s="5" t="s">
        <v>556</v>
      </c>
      <c r="E375" s="12">
        <v>110434</v>
      </c>
      <c r="F375" s="5" t="s">
        <v>142</v>
      </c>
      <c r="G375" s="5" t="s">
        <v>142</v>
      </c>
      <c r="H375" s="5" t="s">
        <v>482</v>
      </c>
    </row>
    <row r="376" spans="1:8">
      <c r="A376" s="11">
        <v>375</v>
      </c>
      <c r="B376" s="4" t="s">
        <v>7</v>
      </c>
      <c r="C376" s="11">
        <v>11</v>
      </c>
      <c r="D376" s="4" t="s">
        <v>557</v>
      </c>
      <c r="E376" s="11">
        <v>110435</v>
      </c>
      <c r="F376" s="4" t="s">
        <v>142</v>
      </c>
      <c r="G376" s="4" t="s">
        <v>142</v>
      </c>
      <c r="H376" s="4" t="s">
        <v>518</v>
      </c>
    </row>
    <row r="377" spans="1:8">
      <c r="A377" s="12">
        <v>376</v>
      </c>
      <c r="B377" s="5" t="s">
        <v>7</v>
      </c>
      <c r="C377" s="12">
        <v>11</v>
      </c>
      <c r="D377" s="5" t="s">
        <v>558</v>
      </c>
      <c r="E377" s="12">
        <v>110436</v>
      </c>
      <c r="F377" s="5" t="s">
        <v>142</v>
      </c>
      <c r="G377" s="5" t="s">
        <v>142</v>
      </c>
      <c r="H377" s="5" t="s">
        <v>505</v>
      </c>
    </row>
    <row r="378" spans="1:8">
      <c r="A378" s="11">
        <v>377</v>
      </c>
      <c r="B378" s="4" t="s">
        <v>7</v>
      </c>
      <c r="C378" s="11">
        <v>11</v>
      </c>
      <c r="D378" s="4" t="s">
        <v>559</v>
      </c>
      <c r="E378" s="11">
        <v>110437</v>
      </c>
      <c r="F378" s="4" t="s">
        <v>142</v>
      </c>
      <c r="G378" s="4" t="s">
        <v>142</v>
      </c>
      <c r="H378" s="4" t="s">
        <v>559</v>
      </c>
    </row>
    <row r="379" spans="1:8">
      <c r="A379" s="12">
        <v>378</v>
      </c>
      <c r="B379" s="5" t="s">
        <v>7</v>
      </c>
      <c r="C379" s="12">
        <v>11</v>
      </c>
      <c r="D379" s="5" t="s">
        <v>560</v>
      </c>
      <c r="E379" s="12">
        <v>110438</v>
      </c>
      <c r="F379" s="5" t="s">
        <v>142</v>
      </c>
      <c r="G379" s="5" t="s">
        <v>142</v>
      </c>
      <c r="H379" s="5" t="s">
        <v>518</v>
      </c>
    </row>
    <row r="380" spans="1:8">
      <c r="A380" s="11">
        <v>379</v>
      </c>
      <c r="B380" s="4" t="s">
        <v>7</v>
      </c>
      <c r="C380" s="11">
        <v>11</v>
      </c>
      <c r="D380" s="4" t="s">
        <v>561</v>
      </c>
      <c r="E380" s="11">
        <v>110439</v>
      </c>
      <c r="F380" s="4" t="s">
        <v>142</v>
      </c>
      <c r="G380" s="4" t="s">
        <v>142</v>
      </c>
      <c r="H380" s="4" t="s">
        <v>562</v>
      </c>
    </row>
    <row r="381" spans="1:8">
      <c r="A381" s="12">
        <v>380</v>
      </c>
      <c r="B381" s="5" t="s">
        <v>7</v>
      </c>
      <c r="C381" s="12">
        <v>11</v>
      </c>
      <c r="D381" s="5" t="s">
        <v>563</v>
      </c>
      <c r="E381" s="12">
        <v>110440</v>
      </c>
      <c r="F381" s="5" t="s">
        <v>142</v>
      </c>
      <c r="G381" s="5" t="s">
        <v>142</v>
      </c>
      <c r="H381" s="5" t="s">
        <v>471</v>
      </c>
    </row>
    <row r="382" spans="1:8">
      <c r="A382" s="11">
        <v>381</v>
      </c>
      <c r="B382" s="4" t="s">
        <v>7</v>
      </c>
      <c r="C382" s="11">
        <v>11</v>
      </c>
      <c r="D382" s="4" t="s">
        <v>564</v>
      </c>
      <c r="E382" s="11">
        <v>110441</v>
      </c>
      <c r="F382" s="4" t="s">
        <v>142</v>
      </c>
      <c r="G382" s="4" t="s">
        <v>142</v>
      </c>
      <c r="H382" s="4" t="s">
        <v>551</v>
      </c>
    </row>
    <row r="383" spans="1:8">
      <c r="A383" s="12">
        <v>382</v>
      </c>
      <c r="B383" s="5" t="s">
        <v>7</v>
      </c>
      <c r="C383" s="12">
        <v>11</v>
      </c>
      <c r="D383" s="5" t="s">
        <v>565</v>
      </c>
      <c r="E383" s="12">
        <v>110442</v>
      </c>
      <c r="F383" s="5" t="s">
        <v>142</v>
      </c>
      <c r="G383" s="5" t="s">
        <v>142</v>
      </c>
      <c r="H383" s="5" t="s">
        <v>482</v>
      </c>
    </row>
    <row r="384" spans="1:8">
      <c r="A384" s="11">
        <v>383</v>
      </c>
      <c r="B384" s="4" t="s">
        <v>7</v>
      </c>
      <c r="C384" s="11">
        <v>11</v>
      </c>
      <c r="D384" s="4" t="s">
        <v>566</v>
      </c>
      <c r="E384" s="11">
        <v>110443</v>
      </c>
      <c r="F384" s="4" t="s">
        <v>142</v>
      </c>
      <c r="G384" s="4" t="s">
        <v>142</v>
      </c>
      <c r="H384" s="4" t="s">
        <v>489</v>
      </c>
    </row>
    <row r="385" spans="1:8">
      <c r="A385" s="12">
        <v>384</v>
      </c>
      <c r="B385" s="5" t="s">
        <v>7</v>
      </c>
      <c r="C385" s="12">
        <v>11</v>
      </c>
      <c r="D385" s="5" t="s">
        <v>567</v>
      </c>
      <c r="E385" s="12">
        <v>110444</v>
      </c>
      <c r="F385" s="5" t="s">
        <v>142</v>
      </c>
      <c r="G385" s="5" t="s">
        <v>142</v>
      </c>
      <c r="H385" s="5" t="s">
        <v>567</v>
      </c>
    </row>
    <row r="386" spans="1:8">
      <c r="A386" s="11">
        <v>385</v>
      </c>
      <c r="B386" s="4" t="s">
        <v>7</v>
      </c>
      <c r="C386" s="11">
        <v>11</v>
      </c>
      <c r="D386" s="4" t="s">
        <v>568</v>
      </c>
      <c r="E386" s="11">
        <v>110445</v>
      </c>
      <c r="F386" s="4" t="s">
        <v>142</v>
      </c>
      <c r="G386" s="4" t="s">
        <v>142</v>
      </c>
      <c r="H386" s="4" t="s">
        <v>305</v>
      </c>
    </row>
    <row r="387" spans="1:8">
      <c r="A387" s="12">
        <v>386</v>
      </c>
      <c r="B387" s="5" t="s">
        <v>7</v>
      </c>
      <c r="C387" s="12">
        <v>11</v>
      </c>
      <c r="D387" s="5" t="s">
        <v>569</v>
      </c>
      <c r="E387" s="12">
        <v>110446</v>
      </c>
      <c r="F387" s="5" t="s">
        <v>142</v>
      </c>
      <c r="G387" s="5" t="s">
        <v>142</v>
      </c>
      <c r="H387" s="5" t="s">
        <v>569</v>
      </c>
    </row>
    <row r="388" spans="1:8">
      <c r="A388" s="11">
        <v>387</v>
      </c>
      <c r="B388" s="4" t="s">
        <v>7</v>
      </c>
      <c r="C388" s="11">
        <v>11</v>
      </c>
      <c r="D388" s="4" t="s">
        <v>570</v>
      </c>
      <c r="E388" s="11">
        <v>110447</v>
      </c>
      <c r="F388" s="4" t="s">
        <v>142</v>
      </c>
      <c r="G388" s="4" t="s">
        <v>142</v>
      </c>
      <c r="H388" s="4" t="s">
        <v>471</v>
      </c>
    </row>
    <row r="389" spans="1:8">
      <c r="A389" s="12">
        <v>388</v>
      </c>
      <c r="B389" s="5" t="s">
        <v>7</v>
      </c>
      <c r="C389" s="12">
        <v>11</v>
      </c>
      <c r="D389" s="5" t="s">
        <v>571</v>
      </c>
      <c r="E389" s="12">
        <v>110448</v>
      </c>
      <c r="F389" s="5" t="s">
        <v>142</v>
      </c>
      <c r="G389" s="5" t="s">
        <v>142</v>
      </c>
      <c r="H389" s="5" t="s">
        <v>572</v>
      </c>
    </row>
    <row r="390" spans="1:8">
      <c r="A390" s="11">
        <v>389</v>
      </c>
      <c r="B390" s="4" t="s">
        <v>7</v>
      </c>
      <c r="C390" s="11">
        <v>11</v>
      </c>
      <c r="D390" s="4" t="s">
        <v>573</v>
      </c>
      <c r="E390" s="11">
        <v>110449</v>
      </c>
      <c r="F390" s="4" t="s">
        <v>142</v>
      </c>
      <c r="G390" s="4" t="s">
        <v>142</v>
      </c>
      <c r="H390" s="4" t="s">
        <v>467</v>
      </c>
    </row>
    <row r="391" spans="1:8">
      <c r="A391" s="12">
        <v>390</v>
      </c>
      <c r="B391" s="5" t="s">
        <v>7</v>
      </c>
      <c r="C391" s="12">
        <v>11</v>
      </c>
      <c r="D391" s="5" t="s">
        <v>574</v>
      </c>
      <c r="E391" s="12">
        <v>110450</v>
      </c>
      <c r="F391" s="5" t="s">
        <v>142</v>
      </c>
      <c r="G391" s="5" t="s">
        <v>142</v>
      </c>
      <c r="H391" s="5" t="s">
        <v>159</v>
      </c>
    </row>
    <row r="392" spans="1:8">
      <c r="A392" s="11">
        <v>391</v>
      </c>
      <c r="B392" s="4" t="s">
        <v>7</v>
      </c>
      <c r="C392" s="11">
        <v>11</v>
      </c>
      <c r="D392" s="4" t="s">
        <v>575</v>
      </c>
      <c r="E392" s="11">
        <v>110451</v>
      </c>
      <c r="F392" s="4" t="s">
        <v>142</v>
      </c>
      <c r="G392" s="4" t="s">
        <v>142</v>
      </c>
      <c r="H392" s="4" t="s">
        <v>246</v>
      </c>
    </row>
    <row r="393" spans="1:8">
      <c r="A393" s="12">
        <v>392</v>
      </c>
      <c r="B393" s="5" t="s">
        <v>7</v>
      </c>
      <c r="C393" s="12">
        <v>11</v>
      </c>
      <c r="D393" s="5" t="s">
        <v>576</v>
      </c>
      <c r="E393" s="12">
        <v>110452</v>
      </c>
      <c r="F393" s="5" t="s">
        <v>142</v>
      </c>
      <c r="G393" s="5" t="s">
        <v>142</v>
      </c>
      <c r="H393" s="5" t="s">
        <v>471</v>
      </c>
    </row>
    <row r="394" spans="1:8">
      <c r="A394" s="11">
        <v>393</v>
      </c>
      <c r="B394" s="4" t="s">
        <v>7</v>
      </c>
      <c r="C394" s="11">
        <v>11</v>
      </c>
      <c r="D394" s="4" t="s">
        <v>577</v>
      </c>
      <c r="E394" s="11">
        <v>110453</v>
      </c>
      <c r="F394" s="4" t="s">
        <v>142</v>
      </c>
      <c r="G394" s="4" t="s">
        <v>142</v>
      </c>
      <c r="H394" s="4" t="s">
        <v>569</v>
      </c>
    </row>
    <row r="395" spans="1:8">
      <c r="A395" s="12">
        <v>394</v>
      </c>
      <c r="B395" s="5" t="s">
        <v>7</v>
      </c>
      <c r="C395" s="12">
        <v>11</v>
      </c>
      <c r="D395" s="5" t="s">
        <v>578</v>
      </c>
      <c r="E395" s="12">
        <v>110454</v>
      </c>
      <c r="F395" s="5" t="s">
        <v>142</v>
      </c>
      <c r="G395" s="5" t="s">
        <v>142</v>
      </c>
      <c r="H395" s="5" t="s">
        <v>579</v>
      </c>
    </row>
    <row r="396" spans="1:8">
      <c r="A396" s="11">
        <v>395</v>
      </c>
      <c r="B396" s="4" t="s">
        <v>7</v>
      </c>
      <c r="C396" s="11">
        <v>11</v>
      </c>
      <c r="D396" s="4" t="s">
        <v>580</v>
      </c>
      <c r="E396" s="11">
        <v>110455</v>
      </c>
      <c r="F396" s="4" t="s">
        <v>581</v>
      </c>
      <c r="G396" s="4" t="s">
        <v>581</v>
      </c>
      <c r="H396" s="4" t="s">
        <v>582</v>
      </c>
    </row>
    <row r="397" spans="1:8">
      <c r="A397" s="12">
        <v>396</v>
      </c>
      <c r="B397" s="5" t="s">
        <v>7</v>
      </c>
      <c r="C397" s="12">
        <v>11</v>
      </c>
      <c r="D397" s="5" t="s">
        <v>583</v>
      </c>
      <c r="E397" s="12">
        <v>110456</v>
      </c>
      <c r="F397" s="5" t="s">
        <v>581</v>
      </c>
      <c r="G397" s="5" t="s">
        <v>584</v>
      </c>
      <c r="H397" s="5" t="s">
        <v>585</v>
      </c>
    </row>
    <row r="398" spans="1:8">
      <c r="A398" s="11">
        <v>397</v>
      </c>
      <c r="B398" s="4" t="s">
        <v>7</v>
      </c>
      <c r="C398" s="11">
        <v>11</v>
      </c>
      <c r="D398" s="4" t="s">
        <v>586</v>
      </c>
      <c r="E398" s="11">
        <v>110457</v>
      </c>
      <c r="F398" s="4" t="s">
        <v>581</v>
      </c>
      <c r="G398" s="4" t="s">
        <v>581</v>
      </c>
      <c r="H398" s="4" t="s">
        <v>587</v>
      </c>
    </row>
    <row r="399" spans="1:8">
      <c r="A399" s="12">
        <v>398</v>
      </c>
      <c r="B399" s="5" t="s">
        <v>7</v>
      </c>
      <c r="C399" s="12">
        <v>11</v>
      </c>
      <c r="D399" s="5" t="s">
        <v>588</v>
      </c>
      <c r="E399" s="12">
        <v>110458</v>
      </c>
      <c r="F399" s="5" t="s">
        <v>581</v>
      </c>
      <c r="G399" s="5" t="s">
        <v>581</v>
      </c>
      <c r="H399" s="5" t="s">
        <v>589</v>
      </c>
    </row>
    <row r="400" spans="1:8">
      <c r="A400" s="11">
        <v>399</v>
      </c>
      <c r="B400" s="4" t="s">
        <v>7</v>
      </c>
      <c r="C400" s="11">
        <v>11</v>
      </c>
      <c r="D400" s="4" t="s">
        <v>590</v>
      </c>
      <c r="E400" s="11">
        <v>110459</v>
      </c>
      <c r="F400" s="4" t="s">
        <v>581</v>
      </c>
      <c r="G400" s="4" t="s">
        <v>581</v>
      </c>
      <c r="H400" s="4" t="s">
        <v>591</v>
      </c>
    </row>
    <row r="401" spans="1:8">
      <c r="A401" s="12">
        <v>400</v>
      </c>
      <c r="B401" s="5" t="s">
        <v>7</v>
      </c>
      <c r="C401" s="12">
        <v>11</v>
      </c>
      <c r="D401" s="5" t="s">
        <v>592</v>
      </c>
      <c r="E401" s="12">
        <v>110460</v>
      </c>
      <c r="F401" s="5" t="s">
        <v>581</v>
      </c>
      <c r="G401" s="5" t="s">
        <v>581</v>
      </c>
      <c r="H401" s="5" t="s">
        <v>593</v>
      </c>
    </row>
    <row r="402" spans="1:8">
      <c r="A402" s="11">
        <v>401</v>
      </c>
      <c r="B402" s="4" t="s">
        <v>7</v>
      </c>
      <c r="C402" s="11">
        <v>11</v>
      </c>
      <c r="D402" s="4" t="s">
        <v>594</v>
      </c>
      <c r="E402" s="11">
        <v>110461</v>
      </c>
      <c r="F402" s="4" t="s">
        <v>142</v>
      </c>
      <c r="G402" s="4" t="s">
        <v>236</v>
      </c>
      <c r="H402" s="4" t="s">
        <v>595</v>
      </c>
    </row>
    <row r="403" spans="1:8">
      <c r="A403" s="12">
        <v>402</v>
      </c>
      <c r="B403" s="5" t="s">
        <v>7</v>
      </c>
      <c r="C403" s="12">
        <v>11</v>
      </c>
      <c r="D403" s="5" t="s">
        <v>596</v>
      </c>
      <c r="E403" s="12">
        <v>110462</v>
      </c>
      <c r="F403" s="5" t="s">
        <v>142</v>
      </c>
      <c r="G403" s="5" t="s">
        <v>236</v>
      </c>
      <c r="H403" s="5" t="s">
        <v>596</v>
      </c>
    </row>
    <row r="404" spans="1:8">
      <c r="A404" s="11">
        <v>403</v>
      </c>
      <c r="B404" s="4" t="s">
        <v>7</v>
      </c>
      <c r="C404" s="11">
        <v>11</v>
      </c>
      <c r="D404" s="4" t="s">
        <v>597</v>
      </c>
      <c r="E404" s="11">
        <v>110463</v>
      </c>
      <c r="F404" s="4" t="s">
        <v>142</v>
      </c>
      <c r="G404" s="4" t="s">
        <v>236</v>
      </c>
      <c r="H404" s="4" t="s">
        <v>595</v>
      </c>
    </row>
    <row r="405" spans="1:8">
      <c r="A405" s="12">
        <v>404</v>
      </c>
      <c r="B405" s="5" t="s">
        <v>7</v>
      </c>
      <c r="C405" s="12">
        <v>11</v>
      </c>
      <c r="D405" s="5" t="s">
        <v>598</v>
      </c>
      <c r="E405" s="12">
        <v>110464</v>
      </c>
      <c r="F405" s="5" t="s">
        <v>142</v>
      </c>
      <c r="G405" s="5" t="s">
        <v>236</v>
      </c>
      <c r="H405" s="5" t="s">
        <v>596</v>
      </c>
    </row>
    <row r="406" spans="1:8">
      <c r="A406" s="11">
        <v>405</v>
      </c>
      <c r="B406" s="4" t="s">
        <v>7</v>
      </c>
      <c r="C406" s="11">
        <v>11</v>
      </c>
      <c r="D406" s="4" t="s">
        <v>599</v>
      </c>
      <c r="E406" s="11">
        <v>110465</v>
      </c>
      <c r="F406" s="4" t="s">
        <v>142</v>
      </c>
      <c r="G406" s="4" t="s">
        <v>236</v>
      </c>
      <c r="H406" s="4" t="s">
        <v>600</v>
      </c>
    </row>
    <row r="407" spans="1:8">
      <c r="A407" s="12">
        <v>406</v>
      </c>
      <c r="B407" s="5" t="s">
        <v>7</v>
      </c>
      <c r="C407" s="12">
        <v>11</v>
      </c>
      <c r="D407" s="5" t="s">
        <v>601</v>
      </c>
      <c r="E407" s="12">
        <v>110466</v>
      </c>
      <c r="F407" s="5" t="s">
        <v>142</v>
      </c>
      <c r="G407" s="5" t="s">
        <v>236</v>
      </c>
      <c r="H407" s="5" t="s">
        <v>595</v>
      </c>
    </row>
    <row r="408" spans="1:8">
      <c r="A408" s="11">
        <v>407</v>
      </c>
      <c r="B408" s="4" t="s">
        <v>7</v>
      </c>
      <c r="C408" s="11">
        <v>11</v>
      </c>
      <c r="D408" s="4" t="s">
        <v>236</v>
      </c>
      <c r="E408" s="11">
        <v>110467</v>
      </c>
      <c r="F408" s="4" t="s">
        <v>142</v>
      </c>
      <c r="G408" s="4" t="s">
        <v>236</v>
      </c>
      <c r="H408" s="4" t="s">
        <v>595</v>
      </c>
    </row>
    <row r="409" spans="1:8">
      <c r="A409" s="12">
        <v>408</v>
      </c>
      <c r="B409" s="5" t="s">
        <v>7</v>
      </c>
      <c r="C409" s="12">
        <v>11</v>
      </c>
      <c r="D409" s="5" t="s">
        <v>602</v>
      </c>
      <c r="E409" s="12">
        <v>110468</v>
      </c>
      <c r="F409" s="5" t="s">
        <v>142</v>
      </c>
      <c r="G409" s="5" t="s">
        <v>236</v>
      </c>
      <c r="H409" s="5" t="s">
        <v>596</v>
      </c>
    </row>
    <row r="410" spans="1:8">
      <c r="A410" s="11">
        <v>409</v>
      </c>
      <c r="B410" s="4" t="s">
        <v>7</v>
      </c>
      <c r="C410" s="11">
        <v>11</v>
      </c>
      <c r="D410" s="4" t="s">
        <v>603</v>
      </c>
      <c r="E410" s="11">
        <v>110469</v>
      </c>
      <c r="F410" s="4" t="s">
        <v>142</v>
      </c>
      <c r="G410" s="4" t="s">
        <v>236</v>
      </c>
      <c r="H410" s="4" t="s">
        <v>603</v>
      </c>
    </row>
    <row r="411" spans="1:8">
      <c r="A411" s="12">
        <v>410</v>
      </c>
      <c r="B411" s="5" t="s">
        <v>7</v>
      </c>
      <c r="C411" s="12">
        <v>11</v>
      </c>
      <c r="D411" s="5" t="s">
        <v>604</v>
      </c>
      <c r="E411" s="12">
        <v>110470</v>
      </c>
      <c r="F411" s="5" t="s">
        <v>142</v>
      </c>
      <c r="G411" s="5" t="s">
        <v>236</v>
      </c>
      <c r="H411" s="5" t="s">
        <v>604</v>
      </c>
    </row>
    <row r="412" spans="1:8">
      <c r="A412" s="11">
        <v>411</v>
      </c>
      <c r="B412" s="4" t="s">
        <v>7</v>
      </c>
      <c r="C412" s="11">
        <v>11</v>
      </c>
      <c r="D412" s="4" t="s">
        <v>605</v>
      </c>
      <c r="E412" s="11">
        <v>110471</v>
      </c>
      <c r="F412" s="4" t="s">
        <v>142</v>
      </c>
      <c r="G412" s="4" t="s">
        <v>236</v>
      </c>
      <c r="H412" s="4" t="s">
        <v>595</v>
      </c>
    </row>
    <row r="413" spans="1:8">
      <c r="A413" s="12">
        <v>412</v>
      </c>
      <c r="B413" s="5" t="s">
        <v>7</v>
      </c>
      <c r="C413" s="12">
        <v>11</v>
      </c>
      <c r="D413" s="5" t="s">
        <v>606</v>
      </c>
      <c r="E413" s="12">
        <v>110472</v>
      </c>
      <c r="F413" s="5" t="s">
        <v>142</v>
      </c>
      <c r="G413" s="5" t="s">
        <v>236</v>
      </c>
      <c r="H413" s="5" t="s">
        <v>606</v>
      </c>
    </row>
    <row r="414" spans="1:8">
      <c r="A414" s="11">
        <v>413</v>
      </c>
      <c r="B414" s="4" t="s">
        <v>7</v>
      </c>
      <c r="C414" s="11">
        <v>11</v>
      </c>
      <c r="D414" s="4" t="s">
        <v>607</v>
      </c>
      <c r="E414" s="11">
        <v>110473</v>
      </c>
      <c r="F414" s="4" t="s">
        <v>581</v>
      </c>
      <c r="G414" s="4" t="s">
        <v>581</v>
      </c>
      <c r="H414" s="4" t="s">
        <v>607</v>
      </c>
    </row>
    <row r="415" spans="1:8">
      <c r="A415" s="12">
        <v>414</v>
      </c>
      <c r="B415" s="5" t="s">
        <v>7</v>
      </c>
      <c r="C415" s="12">
        <v>11</v>
      </c>
      <c r="D415" s="5" t="s">
        <v>608</v>
      </c>
      <c r="E415" s="12">
        <v>110474</v>
      </c>
      <c r="F415" s="5" t="s">
        <v>581</v>
      </c>
      <c r="G415" s="5" t="s">
        <v>609</v>
      </c>
      <c r="H415" s="5" t="s">
        <v>610</v>
      </c>
    </row>
    <row r="416" spans="1:8">
      <c r="A416" s="11">
        <v>415</v>
      </c>
      <c r="B416" s="4" t="s">
        <v>7</v>
      </c>
      <c r="C416" s="11">
        <v>11</v>
      </c>
      <c r="D416" s="4" t="s">
        <v>611</v>
      </c>
      <c r="E416" s="11">
        <v>110475</v>
      </c>
      <c r="F416" s="4" t="s">
        <v>581</v>
      </c>
      <c r="G416" s="4" t="s">
        <v>581</v>
      </c>
      <c r="H416" s="4" t="s">
        <v>612</v>
      </c>
    </row>
    <row r="417" spans="1:8">
      <c r="A417" s="12">
        <v>416</v>
      </c>
      <c r="B417" s="5" t="s">
        <v>7</v>
      </c>
      <c r="C417" s="12">
        <v>11</v>
      </c>
      <c r="D417" s="5" t="s">
        <v>613</v>
      </c>
      <c r="E417" s="12">
        <v>110476</v>
      </c>
      <c r="F417" s="5" t="s">
        <v>581</v>
      </c>
      <c r="G417" s="5" t="s">
        <v>581</v>
      </c>
      <c r="H417" s="5" t="s">
        <v>591</v>
      </c>
    </row>
    <row r="418" spans="1:8">
      <c r="A418" s="11">
        <v>417</v>
      </c>
      <c r="B418" s="4" t="s">
        <v>7</v>
      </c>
      <c r="C418" s="11">
        <v>11</v>
      </c>
      <c r="D418" s="4" t="s">
        <v>614</v>
      </c>
      <c r="E418" s="11">
        <v>110477</v>
      </c>
      <c r="F418" s="4" t="s">
        <v>581</v>
      </c>
      <c r="G418" s="4" t="s">
        <v>581</v>
      </c>
      <c r="H418" s="4" t="s">
        <v>589</v>
      </c>
    </row>
    <row r="419" spans="1:8">
      <c r="A419" s="12">
        <v>418</v>
      </c>
      <c r="B419" s="5" t="s">
        <v>7</v>
      </c>
      <c r="C419" s="12">
        <v>11</v>
      </c>
      <c r="D419" s="5" t="s">
        <v>615</v>
      </c>
      <c r="E419" s="12">
        <v>110478</v>
      </c>
      <c r="F419" s="5" t="s">
        <v>581</v>
      </c>
      <c r="G419" s="5" t="s">
        <v>581</v>
      </c>
      <c r="H419" s="5" t="s">
        <v>607</v>
      </c>
    </row>
    <row r="420" spans="1:8">
      <c r="A420" s="11">
        <v>419</v>
      </c>
      <c r="B420" s="4" t="s">
        <v>7</v>
      </c>
      <c r="C420" s="11">
        <v>11</v>
      </c>
      <c r="D420" s="4" t="s">
        <v>616</v>
      </c>
      <c r="E420" s="11">
        <v>110479</v>
      </c>
      <c r="F420" s="4" t="s">
        <v>581</v>
      </c>
      <c r="G420" s="4" t="s">
        <v>617</v>
      </c>
      <c r="H420" s="4" t="s">
        <v>618</v>
      </c>
    </row>
    <row r="421" spans="1:8">
      <c r="A421" s="12">
        <v>420</v>
      </c>
      <c r="B421" s="5" t="s">
        <v>7</v>
      </c>
      <c r="C421" s="12">
        <v>11</v>
      </c>
      <c r="D421" s="5" t="s">
        <v>619</v>
      </c>
      <c r="E421" s="12">
        <v>110481</v>
      </c>
      <c r="F421" s="5" t="s">
        <v>142</v>
      </c>
      <c r="G421" s="5" t="s">
        <v>157</v>
      </c>
      <c r="H421" s="5" t="s">
        <v>620</v>
      </c>
    </row>
    <row r="422" spans="1:8">
      <c r="A422" s="11">
        <v>421</v>
      </c>
      <c r="B422" s="4" t="s">
        <v>7</v>
      </c>
      <c r="C422" s="11">
        <v>11</v>
      </c>
      <c r="D422" s="4" t="s">
        <v>621</v>
      </c>
      <c r="E422" s="11">
        <v>110482</v>
      </c>
      <c r="F422" s="4" t="s">
        <v>142</v>
      </c>
      <c r="G422" s="4" t="s">
        <v>157</v>
      </c>
      <c r="H422" s="4" t="s">
        <v>303</v>
      </c>
    </row>
    <row r="423" spans="1:8">
      <c r="A423" s="12">
        <v>422</v>
      </c>
      <c r="B423" s="5" t="s">
        <v>7</v>
      </c>
      <c r="C423" s="12">
        <v>11</v>
      </c>
      <c r="D423" s="5" t="s">
        <v>622</v>
      </c>
      <c r="E423" s="12">
        <v>110483</v>
      </c>
      <c r="F423" s="5" t="s">
        <v>142</v>
      </c>
      <c r="G423" s="5" t="s">
        <v>157</v>
      </c>
      <c r="H423" s="5" t="s">
        <v>620</v>
      </c>
    </row>
    <row r="424" spans="1:8">
      <c r="A424" s="11">
        <v>423</v>
      </c>
      <c r="B424" s="4" t="s">
        <v>7</v>
      </c>
      <c r="C424" s="11">
        <v>11</v>
      </c>
      <c r="D424" s="4" t="s">
        <v>623</v>
      </c>
      <c r="E424" s="11">
        <v>110484</v>
      </c>
      <c r="F424" s="4" t="s">
        <v>142</v>
      </c>
      <c r="G424" s="4" t="s">
        <v>157</v>
      </c>
      <c r="H424" s="4" t="s">
        <v>303</v>
      </c>
    </row>
    <row r="425" spans="1:8">
      <c r="A425" s="12">
        <v>424</v>
      </c>
      <c r="B425" s="5" t="s">
        <v>7</v>
      </c>
      <c r="C425" s="12">
        <v>11</v>
      </c>
      <c r="D425" s="5" t="s">
        <v>624</v>
      </c>
      <c r="E425" s="12">
        <v>110485</v>
      </c>
      <c r="F425" s="5" t="s">
        <v>142</v>
      </c>
      <c r="G425" s="5" t="s">
        <v>157</v>
      </c>
      <c r="H425" s="5" t="s">
        <v>620</v>
      </c>
    </row>
    <row r="426" spans="1:8">
      <c r="A426" s="11">
        <v>425</v>
      </c>
      <c r="B426" s="4" t="s">
        <v>7</v>
      </c>
      <c r="C426" s="11">
        <v>11</v>
      </c>
      <c r="D426" s="4" t="s">
        <v>625</v>
      </c>
      <c r="E426" s="11">
        <v>110486</v>
      </c>
      <c r="F426" s="4" t="s">
        <v>142</v>
      </c>
      <c r="G426" s="4" t="s">
        <v>157</v>
      </c>
      <c r="H426" s="4" t="s">
        <v>303</v>
      </c>
    </row>
    <row r="427" spans="1:8">
      <c r="A427" s="12">
        <v>426</v>
      </c>
      <c r="B427" s="5" t="s">
        <v>7</v>
      </c>
      <c r="C427" s="12">
        <v>11</v>
      </c>
      <c r="D427" s="5" t="s">
        <v>626</v>
      </c>
      <c r="E427" s="12">
        <v>110487</v>
      </c>
      <c r="F427" s="5" t="s">
        <v>142</v>
      </c>
      <c r="G427" s="5" t="s">
        <v>157</v>
      </c>
      <c r="H427" s="5" t="s">
        <v>303</v>
      </c>
    </row>
    <row r="428" spans="1:8">
      <c r="A428" s="11">
        <v>427</v>
      </c>
      <c r="B428" s="4" t="s">
        <v>7</v>
      </c>
      <c r="C428" s="11">
        <v>11</v>
      </c>
      <c r="D428" s="4" t="s">
        <v>627</v>
      </c>
      <c r="E428" s="11">
        <v>110488</v>
      </c>
      <c r="F428" s="4" t="s">
        <v>142</v>
      </c>
      <c r="G428" s="4" t="s">
        <v>157</v>
      </c>
      <c r="H428" s="4" t="s">
        <v>303</v>
      </c>
    </row>
    <row r="429" spans="1:8">
      <c r="A429" s="12">
        <v>428</v>
      </c>
      <c r="B429" s="5" t="s">
        <v>7</v>
      </c>
      <c r="C429" s="12">
        <v>11</v>
      </c>
      <c r="D429" s="5" t="s">
        <v>303</v>
      </c>
      <c r="E429" s="12">
        <v>110490</v>
      </c>
      <c r="F429" s="5" t="s">
        <v>142</v>
      </c>
      <c r="G429" s="5" t="s">
        <v>157</v>
      </c>
      <c r="H429" s="5" t="s">
        <v>303</v>
      </c>
    </row>
    <row r="430" spans="1:8">
      <c r="A430" s="11">
        <v>429</v>
      </c>
      <c r="B430" s="4" t="s">
        <v>7</v>
      </c>
      <c r="C430" s="11">
        <v>11</v>
      </c>
      <c r="D430" s="4" t="s">
        <v>628</v>
      </c>
      <c r="E430" s="11">
        <v>110491</v>
      </c>
      <c r="F430" s="4" t="s">
        <v>142</v>
      </c>
      <c r="G430" s="4" t="s">
        <v>157</v>
      </c>
      <c r="H430" s="4" t="s">
        <v>629</v>
      </c>
    </row>
    <row r="431" spans="1:8">
      <c r="A431" s="12">
        <v>430</v>
      </c>
      <c r="B431" s="5" t="s">
        <v>7</v>
      </c>
      <c r="C431" s="12">
        <v>11</v>
      </c>
      <c r="D431" s="5" t="s">
        <v>630</v>
      </c>
      <c r="E431" s="12">
        <v>110492</v>
      </c>
      <c r="F431" s="5" t="s">
        <v>142</v>
      </c>
      <c r="G431" s="5" t="s">
        <v>157</v>
      </c>
      <c r="H431" s="5" t="s">
        <v>233</v>
      </c>
    </row>
    <row r="432" spans="1:8">
      <c r="A432" s="11">
        <v>431</v>
      </c>
      <c r="B432" s="4" t="s">
        <v>7</v>
      </c>
      <c r="C432" s="11">
        <v>11</v>
      </c>
      <c r="D432" s="4" t="s">
        <v>631</v>
      </c>
      <c r="E432" s="11">
        <v>110494</v>
      </c>
      <c r="F432" s="4" t="s">
        <v>142</v>
      </c>
      <c r="G432" s="4" t="s">
        <v>157</v>
      </c>
      <c r="H432" s="4" t="s">
        <v>620</v>
      </c>
    </row>
    <row r="433" spans="1:8">
      <c r="A433" s="12">
        <v>432</v>
      </c>
      <c r="B433" s="5" t="s">
        <v>7</v>
      </c>
      <c r="C433" s="12">
        <v>11</v>
      </c>
      <c r="D433" s="5" t="s">
        <v>632</v>
      </c>
      <c r="E433" s="12">
        <v>110495</v>
      </c>
      <c r="F433" s="5" t="s">
        <v>142</v>
      </c>
      <c r="G433" s="5" t="s">
        <v>157</v>
      </c>
      <c r="H433" s="5" t="s">
        <v>629</v>
      </c>
    </row>
    <row r="434" spans="1:8">
      <c r="A434" s="11">
        <v>433</v>
      </c>
      <c r="B434" s="4" t="s">
        <v>7</v>
      </c>
      <c r="C434" s="11">
        <v>11</v>
      </c>
      <c r="D434" s="4" t="s">
        <v>629</v>
      </c>
      <c r="E434" s="11">
        <v>110496</v>
      </c>
      <c r="F434" s="4" t="s">
        <v>142</v>
      </c>
      <c r="G434" s="4" t="s">
        <v>157</v>
      </c>
      <c r="H434" s="4" t="s">
        <v>629</v>
      </c>
    </row>
    <row r="435" spans="1:8">
      <c r="A435" s="12">
        <v>434</v>
      </c>
      <c r="B435" s="5" t="s">
        <v>7</v>
      </c>
      <c r="C435" s="12">
        <v>11</v>
      </c>
      <c r="D435" s="5" t="s">
        <v>633</v>
      </c>
      <c r="E435" s="12">
        <v>110497</v>
      </c>
      <c r="F435" s="5" t="s">
        <v>142</v>
      </c>
      <c r="G435" s="5" t="s">
        <v>157</v>
      </c>
      <c r="H435" s="5" t="s">
        <v>173</v>
      </c>
    </row>
    <row r="436" spans="1:8">
      <c r="A436" s="11">
        <v>435</v>
      </c>
      <c r="B436" s="4" t="s">
        <v>7</v>
      </c>
      <c r="C436" s="11">
        <v>11</v>
      </c>
      <c r="D436" s="4" t="s">
        <v>150</v>
      </c>
      <c r="E436" s="11">
        <v>110501</v>
      </c>
      <c r="F436" s="4" t="s">
        <v>142</v>
      </c>
      <c r="G436" s="4" t="s">
        <v>150</v>
      </c>
      <c r="H436" s="4" t="s">
        <v>181</v>
      </c>
    </row>
    <row r="437" spans="1:8">
      <c r="A437" s="12">
        <v>436</v>
      </c>
      <c r="B437" s="5" t="s">
        <v>7</v>
      </c>
      <c r="C437" s="12">
        <v>11</v>
      </c>
      <c r="D437" s="5" t="s">
        <v>634</v>
      </c>
      <c r="E437" s="12">
        <v>110502</v>
      </c>
      <c r="F437" s="5" t="s">
        <v>142</v>
      </c>
      <c r="G437" s="5" t="s">
        <v>150</v>
      </c>
      <c r="H437" s="5" t="s">
        <v>151</v>
      </c>
    </row>
    <row r="438" spans="1:8">
      <c r="A438" s="11">
        <v>437</v>
      </c>
      <c r="B438" s="4" t="s">
        <v>7</v>
      </c>
      <c r="C438" s="11">
        <v>11</v>
      </c>
      <c r="D438" s="4" t="s">
        <v>635</v>
      </c>
      <c r="E438" s="11">
        <v>110503</v>
      </c>
      <c r="F438" s="4" t="s">
        <v>142</v>
      </c>
      <c r="G438" s="4" t="s">
        <v>150</v>
      </c>
      <c r="H438" s="4" t="s">
        <v>151</v>
      </c>
    </row>
    <row r="439" spans="1:8">
      <c r="A439" s="12">
        <v>438</v>
      </c>
      <c r="B439" s="5" t="s">
        <v>7</v>
      </c>
      <c r="C439" s="12">
        <v>11</v>
      </c>
      <c r="D439" s="5" t="s">
        <v>155</v>
      </c>
      <c r="E439" s="12">
        <v>110504</v>
      </c>
      <c r="F439" s="5" t="s">
        <v>142</v>
      </c>
      <c r="G439" s="5" t="s">
        <v>150</v>
      </c>
      <c r="H439" s="5" t="s">
        <v>155</v>
      </c>
    </row>
    <row r="440" spans="1:8">
      <c r="A440" s="11">
        <v>439</v>
      </c>
      <c r="B440" s="4" t="s">
        <v>7</v>
      </c>
      <c r="C440" s="11">
        <v>11</v>
      </c>
      <c r="D440" s="4" t="s">
        <v>151</v>
      </c>
      <c r="E440" s="11">
        <v>110505</v>
      </c>
      <c r="F440" s="4" t="s">
        <v>142</v>
      </c>
      <c r="G440" s="4" t="s">
        <v>150</v>
      </c>
      <c r="H440" s="4" t="s">
        <v>151</v>
      </c>
    </row>
    <row r="441" spans="1:8">
      <c r="A441" s="12">
        <v>440</v>
      </c>
      <c r="B441" s="5" t="s">
        <v>7</v>
      </c>
      <c r="C441" s="12">
        <v>11</v>
      </c>
      <c r="D441" s="5" t="s">
        <v>636</v>
      </c>
      <c r="E441" s="12">
        <v>110506</v>
      </c>
      <c r="F441" s="5" t="s">
        <v>142</v>
      </c>
      <c r="G441" s="5" t="s">
        <v>150</v>
      </c>
      <c r="H441" s="5" t="s">
        <v>181</v>
      </c>
    </row>
    <row r="442" spans="1:8">
      <c r="A442" s="11">
        <v>441</v>
      </c>
      <c r="B442" s="4" t="s">
        <v>7</v>
      </c>
      <c r="C442" s="11">
        <v>11</v>
      </c>
      <c r="D442" s="4" t="s">
        <v>637</v>
      </c>
      <c r="E442" s="11">
        <v>110507</v>
      </c>
      <c r="F442" s="4" t="s">
        <v>142</v>
      </c>
      <c r="G442" s="4" t="s">
        <v>150</v>
      </c>
      <c r="H442" s="4" t="s">
        <v>637</v>
      </c>
    </row>
    <row r="443" spans="1:8">
      <c r="A443" s="12">
        <v>442</v>
      </c>
      <c r="B443" s="5" t="s">
        <v>7</v>
      </c>
      <c r="C443" s="12">
        <v>11</v>
      </c>
      <c r="D443" s="5" t="s">
        <v>638</v>
      </c>
      <c r="E443" s="12">
        <v>110508</v>
      </c>
      <c r="F443" s="5" t="s">
        <v>142</v>
      </c>
      <c r="G443" s="5" t="s">
        <v>150</v>
      </c>
      <c r="H443" s="5" t="s">
        <v>153</v>
      </c>
    </row>
    <row r="444" spans="1:8">
      <c r="A444" s="11">
        <v>443</v>
      </c>
      <c r="B444" s="4" t="s">
        <v>7</v>
      </c>
      <c r="C444" s="11">
        <v>11</v>
      </c>
      <c r="D444" s="4" t="s">
        <v>639</v>
      </c>
      <c r="E444" s="11">
        <v>110510</v>
      </c>
      <c r="F444" s="4" t="s">
        <v>268</v>
      </c>
      <c r="G444" s="4" t="s">
        <v>268</v>
      </c>
      <c r="H444" s="4" t="s">
        <v>454</v>
      </c>
    </row>
    <row r="445" spans="1:8">
      <c r="A445" s="12">
        <v>444</v>
      </c>
      <c r="B445" s="5" t="s">
        <v>7</v>
      </c>
      <c r="C445" s="12">
        <v>11</v>
      </c>
      <c r="D445" s="5" t="s">
        <v>640</v>
      </c>
      <c r="E445" s="12">
        <v>110511</v>
      </c>
      <c r="F445" s="5" t="s">
        <v>147</v>
      </c>
      <c r="G445" s="5" t="s">
        <v>641</v>
      </c>
      <c r="H445" s="5" t="s">
        <v>642</v>
      </c>
    </row>
    <row r="446" spans="1:8">
      <c r="A446" s="11">
        <v>445</v>
      </c>
      <c r="B446" s="4" t="s">
        <v>7</v>
      </c>
      <c r="C446" s="11">
        <v>11</v>
      </c>
      <c r="D446" s="4" t="s">
        <v>643</v>
      </c>
      <c r="E446" s="11">
        <v>110512</v>
      </c>
      <c r="F446" s="4" t="s">
        <v>147</v>
      </c>
      <c r="G446" s="4" t="s">
        <v>641</v>
      </c>
      <c r="H446" s="4" t="s">
        <v>644</v>
      </c>
    </row>
    <row r="447" spans="1:8">
      <c r="A447" s="12">
        <v>446</v>
      </c>
      <c r="B447" s="5" t="s">
        <v>7</v>
      </c>
      <c r="C447" s="12">
        <v>11</v>
      </c>
      <c r="D447" s="5" t="s">
        <v>645</v>
      </c>
      <c r="E447" s="12">
        <v>110513</v>
      </c>
      <c r="F447" s="5" t="s">
        <v>147</v>
      </c>
      <c r="G447" s="5" t="s">
        <v>641</v>
      </c>
      <c r="H447" s="5" t="s">
        <v>644</v>
      </c>
    </row>
    <row r="448" spans="1:8">
      <c r="A448" s="11">
        <v>447</v>
      </c>
      <c r="B448" s="4" t="s">
        <v>7</v>
      </c>
      <c r="C448" s="11">
        <v>11</v>
      </c>
      <c r="D448" s="4" t="s">
        <v>641</v>
      </c>
      <c r="E448" s="11">
        <v>110514</v>
      </c>
      <c r="F448" s="4" t="s">
        <v>147</v>
      </c>
      <c r="G448" s="4" t="s">
        <v>641</v>
      </c>
      <c r="H448" s="4" t="s">
        <v>644</v>
      </c>
    </row>
    <row r="449" spans="1:8">
      <c r="A449" s="12">
        <v>448</v>
      </c>
      <c r="B449" s="5" t="s">
        <v>7</v>
      </c>
      <c r="C449" s="12">
        <v>11</v>
      </c>
      <c r="D449" s="5" t="s">
        <v>646</v>
      </c>
      <c r="E449" s="12">
        <v>110515</v>
      </c>
      <c r="F449" s="5" t="s">
        <v>147</v>
      </c>
      <c r="G449" s="5" t="s">
        <v>641</v>
      </c>
      <c r="H449" s="5" t="s">
        <v>644</v>
      </c>
    </row>
    <row r="450" spans="1:8">
      <c r="A450" s="11">
        <v>449</v>
      </c>
      <c r="B450" s="4" t="s">
        <v>7</v>
      </c>
      <c r="C450" s="11">
        <v>11</v>
      </c>
      <c r="D450" s="4" t="s">
        <v>647</v>
      </c>
      <c r="E450" s="11">
        <v>110516</v>
      </c>
      <c r="F450" s="4" t="s">
        <v>147</v>
      </c>
      <c r="G450" s="4" t="s">
        <v>641</v>
      </c>
      <c r="H450" s="4" t="s">
        <v>644</v>
      </c>
    </row>
    <row r="451" spans="1:8">
      <c r="A451" s="12">
        <v>450</v>
      </c>
      <c r="B451" s="5" t="s">
        <v>7</v>
      </c>
      <c r="C451" s="12">
        <v>11</v>
      </c>
      <c r="D451" s="5" t="s">
        <v>648</v>
      </c>
      <c r="E451" s="12">
        <v>110517</v>
      </c>
      <c r="F451" s="5" t="s">
        <v>147</v>
      </c>
      <c r="G451" s="5" t="s">
        <v>641</v>
      </c>
      <c r="H451" s="5" t="s">
        <v>644</v>
      </c>
    </row>
    <row r="452" spans="1:8">
      <c r="A452" s="11">
        <v>451</v>
      </c>
      <c r="B452" s="4" t="s">
        <v>7</v>
      </c>
      <c r="C452" s="11">
        <v>11</v>
      </c>
      <c r="D452" s="4" t="s">
        <v>649</v>
      </c>
      <c r="E452" s="11">
        <v>110518</v>
      </c>
      <c r="F452" s="4" t="s">
        <v>147</v>
      </c>
      <c r="G452" s="4" t="s">
        <v>641</v>
      </c>
      <c r="H452" s="4" t="s">
        <v>642</v>
      </c>
    </row>
    <row r="453" spans="1:8">
      <c r="A453" s="12">
        <v>452</v>
      </c>
      <c r="B453" s="5" t="s">
        <v>7</v>
      </c>
      <c r="C453" s="12">
        <v>11</v>
      </c>
      <c r="D453" s="5" t="s">
        <v>642</v>
      </c>
      <c r="E453" s="12">
        <v>110519</v>
      </c>
      <c r="F453" s="5" t="s">
        <v>147</v>
      </c>
      <c r="G453" s="5" t="s">
        <v>641</v>
      </c>
      <c r="H453" s="5" t="s">
        <v>642</v>
      </c>
    </row>
    <row r="454" spans="1:8">
      <c r="A454" s="11">
        <v>453</v>
      </c>
      <c r="B454" s="4" t="s">
        <v>7</v>
      </c>
      <c r="C454" s="11">
        <v>11</v>
      </c>
      <c r="D454" s="4" t="s">
        <v>650</v>
      </c>
      <c r="E454" s="11">
        <v>110520</v>
      </c>
      <c r="F454" s="4" t="s">
        <v>147</v>
      </c>
      <c r="G454" s="4" t="s">
        <v>641</v>
      </c>
      <c r="H454" s="4" t="s">
        <v>644</v>
      </c>
    </row>
    <row r="455" spans="1:8">
      <c r="A455" s="12">
        <v>454</v>
      </c>
      <c r="B455" s="5" t="s">
        <v>7</v>
      </c>
      <c r="C455" s="12">
        <v>11</v>
      </c>
      <c r="D455" s="5" t="s">
        <v>57</v>
      </c>
      <c r="E455" s="12">
        <v>110521</v>
      </c>
      <c r="F455" s="5" t="s">
        <v>147</v>
      </c>
      <c r="G455" s="5" t="s">
        <v>641</v>
      </c>
      <c r="H455" s="5" t="s">
        <v>644</v>
      </c>
    </row>
    <row r="456" spans="1:8">
      <c r="A456" s="11">
        <v>455</v>
      </c>
      <c r="B456" s="4" t="s">
        <v>7</v>
      </c>
      <c r="C456" s="11">
        <v>11</v>
      </c>
      <c r="D456" s="4" t="s">
        <v>651</v>
      </c>
      <c r="E456" s="11">
        <v>110522</v>
      </c>
      <c r="F456" s="4" t="s">
        <v>147</v>
      </c>
      <c r="G456" s="4" t="s">
        <v>641</v>
      </c>
      <c r="H456" s="4" t="s">
        <v>642</v>
      </c>
    </row>
    <row r="457" spans="1:8">
      <c r="A457" s="12">
        <v>456</v>
      </c>
      <c r="B457" s="5" t="s">
        <v>7</v>
      </c>
      <c r="C457" s="12">
        <v>11</v>
      </c>
      <c r="D457" s="5" t="s">
        <v>652</v>
      </c>
      <c r="E457" s="12">
        <v>110523</v>
      </c>
      <c r="F457" s="5" t="s">
        <v>147</v>
      </c>
      <c r="G457" s="5" t="s">
        <v>641</v>
      </c>
      <c r="H457" s="5" t="s">
        <v>653</v>
      </c>
    </row>
    <row r="458" spans="1:8">
      <c r="A458" s="11">
        <v>457</v>
      </c>
      <c r="B458" s="4" t="s">
        <v>7</v>
      </c>
      <c r="C458" s="11">
        <v>11</v>
      </c>
      <c r="D458" s="4" t="s">
        <v>654</v>
      </c>
      <c r="E458" s="11">
        <v>110524</v>
      </c>
      <c r="F458" s="4" t="s">
        <v>147</v>
      </c>
      <c r="G458" s="4" t="s">
        <v>641</v>
      </c>
      <c r="H458" s="4" t="s">
        <v>655</v>
      </c>
    </row>
    <row r="459" spans="1:8">
      <c r="A459" s="12">
        <v>458</v>
      </c>
      <c r="B459" s="5" t="s">
        <v>7</v>
      </c>
      <c r="C459" s="12">
        <v>11</v>
      </c>
      <c r="D459" s="5" t="s">
        <v>656</v>
      </c>
      <c r="E459" s="12">
        <v>110525</v>
      </c>
      <c r="F459" s="5" t="s">
        <v>268</v>
      </c>
      <c r="G459" s="5" t="s">
        <v>268</v>
      </c>
      <c r="H459" s="5" t="s">
        <v>431</v>
      </c>
    </row>
    <row r="460" spans="1:8">
      <c r="A460" s="11">
        <v>459</v>
      </c>
      <c r="B460" s="4" t="s">
        <v>7</v>
      </c>
      <c r="C460" s="11">
        <v>11</v>
      </c>
      <c r="D460" s="4" t="s">
        <v>657</v>
      </c>
      <c r="E460" s="11">
        <v>110526</v>
      </c>
      <c r="F460" s="4" t="s">
        <v>268</v>
      </c>
      <c r="G460" s="4" t="s">
        <v>269</v>
      </c>
      <c r="H460" s="4" t="s">
        <v>275</v>
      </c>
    </row>
    <row r="461" spans="1:8">
      <c r="A461" s="12">
        <v>460</v>
      </c>
      <c r="B461" s="5" t="s">
        <v>7</v>
      </c>
      <c r="C461" s="12">
        <v>11</v>
      </c>
      <c r="D461" s="5" t="s">
        <v>658</v>
      </c>
      <c r="E461" s="12">
        <v>110527</v>
      </c>
      <c r="F461" s="5" t="s">
        <v>268</v>
      </c>
      <c r="G461" s="5" t="s">
        <v>269</v>
      </c>
      <c r="H461" s="5" t="s">
        <v>659</v>
      </c>
    </row>
    <row r="462" spans="1:8">
      <c r="A462" s="11">
        <v>461</v>
      </c>
      <c r="B462" s="4" t="s">
        <v>7</v>
      </c>
      <c r="C462" s="11">
        <v>11</v>
      </c>
      <c r="D462" s="4" t="s">
        <v>660</v>
      </c>
      <c r="E462" s="11">
        <v>110531</v>
      </c>
      <c r="F462" s="4" t="s">
        <v>142</v>
      </c>
      <c r="G462" s="4" t="s">
        <v>252</v>
      </c>
      <c r="H462" s="4" t="s">
        <v>661</v>
      </c>
    </row>
    <row r="463" spans="1:8">
      <c r="A463" s="12">
        <v>462</v>
      </c>
      <c r="B463" s="5" t="s">
        <v>7</v>
      </c>
      <c r="C463" s="12">
        <v>11</v>
      </c>
      <c r="D463" s="5" t="s">
        <v>662</v>
      </c>
      <c r="E463" s="12">
        <v>110532</v>
      </c>
      <c r="F463" s="5" t="s">
        <v>142</v>
      </c>
      <c r="G463" s="5" t="s">
        <v>252</v>
      </c>
      <c r="H463" s="5" t="s">
        <v>663</v>
      </c>
    </row>
    <row r="464" spans="1:8">
      <c r="A464" s="11">
        <v>463</v>
      </c>
      <c r="B464" s="4" t="s">
        <v>7</v>
      </c>
      <c r="C464" s="11">
        <v>11</v>
      </c>
      <c r="D464" s="4" t="s">
        <v>663</v>
      </c>
      <c r="E464" s="11">
        <v>110534</v>
      </c>
      <c r="F464" s="4" t="s">
        <v>142</v>
      </c>
      <c r="G464" s="4" t="s">
        <v>252</v>
      </c>
      <c r="H464" s="4" t="s">
        <v>663</v>
      </c>
    </row>
    <row r="465" spans="1:8">
      <c r="A465" s="12">
        <v>464</v>
      </c>
      <c r="B465" s="5" t="s">
        <v>7</v>
      </c>
      <c r="C465" s="12">
        <v>11</v>
      </c>
      <c r="D465" s="5" t="s">
        <v>664</v>
      </c>
      <c r="E465" s="12">
        <v>110536</v>
      </c>
      <c r="F465" s="5" t="s">
        <v>142</v>
      </c>
      <c r="G465" s="5" t="s">
        <v>252</v>
      </c>
      <c r="H465" s="5" t="s">
        <v>664</v>
      </c>
    </row>
    <row r="466" spans="1:8">
      <c r="A466" s="11">
        <v>465</v>
      </c>
      <c r="B466" s="4" t="s">
        <v>7</v>
      </c>
      <c r="C466" s="11">
        <v>11</v>
      </c>
      <c r="D466" s="4" t="s">
        <v>252</v>
      </c>
      <c r="E466" s="11">
        <v>110537</v>
      </c>
      <c r="F466" s="4" t="s">
        <v>142</v>
      </c>
      <c r="G466" s="4" t="s">
        <v>252</v>
      </c>
      <c r="H466" s="4" t="s">
        <v>253</v>
      </c>
    </row>
    <row r="467" spans="1:8">
      <c r="A467" s="12">
        <v>466</v>
      </c>
      <c r="B467" s="5" t="s">
        <v>7</v>
      </c>
      <c r="C467" s="12">
        <v>11</v>
      </c>
      <c r="D467" s="5" t="s">
        <v>665</v>
      </c>
      <c r="E467" s="12">
        <v>110538</v>
      </c>
      <c r="F467" s="5" t="s">
        <v>142</v>
      </c>
      <c r="G467" s="5" t="s">
        <v>252</v>
      </c>
      <c r="H467" s="5" t="s">
        <v>666</v>
      </c>
    </row>
    <row r="468" spans="1:8">
      <c r="A468" s="11">
        <v>467</v>
      </c>
      <c r="B468" s="4" t="s">
        <v>7</v>
      </c>
      <c r="C468" s="11">
        <v>11</v>
      </c>
      <c r="D468" s="4" t="s">
        <v>667</v>
      </c>
      <c r="E468" s="11">
        <v>110539</v>
      </c>
      <c r="F468" s="4" t="s">
        <v>142</v>
      </c>
      <c r="G468" s="4" t="s">
        <v>252</v>
      </c>
      <c r="H468" s="4" t="s">
        <v>666</v>
      </c>
    </row>
    <row r="469" spans="1:8">
      <c r="A469" s="12">
        <v>468</v>
      </c>
      <c r="B469" s="5" t="s">
        <v>7</v>
      </c>
      <c r="C469" s="12">
        <v>11</v>
      </c>
      <c r="D469" s="5" t="s">
        <v>668</v>
      </c>
      <c r="E469" s="12">
        <v>110540</v>
      </c>
      <c r="F469" s="5" t="s">
        <v>142</v>
      </c>
      <c r="G469" s="5" t="s">
        <v>252</v>
      </c>
      <c r="H469" s="5" t="s">
        <v>668</v>
      </c>
    </row>
    <row r="470" spans="1:8">
      <c r="A470" s="11">
        <v>469</v>
      </c>
      <c r="B470" s="4" t="s">
        <v>7</v>
      </c>
      <c r="C470" s="11">
        <v>11</v>
      </c>
      <c r="D470" s="4" t="s">
        <v>666</v>
      </c>
      <c r="E470" s="11">
        <v>110541</v>
      </c>
      <c r="F470" s="4" t="s">
        <v>142</v>
      </c>
      <c r="G470" s="4" t="s">
        <v>252</v>
      </c>
      <c r="H470" s="4" t="s">
        <v>666</v>
      </c>
    </row>
    <row r="471" spans="1:8">
      <c r="A471" s="12">
        <v>470</v>
      </c>
      <c r="B471" s="5" t="s">
        <v>7</v>
      </c>
      <c r="C471" s="12">
        <v>11</v>
      </c>
      <c r="D471" s="5" t="s">
        <v>255</v>
      </c>
      <c r="E471" s="12">
        <v>110542</v>
      </c>
      <c r="F471" s="5" t="s">
        <v>142</v>
      </c>
      <c r="G471" s="5" t="s">
        <v>252</v>
      </c>
      <c r="H471" s="5" t="s">
        <v>255</v>
      </c>
    </row>
    <row r="472" spans="1:8">
      <c r="A472" s="11">
        <v>471</v>
      </c>
      <c r="B472" s="4" t="s">
        <v>7</v>
      </c>
      <c r="C472" s="11">
        <v>11</v>
      </c>
      <c r="D472" s="4" t="s">
        <v>669</v>
      </c>
      <c r="E472" s="11">
        <v>110543</v>
      </c>
      <c r="F472" s="4" t="s">
        <v>142</v>
      </c>
      <c r="G472" s="4" t="s">
        <v>252</v>
      </c>
      <c r="H472" s="4" t="s">
        <v>669</v>
      </c>
    </row>
    <row r="473" spans="1:8">
      <c r="A473" s="12">
        <v>472</v>
      </c>
      <c r="B473" s="5" t="s">
        <v>7</v>
      </c>
      <c r="C473" s="12">
        <v>11</v>
      </c>
      <c r="D473" s="5" t="s">
        <v>670</v>
      </c>
      <c r="E473" s="12">
        <v>110544</v>
      </c>
      <c r="F473" s="5" t="s">
        <v>142</v>
      </c>
      <c r="G473" s="5" t="s">
        <v>252</v>
      </c>
      <c r="H473" s="5" t="s">
        <v>671</v>
      </c>
    </row>
    <row r="474" spans="1:8">
      <c r="A474" s="11">
        <v>473</v>
      </c>
      <c r="B474" s="4" t="s">
        <v>7</v>
      </c>
      <c r="C474" s="11">
        <v>11</v>
      </c>
      <c r="D474" s="4" t="s">
        <v>672</v>
      </c>
      <c r="E474" s="11">
        <v>110551</v>
      </c>
      <c r="F474" s="4" t="s">
        <v>142</v>
      </c>
      <c r="G474" s="4" t="s">
        <v>167</v>
      </c>
      <c r="H474" s="4" t="s">
        <v>673</v>
      </c>
    </row>
    <row r="475" spans="1:8">
      <c r="A475" s="12">
        <v>474</v>
      </c>
      <c r="B475" s="5" t="s">
        <v>7</v>
      </c>
      <c r="C475" s="12">
        <v>11</v>
      </c>
      <c r="D475" s="5" t="s">
        <v>167</v>
      </c>
      <c r="E475" s="12">
        <v>110552</v>
      </c>
      <c r="F475" s="5" t="s">
        <v>142</v>
      </c>
      <c r="G475" s="5" t="s">
        <v>167</v>
      </c>
      <c r="H475" s="5" t="s">
        <v>674</v>
      </c>
    </row>
    <row r="476" spans="1:8">
      <c r="A476" s="11">
        <v>475</v>
      </c>
      <c r="B476" s="4" t="s">
        <v>7</v>
      </c>
      <c r="C476" s="11">
        <v>11</v>
      </c>
      <c r="D476" s="4" t="s">
        <v>675</v>
      </c>
      <c r="E476" s="11">
        <v>110553</v>
      </c>
      <c r="F476" s="4" t="s">
        <v>142</v>
      </c>
      <c r="G476" s="4" t="s">
        <v>167</v>
      </c>
      <c r="H476" s="4" t="s">
        <v>674</v>
      </c>
    </row>
    <row r="477" spans="1:8">
      <c r="A477" s="12">
        <v>476</v>
      </c>
      <c r="B477" s="5" t="s">
        <v>7</v>
      </c>
      <c r="C477" s="12">
        <v>11</v>
      </c>
      <c r="D477" s="5" t="s">
        <v>676</v>
      </c>
      <c r="E477" s="12">
        <v>110554</v>
      </c>
      <c r="F477" s="5" t="s">
        <v>142</v>
      </c>
      <c r="G477" s="5" t="s">
        <v>167</v>
      </c>
      <c r="H477" s="5" t="s">
        <v>677</v>
      </c>
    </row>
    <row r="478" spans="1:8">
      <c r="A478" s="11">
        <v>477</v>
      </c>
      <c r="B478" s="4" t="s">
        <v>7</v>
      </c>
      <c r="C478" s="11">
        <v>11</v>
      </c>
      <c r="D478" s="4" t="s">
        <v>168</v>
      </c>
      <c r="E478" s="11">
        <v>110556</v>
      </c>
      <c r="F478" s="4" t="s">
        <v>142</v>
      </c>
      <c r="G478" s="4" t="s">
        <v>167</v>
      </c>
      <c r="H478" s="4" t="s">
        <v>168</v>
      </c>
    </row>
    <row r="479" spans="1:8">
      <c r="A479" s="12">
        <v>478</v>
      </c>
      <c r="B479" s="5" t="s">
        <v>7</v>
      </c>
      <c r="C479" s="12">
        <v>11</v>
      </c>
      <c r="D479" s="5" t="s">
        <v>678</v>
      </c>
      <c r="E479" s="12">
        <v>110561</v>
      </c>
      <c r="F479" s="5" t="s">
        <v>142</v>
      </c>
      <c r="G479" s="5" t="s">
        <v>170</v>
      </c>
      <c r="H479" s="5" t="s">
        <v>679</v>
      </c>
    </row>
    <row r="480" spans="1:8">
      <c r="A480" s="11">
        <v>479</v>
      </c>
      <c r="B480" s="4" t="s">
        <v>7</v>
      </c>
      <c r="C480" s="11">
        <v>11</v>
      </c>
      <c r="D480" s="4" t="s">
        <v>680</v>
      </c>
      <c r="E480" s="11">
        <v>110562</v>
      </c>
      <c r="F480" s="4" t="s">
        <v>142</v>
      </c>
      <c r="G480" s="4" t="s">
        <v>170</v>
      </c>
      <c r="H480" s="4" t="s">
        <v>681</v>
      </c>
    </row>
    <row r="481" spans="1:8">
      <c r="A481" s="12">
        <v>480</v>
      </c>
      <c r="B481" s="5" t="s">
        <v>7</v>
      </c>
      <c r="C481" s="12">
        <v>11</v>
      </c>
      <c r="D481" s="5" t="s">
        <v>682</v>
      </c>
      <c r="E481" s="12">
        <v>110563</v>
      </c>
      <c r="F481" s="5" t="s">
        <v>142</v>
      </c>
      <c r="G481" s="5" t="s">
        <v>170</v>
      </c>
      <c r="H481" s="5" t="s">
        <v>681</v>
      </c>
    </row>
    <row r="482" spans="1:8">
      <c r="A482" s="11">
        <v>481</v>
      </c>
      <c r="B482" s="4" t="s">
        <v>7</v>
      </c>
      <c r="C482" s="11">
        <v>11</v>
      </c>
      <c r="D482" s="4" t="s">
        <v>683</v>
      </c>
      <c r="E482" s="11">
        <v>110564</v>
      </c>
      <c r="F482" s="4" t="s">
        <v>142</v>
      </c>
      <c r="G482" s="4" t="s">
        <v>684</v>
      </c>
      <c r="H482" s="4" t="s">
        <v>685</v>
      </c>
    </row>
    <row r="483" spans="1:8">
      <c r="A483" s="12">
        <v>482</v>
      </c>
      <c r="B483" s="5" t="s">
        <v>7</v>
      </c>
      <c r="C483" s="12">
        <v>11</v>
      </c>
      <c r="D483" s="5" t="s">
        <v>686</v>
      </c>
      <c r="E483" s="12">
        <v>110565</v>
      </c>
      <c r="F483" s="5" t="s">
        <v>142</v>
      </c>
      <c r="G483" s="5" t="s">
        <v>170</v>
      </c>
      <c r="H483" s="5" t="s">
        <v>686</v>
      </c>
    </row>
    <row r="484" spans="1:8">
      <c r="A484" s="11">
        <v>483</v>
      </c>
      <c r="B484" s="4" t="s">
        <v>7</v>
      </c>
      <c r="C484" s="11">
        <v>11</v>
      </c>
      <c r="D484" s="4" t="s">
        <v>687</v>
      </c>
      <c r="E484" s="11">
        <v>110566</v>
      </c>
      <c r="F484" s="4" t="s">
        <v>142</v>
      </c>
      <c r="G484" s="4" t="s">
        <v>170</v>
      </c>
      <c r="H484" s="4" t="s">
        <v>688</v>
      </c>
    </row>
    <row r="485" spans="1:8">
      <c r="A485" s="12">
        <v>484</v>
      </c>
      <c r="B485" s="5" t="s">
        <v>7</v>
      </c>
      <c r="C485" s="12">
        <v>11</v>
      </c>
      <c r="D485" s="5" t="s">
        <v>689</v>
      </c>
      <c r="E485" s="12">
        <v>110567</v>
      </c>
      <c r="F485" s="5" t="s">
        <v>142</v>
      </c>
      <c r="G485" s="5" t="s">
        <v>170</v>
      </c>
      <c r="H485" s="5" t="s">
        <v>171</v>
      </c>
    </row>
    <row r="486" spans="1:8">
      <c r="A486" s="11">
        <v>485</v>
      </c>
      <c r="B486" s="4" t="s">
        <v>7</v>
      </c>
      <c r="C486" s="11">
        <v>11</v>
      </c>
      <c r="D486" s="4" t="s">
        <v>170</v>
      </c>
      <c r="E486" s="11">
        <v>110568</v>
      </c>
      <c r="F486" s="4" t="s">
        <v>142</v>
      </c>
      <c r="G486" s="4" t="s">
        <v>170</v>
      </c>
      <c r="H486" s="4" t="s">
        <v>171</v>
      </c>
    </row>
    <row r="487" spans="1:8">
      <c r="A487" s="12">
        <v>486</v>
      </c>
      <c r="B487" s="5" t="s">
        <v>7</v>
      </c>
      <c r="C487" s="12">
        <v>11</v>
      </c>
      <c r="D487" s="5" t="s">
        <v>690</v>
      </c>
      <c r="E487" s="12">
        <v>110569</v>
      </c>
      <c r="F487" s="5" t="s">
        <v>142</v>
      </c>
      <c r="G487" s="5" t="s">
        <v>170</v>
      </c>
      <c r="H487" s="5" t="s">
        <v>681</v>
      </c>
    </row>
    <row r="488" spans="1:8">
      <c r="A488" s="11">
        <v>487</v>
      </c>
      <c r="B488" s="4" t="s">
        <v>7</v>
      </c>
      <c r="C488" s="11">
        <v>11</v>
      </c>
      <c r="D488" s="4" t="s">
        <v>681</v>
      </c>
      <c r="E488" s="11">
        <v>110570</v>
      </c>
      <c r="F488" s="4" t="s">
        <v>142</v>
      </c>
      <c r="G488" s="4" t="s">
        <v>170</v>
      </c>
      <c r="H488" s="4" t="s">
        <v>681</v>
      </c>
    </row>
    <row r="489" spans="1:8">
      <c r="A489" s="12">
        <v>488</v>
      </c>
      <c r="B489" s="5" t="s">
        <v>7</v>
      </c>
      <c r="C489" s="12">
        <v>11</v>
      </c>
      <c r="D489" s="5" t="s">
        <v>691</v>
      </c>
      <c r="E489" s="12">
        <v>110571</v>
      </c>
      <c r="F489" s="5" t="s">
        <v>142</v>
      </c>
      <c r="G489" s="5" t="s">
        <v>170</v>
      </c>
      <c r="H489" s="5" t="s">
        <v>688</v>
      </c>
    </row>
    <row r="490" spans="1:8">
      <c r="A490" s="11">
        <v>489</v>
      </c>
      <c r="B490" s="4" t="s">
        <v>7</v>
      </c>
      <c r="C490" s="11">
        <v>11</v>
      </c>
      <c r="D490" s="4" t="s">
        <v>692</v>
      </c>
      <c r="E490" s="11">
        <v>110572</v>
      </c>
      <c r="F490" s="4" t="s">
        <v>142</v>
      </c>
      <c r="G490" s="4" t="s">
        <v>170</v>
      </c>
      <c r="H490" s="4" t="s">
        <v>171</v>
      </c>
    </row>
    <row r="491" spans="1:8">
      <c r="A491" s="12">
        <v>490</v>
      </c>
      <c r="B491" s="5" t="s">
        <v>7</v>
      </c>
      <c r="C491" s="12">
        <v>11</v>
      </c>
      <c r="D491" s="5" t="s">
        <v>693</v>
      </c>
      <c r="E491" s="12">
        <v>110576</v>
      </c>
      <c r="F491" s="5" t="s">
        <v>142</v>
      </c>
      <c r="G491" s="5" t="s">
        <v>684</v>
      </c>
      <c r="H491" s="5" t="s">
        <v>694</v>
      </c>
    </row>
    <row r="492" spans="1:8">
      <c r="A492" s="11">
        <v>491</v>
      </c>
      <c r="B492" s="4" t="s">
        <v>7</v>
      </c>
      <c r="C492" s="11">
        <v>11</v>
      </c>
      <c r="D492" s="4" t="s">
        <v>695</v>
      </c>
      <c r="E492" s="11">
        <v>110577</v>
      </c>
      <c r="F492" s="4" t="s">
        <v>142</v>
      </c>
      <c r="G492" s="4" t="s">
        <v>684</v>
      </c>
      <c r="H492" s="4" t="s">
        <v>694</v>
      </c>
    </row>
    <row r="493" spans="1:8">
      <c r="A493" s="12">
        <v>492</v>
      </c>
      <c r="B493" s="5" t="s">
        <v>7</v>
      </c>
      <c r="C493" s="12">
        <v>11</v>
      </c>
      <c r="D493" s="5" t="s">
        <v>696</v>
      </c>
      <c r="E493" s="12">
        <v>110578</v>
      </c>
      <c r="F493" s="5" t="s">
        <v>142</v>
      </c>
      <c r="G493" s="5" t="s">
        <v>684</v>
      </c>
      <c r="H493" s="5" t="s">
        <v>694</v>
      </c>
    </row>
    <row r="494" spans="1:8">
      <c r="A494" s="11">
        <v>493</v>
      </c>
      <c r="B494" s="4" t="s">
        <v>7</v>
      </c>
      <c r="C494" s="11">
        <v>11</v>
      </c>
      <c r="D494" s="4" t="s">
        <v>697</v>
      </c>
      <c r="E494" s="11">
        <v>110579</v>
      </c>
      <c r="F494" s="4" t="s">
        <v>142</v>
      </c>
      <c r="G494" s="4" t="s">
        <v>684</v>
      </c>
      <c r="H494" s="4" t="s">
        <v>698</v>
      </c>
    </row>
    <row r="495" spans="1:8">
      <c r="A495" s="12">
        <v>494</v>
      </c>
      <c r="B495" s="5" t="s">
        <v>7</v>
      </c>
      <c r="C495" s="12">
        <v>11</v>
      </c>
      <c r="D495" s="5" t="s">
        <v>699</v>
      </c>
      <c r="E495" s="12">
        <v>110580</v>
      </c>
      <c r="F495" s="5" t="s">
        <v>142</v>
      </c>
      <c r="G495" s="5" t="s">
        <v>684</v>
      </c>
      <c r="H495" s="5" t="s">
        <v>700</v>
      </c>
    </row>
    <row r="496" spans="1:8">
      <c r="A496" s="11">
        <v>495</v>
      </c>
      <c r="B496" s="4" t="s">
        <v>7</v>
      </c>
      <c r="C496" s="11">
        <v>11</v>
      </c>
      <c r="D496" s="4" t="s">
        <v>701</v>
      </c>
      <c r="E496" s="11">
        <v>110581</v>
      </c>
      <c r="F496" s="4" t="s">
        <v>142</v>
      </c>
      <c r="G496" s="4" t="s">
        <v>684</v>
      </c>
      <c r="H496" s="4" t="s">
        <v>698</v>
      </c>
    </row>
    <row r="497" spans="1:8">
      <c r="A497" s="12">
        <v>496</v>
      </c>
      <c r="B497" s="5" t="s">
        <v>7</v>
      </c>
      <c r="C497" s="12">
        <v>11</v>
      </c>
      <c r="D497" s="5" t="s">
        <v>702</v>
      </c>
      <c r="E497" s="12">
        <v>110582</v>
      </c>
      <c r="F497" s="5" t="s">
        <v>142</v>
      </c>
      <c r="G497" s="5" t="s">
        <v>684</v>
      </c>
      <c r="H497" s="5" t="s">
        <v>703</v>
      </c>
    </row>
    <row r="498" spans="1:8">
      <c r="A498" s="11">
        <v>497</v>
      </c>
      <c r="B498" s="4" t="s">
        <v>7</v>
      </c>
      <c r="C498" s="11">
        <v>11</v>
      </c>
      <c r="D498" s="4" t="s">
        <v>704</v>
      </c>
      <c r="E498" s="11">
        <v>110583</v>
      </c>
      <c r="F498" s="4" t="s">
        <v>142</v>
      </c>
      <c r="G498" s="4" t="s">
        <v>684</v>
      </c>
      <c r="H498" s="4" t="s">
        <v>703</v>
      </c>
    </row>
    <row r="499" spans="1:8">
      <c r="A499" s="12">
        <v>498</v>
      </c>
      <c r="B499" s="5" t="s">
        <v>7</v>
      </c>
      <c r="C499" s="12">
        <v>11</v>
      </c>
      <c r="D499" s="5" t="s">
        <v>705</v>
      </c>
      <c r="E499" s="12">
        <v>110584</v>
      </c>
      <c r="F499" s="5" t="s">
        <v>142</v>
      </c>
      <c r="G499" s="5" t="s">
        <v>684</v>
      </c>
      <c r="H499" s="5" t="s">
        <v>703</v>
      </c>
    </row>
    <row r="500" spans="1:8">
      <c r="A500" s="11">
        <v>499</v>
      </c>
      <c r="B500" s="4" t="s">
        <v>7</v>
      </c>
      <c r="C500" s="11">
        <v>11</v>
      </c>
      <c r="D500" s="4" t="s">
        <v>50</v>
      </c>
      <c r="E500" s="11">
        <v>110585</v>
      </c>
      <c r="F500" s="4" t="s">
        <v>142</v>
      </c>
      <c r="G500" s="4" t="s">
        <v>684</v>
      </c>
      <c r="H500" s="4" t="s">
        <v>703</v>
      </c>
    </row>
    <row r="501" spans="1:8">
      <c r="A501" s="12">
        <v>500</v>
      </c>
      <c r="B501" s="5" t="s">
        <v>7</v>
      </c>
      <c r="C501" s="12">
        <v>11</v>
      </c>
      <c r="D501" s="5" t="s">
        <v>706</v>
      </c>
      <c r="E501" s="12">
        <v>110586</v>
      </c>
      <c r="F501" s="5" t="s">
        <v>142</v>
      </c>
      <c r="G501" s="5" t="s">
        <v>684</v>
      </c>
      <c r="H501" s="5" t="s">
        <v>703</v>
      </c>
    </row>
    <row r="502" spans="1:8">
      <c r="A502" s="11">
        <v>501</v>
      </c>
      <c r="B502" s="4" t="s">
        <v>7</v>
      </c>
      <c r="C502" s="11">
        <v>11</v>
      </c>
      <c r="D502" s="4" t="s">
        <v>707</v>
      </c>
      <c r="E502" s="11">
        <v>110587</v>
      </c>
      <c r="F502" s="4" t="s">
        <v>142</v>
      </c>
      <c r="G502" s="4" t="s">
        <v>684</v>
      </c>
      <c r="H502" s="4" t="s">
        <v>698</v>
      </c>
    </row>
    <row r="503" spans="1:8">
      <c r="A503" s="12">
        <v>502</v>
      </c>
      <c r="B503" s="5" t="s">
        <v>7</v>
      </c>
      <c r="C503" s="12">
        <v>11</v>
      </c>
      <c r="D503" s="5" t="s">
        <v>698</v>
      </c>
      <c r="E503" s="12">
        <v>110588</v>
      </c>
      <c r="F503" s="5" t="s">
        <v>142</v>
      </c>
      <c r="G503" s="5" t="s">
        <v>684</v>
      </c>
      <c r="H503" s="5" t="s">
        <v>698</v>
      </c>
    </row>
    <row r="504" spans="1:8">
      <c r="A504" s="11">
        <v>503</v>
      </c>
      <c r="B504" s="4" t="s">
        <v>7</v>
      </c>
      <c r="C504" s="11">
        <v>11</v>
      </c>
      <c r="D504" s="4" t="s">
        <v>708</v>
      </c>
      <c r="E504" s="11">
        <v>110595</v>
      </c>
      <c r="F504" s="4" t="s">
        <v>147</v>
      </c>
      <c r="G504" s="4" t="s">
        <v>147</v>
      </c>
      <c r="H504" s="4" t="s">
        <v>709</v>
      </c>
    </row>
    <row r="505" spans="1:8">
      <c r="A505" s="12">
        <v>504</v>
      </c>
      <c r="B505" s="5" t="s">
        <v>7</v>
      </c>
      <c r="C505" s="12">
        <v>11</v>
      </c>
      <c r="D505" s="5" t="s">
        <v>710</v>
      </c>
      <c r="E505" s="12">
        <v>110596</v>
      </c>
      <c r="F505" s="5" t="s">
        <v>147</v>
      </c>
      <c r="G505" s="5" t="s">
        <v>147</v>
      </c>
      <c r="H505" s="5" t="s">
        <v>711</v>
      </c>
    </row>
    <row r="506" spans="1:8">
      <c r="A506" s="11">
        <v>505</v>
      </c>
      <c r="B506" s="4" t="s">
        <v>7</v>
      </c>
      <c r="C506" s="11">
        <v>11</v>
      </c>
      <c r="D506" s="4" t="s">
        <v>712</v>
      </c>
      <c r="E506" s="11">
        <v>110597</v>
      </c>
      <c r="F506" s="4" t="s">
        <v>147</v>
      </c>
      <c r="G506" s="4" t="s">
        <v>147</v>
      </c>
      <c r="H506" s="4" t="s">
        <v>713</v>
      </c>
    </row>
    <row r="507" spans="1:8">
      <c r="A507" s="12">
        <v>506</v>
      </c>
      <c r="B507" s="5" t="s">
        <v>7</v>
      </c>
      <c r="C507" s="12">
        <v>11</v>
      </c>
      <c r="D507" s="5" t="s">
        <v>714</v>
      </c>
      <c r="E507" s="12">
        <v>110598</v>
      </c>
      <c r="F507" s="5" t="s">
        <v>147</v>
      </c>
      <c r="G507" s="5" t="s">
        <v>147</v>
      </c>
      <c r="H507" s="5" t="s">
        <v>713</v>
      </c>
    </row>
    <row r="508" spans="1:8">
      <c r="A508" s="11">
        <v>507</v>
      </c>
      <c r="B508" s="4" t="s">
        <v>7</v>
      </c>
      <c r="C508" s="11">
        <v>11</v>
      </c>
      <c r="D508" s="4" t="s">
        <v>715</v>
      </c>
      <c r="E508" s="11">
        <v>110599</v>
      </c>
      <c r="F508" s="4" t="s">
        <v>147</v>
      </c>
      <c r="G508" s="4" t="s">
        <v>147</v>
      </c>
      <c r="H508" s="4" t="s">
        <v>711</v>
      </c>
    </row>
    <row r="509" spans="1:8">
      <c r="A509" s="12">
        <v>508</v>
      </c>
      <c r="B509" s="5" t="s">
        <v>7</v>
      </c>
      <c r="C509" s="12">
        <v>11</v>
      </c>
      <c r="D509" s="5" t="s">
        <v>716</v>
      </c>
      <c r="E509" s="12">
        <v>110600</v>
      </c>
      <c r="F509" s="5" t="s">
        <v>147</v>
      </c>
      <c r="G509" s="5" t="s">
        <v>147</v>
      </c>
      <c r="H509" s="5" t="s">
        <v>717</v>
      </c>
    </row>
    <row r="510" spans="1:8">
      <c r="A510" s="11">
        <v>509</v>
      </c>
      <c r="B510" s="4" t="s">
        <v>7</v>
      </c>
      <c r="C510" s="11">
        <v>11</v>
      </c>
      <c r="D510" s="4" t="s">
        <v>718</v>
      </c>
      <c r="E510" s="11">
        <v>110601</v>
      </c>
      <c r="F510" s="4" t="s">
        <v>147</v>
      </c>
      <c r="G510" s="4" t="s">
        <v>147</v>
      </c>
      <c r="H510" s="4" t="s">
        <v>719</v>
      </c>
    </row>
    <row r="511" spans="1:8">
      <c r="A511" s="12">
        <v>510</v>
      </c>
      <c r="B511" s="5" t="s">
        <v>7</v>
      </c>
      <c r="C511" s="12">
        <v>11</v>
      </c>
      <c r="D511" s="5" t="s">
        <v>720</v>
      </c>
      <c r="E511" s="12">
        <v>110602</v>
      </c>
      <c r="F511" s="5" t="s">
        <v>147</v>
      </c>
      <c r="G511" s="5" t="s">
        <v>147</v>
      </c>
      <c r="H511" s="5" t="s">
        <v>713</v>
      </c>
    </row>
    <row r="512" spans="1:8">
      <c r="A512" s="11">
        <v>511</v>
      </c>
      <c r="B512" s="4" t="s">
        <v>7</v>
      </c>
      <c r="C512" s="11">
        <v>11</v>
      </c>
      <c r="D512" s="4" t="s">
        <v>721</v>
      </c>
      <c r="E512" s="11">
        <v>110603</v>
      </c>
      <c r="F512" s="4" t="s">
        <v>147</v>
      </c>
      <c r="G512" s="4" t="s">
        <v>147</v>
      </c>
      <c r="H512" s="4" t="s">
        <v>721</v>
      </c>
    </row>
    <row r="513" spans="1:8">
      <c r="A513" s="12">
        <v>512</v>
      </c>
      <c r="B513" s="5" t="s">
        <v>7</v>
      </c>
      <c r="C513" s="12">
        <v>11</v>
      </c>
      <c r="D513" s="5" t="s">
        <v>147</v>
      </c>
      <c r="E513" s="12">
        <v>110604</v>
      </c>
      <c r="F513" s="5" t="s">
        <v>147</v>
      </c>
      <c r="G513" s="5" t="s">
        <v>147</v>
      </c>
      <c r="H513" s="5" t="s">
        <v>713</v>
      </c>
    </row>
    <row r="514" spans="1:8">
      <c r="A514" s="11">
        <v>513</v>
      </c>
      <c r="B514" s="4" t="s">
        <v>7</v>
      </c>
      <c r="C514" s="11">
        <v>11</v>
      </c>
      <c r="D514" s="4" t="s">
        <v>722</v>
      </c>
      <c r="E514" s="11">
        <v>110605</v>
      </c>
      <c r="F514" s="4" t="s">
        <v>147</v>
      </c>
      <c r="G514" s="4" t="s">
        <v>147</v>
      </c>
      <c r="H514" s="4" t="s">
        <v>723</v>
      </c>
    </row>
    <row r="515" spans="1:8">
      <c r="A515" s="12">
        <v>514</v>
      </c>
      <c r="B515" s="5" t="s">
        <v>7</v>
      </c>
      <c r="C515" s="12">
        <v>11</v>
      </c>
      <c r="D515" s="5" t="s">
        <v>724</v>
      </c>
      <c r="E515" s="12">
        <v>110606</v>
      </c>
      <c r="F515" s="5" t="s">
        <v>147</v>
      </c>
      <c r="G515" s="5" t="s">
        <v>147</v>
      </c>
      <c r="H515" s="5" t="s">
        <v>725</v>
      </c>
    </row>
    <row r="516" spans="1:8">
      <c r="A516" s="11">
        <v>515</v>
      </c>
      <c r="B516" s="4" t="s">
        <v>7</v>
      </c>
      <c r="C516" s="11">
        <v>11</v>
      </c>
      <c r="D516" s="4" t="s">
        <v>726</v>
      </c>
      <c r="E516" s="11">
        <v>110607</v>
      </c>
      <c r="F516" s="4" t="s">
        <v>147</v>
      </c>
      <c r="G516" s="4" t="s">
        <v>147</v>
      </c>
      <c r="H516" s="4" t="s">
        <v>713</v>
      </c>
    </row>
    <row r="517" spans="1:8">
      <c r="A517" s="12">
        <v>516</v>
      </c>
      <c r="B517" s="5" t="s">
        <v>7</v>
      </c>
      <c r="C517" s="12">
        <v>11</v>
      </c>
      <c r="D517" s="5" t="s">
        <v>11</v>
      </c>
      <c r="E517" s="12">
        <v>110608</v>
      </c>
      <c r="F517" s="5" t="s">
        <v>147</v>
      </c>
      <c r="G517" s="5" t="s">
        <v>147</v>
      </c>
      <c r="H517" s="5" t="s">
        <v>713</v>
      </c>
    </row>
    <row r="518" spans="1:8">
      <c r="A518" s="11">
        <v>517</v>
      </c>
      <c r="B518" s="4" t="s">
        <v>7</v>
      </c>
      <c r="C518" s="11">
        <v>11</v>
      </c>
      <c r="D518" s="4" t="s">
        <v>727</v>
      </c>
      <c r="E518" s="11">
        <v>110609</v>
      </c>
      <c r="F518" s="4" t="s">
        <v>147</v>
      </c>
      <c r="G518" s="4" t="s">
        <v>147</v>
      </c>
      <c r="H518" s="4" t="s">
        <v>727</v>
      </c>
    </row>
    <row r="519" spans="1:8">
      <c r="A519" s="12">
        <v>518</v>
      </c>
      <c r="B519" s="5" t="s">
        <v>7</v>
      </c>
      <c r="C519" s="12">
        <v>11</v>
      </c>
      <c r="D519" s="5" t="s">
        <v>728</v>
      </c>
      <c r="E519" s="12">
        <v>110610</v>
      </c>
      <c r="F519" s="5" t="s">
        <v>147</v>
      </c>
      <c r="G519" s="5" t="s">
        <v>147</v>
      </c>
      <c r="H519" s="5" t="s">
        <v>713</v>
      </c>
    </row>
    <row r="520" spans="1:8">
      <c r="A520" s="11">
        <v>519</v>
      </c>
      <c r="B520" s="4" t="s">
        <v>7</v>
      </c>
      <c r="C520" s="11">
        <v>11</v>
      </c>
      <c r="D520" s="4" t="s">
        <v>729</v>
      </c>
      <c r="E520" s="11">
        <v>110611</v>
      </c>
      <c r="F520" s="4" t="s">
        <v>142</v>
      </c>
      <c r="G520" s="4" t="s">
        <v>730</v>
      </c>
      <c r="H520" s="4" t="s">
        <v>731</v>
      </c>
    </row>
    <row r="521" spans="1:8">
      <c r="A521" s="12">
        <v>520</v>
      </c>
      <c r="B521" s="5" t="s">
        <v>7</v>
      </c>
      <c r="C521" s="12">
        <v>11</v>
      </c>
      <c r="D521" s="5" t="s">
        <v>732</v>
      </c>
      <c r="E521" s="12">
        <v>110612</v>
      </c>
      <c r="F521" s="5" t="s">
        <v>142</v>
      </c>
      <c r="G521" s="5" t="s">
        <v>730</v>
      </c>
      <c r="H521" s="5" t="s">
        <v>732</v>
      </c>
    </row>
    <row r="522" spans="1:8">
      <c r="A522" s="11">
        <v>521</v>
      </c>
      <c r="B522" s="4" t="s">
        <v>7</v>
      </c>
      <c r="C522" s="11">
        <v>11</v>
      </c>
      <c r="D522" s="4" t="s">
        <v>733</v>
      </c>
      <c r="E522" s="11">
        <v>110614</v>
      </c>
      <c r="F522" s="4" t="s">
        <v>142</v>
      </c>
      <c r="G522" s="4" t="s">
        <v>730</v>
      </c>
      <c r="H522" s="4" t="s">
        <v>731</v>
      </c>
    </row>
    <row r="523" spans="1:8">
      <c r="A523" s="12">
        <v>522</v>
      </c>
      <c r="B523" s="5" t="s">
        <v>7</v>
      </c>
      <c r="C523" s="12">
        <v>11</v>
      </c>
      <c r="D523" s="5" t="s">
        <v>515</v>
      </c>
      <c r="E523" s="12">
        <v>110615</v>
      </c>
      <c r="F523" s="5" t="s">
        <v>142</v>
      </c>
      <c r="G523" s="5" t="s">
        <v>730</v>
      </c>
      <c r="H523" s="5" t="s">
        <v>734</v>
      </c>
    </row>
    <row r="524" spans="1:8">
      <c r="A524" s="11">
        <v>523</v>
      </c>
      <c r="B524" s="4" t="s">
        <v>7</v>
      </c>
      <c r="C524" s="11">
        <v>11</v>
      </c>
      <c r="D524" s="4" t="s">
        <v>735</v>
      </c>
      <c r="E524" s="11">
        <v>110616</v>
      </c>
      <c r="F524" s="4" t="s">
        <v>142</v>
      </c>
      <c r="G524" s="4" t="s">
        <v>730</v>
      </c>
      <c r="H524" s="4" t="s">
        <v>731</v>
      </c>
    </row>
    <row r="525" spans="1:8">
      <c r="A525" s="12">
        <v>524</v>
      </c>
      <c r="B525" s="5" t="s">
        <v>7</v>
      </c>
      <c r="C525" s="12">
        <v>11</v>
      </c>
      <c r="D525" s="5" t="s">
        <v>736</v>
      </c>
      <c r="E525" s="12">
        <v>110617</v>
      </c>
      <c r="F525" s="5" t="s">
        <v>142</v>
      </c>
      <c r="G525" s="5" t="s">
        <v>730</v>
      </c>
      <c r="H525" s="5" t="s">
        <v>737</v>
      </c>
    </row>
    <row r="526" spans="1:8">
      <c r="A526" s="11">
        <v>525</v>
      </c>
      <c r="B526" s="4" t="s">
        <v>7</v>
      </c>
      <c r="C526" s="11">
        <v>11</v>
      </c>
      <c r="D526" s="4" t="s">
        <v>738</v>
      </c>
      <c r="E526" s="11">
        <v>110618</v>
      </c>
      <c r="F526" s="4" t="s">
        <v>142</v>
      </c>
      <c r="G526" s="4" t="s">
        <v>730</v>
      </c>
      <c r="H526" s="4" t="s">
        <v>731</v>
      </c>
    </row>
    <row r="527" spans="1:8">
      <c r="A527" s="12">
        <v>526</v>
      </c>
      <c r="B527" s="5" t="s">
        <v>7</v>
      </c>
      <c r="C527" s="12">
        <v>11</v>
      </c>
      <c r="D527" s="5" t="s">
        <v>739</v>
      </c>
      <c r="E527" s="12">
        <v>110619</v>
      </c>
      <c r="F527" s="5" t="s">
        <v>142</v>
      </c>
      <c r="G527" s="5" t="s">
        <v>157</v>
      </c>
      <c r="H527" s="5" t="s">
        <v>173</v>
      </c>
    </row>
    <row r="528" spans="1:8">
      <c r="A528" s="11">
        <v>527</v>
      </c>
      <c r="B528" s="4" t="s">
        <v>7</v>
      </c>
      <c r="C528" s="11">
        <v>11</v>
      </c>
      <c r="D528" s="4" t="s">
        <v>740</v>
      </c>
      <c r="E528" s="11">
        <v>110621</v>
      </c>
      <c r="F528" s="4" t="s">
        <v>142</v>
      </c>
      <c r="G528" s="4" t="s">
        <v>730</v>
      </c>
      <c r="H528" s="4" t="s">
        <v>734</v>
      </c>
    </row>
    <row r="529" spans="1:8">
      <c r="A529" s="12">
        <v>528</v>
      </c>
      <c r="B529" s="5" t="s">
        <v>7</v>
      </c>
      <c r="C529" s="12">
        <v>11</v>
      </c>
      <c r="D529" s="5" t="s">
        <v>741</v>
      </c>
      <c r="E529" s="12">
        <v>110622</v>
      </c>
      <c r="F529" s="5" t="s">
        <v>142</v>
      </c>
      <c r="G529" s="5" t="s">
        <v>730</v>
      </c>
      <c r="H529" s="5" t="s">
        <v>731</v>
      </c>
    </row>
    <row r="530" spans="1:8">
      <c r="A530" s="11">
        <v>529</v>
      </c>
      <c r="B530" s="4" t="s">
        <v>7</v>
      </c>
      <c r="C530" s="11">
        <v>11</v>
      </c>
      <c r="D530" s="4" t="s">
        <v>742</v>
      </c>
      <c r="E530" s="11">
        <v>110623</v>
      </c>
      <c r="F530" s="4" t="s">
        <v>142</v>
      </c>
      <c r="G530" s="4" t="s">
        <v>730</v>
      </c>
      <c r="H530" s="4" t="s">
        <v>731</v>
      </c>
    </row>
    <row r="531" spans="1:8">
      <c r="A531" s="12">
        <v>530</v>
      </c>
      <c r="B531" s="5" t="s">
        <v>7</v>
      </c>
      <c r="C531" s="12">
        <v>11</v>
      </c>
      <c r="D531" s="5" t="s">
        <v>743</v>
      </c>
      <c r="E531" s="12">
        <v>110624</v>
      </c>
      <c r="F531" s="5" t="s">
        <v>142</v>
      </c>
      <c r="G531" s="5" t="s">
        <v>730</v>
      </c>
      <c r="H531" s="5" t="s">
        <v>744</v>
      </c>
    </row>
    <row r="532" spans="1:8">
      <c r="A532" s="11">
        <v>531</v>
      </c>
      <c r="B532" s="4" t="s">
        <v>7</v>
      </c>
      <c r="C532" s="11">
        <v>11</v>
      </c>
      <c r="D532" s="4" t="s">
        <v>745</v>
      </c>
      <c r="E532" s="11">
        <v>110625</v>
      </c>
      <c r="F532" s="4" t="s">
        <v>142</v>
      </c>
      <c r="G532" s="4" t="s">
        <v>730</v>
      </c>
      <c r="H532" s="4" t="s">
        <v>745</v>
      </c>
    </row>
    <row r="533" spans="1:8">
      <c r="A533" s="12">
        <v>532</v>
      </c>
      <c r="B533" s="5" t="s">
        <v>7</v>
      </c>
      <c r="C533" s="12">
        <v>11</v>
      </c>
      <c r="D533" s="5" t="s">
        <v>746</v>
      </c>
      <c r="E533" s="12">
        <v>110626</v>
      </c>
      <c r="F533" s="5" t="s">
        <v>747</v>
      </c>
      <c r="G533" s="5" t="s">
        <v>748</v>
      </c>
      <c r="H533" s="5" t="s">
        <v>749</v>
      </c>
    </row>
    <row r="534" spans="1:8">
      <c r="A534" s="11">
        <v>533</v>
      </c>
      <c r="B534" s="4" t="s">
        <v>7</v>
      </c>
      <c r="C534" s="11">
        <v>11</v>
      </c>
      <c r="D534" s="4" t="s">
        <v>750</v>
      </c>
      <c r="E534" s="11">
        <v>110627</v>
      </c>
      <c r="F534" s="4" t="s">
        <v>747</v>
      </c>
      <c r="G534" s="4" t="s">
        <v>751</v>
      </c>
      <c r="H534" s="4" t="s">
        <v>750</v>
      </c>
    </row>
    <row r="535" spans="1:8">
      <c r="A535" s="12">
        <v>534</v>
      </c>
      <c r="B535" s="5" t="s">
        <v>7</v>
      </c>
      <c r="C535" s="12">
        <v>11</v>
      </c>
      <c r="D535" s="5" t="s">
        <v>752</v>
      </c>
      <c r="E535" s="12">
        <v>110628</v>
      </c>
      <c r="F535" s="5" t="s">
        <v>747</v>
      </c>
      <c r="G535" s="5" t="s">
        <v>748</v>
      </c>
      <c r="H535" s="5" t="s">
        <v>173</v>
      </c>
    </row>
    <row r="536" spans="1:8">
      <c r="A536" s="11">
        <v>535</v>
      </c>
      <c r="B536" s="4" t="s">
        <v>7</v>
      </c>
      <c r="C536" s="11">
        <v>11</v>
      </c>
      <c r="D536" s="4" t="s">
        <v>57</v>
      </c>
      <c r="E536" s="11">
        <v>110629</v>
      </c>
      <c r="F536" s="4" t="s">
        <v>747</v>
      </c>
      <c r="G536" s="4" t="s">
        <v>753</v>
      </c>
      <c r="H536" s="4" t="s">
        <v>754</v>
      </c>
    </row>
    <row r="537" spans="1:8">
      <c r="A537" s="12">
        <v>536</v>
      </c>
      <c r="B537" s="5" t="s">
        <v>7</v>
      </c>
      <c r="C537" s="12">
        <v>11</v>
      </c>
      <c r="D537" s="5" t="s">
        <v>755</v>
      </c>
      <c r="E537" s="12">
        <v>110631</v>
      </c>
      <c r="F537" s="5" t="s">
        <v>142</v>
      </c>
      <c r="G537" s="5" t="s">
        <v>145</v>
      </c>
      <c r="H537" s="5" t="s">
        <v>756</v>
      </c>
    </row>
    <row r="538" spans="1:8">
      <c r="A538" s="11">
        <v>537</v>
      </c>
      <c r="B538" s="4" t="s">
        <v>7</v>
      </c>
      <c r="C538" s="11">
        <v>11</v>
      </c>
      <c r="D538" s="4" t="s">
        <v>38</v>
      </c>
      <c r="E538" s="11">
        <v>110632</v>
      </c>
      <c r="F538" s="4" t="s">
        <v>142</v>
      </c>
      <c r="G538" s="4" t="s">
        <v>145</v>
      </c>
      <c r="H538" s="4" t="s">
        <v>757</v>
      </c>
    </row>
    <row r="539" spans="1:8">
      <c r="A539" s="12">
        <v>538</v>
      </c>
      <c r="B539" s="5" t="s">
        <v>7</v>
      </c>
      <c r="C539" s="12">
        <v>11</v>
      </c>
      <c r="D539" s="5" t="s">
        <v>758</v>
      </c>
      <c r="E539" s="12">
        <v>110633</v>
      </c>
      <c r="F539" s="5" t="s">
        <v>142</v>
      </c>
      <c r="G539" s="5" t="s">
        <v>145</v>
      </c>
      <c r="H539" s="5" t="s">
        <v>228</v>
      </c>
    </row>
    <row r="540" spans="1:8">
      <c r="A540" s="11">
        <v>539</v>
      </c>
      <c r="B540" s="4" t="s">
        <v>7</v>
      </c>
      <c r="C540" s="11">
        <v>11</v>
      </c>
      <c r="D540" s="4" t="s">
        <v>759</v>
      </c>
      <c r="E540" s="11">
        <v>110634</v>
      </c>
      <c r="F540" s="4" t="s">
        <v>142</v>
      </c>
      <c r="G540" s="4" t="s">
        <v>145</v>
      </c>
      <c r="H540" s="4" t="s">
        <v>228</v>
      </c>
    </row>
    <row r="541" spans="1:8">
      <c r="A541" s="12">
        <v>540</v>
      </c>
      <c r="B541" s="5" t="s">
        <v>7</v>
      </c>
      <c r="C541" s="12">
        <v>11</v>
      </c>
      <c r="D541" s="5" t="s">
        <v>760</v>
      </c>
      <c r="E541" s="12">
        <v>110635</v>
      </c>
      <c r="F541" s="5" t="s">
        <v>142</v>
      </c>
      <c r="G541" s="5" t="s">
        <v>145</v>
      </c>
      <c r="H541" s="5" t="s">
        <v>757</v>
      </c>
    </row>
    <row r="542" spans="1:8">
      <c r="A542" s="11">
        <v>541</v>
      </c>
      <c r="B542" s="4" t="s">
        <v>7</v>
      </c>
      <c r="C542" s="11">
        <v>11</v>
      </c>
      <c r="D542" s="4" t="s">
        <v>761</v>
      </c>
      <c r="E542" s="11">
        <v>110636</v>
      </c>
      <c r="F542" s="4" t="s">
        <v>142</v>
      </c>
      <c r="G542" s="4" t="s">
        <v>145</v>
      </c>
      <c r="H542" s="4" t="s">
        <v>207</v>
      </c>
    </row>
    <row r="543" spans="1:8">
      <c r="A543" s="12">
        <v>542</v>
      </c>
      <c r="B543" s="5" t="s">
        <v>7</v>
      </c>
      <c r="C543" s="12">
        <v>11</v>
      </c>
      <c r="D543" s="5" t="s">
        <v>762</v>
      </c>
      <c r="E543" s="12">
        <v>110637</v>
      </c>
      <c r="F543" s="5" t="s">
        <v>142</v>
      </c>
      <c r="G543" s="5" t="s">
        <v>145</v>
      </c>
      <c r="H543" s="5" t="s">
        <v>756</v>
      </c>
    </row>
    <row r="544" spans="1:8">
      <c r="A544" s="11">
        <v>543</v>
      </c>
      <c r="B544" s="4" t="s">
        <v>7</v>
      </c>
      <c r="C544" s="11">
        <v>11</v>
      </c>
      <c r="D544" s="4" t="s">
        <v>57</v>
      </c>
      <c r="E544" s="11">
        <v>110638</v>
      </c>
      <c r="F544" s="4" t="s">
        <v>142</v>
      </c>
      <c r="G544" s="4" t="s">
        <v>145</v>
      </c>
      <c r="H544" s="4" t="s">
        <v>757</v>
      </c>
    </row>
    <row r="545" spans="1:8">
      <c r="A545" s="12">
        <v>544</v>
      </c>
      <c r="B545" s="5" t="s">
        <v>7</v>
      </c>
      <c r="C545" s="12">
        <v>11</v>
      </c>
      <c r="D545" s="5" t="s">
        <v>763</v>
      </c>
      <c r="E545" s="12">
        <v>110639</v>
      </c>
      <c r="F545" s="5" t="s">
        <v>142</v>
      </c>
      <c r="G545" s="5" t="s">
        <v>145</v>
      </c>
      <c r="H545" s="5" t="s">
        <v>756</v>
      </c>
    </row>
    <row r="546" spans="1:8">
      <c r="A546" s="11">
        <v>545</v>
      </c>
      <c r="B546" s="4" t="s">
        <v>7</v>
      </c>
      <c r="C546" s="11">
        <v>11</v>
      </c>
      <c r="D546" s="4" t="s">
        <v>764</v>
      </c>
      <c r="E546" s="11">
        <v>110641</v>
      </c>
      <c r="F546" s="4" t="s">
        <v>147</v>
      </c>
      <c r="G546" s="4" t="s">
        <v>765</v>
      </c>
      <c r="H546" s="4" t="s">
        <v>764</v>
      </c>
    </row>
    <row r="547" spans="1:8">
      <c r="A547" s="12">
        <v>546</v>
      </c>
      <c r="B547" s="5" t="s">
        <v>7</v>
      </c>
      <c r="C547" s="12">
        <v>11</v>
      </c>
      <c r="D547" s="5" t="s">
        <v>766</v>
      </c>
      <c r="E547" s="12">
        <v>110642</v>
      </c>
      <c r="F547" s="5" t="s">
        <v>147</v>
      </c>
      <c r="G547" s="5" t="s">
        <v>765</v>
      </c>
      <c r="H547" s="5" t="s">
        <v>87</v>
      </c>
    </row>
    <row r="548" spans="1:8">
      <c r="A548" s="11">
        <v>547</v>
      </c>
      <c r="B548" s="4" t="s">
        <v>7</v>
      </c>
      <c r="C548" s="11">
        <v>11</v>
      </c>
      <c r="D548" s="4" t="s">
        <v>87</v>
      </c>
      <c r="E548" s="11">
        <v>110644</v>
      </c>
      <c r="F548" s="4" t="s">
        <v>147</v>
      </c>
      <c r="G548" s="4" t="s">
        <v>765</v>
      </c>
      <c r="H548" s="4" t="s">
        <v>87</v>
      </c>
    </row>
    <row r="549" spans="1:8">
      <c r="A549" s="12">
        <v>548</v>
      </c>
      <c r="B549" s="5" t="s">
        <v>7</v>
      </c>
      <c r="C549" s="12">
        <v>11</v>
      </c>
      <c r="D549" s="5" t="s">
        <v>767</v>
      </c>
      <c r="E549" s="12">
        <v>110646</v>
      </c>
      <c r="F549" s="5" t="s">
        <v>147</v>
      </c>
      <c r="G549" s="5" t="s">
        <v>765</v>
      </c>
      <c r="H549" s="5" t="s">
        <v>767</v>
      </c>
    </row>
    <row r="550" spans="1:8">
      <c r="A550" s="11">
        <v>549</v>
      </c>
      <c r="B550" s="4" t="s">
        <v>7</v>
      </c>
      <c r="C550" s="11">
        <v>11</v>
      </c>
      <c r="D550" s="4" t="s">
        <v>768</v>
      </c>
      <c r="E550" s="11">
        <v>110647</v>
      </c>
      <c r="F550" s="4" t="s">
        <v>147</v>
      </c>
      <c r="G550" s="4" t="s">
        <v>765</v>
      </c>
      <c r="H550" s="4" t="s">
        <v>765</v>
      </c>
    </row>
    <row r="551" spans="1:8">
      <c r="A551" s="12">
        <v>550</v>
      </c>
      <c r="B551" s="5" t="s">
        <v>7</v>
      </c>
      <c r="C551" s="12">
        <v>11</v>
      </c>
      <c r="D551" s="5" t="s">
        <v>769</v>
      </c>
      <c r="E551" s="12">
        <v>110648</v>
      </c>
      <c r="F551" s="5" t="s">
        <v>147</v>
      </c>
      <c r="G551" s="5" t="s">
        <v>765</v>
      </c>
      <c r="H551" s="5" t="s">
        <v>769</v>
      </c>
    </row>
    <row r="552" spans="1:8">
      <c r="A552" s="11">
        <v>551</v>
      </c>
      <c r="B552" s="4" t="s">
        <v>7</v>
      </c>
      <c r="C552" s="11">
        <v>11</v>
      </c>
      <c r="D552" s="4" t="s">
        <v>770</v>
      </c>
      <c r="E552" s="11">
        <v>110649</v>
      </c>
      <c r="F552" s="4" t="s">
        <v>147</v>
      </c>
      <c r="G552" s="4" t="s">
        <v>765</v>
      </c>
      <c r="H552" s="4" t="s">
        <v>764</v>
      </c>
    </row>
    <row r="553" spans="1:8">
      <c r="A553" s="12">
        <v>552</v>
      </c>
      <c r="B553" s="5" t="s">
        <v>7</v>
      </c>
      <c r="C553" s="12">
        <v>11</v>
      </c>
      <c r="D553" s="5" t="s">
        <v>771</v>
      </c>
      <c r="E553" s="12">
        <v>110650</v>
      </c>
      <c r="F553" s="5" t="s">
        <v>147</v>
      </c>
      <c r="G553" s="5" t="s">
        <v>765</v>
      </c>
      <c r="H553" s="5" t="s">
        <v>87</v>
      </c>
    </row>
    <row r="554" spans="1:8">
      <c r="A554" s="11">
        <v>553</v>
      </c>
      <c r="B554" s="4" t="s">
        <v>7</v>
      </c>
      <c r="C554" s="11">
        <v>11</v>
      </c>
      <c r="D554" s="4" t="s">
        <v>772</v>
      </c>
      <c r="E554" s="11">
        <v>110651</v>
      </c>
      <c r="F554" s="4" t="s">
        <v>147</v>
      </c>
      <c r="G554" s="4" t="s">
        <v>765</v>
      </c>
      <c r="H554" s="4" t="s">
        <v>764</v>
      </c>
    </row>
    <row r="555" spans="1:8">
      <c r="A555" s="12">
        <v>554</v>
      </c>
      <c r="B555" s="5" t="s">
        <v>7</v>
      </c>
      <c r="C555" s="12">
        <v>11</v>
      </c>
      <c r="D555" s="5" t="s">
        <v>773</v>
      </c>
      <c r="E555" s="12">
        <v>110652</v>
      </c>
      <c r="F555" s="5" t="s">
        <v>147</v>
      </c>
      <c r="G555" s="5" t="s">
        <v>765</v>
      </c>
      <c r="H555" s="5" t="s">
        <v>774</v>
      </c>
    </row>
    <row r="556" spans="1:8">
      <c r="A556" s="11">
        <v>555</v>
      </c>
      <c r="B556" s="4" t="s">
        <v>7</v>
      </c>
      <c r="C556" s="11">
        <v>11</v>
      </c>
      <c r="D556" s="4" t="s">
        <v>775</v>
      </c>
      <c r="E556" s="11">
        <v>110653</v>
      </c>
      <c r="F556" s="4" t="s">
        <v>147</v>
      </c>
      <c r="G556" s="4" t="s">
        <v>765</v>
      </c>
      <c r="H556" s="4" t="s">
        <v>776</v>
      </c>
    </row>
    <row r="557" spans="1:8">
      <c r="A557" s="12">
        <v>556</v>
      </c>
      <c r="B557" s="5" t="s">
        <v>7</v>
      </c>
      <c r="C557" s="12">
        <v>11</v>
      </c>
      <c r="D557" s="5" t="s">
        <v>777</v>
      </c>
      <c r="E557" s="12">
        <v>110656</v>
      </c>
      <c r="F557" s="5" t="s">
        <v>142</v>
      </c>
      <c r="G557" s="5" t="s">
        <v>778</v>
      </c>
      <c r="H557" s="5" t="s">
        <v>779</v>
      </c>
    </row>
    <row r="558" spans="1:8">
      <c r="A558" s="11">
        <v>557</v>
      </c>
      <c r="B558" s="4" t="s">
        <v>7</v>
      </c>
      <c r="C558" s="11">
        <v>11</v>
      </c>
      <c r="D558" s="4" t="s">
        <v>780</v>
      </c>
      <c r="E558" s="11">
        <v>110657</v>
      </c>
      <c r="F558" s="4" t="s">
        <v>142</v>
      </c>
      <c r="G558" s="4" t="s">
        <v>778</v>
      </c>
      <c r="H558" s="4" t="s">
        <v>780</v>
      </c>
    </row>
    <row r="559" spans="1:8">
      <c r="A559" s="12">
        <v>558</v>
      </c>
      <c r="B559" s="5" t="s">
        <v>7</v>
      </c>
      <c r="C559" s="12">
        <v>11</v>
      </c>
      <c r="D559" s="5" t="s">
        <v>781</v>
      </c>
      <c r="E559" s="12">
        <v>110658</v>
      </c>
      <c r="F559" s="5" t="s">
        <v>142</v>
      </c>
      <c r="G559" s="5" t="s">
        <v>778</v>
      </c>
      <c r="H559" s="5" t="s">
        <v>782</v>
      </c>
    </row>
    <row r="560" spans="1:8">
      <c r="A560" s="11">
        <v>559</v>
      </c>
      <c r="B560" s="4" t="s">
        <v>7</v>
      </c>
      <c r="C560" s="11">
        <v>11</v>
      </c>
      <c r="D560" s="4" t="s">
        <v>778</v>
      </c>
      <c r="E560" s="11">
        <v>110659</v>
      </c>
      <c r="F560" s="4" t="s">
        <v>142</v>
      </c>
      <c r="G560" s="4" t="s">
        <v>778</v>
      </c>
      <c r="H560" s="4" t="s">
        <v>779</v>
      </c>
    </row>
    <row r="561" spans="1:8">
      <c r="A561" s="12">
        <v>560</v>
      </c>
      <c r="B561" s="5" t="s">
        <v>7</v>
      </c>
      <c r="C561" s="12">
        <v>11</v>
      </c>
      <c r="D561" s="5" t="s">
        <v>783</v>
      </c>
      <c r="E561" s="12">
        <v>110660</v>
      </c>
      <c r="F561" s="5" t="s">
        <v>142</v>
      </c>
      <c r="G561" s="5" t="s">
        <v>778</v>
      </c>
      <c r="H561" s="5" t="s">
        <v>783</v>
      </c>
    </row>
    <row r="562" spans="1:8">
      <c r="A562" s="11">
        <v>561</v>
      </c>
      <c r="B562" s="4" t="s">
        <v>7</v>
      </c>
      <c r="C562" s="11">
        <v>11</v>
      </c>
      <c r="D562" s="4" t="s">
        <v>784</v>
      </c>
      <c r="E562" s="11">
        <v>110663</v>
      </c>
      <c r="F562" s="4" t="s">
        <v>142</v>
      </c>
      <c r="G562" s="4" t="s">
        <v>225</v>
      </c>
      <c r="H562" s="4" t="s">
        <v>785</v>
      </c>
    </row>
    <row r="563" spans="1:8">
      <c r="A563" s="12">
        <v>562</v>
      </c>
      <c r="B563" s="5" t="s">
        <v>7</v>
      </c>
      <c r="C563" s="12">
        <v>11</v>
      </c>
      <c r="D563" s="5" t="s">
        <v>786</v>
      </c>
      <c r="E563" s="12">
        <v>110664</v>
      </c>
      <c r="F563" s="5" t="s">
        <v>142</v>
      </c>
      <c r="G563" s="5" t="s">
        <v>225</v>
      </c>
      <c r="H563" s="5" t="s">
        <v>226</v>
      </c>
    </row>
    <row r="564" spans="1:8">
      <c r="A564" s="11">
        <v>563</v>
      </c>
      <c r="B564" s="4" t="s">
        <v>7</v>
      </c>
      <c r="C564" s="11">
        <v>11</v>
      </c>
      <c r="D564" s="4" t="s">
        <v>226</v>
      </c>
      <c r="E564" s="11">
        <v>110665</v>
      </c>
      <c r="F564" s="4" t="s">
        <v>142</v>
      </c>
      <c r="G564" s="4" t="s">
        <v>225</v>
      </c>
      <c r="H564" s="4" t="s">
        <v>226</v>
      </c>
    </row>
    <row r="565" spans="1:8">
      <c r="A565" s="12">
        <v>564</v>
      </c>
      <c r="B565" s="5" t="s">
        <v>7</v>
      </c>
      <c r="C565" s="12">
        <v>11</v>
      </c>
      <c r="D565" s="5" t="s">
        <v>225</v>
      </c>
      <c r="E565" s="12">
        <v>110666</v>
      </c>
      <c r="F565" s="5" t="s">
        <v>142</v>
      </c>
      <c r="G565" s="5" t="s">
        <v>225</v>
      </c>
      <c r="H565" s="5" t="s">
        <v>787</v>
      </c>
    </row>
    <row r="566" spans="1:8">
      <c r="A566" s="11">
        <v>565</v>
      </c>
      <c r="B566" s="4" t="s">
        <v>7</v>
      </c>
      <c r="C566" s="11">
        <v>11</v>
      </c>
      <c r="D566" s="4" t="s">
        <v>788</v>
      </c>
      <c r="E566" s="11">
        <v>110667</v>
      </c>
      <c r="F566" s="4" t="s">
        <v>142</v>
      </c>
      <c r="G566" s="4" t="s">
        <v>225</v>
      </c>
      <c r="H566" s="4" t="s">
        <v>789</v>
      </c>
    </row>
    <row r="567" spans="1:8">
      <c r="A567" s="12">
        <v>566</v>
      </c>
      <c r="B567" s="5" t="s">
        <v>7</v>
      </c>
      <c r="C567" s="12">
        <v>11</v>
      </c>
      <c r="D567" s="5" t="s">
        <v>790</v>
      </c>
      <c r="E567" s="12">
        <v>110671</v>
      </c>
      <c r="F567" s="5" t="s">
        <v>147</v>
      </c>
      <c r="G567" s="5" t="s">
        <v>178</v>
      </c>
      <c r="H567" s="5" t="s">
        <v>791</v>
      </c>
    </row>
    <row r="568" spans="1:8">
      <c r="A568" s="11">
        <v>567</v>
      </c>
      <c r="B568" s="4" t="s">
        <v>7</v>
      </c>
      <c r="C568" s="11">
        <v>11</v>
      </c>
      <c r="D568" s="4" t="s">
        <v>792</v>
      </c>
      <c r="E568" s="11">
        <v>110672</v>
      </c>
      <c r="F568" s="4" t="s">
        <v>147</v>
      </c>
      <c r="G568" s="4" t="s">
        <v>178</v>
      </c>
      <c r="H568" s="4" t="s">
        <v>179</v>
      </c>
    </row>
    <row r="569" spans="1:8">
      <c r="A569" s="12">
        <v>568</v>
      </c>
      <c r="B569" s="5" t="s">
        <v>7</v>
      </c>
      <c r="C569" s="12">
        <v>11</v>
      </c>
      <c r="D569" s="5" t="s">
        <v>791</v>
      </c>
      <c r="E569" s="12">
        <v>110673</v>
      </c>
      <c r="F569" s="5" t="s">
        <v>147</v>
      </c>
      <c r="G569" s="5" t="s">
        <v>178</v>
      </c>
      <c r="H569" s="5" t="s">
        <v>791</v>
      </c>
    </row>
    <row r="570" spans="1:8">
      <c r="A570" s="11">
        <v>569</v>
      </c>
      <c r="B570" s="4" t="s">
        <v>7</v>
      </c>
      <c r="C570" s="11">
        <v>11</v>
      </c>
      <c r="D570" s="4" t="s">
        <v>793</v>
      </c>
      <c r="E570" s="11">
        <v>110674</v>
      </c>
      <c r="F570" s="4" t="s">
        <v>147</v>
      </c>
      <c r="G570" s="4" t="s">
        <v>178</v>
      </c>
      <c r="H570" s="4" t="s">
        <v>791</v>
      </c>
    </row>
    <row r="571" spans="1:8">
      <c r="A571" s="12">
        <v>570</v>
      </c>
      <c r="B571" s="5" t="s">
        <v>7</v>
      </c>
      <c r="C571" s="12">
        <v>11</v>
      </c>
      <c r="D571" s="5" t="s">
        <v>178</v>
      </c>
      <c r="E571" s="12">
        <v>110675</v>
      </c>
      <c r="F571" s="5" t="s">
        <v>147</v>
      </c>
      <c r="G571" s="5" t="s">
        <v>178</v>
      </c>
      <c r="H571" s="5" t="s">
        <v>179</v>
      </c>
    </row>
    <row r="572" spans="1:8">
      <c r="A572" s="11">
        <v>571</v>
      </c>
      <c r="B572" s="4" t="s">
        <v>7</v>
      </c>
      <c r="C572" s="11">
        <v>11</v>
      </c>
      <c r="D572" s="4" t="s">
        <v>794</v>
      </c>
      <c r="E572" s="11">
        <v>110676</v>
      </c>
      <c r="F572" s="4" t="s">
        <v>147</v>
      </c>
      <c r="G572" s="4" t="s">
        <v>178</v>
      </c>
      <c r="H572" s="4" t="s">
        <v>795</v>
      </c>
    </row>
    <row r="573" spans="1:8">
      <c r="A573" s="12">
        <v>572</v>
      </c>
      <c r="B573" s="5" t="s">
        <v>7</v>
      </c>
      <c r="C573" s="12">
        <v>11</v>
      </c>
      <c r="D573" s="5" t="s">
        <v>796</v>
      </c>
      <c r="E573" s="12">
        <v>110681</v>
      </c>
      <c r="F573" s="5" t="s">
        <v>142</v>
      </c>
      <c r="G573" s="5" t="s">
        <v>143</v>
      </c>
      <c r="H573" s="5" t="s">
        <v>797</v>
      </c>
    </row>
    <row r="574" spans="1:8">
      <c r="A574" s="11">
        <v>573</v>
      </c>
      <c r="B574" s="4" t="s">
        <v>7</v>
      </c>
      <c r="C574" s="11">
        <v>11</v>
      </c>
      <c r="D574" s="4" t="s">
        <v>798</v>
      </c>
      <c r="E574" s="11">
        <v>110682</v>
      </c>
      <c r="F574" s="4" t="s">
        <v>142</v>
      </c>
      <c r="G574" s="4" t="s">
        <v>143</v>
      </c>
      <c r="H574" s="4" t="s">
        <v>797</v>
      </c>
    </row>
    <row r="575" spans="1:8">
      <c r="A575" s="12">
        <v>574</v>
      </c>
      <c r="B575" s="5" t="s">
        <v>7</v>
      </c>
      <c r="C575" s="12">
        <v>11</v>
      </c>
      <c r="D575" s="5" t="s">
        <v>799</v>
      </c>
      <c r="E575" s="12">
        <v>110683</v>
      </c>
      <c r="F575" s="5" t="s">
        <v>142</v>
      </c>
      <c r="G575" s="5" t="s">
        <v>143</v>
      </c>
      <c r="H575" s="5" t="s">
        <v>667</v>
      </c>
    </row>
    <row r="576" spans="1:8">
      <c r="A576" s="11">
        <v>575</v>
      </c>
      <c r="B576" s="4" t="s">
        <v>7</v>
      </c>
      <c r="C576" s="11">
        <v>11</v>
      </c>
      <c r="D576" s="4" t="s">
        <v>800</v>
      </c>
      <c r="E576" s="11">
        <v>110684</v>
      </c>
      <c r="F576" s="4" t="s">
        <v>142</v>
      </c>
      <c r="G576" s="4" t="s">
        <v>143</v>
      </c>
      <c r="H576" s="4" t="s">
        <v>801</v>
      </c>
    </row>
    <row r="577" spans="1:8">
      <c r="A577" s="12">
        <v>576</v>
      </c>
      <c r="B577" s="5" t="s">
        <v>7</v>
      </c>
      <c r="C577" s="12">
        <v>11</v>
      </c>
      <c r="D577" s="5" t="s">
        <v>349</v>
      </c>
      <c r="E577" s="12">
        <v>110685</v>
      </c>
      <c r="F577" s="5" t="s">
        <v>142</v>
      </c>
      <c r="G577" s="5" t="s">
        <v>143</v>
      </c>
      <c r="H577" s="5" t="s">
        <v>349</v>
      </c>
    </row>
    <row r="578" spans="1:8">
      <c r="A578" s="11">
        <v>577</v>
      </c>
      <c r="B578" s="4" t="s">
        <v>7</v>
      </c>
      <c r="C578" s="11">
        <v>11</v>
      </c>
      <c r="D578" s="4" t="s">
        <v>802</v>
      </c>
      <c r="E578" s="11">
        <v>110686</v>
      </c>
      <c r="F578" s="4" t="s">
        <v>142</v>
      </c>
      <c r="G578" s="4" t="s">
        <v>143</v>
      </c>
      <c r="H578" s="4" t="s">
        <v>349</v>
      </c>
    </row>
    <row r="579" spans="1:8">
      <c r="A579" s="12">
        <v>578</v>
      </c>
      <c r="B579" s="5" t="s">
        <v>7</v>
      </c>
      <c r="C579" s="12">
        <v>11</v>
      </c>
      <c r="D579" s="5" t="s">
        <v>803</v>
      </c>
      <c r="E579" s="12">
        <v>110687</v>
      </c>
      <c r="F579" s="5" t="s">
        <v>142</v>
      </c>
      <c r="G579" s="5" t="s">
        <v>143</v>
      </c>
      <c r="H579" s="5" t="s">
        <v>667</v>
      </c>
    </row>
    <row r="580" spans="1:8">
      <c r="A580" s="11">
        <v>579</v>
      </c>
      <c r="B580" s="4" t="s">
        <v>7</v>
      </c>
      <c r="C580" s="11">
        <v>11</v>
      </c>
      <c r="D580" s="4" t="s">
        <v>804</v>
      </c>
      <c r="E580" s="11">
        <v>110688</v>
      </c>
      <c r="F580" s="4" t="s">
        <v>142</v>
      </c>
      <c r="G580" s="4" t="s">
        <v>143</v>
      </c>
      <c r="H580" s="4" t="s">
        <v>797</v>
      </c>
    </row>
    <row r="581" spans="1:8">
      <c r="A581" s="12">
        <v>580</v>
      </c>
      <c r="B581" s="5" t="s">
        <v>7</v>
      </c>
      <c r="C581" s="12">
        <v>11</v>
      </c>
      <c r="D581" s="5" t="s">
        <v>805</v>
      </c>
      <c r="E581" s="12">
        <v>110689</v>
      </c>
      <c r="F581" s="5" t="s">
        <v>142</v>
      </c>
      <c r="G581" s="5" t="s">
        <v>143</v>
      </c>
      <c r="H581" s="5" t="s">
        <v>231</v>
      </c>
    </row>
    <row r="582" spans="1:8">
      <c r="A582" s="11">
        <v>581</v>
      </c>
      <c r="B582" s="4" t="s">
        <v>7</v>
      </c>
      <c r="C582" s="11">
        <v>11</v>
      </c>
      <c r="D582" s="4" t="s">
        <v>806</v>
      </c>
      <c r="E582" s="11">
        <v>110690</v>
      </c>
      <c r="F582" s="4" t="s">
        <v>142</v>
      </c>
      <c r="G582" s="4" t="s">
        <v>143</v>
      </c>
      <c r="H582" s="4" t="s">
        <v>797</v>
      </c>
    </row>
    <row r="583" spans="1:8">
      <c r="A583" s="12">
        <v>582</v>
      </c>
      <c r="B583" s="5" t="s">
        <v>7</v>
      </c>
      <c r="C583" s="12">
        <v>11</v>
      </c>
      <c r="D583" s="5" t="s">
        <v>667</v>
      </c>
      <c r="E583" s="12">
        <v>110691</v>
      </c>
      <c r="F583" s="5" t="s">
        <v>142</v>
      </c>
      <c r="G583" s="5" t="s">
        <v>143</v>
      </c>
      <c r="H583" s="5" t="s">
        <v>667</v>
      </c>
    </row>
    <row r="584" spans="1:8">
      <c r="A584" s="11">
        <v>583</v>
      </c>
      <c r="B584" s="4" t="s">
        <v>7</v>
      </c>
      <c r="C584" s="11">
        <v>11</v>
      </c>
      <c r="D584" s="4" t="s">
        <v>807</v>
      </c>
      <c r="E584" s="11">
        <v>110692</v>
      </c>
      <c r="F584" s="4" t="s">
        <v>142</v>
      </c>
      <c r="G584" s="4" t="s">
        <v>143</v>
      </c>
      <c r="H584" s="4" t="s">
        <v>667</v>
      </c>
    </row>
    <row r="585" spans="1:8">
      <c r="A585" s="12">
        <v>584</v>
      </c>
      <c r="B585" s="5" t="s">
        <v>7</v>
      </c>
      <c r="C585" s="12">
        <v>11</v>
      </c>
      <c r="D585" s="5" t="s">
        <v>808</v>
      </c>
      <c r="E585" s="12">
        <v>110693</v>
      </c>
      <c r="F585" s="5" t="s">
        <v>142</v>
      </c>
      <c r="G585" s="5" t="s">
        <v>143</v>
      </c>
      <c r="H585" s="5" t="s">
        <v>231</v>
      </c>
    </row>
    <row r="586" spans="1:8">
      <c r="A586" s="11">
        <v>585</v>
      </c>
      <c r="B586" s="4" t="s">
        <v>7</v>
      </c>
      <c r="C586" s="11">
        <v>11</v>
      </c>
      <c r="D586" s="4" t="s">
        <v>801</v>
      </c>
      <c r="E586" s="11">
        <v>110694</v>
      </c>
      <c r="F586" s="4" t="s">
        <v>142</v>
      </c>
      <c r="G586" s="4" t="s">
        <v>143</v>
      </c>
      <c r="H586" s="4" t="s">
        <v>801</v>
      </c>
    </row>
    <row r="587" spans="1:8">
      <c r="A587" s="12">
        <v>586</v>
      </c>
      <c r="B587" s="5" t="s">
        <v>7</v>
      </c>
      <c r="C587" s="12">
        <v>11</v>
      </c>
      <c r="D587" s="5" t="s">
        <v>809</v>
      </c>
      <c r="E587" s="12">
        <v>110695</v>
      </c>
      <c r="F587" s="5" t="s">
        <v>142</v>
      </c>
      <c r="G587" s="5" t="s">
        <v>143</v>
      </c>
      <c r="H587" s="5" t="s">
        <v>801</v>
      </c>
    </row>
    <row r="588" spans="1:8">
      <c r="A588" s="11">
        <v>587</v>
      </c>
      <c r="B588" s="4" t="s">
        <v>7</v>
      </c>
      <c r="C588" s="11">
        <v>11</v>
      </c>
      <c r="D588" s="4" t="s">
        <v>810</v>
      </c>
      <c r="E588" s="11">
        <v>110696</v>
      </c>
      <c r="F588" s="4" t="s">
        <v>142</v>
      </c>
      <c r="G588" s="4" t="s">
        <v>143</v>
      </c>
      <c r="H588" s="4" t="s">
        <v>811</v>
      </c>
    </row>
    <row r="589" spans="1:8">
      <c r="A589" s="12">
        <v>588</v>
      </c>
      <c r="B589" s="5" t="s">
        <v>7</v>
      </c>
      <c r="C589" s="12">
        <v>11</v>
      </c>
      <c r="D589" s="5" t="s">
        <v>143</v>
      </c>
      <c r="E589" s="12">
        <v>110697</v>
      </c>
      <c r="F589" s="5" t="s">
        <v>142</v>
      </c>
      <c r="G589" s="5" t="s">
        <v>143</v>
      </c>
      <c r="H589" s="5" t="s">
        <v>231</v>
      </c>
    </row>
    <row r="590" spans="1:8">
      <c r="A590" s="11">
        <v>589</v>
      </c>
      <c r="B590" s="4" t="s">
        <v>7</v>
      </c>
      <c r="C590" s="11">
        <v>11</v>
      </c>
      <c r="D590" s="4" t="s">
        <v>812</v>
      </c>
      <c r="E590" s="11">
        <v>110698</v>
      </c>
      <c r="F590" s="4" t="s">
        <v>142</v>
      </c>
      <c r="G590" s="4" t="s">
        <v>143</v>
      </c>
      <c r="H590" s="4" t="s">
        <v>667</v>
      </c>
    </row>
    <row r="591" spans="1:8">
      <c r="A591" s="12">
        <v>590</v>
      </c>
      <c r="B591" s="5" t="s">
        <v>7</v>
      </c>
      <c r="C591" s="12">
        <v>11</v>
      </c>
      <c r="D591" s="5" t="s">
        <v>813</v>
      </c>
      <c r="E591" s="12">
        <v>110699</v>
      </c>
      <c r="F591" s="5" t="s">
        <v>142</v>
      </c>
      <c r="G591" s="5" t="s">
        <v>143</v>
      </c>
      <c r="H591" s="5" t="s">
        <v>813</v>
      </c>
    </row>
    <row r="592" spans="1:8">
      <c r="A592" s="11">
        <v>591</v>
      </c>
      <c r="B592" s="4" t="s">
        <v>7</v>
      </c>
      <c r="C592" s="11">
        <v>11</v>
      </c>
      <c r="D592" s="4" t="s">
        <v>144</v>
      </c>
      <c r="E592" s="11">
        <v>110700</v>
      </c>
      <c r="F592" s="4" t="s">
        <v>142</v>
      </c>
      <c r="G592" s="4" t="s">
        <v>143</v>
      </c>
      <c r="H592" s="4" t="s">
        <v>144</v>
      </c>
    </row>
    <row r="593" spans="1:8">
      <c r="A593" s="12">
        <v>592</v>
      </c>
      <c r="B593" s="5" t="s">
        <v>7</v>
      </c>
      <c r="C593" s="12">
        <v>11</v>
      </c>
      <c r="D593" s="5" t="s">
        <v>814</v>
      </c>
      <c r="E593" s="12">
        <v>110701</v>
      </c>
      <c r="F593" s="5" t="s">
        <v>142</v>
      </c>
      <c r="G593" s="5" t="s">
        <v>143</v>
      </c>
      <c r="H593" s="5" t="s">
        <v>231</v>
      </c>
    </row>
    <row r="594" spans="1:8">
      <c r="A594" s="11">
        <v>593</v>
      </c>
      <c r="B594" s="4" t="s">
        <v>7</v>
      </c>
      <c r="C594" s="11">
        <v>11</v>
      </c>
      <c r="D594" s="4" t="s">
        <v>815</v>
      </c>
      <c r="E594" s="11">
        <v>110702</v>
      </c>
      <c r="F594" s="4" t="s">
        <v>142</v>
      </c>
      <c r="G594" s="4" t="s">
        <v>143</v>
      </c>
      <c r="H594" s="4" t="s">
        <v>811</v>
      </c>
    </row>
    <row r="595" spans="1:8">
      <c r="A595" s="12">
        <v>594</v>
      </c>
      <c r="B595" s="5" t="s">
        <v>7</v>
      </c>
      <c r="C595" s="12">
        <v>11</v>
      </c>
      <c r="D595" s="5" t="s">
        <v>816</v>
      </c>
      <c r="E595" s="12">
        <v>110703</v>
      </c>
      <c r="F595" s="5" t="s">
        <v>142</v>
      </c>
      <c r="G595" s="5" t="s">
        <v>143</v>
      </c>
      <c r="H595" s="5" t="s">
        <v>816</v>
      </c>
    </row>
    <row r="596" spans="1:8">
      <c r="A596" s="11">
        <v>595</v>
      </c>
      <c r="B596" s="4" t="s">
        <v>7</v>
      </c>
      <c r="C596" s="11">
        <v>11</v>
      </c>
      <c r="D596" s="4" t="s">
        <v>817</v>
      </c>
      <c r="E596" s="11">
        <v>110704</v>
      </c>
      <c r="F596" s="4" t="s">
        <v>147</v>
      </c>
      <c r="G596" s="4" t="s">
        <v>765</v>
      </c>
      <c r="H596" s="4" t="s">
        <v>817</v>
      </c>
    </row>
    <row r="597" spans="1:8">
      <c r="A597" s="12">
        <v>596</v>
      </c>
      <c r="B597" s="5" t="s">
        <v>7</v>
      </c>
      <c r="C597" s="12">
        <v>11</v>
      </c>
      <c r="D597" s="5" t="s">
        <v>818</v>
      </c>
      <c r="E597" s="12">
        <v>110705</v>
      </c>
      <c r="F597" s="5" t="s">
        <v>147</v>
      </c>
      <c r="G597" s="5" t="s">
        <v>147</v>
      </c>
      <c r="H597" s="5" t="s">
        <v>709</v>
      </c>
    </row>
    <row r="598" spans="1:8">
      <c r="A598" s="11">
        <v>597</v>
      </c>
      <c r="B598" s="4" t="s">
        <v>7</v>
      </c>
      <c r="C598" s="11">
        <v>11</v>
      </c>
      <c r="D598" s="4" t="s">
        <v>819</v>
      </c>
      <c r="E598" s="11">
        <v>110706</v>
      </c>
      <c r="F598" s="4" t="s">
        <v>294</v>
      </c>
      <c r="G598" s="4" t="s">
        <v>299</v>
      </c>
      <c r="H598" s="4" t="s">
        <v>820</v>
      </c>
    </row>
    <row r="599" spans="1:8">
      <c r="A599" s="12">
        <v>598</v>
      </c>
      <c r="B599" s="5" t="s">
        <v>7</v>
      </c>
      <c r="C599" s="12">
        <v>11</v>
      </c>
      <c r="D599" s="5" t="s">
        <v>821</v>
      </c>
      <c r="E599" s="12">
        <v>110707</v>
      </c>
      <c r="F599" s="5" t="s">
        <v>294</v>
      </c>
      <c r="G599" s="5" t="s">
        <v>299</v>
      </c>
      <c r="H599" s="5" t="s">
        <v>820</v>
      </c>
    </row>
    <row r="600" spans="1:8">
      <c r="A600" s="11">
        <v>599</v>
      </c>
      <c r="B600" s="4" t="s">
        <v>7</v>
      </c>
      <c r="C600" s="11">
        <v>11</v>
      </c>
      <c r="D600" s="4" t="s">
        <v>822</v>
      </c>
      <c r="E600" s="11">
        <v>110709</v>
      </c>
      <c r="F600" s="4" t="s">
        <v>294</v>
      </c>
      <c r="G600" s="4" t="s">
        <v>299</v>
      </c>
      <c r="H600" s="4" t="s">
        <v>16</v>
      </c>
    </row>
    <row r="601" spans="1:8">
      <c r="A601" s="12">
        <v>600</v>
      </c>
      <c r="B601" s="5" t="s">
        <v>7</v>
      </c>
      <c r="C601" s="12">
        <v>11</v>
      </c>
      <c r="D601" s="5" t="s">
        <v>823</v>
      </c>
      <c r="E601" s="12">
        <v>110710</v>
      </c>
      <c r="F601" s="5" t="s">
        <v>294</v>
      </c>
      <c r="G601" s="5" t="s">
        <v>299</v>
      </c>
      <c r="H601" s="5" t="s">
        <v>16</v>
      </c>
    </row>
    <row r="602" spans="1:8">
      <c r="A602" s="11">
        <v>601</v>
      </c>
      <c r="B602" s="4" t="s">
        <v>7</v>
      </c>
      <c r="C602" s="11">
        <v>11</v>
      </c>
      <c r="D602" s="4" t="s">
        <v>824</v>
      </c>
      <c r="E602" s="11">
        <v>110711</v>
      </c>
      <c r="F602" s="4" t="s">
        <v>294</v>
      </c>
      <c r="G602" s="4" t="s">
        <v>299</v>
      </c>
      <c r="H602" s="4" t="s">
        <v>824</v>
      </c>
    </row>
    <row r="603" spans="1:8">
      <c r="A603" s="12">
        <v>602</v>
      </c>
      <c r="B603" s="5" t="s">
        <v>7</v>
      </c>
      <c r="C603" s="12">
        <v>11</v>
      </c>
      <c r="D603" s="5" t="s">
        <v>825</v>
      </c>
      <c r="E603" s="12">
        <v>110712</v>
      </c>
      <c r="F603" s="5" t="s">
        <v>294</v>
      </c>
      <c r="G603" s="5" t="s">
        <v>299</v>
      </c>
      <c r="H603" s="5" t="s">
        <v>820</v>
      </c>
    </row>
    <row r="604" spans="1:8">
      <c r="A604" s="11">
        <v>603</v>
      </c>
      <c r="B604" s="4" t="s">
        <v>7</v>
      </c>
      <c r="C604" s="11">
        <v>11</v>
      </c>
      <c r="D604" s="4" t="s">
        <v>826</v>
      </c>
      <c r="E604" s="11">
        <v>110714</v>
      </c>
      <c r="F604" s="4" t="s">
        <v>294</v>
      </c>
      <c r="G604" s="4" t="s">
        <v>299</v>
      </c>
      <c r="H604" s="4" t="s">
        <v>820</v>
      </c>
    </row>
    <row r="605" spans="1:8">
      <c r="A605" s="12">
        <v>604</v>
      </c>
      <c r="B605" s="5" t="s">
        <v>7</v>
      </c>
      <c r="C605" s="12">
        <v>11</v>
      </c>
      <c r="D605" s="5" t="s">
        <v>827</v>
      </c>
      <c r="E605" s="12">
        <v>110715</v>
      </c>
      <c r="F605" s="5" t="s">
        <v>294</v>
      </c>
      <c r="G605" s="5" t="s">
        <v>299</v>
      </c>
      <c r="H605" s="5" t="s">
        <v>828</v>
      </c>
    </row>
    <row r="606" spans="1:8">
      <c r="A606" s="11">
        <v>605</v>
      </c>
      <c r="B606" s="4" t="s">
        <v>7</v>
      </c>
      <c r="C606" s="11">
        <v>11</v>
      </c>
      <c r="D606" s="4" t="s">
        <v>829</v>
      </c>
      <c r="E606" s="11">
        <v>110716</v>
      </c>
      <c r="F606" s="4" t="s">
        <v>294</v>
      </c>
      <c r="G606" s="4" t="s">
        <v>299</v>
      </c>
      <c r="H606" s="4" t="s">
        <v>820</v>
      </c>
    </row>
    <row r="607" spans="1:8">
      <c r="A607" s="12">
        <v>606</v>
      </c>
      <c r="B607" s="5" t="s">
        <v>7</v>
      </c>
      <c r="C607" s="12">
        <v>11</v>
      </c>
      <c r="D607" s="5" t="s">
        <v>299</v>
      </c>
      <c r="E607" s="12">
        <v>110717</v>
      </c>
      <c r="F607" s="5" t="s">
        <v>294</v>
      </c>
      <c r="G607" s="5" t="s">
        <v>299</v>
      </c>
      <c r="H607" s="5" t="s">
        <v>820</v>
      </c>
    </row>
    <row r="608" spans="1:8">
      <c r="A608" s="11">
        <v>607</v>
      </c>
      <c r="B608" s="4" t="s">
        <v>7</v>
      </c>
      <c r="C608" s="11">
        <v>11</v>
      </c>
      <c r="D608" s="4" t="s">
        <v>830</v>
      </c>
      <c r="E608" s="11">
        <v>110718</v>
      </c>
      <c r="F608" s="4" t="s">
        <v>294</v>
      </c>
      <c r="G608" s="4" t="s">
        <v>299</v>
      </c>
      <c r="H608" s="4" t="s">
        <v>828</v>
      </c>
    </row>
    <row r="609" spans="1:8">
      <c r="A609" s="12">
        <v>608</v>
      </c>
      <c r="B609" s="5" t="s">
        <v>7</v>
      </c>
      <c r="C609" s="12">
        <v>11</v>
      </c>
      <c r="D609" s="5" t="s">
        <v>831</v>
      </c>
      <c r="E609" s="12">
        <v>110719</v>
      </c>
      <c r="F609" s="5" t="s">
        <v>294</v>
      </c>
      <c r="G609" s="5" t="s">
        <v>299</v>
      </c>
      <c r="H609" s="5" t="s">
        <v>832</v>
      </c>
    </row>
    <row r="610" spans="1:8">
      <c r="A610" s="11">
        <v>609</v>
      </c>
      <c r="B610" s="4" t="s">
        <v>7</v>
      </c>
      <c r="C610" s="11">
        <v>11</v>
      </c>
      <c r="D610" s="4" t="s">
        <v>833</v>
      </c>
      <c r="E610" s="11">
        <v>110720</v>
      </c>
      <c r="F610" s="4" t="s">
        <v>294</v>
      </c>
      <c r="G610" s="4" t="s">
        <v>299</v>
      </c>
      <c r="H610" s="4" t="s">
        <v>828</v>
      </c>
    </row>
    <row r="611" spans="1:8">
      <c r="A611" s="12">
        <v>610</v>
      </c>
      <c r="B611" s="5" t="s">
        <v>7</v>
      </c>
      <c r="C611" s="12">
        <v>11</v>
      </c>
      <c r="D611" s="5" t="s">
        <v>834</v>
      </c>
      <c r="E611" s="12">
        <v>110721</v>
      </c>
      <c r="F611" s="5" t="s">
        <v>147</v>
      </c>
      <c r="G611" s="5" t="s">
        <v>641</v>
      </c>
      <c r="H611" s="5" t="s">
        <v>834</v>
      </c>
    </row>
    <row r="612" spans="1:8">
      <c r="A612" s="11">
        <v>611</v>
      </c>
      <c r="B612" s="4" t="s">
        <v>7</v>
      </c>
      <c r="C612" s="11">
        <v>11</v>
      </c>
      <c r="D612" s="4" t="s">
        <v>835</v>
      </c>
      <c r="E612" s="11">
        <v>110725</v>
      </c>
      <c r="F612" s="4" t="s">
        <v>581</v>
      </c>
      <c r="G612" s="4" t="s">
        <v>836</v>
      </c>
      <c r="H612" s="4" t="s">
        <v>835</v>
      </c>
    </row>
    <row r="613" spans="1:8">
      <c r="A613" s="12">
        <v>612</v>
      </c>
      <c r="B613" s="5" t="s">
        <v>7</v>
      </c>
      <c r="C613" s="12">
        <v>11</v>
      </c>
      <c r="D613" s="5" t="s">
        <v>836</v>
      </c>
      <c r="E613" s="12">
        <v>110726</v>
      </c>
      <c r="F613" s="5" t="s">
        <v>581</v>
      </c>
      <c r="G613" s="5" t="s">
        <v>836</v>
      </c>
      <c r="H613" s="5" t="s">
        <v>837</v>
      </c>
    </row>
    <row r="614" spans="1:8">
      <c r="A614" s="11">
        <v>613</v>
      </c>
      <c r="B614" s="4" t="s">
        <v>7</v>
      </c>
      <c r="C614" s="11">
        <v>11</v>
      </c>
      <c r="D614" s="4" t="s">
        <v>838</v>
      </c>
      <c r="E614" s="11">
        <v>110727</v>
      </c>
      <c r="F614" s="4" t="s">
        <v>581</v>
      </c>
      <c r="G614" s="4" t="s">
        <v>836</v>
      </c>
      <c r="H614" s="4" t="s">
        <v>839</v>
      </c>
    </row>
    <row r="615" spans="1:8">
      <c r="A615" s="12">
        <v>614</v>
      </c>
      <c r="B615" s="5" t="s">
        <v>7</v>
      </c>
      <c r="C615" s="12">
        <v>11</v>
      </c>
      <c r="D615" s="5" t="s">
        <v>840</v>
      </c>
      <c r="E615" s="12">
        <v>110728</v>
      </c>
      <c r="F615" s="5" t="s">
        <v>581</v>
      </c>
      <c r="G615" s="5" t="s">
        <v>836</v>
      </c>
      <c r="H615" s="5" t="s">
        <v>840</v>
      </c>
    </row>
    <row r="616" spans="1:8">
      <c r="A616" s="11">
        <v>615</v>
      </c>
      <c r="B616" s="4" t="s">
        <v>7</v>
      </c>
      <c r="C616" s="11">
        <v>11</v>
      </c>
      <c r="D616" s="4" t="s">
        <v>841</v>
      </c>
      <c r="E616" s="11">
        <v>110729</v>
      </c>
      <c r="F616" s="4" t="s">
        <v>581</v>
      </c>
      <c r="G616" s="4" t="s">
        <v>836</v>
      </c>
      <c r="H616" s="4" t="s">
        <v>839</v>
      </c>
    </row>
    <row r="617" spans="1:8">
      <c r="A617" s="12">
        <v>616</v>
      </c>
      <c r="B617" s="5" t="s">
        <v>7</v>
      </c>
      <c r="C617" s="12">
        <v>11</v>
      </c>
      <c r="D617" s="5" t="s">
        <v>842</v>
      </c>
      <c r="E617" s="12">
        <v>110730</v>
      </c>
      <c r="F617" s="5" t="s">
        <v>581</v>
      </c>
      <c r="G617" s="5" t="s">
        <v>836</v>
      </c>
      <c r="H617" s="5" t="s">
        <v>843</v>
      </c>
    </row>
    <row r="618" spans="1:8">
      <c r="A618" s="11">
        <v>617</v>
      </c>
      <c r="B618" s="4" t="s">
        <v>7</v>
      </c>
      <c r="C618" s="11">
        <v>11</v>
      </c>
      <c r="D618" s="4" t="s">
        <v>844</v>
      </c>
      <c r="E618" s="11">
        <v>110731</v>
      </c>
      <c r="F618" s="4" t="s">
        <v>581</v>
      </c>
      <c r="G618" s="4" t="s">
        <v>836</v>
      </c>
      <c r="H618" s="4" t="s">
        <v>835</v>
      </c>
    </row>
    <row r="619" spans="1:8">
      <c r="A619" s="12">
        <v>618</v>
      </c>
      <c r="B619" s="5" t="s">
        <v>7</v>
      </c>
      <c r="C619" s="12">
        <v>11</v>
      </c>
      <c r="D619" s="5" t="s">
        <v>845</v>
      </c>
      <c r="E619" s="12">
        <v>110734</v>
      </c>
      <c r="F619" s="5" t="s">
        <v>581</v>
      </c>
      <c r="G619" s="5" t="s">
        <v>581</v>
      </c>
      <c r="H619" s="5" t="s">
        <v>582</v>
      </c>
    </row>
    <row r="620" spans="1:8">
      <c r="A620" s="11">
        <v>619</v>
      </c>
      <c r="B620" s="4" t="s">
        <v>7</v>
      </c>
      <c r="C620" s="11">
        <v>11</v>
      </c>
      <c r="D620" s="4" t="s">
        <v>846</v>
      </c>
      <c r="E620" s="11">
        <v>110735</v>
      </c>
      <c r="F620" s="4" t="s">
        <v>581</v>
      </c>
      <c r="G620" s="4" t="s">
        <v>581</v>
      </c>
      <c r="H620" s="4" t="s">
        <v>847</v>
      </c>
    </row>
    <row r="621" spans="1:8">
      <c r="A621" s="12">
        <v>620</v>
      </c>
      <c r="B621" s="5" t="s">
        <v>7</v>
      </c>
      <c r="C621" s="12">
        <v>11</v>
      </c>
      <c r="D621" s="5" t="s">
        <v>351</v>
      </c>
      <c r="E621" s="12">
        <v>110736</v>
      </c>
      <c r="F621" s="5" t="s">
        <v>581</v>
      </c>
      <c r="G621" s="5" t="s">
        <v>581</v>
      </c>
      <c r="H621" s="5" t="s">
        <v>848</v>
      </c>
    </row>
    <row r="622" spans="1:8">
      <c r="A622" s="11">
        <v>621</v>
      </c>
      <c r="B622" s="4" t="s">
        <v>7</v>
      </c>
      <c r="C622" s="11">
        <v>11</v>
      </c>
      <c r="D622" s="4" t="s">
        <v>849</v>
      </c>
      <c r="E622" s="11">
        <v>110737</v>
      </c>
      <c r="F622" s="4" t="s">
        <v>581</v>
      </c>
      <c r="G622" s="4" t="s">
        <v>581</v>
      </c>
      <c r="H622" s="4" t="s">
        <v>847</v>
      </c>
    </row>
    <row r="623" spans="1:8">
      <c r="A623" s="12">
        <v>622</v>
      </c>
      <c r="B623" s="5" t="s">
        <v>7</v>
      </c>
      <c r="C623" s="12">
        <v>11</v>
      </c>
      <c r="D623" s="5" t="s">
        <v>850</v>
      </c>
      <c r="E623" s="12">
        <v>110738</v>
      </c>
      <c r="F623" s="5" t="s">
        <v>581</v>
      </c>
      <c r="G623" s="5" t="s">
        <v>581</v>
      </c>
      <c r="H623" s="5" t="s">
        <v>582</v>
      </c>
    </row>
    <row r="624" spans="1:8">
      <c r="A624" s="11">
        <v>623</v>
      </c>
      <c r="B624" s="4" t="s">
        <v>7</v>
      </c>
      <c r="C624" s="11">
        <v>11</v>
      </c>
      <c r="D624" s="4" t="s">
        <v>56</v>
      </c>
      <c r="E624" s="11">
        <v>110740</v>
      </c>
      <c r="F624" s="4" t="s">
        <v>581</v>
      </c>
      <c r="G624" s="4" t="s">
        <v>581</v>
      </c>
      <c r="H624" s="4" t="s">
        <v>847</v>
      </c>
    </row>
    <row r="625" spans="1:8">
      <c r="A625" s="12">
        <v>624</v>
      </c>
      <c r="B625" s="5" t="s">
        <v>7</v>
      </c>
      <c r="C625" s="12">
        <v>11</v>
      </c>
      <c r="D625" s="5" t="s">
        <v>851</v>
      </c>
      <c r="E625" s="12">
        <v>110741</v>
      </c>
      <c r="F625" s="5" t="s">
        <v>581</v>
      </c>
      <c r="G625" s="5" t="s">
        <v>581</v>
      </c>
      <c r="H625" s="5" t="s">
        <v>847</v>
      </c>
    </row>
    <row r="626" spans="1:8">
      <c r="A626" s="11">
        <v>625</v>
      </c>
      <c r="B626" s="4" t="s">
        <v>7</v>
      </c>
      <c r="C626" s="11">
        <v>11</v>
      </c>
      <c r="D626" s="4" t="s">
        <v>852</v>
      </c>
      <c r="E626" s="11">
        <v>110742</v>
      </c>
      <c r="F626" s="4" t="s">
        <v>581</v>
      </c>
      <c r="G626" s="4" t="s">
        <v>581</v>
      </c>
      <c r="H626" s="4" t="s">
        <v>853</v>
      </c>
    </row>
    <row r="627" spans="1:8">
      <c r="A627" s="12">
        <v>626</v>
      </c>
      <c r="B627" s="5" t="s">
        <v>7</v>
      </c>
      <c r="C627" s="12">
        <v>11</v>
      </c>
      <c r="D627" s="5" t="s">
        <v>854</v>
      </c>
      <c r="E627" s="12">
        <v>110750</v>
      </c>
      <c r="F627" s="5" t="s">
        <v>581</v>
      </c>
      <c r="G627" s="5" t="s">
        <v>609</v>
      </c>
      <c r="H627" s="5" t="s">
        <v>855</v>
      </c>
    </row>
    <row r="628" spans="1:8">
      <c r="A628" s="11">
        <v>627</v>
      </c>
      <c r="B628" s="4" t="s">
        <v>7</v>
      </c>
      <c r="C628" s="11">
        <v>11</v>
      </c>
      <c r="D628" s="4" t="s">
        <v>609</v>
      </c>
      <c r="E628" s="11">
        <v>110751</v>
      </c>
      <c r="F628" s="4" t="s">
        <v>581</v>
      </c>
      <c r="G628" s="4" t="s">
        <v>609</v>
      </c>
      <c r="H628" s="4" t="s">
        <v>856</v>
      </c>
    </row>
    <row r="629" spans="1:8">
      <c r="A629" s="12">
        <v>628</v>
      </c>
      <c r="B629" s="5" t="s">
        <v>7</v>
      </c>
      <c r="C629" s="12">
        <v>11</v>
      </c>
      <c r="D629" s="5" t="s">
        <v>857</v>
      </c>
      <c r="E629" s="12">
        <v>110752</v>
      </c>
      <c r="F629" s="5" t="s">
        <v>581</v>
      </c>
      <c r="G629" s="5" t="s">
        <v>609</v>
      </c>
      <c r="H629" s="5" t="s">
        <v>858</v>
      </c>
    </row>
    <row r="630" spans="1:8">
      <c r="A630" s="11">
        <v>629</v>
      </c>
      <c r="B630" s="4" t="s">
        <v>7</v>
      </c>
      <c r="C630" s="11">
        <v>11</v>
      </c>
      <c r="D630" s="4" t="s">
        <v>859</v>
      </c>
      <c r="E630" s="11">
        <v>110753</v>
      </c>
      <c r="F630" s="4" t="s">
        <v>581</v>
      </c>
      <c r="G630" s="4" t="s">
        <v>609</v>
      </c>
      <c r="H630" s="4" t="s">
        <v>856</v>
      </c>
    </row>
    <row r="631" spans="1:8">
      <c r="A631" s="12">
        <v>630</v>
      </c>
      <c r="B631" s="5" t="s">
        <v>7</v>
      </c>
      <c r="C631" s="12">
        <v>11</v>
      </c>
      <c r="D631" s="5" t="s">
        <v>860</v>
      </c>
      <c r="E631" s="12">
        <v>110754</v>
      </c>
      <c r="F631" s="5" t="s">
        <v>581</v>
      </c>
      <c r="G631" s="5" t="s">
        <v>609</v>
      </c>
      <c r="H631" s="5" t="s">
        <v>861</v>
      </c>
    </row>
    <row r="632" spans="1:8">
      <c r="A632" s="11">
        <v>631</v>
      </c>
      <c r="B632" s="4" t="s">
        <v>7</v>
      </c>
      <c r="C632" s="11">
        <v>11</v>
      </c>
      <c r="D632" s="4" t="s">
        <v>862</v>
      </c>
      <c r="E632" s="11">
        <v>110755</v>
      </c>
      <c r="F632" s="4" t="s">
        <v>581</v>
      </c>
      <c r="G632" s="4" t="s">
        <v>609</v>
      </c>
      <c r="H632" s="4" t="s">
        <v>856</v>
      </c>
    </row>
    <row r="633" spans="1:8">
      <c r="A633" s="12">
        <v>632</v>
      </c>
      <c r="B633" s="5" t="s">
        <v>7</v>
      </c>
      <c r="C633" s="12">
        <v>11</v>
      </c>
      <c r="D633" s="5" t="s">
        <v>863</v>
      </c>
      <c r="E633" s="12">
        <v>110756</v>
      </c>
      <c r="F633" s="5" t="s">
        <v>581</v>
      </c>
      <c r="G633" s="5" t="s">
        <v>609</v>
      </c>
      <c r="H633" s="5" t="s">
        <v>856</v>
      </c>
    </row>
    <row r="634" spans="1:8">
      <c r="A634" s="11">
        <v>633</v>
      </c>
      <c r="B634" s="4" t="s">
        <v>7</v>
      </c>
      <c r="C634" s="11">
        <v>11</v>
      </c>
      <c r="D634" s="4" t="s">
        <v>864</v>
      </c>
      <c r="E634" s="11">
        <v>110757</v>
      </c>
      <c r="F634" s="4" t="s">
        <v>581</v>
      </c>
      <c r="G634" s="4" t="s">
        <v>609</v>
      </c>
      <c r="H634" s="4" t="s">
        <v>865</v>
      </c>
    </row>
    <row r="635" spans="1:8">
      <c r="A635" s="12">
        <v>634</v>
      </c>
      <c r="B635" s="5" t="s">
        <v>7</v>
      </c>
      <c r="C635" s="12">
        <v>11</v>
      </c>
      <c r="D635" s="5" t="s">
        <v>610</v>
      </c>
      <c r="E635" s="12">
        <v>110758</v>
      </c>
      <c r="F635" s="5" t="s">
        <v>581</v>
      </c>
      <c r="G635" s="5" t="s">
        <v>609</v>
      </c>
      <c r="H635" s="5" t="s">
        <v>610</v>
      </c>
    </row>
    <row r="636" spans="1:8">
      <c r="A636" s="11">
        <v>635</v>
      </c>
      <c r="B636" s="4" t="s">
        <v>7</v>
      </c>
      <c r="C636" s="11">
        <v>11</v>
      </c>
      <c r="D636" s="4" t="s">
        <v>866</v>
      </c>
      <c r="E636" s="11">
        <v>110761</v>
      </c>
      <c r="F636" s="4" t="s">
        <v>294</v>
      </c>
      <c r="G636" s="4" t="s">
        <v>867</v>
      </c>
      <c r="H636" s="4" t="s">
        <v>866</v>
      </c>
    </row>
    <row r="637" spans="1:8">
      <c r="A637" s="12">
        <v>636</v>
      </c>
      <c r="B637" s="5" t="s">
        <v>7</v>
      </c>
      <c r="C637" s="12">
        <v>11</v>
      </c>
      <c r="D637" s="5" t="s">
        <v>868</v>
      </c>
      <c r="E637" s="12">
        <v>110762</v>
      </c>
      <c r="F637" s="5" t="s">
        <v>294</v>
      </c>
      <c r="G637" s="5" t="s">
        <v>867</v>
      </c>
      <c r="H637" s="5" t="s">
        <v>869</v>
      </c>
    </row>
    <row r="638" spans="1:8">
      <c r="A638" s="11">
        <v>637</v>
      </c>
      <c r="B638" s="4" t="s">
        <v>7</v>
      </c>
      <c r="C638" s="11">
        <v>11</v>
      </c>
      <c r="D638" s="4" t="s">
        <v>870</v>
      </c>
      <c r="E638" s="11">
        <v>110763</v>
      </c>
      <c r="F638" s="4" t="s">
        <v>294</v>
      </c>
      <c r="G638" s="4" t="s">
        <v>867</v>
      </c>
      <c r="H638" s="4" t="s">
        <v>866</v>
      </c>
    </row>
    <row r="639" spans="1:8">
      <c r="A639" s="12">
        <v>638</v>
      </c>
      <c r="B639" s="5" t="s">
        <v>7</v>
      </c>
      <c r="C639" s="12">
        <v>11</v>
      </c>
      <c r="D639" s="5" t="s">
        <v>867</v>
      </c>
      <c r="E639" s="12">
        <v>110764</v>
      </c>
      <c r="F639" s="5" t="s">
        <v>294</v>
      </c>
      <c r="G639" s="5" t="s">
        <v>867</v>
      </c>
      <c r="H639" s="5" t="s">
        <v>871</v>
      </c>
    </row>
    <row r="640" spans="1:8">
      <c r="A640" s="11">
        <v>639</v>
      </c>
      <c r="B640" s="4" t="s">
        <v>7</v>
      </c>
      <c r="C640" s="11">
        <v>11</v>
      </c>
      <c r="D640" s="4" t="s">
        <v>872</v>
      </c>
      <c r="E640" s="11">
        <v>110765</v>
      </c>
      <c r="F640" s="4" t="s">
        <v>294</v>
      </c>
      <c r="G640" s="4" t="s">
        <v>867</v>
      </c>
      <c r="H640" s="4" t="s">
        <v>873</v>
      </c>
    </row>
    <row r="641" spans="1:8">
      <c r="A641" s="12">
        <v>640</v>
      </c>
      <c r="B641" s="5" t="s">
        <v>7</v>
      </c>
      <c r="C641" s="12">
        <v>11</v>
      </c>
      <c r="D641" s="5" t="s">
        <v>874</v>
      </c>
      <c r="E641" s="12">
        <v>110766</v>
      </c>
      <c r="F641" s="5" t="s">
        <v>294</v>
      </c>
      <c r="G641" s="5" t="s">
        <v>867</v>
      </c>
      <c r="H641" s="5" t="s">
        <v>869</v>
      </c>
    </row>
    <row r="642" spans="1:8">
      <c r="A642" s="11">
        <v>641</v>
      </c>
      <c r="B642" s="4" t="s">
        <v>7</v>
      </c>
      <c r="C642" s="11">
        <v>11</v>
      </c>
      <c r="D642" s="4" t="s">
        <v>875</v>
      </c>
      <c r="E642" s="11">
        <v>110767</v>
      </c>
      <c r="F642" s="4" t="s">
        <v>294</v>
      </c>
      <c r="G642" s="4" t="s">
        <v>867</v>
      </c>
      <c r="H642" s="4" t="s">
        <v>866</v>
      </c>
    </row>
    <row r="643" spans="1:8">
      <c r="A643" s="12">
        <v>642</v>
      </c>
      <c r="B643" s="5" t="s">
        <v>7</v>
      </c>
      <c r="C643" s="12">
        <v>11</v>
      </c>
      <c r="D643" s="5" t="s">
        <v>876</v>
      </c>
      <c r="E643" s="12">
        <v>110768</v>
      </c>
      <c r="F643" s="5" t="s">
        <v>294</v>
      </c>
      <c r="G643" s="5" t="s">
        <v>867</v>
      </c>
      <c r="H643" s="5" t="s">
        <v>871</v>
      </c>
    </row>
    <row r="644" spans="1:8">
      <c r="A644" s="11">
        <v>643</v>
      </c>
      <c r="B644" s="4" t="s">
        <v>7</v>
      </c>
      <c r="C644" s="11">
        <v>11</v>
      </c>
      <c r="D644" s="4" t="s">
        <v>877</v>
      </c>
      <c r="E644" s="11">
        <v>110769</v>
      </c>
      <c r="F644" s="4" t="s">
        <v>294</v>
      </c>
      <c r="G644" s="4" t="s">
        <v>867</v>
      </c>
      <c r="H644" s="4" t="s">
        <v>866</v>
      </c>
    </row>
    <row r="645" spans="1:8">
      <c r="A645" s="12">
        <v>644</v>
      </c>
      <c r="B645" s="5" t="s">
        <v>7</v>
      </c>
      <c r="C645" s="12">
        <v>11</v>
      </c>
      <c r="D645" s="5" t="s">
        <v>878</v>
      </c>
      <c r="E645" s="12">
        <v>110770</v>
      </c>
      <c r="F645" s="5" t="s">
        <v>294</v>
      </c>
      <c r="G645" s="5" t="s">
        <v>867</v>
      </c>
      <c r="H645" s="5" t="s">
        <v>866</v>
      </c>
    </row>
    <row r="646" spans="1:8">
      <c r="A646" s="11">
        <v>645</v>
      </c>
      <c r="B646" s="4" t="s">
        <v>7</v>
      </c>
      <c r="C646" s="11">
        <v>11</v>
      </c>
      <c r="D646" s="4" t="s">
        <v>879</v>
      </c>
      <c r="E646" s="11">
        <v>110781</v>
      </c>
      <c r="F646" s="4" t="s">
        <v>294</v>
      </c>
      <c r="G646" s="4" t="s">
        <v>365</v>
      </c>
      <c r="H646" s="4" t="s">
        <v>880</v>
      </c>
    </row>
    <row r="647" spans="1:8">
      <c r="A647" s="12">
        <v>646</v>
      </c>
      <c r="B647" s="5" t="s">
        <v>7</v>
      </c>
      <c r="C647" s="12">
        <v>11</v>
      </c>
      <c r="D647" s="5" t="s">
        <v>881</v>
      </c>
      <c r="E647" s="12">
        <v>110782</v>
      </c>
      <c r="F647" s="5" t="s">
        <v>294</v>
      </c>
      <c r="G647" s="5" t="s">
        <v>365</v>
      </c>
      <c r="H647" s="5" t="s">
        <v>882</v>
      </c>
    </row>
    <row r="648" spans="1:8">
      <c r="A648" s="11">
        <v>647</v>
      </c>
      <c r="B648" s="4" t="s">
        <v>7</v>
      </c>
      <c r="C648" s="11">
        <v>11</v>
      </c>
      <c r="D648" s="4" t="s">
        <v>883</v>
      </c>
      <c r="E648" s="11">
        <v>110783</v>
      </c>
      <c r="F648" s="4" t="s">
        <v>294</v>
      </c>
      <c r="G648" s="4" t="s">
        <v>365</v>
      </c>
      <c r="H648" s="4" t="s">
        <v>366</v>
      </c>
    </row>
    <row r="649" spans="1:8">
      <c r="A649" s="12">
        <v>648</v>
      </c>
      <c r="B649" s="5" t="s">
        <v>7</v>
      </c>
      <c r="C649" s="12">
        <v>11</v>
      </c>
      <c r="D649" s="5" t="s">
        <v>884</v>
      </c>
      <c r="E649" s="12">
        <v>110784</v>
      </c>
      <c r="F649" s="5" t="s">
        <v>294</v>
      </c>
      <c r="G649" s="5" t="s">
        <v>365</v>
      </c>
      <c r="H649" s="5" t="s">
        <v>885</v>
      </c>
    </row>
    <row r="650" spans="1:8">
      <c r="A650" s="11">
        <v>649</v>
      </c>
      <c r="B650" s="4" t="s">
        <v>7</v>
      </c>
      <c r="C650" s="11">
        <v>11</v>
      </c>
      <c r="D650" s="4" t="s">
        <v>886</v>
      </c>
      <c r="E650" s="11">
        <v>110785</v>
      </c>
      <c r="F650" s="4" t="s">
        <v>294</v>
      </c>
      <c r="G650" s="4" t="s">
        <v>365</v>
      </c>
      <c r="H650" s="4" t="s">
        <v>366</v>
      </c>
    </row>
    <row r="651" spans="1:8">
      <c r="A651" s="12">
        <v>650</v>
      </c>
      <c r="B651" s="5" t="s">
        <v>7</v>
      </c>
      <c r="C651" s="12">
        <v>11</v>
      </c>
      <c r="D651" s="5" t="s">
        <v>887</v>
      </c>
      <c r="E651" s="12">
        <v>110786</v>
      </c>
      <c r="F651" s="5" t="s">
        <v>294</v>
      </c>
      <c r="G651" s="5" t="s">
        <v>365</v>
      </c>
      <c r="H651" s="5" t="s">
        <v>366</v>
      </c>
    </row>
    <row r="652" spans="1:8">
      <c r="A652" s="11">
        <v>651</v>
      </c>
      <c r="B652" s="4" t="s">
        <v>7</v>
      </c>
      <c r="C652" s="11">
        <v>11</v>
      </c>
      <c r="D652" s="4" t="s">
        <v>888</v>
      </c>
      <c r="E652" s="11">
        <v>110787</v>
      </c>
      <c r="F652" s="4" t="s">
        <v>294</v>
      </c>
      <c r="G652" s="4" t="s">
        <v>365</v>
      </c>
      <c r="H652" s="4" t="s">
        <v>366</v>
      </c>
    </row>
    <row r="653" spans="1:8">
      <c r="A653" s="12">
        <v>652</v>
      </c>
      <c r="B653" s="5" t="s">
        <v>7</v>
      </c>
      <c r="C653" s="12">
        <v>11</v>
      </c>
      <c r="D653" s="5" t="s">
        <v>889</v>
      </c>
      <c r="E653" s="12">
        <v>110788</v>
      </c>
      <c r="F653" s="5" t="s">
        <v>294</v>
      </c>
      <c r="G653" s="5" t="s">
        <v>365</v>
      </c>
      <c r="H653" s="5" t="s">
        <v>885</v>
      </c>
    </row>
    <row r="654" spans="1:8">
      <c r="A654" s="11">
        <v>653</v>
      </c>
      <c r="B654" s="4" t="s">
        <v>7</v>
      </c>
      <c r="C654" s="11">
        <v>11</v>
      </c>
      <c r="D654" s="4" t="s">
        <v>890</v>
      </c>
      <c r="E654" s="11">
        <v>110789</v>
      </c>
      <c r="F654" s="4" t="s">
        <v>294</v>
      </c>
      <c r="G654" s="4" t="s">
        <v>365</v>
      </c>
      <c r="H654" s="4" t="s">
        <v>366</v>
      </c>
    </row>
    <row r="655" spans="1:8">
      <c r="A655" s="12">
        <v>654</v>
      </c>
      <c r="B655" s="5" t="s">
        <v>7</v>
      </c>
      <c r="C655" s="12">
        <v>11</v>
      </c>
      <c r="D655" s="5" t="s">
        <v>891</v>
      </c>
      <c r="E655" s="12">
        <v>110790</v>
      </c>
      <c r="F655" s="5" t="s">
        <v>294</v>
      </c>
      <c r="G655" s="5" t="s">
        <v>365</v>
      </c>
      <c r="H655" s="5" t="s">
        <v>366</v>
      </c>
    </row>
    <row r="656" spans="1:8">
      <c r="A656" s="11">
        <v>655</v>
      </c>
      <c r="B656" s="4" t="s">
        <v>7</v>
      </c>
      <c r="C656" s="11">
        <v>11</v>
      </c>
      <c r="D656" s="4" t="s">
        <v>892</v>
      </c>
      <c r="E656" s="11">
        <v>110792</v>
      </c>
      <c r="F656" s="4" t="s">
        <v>294</v>
      </c>
      <c r="G656" s="4" t="s">
        <v>365</v>
      </c>
      <c r="H656" s="4" t="s">
        <v>366</v>
      </c>
    </row>
    <row r="657" spans="1:8">
      <c r="A657" s="12">
        <v>656</v>
      </c>
      <c r="B657" s="5" t="s">
        <v>7</v>
      </c>
      <c r="C657" s="12">
        <v>11</v>
      </c>
      <c r="D657" s="5" t="s">
        <v>893</v>
      </c>
      <c r="E657" s="12">
        <v>110793</v>
      </c>
      <c r="F657" s="5" t="s">
        <v>294</v>
      </c>
      <c r="G657" s="5" t="s">
        <v>365</v>
      </c>
      <c r="H657" s="5" t="s">
        <v>366</v>
      </c>
    </row>
    <row r="658" spans="1:8">
      <c r="A658" s="11">
        <v>657</v>
      </c>
      <c r="B658" s="4" t="s">
        <v>7</v>
      </c>
      <c r="C658" s="11">
        <v>11</v>
      </c>
      <c r="D658" s="4" t="s">
        <v>894</v>
      </c>
      <c r="E658" s="11">
        <v>110794</v>
      </c>
      <c r="F658" s="4" t="s">
        <v>294</v>
      </c>
      <c r="G658" s="4" t="s">
        <v>365</v>
      </c>
      <c r="H658" s="4" t="s">
        <v>366</v>
      </c>
    </row>
    <row r="659" spans="1:8">
      <c r="A659" s="12">
        <v>658</v>
      </c>
      <c r="B659" s="5" t="s">
        <v>7</v>
      </c>
      <c r="C659" s="12">
        <v>11</v>
      </c>
      <c r="D659" s="5" t="s">
        <v>895</v>
      </c>
      <c r="E659" s="12">
        <v>110795</v>
      </c>
      <c r="F659" s="5" t="s">
        <v>294</v>
      </c>
      <c r="G659" s="5" t="s">
        <v>365</v>
      </c>
      <c r="H659" s="5" t="s">
        <v>885</v>
      </c>
    </row>
    <row r="660" spans="1:8">
      <c r="A660" s="11">
        <v>659</v>
      </c>
      <c r="B660" s="4" t="s">
        <v>7</v>
      </c>
      <c r="C660" s="11">
        <v>11</v>
      </c>
      <c r="D660" s="4" t="s">
        <v>896</v>
      </c>
      <c r="E660" s="11">
        <v>110796</v>
      </c>
      <c r="F660" s="4" t="s">
        <v>294</v>
      </c>
      <c r="G660" s="4" t="s">
        <v>365</v>
      </c>
      <c r="H660" s="4" t="s">
        <v>897</v>
      </c>
    </row>
    <row r="661" spans="1:8">
      <c r="A661" s="12">
        <v>660</v>
      </c>
      <c r="B661" s="5" t="s">
        <v>7</v>
      </c>
      <c r="C661" s="12">
        <v>11</v>
      </c>
      <c r="D661" s="5" t="s">
        <v>898</v>
      </c>
      <c r="E661" s="12">
        <v>110797</v>
      </c>
      <c r="F661" s="5" t="s">
        <v>294</v>
      </c>
      <c r="G661" s="5" t="s">
        <v>365</v>
      </c>
      <c r="H661" s="5" t="s">
        <v>880</v>
      </c>
    </row>
    <row r="662" spans="1:8">
      <c r="A662" s="11">
        <v>661</v>
      </c>
      <c r="B662" s="4" t="s">
        <v>7</v>
      </c>
      <c r="C662" s="11">
        <v>11</v>
      </c>
      <c r="D662" s="4" t="s">
        <v>899</v>
      </c>
      <c r="E662" s="11">
        <v>110798</v>
      </c>
      <c r="F662" s="4" t="s">
        <v>294</v>
      </c>
      <c r="G662" s="4" t="s">
        <v>365</v>
      </c>
      <c r="H662" s="4" t="s">
        <v>366</v>
      </c>
    </row>
    <row r="663" spans="1:8">
      <c r="A663" s="12">
        <v>662</v>
      </c>
      <c r="B663" s="5" t="s">
        <v>7</v>
      </c>
      <c r="C663" s="12">
        <v>11</v>
      </c>
      <c r="D663" s="5" t="s">
        <v>900</v>
      </c>
      <c r="E663" s="12">
        <v>110800</v>
      </c>
      <c r="F663" s="5" t="s">
        <v>294</v>
      </c>
      <c r="G663" s="5" t="s">
        <v>365</v>
      </c>
      <c r="H663" s="5" t="s">
        <v>901</v>
      </c>
    </row>
    <row r="664" spans="1:8">
      <c r="A664" s="11">
        <v>663</v>
      </c>
      <c r="B664" s="4" t="s">
        <v>7</v>
      </c>
      <c r="C664" s="11">
        <v>11</v>
      </c>
      <c r="D664" s="4" t="s">
        <v>901</v>
      </c>
      <c r="E664" s="11">
        <v>110801</v>
      </c>
      <c r="F664" s="4" t="s">
        <v>294</v>
      </c>
      <c r="G664" s="4" t="s">
        <v>365</v>
      </c>
      <c r="H664" s="4" t="s">
        <v>901</v>
      </c>
    </row>
    <row r="665" spans="1:8">
      <c r="A665" s="12">
        <v>664</v>
      </c>
      <c r="B665" s="5" t="s">
        <v>7</v>
      </c>
      <c r="C665" s="12">
        <v>11</v>
      </c>
      <c r="D665" s="5" t="s">
        <v>902</v>
      </c>
      <c r="E665" s="12">
        <v>110802</v>
      </c>
      <c r="F665" s="5" t="s">
        <v>294</v>
      </c>
      <c r="G665" s="5" t="s">
        <v>365</v>
      </c>
      <c r="H665" s="5" t="s">
        <v>366</v>
      </c>
    </row>
    <row r="666" spans="1:8">
      <c r="A666" s="11">
        <v>665</v>
      </c>
      <c r="B666" s="4" t="s">
        <v>7</v>
      </c>
      <c r="C666" s="11">
        <v>11</v>
      </c>
      <c r="D666" s="4" t="s">
        <v>903</v>
      </c>
      <c r="E666" s="11">
        <v>110805</v>
      </c>
      <c r="F666" s="4" t="s">
        <v>581</v>
      </c>
      <c r="G666" s="4" t="s">
        <v>584</v>
      </c>
      <c r="H666" s="4" t="s">
        <v>904</v>
      </c>
    </row>
    <row r="667" spans="1:8">
      <c r="A667" s="12">
        <v>666</v>
      </c>
      <c r="B667" s="5" t="s">
        <v>7</v>
      </c>
      <c r="C667" s="12">
        <v>11</v>
      </c>
      <c r="D667" s="5" t="s">
        <v>584</v>
      </c>
      <c r="E667" s="12">
        <v>110806</v>
      </c>
      <c r="F667" s="5" t="s">
        <v>581</v>
      </c>
      <c r="G667" s="5" t="s">
        <v>584</v>
      </c>
      <c r="H667" s="5" t="s">
        <v>905</v>
      </c>
    </row>
    <row r="668" spans="1:8">
      <c r="A668" s="11">
        <v>667</v>
      </c>
      <c r="B668" s="4" t="s">
        <v>7</v>
      </c>
      <c r="C668" s="11">
        <v>11</v>
      </c>
      <c r="D668" s="4" t="s">
        <v>906</v>
      </c>
      <c r="E668" s="11">
        <v>110807</v>
      </c>
      <c r="F668" s="4" t="s">
        <v>581</v>
      </c>
      <c r="G668" s="4" t="s">
        <v>584</v>
      </c>
      <c r="H668" s="4" t="s">
        <v>905</v>
      </c>
    </row>
    <row r="669" spans="1:8">
      <c r="A669" s="12">
        <v>668</v>
      </c>
      <c r="B669" s="5" t="s">
        <v>7</v>
      </c>
      <c r="C669" s="12">
        <v>11</v>
      </c>
      <c r="D669" s="5" t="s">
        <v>907</v>
      </c>
      <c r="E669" s="12">
        <v>110808</v>
      </c>
      <c r="F669" s="5" t="s">
        <v>581</v>
      </c>
      <c r="G669" s="5" t="s">
        <v>584</v>
      </c>
      <c r="H669" s="5" t="s">
        <v>908</v>
      </c>
    </row>
    <row r="670" spans="1:8">
      <c r="A670" s="11">
        <v>669</v>
      </c>
      <c r="B670" s="4" t="s">
        <v>7</v>
      </c>
      <c r="C670" s="11">
        <v>11</v>
      </c>
      <c r="D670" s="4" t="s">
        <v>909</v>
      </c>
      <c r="E670" s="11">
        <v>110809</v>
      </c>
      <c r="F670" s="4" t="s">
        <v>581</v>
      </c>
      <c r="G670" s="4" t="s">
        <v>581</v>
      </c>
      <c r="H670" s="4" t="s">
        <v>847</v>
      </c>
    </row>
    <row r="671" spans="1:8">
      <c r="A671" s="12">
        <v>670</v>
      </c>
      <c r="B671" s="5" t="s">
        <v>7</v>
      </c>
      <c r="C671" s="12">
        <v>11</v>
      </c>
      <c r="D671" s="5" t="s">
        <v>295</v>
      </c>
      <c r="E671" s="12">
        <v>110814</v>
      </c>
      <c r="F671" s="5" t="s">
        <v>294</v>
      </c>
      <c r="G671" s="5" t="s">
        <v>295</v>
      </c>
      <c r="H671" s="5" t="s">
        <v>910</v>
      </c>
    </row>
    <row r="672" spans="1:8">
      <c r="A672" s="11">
        <v>671</v>
      </c>
      <c r="B672" s="4" t="s">
        <v>7</v>
      </c>
      <c r="C672" s="11">
        <v>11</v>
      </c>
      <c r="D672" s="4" t="s">
        <v>173</v>
      </c>
      <c r="E672" s="11">
        <v>110815</v>
      </c>
      <c r="F672" s="4" t="s">
        <v>294</v>
      </c>
      <c r="G672" s="4" t="s">
        <v>295</v>
      </c>
      <c r="H672" s="4" t="s">
        <v>173</v>
      </c>
    </row>
    <row r="673" spans="1:8">
      <c r="A673" s="12">
        <v>672</v>
      </c>
      <c r="B673" s="5" t="s">
        <v>7</v>
      </c>
      <c r="C673" s="12">
        <v>11</v>
      </c>
      <c r="D673" s="5" t="s">
        <v>911</v>
      </c>
      <c r="E673" s="12">
        <v>110816</v>
      </c>
      <c r="F673" s="5" t="s">
        <v>294</v>
      </c>
      <c r="G673" s="5" t="s">
        <v>295</v>
      </c>
      <c r="H673" s="5" t="s">
        <v>910</v>
      </c>
    </row>
    <row r="674" spans="1:8">
      <c r="A674" s="11">
        <v>673</v>
      </c>
      <c r="B674" s="4" t="s">
        <v>7</v>
      </c>
      <c r="C674" s="11">
        <v>11</v>
      </c>
      <c r="D674" s="4" t="s">
        <v>912</v>
      </c>
      <c r="E674" s="11">
        <v>110817</v>
      </c>
      <c r="F674" s="4" t="s">
        <v>294</v>
      </c>
      <c r="G674" s="4" t="s">
        <v>295</v>
      </c>
      <c r="H674" s="4" t="s">
        <v>910</v>
      </c>
    </row>
    <row r="675" spans="1:8">
      <c r="A675" s="12">
        <v>674</v>
      </c>
      <c r="B675" s="5" t="s">
        <v>7</v>
      </c>
      <c r="C675" s="12">
        <v>11</v>
      </c>
      <c r="D675" s="5" t="s">
        <v>913</v>
      </c>
      <c r="E675" s="12">
        <v>110818</v>
      </c>
      <c r="F675" s="5" t="s">
        <v>294</v>
      </c>
      <c r="G675" s="5" t="s">
        <v>295</v>
      </c>
      <c r="H675" s="5" t="s">
        <v>173</v>
      </c>
    </row>
    <row r="676" spans="1:8">
      <c r="A676" s="11">
        <v>675</v>
      </c>
      <c r="B676" s="4" t="s">
        <v>7</v>
      </c>
      <c r="C676" s="11">
        <v>11</v>
      </c>
      <c r="D676" s="4" t="s">
        <v>914</v>
      </c>
      <c r="E676" s="11">
        <v>110819</v>
      </c>
      <c r="F676" s="4" t="s">
        <v>294</v>
      </c>
      <c r="G676" s="4" t="s">
        <v>295</v>
      </c>
      <c r="H676" s="4" t="s">
        <v>915</v>
      </c>
    </row>
    <row r="677" spans="1:8">
      <c r="A677" s="12">
        <v>676</v>
      </c>
      <c r="B677" s="5" t="s">
        <v>7</v>
      </c>
      <c r="C677" s="12">
        <v>11</v>
      </c>
      <c r="D677" s="5" t="s">
        <v>916</v>
      </c>
      <c r="E677" s="12">
        <v>110820</v>
      </c>
      <c r="F677" s="5" t="s">
        <v>294</v>
      </c>
      <c r="G677" s="5" t="s">
        <v>295</v>
      </c>
      <c r="H677" s="5" t="s">
        <v>917</v>
      </c>
    </row>
    <row r="678" spans="1:8">
      <c r="A678" s="11">
        <v>677</v>
      </c>
      <c r="B678" s="4" t="s">
        <v>7</v>
      </c>
      <c r="C678" s="11">
        <v>11</v>
      </c>
      <c r="D678" s="4" t="s">
        <v>918</v>
      </c>
      <c r="E678" s="11">
        <v>110821</v>
      </c>
      <c r="F678" s="4" t="s">
        <v>294</v>
      </c>
      <c r="G678" s="4" t="s">
        <v>295</v>
      </c>
      <c r="H678" s="4" t="s">
        <v>910</v>
      </c>
    </row>
    <row r="679" spans="1:8">
      <c r="A679" s="12">
        <v>678</v>
      </c>
      <c r="B679" s="5" t="s">
        <v>7</v>
      </c>
      <c r="C679" s="12">
        <v>11</v>
      </c>
      <c r="D679" s="5" t="s">
        <v>919</v>
      </c>
      <c r="E679" s="12">
        <v>110822</v>
      </c>
      <c r="F679" s="5" t="s">
        <v>294</v>
      </c>
      <c r="G679" s="5" t="s">
        <v>295</v>
      </c>
      <c r="H679" s="5" t="s">
        <v>910</v>
      </c>
    </row>
    <row r="680" spans="1:8">
      <c r="A680" s="11">
        <v>679</v>
      </c>
      <c r="B680" s="4" t="s">
        <v>7</v>
      </c>
      <c r="C680" s="11">
        <v>11</v>
      </c>
      <c r="D680" s="4" t="s">
        <v>920</v>
      </c>
      <c r="E680" s="11">
        <v>110825</v>
      </c>
      <c r="F680" s="4" t="s">
        <v>294</v>
      </c>
      <c r="G680" s="4" t="s">
        <v>294</v>
      </c>
      <c r="H680" s="4" t="s">
        <v>921</v>
      </c>
    </row>
    <row r="681" spans="1:8">
      <c r="A681" s="12">
        <v>680</v>
      </c>
      <c r="B681" s="5" t="s">
        <v>7</v>
      </c>
      <c r="C681" s="12">
        <v>11</v>
      </c>
      <c r="D681" s="5" t="s">
        <v>922</v>
      </c>
      <c r="E681" s="12">
        <v>110826</v>
      </c>
      <c r="F681" s="5" t="s">
        <v>294</v>
      </c>
      <c r="G681" s="5" t="s">
        <v>294</v>
      </c>
      <c r="H681" s="5" t="s">
        <v>921</v>
      </c>
    </row>
    <row r="682" spans="1:8">
      <c r="A682" s="11">
        <v>681</v>
      </c>
      <c r="B682" s="4" t="s">
        <v>7</v>
      </c>
      <c r="C682" s="11">
        <v>11</v>
      </c>
      <c r="D682" s="4" t="s">
        <v>923</v>
      </c>
      <c r="E682" s="11">
        <v>110827</v>
      </c>
      <c r="F682" s="4" t="s">
        <v>294</v>
      </c>
      <c r="G682" s="4" t="s">
        <v>294</v>
      </c>
      <c r="H682" s="4" t="s">
        <v>924</v>
      </c>
    </row>
    <row r="683" spans="1:8">
      <c r="A683" s="12">
        <v>682</v>
      </c>
      <c r="B683" s="5" t="s">
        <v>7</v>
      </c>
      <c r="C683" s="12">
        <v>11</v>
      </c>
      <c r="D683" s="5" t="s">
        <v>925</v>
      </c>
      <c r="E683" s="12">
        <v>110828</v>
      </c>
      <c r="F683" s="5" t="s">
        <v>294</v>
      </c>
      <c r="G683" s="5" t="s">
        <v>294</v>
      </c>
      <c r="H683" s="5" t="s">
        <v>926</v>
      </c>
    </row>
    <row r="684" spans="1:8">
      <c r="A684" s="11">
        <v>683</v>
      </c>
      <c r="B684" s="4" t="s">
        <v>7</v>
      </c>
      <c r="C684" s="11">
        <v>11</v>
      </c>
      <c r="D684" s="4" t="s">
        <v>927</v>
      </c>
      <c r="E684" s="11">
        <v>110829</v>
      </c>
      <c r="F684" s="4" t="s">
        <v>294</v>
      </c>
      <c r="G684" s="4" t="s">
        <v>294</v>
      </c>
      <c r="H684" s="4" t="s">
        <v>928</v>
      </c>
    </row>
    <row r="685" spans="1:8">
      <c r="A685" s="12">
        <v>684</v>
      </c>
      <c r="B685" s="5" t="s">
        <v>7</v>
      </c>
      <c r="C685" s="12">
        <v>11</v>
      </c>
      <c r="D685" s="5" t="s">
        <v>929</v>
      </c>
      <c r="E685" s="12">
        <v>110830</v>
      </c>
      <c r="F685" s="5" t="s">
        <v>294</v>
      </c>
      <c r="G685" s="5" t="s">
        <v>294</v>
      </c>
      <c r="H685" s="5" t="s">
        <v>924</v>
      </c>
    </row>
    <row r="686" spans="1:8">
      <c r="A686" s="11">
        <v>685</v>
      </c>
      <c r="B686" s="4" t="s">
        <v>7</v>
      </c>
      <c r="C686" s="11">
        <v>11</v>
      </c>
      <c r="D686" s="4" t="s">
        <v>930</v>
      </c>
      <c r="E686" s="11">
        <v>110831</v>
      </c>
      <c r="F686" s="4" t="s">
        <v>294</v>
      </c>
      <c r="G686" s="4" t="s">
        <v>294</v>
      </c>
      <c r="H686" s="4" t="s">
        <v>931</v>
      </c>
    </row>
    <row r="687" spans="1:8">
      <c r="A687" s="12">
        <v>686</v>
      </c>
      <c r="B687" s="5" t="s">
        <v>7</v>
      </c>
      <c r="C687" s="12">
        <v>11</v>
      </c>
      <c r="D687" s="5" t="s">
        <v>932</v>
      </c>
      <c r="E687" s="12">
        <v>110832</v>
      </c>
      <c r="F687" s="5" t="s">
        <v>294</v>
      </c>
      <c r="G687" s="5" t="s">
        <v>294</v>
      </c>
      <c r="H687" s="5" t="s">
        <v>933</v>
      </c>
    </row>
    <row r="688" spans="1:8">
      <c r="A688" s="11">
        <v>687</v>
      </c>
      <c r="B688" s="4" t="s">
        <v>7</v>
      </c>
      <c r="C688" s="11">
        <v>11</v>
      </c>
      <c r="D688" s="4" t="s">
        <v>934</v>
      </c>
      <c r="E688" s="11">
        <v>110833</v>
      </c>
      <c r="F688" s="4" t="s">
        <v>294</v>
      </c>
      <c r="G688" s="4" t="s">
        <v>294</v>
      </c>
      <c r="H688" s="4" t="s">
        <v>933</v>
      </c>
    </row>
    <row r="689" spans="1:8">
      <c r="A689" s="12">
        <v>688</v>
      </c>
      <c r="B689" s="5" t="s">
        <v>7</v>
      </c>
      <c r="C689" s="12">
        <v>11</v>
      </c>
      <c r="D689" s="5" t="s">
        <v>935</v>
      </c>
      <c r="E689" s="12">
        <v>110834</v>
      </c>
      <c r="F689" s="5" t="s">
        <v>294</v>
      </c>
      <c r="G689" s="5" t="s">
        <v>294</v>
      </c>
      <c r="H689" s="5" t="s">
        <v>935</v>
      </c>
    </row>
    <row r="690" spans="1:8">
      <c r="A690" s="11">
        <v>689</v>
      </c>
      <c r="B690" s="4" t="s">
        <v>7</v>
      </c>
      <c r="C690" s="11">
        <v>11</v>
      </c>
      <c r="D690" s="4" t="s">
        <v>936</v>
      </c>
      <c r="E690" s="11">
        <v>110835</v>
      </c>
      <c r="F690" s="4" t="s">
        <v>294</v>
      </c>
      <c r="G690" s="4" t="s">
        <v>294</v>
      </c>
      <c r="H690" s="4" t="s">
        <v>933</v>
      </c>
    </row>
    <row r="691" spans="1:8">
      <c r="A691" s="12">
        <v>690</v>
      </c>
      <c r="B691" s="5" t="s">
        <v>7</v>
      </c>
      <c r="C691" s="12">
        <v>11</v>
      </c>
      <c r="D691" s="5" t="s">
        <v>937</v>
      </c>
      <c r="E691" s="12">
        <v>110836</v>
      </c>
      <c r="F691" s="5" t="s">
        <v>294</v>
      </c>
      <c r="G691" s="5" t="s">
        <v>294</v>
      </c>
      <c r="H691" s="5" t="s">
        <v>938</v>
      </c>
    </row>
    <row r="692" spans="1:8">
      <c r="A692" s="11">
        <v>691</v>
      </c>
      <c r="B692" s="4" t="s">
        <v>7</v>
      </c>
      <c r="C692" s="11">
        <v>11</v>
      </c>
      <c r="D692" s="4" t="s">
        <v>939</v>
      </c>
      <c r="E692" s="11">
        <v>110837</v>
      </c>
      <c r="F692" s="4" t="s">
        <v>294</v>
      </c>
      <c r="G692" s="4" t="s">
        <v>294</v>
      </c>
      <c r="H692" s="4" t="s">
        <v>940</v>
      </c>
    </row>
    <row r="693" spans="1:8">
      <c r="A693" s="12">
        <v>692</v>
      </c>
      <c r="B693" s="5" t="s">
        <v>7</v>
      </c>
      <c r="C693" s="12">
        <v>11</v>
      </c>
      <c r="D693" s="5" t="s">
        <v>941</v>
      </c>
      <c r="E693" s="12">
        <v>110838</v>
      </c>
      <c r="F693" s="5" t="s">
        <v>294</v>
      </c>
      <c r="G693" s="5" t="s">
        <v>294</v>
      </c>
      <c r="H693" s="5" t="s">
        <v>926</v>
      </c>
    </row>
    <row r="694" spans="1:8">
      <c r="A694" s="11">
        <v>693</v>
      </c>
      <c r="B694" s="4" t="s">
        <v>7</v>
      </c>
      <c r="C694" s="11">
        <v>11</v>
      </c>
      <c r="D694" s="4" t="s">
        <v>942</v>
      </c>
      <c r="E694" s="11">
        <v>110839</v>
      </c>
      <c r="F694" s="4" t="s">
        <v>294</v>
      </c>
      <c r="G694" s="4" t="s">
        <v>294</v>
      </c>
      <c r="H694" s="4" t="s">
        <v>926</v>
      </c>
    </row>
    <row r="695" spans="1:8">
      <c r="A695" s="12">
        <v>694</v>
      </c>
      <c r="B695" s="5" t="s">
        <v>7</v>
      </c>
      <c r="C695" s="12">
        <v>11</v>
      </c>
      <c r="D695" s="5" t="s">
        <v>943</v>
      </c>
      <c r="E695" s="12">
        <v>110840</v>
      </c>
      <c r="F695" s="5" t="s">
        <v>294</v>
      </c>
      <c r="G695" s="5" t="s">
        <v>294</v>
      </c>
      <c r="H695" s="5" t="s">
        <v>928</v>
      </c>
    </row>
    <row r="696" spans="1:8">
      <c r="A696" s="11">
        <v>695</v>
      </c>
      <c r="B696" s="4" t="s">
        <v>7</v>
      </c>
      <c r="C696" s="11">
        <v>11</v>
      </c>
      <c r="D696" s="4" t="s">
        <v>944</v>
      </c>
      <c r="E696" s="11">
        <v>110841</v>
      </c>
      <c r="F696" s="4" t="s">
        <v>294</v>
      </c>
      <c r="G696" s="4" t="s">
        <v>294</v>
      </c>
      <c r="H696" s="4" t="s">
        <v>945</v>
      </c>
    </row>
    <row r="697" spans="1:8">
      <c r="A697" s="12">
        <v>696</v>
      </c>
      <c r="B697" s="5" t="s">
        <v>7</v>
      </c>
      <c r="C697" s="12">
        <v>11</v>
      </c>
      <c r="D697" s="5" t="s">
        <v>921</v>
      </c>
      <c r="E697" s="12">
        <v>110842</v>
      </c>
      <c r="F697" s="5" t="s">
        <v>294</v>
      </c>
      <c r="G697" s="5" t="s">
        <v>294</v>
      </c>
      <c r="H697" s="5" t="s">
        <v>921</v>
      </c>
    </row>
    <row r="698" spans="1:8">
      <c r="A698" s="11">
        <v>697</v>
      </c>
      <c r="B698" s="4" t="s">
        <v>7</v>
      </c>
      <c r="C698" s="11">
        <v>11</v>
      </c>
      <c r="D698" s="4" t="s">
        <v>946</v>
      </c>
      <c r="E698" s="11">
        <v>110843</v>
      </c>
      <c r="F698" s="4" t="s">
        <v>294</v>
      </c>
      <c r="G698" s="4" t="s">
        <v>294</v>
      </c>
      <c r="H698" s="4" t="s">
        <v>933</v>
      </c>
    </row>
    <row r="699" spans="1:8">
      <c r="A699" s="12">
        <v>698</v>
      </c>
      <c r="B699" s="5" t="s">
        <v>7</v>
      </c>
      <c r="C699" s="12">
        <v>11</v>
      </c>
      <c r="D699" s="5" t="s">
        <v>947</v>
      </c>
      <c r="E699" s="12">
        <v>110845</v>
      </c>
      <c r="F699" s="5" t="s">
        <v>294</v>
      </c>
      <c r="G699" s="5" t="s">
        <v>294</v>
      </c>
      <c r="H699" s="5" t="s">
        <v>935</v>
      </c>
    </row>
    <row r="700" spans="1:8">
      <c r="A700" s="11">
        <v>699</v>
      </c>
      <c r="B700" s="4" t="s">
        <v>7</v>
      </c>
      <c r="C700" s="11">
        <v>11</v>
      </c>
      <c r="D700" s="4" t="s">
        <v>948</v>
      </c>
      <c r="E700" s="11">
        <v>110846</v>
      </c>
      <c r="F700" s="4" t="s">
        <v>294</v>
      </c>
      <c r="G700" s="4" t="s">
        <v>294</v>
      </c>
      <c r="H700" s="4" t="s">
        <v>933</v>
      </c>
    </row>
    <row r="701" spans="1:8">
      <c r="A701" s="12">
        <v>700</v>
      </c>
      <c r="B701" s="5" t="s">
        <v>7</v>
      </c>
      <c r="C701" s="12">
        <v>11</v>
      </c>
      <c r="D701" s="5" t="s">
        <v>949</v>
      </c>
      <c r="E701" s="12">
        <v>110847</v>
      </c>
      <c r="F701" s="5" t="s">
        <v>294</v>
      </c>
      <c r="G701" s="5" t="s">
        <v>294</v>
      </c>
      <c r="H701" s="5" t="s">
        <v>933</v>
      </c>
    </row>
    <row r="702" spans="1:8">
      <c r="A702" s="11">
        <v>701</v>
      </c>
      <c r="B702" s="4" t="s">
        <v>7</v>
      </c>
      <c r="C702" s="11">
        <v>11</v>
      </c>
      <c r="D702" s="4" t="s">
        <v>950</v>
      </c>
      <c r="E702" s="11">
        <v>110848</v>
      </c>
      <c r="F702" s="4" t="s">
        <v>294</v>
      </c>
      <c r="G702" s="4" t="s">
        <v>294</v>
      </c>
      <c r="H702" s="4" t="s">
        <v>933</v>
      </c>
    </row>
    <row r="703" spans="1:8">
      <c r="A703" s="12">
        <v>702</v>
      </c>
      <c r="B703" s="5" t="s">
        <v>7</v>
      </c>
      <c r="C703" s="12">
        <v>11</v>
      </c>
      <c r="D703" s="5" t="s">
        <v>951</v>
      </c>
      <c r="E703" s="12">
        <v>110850</v>
      </c>
      <c r="F703" s="5" t="s">
        <v>294</v>
      </c>
      <c r="G703" s="5" t="s">
        <v>294</v>
      </c>
      <c r="H703" s="5" t="s">
        <v>952</v>
      </c>
    </row>
    <row r="704" spans="1:8">
      <c r="A704" s="11">
        <v>703</v>
      </c>
      <c r="B704" s="4" t="s">
        <v>7</v>
      </c>
      <c r="C704" s="11">
        <v>11</v>
      </c>
      <c r="D704" s="4" t="s">
        <v>952</v>
      </c>
      <c r="E704" s="11">
        <v>110851</v>
      </c>
      <c r="F704" s="4" t="s">
        <v>294</v>
      </c>
      <c r="G704" s="4" t="s">
        <v>294</v>
      </c>
      <c r="H704" s="4" t="s">
        <v>952</v>
      </c>
    </row>
    <row r="705" spans="1:8">
      <c r="A705" s="12">
        <v>704</v>
      </c>
      <c r="B705" s="5" t="s">
        <v>7</v>
      </c>
      <c r="C705" s="12">
        <v>11</v>
      </c>
      <c r="D705" s="5" t="s">
        <v>953</v>
      </c>
      <c r="E705" s="12">
        <v>110853</v>
      </c>
      <c r="F705" s="5" t="s">
        <v>294</v>
      </c>
      <c r="G705" s="5" t="s">
        <v>294</v>
      </c>
      <c r="H705" s="5" t="s">
        <v>921</v>
      </c>
    </row>
    <row r="706" spans="1:8">
      <c r="A706" s="11">
        <v>705</v>
      </c>
      <c r="B706" s="4" t="s">
        <v>7</v>
      </c>
      <c r="C706" s="11">
        <v>11</v>
      </c>
      <c r="D706" s="4" t="s">
        <v>954</v>
      </c>
      <c r="E706" s="11">
        <v>110854</v>
      </c>
      <c r="F706" s="4" t="s">
        <v>294</v>
      </c>
      <c r="G706" s="4" t="s">
        <v>294</v>
      </c>
      <c r="H706" s="4" t="s">
        <v>955</v>
      </c>
    </row>
    <row r="707" spans="1:8">
      <c r="A707" s="12">
        <v>706</v>
      </c>
      <c r="B707" s="5" t="s">
        <v>7</v>
      </c>
      <c r="C707" s="12">
        <v>11</v>
      </c>
      <c r="D707" s="5" t="s">
        <v>956</v>
      </c>
      <c r="E707" s="12">
        <v>110855</v>
      </c>
      <c r="F707" s="5" t="s">
        <v>294</v>
      </c>
      <c r="G707" s="5" t="s">
        <v>294</v>
      </c>
      <c r="H707" s="5" t="s">
        <v>926</v>
      </c>
    </row>
    <row r="708" spans="1:8">
      <c r="A708" s="11">
        <v>707</v>
      </c>
      <c r="B708" s="4" t="s">
        <v>7</v>
      </c>
      <c r="C708" s="11">
        <v>11</v>
      </c>
      <c r="D708" s="4" t="s">
        <v>957</v>
      </c>
      <c r="E708" s="11">
        <v>110857</v>
      </c>
      <c r="F708" s="4" t="s">
        <v>294</v>
      </c>
      <c r="G708" s="4" t="s">
        <v>294</v>
      </c>
      <c r="H708" s="4" t="s">
        <v>926</v>
      </c>
    </row>
    <row r="709" spans="1:8">
      <c r="A709" s="12">
        <v>708</v>
      </c>
      <c r="B709" s="5" t="s">
        <v>7</v>
      </c>
      <c r="C709" s="12">
        <v>11</v>
      </c>
      <c r="D709" s="5" t="s">
        <v>958</v>
      </c>
      <c r="E709" s="12">
        <v>110861</v>
      </c>
      <c r="F709" s="5" t="s">
        <v>294</v>
      </c>
      <c r="G709" s="5" t="s">
        <v>959</v>
      </c>
      <c r="H709" s="5" t="s">
        <v>935</v>
      </c>
    </row>
    <row r="710" spans="1:8">
      <c r="A710" s="11">
        <v>709</v>
      </c>
      <c r="B710" s="4" t="s">
        <v>7</v>
      </c>
      <c r="C710" s="11">
        <v>11</v>
      </c>
      <c r="D710" s="4" t="s">
        <v>960</v>
      </c>
      <c r="E710" s="11">
        <v>110862</v>
      </c>
      <c r="F710" s="4" t="s">
        <v>294</v>
      </c>
      <c r="G710" s="4" t="s">
        <v>959</v>
      </c>
      <c r="H710" s="4" t="s">
        <v>935</v>
      </c>
    </row>
    <row r="711" spans="1:8">
      <c r="A711" s="12">
        <v>710</v>
      </c>
      <c r="B711" s="5" t="s">
        <v>7</v>
      </c>
      <c r="C711" s="12">
        <v>11</v>
      </c>
      <c r="D711" s="5" t="s">
        <v>961</v>
      </c>
      <c r="E711" s="12">
        <v>110863</v>
      </c>
      <c r="F711" s="5" t="s">
        <v>294</v>
      </c>
      <c r="G711" s="5" t="s">
        <v>959</v>
      </c>
      <c r="H711" s="5" t="s">
        <v>961</v>
      </c>
    </row>
    <row r="712" spans="1:8">
      <c r="A712" s="11">
        <v>711</v>
      </c>
      <c r="B712" s="4" t="s">
        <v>7</v>
      </c>
      <c r="C712" s="11">
        <v>11</v>
      </c>
      <c r="D712" s="4" t="s">
        <v>962</v>
      </c>
      <c r="E712" s="11">
        <v>110864</v>
      </c>
      <c r="F712" s="4" t="s">
        <v>294</v>
      </c>
      <c r="G712" s="4" t="s">
        <v>959</v>
      </c>
      <c r="H712" s="4" t="s">
        <v>963</v>
      </c>
    </row>
    <row r="713" spans="1:8">
      <c r="A713" s="12">
        <v>712</v>
      </c>
      <c r="B713" s="5" t="s">
        <v>7</v>
      </c>
      <c r="C713" s="12">
        <v>11</v>
      </c>
      <c r="D713" s="5" t="s">
        <v>935</v>
      </c>
      <c r="E713" s="12">
        <v>110865</v>
      </c>
      <c r="F713" s="5" t="s">
        <v>294</v>
      </c>
      <c r="G713" s="5" t="s">
        <v>959</v>
      </c>
      <c r="H713" s="5" t="s">
        <v>935</v>
      </c>
    </row>
    <row r="714" spans="1:8">
      <c r="A714" s="11">
        <v>713</v>
      </c>
      <c r="B714" s="4" t="s">
        <v>7</v>
      </c>
      <c r="C714" s="11">
        <v>11</v>
      </c>
      <c r="D714" s="4" t="s">
        <v>964</v>
      </c>
      <c r="E714" s="11">
        <v>110866</v>
      </c>
      <c r="F714" s="4" t="s">
        <v>294</v>
      </c>
      <c r="G714" s="4" t="s">
        <v>959</v>
      </c>
      <c r="H714" s="4" t="s">
        <v>961</v>
      </c>
    </row>
    <row r="715" spans="1:8">
      <c r="A715" s="12">
        <v>714</v>
      </c>
      <c r="B715" s="5" t="s">
        <v>7</v>
      </c>
      <c r="C715" s="12">
        <v>11</v>
      </c>
      <c r="D715" s="5" t="s">
        <v>965</v>
      </c>
      <c r="E715" s="12">
        <v>110867</v>
      </c>
      <c r="F715" s="5" t="s">
        <v>294</v>
      </c>
      <c r="G715" s="5" t="s">
        <v>959</v>
      </c>
      <c r="H715" s="5" t="s">
        <v>935</v>
      </c>
    </row>
    <row r="716" spans="1:8">
      <c r="A716" s="11">
        <v>715</v>
      </c>
      <c r="B716" s="4" t="s">
        <v>7</v>
      </c>
      <c r="C716" s="11">
        <v>11</v>
      </c>
      <c r="D716" s="4" t="s">
        <v>966</v>
      </c>
      <c r="E716" s="11">
        <v>110868</v>
      </c>
      <c r="F716" s="4" t="s">
        <v>294</v>
      </c>
      <c r="G716" s="4" t="s">
        <v>959</v>
      </c>
      <c r="H716" s="4" t="s">
        <v>966</v>
      </c>
    </row>
    <row r="717" spans="1:8">
      <c r="A717" s="12">
        <v>716</v>
      </c>
      <c r="B717" s="5" t="s">
        <v>7</v>
      </c>
      <c r="C717" s="12">
        <v>11</v>
      </c>
      <c r="D717" s="5" t="s">
        <v>967</v>
      </c>
      <c r="E717" s="12">
        <v>110869</v>
      </c>
      <c r="F717" s="5" t="s">
        <v>294</v>
      </c>
      <c r="G717" s="5" t="s">
        <v>959</v>
      </c>
      <c r="H717" s="5" t="s">
        <v>935</v>
      </c>
    </row>
    <row r="718" spans="1:8">
      <c r="A718" s="11">
        <v>717</v>
      </c>
      <c r="B718" s="4" t="s">
        <v>7</v>
      </c>
      <c r="C718" s="11">
        <v>11</v>
      </c>
      <c r="D718" s="4" t="s">
        <v>516</v>
      </c>
      <c r="E718" s="11">
        <v>110870</v>
      </c>
      <c r="F718" s="4" t="s">
        <v>294</v>
      </c>
      <c r="G718" s="4" t="s">
        <v>959</v>
      </c>
      <c r="H718" s="4" t="s">
        <v>516</v>
      </c>
    </row>
    <row r="719" spans="1:8">
      <c r="A719" s="12">
        <v>718</v>
      </c>
      <c r="B719" s="5" t="s">
        <v>7</v>
      </c>
      <c r="C719" s="12">
        <v>11</v>
      </c>
      <c r="D719" s="5" t="s">
        <v>968</v>
      </c>
      <c r="E719" s="12">
        <v>110871</v>
      </c>
      <c r="F719" s="5" t="s">
        <v>294</v>
      </c>
      <c r="G719" s="5" t="s">
        <v>959</v>
      </c>
      <c r="H719" s="5" t="s">
        <v>963</v>
      </c>
    </row>
    <row r="720" spans="1:8">
      <c r="A720" s="11">
        <v>719</v>
      </c>
      <c r="B720" s="4" t="s">
        <v>7</v>
      </c>
      <c r="C720" s="11">
        <v>11</v>
      </c>
      <c r="D720" s="4" t="s">
        <v>493</v>
      </c>
      <c r="E720" s="11">
        <v>110872</v>
      </c>
      <c r="F720" s="4" t="s">
        <v>294</v>
      </c>
      <c r="G720" s="4" t="s">
        <v>959</v>
      </c>
      <c r="H720" s="4" t="s">
        <v>963</v>
      </c>
    </row>
    <row r="721" spans="1:8">
      <c r="A721" s="12">
        <v>720</v>
      </c>
      <c r="B721" s="5" t="s">
        <v>7</v>
      </c>
      <c r="C721" s="12">
        <v>11</v>
      </c>
      <c r="D721" s="5" t="s">
        <v>969</v>
      </c>
      <c r="E721" s="12">
        <v>110873</v>
      </c>
      <c r="F721" s="5" t="s">
        <v>294</v>
      </c>
      <c r="G721" s="5" t="s">
        <v>959</v>
      </c>
      <c r="H721" s="5" t="s">
        <v>966</v>
      </c>
    </row>
    <row r="722" spans="1:8">
      <c r="A722" s="11">
        <v>721</v>
      </c>
      <c r="B722" s="4" t="s">
        <v>7</v>
      </c>
      <c r="C722" s="11">
        <v>11</v>
      </c>
      <c r="D722" s="4" t="s">
        <v>970</v>
      </c>
      <c r="E722" s="11">
        <v>110874</v>
      </c>
      <c r="F722" s="4" t="s">
        <v>294</v>
      </c>
      <c r="G722" s="4" t="s">
        <v>959</v>
      </c>
      <c r="H722" s="4" t="s">
        <v>935</v>
      </c>
    </row>
    <row r="723" spans="1:8">
      <c r="A723" s="12">
        <v>722</v>
      </c>
      <c r="B723" s="5" t="s">
        <v>7</v>
      </c>
      <c r="C723" s="12">
        <v>11</v>
      </c>
      <c r="D723" s="5" t="s">
        <v>971</v>
      </c>
      <c r="E723" s="12">
        <v>110875</v>
      </c>
      <c r="F723" s="5" t="s">
        <v>294</v>
      </c>
      <c r="G723" s="5" t="s">
        <v>959</v>
      </c>
      <c r="H723" s="5" t="s">
        <v>972</v>
      </c>
    </row>
    <row r="724" spans="1:8">
      <c r="A724" s="11">
        <v>723</v>
      </c>
      <c r="B724" s="4" t="s">
        <v>7</v>
      </c>
      <c r="C724" s="11">
        <v>11</v>
      </c>
      <c r="D724" s="4" t="s">
        <v>973</v>
      </c>
      <c r="E724" s="11">
        <v>110876</v>
      </c>
      <c r="F724" s="4" t="s">
        <v>294</v>
      </c>
      <c r="G724" s="4" t="s">
        <v>959</v>
      </c>
      <c r="H724" s="4" t="s">
        <v>963</v>
      </c>
    </row>
    <row r="725" spans="1:8">
      <c r="A725" s="12">
        <v>724</v>
      </c>
      <c r="B725" s="5" t="s">
        <v>7</v>
      </c>
      <c r="C725" s="12">
        <v>11</v>
      </c>
      <c r="D725" s="5" t="s">
        <v>974</v>
      </c>
      <c r="E725" s="12">
        <v>110877</v>
      </c>
      <c r="F725" s="5" t="s">
        <v>294</v>
      </c>
      <c r="G725" s="5" t="s">
        <v>959</v>
      </c>
      <c r="H725" s="5" t="s">
        <v>966</v>
      </c>
    </row>
    <row r="726" spans="1:8">
      <c r="A726" s="11">
        <v>725</v>
      </c>
      <c r="B726" s="4" t="s">
        <v>7</v>
      </c>
      <c r="C726" s="11">
        <v>11</v>
      </c>
      <c r="D726" s="4" t="s">
        <v>57</v>
      </c>
      <c r="E726" s="11">
        <v>110878</v>
      </c>
      <c r="F726" s="4" t="s">
        <v>294</v>
      </c>
      <c r="G726" s="4" t="s">
        <v>959</v>
      </c>
      <c r="H726" s="4" t="s">
        <v>963</v>
      </c>
    </row>
    <row r="727" spans="1:8">
      <c r="A727" s="12">
        <v>726</v>
      </c>
      <c r="B727" s="5" t="s">
        <v>7</v>
      </c>
      <c r="C727" s="12">
        <v>11</v>
      </c>
      <c r="D727" s="5" t="s">
        <v>975</v>
      </c>
      <c r="E727" s="12">
        <v>110879</v>
      </c>
      <c r="F727" s="5" t="s">
        <v>294</v>
      </c>
      <c r="G727" s="5" t="s">
        <v>959</v>
      </c>
      <c r="H727" s="5" t="s">
        <v>963</v>
      </c>
    </row>
    <row r="728" spans="1:8">
      <c r="A728" s="11">
        <v>727</v>
      </c>
      <c r="B728" s="4" t="s">
        <v>7</v>
      </c>
      <c r="C728" s="11">
        <v>11</v>
      </c>
      <c r="D728" s="4" t="s">
        <v>976</v>
      </c>
      <c r="E728" s="11">
        <v>110880</v>
      </c>
      <c r="F728" s="4" t="s">
        <v>294</v>
      </c>
      <c r="G728" s="4" t="s">
        <v>959</v>
      </c>
      <c r="H728" s="4" t="s">
        <v>972</v>
      </c>
    </row>
    <row r="729" spans="1:8">
      <c r="A729" s="12">
        <v>728</v>
      </c>
      <c r="B729" s="5" t="s">
        <v>7</v>
      </c>
      <c r="C729" s="12">
        <v>11</v>
      </c>
      <c r="D729" s="5" t="s">
        <v>977</v>
      </c>
      <c r="E729" s="12">
        <v>110881</v>
      </c>
      <c r="F729" s="5" t="s">
        <v>294</v>
      </c>
      <c r="G729" s="5" t="s">
        <v>959</v>
      </c>
      <c r="H729" s="5" t="s">
        <v>972</v>
      </c>
    </row>
    <row r="730" spans="1:8">
      <c r="A730" s="11">
        <v>729</v>
      </c>
      <c r="B730" s="4" t="s">
        <v>7</v>
      </c>
      <c r="C730" s="11">
        <v>11</v>
      </c>
      <c r="D730" s="4" t="s">
        <v>978</v>
      </c>
      <c r="E730" s="11">
        <v>110890</v>
      </c>
      <c r="F730" s="4" t="s">
        <v>294</v>
      </c>
      <c r="G730" s="4" t="s">
        <v>304</v>
      </c>
      <c r="H730" s="4" t="s">
        <v>388</v>
      </c>
    </row>
    <row r="731" spans="1:8">
      <c r="A731" s="12">
        <v>730</v>
      </c>
      <c r="B731" s="5" t="s">
        <v>7</v>
      </c>
      <c r="C731" s="12">
        <v>11</v>
      </c>
      <c r="D731" s="5" t="s">
        <v>304</v>
      </c>
      <c r="E731" s="12">
        <v>110891</v>
      </c>
      <c r="F731" s="5" t="s">
        <v>294</v>
      </c>
      <c r="G731" s="5" t="s">
        <v>304</v>
      </c>
      <c r="H731" s="5" t="s">
        <v>388</v>
      </c>
    </row>
    <row r="732" spans="1:8">
      <c r="A732" s="11">
        <v>731</v>
      </c>
      <c r="B732" s="4" t="s">
        <v>7</v>
      </c>
      <c r="C732" s="11">
        <v>11</v>
      </c>
      <c r="D732" s="4" t="s">
        <v>979</v>
      </c>
      <c r="E732" s="11">
        <v>110892</v>
      </c>
      <c r="F732" s="4" t="s">
        <v>294</v>
      </c>
      <c r="G732" s="4" t="s">
        <v>304</v>
      </c>
      <c r="H732" s="4" t="s">
        <v>388</v>
      </c>
    </row>
    <row r="733" spans="1:8">
      <c r="A733" s="12">
        <v>732</v>
      </c>
      <c r="B733" s="5" t="s">
        <v>7</v>
      </c>
      <c r="C733" s="12">
        <v>11</v>
      </c>
      <c r="D733" s="5" t="s">
        <v>980</v>
      </c>
      <c r="E733" s="12">
        <v>110893</v>
      </c>
      <c r="F733" s="5" t="s">
        <v>294</v>
      </c>
      <c r="G733" s="5" t="s">
        <v>304</v>
      </c>
      <c r="H733" s="5" t="s">
        <v>388</v>
      </c>
    </row>
    <row r="734" spans="1:8">
      <c r="A734" s="11">
        <v>733</v>
      </c>
      <c r="B734" s="4" t="s">
        <v>7</v>
      </c>
      <c r="C734" s="11">
        <v>11</v>
      </c>
      <c r="D734" s="4" t="s">
        <v>981</v>
      </c>
      <c r="E734" s="11">
        <v>110894</v>
      </c>
      <c r="F734" s="4" t="s">
        <v>294</v>
      </c>
      <c r="G734" s="4" t="s">
        <v>304</v>
      </c>
      <c r="H734" s="4" t="s">
        <v>388</v>
      </c>
    </row>
    <row r="735" spans="1:8">
      <c r="A735" s="12">
        <v>734</v>
      </c>
      <c r="B735" s="5" t="s">
        <v>7</v>
      </c>
      <c r="C735" s="12">
        <v>11</v>
      </c>
      <c r="D735" s="5" t="s">
        <v>982</v>
      </c>
      <c r="E735" s="12">
        <v>110896</v>
      </c>
      <c r="F735" s="5" t="s">
        <v>294</v>
      </c>
      <c r="G735" s="5" t="s">
        <v>302</v>
      </c>
      <c r="H735" s="5" t="s">
        <v>302</v>
      </c>
    </row>
    <row r="736" spans="1:8">
      <c r="A736" s="11">
        <v>735</v>
      </c>
      <c r="B736" s="4" t="s">
        <v>7</v>
      </c>
      <c r="C736" s="11">
        <v>11</v>
      </c>
      <c r="D736" s="4" t="s">
        <v>983</v>
      </c>
      <c r="E736" s="11">
        <v>110897</v>
      </c>
      <c r="F736" s="4" t="s">
        <v>294</v>
      </c>
      <c r="G736" s="4" t="s">
        <v>302</v>
      </c>
      <c r="H736" s="4" t="s">
        <v>301</v>
      </c>
    </row>
    <row r="737" spans="1:8">
      <c r="A737" s="12">
        <v>736</v>
      </c>
      <c r="B737" s="5" t="s">
        <v>7</v>
      </c>
      <c r="C737" s="12">
        <v>11</v>
      </c>
      <c r="D737" s="5" t="s">
        <v>302</v>
      </c>
      <c r="E737" s="12">
        <v>110898</v>
      </c>
      <c r="F737" s="5" t="s">
        <v>294</v>
      </c>
      <c r="G737" s="5" t="s">
        <v>302</v>
      </c>
      <c r="H737" s="5" t="s">
        <v>302</v>
      </c>
    </row>
    <row r="738" spans="1:8">
      <c r="A738" s="11">
        <v>737</v>
      </c>
      <c r="B738" s="4" t="s">
        <v>7</v>
      </c>
      <c r="C738" s="11">
        <v>11</v>
      </c>
      <c r="D738" s="4" t="s">
        <v>984</v>
      </c>
      <c r="E738" s="11">
        <v>110899</v>
      </c>
      <c r="F738" s="4" t="s">
        <v>294</v>
      </c>
      <c r="G738" s="4" t="s">
        <v>302</v>
      </c>
      <c r="H738" s="4" t="s">
        <v>302</v>
      </c>
    </row>
    <row r="739" spans="1:8">
      <c r="A739" s="12">
        <v>738</v>
      </c>
      <c r="B739" s="5" t="s">
        <v>7</v>
      </c>
      <c r="C739" s="12">
        <v>11</v>
      </c>
      <c r="D739" s="5" t="s">
        <v>326</v>
      </c>
      <c r="E739" s="12">
        <v>110905</v>
      </c>
      <c r="F739" s="5" t="s">
        <v>294</v>
      </c>
      <c r="G739" s="5" t="s">
        <v>325</v>
      </c>
      <c r="H739" s="5" t="s">
        <v>326</v>
      </c>
    </row>
    <row r="740" spans="1:8">
      <c r="A740" s="11">
        <v>739</v>
      </c>
      <c r="B740" s="4" t="s">
        <v>7</v>
      </c>
      <c r="C740" s="11">
        <v>11</v>
      </c>
      <c r="D740" s="4" t="s">
        <v>985</v>
      </c>
      <c r="E740" s="11">
        <v>110906</v>
      </c>
      <c r="F740" s="4" t="s">
        <v>294</v>
      </c>
      <c r="G740" s="4" t="s">
        <v>325</v>
      </c>
      <c r="H740" s="4" t="s">
        <v>986</v>
      </c>
    </row>
    <row r="741" spans="1:8">
      <c r="A741" s="12">
        <v>740</v>
      </c>
      <c r="B741" s="5" t="s">
        <v>7</v>
      </c>
      <c r="C741" s="12">
        <v>11</v>
      </c>
      <c r="D741" s="5" t="s">
        <v>986</v>
      </c>
      <c r="E741" s="12">
        <v>110907</v>
      </c>
      <c r="F741" s="5" t="s">
        <v>294</v>
      </c>
      <c r="G741" s="5" t="s">
        <v>325</v>
      </c>
      <c r="H741" s="5" t="s">
        <v>986</v>
      </c>
    </row>
    <row r="742" spans="1:8">
      <c r="A742" s="11">
        <v>741</v>
      </c>
      <c r="B742" s="4" t="s">
        <v>7</v>
      </c>
      <c r="C742" s="11">
        <v>11</v>
      </c>
      <c r="D742" s="4" t="s">
        <v>325</v>
      </c>
      <c r="E742" s="11">
        <v>110908</v>
      </c>
      <c r="F742" s="4" t="s">
        <v>294</v>
      </c>
      <c r="G742" s="4" t="s">
        <v>325</v>
      </c>
      <c r="H742" s="4" t="s">
        <v>987</v>
      </c>
    </row>
    <row r="743" spans="1:8">
      <c r="A743" s="12">
        <v>742</v>
      </c>
      <c r="B743" s="5" t="s">
        <v>7</v>
      </c>
      <c r="C743" s="12">
        <v>11</v>
      </c>
      <c r="D743" s="5" t="s">
        <v>988</v>
      </c>
      <c r="E743" s="12">
        <v>110909</v>
      </c>
      <c r="F743" s="5" t="s">
        <v>294</v>
      </c>
      <c r="G743" s="5" t="s">
        <v>325</v>
      </c>
      <c r="H743" s="5" t="s">
        <v>987</v>
      </c>
    </row>
    <row r="744" spans="1:8">
      <c r="A744" s="11">
        <v>743</v>
      </c>
      <c r="B744" s="4" t="s">
        <v>7</v>
      </c>
      <c r="C744" s="11">
        <v>11</v>
      </c>
      <c r="D744" s="4" t="s">
        <v>989</v>
      </c>
      <c r="E744" s="11">
        <v>110910</v>
      </c>
      <c r="F744" s="4" t="s">
        <v>294</v>
      </c>
      <c r="G744" s="4" t="s">
        <v>325</v>
      </c>
      <c r="H744" s="4" t="s">
        <v>990</v>
      </c>
    </row>
    <row r="745" spans="1:8">
      <c r="A745" s="12">
        <v>744</v>
      </c>
      <c r="B745" s="5" t="s">
        <v>7</v>
      </c>
      <c r="C745" s="12">
        <v>11</v>
      </c>
      <c r="D745" s="5" t="s">
        <v>991</v>
      </c>
      <c r="E745" s="12">
        <v>110911</v>
      </c>
      <c r="F745" s="5" t="s">
        <v>294</v>
      </c>
      <c r="G745" s="5" t="s">
        <v>325</v>
      </c>
      <c r="H745" s="5" t="s">
        <v>987</v>
      </c>
    </row>
    <row r="746" spans="1:8">
      <c r="A746" s="11">
        <v>745</v>
      </c>
      <c r="B746" s="4" t="s">
        <v>7</v>
      </c>
      <c r="C746" s="11">
        <v>11</v>
      </c>
      <c r="D746" s="4" t="s">
        <v>992</v>
      </c>
      <c r="E746" s="11">
        <v>110912</v>
      </c>
      <c r="F746" s="4" t="s">
        <v>294</v>
      </c>
      <c r="G746" s="4" t="s">
        <v>325</v>
      </c>
      <c r="H746" s="4" t="s">
        <v>990</v>
      </c>
    </row>
    <row r="747" spans="1:8">
      <c r="A747" s="12">
        <v>746</v>
      </c>
      <c r="B747" s="5" t="s">
        <v>7</v>
      </c>
      <c r="C747" s="12">
        <v>11</v>
      </c>
      <c r="D747" s="5" t="s">
        <v>993</v>
      </c>
      <c r="E747" s="12">
        <v>110915</v>
      </c>
      <c r="F747" s="5" t="s">
        <v>581</v>
      </c>
      <c r="G747" s="5" t="s">
        <v>617</v>
      </c>
      <c r="H747" s="5" t="s">
        <v>994</v>
      </c>
    </row>
    <row r="748" spans="1:8">
      <c r="A748" s="11">
        <v>747</v>
      </c>
      <c r="B748" s="4" t="s">
        <v>7</v>
      </c>
      <c r="C748" s="11">
        <v>11</v>
      </c>
      <c r="D748" s="4" t="s">
        <v>995</v>
      </c>
      <c r="E748" s="11">
        <v>110916</v>
      </c>
      <c r="F748" s="4" t="s">
        <v>581</v>
      </c>
      <c r="G748" s="4" t="s">
        <v>617</v>
      </c>
      <c r="H748" s="4" t="s">
        <v>995</v>
      </c>
    </row>
    <row r="749" spans="1:8">
      <c r="A749" s="12">
        <v>748</v>
      </c>
      <c r="B749" s="5" t="s">
        <v>7</v>
      </c>
      <c r="C749" s="12">
        <v>11</v>
      </c>
      <c r="D749" s="5" t="s">
        <v>996</v>
      </c>
      <c r="E749" s="12">
        <v>110917</v>
      </c>
      <c r="F749" s="5" t="s">
        <v>581</v>
      </c>
      <c r="G749" s="5" t="s">
        <v>617</v>
      </c>
      <c r="H749" s="5" t="s">
        <v>994</v>
      </c>
    </row>
    <row r="750" spans="1:8">
      <c r="A750" s="11">
        <v>749</v>
      </c>
      <c r="B750" s="4" t="s">
        <v>7</v>
      </c>
      <c r="C750" s="11">
        <v>11</v>
      </c>
      <c r="D750" s="4" t="s">
        <v>997</v>
      </c>
      <c r="E750" s="11">
        <v>110918</v>
      </c>
      <c r="F750" s="4" t="s">
        <v>581</v>
      </c>
      <c r="G750" s="4" t="s">
        <v>617</v>
      </c>
      <c r="H750" s="4" t="s">
        <v>618</v>
      </c>
    </row>
    <row r="751" spans="1:8">
      <c r="A751" s="12">
        <v>750</v>
      </c>
      <c r="B751" s="5" t="s">
        <v>7</v>
      </c>
      <c r="C751" s="12">
        <v>11</v>
      </c>
      <c r="D751" s="5" t="s">
        <v>998</v>
      </c>
      <c r="E751" s="12">
        <v>110919</v>
      </c>
      <c r="F751" s="5" t="s">
        <v>581</v>
      </c>
      <c r="G751" s="5" t="s">
        <v>617</v>
      </c>
      <c r="H751" s="5" t="s">
        <v>999</v>
      </c>
    </row>
    <row r="752" spans="1:8">
      <c r="A752" s="11">
        <v>751</v>
      </c>
      <c r="B752" s="4" t="s">
        <v>7</v>
      </c>
      <c r="C752" s="11">
        <v>11</v>
      </c>
      <c r="D752" s="4" t="s">
        <v>675</v>
      </c>
      <c r="E752" s="11">
        <v>110920</v>
      </c>
      <c r="F752" s="4" t="s">
        <v>581</v>
      </c>
      <c r="G752" s="4" t="s">
        <v>617</v>
      </c>
      <c r="H752" s="4" t="s">
        <v>1000</v>
      </c>
    </row>
    <row r="753" spans="1:8">
      <c r="A753" s="12">
        <v>752</v>
      </c>
      <c r="B753" s="5" t="s">
        <v>7</v>
      </c>
      <c r="C753" s="12">
        <v>11</v>
      </c>
      <c r="D753" s="5" t="s">
        <v>1001</v>
      </c>
      <c r="E753" s="12">
        <v>110921</v>
      </c>
      <c r="F753" s="5" t="s">
        <v>581</v>
      </c>
      <c r="G753" s="5" t="s">
        <v>617</v>
      </c>
      <c r="H753" s="5" t="s">
        <v>1002</v>
      </c>
    </row>
    <row r="754" spans="1:8">
      <c r="A754" s="11">
        <v>753</v>
      </c>
      <c r="B754" s="4" t="s">
        <v>7</v>
      </c>
      <c r="C754" s="11">
        <v>11</v>
      </c>
      <c r="D754" s="4" t="s">
        <v>52</v>
      </c>
      <c r="E754" s="11">
        <v>110922</v>
      </c>
      <c r="F754" s="4" t="s">
        <v>581</v>
      </c>
      <c r="G754" s="4" t="s">
        <v>617</v>
      </c>
      <c r="H754" s="4" t="s">
        <v>1000</v>
      </c>
    </row>
    <row r="755" spans="1:8">
      <c r="A755" s="12">
        <v>754</v>
      </c>
      <c r="B755" s="5" t="s">
        <v>7</v>
      </c>
      <c r="C755" s="12">
        <v>11</v>
      </c>
      <c r="D755" s="5" t="s">
        <v>56</v>
      </c>
      <c r="E755" s="12">
        <v>110923</v>
      </c>
      <c r="F755" s="5" t="s">
        <v>581</v>
      </c>
      <c r="G755" s="5" t="s">
        <v>617</v>
      </c>
      <c r="H755" s="5" t="s">
        <v>1000</v>
      </c>
    </row>
    <row r="756" spans="1:8">
      <c r="A756" s="11">
        <v>755</v>
      </c>
      <c r="B756" s="4" t="s">
        <v>7</v>
      </c>
      <c r="C756" s="11">
        <v>11</v>
      </c>
      <c r="D756" s="4" t="s">
        <v>1003</v>
      </c>
      <c r="E756" s="11">
        <v>110924</v>
      </c>
      <c r="F756" s="4" t="s">
        <v>581</v>
      </c>
      <c r="G756" s="4" t="s">
        <v>617</v>
      </c>
      <c r="H756" s="4" t="s">
        <v>1004</v>
      </c>
    </row>
    <row r="757" spans="1:8">
      <c r="A757" s="12">
        <v>756</v>
      </c>
      <c r="B757" s="5" t="s">
        <v>7</v>
      </c>
      <c r="C757" s="12">
        <v>11</v>
      </c>
      <c r="D757" s="5" t="s">
        <v>1005</v>
      </c>
      <c r="E757" s="12">
        <v>110925</v>
      </c>
      <c r="F757" s="5" t="s">
        <v>581</v>
      </c>
      <c r="G757" s="5" t="s">
        <v>617</v>
      </c>
      <c r="H757" s="5" t="s">
        <v>1005</v>
      </c>
    </row>
    <row r="758" spans="1:8">
      <c r="A758" s="11">
        <v>757</v>
      </c>
      <c r="B758" s="4" t="s">
        <v>7</v>
      </c>
      <c r="C758" s="11">
        <v>11</v>
      </c>
      <c r="D758" s="4" t="s">
        <v>1006</v>
      </c>
      <c r="E758" s="11">
        <v>110926</v>
      </c>
      <c r="F758" s="4" t="s">
        <v>581</v>
      </c>
      <c r="G758" s="4" t="s">
        <v>617</v>
      </c>
      <c r="H758" s="4" t="s">
        <v>1004</v>
      </c>
    </row>
    <row r="759" spans="1:8">
      <c r="A759" s="12">
        <v>758</v>
      </c>
      <c r="B759" s="5" t="s">
        <v>7</v>
      </c>
      <c r="C759" s="12">
        <v>11</v>
      </c>
      <c r="D759" s="5" t="s">
        <v>587</v>
      </c>
      <c r="E759" s="12">
        <v>110935</v>
      </c>
      <c r="F759" s="5" t="s">
        <v>581</v>
      </c>
      <c r="G759" s="5" t="s">
        <v>581</v>
      </c>
      <c r="H759" s="5" t="s">
        <v>587</v>
      </c>
    </row>
    <row r="760" spans="1:8">
      <c r="A760" s="11">
        <v>759</v>
      </c>
      <c r="B760" s="4" t="s">
        <v>7</v>
      </c>
      <c r="C760" s="11">
        <v>11</v>
      </c>
      <c r="D760" s="4" t="s">
        <v>1007</v>
      </c>
      <c r="E760" s="11">
        <v>110936</v>
      </c>
      <c r="F760" s="4" t="s">
        <v>581</v>
      </c>
      <c r="G760" s="4" t="s">
        <v>1008</v>
      </c>
      <c r="H760" s="4" t="s">
        <v>1007</v>
      </c>
    </row>
    <row r="761" spans="1:8">
      <c r="A761" s="12">
        <v>760</v>
      </c>
      <c r="B761" s="5" t="s">
        <v>7</v>
      </c>
      <c r="C761" s="12">
        <v>11</v>
      </c>
      <c r="D761" s="5" t="s">
        <v>1009</v>
      </c>
      <c r="E761" s="12">
        <v>110937</v>
      </c>
      <c r="F761" s="5" t="s">
        <v>581</v>
      </c>
      <c r="G761" s="5" t="s">
        <v>1008</v>
      </c>
      <c r="H761" s="5" t="s">
        <v>1010</v>
      </c>
    </row>
    <row r="762" spans="1:8">
      <c r="A762" s="11">
        <v>761</v>
      </c>
      <c r="B762" s="4" t="s">
        <v>7</v>
      </c>
      <c r="C762" s="11">
        <v>11</v>
      </c>
      <c r="D762" s="4" t="s">
        <v>1011</v>
      </c>
      <c r="E762" s="11">
        <v>110938</v>
      </c>
      <c r="F762" s="4" t="s">
        <v>581</v>
      </c>
      <c r="G762" s="4" t="s">
        <v>1008</v>
      </c>
      <c r="H762" s="4" t="s">
        <v>1011</v>
      </c>
    </row>
    <row r="763" spans="1:8">
      <c r="A763" s="12">
        <v>762</v>
      </c>
      <c r="B763" s="5" t="s">
        <v>7</v>
      </c>
      <c r="C763" s="12">
        <v>11</v>
      </c>
      <c r="D763" s="5" t="s">
        <v>1012</v>
      </c>
      <c r="E763" s="12">
        <v>110939</v>
      </c>
      <c r="F763" s="5" t="s">
        <v>581</v>
      </c>
      <c r="G763" s="5" t="s">
        <v>1008</v>
      </c>
      <c r="H763" s="5" t="s">
        <v>1011</v>
      </c>
    </row>
    <row r="764" spans="1:8">
      <c r="A764" s="11">
        <v>763</v>
      </c>
      <c r="B764" s="4" t="s">
        <v>7</v>
      </c>
      <c r="C764" s="11">
        <v>11</v>
      </c>
      <c r="D764" s="4" t="s">
        <v>1013</v>
      </c>
      <c r="E764" s="11">
        <v>110940</v>
      </c>
      <c r="F764" s="4" t="s">
        <v>581</v>
      </c>
      <c r="G764" s="4" t="s">
        <v>1008</v>
      </c>
      <c r="H764" s="4" t="s">
        <v>1014</v>
      </c>
    </row>
    <row r="765" spans="1:8">
      <c r="A765" s="12">
        <v>764</v>
      </c>
      <c r="B765" s="5" t="s">
        <v>7</v>
      </c>
      <c r="C765" s="12">
        <v>11</v>
      </c>
      <c r="D765" s="5" t="s">
        <v>826</v>
      </c>
      <c r="E765" s="12">
        <v>110941</v>
      </c>
      <c r="F765" s="5" t="s">
        <v>581</v>
      </c>
      <c r="G765" s="5" t="s">
        <v>1008</v>
      </c>
      <c r="H765" s="5" t="s">
        <v>1015</v>
      </c>
    </row>
    <row r="766" spans="1:8">
      <c r="A766" s="11">
        <v>765</v>
      </c>
      <c r="B766" s="4" t="s">
        <v>7</v>
      </c>
      <c r="C766" s="11">
        <v>11</v>
      </c>
      <c r="D766" s="4" t="s">
        <v>1016</v>
      </c>
      <c r="E766" s="11">
        <v>110942</v>
      </c>
      <c r="F766" s="4" t="s">
        <v>581</v>
      </c>
      <c r="G766" s="4" t="s">
        <v>1008</v>
      </c>
      <c r="H766" s="4" t="s">
        <v>1015</v>
      </c>
    </row>
    <row r="767" spans="1:8">
      <c r="A767" s="12">
        <v>766</v>
      </c>
      <c r="B767" s="5" t="s">
        <v>7</v>
      </c>
      <c r="C767" s="12">
        <v>11</v>
      </c>
      <c r="D767" s="5" t="s">
        <v>1017</v>
      </c>
      <c r="E767" s="12">
        <v>110948</v>
      </c>
      <c r="F767" s="5" t="s">
        <v>294</v>
      </c>
      <c r="G767" s="5" t="s">
        <v>332</v>
      </c>
      <c r="H767" s="5" t="s">
        <v>1018</v>
      </c>
    </row>
    <row r="768" spans="1:8">
      <c r="A768" s="11">
        <v>767</v>
      </c>
      <c r="B768" s="4" t="s">
        <v>7</v>
      </c>
      <c r="C768" s="11">
        <v>11</v>
      </c>
      <c r="D768" s="4" t="s">
        <v>1019</v>
      </c>
      <c r="E768" s="11">
        <v>110949</v>
      </c>
      <c r="F768" s="4" t="s">
        <v>294</v>
      </c>
      <c r="G768" s="4" t="s">
        <v>332</v>
      </c>
      <c r="H768" s="4" t="s">
        <v>1020</v>
      </c>
    </row>
    <row r="769" spans="1:8">
      <c r="A769" s="12">
        <v>768</v>
      </c>
      <c r="B769" s="5" t="s">
        <v>7</v>
      </c>
      <c r="C769" s="12">
        <v>11</v>
      </c>
      <c r="D769" s="5" t="s">
        <v>985</v>
      </c>
      <c r="E769" s="12">
        <v>110950</v>
      </c>
      <c r="F769" s="5" t="s">
        <v>294</v>
      </c>
      <c r="G769" s="5" t="s">
        <v>332</v>
      </c>
      <c r="H769" s="5" t="s">
        <v>1020</v>
      </c>
    </row>
    <row r="770" spans="1:8">
      <c r="A770" s="11">
        <v>769</v>
      </c>
      <c r="B770" s="4" t="s">
        <v>7</v>
      </c>
      <c r="C770" s="11">
        <v>11</v>
      </c>
      <c r="D770" s="4" t="s">
        <v>1021</v>
      </c>
      <c r="E770" s="11">
        <v>110951</v>
      </c>
      <c r="F770" s="4" t="s">
        <v>294</v>
      </c>
      <c r="G770" s="4" t="s">
        <v>332</v>
      </c>
      <c r="H770" s="4" t="s">
        <v>173</v>
      </c>
    </row>
    <row r="771" spans="1:8">
      <c r="A771" s="12">
        <v>770</v>
      </c>
      <c r="B771" s="5" t="s">
        <v>7</v>
      </c>
      <c r="C771" s="12">
        <v>11</v>
      </c>
      <c r="D771" s="5" t="s">
        <v>1022</v>
      </c>
      <c r="E771" s="12">
        <v>110952</v>
      </c>
      <c r="F771" s="5" t="s">
        <v>294</v>
      </c>
      <c r="G771" s="5" t="s">
        <v>332</v>
      </c>
      <c r="H771" s="5" t="s">
        <v>1018</v>
      </c>
    </row>
    <row r="772" spans="1:8">
      <c r="A772" s="11">
        <v>771</v>
      </c>
      <c r="B772" s="4" t="s">
        <v>7</v>
      </c>
      <c r="C772" s="11">
        <v>11</v>
      </c>
      <c r="D772" s="4" t="s">
        <v>332</v>
      </c>
      <c r="E772" s="11">
        <v>110953</v>
      </c>
      <c r="F772" s="4" t="s">
        <v>294</v>
      </c>
      <c r="G772" s="4" t="s">
        <v>332</v>
      </c>
      <c r="H772" s="4" t="s">
        <v>333</v>
      </c>
    </row>
    <row r="773" spans="1:8">
      <c r="A773" s="12">
        <v>772</v>
      </c>
      <c r="B773" s="5" t="s">
        <v>7</v>
      </c>
      <c r="C773" s="12">
        <v>11</v>
      </c>
      <c r="D773" s="5" t="s">
        <v>1023</v>
      </c>
      <c r="E773" s="12">
        <v>110954</v>
      </c>
      <c r="F773" s="5" t="s">
        <v>294</v>
      </c>
      <c r="G773" s="5" t="s">
        <v>332</v>
      </c>
      <c r="H773" s="5" t="s">
        <v>1018</v>
      </c>
    </row>
    <row r="774" spans="1:8">
      <c r="A774" s="11">
        <v>773</v>
      </c>
      <c r="B774" s="4" t="s">
        <v>7</v>
      </c>
      <c r="C774" s="11">
        <v>11</v>
      </c>
      <c r="D774" s="4" t="s">
        <v>1024</v>
      </c>
      <c r="E774" s="11">
        <v>110955</v>
      </c>
      <c r="F774" s="4" t="s">
        <v>294</v>
      </c>
      <c r="G774" s="4" t="s">
        <v>332</v>
      </c>
      <c r="H774" s="4" t="s">
        <v>1024</v>
      </c>
    </row>
    <row r="775" spans="1:8">
      <c r="A775" s="12">
        <v>774</v>
      </c>
      <c r="B775" s="5" t="s">
        <v>7</v>
      </c>
      <c r="C775" s="12">
        <v>11</v>
      </c>
      <c r="D775" s="5" t="s">
        <v>1025</v>
      </c>
      <c r="E775" s="12">
        <v>110956</v>
      </c>
      <c r="F775" s="5" t="s">
        <v>294</v>
      </c>
      <c r="G775" s="5" t="s">
        <v>332</v>
      </c>
      <c r="H775" s="5" t="s">
        <v>1018</v>
      </c>
    </row>
    <row r="776" spans="1:8">
      <c r="A776" s="11">
        <v>775</v>
      </c>
      <c r="B776" s="4" t="s">
        <v>7</v>
      </c>
      <c r="C776" s="11">
        <v>11</v>
      </c>
      <c r="D776" s="4" t="s">
        <v>1026</v>
      </c>
      <c r="E776" s="11">
        <v>110957</v>
      </c>
      <c r="F776" s="4" t="s">
        <v>294</v>
      </c>
      <c r="G776" s="4" t="s">
        <v>332</v>
      </c>
      <c r="H776" s="4" t="s">
        <v>1018</v>
      </c>
    </row>
    <row r="777" spans="1:8">
      <c r="A777" s="12">
        <v>776</v>
      </c>
      <c r="B777" s="5" t="s">
        <v>7</v>
      </c>
      <c r="C777" s="12">
        <v>11</v>
      </c>
      <c r="D777" s="5" t="s">
        <v>1027</v>
      </c>
      <c r="E777" s="12">
        <v>110961</v>
      </c>
      <c r="F777" s="5" t="s">
        <v>399</v>
      </c>
      <c r="G777" s="5" t="s">
        <v>1028</v>
      </c>
      <c r="H777" s="5" t="s">
        <v>1029</v>
      </c>
    </row>
    <row r="778" spans="1:8">
      <c r="A778" s="11">
        <v>777</v>
      </c>
      <c r="B778" s="4" t="s">
        <v>7</v>
      </c>
      <c r="C778" s="11">
        <v>11</v>
      </c>
      <c r="D778" s="4" t="s">
        <v>1030</v>
      </c>
      <c r="E778" s="11">
        <v>110963</v>
      </c>
      <c r="F778" s="4" t="s">
        <v>399</v>
      </c>
      <c r="G778" s="4" t="s">
        <v>1028</v>
      </c>
      <c r="H778" s="4" t="s">
        <v>1031</v>
      </c>
    </row>
    <row r="779" spans="1:8">
      <c r="A779" s="12">
        <v>778</v>
      </c>
      <c r="B779" s="5" t="s">
        <v>7</v>
      </c>
      <c r="C779" s="12">
        <v>11</v>
      </c>
      <c r="D779" s="5" t="s">
        <v>475</v>
      </c>
      <c r="E779" s="12">
        <v>110964</v>
      </c>
      <c r="F779" s="5" t="s">
        <v>399</v>
      </c>
      <c r="G779" s="5" t="s">
        <v>1028</v>
      </c>
      <c r="H779" s="5" t="s">
        <v>1032</v>
      </c>
    </row>
    <row r="780" spans="1:8">
      <c r="A780" s="11">
        <v>779</v>
      </c>
      <c r="B780" s="4" t="s">
        <v>7</v>
      </c>
      <c r="C780" s="11">
        <v>11</v>
      </c>
      <c r="D780" s="4" t="s">
        <v>1033</v>
      </c>
      <c r="E780" s="11">
        <v>110965</v>
      </c>
      <c r="F780" s="4" t="s">
        <v>399</v>
      </c>
      <c r="G780" s="4" t="s">
        <v>1028</v>
      </c>
      <c r="H780" s="4" t="s">
        <v>1034</v>
      </c>
    </row>
    <row r="781" spans="1:8">
      <c r="A781" s="12">
        <v>780</v>
      </c>
      <c r="B781" s="5" t="s">
        <v>7</v>
      </c>
      <c r="C781" s="12">
        <v>11</v>
      </c>
      <c r="D781" s="5" t="s">
        <v>1035</v>
      </c>
      <c r="E781" s="12">
        <v>110966</v>
      </c>
      <c r="F781" s="5" t="s">
        <v>399</v>
      </c>
      <c r="G781" s="5" t="s">
        <v>1028</v>
      </c>
      <c r="H781" s="5" t="s">
        <v>1029</v>
      </c>
    </row>
    <row r="782" spans="1:8">
      <c r="A782" s="11">
        <v>781</v>
      </c>
      <c r="B782" s="4" t="s">
        <v>7</v>
      </c>
      <c r="C782" s="11">
        <v>11</v>
      </c>
      <c r="D782" s="4" t="s">
        <v>1036</v>
      </c>
      <c r="E782" s="11">
        <v>110967</v>
      </c>
      <c r="F782" s="4" t="s">
        <v>399</v>
      </c>
      <c r="G782" s="4" t="s">
        <v>1028</v>
      </c>
      <c r="H782" s="4" t="s">
        <v>1032</v>
      </c>
    </row>
    <row r="783" spans="1:8">
      <c r="A783" s="12">
        <v>782</v>
      </c>
      <c r="B783" s="5" t="s">
        <v>7</v>
      </c>
      <c r="C783" s="12">
        <v>11</v>
      </c>
      <c r="D783" s="5" t="s">
        <v>1037</v>
      </c>
      <c r="E783" s="12">
        <v>110968</v>
      </c>
      <c r="F783" s="5" t="s">
        <v>399</v>
      </c>
      <c r="G783" s="5" t="s">
        <v>1028</v>
      </c>
      <c r="H783" s="5" t="s">
        <v>1037</v>
      </c>
    </row>
    <row r="784" spans="1:8">
      <c r="A784" s="11">
        <v>783</v>
      </c>
      <c r="B784" s="4" t="s">
        <v>7</v>
      </c>
      <c r="C784" s="11">
        <v>11</v>
      </c>
      <c r="D784" s="4" t="s">
        <v>1038</v>
      </c>
      <c r="E784" s="11">
        <v>110970</v>
      </c>
      <c r="F784" s="4" t="s">
        <v>399</v>
      </c>
      <c r="G784" s="4" t="s">
        <v>1028</v>
      </c>
      <c r="H784" s="4" t="s">
        <v>1029</v>
      </c>
    </row>
    <row r="785" spans="1:8">
      <c r="A785" s="12">
        <v>784</v>
      </c>
      <c r="B785" s="5" t="s">
        <v>7</v>
      </c>
      <c r="C785" s="12">
        <v>11</v>
      </c>
      <c r="D785" s="5" t="s">
        <v>1039</v>
      </c>
      <c r="E785" s="12">
        <v>110971</v>
      </c>
      <c r="F785" s="5" t="s">
        <v>399</v>
      </c>
      <c r="G785" s="5" t="s">
        <v>1028</v>
      </c>
      <c r="H785" s="5" t="s">
        <v>459</v>
      </c>
    </row>
    <row r="786" spans="1:8">
      <c r="A786" s="11">
        <v>785</v>
      </c>
      <c r="B786" s="4" t="s">
        <v>7</v>
      </c>
      <c r="C786" s="11">
        <v>11</v>
      </c>
      <c r="D786" s="4" t="s">
        <v>1040</v>
      </c>
      <c r="E786" s="11">
        <v>110972</v>
      </c>
      <c r="F786" s="4" t="s">
        <v>399</v>
      </c>
      <c r="G786" s="4" t="s">
        <v>1028</v>
      </c>
      <c r="H786" s="4" t="s">
        <v>1029</v>
      </c>
    </row>
    <row r="787" spans="1:8">
      <c r="A787" s="12">
        <v>786</v>
      </c>
      <c r="B787" s="5" t="s">
        <v>7</v>
      </c>
      <c r="C787" s="12">
        <v>11</v>
      </c>
      <c r="D787" s="5" t="s">
        <v>1041</v>
      </c>
      <c r="E787" s="12">
        <v>110973</v>
      </c>
      <c r="F787" s="5" t="s">
        <v>399</v>
      </c>
      <c r="G787" s="5" t="s">
        <v>1028</v>
      </c>
      <c r="H787" s="5" t="s">
        <v>1032</v>
      </c>
    </row>
    <row r="788" spans="1:8">
      <c r="A788" s="11">
        <v>787</v>
      </c>
      <c r="B788" s="4" t="s">
        <v>7</v>
      </c>
      <c r="C788" s="11">
        <v>11</v>
      </c>
      <c r="D788" s="4" t="s">
        <v>1042</v>
      </c>
      <c r="E788" s="11">
        <v>110974</v>
      </c>
      <c r="F788" s="4" t="s">
        <v>399</v>
      </c>
      <c r="G788" s="4" t="s">
        <v>1028</v>
      </c>
      <c r="H788" s="4" t="s">
        <v>1032</v>
      </c>
    </row>
    <row r="789" spans="1:8">
      <c r="A789" s="12">
        <v>788</v>
      </c>
      <c r="B789" s="5" t="s">
        <v>7</v>
      </c>
      <c r="C789" s="12">
        <v>11</v>
      </c>
      <c r="D789" s="5" t="s">
        <v>667</v>
      </c>
      <c r="E789" s="12">
        <v>110975</v>
      </c>
      <c r="F789" s="5" t="s">
        <v>399</v>
      </c>
      <c r="G789" s="5" t="s">
        <v>1028</v>
      </c>
      <c r="H789" s="5" t="s">
        <v>178</v>
      </c>
    </row>
    <row r="790" spans="1:8">
      <c r="A790" s="11">
        <v>789</v>
      </c>
      <c r="B790" s="4" t="s">
        <v>7</v>
      </c>
      <c r="C790" s="11">
        <v>11</v>
      </c>
      <c r="D790" s="4" t="s">
        <v>1043</v>
      </c>
      <c r="E790" s="11">
        <v>110976</v>
      </c>
      <c r="F790" s="4" t="s">
        <v>399</v>
      </c>
      <c r="G790" s="4" t="s">
        <v>1028</v>
      </c>
      <c r="H790" s="4" t="s">
        <v>1029</v>
      </c>
    </row>
    <row r="791" spans="1:8">
      <c r="A791" s="12">
        <v>790</v>
      </c>
      <c r="B791" s="5" t="s">
        <v>7</v>
      </c>
      <c r="C791" s="12">
        <v>11</v>
      </c>
      <c r="D791" s="5" t="s">
        <v>1031</v>
      </c>
      <c r="E791" s="12">
        <v>110977</v>
      </c>
      <c r="F791" s="5" t="s">
        <v>399</v>
      </c>
      <c r="G791" s="5" t="s">
        <v>1028</v>
      </c>
      <c r="H791" s="5" t="s">
        <v>1031</v>
      </c>
    </row>
    <row r="792" spans="1:8">
      <c r="A792" s="11">
        <v>791</v>
      </c>
      <c r="B792" s="4" t="s">
        <v>7</v>
      </c>
      <c r="C792" s="11">
        <v>11</v>
      </c>
      <c r="D792" s="4" t="s">
        <v>1044</v>
      </c>
      <c r="E792" s="11">
        <v>110978</v>
      </c>
      <c r="F792" s="4" t="s">
        <v>399</v>
      </c>
      <c r="G792" s="4" t="s">
        <v>1028</v>
      </c>
      <c r="H792" s="4" t="s">
        <v>1029</v>
      </c>
    </row>
    <row r="793" spans="1:8">
      <c r="A793" s="12">
        <v>792</v>
      </c>
      <c r="B793" s="5" t="s">
        <v>7</v>
      </c>
      <c r="C793" s="12">
        <v>11</v>
      </c>
      <c r="D793" s="5" t="s">
        <v>1045</v>
      </c>
      <c r="E793" s="12">
        <v>110979</v>
      </c>
      <c r="F793" s="5" t="s">
        <v>399</v>
      </c>
      <c r="G793" s="5" t="s">
        <v>1028</v>
      </c>
      <c r="H793" s="5" t="s">
        <v>1046</v>
      </c>
    </row>
    <row r="794" spans="1:8">
      <c r="A794" s="11">
        <v>793</v>
      </c>
      <c r="B794" s="4" t="s">
        <v>7</v>
      </c>
      <c r="C794" s="11">
        <v>11</v>
      </c>
      <c r="D794" s="4" t="s">
        <v>1047</v>
      </c>
      <c r="E794" s="11">
        <v>110980</v>
      </c>
      <c r="F794" s="4" t="s">
        <v>399</v>
      </c>
      <c r="G794" s="4" t="s">
        <v>1028</v>
      </c>
      <c r="H794" s="4" t="s">
        <v>1029</v>
      </c>
    </row>
    <row r="795" spans="1:8">
      <c r="A795" s="12">
        <v>794</v>
      </c>
      <c r="B795" s="5" t="s">
        <v>7</v>
      </c>
      <c r="C795" s="12">
        <v>11</v>
      </c>
      <c r="D795" s="5" t="s">
        <v>1048</v>
      </c>
      <c r="E795" s="12">
        <v>110981</v>
      </c>
      <c r="F795" s="5" t="s">
        <v>399</v>
      </c>
      <c r="G795" s="5" t="s">
        <v>1028</v>
      </c>
      <c r="H795" s="5" t="s">
        <v>1029</v>
      </c>
    </row>
    <row r="796" spans="1:8">
      <c r="A796" s="11">
        <v>795</v>
      </c>
      <c r="B796" s="4" t="s">
        <v>7</v>
      </c>
      <c r="C796" s="11">
        <v>11</v>
      </c>
      <c r="D796" s="4" t="s">
        <v>1049</v>
      </c>
      <c r="E796" s="11">
        <v>110982</v>
      </c>
      <c r="F796" s="4" t="s">
        <v>399</v>
      </c>
      <c r="G796" s="4" t="s">
        <v>1028</v>
      </c>
      <c r="H796" s="4" t="s">
        <v>178</v>
      </c>
    </row>
    <row r="797" spans="1:8">
      <c r="A797" s="12">
        <v>796</v>
      </c>
      <c r="B797" s="5" t="s">
        <v>7</v>
      </c>
      <c r="C797" s="12">
        <v>11</v>
      </c>
      <c r="D797" s="5" t="s">
        <v>178</v>
      </c>
      <c r="E797" s="12">
        <v>110983</v>
      </c>
      <c r="F797" s="5" t="s">
        <v>399</v>
      </c>
      <c r="G797" s="5" t="s">
        <v>1028</v>
      </c>
      <c r="H797" s="5" t="s">
        <v>178</v>
      </c>
    </row>
    <row r="798" spans="1:8">
      <c r="A798" s="11">
        <v>797</v>
      </c>
      <c r="B798" s="4" t="s">
        <v>7</v>
      </c>
      <c r="C798" s="11">
        <v>11</v>
      </c>
      <c r="D798" s="4" t="s">
        <v>1050</v>
      </c>
      <c r="E798" s="11">
        <v>110984</v>
      </c>
      <c r="F798" s="4" t="s">
        <v>399</v>
      </c>
      <c r="G798" s="4" t="s">
        <v>1028</v>
      </c>
      <c r="H798" s="4" t="s">
        <v>1029</v>
      </c>
    </row>
    <row r="799" spans="1:8">
      <c r="A799" s="12">
        <v>798</v>
      </c>
      <c r="B799" s="5" t="s">
        <v>7</v>
      </c>
      <c r="C799" s="12">
        <v>11</v>
      </c>
      <c r="D799" s="5" t="s">
        <v>1051</v>
      </c>
      <c r="E799" s="12">
        <v>110985</v>
      </c>
      <c r="F799" s="5" t="s">
        <v>399</v>
      </c>
      <c r="G799" s="5" t="s">
        <v>1028</v>
      </c>
      <c r="H799" s="5" t="s">
        <v>1052</v>
      </c>
    </row>
    <row r="800" spans="1:8">
      <c r="A800" s="11">
        <v>799</v>
      </c>
      <c r="B800" s="4" t="s">
        <v>7</v>
      </c>
      <c r="C800" s="11">
        <v>11</v>
      </c>
      <c r="D800" s="4" t="s">
        <v>1053</v>
      </c>
      <c r="E800" s="11">
        <v>110986</v>
      </c>
      <c r="F800" s="4" t="s">
        <v>399</v>
      </c>
      <c r="G800" s="4" t="s">
        <v>1028</v>
      </c>
      <c r="H800" s="4" t="s">
        <v>1029</v>
      </c>
    </row>
    <row r="801" spans="1:8">
      <c r="A801" s="12">
        <v>800</v>
      </c>
      <c r="B801" s="5" t="s">
        <v>7</v>
      </c>
      <c r="C801" s="12">
        <v>11</v>
      </c>
      <c r="D801" s="5" t="s">
        <v>1054</v>
      </c>
      <c r="E801" s="12">
        <v>110987</v>
      </c>
      <c r="F801" s="5" t="s">
        <v>399</v>
      </c>
      <c r="G801" s="5" t="s">
        <v>1028</v>
      </c>
      <c r="H801" s="5" t="s">
        <v>1034</v>
      </c>
    </row>
    <row r="802" spans="1:8">
      <c r="A802" s="11">
        <v>801</v>
      </c>
      <c r="B802" s="4" t="s">
        <v>7</v>
      </c>
      <c r="C802" s="11">
        <v>11</v>
      </c>
      <c r="D802" s="4" t="s">
        <v>1055</v>
      </c>
      <c r="E802" s="11">
        <v>110988</v>
      </c>
      <c r="F802" s="4" t="s">
        <v>399</v>
      </c>
      <c r="G802" s="4" t="s">
        <v>1028</v>
      </c>
      <c r="H802" s="4" t="s">
        <v>1034</v>
      </c>
    </row>
    <row r="803" spans="1:8">
      <c r="A803" s="12">
        <v>802</v>
      </c>
      <c r="B803" s="5" t="s">
        <v>7</v>
      </c>
      <c r="C803" s="12">
        <v>11</v>
      </c>
      <c r="D803" s="5" t="s">
        <v>1056</v>
      </c>
      <c r="E803" s="12">
        <v>110989</v>
      </c>
      <c r="F803" s="5" t="s">
        <v>399</v>
      </c>
      <c r="G803" s="5" t="s">
        <v>1028</v>
      </c>
      <c r="H803" s="5" t="s">
        <v>1046</v>
      </c>
    </row>
    <row r="804" spans="1:8">
      <c r="A804" s="11">
        <v>803</v>
      </c>
      <c r="B804" s="4" t="s">
        <v>7</v>
      </c>
      <c r="C804" s="11">
        <v>11</v>
      </c>
      <c r="D804" s="4" t="s">
        <v>1057</v>
      </c>
      <c r="E804" s="11">
        <v>110990</v>
      </c>
      <c r="F804" s="4" t="s">
        <v>399</v>
      </c>
      <c r="G804" s="4" t="s">
        <v>1028</v>
      </c>
      <c r="H804" s="4" t="s">
        <v>1029</v>
      </c>
    </row>
    <row r="805" spans="1:8">
      <c r="A805" s="12">
        <v>804</v>
      </c>
      <c r="B805" s="5" t="s">
        <v>7</v>
      </c>
      <c r="C805" s="12">
        <v>11</v>
      </c>
      <c r="D805" s="5" t="s">
        <v>1058</v>
      </c>
      <c r="E805" s="12">
        <v>110991</v>
      </c>
      <c r="F805" s="5" t="s">
        <v>399</v>
      </c>
      <c r="G805" s="5" t="s">
        <v>1028</v>
      </c>
      <c r="H805" s="5" t="s">
        <v>1034</v>
      </c>
    </row>
    <row r="806" spans="1:8">
      <c r="A806" s="11">
        <v>805</v>
      </c>
      <c r="B806" s="4" t="s">
        <v>7</v>
      </c>
      <c r="C806" s="11">
        <v>11</v>
      </c>
      <c r="D806" s="4" t="s">
        <v>1059</v>
      </c>
      <c r="E806" s="11">
        <v>110992</v>
      </c>
      <c r="F806" s="4" t="s">
        <v>399</v>
      </c>
      <c r="G806" s="4" t="s">
        <v>1028</v>
      </c>
      <c r="H806" s="4" t="s">
        <v>1046</v>
      </c>
    </row>
    <row r="807" spans="1:8">
      <c r="A807" s="12">
        <v>806</v>
      </c>
      <c r="B807" s="5" t="s">
        <v>7</v>
      </c>
      <c r="C807" s="12">
        <v>11</v>
      </c>
      <c r="D807" s="5" t="s">
        <v>1060</v>
      </c>
      <c r="E807" s="12">
        <v>111001</v>
      </c>
      <c r="F807" s="5" t="s">
        <v>9</v>
      </c>
      <c r="G807" s="5" t="s">
        <v>282</v>
      </c>
      <c r="H807" s="5" t="s">
        <v>287</v>
      </c>
    </row>
    <row r="808" spans="1:8">
      <c r="A808" s="11">
        <v>807</v>
      </c>
      <c r="B808" s="4" t="s">
        <v>7</v>
      </c>
      <c r="C808" s="11">
        <v>11</v>
      </c>
      <c r="D808" s="4" t="s">
        <v>88</v>
      </c>
      <c r="E808" s="11">
        <v>111002</v>
      </c>
      <c r="F808" s="4" t="s">
        <v>9</v>
      </c>
      <c r="G808" s="4" t="s">
        <v>9</v>
      </c>
      <c r="H808" s="4" t="s">
        <v>88</v>
      </c>
    </row>
    <row r="809" spans="1:8">
      <c r="A809" s="12">
        <v>808</v>
      </c>
      <c r="B809" s="5" t="s">
        <v>7</v>
      </c>
      <c r="C809" s="12">
        <v>11</v>
      </c>
      <c r="D809" s="5" t="s">
        <v>1061</v>
      </c>
      <c r="E809" s="12">
        <v>111003</v>
      </c>
      <c r="F809" s="5" t="s">
        <v>9</v>
      </c>
      <c r="G809" s="5" t="s">
        <v>282</v>
      </c>
      <c r="H809" s="5" t="s">
        <v>287</v>
      </c>
    </row>
    <row r="810" spans="1:8">
      <c r="A810" s="11">
        <v>809</v>
      </c>
      <c r="B810" s="4" t="s">
        <v>7</v>
      </c>
      <c r="C810" s="11">
        <v>11</v>
      </c>
      <c r="D810" s="4" t="s">
        <v>1062</v>
      </c>
      <c r="E810" s="11">
        <v>111004</v>
      </c>
      <c r="F810" s="4" t="s">
        <v>9</v>
      </c>
      <c r="G810" s="4" t="s">
        <v>15</v>
      </c>
      <c r="H810" s="4" t="s">
        <v>41</v>
      </c>
    </row>
    <row r="811" spans="1:8">
      <c r="A811" s="12">
        <v>810</v>
      </c>
      <c r="B811" s="5" t="s">
        <v>7</v>
      </c>
      <c r="C811" s="12">
        <v>11</v>
      </c>
      <c r="D811" s="5" t="s">
        <v>1063</v>
      </c>
      <c r="E811" s="12">
        <v>111005</v>
      </c>
      <c r="F811" s="5" t="s">
        <v>9</v>
      </c>
      <c r="G811" s="5" t="s">
        <v>335</v>
      </c>
      <c r="H811" s="5" t="s">
        <v>1064</v>
      </c>
    </row>
    <row r="812" spans="1:8">
      <c r="A812" s="11">
        <v>811</v>
      </c>
      <c r="B812" s="4" t="s">
        <v>7</v>
      </c>
      <c r="C812" s="11">
        <v>11</v>
      </c>
      <c r="D812" s="4" t="s">
        <v>204</v>
      </c>
      <c r="E812" s="11">
        <v>111006</v>
      </c>
      <c r="F812" s="4" t="s">
        <v>9</v>
      </c>
      <c r="G812" s="4" t="s">
        <v>12</v>
      </c>
      <c r="H812" s="4" t="s">
        <v>204</v>
      </c>
    </row>
    <row r="813" spans="1:8">
      <c r="A813" s="12">
        <v>812</v>
      </c>
      <c r="B813" s="5" t="s">
        <v>7</v>
      </c>
      <c r="C813" s="12">
        <v>11</v>
      </c>
      <c r="D813" s="5" t="s">
        <v>1065</v>
      </c>
      <c r="E813" s="12">
        <v>111007</v>
      </c>
      <c r="F813" s="5" t="s">
        <v>9</v>
      </c>
      <c r="G813" s="5" t="s">
        <v>18</v>
      </c>
      <c r="H813" s="5" t="s">
        <v>1065</v>
      </c>
    </row>
    <row r="814" spans="1:8">
      <c r="A814" s="11">
        <v>813</v>
      </c>
      <c r="B814" s="4" t="s">
        <v>7</v>
      </c>
      <c r="C814" s="11">
        <v>11</v>
      </c>
      <c r="D814" s="4" t="s">
        <v>835</v>
      </c>
      <c r="E814" s="11">
        <v>111020</v>
      </c>
      <c r="F814" s="4" t="s">
        <v>747</v>
      </c>
      <c r="G814" s="4" t="s">
        <v>751</v>
      </c>
      <c r="H814" s="4" t="s">
        <v>1066</v>
      </c>
    </row>
    <row r="815" spans="1:8">
      <c r="A815" s="12">
        <v>814</v>
      </c>
      <c r="B815" s="5" t="s">
        <v>7</v>
      </c>
      <c r="C815" s="12">
        <v>11</v>
      </c>
      <c r="D815" s="5" t="s">
        <v>1067</v>
      </c>
      <c r="E815" s="12">
        <v>111021</v>
      </c>
      <c r="F815" s="5" t="s">
        <v>747</v>
      </c>
      <c r="G815" s="5" t="s">
        <v>751</v>
      </c>
      <c r="H815" s="5" t="s">
        <v>1066</v>
      </c>
    </row>
    <row r="816" spans="1:8">
      <c r="A816" s="11">
        <v>815</v>
      </c>
      <c r="B816" s="4" t="s">
        <v>7</v>
      </c>
      <c r="C816" s="11">
        <v>11</v>
      </c>
      <c r="D816" s="4" t="s">
        <v>1068</v>
      </c>
      <c r="E816" s="11">
        <v>111022</v>
      </c>
      <c r="F816" s="4" t="s">
        <v>747</v>
      </c>
      <c r="G816" s="4" t="s">
        <v>751</v>
      </c>
      <c r="H816" s="4" t="s">
        <v>1068</v>
      </c>
    </row>
    <row r="817" spans="1:8">
      <c r="A817" s="12">
        <v>816</v>
      </c>
      <c r="B817" s="5" t="s">
        <v>7</v>
      </c>
      <c r="C817" s="12">
        <v>11</v>
      </c>
      <c r="D817" s="5" t="s">
        <v>1069</v>
      </c>
      <c r="E817" s="12">
        <v>111023</v>
      </c>
      <c r="F817" s="5" t="s">
        <v>747</v>
      </c>
      <c r="G817" s="5" t="s">
        <v>751</v>
      </c>
      <c r="H817" s="5" t="s">
        <v>1069</v>
      </c>
    </row>
    <row r="818" spans="1:8">
      <c r="A818" s="11">
        <v>817</v>
      </c>
      <c r="B818" s="4" t="s">
        <v>7</v>
      </c>
      <c r="C818" s="11">
        <v>11</v>
      </c>
      <c r="D818" s="4" t="s">
        <v>1070</v>
      </c>
      <c r="E818" s="11">
        <v>111024</v>
      </c>
      <c r="F818" s="4" t="s">
        <v>747</v>
      </c>
      <c r="G818" s="4" t="s">
        <v>751</v>
      </c>
      <c r="H818" s="4" t="s">
        <v>1071</v>
      </c>
    </row>
    <row r="819" spans="1:8">
      <c r="A819" s="12">
        <v>818</v>
      </c>
      <c r="B819" s="5" t="s">
        <v>7</v>
      </c>
      <c r="C819" s="12">
        <v>11</v>
      </c>
      <c r="D819" s="5" t="s">
        <v>1072</v>
      </c>
      <c r="E819" s="12">
        <v>111026</v>
      </c>
      <c r="F819" s="5" t="s">
        <v>747</v>
      </c>
      <c r="G819" s="5" t="s">
        <v>751</v>
      </c>
      <c r="H819" s="5" t="s">
        <v>366</v>
      </c>
    </row>
    <row r="820" spans="1:8">
      <c r="A820" s="11">
        <v>819</v>
      </c>
      <c r="B820" s="4" t="s">
        <v>7</v>
      </c>
      <c r="C820" s="11">
        <v>11</v>
      </c>
      <c r="D820" s="4" t="s">
        <v>1073</v>
      </c>
      <c r="E820" s="11">
        <v>111027</v>
      </c>
      <c r="F820" s="4" t="s">
        <v>747</v>
      </c>
      <c r="G820" s="4" t="s">
        <v>751</v>
      </c>
      <c r="H820" s="4" t="s">
        <v>1071</v>
      </c>
    </row>
    <row r="821" spans="1:8">
      <c r="A821" s="12">
        <v>820</v>
      </c>
      <c r="B821" s="5" t="s">
        <v>7</v>
      </c>
      <c r="C821" s="12">
        <v>11</v>
      </c>
      <c r="D821" s="5" t="s">
        <v>1074</v>
      </c>
      <c r="E821" s="12">
        <v>111028</v>
      </c>
      <c r="F821" s="5" t="s">
        <v>747</v>
      </c>
      <c r="G821" s="5" t="s">
        <v>751</v>
      </c>
      <c r="H821" s="5" t="s">
        <v>366</v>
      </c>
    </row>
    <row r="822" spans="1:8">
      <c r="A822" s="11">
        <v>821</v>
      </c>
      <c r="B822" s="4" t="s">
        <v>7</v>
      </c>
      <c r="C822" s="11">
        <v>11</v>
      </c>
      <c r="D822" s="4" t="s">
        <v>1075</v>
      </c>
      <c r="E822" s="11">
        <v>111029</v>
      </c>
      <c r="F822" s="4" t="s">
        <v>747</v>
      </c>
      <c r="G822" s="4" t="s">
        <v>751</v>
      </c>
      <c r="H822" s="4" t="s">
        <v>366</v>
      </c>
    </row>
    <row r="823" spans="1:8">
      <c r="A823" s="12">
        <v>822</v>
      </c>
      <c r="B823" s="5" t="s">
        <v>7</v>
      </c>
      <c r="C823" s="12">
        <v>11</v>
      </c>
      <c r="D823" s="5" t="s">
        <v>159</v>
      </c>
      <c r="E823" s="12">
        <v>111030</v>
      </c>
      <c r="F823" s="5" t="s">
        <v>747</v>
      </c>
      <c r="G823" s="5" t="s">
        <v>751</v>
      </c>
      <c r="H823" s="5" t="s">
        <v>159</v>
      </c>
    </row>
    <row r="824" spans="1:8">
      <c r="A824" s="11">
        <v>823</v>
      </c>
      <c r="B824" s="4" t="s">
        <v>7</v>
      </c>
      <c r="C824" s="11">
        <v>11</v>
      </c>
      <c r="D824" s="4" t="s">
        <v>1076</v>
      </c>
      <c r="E824" s="11">
        <v>111031</v>
      </c>
      <c r="F824" s="4" t="s">
        <v>747</v>
      </c>
      <c r="G824" s="4" t="s">
        <v>751</v>
      </c>
      <c r="H824" s="4" t="s">
        <v>1077</v>
      </c>
    </row>
    <row r="825" spans="1:8">
      <c r="A825" s="12">
        <v>824</v>
      </c>
      <c r="B825" s="5" t="s">
        <v>7</v>
      </c>
      <c r="C825" s="12">
        <v>11</v>
      </c>
      <c r="D825" s="5" t="s">
        <v>1078</v>
      </c>
      <c r="E825" s="12">
        <v>111032</v>
      </c>
      <c r="F825" s="5" t="s">
        <v>747</v>
      </c>
      <c r="G825" s="5" t="s">
        <v>751</v>
      </c>
      <c r="H825" s="5" t="s">
        <v>366</v>
      </c>
    </row>
    <row r="826" spans="1:8">
      <c r="A826" s="11">
        <v>825</v>
      </c>
      <c r="B826" s="4" t="s">
        <v>7</v>
      </c>
      <c r="C826" s="11">
        <v>11</v>
      </c>
      <c r="D826" s="4" t="s">
        <v>1079</v>
      </c>
      <c r="E826" s="11">
        <v>111033</v>
      </c>
      <c r="F826" s="4" t="s">
        <v>747</v>
      </c>
      <c r="G826" s="4" t="s">
        <v>751</v>
      </c>
      <c r="H826" s="4" t="s">
        <v>1077</v>
      </c>
    </row>
    <row r="827" spans="1:8">
      <c r="A827" s="12">
        <v>826</v>
      </c>
      <c r="B827" s="5" t="s">
        <v>7</v>
      </c>
      <c r="C827" s="12">
        <v>11</v>
      </c>
      <c r="D827" s="5" t="s">
        <v>1080</v>
      </c>
      <c r="E827" s="12">
        <v>111034</v>
      </c>
      <c r="F827" s="5" t="s">
        <v>747</v>
      </c>
      <c r="G827" s="5" t="s">
        <v>751</v>
      </c>
      <c r="H827" s="5" t="s">
        <v>1081</v>
      </c>
    </row>
    <row r="828" spans="1:8">
      <c r="A828" s="11">
        <v>827</v>
      </c>
      <c r="B828" s="4" t="s">
        <v>7</v>
      </c>
      <c r="C828" s="11">
        <v>11</v>
      </c>
      <c r="D828" s="4" t="s">
        <v>1082</v>
      </c>
      <c r="E828" s="11">
        <v>111035</v>
      </c>
      <c r="F828" s="4" t="s">
        <v>747</v>
      </c>
      <c r="G828" s="4" t="s">
        <v>751</v>
      </c>
      <c r="H828" s="4" t="s">
        <v>366</v>
      </c>
    </row>
    <row r="829" spans="1:8">
      <c r="A829" s="12">
        <v>828</v>
      </c>
      <c r="B829" s="5" t="s">
        <v>7</v>
      </c>
      <c r="C829" s="12">
        <v>11</v>
      </c>
      <c r="D829" s="5" t="s">
        <v>1083</v>
      </c>
      <c r="E829" s="12">
        <v>111036</v>
      </c>
      <c r="F829" s="5" t="s">
        <v>747</v>
      </c>
      <c r="G829" s="5" t="s">
        <v>751</v>
      </c>
      <c r="H829" s="5" t="s">
        <v>366</v>
      </c>
    </row>
    <row r="830" spans="1:8">
      <c r="A830" s="11">
        <v>829</v>
      </c>
      <c r="B830" s="4" t="s">
        <v>7</v>
      </c>
      <c r="C830" s="11">
        <v>11</v>
      </c>
      <c r="D830" s="4" t="s">
        <v>1084</v>
      </c>
      <c r="E830" s="11">
        <v>111045</v>
      </c>
      <c r="F830" s="4" t="s">
        <v>747</v>
      </c>
      <c r="G830" s="4" t="s">
        <v>1085</v>
      </c>
      <c r="H830" s="4" t="s">
        <v>1086</v>
      </c>
    </row>
    <row r="831" spans="1:8">
      <c r="A831" s="12">
        <v>830</v>
      </c>
      <c r="B831" s="5" t="s">
        <v>7</v>
      </c>
      <c r="C831" s="12">
        <v>11</v>
      </c>
      <c r="D831" s="5" t="s">
        <v>1087</v>
      </c>
      <c r="E831" s="12">
        <v>111046</v>
      </c>
      <c r="F831" s="5" t="s">
        <v>747</v>
      </c>
      <c r="G831" s="5" t="s">
        <v>1085</v>
      </c>
      <c r="H831" s="5" t="s">
        <v>1088</v>
      </c>
    </row>
    <row r="832" spans="1:8">
      <c r="A832" s="11">
        <v>831</v>
      </c>
      <c r="B832" s="4" t="s">
        <v>7</v>
      </c>
      <c r="C832" s="11">
        <v>11</v>
      </c>
      <c r="D832" s="4" t="s">
        <v>1089</v>
      </c>
      <c r="E832" s="11">
        <v>111047</v>
      </c>
      <c r="F832" s="4" t="s">
        <v>747</v>
      </c>
      <c r="G832" s="4" t="s">
        <v>1085</v>
      </c>
      <c r="H832" s="4" t="s">
        <v>1090</v>
      </c>
    </row>
    <row r="833" spans="1:8">
      <c r="A833" s="12">
        <v>832</v>
      </c>
      <c r="B833" s="5" t="s">
        <v>7</v>
      </c>
      <c r="C833" s="12">
        <v>11</v>
      </c>
      <c r="D833" s="5" t="s">
        <v>1085</v>
      </c>
      <c r="E833" s="12">
        <v>111048</v>
      </c>
      <c r="F833" s="5" t="s">
        <v>747</v>
      </c>
      <c r="G833" s="5" t="s">
        <v>1085</v>
      </c>
      <c r="H833" s="5" t="s">
        <v>1091</v>
      </c>
    </row>
    <row r="834" spans="1:8">
      <c r="A834" s="11">
        <v>833</v>
      </c>
      <c r="B834" s="4" t="s">
        <v>7</v>
      </c>
      <c r="C834" s="11">
        <v>11</v>
      </c>
      <c r="D834" s="4" t="s">
        <v>1092</v>
      </c>
      <c r="E834" s="11">
        <v>111050</v>
      </c>
      <c r="F834" s="4" t="s">
        <v>747</v>
      </c>
      <c r="G834" s="4" t="s">
        <v>1085</v>
      </c>
      <c r="H834" s="4" t="s">
        <v>1088</v>
      </c>
    </row>
    <row r="835" spans="1:8">
      <c r="A835" s="12">
        <v>834</v>
      </c>
      <c r="B835" s="5" t="s">
        <v>7</v>
      </c>
      <c r="C835" s="12">
        <v>11</v>
      </c>
      <c r="D835" s="5" t="s">
        <v>1093</v>
      </c>
      <c r="E835" s="12">
        <v>111052</v>
      </c>
      <c r="F835" s="5" t="s">
        <v>747</v>
      </c>
      <c r="G835" s="5" t="s">
        <v>1085</v>
      </c>
      <c r="H835" s="5" t="s">
        <v>1088</v>
      </c>
    </row>
    <row r="836" spans="1:8">
      <c r="A836" s="11">
        <v>835</v>
      </c>
      <c r="B836" s="4" t="s">
        <v>7</v>
      </c>
      <c r="C836" s="11">
        <v>11</v>
      </c>
      <c r="D836" s="4" t="s">
        <v>1094</v>
      </c>
      <c r="E836" s="11">
        <v>111053</v>
      </c>
      <c r="F836" s="4" t="s">
        <v>747</v>
      </c>
      <c r="G836" s="4" t="s">
        <v>1085</v>
      </c>
      <c r="H836" s="4" t="s">
        <v>1088</v>
      </c>
    </row>
    <row r="837" spans="1:8">
      <c r="A837" s="12">
        <v>836</v>
      </c>
      <c r="B837" s="5" t="s">
        <v>7</v>
      </c>
      <c r="C837" s="12">
        <v>11</v>
      </c>
      <c r="D837" s="5" t="s">
        <v>1088</v>
      </c>
      <c r="E837" s="12">
        <v>111054</v>
      </c>
      <c r="F837" s="5" t="s">
        <v>747</v>
      </c>
      <c r="G837" s="5" t="s">
        <v>1085</v>
      </c>
      <c r="H837" s="5" t="s">
        <v>1088</v>
      </c>
    </row>
    <row r="838" spans="1:8">
      <c r="A838" s="11">
        <v>837</v>
      </c>
      <c r="B838" s="4" t="s">
        <v>7</v>
      </c>
      <c r="C838" s="11">
        <v>11</v>
      </c>
      <c r="D838" s="4" t="s">
        <v>1095</v>
      </c>
      <c r="E838" s="11">
        <v>111055</v>
      </c>
      <c r="F838" s="4" t="s">
        <v>747</v>
      </c>
      <c r="G838" s="4" t="s">
        <v>1085</v>
      </c>
      <c r="H838" s="4" t="s">
        <v>1086</v>
      </c>
    </row>
    <row r="839" spans="1:8">
      <c r="A839" s="12">
        <v>838</v>
      </c>
      <c r="B839" s="5" t="s">
        <v>7</v>
      </c>
      <c r="C839" s="12">
        <v>11</v>
      </c>
      <c r="D839" s="5" t="s">
        <v>1096</v>
      </c>
      <c r="E839" s="12">
        <v>111056</v>
      </c>
      <c r="F839" s="5" t="s">
        <v>747</v>
      </c>
      <c r="G839" s="5" t="s">
        <v>1085</v>
      </c>
      <c r="H839" s="5" t="s">
        <v>1097</v>
      </c>
    </row>
    <row r="840" spans="1:8">
      <c r="A840" s="11">
        <v>839</v>
      </c>
      <c r="B840" s="4" t="s">
        <v>7</v>
      </c>
      <c r="C840" s="11">
        <v>11</v>
      </c>
      <c r="D840" s="4" t="s">
        <v>1098</v>
      </c>
      <c r="E840" s="11">
        <v>111057</v>
      </c>
      <c r="F840" s="4" t="s">
        <v>747</v>
      </c>
      <c r="G840" s="4" t="s">
        <v>1085</v>
      </c>
      <c r="H840" s="4" t="s">
        <v>1097</v>
      </c>
    </row>
    <row r="841" spans="1:8">
      <c r="A841" s="12">
        <v>840</v>
      </c>
      <c r="B841" s="5" t="s">
        <v>7</v>
      </c>
      <c r="C841" s="12">
        <v>11</v>
      </c>
      <c r="D841" s="5" t="s">
        <v>1099</v>
      </c>
      <c r="E841" s="12">
        <v>111062</v>
      </c>
      <c r="F841" s="5" t="s">
        <v>399</v>
      </c>
      <c r="G841" s="5" t="s">
        <v>405</v>
      </c>
      <c r="H841" s="5" t="s">
        <v>1099</v>
      </c>
    </row>
    <row r="842" spans="1:8">
      <c r="A842" s="11">
        <v>841</v>
      </c>
      <c r="B842" s="4" t="s">
        <v>7</v>
      </c>
      <c r="C842" s="11">
        <v>11</v>
      </c>
      <c r="D842" s="4" t="s">
        <v>1100</v>
      </c>
      <c r="E842" s="11">
        <v>111063</v>
      </c>
      <c r="F842" s="4" t="s">
        <v>399</v>
      </c>
      <c r="G842" s="4" t="s">
        <v>405</v>
      </c>
      <c r="H842" s="4" t="s">
        <v>1101</v>
      </c>
    </row>
    <row r="843" spans="1:8">
      <c r="A843" s="12">
        <v>842</v>
      </c>
      <c r="B843" s="5" t="s">
        <v>7</v>
      </c>
      <c r="C843" s="12">
        <v>11</v>
      </c>
      <c r="D843" s="5" t="s">
        <v>1102</v>
      </c>
      <c r="E843" s="12">
        <v>111064</v>
      </c>
      <c r="F843" s="5" t="s">
        <v>399</v>
      </c>
      <c r="G843" s="5" t="s">
        <v>405</v>
      </c>
      <c r="H843" s="5" t="s">
        <v>405</v>
      </c>
    </row>
    <row r="844" spans="1:8">
      <c r="A844" s="11">
        <v>843</v>
      </c>
      <c r="B844" s="4" t="s">
        <v>7</v>
      </c>
      <c r="C844" s="11">
        <v>11</v>
      </c>
      <c r="D844" s="4" t="s">
        <v>1103</v>
      </c>
      <c r="E844" s="11">
        <v>111065</v>
      </c>
      <c r="F844" s="4" t="s">
        <v>399</v>
      </c>
      <c r="G844" s="4" t="s">
        <v>405</v>
      </c>
      <c r="H844" s="4" t="s">
        <v>405</v>
      </c>
    </row>
    <row r="845" spans="1:8">
      <c r="A845" s="12">
        <v>844</v>
      </c>
      <c r="B845" s="5" t="s">
        <v>7</v>
      </c>
      <c r="C845" s="12">
        <v>11</v>
      </c>
      <c r="D845" s="5" t="s">
        <v>1104</v>
      </c>
      <c r="E845" s="12">
        <v>111066</v>
      </c>
      <c r="F845" s="5" t="s">
        <v>399</v>
      </c>
      <c r="G845" s="5" t="s">
        <v>405</v>
      </c>
      <c r="H845" s="5" t="s">
        <v>1104</v>
      </c>
    </row>
    <row r="846" spans="1:8">
      <c r="A846" s="11">
        <v>845</v>
      </c>
      <c r="B846" s="4" t="s">
        <v>7</v>
      </c>
      <c r="C846" s="11">
        <v>11</v>
      </c>
      <c r="D846" s="4" t="s">
        <v>1105</v>
      </c>
      <c r="E846" s="11">
        <v>111067</v>
      </c>
      <c r="F846" s="4" t="s">
        <v>399</v>
      </c>
      <c r="G846" s="4" t="s">
        <v>405</v>
      </c>
      <c r="H846" s="4" t="s">
        <v>1101</v>
      </c>
    </row>
    <row r="847" spans="1:8">
      <c r="A847" s="12">
        <v>846</v>
      </c>
      <c r="B847" s="5" t="s">
        <v>7</v>
      </c>
      <c r="C847" s="12">
        <v>11</v>
      </c>
      <c r="D847" s="5" t="s">
        <v>1106</v>
      </c>
      <c r="E847" s="12">
        <v>111068</v>
      </c>
      <c r="F847" s="5" t="s">
        <v>399</v>
      </c>
      <c r="G847" s="5" t="s">
        <v>405</v>
      </c>
      <c r="H847" s="5" t="s">
        <v>1104</v>
      </c>
    </row>
    <row r="848" spans="1:8">
      <c r="A848" s="11">
        <v>847</v>
      </c>
      <c r="B848" s="4" t="s">
        <v>7</v>
      </c>
      <c r="C848" s="11">
        <v>11</v>
      </c>
      <c r="D848" s="4" t="s">
        <v>1107</v>
      </c>
      <c r="E848" s="11">
        <v>111069</v>
      </c>
      <c r="F848" s="4" t="s">
        <v>399</v>
      </c>
      <c r="G848" s="4" t="s">
        <v>405</v>
      </c>
      <c r="H848" s="4" t="s">
        <v>1101</v>
      </c>
    </row>
    <row r="849" spans="1:8">
      <c r="A849" s="12">
        <v>848</v>
      </c>
      <c r="B849" s="5" t="s">
        <v>7</v>
      </c>
      <c r="C849" s="12">
        <v>11</v>
      </c>
      <c r="D849" s="5" t="s">
        <v>1108</v>
      </c>
      <c r="E849" s="12">
        <v>111075</v>
      </c>
      <c r="F849" s="5" t="s">
        <v>747</v>
      </c>
      <c r="G849" s="5" t="s">
        <v>1109</v>
      </c>
      <c r="H849" s="5" t="s">
        <v>1110</v>
      </c>
    </row>
    <row r="850" spans="1:8">
      <c r="A850" s="11">
        <v>849</v>
      </c>
      <c r="B850" s="4" t="s">
        <v>7</v>
      </c>
      <c r="C850" s="11">
        <v>11</v>
      </c>
      <c r="D850" s="4" t="s">
        <v>1111</v>
      </c>
      <c r="E850" s="11">
        <v>111076</v>
      </c>
      <c r="F850" s="4" t="s">
        <v>747</v>
      </c>
      <c r="G850" s="4" t="s">
        <v>1109</v>
      </c>
      <c r="H850" s="4" t="s">
        <v>1111</v>
      </c>
    </row>
    <row r="851" spans="1:8">
      <c r="A851" s="12">
        <v>850</v>
      </c>
      <c r="B851" s="5" t="s">
        <v>7</v>
      </c>
      <c r="C851" s="12">
        <v>11</v>
      </c>
      <c r="D851" s="5" t="s">
        <v>1109</v>
      </c>
      <c r="E851" s="12">
        <v>111077</v>
      </c>
      <c r="F851" s="5" t="s">
        <v>747</v>
      </c>
      <c r="G851" s="5" t="s">
        <v>1109</v>
      </c>
      <c r="H851" s="5" t="s">
        <v>1112</v>
      </c>
    </row>
    <row r="852" spans="1:8">
      <c r="A852" s="11">
        <v>851</v>
      </c>
      <c r="B852" s="4" t="s">
        <v>7</v>
      </c>
      <c r="C852" s="11">
        <v>11</v>
      </c>
      <c r="D852" s="4" t="s">
        <v>1110</v>
      </c>
      <c r="E852" s="11">
        <v>111078</v>
      </c>
      <c r="F852" s="4" t="s">
        <v>747</v>
      </c>
      <c r="G852" s="4" t="s">
        <v>1109</v>
      </c>
      <c r="H852" s="4" t="s">
        <v>1110</v>
      </c>
    </row>
    <row r="853" spans="1:8">
      <c r="A853" s="12">
        <v>852</v>
      </c>
      <c r="B853" s="5" t="s">
        <v>7</v>
      </c>
      <c r="C853" s="12">
        <v>11</v>
      </c>
      <c r="D853" s="5" t="s">
        <v>1113</v>
      </c>
      <c r="E853" s="12">
        <v>111079</v>
      </c>
      <c r="F853" s="5" t="s">
        <v>747</v>
      </c>
      <c r="G853" s="5" t="s">
        <v>1109</v>
      </c>
      <c r="H853" s="5" t="s">
        <v>894</v>
      </c>
    </row>
    <row r="854" spans="1:8">
      <c r="A854" s="11">
        <v>853</v>
      </c>
      <c r="B854" s="4" t="s">
        <v>7</v>
      </c>
      <c r="C854" s="11">
        <v>11</v>
      </c>
      <c r="D854" s="4" t="s">
        <v>1114</v>
      </c>
      <c r="E854" s="11">
        <v>111080</v>
      </c>
      <c r="F854" s="4" t="s">
        <v>747</v>
      </c>
      <c r="G854" s="4" t="s">
        <v>1109</v>
      </c>
      <c r="H854" s="4" t="s">
        <v>1114</v>
      </c>
    </row>
    <row r="855" spans="1:8">
      <c r="A855" s="12">
        <v>854</v>
      </c>
      <c r="B855" s="5" t="s">
        <v>7</v>
      </c>
      <c r="C855" s="12">
        <v>11</v>
      </c>
      <c r="D855" s="5" t="s">
        <v>1115</v>
      </c>
      <c r="E855" s="12">
        <v>111082</v>
      </c>
      <c r="F855" s="5" t="s">
        <v>747</v>
      </c>
      <c r="G855" s="5" t="s">
        <v>1109</v>
      </c>
      <c r="H855" s="5" t="s">
        <v>1115</v>
      </c>
    </row>
    <row r="856" spans="1:8">
      <c r="A856" s="11">
        <v>855</v>
      </c>
      <c r="B856" s="4" t="s">
        <v>7</v>
      </c>
      <c r="C856" s="11">
        <v>11</v>
      </c>
      <c r="D856" s="4" t="s">
        <v>894</v>
      </c>
      <c r="E856" s="11">
        <v>111083</v>
      </c>
      <c r="F856" s="4" t="s">
        <v>747</v>
      </c>
      <c r="G856" s="4" t="s">
        <v>1109</v>
      </c>
      <c r="H856" s="4" t="s">
        <v>894</v>
      </c>
    </row>
    <row r="857" spans="1:8">
      <c r="A857" s="12">
        <v>856</v>
      </c>
      <c r="B857" s="5" t="s">
        <v>7</v>
      </c>
      <c r="C857" s="12">
        <v>11</v>
      </c>
      <c r="D857" s="5" t="s">
        <v>1071</v>
      </c>
      <c r="E857" s="12">
        <v>111084</v>
      </c>
      <c r="F857" s="5" t="s">
        <v>747</v>
      </c>
      <c r="G857" s="5" t="s">
        <v>1109</v>
      </c>
      <c r="H857" s="5" t="s">
        <v>1071</v>
      </c>
    </row>
    <row r="858" spans="1:8">
      <c r="A858" s="11">
        <v>857</v>
      </c>
      <c r="B858" s="4" t="s">
        <v>7</v>
      </c>
      <c r="C858" s="11">
        <v>11</v>
      </c>
      <c r="D858" s="4" t="s">
        <v>748</v>
      </c>
      <c r="E858" s="11">
        <v>111087</v>
      </c>
      <c r="F858" s="4" t="s">
        <v>747</v>
      </c>
      <c r="G858" s="4" t="s">
        <v>748</v>
      </c>
      <c r="H858" s="4" t="s">
        <v>749</v>
      </c>
    </row>
    <row r="859" spans="1:8">
      <c r="A859" s="12">
        <v>858</v>
      </c>
      <c r="B859" s="5" t="s">
        <v>7</v>
      </c>
      <c r="C859" s="12">
        <v>11</v>
      </c>
      <c r="D859" s="5" t="s">
        <v>1116</v>
      </c>
      <c r="E859" s="12">
        <v>111091</v>
      </c>
      <c r="F859" s="5" t="s">
        <v>399</v>
      </c>
      <c r="G859" s="5" t="s">
        <v>407</v>
      </c>
      <c r="H859" s="5" t="s">
        <v>1116</v>
      </c>
    </row>
    <row r="860" spans="1:8">
      <c r="A860" s="11">
        <v>859</v>
      </c>
      <c r="B860" s="4" t="s">
        <v>7</v>
      </c>
      <c r="C860" s="11">
        <v>11</v>
      </c>
      <c r="D860" s="4" t="s">
        <v>349</v>
      </c>
      <c r="E860" s="11">
        <v>111093</v>
      </c>
      <c r="F860" s="4" t="s">
        <v>399</v>
      </c>
      <c r="G860" s="4" t="s">
        <v>407</v>
      </c>
      <c r="H860" s="4" t="s">
        <v>1117</v>
      </c>
    </row>
    <row r="861" spans="1:8">
      <c r="A861" s="12">
        <v>860</v>
      </c>
      <c r="B861" s="5" t="s">
        <v>7</v>
      </c>
      <c r="C861" s="12">
        <v>11</v>
      </c>
      <c r="D861" s="5" t="s">
        <v>1118</v>
      </c>
      <c r="E861" s="12">
        <v>111094</v>
      </c>
      <c r="F861" s="5" t="s">
        <v>399</v>
      </c>
      <c r="G861" s="5" t="s">
        <v>407</v>
      </c>
      <c r="H861" s="5" t="s">
        <v>411</v>
      </c>
    </row>
    <row r="862" spans="1:8">
      <c r="A862" s="11">
        <v>861</v>
      </c>
      <c r="B862" s="4" t="s">
        <v>7</v>
      </c>
      <c r="C862" s="11">
        <v>11</v>
      </c>
      <c r="D862" s="4" t="s">
        <v>1119</v>
      </c>
      <c r="E862" s="11">
        <v>111095</v>
      </c>
      <c r="F862" s="4" t="s">
        <v>399</v>
      </c>
      <c r="G862" s="4" t="s">
        <v>407</v>
      </c>
      <c r="H862" s="4" t="s">
        <v>1120</v>
      </c>
    </row>
    <row r="863" spans="1:8">
      <c r="A863" s="12">
        <v>862</v>
      </c>
      <c r="B863" s="5" t="s">
        <v>7</v>
      </c>
      <c r="C863" s="12">
        <v>11</v>
      </c>
      <c r="D863" s="5" t="s">
        <v>1121</v>
      </c>
      <c r="E863" s="12">
        <v>111096</v>
      </c>
      <c r="F863" s="5" t="s">
        <v>399</v>
      </c>
      <c r="G863" s="5" t="s">
        <v>407</v>
      </c>
      <c r="H863" s="5" t="s">
        <v>411</v>
      </c>
    </row>
    <row r="864" spans="1:8">
      <c r="A864" s="11">
        <v>863</v>
      </c>
      <c r="B864" s="4" t="s">
        <v>7</v>
      </c>
      <c r="C864" s="11">
        <v>11</v>
      </c>
      <c r="D864" s="4" t="s">
        <v>407</v>
      </c>
      <c r="E864" s="11">
        <v>111097</v>
      </c>
      <c r="F864" s="4" t="s">
        <v>399</v>
      </c>
      <c r="G864" s="4" t="s">
        <v>407</v>
      </c>
      <c r="H864" s="4" t="s">
        <v>411</v>
      </c>
    </row>
    <row r="865" spans="1:8">
      <c r="A865" s="12">
        <v>864</v>
      </c>
      <c r="B865" s="5" t="s">
        <v>7</v>
      </c>
      <c r="C865" s="12">
        <v>11</v>
      </c>
      <c r="D865" s="5" t="s">
        <v>1122</v>
      </c>
      <c r="E865" s="12">
        <v>111098</v>
      </c>
      <c r="F865" s="5" t="s">
        <v>399</v>
      </c>
      <c r="G865" s="5" t="s">
        <v>407</v>
      </c>
      <c r="H865" s="5" t="s">
        <v>408</v>
      </c>
    </row>
    <row r="866" spans="1:8">
      <c r="A866" s="11">
        <v>865</v>
      </c>
      <c r="B866" s="4" t="s">
        <v>7</v>
      </c>
      <c r="C866" s="11">
        <v>11</v>
      </c>
      <c r="D866" s="4" t="s">
        <v>1123</v>
      </c>
      <c r="E866" s="11">
        <v>111099</v>
      </c>
      <c r="F866" s="4" t="s">
        <v>399</v>
      </c>
      <c r="G866" s="4" t="s">
        <v>407</v>
      </c>
      <c r="H866" s="4" t="s">
        <v>1120</v>
      </c>
    </row>
    <row r="867" spans="1:8">
      <c r="A867" s="12">
        <v>866</v>
      </c>
      <c r="B867" s="5" t="s">
        <v>7</v>
      </c>
      <c r="C867" s="12">
        <v>11</v>
      </c>
      <c r="D867" s="5" t="s">
        <v>1124</v>
      </c>
      <c r="E867" s="12">
        <v>111100</v>
      </c>
      <c r="F867" s="5" t="s">
        <v>399</v>
      </c>
      <c r="G867" s="5" t="s">
        <v>407</v>
      </c>
      <c r="H867" s="5" t="s">
        <v>1124</v>
      </c>
    </row>
    <row r="868" spans="1:8">
      <c r="A868" s="11">
        <v>867</v>
      </c>
      <c r="B868" s="4" t="s">
        <v>7</v>
      </c>
      <c r="C868" s="11">
        <v>11</v>
      </c>
      <c r="D868" s="4" t="s">
        <v>1125</v>
      </c>
      <c r="E868" s="11">
        <v>111102</v>
      </c>
      <c r="F868" s="4" t="s">
        <v>399</v>
      </c>
      <c r="G868" s="4" t="s">
        <v>407</v>
      </c>
      <c r="H868" s="4" t="s">
        <v>411</v>
      </c>
    </row>
    <row r="869" spans="1:8">
      <c r="A869" s="12">
        <v>868</v>
      </c>
      <c r="B869" s="5" t="s">
        <v>7</v>
      </c>
      <c r="C869" s="12">
        <v>11</v>
      </c>
      <c r="D869" s="5" t="s">
        <v>1126</v>
      </c>
      <c r="E869" s="12">
        <v>111103</v>
      </c>
      <c r="F869" s="5" t="s">
        <v>399</v>
      </c>
      <c r="G869" s="5" t="s">
        <v>407</v>
      </c>
      <c r="H869" s="5" t="s">
        <v>1116</v>
      </c>
    </row>
    <row r="870" spans="1:8">
      <c r="A870" s="11">
        <v>869</v>
      </c>
      <c r="B870" s="4" t="s">
        <v>7</v>
      </c>
      <c r="C870" s="11">
        <v>11</v>
      </c>
      <c r="D870" s="4" t="s">
        <v>1127</v>
      </c>
      <c r="E870" s="11">
        <v>111104</v>
      </c>
      <c r="F870" s="4" t="s">
        <v>399</v>
      </c>
      <c r="G870" s="4" t="s">
        <v>407</v>
      </c>
      <c r="H870" s="4" t="s">
        <v>1116</v>
      </c>
    </row>
    <row r="871" spans="1:8">
      <c r="A871" s="12">
        <v>870</v>
      </c>
      <c r="B871" s="5" t="s">
        <v>7</v>
      </c>
      <c r="C871" s="12">
        <v>11</v>
      </c>
      <c r="D871" s="5" t="s">
        <v>1128</v>
      </c>
      <c r="E871" s="12">
        <v>111111</v>
      </c>
      <c r="F871" s="5" t="s">
        <v>399</v>
      </c>
      <c r="G871" s="5" t="s">
        <v>1129</v>
      </c>
      <c r="H871" s="5" t="s">
        <v>1130</v>
      </c>
    </row>
    <row r="872" spans="1:8">
      <c r="A872" s="11">
        <v>871</v>
      </c>
      <c r="B872" s="4" t="s">
        <v>7</v>
      </c>
      <c r="C872" s="11">
        <v>11</v>
      </c>
      <c r="D872" s="4" t="s">
        <v>1131</v>
      </c>
      <c r="E872" s="11">
        <v>111112</v>
      </c>
      <c r="F872" s="4" t="s">
        <v>399</v>
      </c>
      <c r="G872" s="4" t="s">
        <v>1129</v>
      </c>
      <c r="H872" s="4" t="s">
        <v>1132</v>
      </c>
    </row>
    <row r="873" spans="1:8">
      <c r="A873" s="12">
        <v>872</v>
      </c>
      <c r="B873" s="5" t="s">
        <v>7</v>
      </c>
      <c r="C873" s="12">
        <v>11</v>
      </c>
      <c r="D873" s="5" t="s">
        <v>1133</v>
      </c>
      <c r="E873" s="12">
        <v>111113</v>
      </c>
      <c r="F873" s="5" t="s">
        <v>399</v>
      </c>
      <c r="G873" s="5" t="s">
        <v>1129</v>
      </c>
      <c r="H873" s="5" t="s">
        <v>1134</v>
      </c>
    </row>
    <row r="874" spans="1:8">
      <c r="A874" s="11">
        <v>873</v>
      </c>
      <c r="B874" s="4" t="s">
        <v>7</v>
      </c>
      <c r="C874" s="11">
        <v>11</v>
      </c>
      <c r="D874" s="4" t="s">
        <v>1135</v>
      </c>
      <c r="E874" s="11">
        <v>111114</v>
      </c>
      <c r="F874" s="4" t="s">
        <v>399</v>
      </c>
      <c r="G874" s="4" t="s">
        <v>1129</v>
      </c>
      <c r="H874" s="4" t="s">
        <v>1136</v>
      </c>
    </row>
    <row r="875" spans="1:8">
      <c r="A875" s="12">
        <v>874</v>
      </c>
      <c r="B875" s="5" t="s">
        <v>7</v>
      </c>
      <c r="C875" s="12">
        <v>11</v>
      </c>
      <c r="D875" s="5" t="s">
        <v>1137</v>
      </c>
      <c r="E875" s="12">
        <v>111115</v>
      </c>
      <c r="F875" s="5" t="s">
        <v>399</v>
      </c>
      <c r="G875" s="5" t="s">
        <v>1129</v>
      </c>
      <c r="H875" s="5" t="s">
        <v>1138</v>
      </c>
    </row>
    <row r="876" spans="1:8">
      <c r="A876" s="11">
        <v>875</v>
      </c>
      <c r="B876" s="4" t="s">
        <v>7</v>
      </c>
      <c r="C876" s="11">
        <v>11</v>
      </c>
      <c r="D876" s="4" t="s">
        <v>1129</v>
      </c>
      <c r="E876" s="11">
        <v>111116</v>
      </c>
      <c r="F876" s="4" t="s">
        <v>399</v>
      </c>
      <c r="G876" s="4" t="s">
        <v>1129</v>
      </c>
      <c r="H876" s="4" t="s">
        <v>1134</v>
      </c>
    </row>
    <row r="877" spans="1:8">
      <c r="A877" s="12">
        <v>876</v>
      </c>
      <c r="B877" s="5" t="s">
        <v>7</v>
      </c>
      <c r="C877" s="12">
        <v>11</v>
      </c>
      <c r="D877" s="5" t="s">
        <v>1139</v>
      </c>
      <c r="E877" s="12">
        <v>111117</v>
      </c>
      <c r="F877" s="5" t="s">
        <v>399</v>
      </c>
      <c r="G877" s="5" t="s">
        <v>1129</v>
      </c>
      <c r="H877" s="5" t="s">
        <v>1140</v>
      </c>
    </row>
    <row r="878" spans="1:8">
      <c r="A878" s="11">
        <v>877</v>
      </c>
      <c r="B878" s="4" t="s">
        <v>7</v>
      </c>
      <c r="C878" s="11">
        <v>11</v>
      </c>
      <c r="D878" s="4" t="s">
        <v>1141</v>
      </c>
      <c r="E878" s="11">
        <v>111119</v>
      </c>
      <c r="F878" s="4" t="s">
        <v>399</v>
      </c>
      <c r="G878" s="4" t="s">
        <v>1129</v>
      </c>
      <c r="H878" s="4" t="s">
        <v>1142</v>
      </c>
    </row>
    <row r="879" spans="1:8">
      <c r="A879" s="12">
        <v>878</v>
      </c>
      <c r="B879" s="5" t="s">
        <v>7</v>
      </c>
      <c r="C879" s="12">
        <v>11</v>
      </c>
      <c r="D879" s="5" t="s">
        <v>1143</v>
      </c>
      <c r="E879" s="12">
        <v>111120</v>
      </c>
      <c r="F879" s="5" t="s">
        <v>399</v>
      </c>
      <c r="G879" s="5" t="s">
        <v>1129</v>
      </c>
      <c r="H879" s="5" t="s">
        <v>1140</v>
      </c>
    </row>
    <row r="880" spans="1:8">
      <c r="A880" s="11">
        <v>879</v>
      </c>
      <c r="B880" s="4" t="s">
        <v>7</v>
      </c>
      <c r="C880" s="11">
        <v>11</v>
      </c>
      <c r="D880" s="4" t="s">
        <v>1132</v>
      </c>
      <c r="E880" s="11">
        <v>111121</v>
      </c>
      <c r="F880" s="4" t="s">
        <v>399</v>
      </c>
      <c r="G880" s="4" t="s">
        <v>1129</v>
      </c>
      <c r="H880" s="4" t="s">
        <v>1132</v>
      </c>
    </row>
    <row r="881" spans="1:8">
      <c r="A881" s="12">
        <v>880</v>
      </c>
      <c r="B881" s="5" t="s">
        <v>7</v>
      </c>
      <c r="C881" s="12">
        <v>11</v>
      </c>
      <c r="D881" s="5" t="s">
        <v>1144</v>
      </c>
      <c r="E881" s="12">
        <v>111122</v>
      </c>
      <c r="F881" s="5" t="s">
        <v>399</v>
      </c>
      <c r="G881" s="5" t="s">
        <v>1129</v>
      </c>
      <c r="H881" s="5" t="s">
        <v>1136</v>
      </c>
    </row>
    <row r="882" spans="1:8">
      <c r="A882" s="11">
        <v>881</v>
      </c>
      <c r="B882" s="4" t="s">
        <v>7</v>
      </c>
      <c r="C882" s="11">
        <v>11</v>
      </c>
      <c r="D882" s="4" t="s">
        <v>1145</v>
      </c>
      <c r="E882" s="11">
        <v>111124</v>
      </c>
      <c r="F882" s="4" t="s">
        <v>399</v>
      </c>
      <c r="G882" s="4" t="s">
        <v>1129</v>
      </c>
      <c r="H882" s="4" t="s">
        <v>1134</v>
      </c>
    </row>
    <row r="883" spans="1:8">
      <c r="A883" s="12">
        <v>882</v>
      </c>
      <c r="B883" s="5" t="s">
        <v>7</v>
      </c>
      <c r="C883" s="12">
        <v>11</v>
      </c>
      <c r="D883" s="5" t="s">
        <v>1146</v>
      </c>
      <c r="E883" s="12">
        <v>111132</v>
      </c>
      <c r="F883" s="5" t="s">
        <v>399</v>
      </c>
      <c r="G883" s="5" t="s">
        <v>1147</v>
      </c>
      <c r="H883" s="5" t="s">
        <v>1148</v>
      </c>
    </row>
    <row r="884" spans="1:8">
      <c r="A884" s="11">
        <v>883</v>
      </c>
      <c r="B884" s="4" t="s">
        <v>7</v>
      </c>
      <c r="C884" s="11">
        <v>11</v>
      </c>
      <c r="D884" s="4" t="s">
        <v>1149</v>
      </c>
      <c r="E884" s="11">
        <v>111133</v>
      </c>
      <c r="F884" s="4" t="s">
        <v>399</v>
      </c>
      <c r="G884" s="4" t="s">
        <v>1147</v>
      </c>
      <c r="H884" s="4" t="s">
        <v>1148</v>
      </c>
    </row>
    <row r="885" spans="1:8">
      <c r="A885" s="12">
        <v>884</v>
      </c>
      <c r="B885" s="5" t="s">
        <v>7</v>
      </c>
      <c r="C885" s="12">
        <v>11</v>
      </c>
      <c r="D885" s="5" t="s">
        <v>1150</v>
      </c>
      <c r="E885" s="12">
        <v>111134</v>
      </c>
      <c r="F885" s="5" t="s">
        <v>399</v>
      </c>
      <c r="G885" s="5" t="s">
        <v>1147</v>
      </c>
      <c r="H885" s="5" t="s">
        <v>459</v>
      </c>
    </row>
    <row r="886" spans="1:8">
      <c r="A886" s="11">
        <v>885</v>
      </c>
      <c r="B886" s="4" t="s">
        <v>7</v>
      </c>
      <c r="C886" s="11">
        <v>11</v>
      </c>
      <c r="D886" s="4" t="s">
        <v>1151</v>
      </c>
      <c r="E886" s="11">
        <v>111135</v>
      </c>
      <c r="F886" s="4" t="s">
        <v>399</v>
      </c>
      <c r="G886" s="4" t="s">
        <v>1147</v>
      </c>
      <c r="H886" s="4" t="s">
        <v>1148</v>
      </c>
    </row>
    <row r="887" spans="1:8">
      <c r="A887" s="12">
        <v>886</v>
      </c>
      <c r="B887" s="5" t="s">
        <v>7</v>
      </c>
      <c r="C887" s="12">
        <v>11</v>
      </c>
      <c r="D887" s="5" t="s">
        <v>1152</v>
      </c>
      <c r="E887" s="12">
        <v>111136</v>
      </c>
      <c r="F887" s="5" t="s">
        <v>399</v>
      </c>
      <c r="G887" s="5" t="s">
        <v>1147</v>
      </c>
      <c r="H887" s="5" t="s">
        <v>1153</v>
      </c>
    </row>
    <row r="888" spans="1:8">
      <c r="A888" s="11">
        <v>887</v>
      </c>
      <c r="B888" s="4" t="s">
        <v>7</v>
      </c>
      <c r="C888" s="11">
        <v>11</v>
      </c>
      <c r="D888" s="4" t="s">
        <v>1154</v>
      </c>
      <c r="E888" s="11">
        <v>111137</v>
      </c>
      <c r="F888" s="4" t="s">
        <v>399</v>
      </c>
      <c r="G888" s="4" t="s">
        <v>1147</v>
      </c>
      <c r="H888" s="4" t="s">
        <v>1148</v>
      </c>
    </row>
    <row r="889" spans="1:8">
      <c r="A889" s="12">
        <v>888</v>
      </c>
      <c r="B889" s="5" t="s">
        <v>7</v>
      </c>
      <c r="C889" s="12">
        <v>11</v>
      </c>
      <c r="D889" s="5" t="s">
        <v>1155</v>
      </c>
      <c r="E889" s="12">
        <v>111138</v>
      </c>
      <c r="F889" s="5" t="s">
        <v>399</v>
      </c>
      <c r="G889" s="5" t="s">
        <v>1147</v>
      </c>
      <c r="H889" s="5" t="s">
        <v>1148</v>
      </c>
    </row>
    <row r="890" spans="1:8">
      <c r="A890" s="11">
        <v>889</v>
      </c>
      <c r="B890" s="4" t="s">
        <v>7</v>
      </c>
      <c r="C890" s="11">
        <v>11</v>
      </c>
      <c r="D890" s="4" t="s">
        <v>1156</v>
      </c>
      <c r="E890" s="11">
        <v>111139</v>
      </c>
      <c r="F890" s="4" t="s">
        <v>399</v>
      </c>
      <c r="G890" s="4" t="s">
        <v>1147</v>
      </c>
      <c r="H890" s="4" t="s">
        <v>459</v>
      </c>
    </row>
    <row r="891" spans="1:8">
      <c r="A891" s="12">
        <v>890</v>
      </c>
      <c r="B891" s="5" t="s">
        <v>7</v>
      </c>
      <c r="C891" s="12">
        <v>11</v>
      </c>
      <c r="D891" s="5" t="s">
        <v>1157</v>
      </c>
      <c r="E891" s="12">
        <v>111140</v>
      </c>
      <c r="F891" s="5" t="s">
        <v>399</v>
      </c>
      <c r="G891" s="5" t="s">
        <v>1147</v>
      </c>
      <c r="H891" s="5" t="s">
        <v>459</v>
      </c>
    </row>
    <row r="892" spans="1:8">
      <c r="A892" s="11">
        <v>891</v>
      </c>
      <c r="B892" s="4" t="s">
        <v>7</v>
      </c>
      <c r="C892" s="11">
        <v>11</v>
      </c>
      <c r="D892" s="4" t="s">
        <v>1158</v>
      </c>
      <c r="E892" s="11">
        <v>111141</v>
      </c>
      <c r="F892" s="4" t="s">
        <v>399</v>
      </c>
      <c r="G892" s="4" t="s">
        <v>1147</v>
      </c>
      <c r="H892" s="4" t="s">
        <v>1148</v>
      </c>
    </row>
    <row r="893" spans="1:8">
      <c r="A893" s="12">
        <v>892</v>
      </c>
      <c r="B893" s="5" t="s">
        <v>7</v>
      </c>
      <c r="C893" s="12">
        <v>11</v>
      </c>
      <c r="D893" s="5" t="s">
        <v>1159</v>
      </c>
      <c r="E893" s="12">
        <v>111142</v>
      </c>
      <c r="F893" s="5" t="s">
        <v>399</v>
      </c>
      <c r="G893" s="5" t="s">
        <v>1147</v>
      </c>
      <c r="H893" s="5" t="s">
        <v>1153</v>
      </c>
    </row>
    <row r="894" spans="1:8">
      <c r="A894" s="11">
        <v>893</v>
      </c>
      <c r="B894" s="4" t="s">
        <v>7</v>
      </c>
      <c r="C894" s="11">
        <v>11</v>
      </c>
      <c r="D894" s="4" t="s">
        <v>115</v>
      </c>
      <c r="E894" s="11">
        <v>111143</v>
      </c>
      <c r="F894" s="4" t="s">
        <v>399</v>
      </c>
      <c r="G894" s="4" t="s">
        <v>1147</v>
      </c>
      <c r="H894" s="4" t="s">
        <v>1148</v>
      </c>
    </row>
    <row r="895" spans="1:8">
      <c r="A895" s="12">
        <v>894</v>
      </c>
      <c r="B895" s="5" t="s">
        <v>7</v>
      </c>
      <c r="C895" s="12">
        <v>11</v>
      </c>
      <c r="D895" s="5" t="s">
        <v>1160</v>
      </c>
      <c r="E895" s="12">
        <v>111144</v>
      </c>
      <c r="F895" s="5" t="s">
        <v>399</v>
      </c>
      <c r="G895" s="5" t="s">
        <v>1147</v>
      </c>
      <c r="H895" s="5" t="s">
        <v>459</v>
      </c>
    </row>
    <row r="896" spans="1:8">
      <c r="A896" s="11">
        <v>895</v>
      </c>
      <c r="B896" s="4" t="s">
        <v>7</v>
      </c>
      <c r="C896" s="11">
        <v>11</v>
      </c>
      <c r="D896" s="4" t="s">
        <v>1161</v>
      </c>
      <c r="E896" s="11">
        <v>111150</v>
      </c>
      <c r="F896" s="4" t="s">
        <v>747</v>
      </c>
      <c r="G896" s="4" t="s">
        <v>1161</v>
      </c>
      <c r="H896" s="4" t="s">
        <v>1162</v>
      </c>
    </row>
    <row r="897" spans="1:8">
      <c r="A897" s="12">
        <v>896</v>
      </c>
      <c r="B897" s="5" t="s">
        <v>7</v>
      </c>
      <c r="C897" s="12">
        <v>11</v>
      </c>
      <c r="D897" s="5" t="s">
        <v>1163</v>
      </c>
      <c r="E897" s="12">
        <v>111151</v>
      </c>
      <c r="F897" s="5" t="s">
        <v>747</v>
      </c>
      <c r="G897" s="5" t="s">
        <v>1161</v>
      </c>
      <c r="H897" s="5" t="s">
        <v>1164</v>
      </c>
    </row>
    <row r="898" spans="1:8">
      <c r="A898" s="11">
        <v>897</v>
      </c>
      <c r="B898" s="4" t="s">
        <v>7</v>
      </c>
      <c r="C898" s="11">
        <v>11</v>
      </c>
      <c r="D898" s="4" t="s">
        <v>1165</v>
      </c>
      <c r="E898" s="11">
        <v>111152</v>
      </c>
      <c r="F898" s="4" t="s">
        <v>747</v>
      </c>
      <c r="G898" s="4" t="s">
        <v>1161</v>
      </c>
      <c r="H898" s="4" t="s">
        <v>1164</v>
      </c>
    </row>
    <row r="899" spans="1:8">
      <c r="A899" s="12">
        <v>898</v>
      </c>
      <c r="B899" s="5" t="s">
        <v>7</v>
      </c>
      <c r="C899" s="12">
        <v>11</v>
      </c>
      <c r="D899" s="5" t="s">
        <v>1166</v>
      </c>
      <c r="E899" s="12">
        <v>111153</v>
      </c>
      <c r="F899" s="5" t="s">
        <v>747</v>
      </c>
      <c r="G899" s="5" t="s">
        <v>1161</v>
      </c>
      <c r="H899" s="5" t="s">
        <v>1166</v>
      </c>
    </row>
    <row r="900" spans="1:8">
      <c r="A900" s="11">
        <v>899</v>
      </c>
      <c r="B900" s="4" t="s">
        <v>7</v>
      </c>
      <c r="C900" s="11">
        <v>11</v>
      </c>
      <c r="D900" s="4" t="s">
        <v>1167</v>
      </c>
      <c r="E900" s="11">
        <v>111156</v>
      </c>
      <c r="F900" s="4" t="s">
        <v>399</v>
      </c>
      <c r="G900" s="4" t="s">
        <v>400</v>
      </c>
      <c r="H900" s="4" t="s">
        <v>1168</v>
      </c>
    </row>
    <row r="901" spans="1:8">
      <c r="A901" s="12">
        <v>900</v>
      </c>
      <c r="B901" s="5" t="s">
        <v>7</v>
      </c>
      <c r="C901" s="12">
        <v>11</v>
      </c>
      <c r="D901" s="5" t="s">
        <v>1169</v>
      </c>
      <c r="E901" s="12">
        <v>111157</v>
      </c>
      <c r="F901" s="5" t="s">
        <v>399</v>
      </c>
      <c r="G901" s="5" t="s">
        <v>400</v>
      </c>
      <c r="H901" s="5" t="s">
        <v>1169</v>
      </c>
    </row>
    <row r="902" spans="1:8">
      <c r="A902" s="11">
        <v>901</v>
      </c>
      <c r="B902" s="4" t="s">
        <v>7</v>
      </c>
      <c r="C902" s="11">
        <v>11</v>
      </c>
      <c r="D902" s="4" t="s">
        <v>1170</v>
      </c>
      <c r="E902" s="11">
        <v>111158</v>
      </c>
      <c r="F902" s="4" t="s">
        <v>399</v>
      </c>
      <c r="G902" s="4" t="s">
        <v>400</v>
      </c>
      <c r="H902" s="4" t="s">
        <v>1171</v>
      </c>
    </row>
    <row r="903" spans="1:8">
      <c r="A903" s="12">
        <v>902</v>
      </c>
      <c r="B903" s="5" t="s">
        <v>7</v>
      </c>
      <c r="C903" s="12">
        <v>11</v>
      </c>
      <c r="D903" s="5" t="s">
        <v>1172</v>
      </c>
      <c r="E903" s="12">
        <v>111159</v>
      </c>
      <c r="F903" s="5" t="s">
        <v>399</v>
      </c>
      <c r="G903" s="5" t="s">
        <v>400</v>
      </c>
      <c r="H903" s="5" t="s">
        <v>1168</v>
      </c>
    </row>
    <row r="904" spans="1:8">
      <c r="A904" s="11">
        <v>903</v>
      </c>
      <c r="B904" s="4" t="s">
        <v>7</v>
      </c>
      <c r="C904" s="11">
        <v>11</v>
      </c>
      <c r="D904" s="4" t="s">
        <v>733</v>
      </c>
      <c r="E904" s="11">
        <v>111160</v>
      </c>
      <c r="F904" s="4" t="s">
        <v>399</v>
      </c>
      <c r="G904" s="4" t="s">
        <v>400</v>
      </c>
      <c r="H904" s="4" t="s">
        <v>1168</v>
      </c>
    </row>
    <row r="905" spans="1:8">
      <c r="A905" s="12">
        <v>904</v>
      </c>
      <c r="B905" s="5" t="s">
        <v>7</v>
      </c>
      <c r="C905" s="12">
        <v>11</v>
      </c>
      <c r="D905" s="5" t="s">
        <v>1173</v>
      </c>
      <c r="E905" s="12">
        <v>111161</v>
      </c>
      <c r="F905" s="5" t="s">
        <v>399</v>
      </c>
      <c r="G905" s="5" t="s">
        <v>400</v>
      </c>
      <c r="H905" s="5" t="s">
        <v>1168</v>
      </c>
    </row>
    <row r="906" spans="1:8">
      <c r="A906" s="11">
        <v>905</v>
      </c>
      <c r="B906" s="4" t="s">
        <v>7</v>
      </c>
      <c r="C906" s="11">
        <v>11</v>
      </c>
      <c r="D906" s="4" t="s">
        <v>1174</v>
      </c>
      <c r="E906" s="11">
        <v>111162</v>
      </c>
      <c r="F906" s="4" t="s">
        <v>399</v>
      </c>
      <c r="G906" s="4" t="s">
        <v>400</v>
      </c>
      <c r="H906" s="4" t="s">
        <v>1168</v>
      </c>
    </row>
    <row r="907" spans="1:8">
      <c r="A907" s="12">
        <v>906</v>
      </c>
      <c r="B907" s="5" t="s">
        <v>7</v>
      </c>
      <c r="C907" s="12">
        <v>11</v>
      </c>
      <c r="D907" s="5" t="s">
        <v>1175</v>
      </c>
      <c r="E907" s="12">
        <v>111163</v>
      </c>
      <c r="F907" s="5" t="s">
        <v>399</v>
      </c>
      <c r="G907" s="5" t="s">
        <v>400</v>
      </c>
      <c r="H907" s="5" t="s">
        <v>1175</v>
      </c>
    </row>
    <row r="908" spans="1:8">
      <c r="A908" s="11">
        <v>907</v>
      </c>
      <c r="B908" s="4" t="s">
        <v>7</v>
      </c>
      <c r="C908" s="11">
        <v>11</v>
      </c>
      <c r="D908" s="4" t="s">
        <v>1176</v>
      </c>
      <c r="E908" s="11">
        <v>111165</v>
      </c>
      <c r="F908" s="4" t="s">
        <v>399</v>
      </c>
      <c r="G908" s="4" t="s">
        <v>400</v>
      </c>
      <c r="H908" s="4" t="s">
        <v>415</v>
      </c>
    </row>
    <row r="909" spans="1:8">
      <c r="A909" s="12">
        <v>908</v>
      </c>
      <c r="B909" s="5" t="s">
        <v>7</v>
      </c>
      <c r="C909" s="12">
        <v>11</v>
      </c>
      <c r="D909" s="5" t="s">
        <v>1177</v>
      </c>
      <c r="E909" s="12">
        <v>111166</v>
      </c>
      <c r="F909" s="5" t="s">
        <v>399</v>
      </c>
      <c r="G909" s="5" t="s">
        <v>400</v>
      </c>
      <c r="H909" s="5" t="s">
        <v>1175</v>
      </c>
    </row>
    <row r="910" spans="1:8">
      <c r="A910" s="11">
        <v>909</v>
      </c>
      <c r="B910" s="4" t="s">
        <v>7</v>
      </c>
      <c r="C910" s="11">
        <v>11</v>
      </c>
      <c r="D910" s="4" t="s">
        <v>1178</v>
      </c>
      <c r="E910" s="11">
        <v>111167</v>
      </c>
      <c r="F910" s="4" t="s">
        <v>399</v>
      </c>
      <c r="G910" s="4" t="s">
        <v>400</v>
      </c>
      <c r="H910" s="4" t="s">
        <v>401</v>
      </c>
    </row>
    <row r="911" spans="1:8">
      <c r="A911" s="12">
        <v>910</v>
      </c>
      <c r="B911" s="5" t="s">
        <v>7</v>
      </c>
      <c r="C911" s="12">
        <v>11</v>
      </c>
      <c r="D911" s="5" t="s">
        <v>1179</v>
      </c>
      <c r="E911" s="12">
        <v>111168</v>
      </c>
      <c r="F911" s="5" t="s">
        <v>399</v>
      </c>
      <c r="G911" s="5" t="s">
        <v>400</v>
      </c>
      <c r="H911" s="5" t="s">
        <v>410</v>
      </c>
    </row>
    <row r="912" spans="1:8">
      <c r="A912" s="11">
        <v>911</v>
      </c>
      <c r="B912" s="4" t="s">
        <v>7</v>
      </c>
      <c r="C912" s="11">
        <v>11</v>
      </c>
      <c r="D912" s="4" t="s">
        <v>1180</v>
      </c>
      <c r="E912" s="11">
        <v>111169</v>
      </c>
      <c r="F912" s="4" t="s">
        <v>399</v>
      </c>
      <c r="G912" s="4" t="s">
        <v>400</v>
      </c>
      <c r="H912" s="4" t="s">
        <v>1175</v>
      </c>
    </row>
    <row r="913" spans="1:8">
      <c r="A913" s="12">
        <v>912</v>
      </c>
      <c r="B913" s="5" t="s">
        <v>7</v>
      </c>
      <c r="C913" s="12">
        <v>11</v>
      </c>
      <c r="D913" s="5" t="s">
        <v>1181</v>
      </c>
      <c r="E913" s="12">
        <v>111170</v>
      </c>
      <c r="F913" s="5" t="s">
        <v>399</v>
      </c>
      <c r="G913" s="5" t="s">
        <v>400</v>
      </c>
      <c r="H913" s="5" t="s">
        <v>1182</v>
      </c>
    </row>
    <row r="914" spans="1:8">
      <c r="A914" s="11">
        <v>913</v>
      </c>
      <c r="B914" s="4" t="s">
        <v>7</v>
      </c>
      <c r="C914" s="11">
        <v>11</v>
      </c>
      <c r="D914" s="4" t="s">
        <v>1183</v>
      </c>
      <c r="E914" s="11">
        <v>111171</v>
      </c>
      <c r="F914" s="4" t="s">
        <v>399</v>
      </c>
      <c r="G914" s="4" t="s">
        <v>400</v>
      </c>
      <c r="H914" s="4" t="s">
        <v>415</v>
      </c>
    </row>
    <row r="915" spans="1:8">
      <c r="A915" s="12">
        <v>914</v>
      </c>
      <c r="B915" s="5" t="s">
        <v>7</v>
      </c>
      <c r="C915" s="12">
        <v>11</v>
      </c>
      <c r="D915" s="5" t="s">
        <v>1184</v>
      </c>
      <c r="E915" s="12">
        <v>111172</v>
      </c>
      <c r="F915" s="5" t="s">
        <v>399</v>
      </c>
      <c r="G915" s="5" t="s">
        <v>400</v>
      </c>
      <c r="H915" s="5" t="s">
        <v>1185</v>
      </c>
    </row>
    <row r="916" spans="1:8">
      <c r="A916" s="11">
        <v>915</v>
      </c>
      <c r="B916" s="4" t="s">
        <v>7</v>
      </c>
      <c r="C916" s="11">
        <v>11</v>
      </c>
      <c r="D916" s="4" t="s">
        <v>1186</v>
      </c>
      <c r="E916" s="11">
        <v>111173</v>
      </c>
      <c r="F916" s="4" t="s">
        <v>399</v>
      </c>
      <c r="G916" s="4" t="s">
        <v>400</v>
      </c>
      <c r="H916" s="4" t="s">
        <v>1175</v>
      </c>
    </row>
    <row r="917" spans="1:8">
      <c r="A917" s="12">
        <v>916</v>
      </c>
      <c r="B917" s="5" t="s">
        <v>7</v>
      </c>
      <c r="C917" s="12">
        <v>11</v>
      </c>
      <c r="D917" s="5" t="s">
        <v>1187</v>
      </c>
      <c r="E917" s="12">
        <v>111174</v>
      </c>
      <c r="F917" s="5" t="s">
        <v>399</v>
      </c>
      <c r="G917" s="5" t="s">
        <v>400</v>
      </c>
      <c r="H917" s="5" t="s">
        <v>401</v>
      </c>
    </row>
    <row r="918" spans="1:8">
      <c r="A918" s="11">
        <v>917</v>
      </c>
      <c r="B918" s="4" t="s">
        <v>7</v>
      </c>
      <c r="C918" s="11">
        <v>11</v>
      </c>
      <c r="D918" s="4" t="s">
        <v>1188</v>
      </c>
      <c r="E918" s="11">
        <v>111175</v>
      </c>
      <c r="F918" s="4" t="s">
        <v>399</v>
      </c>
      <c r="G918" s="4" t="s">
        <v>400</v>
      </c>
      <c r="H918" s="4" t="s">
        <v>1168</v>
      </c>
    </row>
    <row r="919" spans="1:8">
      <c r="A919" s="12">
        <v>918</v>
      </c>
      <c r="B919" s="5" t="s">
        <v>7</v>
      </c>
      <c r="C919" s="12">
        <v>11</v>
      </c>
      <c r="D919" s="5" t="s">
        <v>410</v>
      </c>
      <c r="E919" s="12">
        <v>111176</v>
      </c>
      <c r="F919" s="5" t="s">
        <v>399</v>
      </c>
      <c r="G919" s="5" t="s">
        <v>400</v>
      </c>
      <c r="H919" s="5" t="s">
        <v>410</v>
      </c>
    </row>
    <row r="920" spans="1:8">
      <c r="A920" s="11">
        <v>919</v>
      </c>
      <c r="B920" s="4" t="s">
        <v>7</v>
      </c>
      <c r="C920" s="11">
        <v>11</v>
      </c>
      <c r="D920" s="4" t="s">
        <v>1182</v>
      </c>
      <c r="E920" s="11">
        <v>111177</v>
      </c>
      <c r="F920" s="4" t="s">
        <v>399</v>
      </c>
      <c r="G920" s="4" t="s">
        <v>400</v>
      </c>
      <c r="H920" s="4" t="s">
        <v>1182</v>
      </c>
    </row>
    <row r="921" spans="1:8">
      <c r="A921" s="12">
        <v>920</v>
      </c>
      <c r="B921" s="5" t="s">
        <v>7</v>
      </c>
      <c r="C921" s="12">
        <v>11</v>
      </c>
      <c r="D921" s="5" t="s">
        <v>1185</v>
      </c>
      <c r="E921" s="12">
        <v>111178</v>
      </c>
      <c r="F921" s="5" t="s">
        <v>399</v>
      </c>
      <c r="G921" s="5" t="s">
        <v>400</v>
      </c>
      <c r="H921" s="5" t="s">
        <v>1185</v>
      </c>
    </row>
    <row r="922" spans="1:8">
      <c r="A922" s="11">
        <v>921</v>
      </c>
      <c r="B922" s="4" t="s">
        <v>7</v>
      </c>
      <c r="C922" s="11">
        <v>11</v>
      </c>
      <c r="D922" s="4" t="s">
        <v>415</v>
      </c>
      <c r="E922" s="11">
        <v>111179</v>
      </c>
      <c r="F922" s="4" t="s">
        <v>399</v>
      </c>
      <c r="G922" s="4" t="s">
        <v>400</v>
      </c>
      <c r="H922" s="4" t="s">
        <v>415</v>
      </c>
    </row>
    <row r="923" spans="1:8">
      <c r="A923" s="12">
        <v>922</v>
      </c>
      <c r="B923" s="5" t="s">
        <v>7</v>
      </c>
      <c r="C923" s="12">
        <v>11</v>
      </c>
      <c r="D923" s="5" t="s">
        <v>1189</v>
      </c>
      <c r="E923" s="12">
        <v>111185</v>
      </c>
      <c r="F923" s="5" t="s">
        <v>747</v>
      </c>
      <c r="G923" s="5" t="s">
        <v>1190</v>
      </c>
      <c r="H923" s="5" t="s">
        <v>1191</v>
      </c>
    </row>
    <row r="924" spans="1:8">
      <c r="A924" s="11">
        <v>923</v>
      </c>
      <c r="B924" s="4" t="s">
        <v>7</v>
      </c>
      <c r="C924" s="11">
        <v>11</v>
      </c>
      <c r="D924" s="4" t="s">
        <v>1192</v>
      </c>
      <c r="E924" s="11">
        <v>111186</v>
      </c>
      <c r="F924" s="4" t="s">
        <v>747</v>
      </c>
      <c r="G924" s="4" t="s">
        <v>1190</v>
      </c>
      <c r="H924" s="4" t="s">
        <v>1191</v>
      </c>
    </row>
    <row r="925" spans="1:8">
      <c r="A925" s="12">
        <v>924</v>
      </c>
      <c r="B925" s="5" t="s">
        <v>7</v>
      </c>
      <c r="C925" s="12">
        <v>11</v>
      </c>
      <c r="D925" s="5" t="s">
        <v>1193</v>
      </c>
      <c r="E925" s="12">
        <v>111187</v>
      </c>
      <c r="F925" s="5" t="s">
        <v>747</v>
      </c>
      <c r="G925" s="5" t="s">
        <v>1190</v>
      </c>
      <c r="H925" s="5" t="s">
        <v>1194</v>
      </c>
    </row>
    <row r="926" spans="1:8">
      <c r="A926" s="11">
        <v>925</v>
      </c>
      <c r="B926" s="4" t="s">
        <v>7</v>
      </c>
      <c r="C926" s="11">
        <v>11</v>
      </c>
      <c r="D926" s="4" t="s">
        <v>1190</v>
      </c>
      <c r="E926" s="11">
        <v>111188</v>
      </c>
      <c r="F926" s="4" t="s">
        <v>747</v>
      </c>
      <c r="G926" s="4" t="s">
        <v>1190</v>
      </c>
      <c r="H926" s="4" t="s">
        <v>1191</v>
      </c>
    </row>
    <row r="927" spans="1:8">
      <c r="A927" s="12">
        <v>926</v>
      </c>
      <c r="B927" s="5" t="s">
        <v>7</v>
      </c>
      <c r="C927" s="12">
        <v>11</v>
      </c>
      <c r="D927" s="5" t="s">
        <v>1195</v>
      </c>
      <c r="E927" s="12">
        <v>111189</v>
      </c>
      <c r="F927" s="5" t="s">
        <v>747</v>
      </c>
      <c r="G927" s="5" t="s">
        <v>1190</v>
      </c>
      <c r="H927" s="5" t="s">
        <v>1196</v>
      </c>
    </row>
    <row r="928" spans="1:8">
      <c r="A928" s="11">
        <v>927</v>
      </c>
      <c r="B928" s="4" t="s">
        <v>7</v>
      </c>
      <c r="C928" s="11">
        <v>11</v>
      </c>
      <c r="D928" s="4" t="s">
        <v>1197</v>
      </c>
      <c r="E928" s="11">
        <v>111190</v>
      </c>
      <c r="F928" s="4" t="s">
        <v>747</v>
      </c>
      <c r="G928" s="4" t="s">
        <v>1190</v>
      </c>
      <c r="H928" s="4" t="s">
        <v>1191</v>
      </c>
    </row>
    <row r="929" spans="1:8">
      <c r="A929" s="12">
        <v>928</v>
      </c>
      <c r="B929" s="5" t="s">
        <v>7</v>
      </c>
      <c r="C929" s="12">
        <v>11</v>
      </c>
      <c r="D929" s="5" t="s">
        <v>1198</v>
      </c>
      <c r="E929" s="12">
        <v>111200</v>
      </c>
      <c r="F929" s="5" t="s">
        <v>399</v>
      </c>
      <c r="G929" s="5" t="s">
        <v>399</v>
      </c>
      <c r="H929" s="5" t="s">
        <v>1199</v>
      </c>
    </row>
    <row r="930" spans="1:8">
      <c r="A930" s="11">
        <v>929</v>
      </c>
      <c r="B930" s="4" t="s">
        <v>7</v>
      </c>
      <c r="C930" s="11">
        <v>11</v>
      </c>
      <c r="D930" s="4" t="s">
        <v>1200</v>
      </c>
      <c r="E930" s="11">
        <v>111201</v>
      </c>
      <c r="F930" s="4" t="s">
        <v>399</v>
      </c>
      <c r="G930" s="4" t="s">
        <v>399</v>
      </c>
      <c r="H930" s="4" t="s">
        <v>1200</v>
      </c>
    </row>
    <row r="931" spans="1:8">
      <c r="A931" s="12">
        <v>930</v>
      </c>
      <c r="B931" s="5" t="s">
        <v>7</v>
      </c>
      <c r="C931" s="12">
        <v>11</v>
      </c>
      <c r="D931" s="5" t="s">
        <v>1201</v>
      </c>
      <c r="E931" s="12">
        <v>111202</v>
      </c>
      <c r="F931" s="5" t="s">
        <v>399</v>
      </c>
      <c r="G931" s="5" t="s">
        <v>399</v>
      </c>
      <c r="H931" s="5" t="s">
        <v>1202</v>
      </c>
    </row>
    <row r="932" spans="1:8">
      <c r="A932" s="11">
        <v>931</v>
      </c>
      <c r="B932" s="4" t="s">
        <v>7</v>
      </c>
      <c r="C932" s="11">
        <v>11</v>
      </c>
      <c r="D932" s="4" t="s">
        <v>1203</v>
      </c>
      <c r="E932" s="11">
        <v>111203</v>
      </c>
      <c r="F932" s="4" t="s">
        <v>399</v>
      </c>
      <c r="G932" s="4" t="s">
        <v>399</v>
      </c>
      <c r="H932" s="4" t="s">
        <v>1203</v>
      </c>
    </row>
    <row r="933" spans="1:8">
      <c r="A933" s="12">
        <v>932</v>
      </c>
      <c r="B933" s="5" t="s">
        <v>7</v>
      </c>
      <c r="C933" s="12">
        <v>11</v>
      </c>
      <c r="D933" s="5" t="s">
        <v>1204</v>
      </c>
      <c r="E933" s="12">
        <v>111204</v>
      </c>
      <c r="F933" s="5" t="s">
        <v>399</v>
      </c>
      <c r="G933" s="5" t="s">
        <v>399</v>
      </c>
      <c r="H933" s="5" t="s">
        <v>1205</v>
      </c>
    </row>
    <row r="934" spans="1:8">
      <c r="A934" s="11">
        <v>933</v>
      </c>
      <c r="B934" s="4" t="s">
        <v>7</v>
      </c>
      <c r="C934" s="11">
        <v>11</v>
      </c>
      <c r="D934" s="4" t="s">
        <v>285</v>
      </c>
      <c r="E934" s="11">
        <v>111205</v>
      </c>
      <c r="F934" s="4" t="s">
        <v>399</v>
      </c>
      <c r="G934" s="4" t="s">
        <v>399</v>
      </c>
      <c r="H934" s="4" t="s">
        <v>403</v>
      </c>
    </row>
    <row r="935" spans="1:8">
      <c r="A935" s="12">
        <v>934</v>
      </c>
      <c r="B935" s="5" t="s">
        <v>7</v>
      </c>
      <c r="C935" s="12">
        <v>11</v>
      </c>
      <c r="D935" s="5" t="s">
        <v>1206</v>
      </c>
      <c r="E935" s="12">
        <v>111206</v>
      </c>
      <c r="F935" s="5" t="s">
        <v>399</v>
      </c>
      <c r="G935" s="5" t="s">
        <v>399</v>
      </c>
      <c r="H935" s="5" t="s">
        <v>1133</v>
      </c>
    </row>
    <row r="936" spans="1:8">
      <c r="A936" s="11">
        <v>935</v>
      </c>
      <c r="B936" s="4" t="s">
        <v>7</v>
      </c>
      <c r="C936" s="11">
        <v>11</v>
      </c>
      <c r="D936" s="4" t="s">
        <v>1207</v>
      </c>
      <c r="E936" s="11">
        <v>111207</v>
      </c>
      <c r="F936" s="4" t="s">
        <v>399</v>
      </c>
      <c r="G936" s="4" t="s">
        <v>399</v>
      </c>
      <c r="H936" s="4" t="s">
        <v>1133</v>
      </c>
    </row>
    <row r="937" spans="1:8">
      <c r="A937" s="12">
        <v>936</v>
      </c>
      <c r="B937" s="5" t="s">
        <v>7</v>
      </c>
      <c r="C937" s="12">
        <v>11</v>
      </c>
      <c r="D937" s="5" t="s">
        <v>1208</v>
      </c>
      <c r="E937" s="12">
        <v>111208</v>
      </c>
      <c r="F937" s="5" t="s">
        <v>399</v>
      </c>
      <c r="G937" s="5" t="s">
        <v>399</v>
      </c>
      <c r="H937" s="5" t="s">
        <v>1205</v>
      </c>
    </row>
    <row r="938" spans="1:8">
      <c r="A938" s="11">
        <v>937</v>
      </c>
      <c r="B938" s="4" t="s">
        <v>7</v>
      </c>
      <c r="C938" s="11">
        <v>11</v>
      </c>
      <c r="D938" s="4" t="s">
        <v>675</v>
      </c>
      <c r="E938" s="11">
        <v>111209</v>
      </c>
      <c r="F938" s="4" t="s">
        <v>399</v>
      </c>
      <c r="G938" s="4" t="s">
        <v>399</v>
      </c>
      <c r="H938" s="4" t="s">
        <v>1133</v>
      </c>
    </row>
    <row r="939" spans="1:8">
      <c r="A939" s="12">
        <v>938</v>
      </c>
      <c r="B939" s="5" t="s">
        <v>7</v>
      </c>
      <c r="C939" s="12">
        <v>11</v>
      </c>
      <c r="D939" s="5" t="s">
        <v>1202</v>
      </c>
      <c r="E939" s="12">
        <v>111210</v>
      </c>
      <c r="F939" s="5" t="s">
        <v>399</v>
      </c>
      <c r="G939" s="5" t="s">
        <v>399</v>
      </c>
      <c r="H939" s="5" t="s">
        <v>1202</v>
      </c>
    </row>
    <row r="940" spans="1:8">
      <c r="A940" s="11">
        <v>939</v>
      </c>
      <c r="B940" s="4" t="s">
        <v>7</v>
      </c>
      <c r="C940" s="11">
        <v>11</v>
      </c>
      <c r="D940" s="4" t="s">
        <v>1209</v>
      </c>
      <c r="E940" s="11">
        <v>111211</v>
      </c>
      <c r="F940" s="4" t="s">
        <v>399</v>
      </c>
      <c r="G940" s="4" t="s">
        <v>399</v>
      </c>
      <c r="H940" s="4" t="s">
        <v>1210</v>
      </c>
    </row>
    <row r="941" spans="1:8">
      <c r="A941" s="12">
        <v>940</v>
      </c>
      <c r="B941" s="5" t="s">
        <v>7</v>
      </c>
      <c r="C941" s="12">
        <v>11</v>
      </c>
      <c r="D941" s="5" t="s">
        <v>1211</v>
      </c>
      <c r="E941" s="12">
        <v>111212</v>
      </c>
      <c r="F941" s="5" t="s">
        <v>399</v>
      </c>
      <c r="G941" s="5" t="s">
        <v>399</v>
      </c>
      <c r="H941" s="5" t="s">
        <v>403</v>
      </c>
    </row>
    <row r="942" spans="1:8">
      <c r="A942" s="11">
        <v>941</v>
      </c>
      <c r="B942" s="4" t="s">
        <v>7</v>
      </c>
      <c r="C942" s="11">
        <v>11</v>
      </c>
      <c r="D942" s="4" t="s">
        <v>1212</v>
      </c>
      <c r="E942" s="11">
        <v>111213</v>
      </c>
      <c r="F942" s="4" t="s">
        <v>399</v>
      </c>
      <c r="G942" s="4" t="s">
        <v>399</v>
      </c>
      <c r="H942" s="4" t="s">
        <v>1213</v>
      </c>
    </row>
    <row r="943" spans="1:8">
      <c r="A943" s="12">
        <v>942</v>
      </c>
      <c r="B943" s="5" t="s">
        <v>7</v>
      </c>
      <c r="C943" s="12">
        <v>11</v>
      </c>
      <c r="D943" s="5" t="s">
        <v>1214</v>
      </c>
      <c r="E943" s="12">
        <v>111214</v>
      </c>
      <c r="F943" s="5" t="s">
        <v>399</v>
      </c>
      <c r="G943" s="5" t="s">
        <v>399</v>
      </c>
      <c r="H943" s="5" t="s">
        <v>1133</v>
      </c>
    </row>
    <row r="944" spans="1:8">
      <c r="A944" s="11">
        <v>943</v>
      </c>
      <c r="B944" s="4" t="s">
        <v>7</v>
      </c>
      <c r="C944" s="11">
        <v>11</v>
      </c>
      <c r="D944" s="4" t="s">
        <v>1215</v>
      </c>
      <c r="E944" s="11">
        <v>111215</v>
      </c>
      <c r="F944" s="4" t="s">
        <v>399</v>
      </c>
      <c r="G944" s="4" t="s">
        <v>399</v>
      </c>
      <c r="H944" s="4" t="s">
        <v>1133</v>
      </c>
    </row>
    <row r="945" spans="1:8">
      <c r="A945" s="12">
        <v>944</v>
      </c>
      <c r="B945" s="5" t="s">
        <v>7</v>
      </c>
      <c r="C945" s="12">
        <v>11</v>
      </c>
      <c r="D945" s="5" t="s">
        <v>1216</v>
      </c>
      <c r="E945" s="12">
        <v>111216</v>
      </c>
      <c r="F945" s="5" t="s">
        <v>399</v>
      </c>
      <c r="G945" s="5" t="s">
        <v>399</v>
      </c>
      <c r="H945" s="5" t="s">
        <v>1133</v>
      </c>
    </row>
    <row r="946" spans="1:8">
      <c r="A946" s="11">
        <v>945</v>
      </c>
      <c r="B946" s="4" t="s">
        <v>7</v>
      </c>
      <c r="C946" s="11">
        <v>11</v>
      </c>
      <c r="D946" s="4" t="s">
        <v>1217</v>
      </c>
      <c r="E946" s="11">
        <v>111225</v>
      </c>
      <c r="F946" s="4" t="s">
        <v>747</v>
      </c>
      <c r="G946" s="4" t="s">
        <v>747</v>
      </c>
      <c r="H946" s="4" t="s">
        <v>366</v>
      </c>
    </row>
    <row r="947" spans="1:8">
      <c r="A947" s="12">
        <v>946</v>
      </c>
      <c r="B947" s="5" t="s">
        <v>7</v>
      </c>
      <c r="C947" s="12">
        <v>11</v>
      </c>
      <c r="D947" s="5" t="s">
        <v>1218</v>
      </c>
      <c r="E947" s="12">
        <v>111226</v>
      </c>
      <c r="F947" s="5" t="s">
        <v>747</v>
      </c>
      <c r="G947" s="5" t="s">
        <v>747</v>
      </c>
      <c r="H947" s="5" t="s">
        <v>1218</v>
      </c>
    </row>
    <row r="948" spans="1:8">
      <c r="A948" s="11">
        <v>947</v>
      </c>
      <c r="B948" s="4" t="s">
        <v>7</v>
      </c>
      <c r="C948" s="11">
        <v>11</v>
      </c>
      <c r="D948" s="4" t="s">
        <v>1219</v>
      </c>
      <c r="E948" s="11">
        <v>111227</v>
      </c>
      <c r="F948" s="4" t="s">
        <v>747</v>
      </c>
      <c r="G948" s="4" t="s">
        <v>747</v>
      </c>
      <c r="H948" s="4" t="s">
        <v>1220</v>
      </c>
    </row>
    <row r="949" spans="1:8">
      <c r="A949" s="12">
        <v>948</v>
      </c>
      <c r="B949" s="5" t="s">
        <v>7</v>
      </c>
      <c r="C949" s="12">
        <v>11</v>
      </c>
      <c r="D949" s="5" t="s">
        <v>1221</v>
      </c>
      <c r="E949" s="12">
        <v>111228</v>
      </c>
      <c r="F949" s="5" t="s">
        <v>747</v>
      </c>
      <c r="G949" s="5" t="s">
        <v>747</v>
      </c>
      <c r="H949" s="5" t="s">
        <v>366</v>
      </c>
    </row>
    <row r="950" spans="1:8">
      <c r="A950" s="11">
        <v>949</v>
      </c>
      <c r="B950" s="4" t="s">
        <v>7</v>
      </c>
      <c r="C950" s="11">
        <v>11</v>
      </c>
      <c r="D950" s="4" t="s">
        <v>1222</v>
      </c>
      <c r="E950" s="11">
        <v>111229</v>
      </c>
      <c r="F950" s="4" t="s">
        <v>747</v>
      </c>
      <c r="G950" s="4" t="s">
        <v>747</v>
      </c>
      <c r="H950" s="4" t="s">
        <v>366</v>
      </c>
    </row>
    <row r="951" spans="1:8">
      <c r="A951" s="12">
        <v>950</v>
      </c>
      <c r="B951" s="5" t="s">
        <v>7</v>
      </c>
      <c r="C951" s="12">
        <v>11</v>
      </c>
      <c r="D951" s="5" t="s">
        <v>1223</v>
      </c>
      <c r="E951" s="12">
        <v>111230</v>
      </c>
      <c r="F951" s="5" t="s">
        <v>747</v>
      </c>
      <c r="G951" s="5" t="s">
        <v>747</v>
      </c>
      <c r="H951" s="5" t="s">
        <v>1224</v>
      </c>
    </row>
    <row r="952" spans="1:8">
      <c r="A952" s="11">
        <v>951</v>
      </c>
      <c r="B952" s="4" t="s">
        <v>7</v>
      </c>
      <c r="C952" s="11">
        <v>11</v>
      </c>
      <c r="D952" s="4" t="s">
        <v>1224</v>
      </c>
      <c r="E952" s="11">
        <v>111231</v>
      </c>
      <c r="F952" s="4" t="s">
        <v>747</v>
      </c>
      <c r="G952" s="4" t="s">
        <v>747</v>
      </c>
      <c r="H952" s="4" t="s">
        <v>1224</v>
      </c>
    </row>
    <row r="953" spans="1:8">
      <c r="A953" s="12">
        <v>952</v>
      </c>
      <c r="B953" s="5" t="s">
        <v>7</v>
      </c>
      <c r="C953" s="12">
        <v>11</v>
      </c>
      <c r="D953" s="5" t="s">
        <v>747</v>
      </c>
      <c r="E953" s="12">
        <v>111232</v>
      </c>
      <c r="F953" s="5" t="s">
        <v>747</v>
      </c>
      <c r="G953" s="5" t="s">
        <v>747</v>
      </c>
      <c r="H953" s="5" t="s">
        <v>366</v>
      </c>
    </row>
    <row r="954" spans="1:8">
      <c r="A954" s="11">
        <v>953</v>
      </c>
      <c r="B954" s="4" t="s">
        <v>7</v>
      </c>
      <c r="C954" s="11">
        <v>11</v>
      </c>
      <c r="D954" s="4" t="s">
        <v>1225</v>
      </c>
      <c r="E954" s="11">
        <v>111233</v>
      </c>
      <c r="F954" s="4" t="s">
        <v>747</v>
      </c>
      <c r="G954" s="4" t="s">
        <v>747</v>
      </c>
      <c r="H954" s="4" t="s">
        <v>366</v>
      </c>
    </row>
    <row r="955" spans="1:8">
      <c r="A955" s="12">
        <v>954</v>
      </c>
      <c r="B955" s="5" t="s">
        <v>7</v>
      </c>
      <c r="C955" s="12">
        <v>11</v>
      </c>
      <c r="D955" s="5" t="s">
        <v>1226</v>
      </c>
      <c r="E955" s="12">
        <v>111234</v>
      </c>
      <c r="F955" s="5" t="s">
        <v>747</v>
      </c>
      <c r="G955" s="5" t="s">
        <v>747</v>
      </c>
      <c r="H955" s="5" t="s">
        <v>1227</v>
      </c>
    </row>
    <row r="956" spans="1:8">
      <c r="A956" s="11">
        <v>955</v>
      </c>
      <c r="B956" s="4" t="s">
        <v>7</v>
      </c>
      <c r="C956" s="11">
        <v>11</v>
      </c>
      <c r="D956" s="4" t="s">
        <v>1228</v>
      </c>
      <c r="E956" s="11">
        <v>111236</v>
      </c>
      <c r="F956" s="4" t="s">
        <v>747</v>
      </c>
      <c r="G956" s="4" t="s">
        <v>747</v>
      </c>
      <c r="H956" s="4" t="s">
        <v>1224</v>
      </c>
    </row>
    <row r="957" spans="1:8">
      <c r="A957" s="12">
        <v>956</v>
      </c>
      <c r="B957" s="5" t="s">
        <v>7</v>
      </c>
      <c r="C957" s="12">
        <v>11</v>
      </c>
      <c r="D957" s="5" t="s">
        <v>1229</v>
      </c>
      <c r="E957" s="12">
        <v>111237</v>
      </c>
      <c r="F957" s="5" t="s">
        <v>747</v>
      </c>
      <c r="G957" s="5" t="s">
        <v>747</v>
      </c>
      <c r="H957" s="5" t="s">
        <v>1229</v>
      </c>
    </row>
    <row r="958" spans="1:8">
      <c r="A958" s="11">
        <v>957</v>
      </c>
      <c r="B958" s="4" t="s">
        <v>7</v>
      </c>
      <c r="C958" s="11">
        <v>11</v>
      </c>
      <c r="D958" s="4" t="s">
        <v>1230</v>
      </c>
      <c r="E958" s="11">
        <v>111245</v>
      </c>
      <c r="F958" s="4" t="s">
        <v>399</v>
      </c>
      <c r="G958" s="4" t="s">
        <v>1231</v>
      </c>
      <c r="H958" s="4" t="s">
        <v>1232</v>
      </c>
    </row>
    <row r="959" spans="1:8">
      <c r="A959" s="12">
        <v>958</v>
      </c>
      <c r="B959" s="5" t="s">
        <v>7</v>
      </c>
      <c r="C959" s="12">
        <v>11</v>
      </c>
      <c r="D959" s="5" t="s">
        <v>1233</v>
      </c>
      <c r="E959" s="12">
        <v>111246</v>
      </c>
      <c r="F959" s="5" t="s">
        <v>399</v>
      </c>
      <c r="G959" s="5" t="s">
        <v>1231</v>
      </c>
      <c r="H959" s="5" t="s">
        <v>1234</v>
      </c>
    </row>
    <row r="960" spans="1:8">
      <c r="A960" s="11">
        <v>959</v>
      </c>
      <c r="B960" s="4" t="s">
        <v>7</v>
      </c>
      <c r="C960" s="11">
        <v>11</v>
      </c>
      <c r="D960" s="4" t="s">
        <v>1235</v>
      </c>
      <c r="E960" s="11">
        <v>111247</v>
      </c>
      <c r="F960" s="4" t="s">
        <v>399</v>
      </c>
      <c r="G960" s="4" t="s">
        <v>1231</v>
      </c>
      <c r="H960" s="4" t="s">
        <v>1236</v>
      </c>
    </row>
    <row r="961" spans="1:8">
      <c r="A961" s="12">
        <v>960</v>
      </c>
      <c r="B961" s="5" t="s">
        <v>7</v>
      </c>
      <c r="C961" s="12">
        <v>11</v>
      </c>
      <c r="D961" s="5" t="s">
        <v>1237</v>
      </c>
      <c r="E961" s="12">
        <v>111248</v>
      </c>
      <c r="F961" s="5" t="s">
        <v>399</v>
      </c>
      <c r="G961" s="5" t="s">
        <v>1231</v>
      </c>
      <c r="H961" s="5" t="s">
        <v>1236</v>
      </c>
    </row>
    <row r="962" spans="1:8">
      <c r="A962" s="11">
        <v>961</v>
      </c>
      <c r="B962" s="4" t="s">
        <v>7</v>
      </c>
      <c r="C962" s="11">
        <v>11</v>
      </c>
      <c r="D962" s="4" t="s">
        <v>1238</v>
      </c>
      <c r="E962" s="11">
        <v>111249</v>
      </c>
      <c r="F962" s="4" t="s">
        <v>399</v>
      </c>
      <c r="G962" s="4" t="s">
        <v>1231</v>
      </c>
      <c r="H962" s="4" t="s">
        <v>1239</v>
      </c>
    </row>
    <row r="963" spans="1:8">
      <c r="A963" s="12">
        <v>962</v>
      </c>
      <c r="B963" s="5" t="s">
        <v>7</v>
      </c>
      <c r="C963" s="12">
        <v>11</v>
      </c>
      <c r="D963" s="5" t="s">
        <v>1240</v>
      </c>
      <c r="E963" s="12">
        <v>111250</v>
      </c>
      <c r="F963" s="5" t="s">
        <v>399</v>
      </c>
      <c r="G963" s="5" t="s">
        <v>1231</v>
      </c>
      <c r="H963" s="5" t="s">
        <v>1240</v>
      </c>
    </row>
    <row r="964" spans="1:8">
      <c r="A964" s="11">
        <v>963</v>
      </c>
      <c r="B964" s="4" t="s">
        <v>7</v>
      </c>
      <c r="C964" s="11">
        <v>11</v>
      </c>
      <c r="D964" s="4" t="s">
        <v>1241</v>
      </c>
      <c r="E964" s="11">
        <v>111251</v>
      </c>
      <c r="F964" s="4" t="s">
        <v>399</v>
      </c>
      <c r="G964" s="4" t="s">
        <v>1231</v>
      </c>
      <c r="H964" s="4" t="s">
        <v>1239</v>
      </c>
    </row>
    <row r="965" spans="1:8">
      <c r="A965" s="12">
        <v>964</v>
      </c>
      <c r="B965" s="5" t="s">
        <v>7</v>
      </c>
      <c r="C965" s="12">
        <v>11</v>
      </c>
      <c r="D965" s="5" t="s">
        <v>1242</v>
      </c>
      <c r="E965" s="12">
        <v>111252</v>
      </c>
      <c r="F965" s="5" t="s">
        <v>399</v>
      </c>
      <c r="G965" s="5" t="s">
        <v>1231</v>
      </c>
      <c r="H965" s="5" t="s">
        <v>1232</v>
      </c>
    </row>
    <row r="966" spans="1:8">
      <c r="A966" s="11">
        <v>965</v>
      </c>
      <c r="B966" s="4" t="s">
        <v>7</v>
      </c>
      <c r="C966" s="11">
        <v>11</v>
      </c>
      <c r="D966" s="4" t="s">
        <v>1243</v>
      </c>
      <c r="E966" s="11">
        <v>111253</v>
      </c>
      <c r="F966" s="4" t="s">
        <v>399</v>
      </c>
      <c r="G966" s="4" t="s">
        <v>1231</v>
      </c>
      <c r="H966" s="4" t="s">
        <v>1243</v>
      </c>
    </row>
    <row r="967" spans="1:8">
      <c r="A967" s="12">
        <v>966</v>
      </c>
      <c r="B967" s="5" t="s">
        <v>7</v>
      </c>
      <c r="C967" s="12">
        <v>11</v>
      </c>
      <c r="D967" s="5" t="s">
        <v>1244</v>
      </c>
      <c r="E967" s="12">
        <v>111255</v>
      </c>
      <c r="F967" s="5" t="s">
        <v>399</v>
      </c>
      <c r="G967" s="5" t="s">
        <v>1231</v>
      </c>
      <c r="H967" s="5" t="s">
        <v>1234</v>
      </c>
    </row>
    <row r="968" spans="1:8">
      <c r="A968" s="11">
        <v>967</v>
      </c>
      <c r="B968" s="4" t="s">
        <v>7</v>
      </c>
      <c r="C968" s="11">
        <v>11</v>
      </c>
      <c r="D968" s="4" t="s">
        <v>493</v>
      </c>
      <c r="E968" s="11">
        <v>111256</v>
      </c>
      <c r="F968" s="4" t="s">
        <v>399</v>
      </c>
      <c r="G968" s="4" t="s">
        <v>1231</v>
      </c>
      <c r="H968" s="4" t="s">
        <v>1232</v>
      </c>
    </row>
    <row r="969" spans="1:8">
      <c r="A969" s="12">
        <v>968</v>
      </c>
      <c r="B969" s="5" t="s">
        <v>7</v>
      </c>
      <c r="C969" s="12">
        <v>11</v>
      </c>
      <c r="D969" s="5" t="s">
        <v>1245</v>
      </c>
      <c r="E969" s="12">
        <v>111257</v>
      </c>
      <c r="F969" s="5" t="s">
        <v>399</v>
      </c>
      <c r="G969" s="5" t="s">
        <v>1231</v>
      </c>
      <c r="H969" s="5" t="s">
        <v>1236</v>
      </c>
    </row>
    <row r="970" spans="1:8">
      <c r="A970" s="11">
        <v>969</v>
      </c>
      <c r="B970" s="4" t="s">
        <v>7</v>
      </c>
      <c r="C970" s="11">
        <v>11</v>
      </c>
      <c r="D970" s="4" t="s">
        <v>1246</v>
      </c>
      <c r="E970" s="11">
        <v>111258</v>
      </c>
      <c r="F970" s="4" t="s">
        <v>399</v>
      </c>
      <c r="G970" s="4" t="s">
        <v>1231</v>
      </c>
      <c r="H970" s="4" t="s">
        <v>1236</v>
      </c>
    </row>
    <row r="971" spans="1:8">
      <c r="A971" s="12">
        <v>970</v>
      </c>
      <c r="B971" s="5" t="s">
        <v>7</v>
      </c>
      <c r="C971" s="12">
        <v>11</v>
      </c>
      <c r="D971" s="5" t="s">
        <v>1236</v>
      </c>
      <c r="E971" s="12">
        <v>111260</v>
      </c>
      <c r="F971" s="5" t="s">
        <v>399</v>
      </c>
      <c r="G971" s="5" t="s">
        <v>1231</v>
      </c>
      <c r="H971" s="5" t="s">
        <v>1236</v>
      </c>
    </row>
    <row r="972" spans="1:8">
      <c r="A972" s="11">
        <v>971</v>
      </c>
      <c r="B972" s="4" t="s">
        <v>7</v>
      </c>
      <c r="C972" s="11">
        <v>11</v>
      </c>
      <c r="D972" s="4" t="s">
        <v>1247</v>
      </c>
      <c r="E972" s="11">
        <v>111261</v>
      </c>
      <c r="F972" s="4" t="s">
        <v>399</v>
      </c>
      <c r="G972" s="4" t="s">
        <v>1231</v>
      </c>
      <c r="H972" s="4" t="s">
        <v>1232</v>
      </c>
    </row>
    <row r="973" spans="1:8">
      <c r="A973" s="12">
        <v>972</v>
      </c>
      <c r="B973" s="5" t="s">
        <v>7</v>
      </c>
      <c r="C973" s="12">
        <v>11</v>
      </c>
      <c r="D973" s="5" t="s">
        <v>1248</v>
      </c>
      <c r="E973" s="12">
        <v>111262</v>
      </c>
      <c r="F973" s="5" t="s">
        <v>399</v>
      </c>
      <c r="G973" s="5" t="s">
        <v>1231</v>
      </c>
      <c r="H973" s="5" t="s">
        <v>1243</v>
      </c>
    </row>
    <row r="974" spans="1:8">
      <c r="A974" s="11">
        <v>973</v>
      </c>
      <c r="B974" s="4" t="s">
        <v>7</v>
      </c>
      <c r="C974" s="11">
        <v>11</v>
      </c>
      <c r="D974" s="4" t="s">
        <v>57</v>
      </c>
      <c r="E974" s="11">
        <v>111264</v>
      </c>
      <c r="F974" s="4" t="s">
        <v>399</v>
      </c>
      <c r="G974" s="4" t="s">
        <v>1231</v>
      </c>
      <c r="H974" s="4" t="s">
        <v>1232</v>
      </c>
    </row>
    <row r="975" spans="1:8">
      <c r="A975" s="12">
        <v>974</v>
      </c>
      <c r="B975" s="5" t="s">
        <v>7</v>
      </c>
      <c r="C975" s="12">
        <v>11</v>
      </c>
      <c r="D975" s="5" t="s">
        <v>1249</v>
      </c>
      <c r="E975" s="12">
        <v>111265</v>
      </c>
      <c r="F975" s="5" t="s">
        <v>399</v>
      </c>
      <c r="G975" s="5" t="s">
        <v>1231</v>
      </c>
      <c r="H975" s="5" t="s">
        <v>1234</v>
      </c>
    </row>
    <row r="976" spans="1:8">
      <c r="A976" s="11">
        <v>975</v>
      </c>
      <c r="B976" s="4" t="s">
        <v>7</v>
      </c>
      <c r="C976" s="11">
        <v>11</v>
      </c>
      <c r="D976" s="4" t="s">
        <v>1250</v>
      </c>
      <c r="E976" s="11">
        <v>111266</v>
      </c>
      <c r="F976" s="4" t="s">
        <v>399</v>
      </c>
      <c r="G976" s="4" t="s">
        <v>1231</v>
      </c>
      <c r="H976" s="4" t="s">
        <v>1250</v>
      </c>
    </row>
    <row r="977" spans="1:8">
      <c r="A977" s="12">
        <v>976</v>
      </c>
      <c r="B977" s="5" t="s">
        <v>7</v>
      </c>
      <c r="C977" s="12">
        <v>11</v>
      </c>
      <c r="D977" s="5" t="s">
        <v>1234</v>
      </c>
      <c r="E977" s="12">
        <v>111267</v>
      </c>
      <c r="F977" s="5" t="s">
        <v>399</v>
      </c>
      <c r="G977" s="5" t="s">
        <v>1231</v>
      </c>
      <c r="H977" s="5" t="s">
        <v>1234</v>
      </c>
    </row>
    <row r="978" spans="1:8">
      <c r="A978" s="11">
        <v>977</v>
      </c>
      <c r="B978" s="4" t="s">
        <v>7</v>
      </c>
      <c r="C978" s="11">
        <v>11</v>
      </c>
      <c r="D978" s="4" t="s">
        <v>1227</v>
      </c>
      <c r="E978" s="11">
        <v>111280</v>
      </c>
      <c r="F978" s="4" t="s">
        <v>747</v>
      </c>
      <c r="G978" s="4" t="s">
        <v>753</v>
      </c>
      <c r="H978" s="4" t="s">
        <v>1227</v>
      </c>
    </row>
    <row r="979" spans="1:8">
      <c r="A979" s="12">
        <v>978</v>
      </c>
      <c r="B979" s="5" t="s">
        <v>7</v>
      </c>
      <c r="C979" s="12">
        <v>11</v>
      </c>
      <c r="D979" s="5" t="s">
        <v>1251</v>
      </c>
      <c r="E979" s="12">
        <v>111281</v>
      </c>
      <c r="F979" s="5" t="s">
        <v>747</v>
      </c>
      <c r="G979" s="5" t="s">
        <v>753</v>
      </c>
      <c r="H979" s="5" t="s">
        <v>1251</v>
      </c>
    </row>
    <row r="980" spans="1:8">
      <c r="A980" s="11">
        <v>979</v>
      </c>
      <c r="B980" s="4" t="s">
        <v>7</v>
      </c>
      <c r="C980" s="11">
        <v>11</v>
      </c>
      <c r="D980" s="4" t="s">
        <v>50</v>
      </c>
      <c r="E980" s="11">
        <v>111282</v>
      </c>
      <c r="F980" s="4" t="s">
        <v>747</v>
      </c>
      <c r="G980" s="4" t="s">
        <v>753</v>
      </c>
      <c r="H980" s="4" t="s">
        <v>754</v>
      </c>
    </row>
    <row r="981" spans="1:8">
      <c r="A981" s="44">
        <v>980</v>
      </c>
      <c r="B981" s="45" t="s">
        <v>7</v>
      </c>
      <c r="C981" s="44">
        <v>11</v>
      </c>
      <c r="D981" s="45" t="s">
        <v>753</v>
      </c>
      <c r="E981" s="44">
        <v>111283</v>
      </c>
      <c r="F981" s="45" t="s">
        <v>747</v>
      </c>
      <c r="G981" s="45" t="s">
        <v>753</v>
      </c>
      <c r="H981" s="45" t="s">
        <v>754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3B2D9-7187-4EED-9BA3-80E51D55DD7B}">
  <dimension ref="A1:O982"/>
  <sheetViews>
    <sheetView topLeftCell="C1" workbookViewId="0">
      <selection activeCell="H2" sqref="H2"/>
    </sheetView>
  </sheetViews>
  <sheetFormatPr defaultRowHeight="15"/>
  <cols>
    <col min="1" max="1" width="31" bestFit="1" customWidth="1"/>
    <col min="2" max="2" width="17.28515625" bestFit="1" customWidth="1"/>
    <col min="3" max="3" width="80.28515625" bestFit="1" customWidth="1"/>
    <col min="4" max="4" width="28.85546875" bestFit="1" customWidth="1"/>
    <col min="5" max="5" width="44.7109375" bestFit="1" customWidth="1"/>
    <col min="6" max="6" width="27.42578125" customWidth="1"/>
    <col min="7" max="7" width="37.7109375" customWidth="1"/>
    <col min="8" max="8" width="81.7109375" style="49" bestFit="1" customWidth="1"/>
    <col min="9" max="9" width="25.28515625" bestFit="1" customWidth="1"/>
    <col min="12" max="12" width="55.7109375" customWidth="1"/>
    <col min="15" max="15" width="108.7109375" bestFit="1" customWidth="1"/>
  </cols>
  <sheetData>
    <row r="1" spans="1:15" ht="17.25" thickTop="1" thickBot="1">
      <c r="A1" s="142" t="s">
        <v>2376</v>
      </c>
      <c r="B1" s="142" t="s">
        <v>2377</v>
      </c>
      <c r="C1" s="142" t="s">
        <v>2378</v>
      </c>
      <c r="D1" s="126" t="s">
        <v>6</v>
      </c>
      <c r="E1" s="138" t="s">
        <v>2</v>
      </c>
      <c r="F1" t="s">
        <v>4176</v>
      </c>
      <c r="G1" t="s">
        <v>4177</v>
      </c>
      <c r="H1" s="49" t="s">
        <v>1682</v>
      </c>
      <c r="I1" t="s">
        <v>4180</v>
      </c>
      <c r="L1" s="155" t="s">
        <v>4297</v>
      </c>
      <c r="O1" s="156"/>
    </row>
    <row r="2" spans="1:15" ht="16.5" thickTop="1" thickBot="1">
      <c r="A2" s="131" t="s">
        <v>2379</v>
      </c>
      <c r="B2" s="132" t="s">
        <v>2379</v>
      </c>
      <c r="C2" s="132" t="s">
        <v>2380</v>
      </c>
      <c r="D2" s="123" t="s">
        <v>10</v>
      </c>
      <c r="E2" s="139" t="s">
        <v>8</v>
      </c>
      <c r="F2" t="str">
        <f>IFERROR(VLOOKUP(E2,$A$2:$C$922,3,0),"")</f>
        <v/>
      </c>
      <c r="G2" t="str">
        <f>IFERROR(VLOOKUP(D2,Table14[],3,0),"")</f>
        <v/>
      </c>
      <c r="H2" s="134" t="s">
        <v>2410</v>
      </c>
      <c r="I2" s="23"/>
      <c r="L2" s="96" t="s">
        <v>2410</v>
      </c>
    </row>
    <row r="3" spans="1:15" ht="16.5" thickTop="1" thickBot="1">
      <c r="A3" s="133" t="s">
        <v>2379</v>
      </c>
      <c r="B3" s="134" t="s">
        <v>2379</v>
      </c>
      <c r="C3" s="134" t="s">
        <v>2381</v>
      </c>
      <c r="D3" s="124" t="s">
        <v>13</v>
      </c>
      <c r="E3" s="140" t="s">
        <v>11</v>
      </c>
      <c r="F3" t="str">
        <f t="shared" ref="F3:F66" si="0">IFERROR(VLOOKUP(E3,$A$2:$C$922,3,0),"")</f>
        <v/>
      </c>
      <c r="G3" t="str">
        <f>IFERROR(VLOOKUP(D3,Table14[],3,0),"")</f>
        <v/>
      </c>
      <c r="H3" s="68" t="s">
        <v>4178</v>
      </c>
      <c r="I3" s="23" t="s">
        <v>4179</v>
      </c>
      <c r="L3" s="96" t="s">
        <v>4178</v>
      </c>
    </row>
    <row r="4" spans="1:15" ht="16.5" thickTop="1" thickBot="1">
      <c r="A4" s="131" t="s">
        <v>2382</v>
      </c>
      <c r="B4" s="132" t="s">
        <v>2379</v>
      </c>
      <c r="C4" s="132" t="s">
        <v>2383</v>
      </c>
      <c r="D4" s="123" t="s">
        <v>16</v>
      </c>
      <c r="E4" s="139" t="s">
        <v>14</v>
      </c>
      <c r="F4" t="str">
        <f t="shared" si="0"/>
        <v/>
      </c>
      <c r="G4" t="str">
        <f>IFERROR(VLOOKUP(D4,Table14[],3,0),"")</f>
        <v>Kachua, Chandpur</v>
      </c>
      <c r="H4" t="str">
        <f>IF(LEN(Table13[[#This Row],[Vlookup_by_thana name]])=0,Table13[[#This Row],[vlookup_by_branch name]],Table13[[#This Row],[Vlookup_by_thana name]])</f>
        <v>Kachua, Chandpur</v>
      </c>
      <c r="I4" s="23"/>
      <c r="L4" s="96" t="s">
        <v>2592</v>
      </c>
    </row>
    <row r="5" spans="1:15" ht="16.5" thickTop="1" thickBot="1">
      <c r="A5" s="133" t="s">
        <v>2384</v>
      </c>
      <c r="B5" s="134" t="s">
        <v>2379</v>
      </c>
      <c r="C5" s="134" t="s">
        <v>2385</v>
      </c>
      <c r="D5" s="124" t="s">
        <v>19</v>
      </c>
      <c r="E5" s="140" t="s">
        <v>17</v>
      </c>
      <c r="F5" t="str">
        <f t="shared" si="0"/>
        <v>Shibpur, Brahmanbaria</v>
      </c>
      <c r="G5" t="str">
        <f>IFERROR(VLOOKUP(D5,Table14[],3,0),"")</f>
        <v>Nabinagar, Brahmanbaria 3410</v>
      </c>
      <c r="H5" t="str">
        <f>IF(LEN(Table13[[#This Row],[Vlookup_by_thana name]])=0,Table13[[#This Row],[vlookup_by_branch name]],Table13[[#This Row],[Vlookup_by_thana name]])</f>
        <v>Nabinagar, Brahmanbaria 3410</v>
      </c>
      <c r="I5" s="23"/>
      <c r="L5" s="96" t="s">
        <v>2565</v>
      </c>
    </row>
    <row r="6" spans="1:15" ht="16.5" thickTop="1" thickBot="1">
      <c r="A6" s="131" t="s">
        <v>2386</v>
      </c>
      <c r="B6" s="132" t="s">
        <v>2379</v>
      </c>
      <c r="C6" s="132" t="s">
        <v>2387</v>
      </c>
      <c r="D6" s="123" t="s">
        <v>21</v>
      </c>
      <c r="E6" s="139" t="s">
        <v>20</v>
      </c>
      <c r="F6" t="str">
        <f t="shared" si="0"/>
        <v/>
      </c>
      <c r="G6" t="str">
        <f>IFERROR(VLOOKUP(D6,Table14[],3,0),"")</f>
        <v>Hajirhat, Jeori, Anwara, Chittagong 4376</v>
      </c>
      <c r="H6" t="str">
        <f>IF(LEN(Table13[[#This Row],[Vlookup_by_thana name]])=0,Table13[[#This Row],[vlookup_by_branch name]],Table13[[#This Row],[Vlookup_by_thana name]])</f>
        <v>Hajirhat, Jeori, Anwara, Chittagong 4376</v>
      </c>
      <c r="I6" s="23"/>
      <c r="L6" s="96" t="s">
        <v>2651</v>
      </c>
    </row>
    <row r="7" spans="1:15" ht="16.5" thickTop="1" thickBot="1">
      <c r="A7" s="133" t="s">
        <v>2388</v>
      </c>
      <c r="B7" s="134" t="s">
        <v>2379</v>
      </c>
      <c r="C7" s="134" t="s">
        <v>2389</v>
      </c>
      <c r="D7" s="124" t="s">
        <v>19</v>
      </c>
      <c r="E7" s="140" t="s">
        <v>22</v>
      </c>
      <c r="F7" t="str">
        <f t="shared" si="0"/>
        <v/>
      </c>
      <c r="G7" t="str">
        <f>IFERROR(VLOOKUP(D7,Table14[],3,0),"")</f>
        <v>Nabinagar, Brahmanbaria 3410</v>
      </c>
      <c r="H7" t="str">
        <f>IF(LEN(Table13[[#This Row],[Vlookup_by_thana name]])=0,Table13[[#This Row],[vlookup_by_branch name]],Table13[[#This Row],[Vlookup_by_thana name]])</f>
        <v>Nabinagar, Brahmanbaria 3410</v>
      </c>
      <c r="I7" s="23"/>
      <c r="L7" s="96" t="s">
        <v>2565</v>
      </c>
    </row>
    <row r="8" spans="1:15" ht="16.5" thickTop="1" thickBot="1">
      <c r="A8" s="131" t="s">
        <v>2390</v>
      </c>
      <c r="B8" s="132" t="s">
        <v>2379</v>
      </c>
      <c r="C8" s="132" t="s">
        <v>2391</v>
      </c>
      <c r="D8" s="123" t="s">
        <v>19</v>
      </c>
      <c r="E8" s="139" t="s">
        <v>23</v>
      </c>
      <c r="F8" t="str">
        <f t="shared" si="0"/>
        <v>Bitghar, Nabinagar, Brahmanbaria 3417</v>
      </c>
      <c r="G8" t="str">
        <f>IFERROR(VLOOKUP(D8,Table14[],3,0),"")</f>
        <v>Nabinagar, Brahmanbaria 3410</v>
      </c>
      <c r="H8" t="str">
        <f>IF(LEN(Table13[[#This Row],[Vlookup_by_thana name]])=0,Table13[[#This Row],[vlookup_by_branch name]],Table13[[#This Row],[Vlookup_by_thana name]])</f>
        <v>Nabinagar, Brahmanbaria 3410</v>
      </c>
      <c r="I8" s="23"/>
      <c r="L8" s="96" t="s">
        <v>2565</v>
      </c>
    </row>
    <row r="9" spans="1:15" ht="16.5" thickTop="1" thickBot="1">
      <c r="A9" s="133" t="s">
        <v>2392</v>
      </c>
      <c r="B9" s="134" t="s">
        <v>2379</v>
      </c>
      <c r="C9" s="134" t="s">
        <v>2393</v>
      </c>
      <c r="D9" s="124" t="s">
        <v>24</v>
      </c>
      <c r="E9" s="140" t="s">
        <v>18</v>
      </c>
      <c r="F9" t="str">
        <f t="shared" si="0"/>
        <v>Court Road, Brahmanbaria 3400</v>
      </c>
      <c r="G9" t="str">
        <f>IFERROR(VLOOKUP(D9,Table14[],3,0),"")</f>
        <v/>
      </c>
      <c r="H9" t="str">
        <f>IF(LEN(Table13[[#This Row],[Vlookup_by_thana name]])=0,Table13[[#This Row],[vlookup_by_branch name]],Table13[[#This Row],[Vlookup_by_thana name]])</f>
        <v>Court Road, Brahmanbaria 3400</v>
      </c>
      <c r="I9" s="23"/>
      <c r="L9" s="96" t="s">
        <v>2555</v>
      </c>
    </row>
    <row r="10" spans="1:15" ht="16.5" thickTop="1" thickBot="1">
      <c r="A10" s="131" t="s">
        <v>2394</v>
      </c>
      <c r="B10" s="132" t="s">
        <v>2379</v>
      </c>
      <c r="C10" s="132" t="s">
        <v>2395</v>
      </c>
      <c r="D10" s="123" t="s">
        <v>26</v>
      </c>
      <c r="E10" s="139" t="s">
        <v>25</v>
      </c>
      <c r="F10" t="str">
        <f t="shared" si="0"/>
        <v>Lalpur Bazar, Ashuganj, Brahmanbaria 3402</v>
      </c>
      <c r="G10" t="str">
        <f>IFERROR(VLOOKUP(D10,Table14[],3,0),"")</f>
        <v>Ashugaj Bazar, Brahmanbaria 3402</v>
      </c>
      <c r="H10" t="str">
        <f>IF(LEN(Table13[[#This Row],[Vlookup_by_thana name]])=0,Table13[[#This Row],[vlookup_by_branch name]],Table13[[#This Row],[Vlookup_by_thana name]])</f>
        <v>Ashugaj Bazar, Brahmanbaria 3402</v>
      </c>
      <c r="I10" s="23"/>
      <c r="L10" s="96" t="s">
        <v>2548</v>
      </c>
    </row>
    <row r="11" spans="1:15" ht="16.5" thickTop="1" thickBot="1">
      <c r="A11" s="133" t="s">
        <v>2396</v>
      </c>
      <c r="B11" s="134" t="s">
        <v>2379</v>
      </c>
      <c r="C11" s="134" t="s">
        <v>2397</v>
      </c>
      <c r="D11" s="124" t="s">
        <v>19</v>
      </c>
      <c r="E11" s="140" t="s">
        <v>19</v>
      </c>
      <c r="F11" t="str">
        <f t="shared" si="0"/>
        <v>Nabinagar, Brahmanbaria 3410</v>
      </c>
      <c r="G11" t="str">
        <f>IFERROR(VLOOKUP(D11,Table14[],3,0),"")</f>
        <v>Nabinagar, Brahmanbaria 3410</v>
      </c>
      <c r="H11" t="str">
        <f>IF(LEN(Table13[[#This Row],[Vlookup_by_thana name]])=0,Table13[[#This Row],[vlookup_by_branch name]],Table13[[#This Row],[Vlookup_by_thana name]])</f>
        <v>Nabinagar, Brahmanbaria 3410</v>
      </c>
      <c r="I11" s="23"/>
      <c r="L11" s="96" t="s">
        <v>2565</v>
      </c>
    </row>
    <row r="12" spans="1:15" ht="16.5" thickTop="1" thickBot="1">
      <c r="A12" s="131" t="s">
        <v>2398</v>
      </c>
      <c r="B12" s="132" t="s">
        <v>2379</v>
      </c>
      <c r="C12" s="132" t="s">
        <v>2399</v>
      </c>
      <c r="D12" s="123" t="s">
        <v>24</v>
      </c>
      <c r="E12" s="139" t="s">
        <v>27</v>
      </c>
      <c r="F12" t="str">
        <f t="shared" si="0"/>
        <v/>
      </c>
      <c r="G12" t="str">
        <f>IFERROR(VLOOKUP(D12,Table14[],3,0),"")</f>
        <v/>
      </c>
      <c r="H12" s="143" t="s">
        <v>2559</v>
      </c>
      <c r="I12" s="23" t="s">
        <v>4181</v>
      </c>
      <c r="L12" s="96" t="s">
        <v>2559</v>
      </c>
    </row>
    <row r="13" spans="1:15" ht="16.5" thickTop="1" thickBot="1">
      <c r="A13" s="133" t="s">
        <v>2400</v>
      </c>
      <c r="B13" s="134" t="s">
        <v>2379</v>
      </c>
      <c r="C13" s="134" t="s">
        <v>2401</v>
      </c>
      <c r="D13" s="124" t="s">
        <v>29</v>
      </c>
      <c r="E13" s="140" t="s">
        <v>28</v>
      </c>
      <c r="F13" t="str">
        <f t="shared" si="0"/>
        <v/>
      </c>
      <c r="G13" t="str">
        <f>IFERROR(VLOOKUP(D13,Table14[],3,0),"")</f>
        <v>Bancharampur, Brahmanbaria 3420</v>
      </c>
      <c r="H13" t="str">
        <f>IF(LEN(Table13[[#This Row],[Vlookup_by_thana name]])=0,Table13[[#This Row],[vlookup_by_branch name]],Table13[[#This Row],[Vlookup_by_thana name]])</f>
        <v>Bancharampur, Brahmanbaria 3420</v>
      </c>
      <c r="I13" s="23"/>
      <c r="L13" s="96" t="s">
        <v>2550</v>
      </c>
    </row>
    <row r="14" spans="1:15" ht="16.5" thickTop="1" thickBot="1">
      <c r="A14" s="131" t="s">
        <v>2402</v>
      </c>
      <c r="B14" s="132" t="s">
        <v>2379</v>
      </c>
      <c r="C14" s="132" t="s">
        <v>2403</v>
      </c>
      <c r="D14" s="123" t="s">
        <v>19</v>
      </c>
      <c r="E14" s="139" t="s">
        <v>30</v>
      </c>
      <c r="F14" t="str">
        <f t="shared" si="0"/>
        <v/>
      </c>
      <c r="G14" t="str">
        <f>IFERROR(VLOOKUP(D14,Table14[],3,0),"")</f>
        <v>Nabinagar, Brahmanbaria 3410</v>
      </c>
      <c r="H14" t="str">
        <f>IF(LEN(Table13[[#This Row],[Vlookup_by_thana name]])=0,Table13[[#This Row],[vlookup_by_branch name]],Table13[[#This Row],[Vlookup_by_thana name]])</f>
        <v>Nabinagar, Brahmanbaria 3410</v>
      </c>
      <c r="I14" s="23"/>
      <c r="L14" s="96" t="s">
        <v>2565</v>
      </c>
    </row>
    <row r="15" spans="1:15" ht="16.5" thickTop="1" thickBot="1">
      <c r="A15" s="133" t="s">
        <v>2404</v>
      </c>
      <c r="B15" s="134" t="s">
        <v>2379</v>
      </c>
      <c r="C15" s="134" t="s">
        <v>2405</v>
      </c>
      <c r="D15" s="124" t="s">
        <v>24</v>
      </c>
      <c r="E15" s="140" t="s">
        <v>31</v>
      </c>
      <c r="F15" t="str">
        <f t="shared" si="0"/>
        <v/>
      </c>
      <c r="G15" t="str">
        <f>IFERROR(VLOOKUP(D15,Table14[],3,0),"")</f>
        <v/>
      </c>
      <c r="H15" s="143" t="s">
        <v>2573</v>
      </c>
      <c r="I15" s="23" t="s">
        <v>4181</v>
      </c>
      <c r="L15" s="96" t="s">
        <v>2573</v>
      </c>
    </row>
    <row r="16" spans="1:15" ht="16.5" thickTop="1" thickBot="1">
      <c r="A16" s="131" t="s">
        <v>2406</v>
      </c>
      <c r="B16" s="132" t="s">
        <v>2407</v>
      </c>
      <c r="C16" s="132" t="s">
        <v>2408</v>
      </c>
      <c r="D16" s="123" t="s">
        <v>33</v>
      </c>
      <c r="E16" s="139" t="s">
        <v>32</v>
      </c>
      <c r="F16" t="str">
        <f t="shared" si="0"/>
        <v/>
      </c>
      <c r="G16" t="str">
        <f>IFERROR(VLOOKUP(D16,Table14[],3,0),"")</f>
        <v/>
      </c>
      <c r="H16" s="143" t="s">
        <v>2557</v>
      </c>
      <c r="I16" s="23" t="s">
        <v>4181</v>
      </c>
      <c r="L16" s="96" t="s">
        <v>2557</v>
      </c>
    </row>
    <row r="17" spans="1:12" ht="16.5" thickTop="1" thickBot="1">
      <c r="A17" s="133" t="s">
        <v>2409</v>
      </c>
      <c r="B17" s="134" t="s">
        <v>2407</v>
      </c>
      <c r="C17" s="134" t="s">
        <v>2410</v>
      </c>
      <c r="D17" s="124" t="s">
        <v>26</v>
      </c>
      <c r="E17" s="140" t="s">
        <v>34</v>
      </c>
      <c r="F17" t="str">
        <f t="shared" si="0"/>
        <v/>
      </c>
      <c r="G17" t="str">
        <f>IFERROR(VLOOKUP(D17,Table14[],3,0),"")</f>
        <v>Ashugaj Bazar, Brahmanbaria 3402</v>
      </c>
      <c r="H17" t="str">
        <f>IF(LEN(Table13[[#This Row],[Vlookup_by_thana name]])=0,Table13[[#This Row],[vlookup_by_branch name]],Table13[[#This Row],[Vlookup_by_thana name]])</f>
        <v>Ashugaj Bazar, Brahmanbaria 3402</v>
      </c>
      <c r="I17" s="23"/>
      <c r="L17" s="96" t="s">
        <v>2548</v>
      </c>
    </row>
    <row r="18" spans="1:12" ht="16.5" thickTop="1" thickBot="1">
      <c r="A18" s="131" t="s">
        <v>2411</v>
      </c>
      <c r="B18" s="132" t="s">
        <v>1335</v>
      </c>
      <c r="C18" s="132" t="s">
        <v>2412</v>
      </c>
      <c r="D18" s="123" t="s">
        <v>35</v>
      </c>
      <c r="E18" s="139" t="s">
        <v>35</v>
      </c>
      <c r="F18" t="str">
        <f t="shared" si="0"/>
        <v>Kasba, Brahmanbaria 3460</v>
      </c>
      <c r="G18" t="str">
        <f>IFERROR(VLOOKUP(D18,Table14[],3,0),"")</f>
        <v>Kasba, Brahmanbaria 3460</v>
      </c>
      <c r="H18" t="str">
        <f>IF(LEN(Table13[[#This Row],[Vlookup_by_thana name]])=0,Table13[[#This Row],[vlookup_by_branch name]],Table13[[#This Row],[Vlookup_by_thana name]])</f>
        <v>Kasba, Brahmanbaria 3460</v>
      </c>
      <c r="I18" s="23"/>
      <c r="L18" s="96" t="s">
        <v>2561</v>
      </c>
    </row>
    <row r="19" spans="1:12" ht="16.5" thickTop="1" thickBot="1">
      <c r="A19" s="133" t="s">
        <v>1335</v>
      </c>
      <c r="B19" s="134" t="s">
        <v>1335</v>
      </c>
      <c r="C19" s="134" t="s">
        <v>2413</v>
      </c>
      <c r="D19" s="124" t="s">
        <v>19</v>
      </c>
      <c r="E19" s="140" t="s">
        <v>36</v>
      </c>
      <c r="F19" t="str">
        <f t="shared" si="0"/>
        <v>Shahpur, Nabinagar, Brahmanbaria</v>
      </c>
      <c r="G19" t="str">
        <f>IFERROR(VLOOKUP(D19,Table14[],3,0),"")</f>
        <v>Nabinagar, Brahmanbaria 3410</v>
      </c>
      <c r="H19" t="str">
        <f>IF(LEN(Table13[[#This Row],[Vlookup_by_thana name]])=0,Table13[[#This Row],[vlookup_by_branch name]],Table13[[#This Row],[Vlookup_by_thana name]])</f>
        <v>Nabinagar, Brahmanbaria 3410</v>
      </c>
      <c r="I19" s="23"/>
      <c r="L19" s="96" t="s">
        <v>2565</v>
      </c>
    </row>
    <row r="20" spans="1:12" ht="16.5" thickTop="1" thickBot="1">
      <c r="A20" s="131" t="s">
        <v>2414</v>
      </c>
      <c r="B20" s="132" t="s">
        <v>1335</v>
      </c>
      <c r="C20" s="132" t="s">
        <v>2415</v>
      </c>
      <c r="D20" s="123" t="s">
        <v>37</v>
      </c>
      <c r="E20" s="139" t="s">
        <v>37</v>
      </c>
      <c r="F20" t="str">
        <f t="shared" si="0"/>
        <v>Sarak Bazar, Akhaura, Brahmanbaria 3450</v>
      </c>
      <c r="G20" t="str">
        <f>IFERROR(VLOOKUP(D20,Table14[],3,0),"")</f>
        <v>Sarak Bazar, Akhaura, Brahmanbaria 3450</v>
      </c>
      <c r="H20" t="str">
        <f>IF(LEN(Table13[[#This Row],[Vlookup_by_thana name]])=0,Table13[[#This Row],[vlookup_by_branch name]],Table13[[#This Row],[Vlookup_by_thana name]])</f>
        <v>Sarak Bazar, Akhaura, Brahmanbaria 3450</v>
      </c>
      <c r="I20" s="23"/>
      <c r="L20" s="96" t="s">
        <v>2546</v>
      </c>
    </row>
    <row r="21" spans="1:12" ht="16.5" thickTop="1" thickBot="1">
      <c r="A21" s="133" t="s">
        <v>2416</v>
      </c>
      <c r="B21" s="134" t="s">
        <v>1335</v>
      </c>
      <c r="C21" s="134" t="s">
        <v>2417</v>
      </c>
      <c r="D21" s="124" t="s">
        <v>39</v>
      </c>
      <c r="E21" s="140" t="s">
        <v>38</v>
      </c>
      <c r="F21" t="str">
        <f t="shared" si="0"/>
        <v>Baburhat Bazar, Chandpur 3602</v>
      </c>
      <c r="G21" t="str">
        <f>IFERROR(VLOOKUP(D21,Table14[],3,0),"")</f>
        <v/>
      </c>
      <c r="H21" t="str">
        <f>IF(LEN(Table13[[#This Row],[Vlookup_by_thana name]])=0,Table13[[#This Row],[vlookup_by_branch name]],Table13[[#This Row],[Vlookup_by_thana name]])</f>
        <v>Baburhat Bazar, Chandpur 3602</v>
      </c>
      <c r="I21" s="23"/>
      <c r="L21" s="96" t="s">
        <v>2578</v>
      </c>
    </row>
    <row r="22" spans="1:12" ht="16.5" thickTop="1" thickBot="1">
      <c r="A22" s="131" t="s">
        <v>2418</v>
      </c>
      <c r="B22" s="132" t="s">
        <v>1335</v>
      </c>
      <c r="C22" s="132" t="s">
        <v>2419</v>
      </c>
      <c r="D22" s="123" t="s">
        <v>41</v>
      </c>
      <c r="E22" s="139" t="s">
        <v>40</v>
      </c>
      <c r="F22" t="str">
        <f t="shared" si="0"/>
        <v>Badarpur, Beltali Bazar Matlab North, Chandpur 3640</v>
      </c>
      <c r="G22" t="str">
        <f>IFERROR(VLOOKUP(D22,Table14[],3,0),"")</f>
        <v/>
      </c>
      <c r="H22" t="str">
        <f>IF(LEN(Table13[[#This Row],[Vlookup_by_thana name]])=0,Table13[[#This Row],[vlookup_by_branch name]],Table13[[#This Row],[Vlookup_by_thana name]])</f>
        <v>Badarpur, Beltali Bazar Matlab North, Chandpur 3640</v>
      </c>
      <c r="I22" s="23"/>
      <c r="L22" s="96" t="s">
        <v>2582</v>
      </c>
    </row>
    <row r="23" spans="1:12" ht="16.5" thickTop="1" thickBot="1">
      <c r="A23" s="133" t="s">
        <v>2420</v>
      </c>
      <c r="B23" s="134" t="s">
        <v>1335</v>
      </c>
      <c r="C23" s="134" t="s">
        <v>2421</v>
      </c>
      <c r="D23" s="124" t="s">
        <v>39</v>
      </c>
      <c r="E23" s="140" t="s">
        <v>42</v>
      </c>
      <c r="F23" t="str">
        <f t="shared" si="0"/>
        <v>South Balia, Bakharpur, Chandpur 3651</v>
      </c>
      <c r="G23" t="str">
        <f>IFERROR(VLOOKUP(D23,Table14[],3,0),"")</f>
        <v/>
      </c>
      <c r="H23" t="str">
        <f>IF(LEN(Table13[[#This Row],[Vlookup_by_thana name]])=0,Table13[[#This Row],[vlookup_by_branch name]],Table13[[#This Row],[Vlookup_by_thana name]])</f>
        <v>South Balia, Bakharpur, Chandpur 3651</v>
      </c>
      <c r="I23" s="23"/>
      <c r="L23" s="96" t="s">
        <v>2584</v>
      </c>
    </row>
    <row r="24" spans="1:12" ht="16.5" thickTop="1" thickBot="1">
      <c r="A24" s="131" t="s">
        <v>2422</v>
      </c>
      <c r="B24" s="132" t="s">
        <v>1335</v>
      </c>
      <c r="C24" s="132" t="s">
        <v>2423</v>
      </c>
      <c r="D24" s="123" t="s">
        <v>44</v>
      </c>
      <c r="E24" s="139" t="s">
        <v>43</v>
      </c>
      <c r="F24" t="str">
        <f t="shared" si="0"/>
        <v/>
      </c>
      <c r="G24" t="str">
        <f>IFERROR(VLOOKUP(D24,Table14[],3,0),"")</f>
        <v>Hajiganj East Bazar, Hajiganj, Chandpur 3610</v>
      </c>
      <c r="H24" t="str">
        <f>IF(LEN(Table13[[#This Row],[Vlookup_by_thana name]])=0,Table13[[#This Row],[vlookup_by_branch name]],Table13[[#This Row],[Vlookup_by_thana name]])</f>
        <v>Hajiganj East Bazar, Hajiganj, Chandpur 3610</v>
      </c>
      <c r="I24" s="23"/>
      <c r="L24" s="96" t="s">
        <v>2590</v>
      </c>
    </row>
    <row r="25" spans="1:12" ht="16.5" thickTop="1" thickBot="1">
      <c r="A25" s="133" t="s">
        <v>2424</v>
      </c>
      <c r="B25" s="134" t="s">
        <v>2425</v>
      </c>
      <c r="C25" s="134" t="s">
        <v>2426</v>
      </c>
      <c r="D25" s="124" t="s">
        <v>46</v>
      </c>
      <c r="E25" s="140" t="s">
        <v>45</v>
      </c>
      <c r="F25" t="str">
        <f t="shared" si="0"/>
        <v>Khajuria, Singhargoan, Faridganj, Chandpur 3650</v>
      </c>
      <c r="G25" t="str">
        <f>IFERROR(VLOOKUP(D25,Table14[],3,0),"")</f>
        <v/>
      </c>
      <c r="H25" t="str">
        <f>IF(LEN(Table13[[#This Row],[Vlookup_by_thana name]])=0,Table13[[#This Row],[vlookup_by_branch name]],Table13[[#This Row],[Vlookup_by_thana name]])</f>
        <v>Khajuria, Singhargoan, Faridganj, Chandpur 3650</v>
      </c>
      <c r="I25" s="23"/>
      <c r="L25" s="96" t="s">
        <v>2594</v>
      </c>
    </row>
    <row r="26" spans="1:12" ht="16.5" thickTop="1" thickBot="1">
      <c r="A26" s="131" t="s">
        <v>1303</v>
      </c>
      <c r="B26" s="132" t="s">
        <v>2425</v>
      </c>
      <c r="C26" s="132" t="s">
        <v>2427</v>
      </c>
      <c r="D26" s="123" t="s">
        <v>48</v>
      </c>
      <c r="E26" s="139" t="s">
        <v>47</v>
      </c>
      <c r="F26" t="str">
        <f t="shared" si="0"/>
        <v>Agrani Bank Road, Matlab, Matlab South, Chandpur 3640</v>
      </c>
      <c r="G26" t="str">
        <f>IFERROR(VLOOKUP(D26,Table14[],3,0),"")</f>
        <v/>
      </c>
      <c r="H26" t="str">
        <f>IF(LEN(Table13[[#This Row],[Vlookup_by_thana name]])=0,Table13[[#This Row],[vlookup_by_branch name]],Table13[[#This Row],[Vlookup_by_thana name]])</f>
        <v>Agrani Bank Road, Matlab, Matlab South, Chandpur 3640</v>
      </c>
      <c r="I26" s="23"/>
      <c r="L26" s="96" t="s">
        <v>2596</v>
      </c>
    </row>
    <row r="27" spans="1:12" ht="16.5" thickTop="1" thickBot="1">
      <c r="A27" s="133" t="s">
        <v>2428</v>
      </c>
      <c r="B27" s="134" t="s">
        <v>2425</v>
      </c>
      <c r="C27" s="134" t="s">
        <v>2429</v>
      </c>
      <c r="D27" s="124" t="s">
        <v>49</v>
      </c>
      <c r="E27" s="140" t="s">
        <v>49</v>
      </c>
      <c r="F27" t="str">
        <f t="shared" si="0"/>
        <v>Niz Maher, Shahrasti, Chandpur 3620</v>
      </c>
      <c r="G27" t="str">
        <f>IFERROR(VLOOKUP(D27,Table14[],3,0),"")</f>
        <v>Niz Maher, Shahrasti, Chandpur 3620</v>
      </c>
      <c r="H27" t="str">
        <f>IF(LEN(Table13[[#This Row],[Vlookup_by_thana name]])=0,Table13[[#This Row],[vlookup_by_branch name]],Table13[[#This Row],[Vlookup_by_thana name]])</f>
        <v>Niz Maher, Shahrasti, Chandpur 3620</v>
      </c>
      <c r="I27" s="23"/>
      <c r="L27" s="96" t="s">
        <v>2610</v>
      </c>
    </row>
    <row r="28" spans="1:12" ht="16.5" thickTop="1" thickBot="1">
      <c r="A28" s="131" t="s">
        <v>2430</v>
      </c>
      <c r="B28" s="132" t="s">
        <v>2425</v>
      </c>
      <c r="C28" s="132" t="s">
        <v>2431</v>
      </c>
      <c r="D28" s="123" t="s">
        <v>48</v>
      </c>
      <c r="E28" s="139" t="s">
        <v>50</v>
      </c>
      <c r="F28" t="str">
        <f t="shared" si="0"/>
        <v>Degaldi, Munshirhat Bazar, Matlab South, Chandpur 3640</v>
      </c>
      <c r="G28" t="str">
        <f>IFERROR(VLOOKUP(D28,Table14[],3,0),"")</f>
        <v/>
      </c>
      <c r="H28" t="str">
        <f>IF(LEN(Table13[[#This Row],[Vlookup_by_thana name]])=0,Table13[[#This Row],[vlookup_by_branch name]],Table13[[#This Row],[Vlookup_by_thana name]])</f>
        <v>Degaldi, Munshirhat Bazar, Matlab South, Chandpur 3640</v>
      </c>
      <c r="I28" s="23"/>
      <c r="L28" s="96" t="s">
        <v>2598</v>
      </c>
    </row>
    <row r="29" spans="1:12" ht="16.5" thickTop="1" thickBot="1">
      <c r="A29" s="133" t="s">
        <v>2432</v>
      </c>
      <c r="B29" s="134" t="s">
        <v>2425</v>
      </c>
      <c r="C29" s="134" t="s">
        <v>2433</v>
      </c>
      <c r="D29" s="124" t="s">
        <v>48</v>
      </c>
      <c r="E29" s="140" t="s">
        <v>51</v>
      </c>
      <c r="F29" t="str">
        <f t="shared" si="0"/>
        <v>Sarpar, Narayanpur Bazar, Matlab South, Chandpur 3640</v>
      </c>
      <c r="G29" t="str">
        <f>IFERROR(VLOOKUP(D29,Table14[],3,0),"")</f>
        <v/>
      </c>
      <c r="H29" t="str">
        <f>IF(LEN(Table13[[#This Row],[Vlookup_by_thana name]])=0,Table13[[#This Row],[vlookup_by_branch name]],Table13[[#This Row],[Vlookup_by_thana name]])</f>
        <v>Sarpar, Narayanpur Bazar, Matlab South, Chandpur 3640</v>
      </c>
      <c r="I29" s="23"/>
      <c r="L29" s="96" t="s">
        <v>2602</v>
      </c>
    </row>
    <row r="30" spans="1:12" ht="16.5" thickTop="1" thickBot="1">
      <c r="A30" s="131" t="s">
        <v>2434</v>
      </c>
      <c r="B30" s="132" t="s">
        <v>2425</v>
      </c>
      <c r="C30" s="132" t="s">
        <v>2435</v>
      </c>
      <c r="D30" s="123" t="s">
        <v>39</v>
      </c>
      <c r="E30" s="139" t="s">
        <v>52</v>
      </c>
      <c r="F30" t="str">
        <f t="shared" si="0"/>
        <v>Sadar Road, Natun Bazar, Patuakhali 8600</v>
      </c>
      <c r="G30" t="str">
        <f>IFERROR(VLOOKUP(D30,Table14[],3,0),"")</f>
        <v/>
      </c>
      <c r="H30" t="str">
        <f>IF(LEN(Table13[[#This Row],[Vlookup_by_thana name]])=0,Table13[[#This Row],[vlookup_by_branch name]],Table13[[#This Row],[Vlookup_by_thana name]])</f>
        <v>Sadar Road, Natun Bazar, Patuakhali 8600</v>
      </c>
      <c r="I30" s="23"/>
      <c r="L30" s="96" t="s">
        <v>3870</v>
      </c>
    </row>
    <row r="31" spans="1:12" ht="16.5" thickTop="1" thickBot="1">
      <c r="A31" s="133" t="s">
        <v>2436</v>
      </c>
      <c r="B31" s="134" t="s">
        <v>2425</v>
      </c>
      <c r="C31" s="134" t="s">
        <v>2437</v>
      </c>
      <c r="D31" s="124" t="s">
        <v>54</v>
      </c>
      <c r="E31" s="140" t="s">
        <v>53</v>
      </c>
      <c r="F31" t="str">
        <f t="shared" si="0"/>
        <v/>
      </c>
      <c r="G31" t="str">
        <f>IFERROR(VLOOKUP(D31,Table14[],3,0),"")</f>
        <v/>
      </c>
      <c r="H31" s="129" t="s">
        <v>2828</v>
      </c>
      <c r="I31" s="23" t="s">
        <v>4181</v>
      </c>
      <c r="L31" s="96" t="s">
        <v>2828</v>
      </c>
    </row>
    <row r="32" spans="1:12" ht="16.5" thickTop="1" thickBot="1">
      <c r="A32" s="131" t="s">
        <v>2438</v>
      </c>
      <c r="B32" s="132" t="s">
        <v>2425</v>
      </c>
      <c r="C32" s="132" t="s">
        <v>2439</v>
      </c>
      <c r="D32" s="123" t="s">
        <v>46</v>
      </c>
      <c r="E32" s="139" t="s">
        <v>55</v>
      </c>
      <c r="F32" t="str">
        <f t="shared" si="0"/>
        <v>Rupsha Bazar, Faridganj, Chandpur 3652</v>
      </c>
      <c r="G32" t="str">
        <f>IFERROR(VLOOKUP(D32,Table14[],3,0),"")</f>
        <v/>
      </c>
      <c r="H32" t="str">
        <f>IF(LEN(Table13[[#This Row],[Vlookup_by_thana name]])=0,Table13[[#This Row],[vlookup_by_branch name]],Table13[[#This Row],[Vlookup_by_thana name]])</f>
        <v>Rupsha Bazar, Faridganj, Chandpur 3652</v>
      </c>
      <c r="I32" s="23"/>
      <c r="L32" s="96" t="s">
        <v>2608</v>
      </c>
    </row>
    <row r="33" spans="1:12" ht="16.5" thickTop="1" thickBot="1">
      <c r="A33" s="133" t="s">
        <v>2440</v>
      </c>
      <c r="B33" s="134" t="s">
        <v>2425</v>
      </c>
      <c r="C33" s="134" t="s">
        <v>2441</v>
      </c>
      <c r="D33" s="124" t="s">
        <v>39</v>
      </c>
      <c r="E33" s="140" t="s">
        <v>56</v>
      </c>
      <c r="F33" t="str">
        <f t="shared" si="0"/>
        <v>Hatkhola Road, Kotwali, Barisal 8200</v>
      </c>
      <c r="G33" t="str">
        <f>IFERROR(VLOOKUP(D33,Table14[],3,0),"")</f>
        <v/>
      </c>
      <c r="H33" t="str">
        <f>IF(LEN(Table13[[#This Row],[Vlookup_by_thana name]])=0,Table13[[#This Row],[vlookup_by_branch name]],Table13[[#This Row],[Vlookup_by_thana name]])</f>
        <v>Hatkhola Road, Kotwali, Barisal 8200</v>
      </c>
      <c r="I33" s="23"/>
      <c r="L33" s="96" t="s">
        <v>2450</v>
      </c>
    </row>
    <row r="34" spans="1:12" ht="16.5" thickTop="1" thickBot="1">
      <c r="A34" s="131" t="s">
        <v>2442</v>
      </c>
      <c r="B34" s="132" t="s">
        <v>2425</v>
      </c>
      <c r="C34" s="132" t="s">
        <v>2443</v>
      </c>
      <c r="D34" s="123" t="s">
        <v>39</v>
      </c>
      <c r="E34" s="139" t="s">
        <v>57</v>
      </c>
      <c r="F34" t="str">
        <f t="shared" si="0"/>
        <v>JM Sengupta Road, Chandpur 3600</v>
      </c>
      <c r="G34" t="str">
        <f>IFERROR(VLOOKUP(D34,Table14[],3,0),"")</f>
        <v/>
      </c>
      <c r="H34" t="str">
        <f>IF(LEN(Table13[[#This Row],[Vlookup_by_thana name]])=0,Table13[[#This Row],[vlookup_by_branch name]],Table13[[#This Row],[Vlookup_by_thana name]])</f>
        <v>JM Sengupta Road, Chandpur 3600</v>
      </c>
      <c r="I34" s="23"/>
      <c r="K34" s="144"/>
      <c r="L34" s="96" t="s">
        <v>2614</v>
      </c>
    </row>
    <row r="35" spans="1:12" ht="16.5" thickTop="1" thickBot="1">
      <c r="A35" s="133" t="s">
        <v>2444</v>
      </c>
      <c r="B35" s="134" t="s">
        <v>2425</v>
      </c>
      <c r="C35" s="134" t="s">
        <v>2445</v>
      </c>
      <c r="D35" s="124" t="s">
        <v>41</v>
      </c>
      <c r="E35" s="140" t="s">
        <v>58</v>
      </c>
      <c r="F35" t="str">
        <f t="shared" si="0"/>
        <v/>
      </c>
      <c r="G35" t="str">
        <f>IFERROR(VLOOKUP(D35,Table14[],3,0),"")</f>
        <v/>
      </c>
      <c r="H35" s="143" t="s">
        <v>2586</v>
      </c>
      <c r="I35" s="23" t="s">
        <v>4181</v>
      </c>
      <c r="K35" s="144"/>
      <c r="L35" s="96" t="s">
        <v>2586</v>
      </c>
    </row>
    <row r="36" spans="1:12" ht="16.5" thickTop="1" thickBot="1">
      <c r="A36" s="131" t="s">
        <v>1307</v>
      </c>
      <c r="B36" s="132" t="s">
        <v>2425</v>
      </c>
      <c r="C36" s="132" t="s">
        <v>2446</v>
      </c>
      <c r="D36" s="123" t="s">
        <v>41</v>
      </c>
      <c r="E36" s="139" t="s">
        <v>59</v>
      </c>
      <c r="F36" t="str">
        <f t="shared" si="0"/>
        <v>Nandalalpur, Matlab North, Chandpur 3640</v>
      </c>
      <c r="G36" t="str">
        <f>IFERROR(VLOOKUP(D36,Table14[],3,0),"")</f>
        <v/>
      </c>
      <c r="H36" t="str">
        <f>IF(LEN(Table13[[#This Row],[Vlookup_by_thana name]])=0,Table13[[#This Row],[vlookup_by_branch name]],Table13[[#This Row],[Vlookup_by_thana name]])</f>
        <v>Nandalalpur, Matlab North, Chandpur 3640</v>
      </c>
      <c r="I36" s="23"/>
      <c r="L36" s="96" t="s">
        <v>2600</v>
      </c>
    </row>
    <row r="37" spans="1:12" ht="16.5" thickTop="1" thickBot="1">
      <c r="A37" s="133" t="s">
        <v>2447</v>
      </c>
      <c r="B37" s="134" t="s">
        <v>2425</v>
      </c>
      <c r="C37" s="134" t="s">
        <v>2448</v>
      </c>
      <c r="D37" s="124" t="s">
        <v>44</v>
      </c>
      <c r="E37" s="140" t="s">
        <v>60</v>
      </c>
      <c r="F37" t="str">
        <f t="shared" si="0"/>
        <v>Ramchandrapur, Kashemabad, Hajiganj, Chandpur 3611</v>
      </c>
      <c r="G37" t="str">
        <f>IFERROR(VLOOKUP(D37,Table14[],3,0),"")</f>
        <v>Hajiganj East Bazar, Hajiganj, Chandpur 3610</v>
      </c>
      <c r="H37" t="str">
        <f>IF(LEN(Table13[[#This Row],[Vlookup_by_thana name]])=0,Table13[[#This Row],[vlookup_by_branch name]],Table13[[#This Row],[Vlookup_by_thana name]])</f>
        <v>Hajiganj East Bazar, Hajiganj, Chandpur 3610</v>
      </c>
      <c r="I37" s="23"/>
      <c r="L37" s="96" t="s">
        <v>2590</v>
      </c>
    </row>
    <row r="38" spans="1:12" ht="16.5" thickTop="1" thickBot="1">
      <c r="A38" s="131" t="s">
        <v>2449</v>
      </c>
      <c r="B38" s="132" t="s">
        <v>2425</v>
      </c>
      <c r="C38" s="132" t="s">
        <v>2450</v>
      </c>
      <c r="D38" s="123" t="s">
        <v>46</v>
      </c>
      <c r="E38" s="139" t="s">
        <v>61</v>
      </c>
      <c r="F38" t="str">
        <f t="shared" si="0"/>
        <v>Balithuba, Candra Bazar, Foridganj, Chandpur 3651</v>
      </c>
      <c r="G38" t="str">
        <f>IFERROR(VLOOKUP(D38,Table14[],3,0),"")</f>
        <v/>
      </c>
      <c r="H38" t="str">
        <f>IF(LEN(Table13[[#This Row],[Vlookup_by_thana name]])=0,Table13[[#This Row],[vlookup_by_branch name]],Table13[[#This Row],[Vlookup_by_thana name]])</f>
        <v>Balithuba, Candra Bazar, Foridganj, Chandpur 3651</v>
      </c>
      <c r="I38" s="23"/>
      <c r="L38" s="96" t="s">
        <v>2580</v>
      </c>
    </row>
    <row r="39" spans="1:12" ht="16.5" thickTop="1" thickBot="1">
      <c r="A39" s="133" t="s">
        <v>2451</v>
      </c>
      <c r="B39" s="134" t="s">
        <v>2425</v>
      </c>
      <c r="C39" s="134" t="s">
        <v>2452</v>
      </c>
      <c r="D39" s="124" t="s">
        <v>63</v>
      </c>
      <c r="E39" s="140" t="s">
        <v>62</v>
      </c>
      <c r="F39" t="str">
        <f t="shared" si="0"/>
        <v>Algi Bazar, Chandpur</v>
      </c>
      <c r="G39" t="str">
        <f>IFERROR(VLOOKUP(D39,Table14[],3,0),"")</f>
        <v/>
      </c>
      <c r="H39" t="str">
        <f>IF(LEN(Table13[[#This Row],[Vlookup_by_thana name]])=0,Table13[[#This Row],[vlookup_by_branch name]],Table13[[#This Row],[Vlookup_by_thana name]])</f>
        <v>Algi Bazar, Chandpur</v>
      </c>
      <c r="I39" s="23"/>
      <c r="L39" s="96" t="s">
        <v>2576</v>
      </c>
    </row>
    <row r="40" spans="1:12" ht="16.5" thickTop="1" thickBot="1">
      <c r="A40" s="131" t="s">
        <v>2453</v>
      </c>
      <c r="B40" s="132" t="s">
        <v>2425</v>
      </c>
      <c r="C40" s="132" t="s">
        <v>2454</v>
      </c>
      <c r="D40" s="123" t="s">
        <v>39</v>
      </c>
      <c r="E40" s="139" t="s">
        <v>64</v>
      </c>
      <c r="F40" t="str">
        <f t="shared" si="0"/>
        <v/>
      </c>
      <c r="G40" t="str">
        <f>IFERROR(VLOOKUP(D40,Table14[],3,0),"")</f>
        <v/>
      </c>
      <c r="H40" s="143" t="s">
        <v>2588</v>
      </c>
      <c r="I40" s="23"/>
      <c r="L40" s="96" t="s">
        <v>2588</v>
      </c>
    </row>
    <row r="41" spans="1:12" ht="16.5" thickTop="1" thickBot="1">
      <c r="A41" s="133" t="s">
        <v>2455</v>
      </c>
      <c r="B41" s="134" t="s">
        <v>2425</v>
      </c>
      <c r="C41" s="134" t="s">
        <v>2456</v>
      </c>
      <c r="D41" s="124" t="s">
        <v>66</v>
      </c>
      <c r="E41" s="140" t="s">
        <v>65</v>
      </c>
      <c r="F41" t="str">
        <f t="shared" si="0"/>
        <v>Amirhat Bazar, Jagannath Hat, Raozan, Chittagong 4340</v>
      </c>
      <c r="G41" t="str">
        <f>IFERROR(VLOOKUP(D41,Table14[],3,0),"")</f>
        <v>Fakirhat Bazar, Raozan, Chittagong 4340</v>
      </c>
      <c r="H41" t="str">
        <f>IF(LEN(Table13[[#This Row],[Vlookup_by_thana name]])=0,Table13[[#This Row],[vlookup_by_branch name]],Table13[[#This Row],[Vlookup_by_thana name]])</f>
        <v>Fakirhat Bazar, Raozan, Chittagong 4340</v>
      </c>
      <c r="I41" s="23"/>
      <c r="L41" s="96" t="s">
        <v>2752</v>
      </c>
    </row>
    <row r="42" spans="1:12" ht="16.5" thickTop="1" thickBot="1">
      <c r="A42" s="131" t="s">
        <v>2457</v>
      </c>
      <c r="B42" s="132" t="s">
        <v>2425</v>
      </c>
      <c r="C42" s="132" t="s">
        <v>2458</v>
      </c>
      <c r="D42" s="123" t="s">
        <v>68</v>
      </c>
      <c r="E42" s="139" t="s">
        <v>67</v>
      </c>
      <c r="F42" t="str">
        <f t="shared" si="0"/>
        <v/>
      </c>
      <c r="G42" t="str">
        <f>IFERROR(VLOOKUP(D42,Table14[],3,0),"")</f>
        <v/>
      </c>
      <c r="H42" s="143" t="s">
        <v>2675</v>
      </c>
      <c r="I42" s="23" t="s">
        <v>4181</v>
      </c>
      <c r="L42" s="96" t="s">
        <v>2675</v>
      </c>
    </row>
    <row r="43" spans="1:12" ht="16.5" thickTop="1" thickBot="1">
      <c r="A43" s="133" t="s">
        <v>2459</v>
      </c>
      <c r="B43" s="134" t="s">
        <v>2425</v>
      </c>
      <c r="C43" s="134" t="s">
        <v>2460</v>
      </c>
      <c r="D43" s="124" t="s">
        <v>70</v>
      </c>
      <c r="E43" s="140" t="s">
        <v>69</v>
      </c>
      <c r="F43" t="str">
        <f t="shared" si="0"/>
        <v/>
      </c>
      <c r="G43" t="str">
        <f>IFERROR(VLOOKUP(D43,Table14[],3,0),"")</f>
        <v/>
      </c>
      <c r="H43" t="s">
        <v>4182</v>
      </c>
      <c r="I43" s="23" t="s">
        <v>4183</v>
      </c>
      <c r="L43" s="96" t="s">
        <v>4182</v>
      </c>
    </row>
    <row r="44" spans="1:12" ht="16.5" thickTop="1" thickBot="1">
      <c r="A44" s="131" t="s">
        <v>2461</v>
      </c>
      <c r="B44" s="132" t="s">
        <v>2425</v>
      </c>
      <c r="C44" s="132" t="s">
        <v>2462</v>
      </c>
      <c r="D44" s="123" t="s">
        <v>70</v>
      </c>
      <c r="E44" s="139" t="s">
        <v>71</v>
      </c>
      <c r="F44" t="str">
        <f t="shared" si="0"/>
        <v>SS Khaled Road, GPO, Kotwali, Chittagong 4000</v>
      </c>
      <c r="G44" t="str">
        <f>IFERROR(VLOOKUP(D44,Table14[],3,0),"")</f>
        <v/>
      </c>
      <c r="H44" t="str">
        <f>IF(LEN(Table13[[#This Row],[Vlookup_by_thana name]])=0,Table13[[#This Row],[vlookup_by_branch name]],Table13[[#This Row],[Vlookup_by_thana name]])</f>
        <v>SS Khaled Road, GPO, Kotwali, Chittagong 4000</v>
      </c>
      <c r="I44" s="23"/>
      <c r="L44" s="96" t="s">
        <v>2657</v>
      </c>
    </row>
    <row r="45" spans="1:12" ht="16.5" thickTop="1" thickBot="1">
      <c r="A45" s="133" t="s">
        <v>2463</v>
      </c>
      <c r="B45" s="134" t="s">
        <v>2425</v>
      </c>
      <c r="C45" s="134" t="s">
        <v>2464</v>
      </c>
      <c r="D45" s="124" t="s">
        <v>73</v>
      </c>
      <c r="E45" s="140" t="s">
        <v>72</v>
      </c>
      <c r="F45" t="str">
        <f t="shared" si="0"/>
        <v>Azadi Bazar, Fatikchari, Chittagong 4351</v>
      </c>
      <c r="G45" t="str">
        <f>IFERROR(VLOOKUP(D45,Table14[],3,0),"")</f>
        <v/>
      </c>
      <c r="H45" t="str">
        <f>IF(LEN(Table13[[#This Row],[Vlookup_by_thana name]])=0,Table13[[#This Row],[vlookup_by_branch name]],Table13[[#This Row],[Vlookup_by_thana name]])</f>
        <v>Azadi Bazar, Fatikchari, Chittagong 4351</v>
      </c>
      <c r="I45" s="23"/>
      <c r="L45" s="96" t="s">
        <v>2659</v>
      </c>
    </row>
    <row r="46" spans="1:12" ht="16.5" thickTop="1" thickBot="1">
      <c r="A46" s="131" t="s">
        <v>2465</v>
      </c>
      <c r="B46" s="132" t="s">
        <v>1314</v>
      </c>
      <c r="C46" s="132" t="s">
        <v>2466</v>
      </c>
      <c r="D46" s="123" t="s">
        <v>74</v>
      </c>
      <c r="E46" s="139" t="s">
        <v>74</v>
      </c>
      <c r="F46" t="str">
        <f t="shared" si="0"/>
        <v>Dhaka Trunk Road, Sitakunda, Chittagong 4310</v>
      </c>
      <c r="G46" t="str">
        <f>IFERROR(VLOOKUP(D46,Table14[],3,0),"")</f>
        <v>Dhaka Trunk Road, Sitakunda, Chittagong 4310</v>
      </c>
      <c r="H46" t="str">
        <f>IF(LEN(Table13[[#This Row],[Vlookup_by_thana name]])=0,Table13[[#This Row],[vlookup_by_branch name]],Table13[[#This Row],[Vlookup_by_thana name]])</f>
        <v>Dhaka Trunk Road, Sitakunda, Chittagong 4310</v>
      </c>
      <c r="I46" s="23"/>
      <c r="L46" s="96" t="s">
        <v>2766</v>
      </c>
    </row>
    <row r="47" spans="1:12" ht="16.5" thickTop="1" thickBot="1">
      <c r="A47" s="133" t="s">
        <v>1314</v>
      </c>
      <c r="B47" s="134" t="s">
        <v>1314</v>
      </c>
      <c r="C47" s="134" t="s">
        <v>2467</v>
      </c>
      <c r="D47" s="124" t="s">
        <v>76</v>
      </c>
      <c r="E47" s="140" t="s">
        <v>75</v>
      </c>
      <c r="F47" t="str">
        <f t="shared" si="0"/>
        <v>Masjid Road, Hinguli, Mirsarai, Chittagong 4326</v>
      </c>
      <c r="G47" t="str">
        <f>IFERROR(VLOOKUP(D47,Table14[],3,0),"")</f>
        <v/>
      </c>
      <c r="H47" t="str">
        <f>IF(LEN(Table13[[#This Row],[Vlookup_by_thana name]])=0,Table13[[#This Row],[vlookup_by_branch name]],Table13[[#This Row],[Vlookup_by_thana name]])</f>
        <v>Masjid Road, Hinguli, Mirsarai, Chittagong 4326</v>
      </c>
      <c r="I47" s="23"/>
      <c r="L47" s="96" t="s">
        <v>2665</v>
      </c>
    </row>
    <row r="48" spans="1:12" ht="16.5" thickTop="1" thickBot="1">
      <c r="A48" s="131" t="s">
        <v>2468</v>
      </c>
      <c r="B48" s="132" t="s">
        <v>1314</v>
      </c>
      <c r="C48" s="132" t="s">
        <v>2469</v>
      </c>
      <c r="D48" s="123" t="s">
        <v>74</v>
      </c>
      <c r="E48" s="139" t="s">
        <v>77</v>
      </c>
      <c r="F48" t="str">
        <f t="shared" si="0"/>
        <v>Dhaka Trunk Road, Baryadhala, Sitakunda, Chittagong 4311</v>
      </c>
      <c r="G48" t="str">
        <f>IFERROR(VLOOKUP(D48,Table14[],3,0),"")</f>
        <v>Dhaka Trunk Road, Sitakunda, Chittagong 4310</v>
      </c>
      <c r="H48" t="str">
        <f>IF(LEN(Table13[[#This Row],[Vlookup_by_thana name]])=0,Table13[[#This Row],[vlookup_by_branch name]],Table13[[#This Row],[Vlookup_by_thana name]])</f>
        <v>Dhaka Trunk Road, Sitakunda, Chittagong 4310</v>
      </c>
      <c r="I48" s="23"/>
      <c r="L48" s="96" t="s">
        <v>2766</v>
      </c>
    </row>
    <row r="49" spans="1:12" ht="16.5" thickTop="1" thickBot="1">
      <c r="A49" s="133" t="s">
        <v>2470</v>
      </c>
      <c r="B49" s="134" t="s">
        <v>1314</v>
      </c>
      <c r="C49" s="134" t="s">
        <v>2471</v>
      </c>
      <c r="D49" s="124" t="s">
        <v>74</v>
      </c>
      <c r="E49" s="140" t="s">
        <v>78</v>
      </c>
      <c r="F49" t="str">
        <f t="shared" si="0"/>
        <v/>
      </c>
      <c r="G49" t="str">
        <f>IFERROR(VLOOKUP(D49,Table14[],3,0),"")</f>
        <v>Dhaka Trunk Road, Sitakunda, Chittagong 4310</v>
      </c>
      <c r="H49" t="str">
        <f>IF(LEN(Table13[[#This Row],[Vlookup_by_thana name]])=0,Table13[[#This Row],[vlookup_by_branch name]],Table13[[#This Row],[Vlookup_by_thana name]])</f>
        <v>Dhaka Trunk Road, Sitakunda, Chittagong 4310</v>
      </c>
      <c r="I49" s="23"/>
      <c r="L49" s="96" t="s">
        <v>2766</v>
      </c>
    </row>
    <row r="50" spans="1:12" ht="16.5" thickTop="1" thickBot="1">
      <c r="A50" s="131" t="s">
        <v>2472</v>
      </c>
      <c r="B50" s="132" t="s">
        <v>1314</v>
      </c>
      <c r="C50" s="132" t="s">
        <v>2473</v>
      </c>
      <c r="D50" s="123" t="s">
        <v>80</v>
      </c>
      <c r="E50" s="139" t="s">
        <v>79</v>
      </c>
      <c r="F50" t="str">
        <f t="shared" si="0"/>
        <v>70 New Chakai Road, Kotwali, Chittagong 4000</v>
      </c>
      <c r="G50" t="str">
        <f>IFERROR(VLOOKUP(D50,Table14[],3,0),"")</f>
        <v/>
      </c>
      <c r="H50" t="str">
        <f>IF(LEN(Table13[[#This Row],[Vlookup_by_thana name]])=0,Table13[[#This Row],[vlookup_by_branch name]],Table13[[#This Row],[Vlookup_by_thana name]])</f>
        <v>70 New Chakai Road, Kotwali, Chittagong 4000</v>
      </c>
      <c r="I50" s="23"/>
      <c r="L50" s="96" t="s">
        <v>2669</v>
      </c>
    </row>
    <row r="51" spans="1:12" ht="16.5" thickTop="1" thickBot="1">
      <c r="A51" s="133" t="s">
        <v>2474</v>
      </c>
      <c r="B51" s="134" t="s">
        <v>1314</v>
      </c>
      <c r="C51" s="134" t="s">
        <v>2475</v>
      </c>
      <c r="D51" s="124" t="s">
        <v>82</v>
      </c>
      <c r="E51" s="140" t="s">
        <v>81</v>
      </c>
      <c r="F51" t="str">
        <f t="shared" si="0"/>
        <v>Chatteswari Road, Kotwali, Chittagong 4000</v>
      </c>
      <c r="G51" t="str">
        <f>IFERROR(VLOOKUP(D51,Table14[],3,0),"")</f>
        <v>Enaetur Rahman Sarak, Kotwali, Barisal 8200</v>
      </c>
      <c r="H51" t="str">
        <f>IF(LEN(Table13[[#This Row],[Vlookup_by_thana name]])=0,Table13[[#This Row],[vlookup_by_branch name]],Table13[[#This Row],[Vlookup_by_thana name]])</f>
        <v>Enaetur Rahman Sarak, Kotwali, Barisal 8200</v>
      </c>
      <c r="I51" s="23"/>
      <c r="L51" s="96" t="s">
        <v>2437</v>
      </c>
    </row>
    <row r="52" spans="1:12" ht="16.5" thickTop="1" thickBot="1">
      <c r="A52" s="131" t="s">
        <v>2476</v>
      </c>
      <c r="B52" s="132" t="s">
        <v>1314</v>
      </c>
      <c r="C52" s="132" t="s">
        <v>2477</v>
      </c>
      <c r="D52" s="123" t="s">
        <v>84</v>
      </c>
      <c r="E52" s="139" t="s">
        <v>83</v>
      </c>
      <c r="F52" t="str">
        <f t="shared" si="0"/>
        <v>Dhaka Trunk Road, Colonel Hat, Pahartali, Chittagong 4317</v>
      </c>
      <c r="G52" t="str">
        <f>IFERROR(VLOOKUP(D52,Table14[],3,0),"")</f>
        <v/>
      </c>
      <c r="H52" t="str">
        <f>IF(LEN(Table13[[#This Row],[Vlookup_by_thana name]])=0,Table13[[#This Row],[vlookup_by_branch name]],Table13[[#This Row],[Vlookup_by_thana name]])</f>
        <v>Dhaka Trunk Road, Colonel Hat, Pahartali, Chittagong 4317</v>
      </c>
      <c r="I52" s="23"/>
      <c r="L52" s="96" t="s">
        <v>2689</v>
      </c>
    </row>
    <row r="53" spans="1:12" ht="18.75" thickTop="1" thickBot="1">
      <c r="A53" s="133" t="s">
        <v>2478</v>
      </c>
      <c r="B53" s="134" t="s">
        <v>1314</v>
      </c>
      <c r="C53" s="134" t="s">
        <v>2479</v>
      </c>
      <c r="D53" s="124" t="s">
        <v>86</v>
      </c>
      <c r="E53" s="140" t="s">
        <v>85</v>
      </c>
      <c r="F53" t="str">
        <f t="shared" si="0"/>
        <v/>
      </c>
      <c r="G53" t="str">
        <f>IFERROR(VLOOKUP(D53,Table14[],3,0),"")</f>
        <v/>
      </c>
      <c r="H53" s="145" t="s">
        <v>4184</v>
      </c>
      <c r="I53" s="23" t="s">
        <v>4186</v>
      </c>
      <c r="L53" s="96" t="s">
        <v>4184</v>
      </c>
    </row>
    <row r="54" spans="1:12" ht="16.5" thickTop="1" thickBot="1">
      <c r="A54" s="131" t="s">
        <v>2480</v>
      </c>
      <c r="B54" s="132" t="s">
        <v>1314</v>
      </c>
      <c r="C54" s="132" t="s">
        <v>2481</v>
      </c>
      <c r="D54" s="123" t="s">
        <v>88</v>
      </c>
      <c r="E54" s="139" t="s">
        <v>87</v>
      </c>
      <c r="F54" t="str">
        <f t="shared" si="0"/>
        <v>Durgapur, Bharatvaj Hat, Mirsharai, Chittagong 4323</v>
      </c>
      <c r="G54" t="str">
        <f>IFERROR(VLOOKUP(D54,Table14[],3,0),"")</f>
        <v/>
      </c>
      <c r="H54" t="str">
        <f>IF(LEN(Table13[[#This Row],[Vlookup_by_thana name]])=0,Table13[[#This Row],[vlookup_by_branch name]],Table13[[#This Row],[Vlookup_by_thana name]])</f>
        <v>Durgapur, Bharatvaj Hat, Mirsharai, Chittagong 4323</v>
      </c>
      <c r="I54" s="23"/>
      <c r="L54" s="96" t="s">
        <v>2693</v>
      </c>
    </row>
    <row r="55" spans="1:12" ht="16.5" thickTop="1" thickBot="1">
      <c r="A55" s="133" t="s">
        <v>862</v>
      </c>
      <c r="B55" s="134" t="s">
        <v>1314</v>
      </c>
      <c r="C55" s="134" t="s">
        <v>2482</v>
      </c>
      <c r="D55" s="124" t="s">
        <v>91</v>
      </c>
      <c r="E55" s="140" t="s">
        <v>89</v>
      </c>
      <c r="F55" t="str">
        <f t="shared" si="0"/>
        <v>Subar Bazar, Feni</v>
      </c>
      <c r="G55" t="str">
        <f>IFERROR(VLOOKUP(D55,Table14[],3,0),"")</f>
        <v/>
      </c>
      <c r="H55" t="str">
        <f>IF(LEN(Table13[[#This Row],[Vlookup_by_thana name]])=0,Table13[[#This Row],[vlookup_by_branch name]],Table13[[#This Row],[Vlookup_by_thana name]])</f>
        <v>Subar Bazar, Feni</v>
      </c>
      <c r="I55" s="23"/>
      <c r="L55" s="96" t="s">
        <v>3108</v>
      </c>
    </row>
    <row r="56" spans="1:12" ht="16.5" thickTop="1" thickBot="1">
      <c r="A56" s="131" t="s">
        <v>2483</v>
      </c>
      <c r="B56" s="132" t="s">
        <v>2484</v>
      </c>
      <c r="C56" s="132" t="s">
        <v>2485</v>
      </c>
      <c r="D56" s="123" t="s">
        <v>70</v>
      </c>
      <c r="E56" s="139" t="s">
        <v>92</v>
      </c>
      <c r="F56" t="str">
        <f t="shared" si="0"/>
        <v/>
      </c>
      <c r="G56" t="str">
        <f>IFERROR(VLOOKUP(D56,Table14[],3,0),"")</f>
        <v/>
      </c>
      <c r="H56" s="143" t="s">
        <v>2695</v>
      </c>
      <c r="I56" s="23" t="s">
        <v>4181</v>
      </c>
      <c r="L56" s="96" t="s">
        <v>2695</v>
      </c>
    </row>
    <row r="57" spans="1:12" ht="16.5" thickTop="1" thickBot="1">
      <c r="A57" s="133" t="s">
        <v>2486</v>
      </c>
      <c r="B57" s="134" t="s">
        <v>2484</v>
      </c>
      <c r="C57" s="134" t="s">
        <v>2487</v>
      </c>
      <c r="D57" s="124" t="s">
        <v>84</v>
      </c>
      <c r="E57" s="140" t="s">
        <v>93</v>
      </c>
      <c r="F57" t="str">
        <f t="shared" si="0"/>
        <v/>
      </c>
      <c r="G57" t="str">
        <f>IFERROR(VLOOKUP(D57,Table14[],3,0),"")</f>
        <v/>
      </c>
      <c r="H57" s="143" t="s">
        <v>2699</v>
      </c>
      <c r="I57" s="23" t="s">
        <v>4181</v>
      </c>
      <c r="L57" s="96" t="s">
        <v>2699</v>
      </c>
    </row>
    <row r="58" spans="1:12" ht="16.5" thickTop="1" thickBot="1">
      <c r="A58" s="131" t="s">
        <v>2488</v>
      </c>
      <c r="B58" s="132" t="s">
        <v>2484</v>
      </c>
      <c r="C58" s="132" t="s">
        <v>2489</v>
      </c>
      <c r="D58" s="123" t="s">
        <v>95</v>
      </c>
      <c r="E58" s="139" t="s">
        <v>94</v>
      </c>
      <c r="F58" t="str">
        <f t="shared" si="0"/>
        <v>Eidgah, DT Road, Halishahar, Chittagong 4228</v>
      </c>
      <c r="G58" t="str">
        <f>IFERROR(VLOOKUP(D58,Table14[],3,0),"")</f>
        <v/>
      </c>
      <c r="H58" t="str">
        <f>IF(LEN(Table13[[#This Row],[Vlookup_by_thana name]])=0,Table13[[#This Row],[vlookup_by_branch name]],Table13[[#This Row],[Vlookup_by_thana name]])</f>
        <v>Eidgah, DT Road, Halishahar, Chittagong 4228</v>
      </c>
      <c r="I58" s="23"/>
      <c r="L58" s="96" t="s">
        <v>2704</v>
      </c>
    </row>
    <row r="59" spans="1:12" ht="18.75" thickTop="1" thickBot="1">
      <c r="A59" s="133" t="s">
        <v>2490</v>
      </c>
      <c r="B59" s="134" t="s">
        <v>2484</v>
      </c>
      <c r="C59" s="134" t="s">
        <v>2491</v>
      </c>
      <c r="D59" s="124" t="s">
        <v>97</v>
      </c>
      <c r="E59" s="140" t="s">
        <v>96</v>
      </c>
      <c r="F59" t="str">
        <f t="shared" si="0"/>
        <v/>
      </c>
      <c r="G59" t="str">
        <f>IFERROR(VLOOKUP(D59,Table14[],3,0),"")</f>
        <v/>
      </c>
      <c r="H59" s="145" t="s">
        <v>4185</v>
      </c>
      <c r="I59" s="23" t="s">
        <v>4186</v>
      </c>
      <c r="L59" s="96" t="s">
        <v>4185</v>
      </c>
    </row>
    <row r="60" spans="1:12" ht="16.5" thickTop="1" thickBot="1">
      <c r="A60" s="131" t="s">
        <v>2492</v>
      </c>
      <c r="B60" s="132" t="s">
        <v>2484</v>
      </c>
      <c r="C60" s="132" t="s">
        <v>2493</v>
      </c>
      <c r="D60" s="123" t="s">
        <v>99</v>
      </c>
      <c r="E60" s="139" t="s">
        <v>98</v>
      </c>
      <c r="F60" t="str">
        <f t="shared" si="0"/>
        <v/>
      </c>
      <c r="G60" t="str">
        <f>IFERROR(VLOOKUP(D60,Table14[],3,0),"")</f>
        <v/>
      </c>
      <c r="H60" s="143" t="s">
        <v>2707</v>
      </c>
      <c r="I60" s="23" t="s">
        <v>4181</v>
      </c>
      <c r="L60" s="96" t="s">
        <v>2707</v>
      </c>
    </row>
    <row r="61" spans="1:12" ht="18" thickTop="1" thickBot="1">
      <c r="A61" s="133" t="s">
        <v>2494</v>
      </c>
      <c r="B61" s="134" t="s">
        <v>2484</v>
      </c>
      <c r="C61" s="134" t="s">
        <v>2495</v>
      </c>
      <c r="D61" s="124" t="s">
        <v>101</v>
      </c>
      <c r="E61" s="140" t="s">
        <v>100</v>
      </c>
      <c r="F61" t="str">
        <f t="shared" si="0"/>
        <v/>
      </c>
      <c r="G61" t="str">
        <f>IFERROR(VLOOKUP(D61,Table14[],3,0),"")</f>
        <v/>
      </c>
      <c r="H61" s="146" t="s">
        <v>4187</v>
      </c>
      <c r="I61" s="23" t="s">
        <v>4186</v>
      </c>
      <c r="L61" s="96" t="s">
        <v>4187</v>
      </c>
    </row>
    <row r="62" spans="1:12" ht="16.5" thickTop="1" thickBot="1">
      <c r="A62" s="131" t="s">
        <v>2496</v>
      </c>
      <c r="B62" s="132" t="s">
        <v>2484</v>
      </c>
      <c r="C62" s="132" t="s">
        <v>2497</v>
      </c>
      <c r="D62" s="123" t="s">
        <v>97</v>
      </c>
      <c r="E62" s="139" t="s">
        <v>102</v>
      </c>
      <c r="F62" t="str">
        <f t="shared" si="0"/>
        <v>Bottoli Bazar, Kulgaon, Haji Saleh Bazar, Baizid Road, Chittagong 4216</v>
      </c>
      <c r="G62" t="str">
        <f>IFERROR(VLOOKUP(D62,Table14[],3,0),"")</f>
        <v/>
      </c>
      <c r="H62" t="str">
        <f>IF(LEN(Table13[[#This Row],[Vlookup_by_thana name]])=0,Table13[[#This Row],[vlookup_by_branch name]],Table13[[#This Row],[Vlookup_by_thana name]])</f>
        <v>Bottoli Bazar, Kulgaon, Haji Saleh Bazar, Baizid Road, Chittagong 4216</v>
      </c>
      <c r="I62" s="23"/>
      <c r="L62" s="96" t="s">
        <v>2713</v>
      </c>
    </row>
    <row r="63" spans="1:12" ht="16.5" thickTop="1" thickBot="1">
      <c r="A63" s="133" t="s">
        <v>2498</v>
      </c>
      <c r="B63" s="134" t="s">
        <v>2484</v>
      </c>
      <c r="C63" s="134" t="s">
        <v>2499</v>
      </c>
      <c r="D63" s="124" t="s">
        <v>70</v>
      </c>
      <c r="E63" s="140" t="s">
        <v>103</v>
      </c>
      <c r="F63" t="str">
        <f t="shared" si="0"/>
        <v>129 Jubilee Road, Kotwali, Chittagong 4000</v>
      </c>
      <c r="G63" t="str">
        <f>IFERROR(VLOOKUP(D63,Table14[],3,0),"")</f>
        <v/>
      </c>
      <c r="H63" t="str">
        <f>IF(LEN(Table13[[#This Row],[Vlookup_by_thana name]])=0,Table13[[#This Row],[vlookup_by_branch name]],Table13[[#This Row],[Vlookup_by_thana name]])</f>
        <v>129 Jubilee Road, Kotwali, Chittagong 4000</v>
      </c>
      <c r="I63" s="23"/>
      <c r="L63" s="96" t="s">
        <v>2715</v>
      </c>
    </row>
    <row r="64" spans="1:12" ht="16.5" thickTop="1" thickBot="1">
      <c r="A64" s="131" t="s">
        <v>2500</v>
      </c>
      <c r="B64" s="132" t="s">
        <v>2484</v>
      </c>
      <c r="C64" s="132" t="s">
        <v>2501</v>
      </c>
      <c r="D64" s="123" t="s">
        <v>82</v>
      </c>
      <c r="E64" s="139" t="s">
        <v>104</v>
      </c>
      <c r="F64" t="str">
        <f t="shared" si="0"/>
        <v>Kapashgola, Panchlaish, Chittagong 4000</v>
      </c>
      <c r="G64" t="str">
        <f>IFERROR(VLOOKUP(D64,Table14[],3,0),"")</f>
        <v>Enaetur Rahman Sarak, Kotwali, Barisal 8200</v>
      </c>
      <c r="H64" t="str">
        <f>IF(LEN(Table13[[#This Row],[Vlookup_by_thana name]])=0,Table13[[#This Row],[vlookup_by_branch name]],Table13[[#This Row],[Vlookup_by_thana name]])</f>
        <v>Enaetur Rahman Sarak, Kotwali, Barisal 8200</v>
      </c>
      <c r="I64" s="23"/>
      <c r="L64" s="96" t="s">
        <v>2437</v>
      </c>
    </row>
    <row r="65" spans="1:12" ht="16.5" thickTop="1" thickBot="1">
      <c r="A65" s="133" t="s">
        <v>2502</v>
      </c>
      <c r="B65" s="134" t="s">
        <v>2484</v>
      </c>
      <c r="C65" s="134" t="s">
        <v>2503</v>
      </c>
      <c r="D65" s="124" t="s">
        <v>70</v>
      </c>
      <c r="E65" s="140" t="s">
        <v>105</v>
      </c>
      <c r="F65" t="str">
        <f t="shared" si="0"/>
        <v>Khatunganj Road, Kotwali, Chittagong 4000</v>
      </c>
      <c r="G65" t="str">
        <f>IFERROR(VLOOKUP(D65,Table14[],3,0),"")</f>
        <v/>
      </c>
      <c r="H65" t="str">
        <f>IF(LEN(Table13[[#This Row],[Vlookup_by_thana name]])=0,Table13[[#This Row],[vlookup_by_branch name]],Table13[[#This Row],[Vlookup_by_thana name]])</f>
        <v>Khatunganj Road, Kotwali, Chittagong 4000</v>
      </c>
      <c r="I65" s="23"/>
      <c r="L65" s="96" t="s">
        <v>2721</v>
      </c>
    </row>
    <row r="66" spans="1:12" ht="16.5" thickTop="1" thickBot="1">
      <c r="A66" s="131" t="s">
        <v>2504</v>
      </c>
      <c r="B66" s="132" t="s">
        <v>2484</v>
      </c>
      <c r="C66" s="132" t="s">
        <v>2505</v>
      </c>
      <c r="D66" s="123" t="s">
        <v>70</v>
      </c>
      <c r="E66" s="139" t="s">
        <v>106</v>
      </c>
      <c r="F66" t="str">
        <f t="shared" si="0"/>
        <v>1012-1013 Laldighi East Side, Kotwali, Chittagong 4000</v>
      </c>
      <c r="G66" t="str">
        <f>IFERROR(VLOOKUP(D66,Table14[],3,0),"")</f>
        <v/>
      </c>
      <c r="H66" t="str">
        <f>IF(LEN(Table13[[#This Row],[Vlookup_by_thana name]])=0,Table13[[#This Row],[vlookup_by_branch name]],Table13[[#This Row],[Vlookup_by_thana name]])</f>
        <v>1012-1013 Laldighi East Side, Kotwali, Chittagong 4000</v>
      </c>
      <c r="I66" s="23"/>
      <c r="L66" s="96" t="s">
        <v>2726</v>
      </c>
    </row>
    <row r="67" spans="1:12" ht="16.5" thickTop="1" thickBot="1">
      <c r="A67" s="133" t="s">
        <v>2506</v>
      </c>
      <c r="B67" s="134" t="s">
        <v>2484</v>
      </c>
      <c r="C67" s="134" t="s">
        <v>2507</v>
      </c>
      <c r="D67" s="124" t="s">
        <v>107</v>
      </c>
      <c r="E67" s="140" t="s">
        <v>11</v>
      </c>
      <c r="F67" t="str">
        <f t="shared" ref="F67:F130" si="1">IFERROR(VLOOKUP(E67,$A$2:$C$922,3,0),"")</f>
        <v/>
      </c>
      <c r="G67" t="str">
        <f>IFERROR(VLOOKUP(D67,Table14[],3,0),"")</f>
        <v/>
      </c>
      <c r="H67" s="143" t="s">
        <v>2683</v>
      </c>
      <c r="I67" s="23" t="s">
        <v>4181</v>
      </c>
      <c r="L67" s="96" t="s">
        <v>2683</v>
      </c>
    </row>
    <row r="68" spans="1:12" ht="16.5" thickTop="1" thickBot="1">
      <c r="A68" s="131" t="s">
        <v>2508</v>
      </c>
      <c r="B68" s="132" t="s">
        <v>2484</v>
      </c>
      <c r="C68" s="132" t="s">
        <v>2509</v>
      </c>
      <c r="D68" s="123" t="s">
        <v>73</v>
      </c>
      <c r="E68" s="139" t="s">
        <v>108</v>
      </c>
      <c r="F68" t="str">
        <f t="shared" si="1"/>
        <v>Nazirhat Bazar, Fatikchhari, Chittagong 4353</v>
      </c>
      <c r="G68" t="str">
        <f>IFERROR(VLOOKUP(D68,Table14[],3,0),"")</f>
        <v/>
      </c>
      <c r="H68" t="str">
        <f>IF(LEN(Table13[[#This Row],[Vlookup_by_thana name]])=0,Table13[[#This Row],[vlookup_by_branch name]],Table13[[#This Row],[Vlookup_by_thana name]])</f>
        <v>Nazirhat Bazar, Fatikchhari, Chittagong 4353</v>
      </c>
      <c r="I68" s="23"/>
      <c r="L68" s="96" t="s">
        <v>2742</v>
      </c>
    </row>
    <row r="69" spans="1:12" ht="16.5" thickTop="1" thickBot="1">
      <c r="A69" s="133" t="s">
        <v>2510</v>
      </c>
      <c r="B69" s="134" t="s">
        <v>2484</v>
      </c>
      <c r="C69" s="134" t="s">
        <v>2511</v>
      </c>
      <c r="D69" s="124" t="s">
        <v>70</v>
      </c>
      <c r="E69" s="140" t="s">
        <v>109</v>
      </c>
      <c r="F69" t="str">
        <f t="shared" si="1"/>
        <v/>
      </c>
      <c r="G69" t="str">
        <f>IFERROR(VLOOKUP(D69,Table14[],3,0),"")</f>
        <v/>
      </c>
      <c r="H69" s="143" t="s">
        <v>2744</v>
      </c>
      <c r="I69" s="23" t="s">
        <v>4181</v>
      </c>
      <c r="L69" s="96" t="s">
        <v>2744</v>
      </c>
    </row>
    <row r="70" spans="1:12" ht="16.5" thickTop="1" thickBot="1">
      <c r="A70" s="131" t="s">
        <v>2512</v>
      </c>
      <c r="B70" s="132" t="s">
        <v>2484</v>
      </c>
      <c r="C70" s="132" t="s">
        <v>2513</v>
      </c>
      <c r="D70" s="123" t="s">
        <v>110</v>
      </c>
      <c r="E70" s="139" t="s">
        <v>110</v>
      </c>
      <c r="F70" t="str">
        <f t="shared" si="1"/>
        <v>DT Road, Pahartali Bazar, Chittagong 4202</v>
      </c>
      <c r="G70" t="str">
        <f>IFERROR(VLOOKUP(D70,Table14[],3,0),"")</f>
        <v>DT Road, Pahartali Bazar, Chittagong 4202</v>
      </c>
      <c r="H70" t="str">
        <f>IF(LEN(Table13[[#This Row],[Vlookup_by_thana name]])=0,Table13[[#This Row],[vlookup_by_branch name]],Table13[[#This Row],[Vlookup_by_thana name]])</f>
        <v>DT Road, Pahartali Bazar, Chittagong 4202</v>
      </c>
      <c r="I70" s="23"/>
      <c r="L70" s="96" t="s">
        <v>2745</v>
      </c>
    </row>
    <row r="71" spans="1:12" ht="16.5" thickTop="1" thickBot="1">
      <c r="A71" s="133" t="s">
        <v>2514</v>
      </c>
      <c r="B71" s="134" t="s">
        <v>2484</v>
      </c>
      <c r="C71" s="134" t="s">
        <v>2515</v>
      </c>
      <c r="D71" s="124" t="s">
        <v>112</v>
      </c>
      <c r="E71" s="140" t="s">
        <v>111</v>
      </c>
      <c r="F71" t="str">
        <f t="shared" si="1"/>
        <v/>
      </c>
      <c r="G71" t="str">
        <f>IFERROR(VLOOKUP(D71,Table14[],3,0),"")</f>
        <v/>
      </c>
      <c r="H71" s="143" t="s">
        <v>2685</v>
      </c>
      <c r="I71" s="23" t="s">
        <v>4181</v>
      </c>
      <c r="L71" s="96" t="s">
        <v>2685</v>
      </c>
    </row>
    <row r="72" spans="1:12" ht="16.5" thickTop="1" thickBot="1">
      <c r="A72" s="131" t="s">
        <v>2516</v>
      </c>
      <c r="B72" s="132" t="s">
        <v>2484</v>
      </c>
      <c r="C72" s="132" t="s">
        <v>2517</v>
      </c>
      <c r="D72" s="123" t="s">
        <v>66</v>
      </c>
      <c r="E72" s="139" t="s">
        <v>113</v>
      </c>
      <c r="F72" t="str">
        <f t="shared" si="1"/>
        <v/>
      </c>
      <c r="G72" t="str">
        <f>IFERROR(VLOOKUP(D72,Table14[],3,0),"")</f>
        <v>Fakirhat Bazar, Raozan, Chittagong 4340</v>
      </c>
      <c r="H72" t="str">
        <f>IF(LEN(Table13[[#This Row],[Vlookup_by_thana name]])=0,Table13[[#This Row],[vlookup_by_branch name]],Table13[[#This Row],[Vlookup_by_thana name]])</f>
        <v>Fakirhat Bazar, Raozan, Chittagong 4340</v>
      </c>
      <c r="I72" s="23"/>
      <c r="L72" s="96" t="s">
        <v>2752</v>
      </c>
    </row>
    <row r="73" spans="1:12" ht="16.5" thickTop="1" thickBot="1">
      <c r="A73" s="133" t="s">
        <v>2518</v>
      </c>
      <c r="B73" s="134" t="s">
        <v>2484</v>
      </c>
      <c r="C73" s="134" t="s">
        <v>2519</v>
      </c>
      <c r="D73" s="124" t="s">
        <v>115</v>
      </c>
      <c r="E73" s="140" t="s">
        <v>114</v>
      </c>
      <c r="F73" t="str">
        <f t="shared" si="1"/>
        <v/>
      </c>
      <c r="G73" t="str">
        <f>IFERROR(VLOOKUP(D73,Table14[],3,0),"")</f>
        <v>Sadarghat, Chapai Nawabganj 6300</v>
      </c>
      <c r="H73" t="str">
        <f>IF(LEN(Table13[[#This Row],[Vlookup_by_thana name]])=0,Table13[[#This Row],[vlookup_by_branch name]],Table13[[#This Row],[Vlookup_by_thana name]])</f>
        <v>Sadarghat, Chapai Nawabganj 6300</v>
      </c>
      <c r="I73" s="23"/>
      <c r="L73" s="96" t="s">
        <v>2638</v>
      </c>
    </row>
    <row r="74" spans="1:12" ht="16.5" thickTop="1" thickBot="1">
      <c r="A74" s="131" t="s">
        <v>2520</v>
      </c>
      <c r="B74" s="132" t="s">
        <v>2484</v>
      </c>
      <c r="C74" s="132" t="s">
        <v>2521</v>
      </c>
      <c r="D74" s="123" t="s">
        <v>115</v>
      </c>
      <c r="E74" s="139" t="s">
        <v>115</v>
      </c>
      <c r="F74" t="str">
        <f t="shared" si="1"/>
        <v>Sadarghat, Chapai Nawabganj 6300</v>
      </c>
      <c r="G74" t="str">
        <f>IFERROR(VLOOKUP(D74,Table14[],3,0),"")</f>
        <v>Sadarghat, Chapai Nawabganj 6300</v>
      </c>
      <c r="H74" t="str">
        <f>IF(LEN(Table13[[#This Row],[Vlookup_by_thana name]])=0,Table13[[#This Row],[vlookup_by_branch name]],Table13[[#This Row],[Vlookup_by_thana name]])</f>
        <v>Sadarghat, Chapai Nawabganj 6300</v>
      </c>
      <c r="I74" s="23"/>
      <c r="L74" s="96" t="s">
        <v>2638</v>
      </c>
    </row>
    <row r="75" spans="1:12" ht="16.5" thickTop="1" thickBot="1">
      <c r="A75" s="133" t="s">
        <v>2522</v>
      </c>
      <c r="B75" s="134" t="s">
        <v>2484</v>
      </c>
      <c r="C75" s="134" t="s">
        <v>2523</v>
      </c>
      <c r="D75" s="124" t="s">
        <v>99</v>
      </c>
      <c r="E75" s="140" t="s">
        <v>116</v>
      </c>
      <c r="F75" t="str">
        <f t="shared" si="1"/>
        <v/>
      </c>
      <c r="G75" t="str">
        <f>IFERROR(VLOOKUP(D75,Table14[],3,0),"")</f>
        <v/>
      </c>
      <c r="H75" s="143" t="s">
        <v>2765</v>
      </c>
      <c r="I75" s="23" t="s">
        <v>4181</v>
      </c>
      <c r="L75" s="96" t="s">
        <v>2765</v>
      </c>
    </row>
    <row r="76" spans="1:12" ht="16.5" thickTop="1" thickBot="1">
      <c r="A76" s="131" t="s">
        <v>2524</v>
      </c>
      <c r="B76" s="132" t="s">
        <v>2484</v>
      </c>
      <c r="C76" s="132" t="s">
        <v>2525</v>
      </c>
      <c r="D76" s="123" t="s">
        <v>101</v>
      </c>
      <c r="E76" s="139" t="s">
        <v>117</v>
      </c>
      <c r="F76" t="str">
        <f t="shared" si="1"/>
        <v/>
      </c>
      <c r="G76" t="str">
        <f>IFERROR(VLOOKUP(D76,Table14[],3,0),"")</f>
        <v/>
      </c>
      <c r="H76" s="143" t="s">
        <v>2768</v>
      </c>
      <c r="I76" s="23" t="s">
        <v>4181</v>
      </c>
      <c r="L76" s="96" t="s">
        <v>2768</v>
      </c>
    </row>
    <row r="77" spans="1:12" ht="16.5" thickTop="1" thickBot="1">
      <c r="A77" s="133" t="s">
        <v>2526</v>
      </c>
      <c r="B77" s="134" t="s">
        <v>2484</v>
      </c>
      <c r="C77" s="134" t="s">
        <v>2527</v>
      </c>
      <c r="D77" s="124" t="s">
        <v>115</v>
      </c>
      <c r="E77" s="140" t="s">
        <v>118</v>
      </c>
      <c r="F77" t="str">
        <f t="shared" si="1"/>
        <v/>
      </c>
      <c r="G77" t="str">
        <f>IFERROR(VLOOKUP(D77,Table14[],3,0),"")</f>
        <v>Sadarghat, Chapai Nawabganj 6300</v>
      </c>
      <c r="H77" t="str">
        <f>IF(LEN(Table13[[#This Row],[Vlookup_by_thana name]])=0,Table13[[#This Row],[vlookup_by_branch name]],Table13[[#This Row],[Vlookup_by_thana name]])</f>
        <v>Sadarghat, Chapai Nawabganj 6300</v>
      </c>
      <c r="I77" s="23"/>
      <c r="L77" s="96" t="s">
        <v>2638</v>
      </c>
    </row>
    <row r="78" spans="1:12" ht="16.5" thickTop="1" thickBot="1">
      <c r="A78" s="131" t="s">
        <v>2528</v>
      </c>
      <c r="B78" s="132" t="s">
        <v>2484</v>
      </c>
      <c r="C78" s="132" t="s">
        <v>2529</v>
      </c>
      <c r="D78" s="123" t="s">
        <v>120</v>
      </c>
      <c r="E78" s="139" t="s">
        <v>119</v>
      </c>
      <c r="F78" t="str">
        <f t="shared" si="1"/>
        <v/>
      </c>
      <c r="G78" t="str">
        <f>IFERROR(VLOOKUP(D78,Table14[],3,0),"")</f>
        <v>Hathazari Bus Station, Hathazari, Chittagong 4330</v>
      </c>
      <c r="H78" t="str">
        <f>IF(LEN(Table13[[#This Row],[Vlookup_by_thana name]])=0,Table13[[#This Row],[vlookup_by_branch name]],Table13[[#This Row],[Vlookup_by_thana name]])</f>
        <v>Hathazari Bus Station, Hathazari, Chittagong 4330</v>
      </c>
      <c r="I78" s="23"/>
      <c r="L78" s="96" t="s">
        <v>2705</v>
      </c>
    </row>
    <row r="79" spans="1:12" ht="16.5" thickTop="1" thickBot="1">
      <c r="A79" s="133" t="s">
        <v>2530</v>
      </c>
      <c r="B79" s="134" t="s">
        <v>2484</v>
      </c>
      <c r="C79" s="134" t="s">
        <v>2531</v>
      </c>
      <c r="D79" s="124" t="s">
        <v>101</v>
      </c>
      <c r="E79" s="140" t="s">
        <v>121</v>
      </c>
      <c r="F79" t="str">
        <f t="shared" si="1"/>
        <v/>
      </c>
      <c r="G79" t="str">
        <f>IFERROR(VLOOKUP(D79,Table14[],3,0),"")</f>
        <v/>
      </c>
      <c r="H79" t="s">
        <v>4188</v>
      </c>
      <c r="I79" s="23"/>
      <c r="L79" s="96" t="s">
        <v>4188</v>
      </c>
    </row>
    <row r="80" spans="1:12" ht="16.5" thickTop="1" thickBot="1">
      <c r="A80" s="131" t="s">
        <v>2532</v>
      </c>
      <c r="B80" s="132" t="s">
        <v>2484</v>
      </c>
      <c r="C80" s="132" t="s">
        <v>2533</v>
      </c>
      <c r="D80" s="123" t="s">
        <v>120</v>
      </c>
      <c r="E80" s="139" t="s">
        <v>122</v>
      </c>
      <c r="F80" t="str">
        <f t="shared" si="1"/>
        <v>Modunaghat Bazar, South Madarsha, Noor Ali Bari, Hathazari, Chittagong 4337</v>
      </c>
      <c r="G80" t="str">
        <f>IFERROR(VLOOKUP(D80,Table14[],3,0),"")</f>
        <v>Hathazari Bus Station, Hathazari, Chittagong 4330</v>
      </c>
      <c r="H80" t="str">
        <f>IF(LEN(Table13[[#This Row],[Vlookup_by_thana name]])=0,Table13[[#This Row],[vlookup_by_branch name]],Table13[[#This Row],[Vlookup_by_thana name]])</f>
        <v>Hathazari Bus Station, Hathazari, Chittagong 4330</v>
      </c>
      <c r="I80" s="23"/>
      <c r="L80" s="96" t="s">
        <v>2705</v>
      </c>
    </row>
    <row r="81" spans="1:12" ht="16.5" thickTop="1" thickBot="1">
      <c r="A81" s="133" t="s">
        <v>2534</v>
      </c>
      <c r="B81" s="134" t="s">
        <v>2484</v>
      </c>
      <c r="C81" s="134" t="s">
        <v>2535</v>
      </c>
      <c r="D81" s="124" t="s">
        <v>101</v>
      </c>
      <c r="E81" s="140" t="s">
        <v>123</v>
      </c>
      <c r="F81" t="str">
        <f t="shared" si="1"/>
        <v>Amanat Khan Sarak, Chittagong Port, Kotwali, Chittagong 4100</v>
      </c>
      <c r="G81" t="str">
        <f>IFERROR(VLOOKUP(D81,Table14[],3,0),"")</f>
        <v/>
      </c>
      <c r="H81" t="str">
        <f>IF(LEN(Table13[[#This Row],[Vlookup_by_thana name]])=0,Table13[[#This Row],[vlookup_by_branch name]],Table13[[#This Row],[Vlookup_by_thana name]])</f>
        <v>Amanat Khan Sarak, Chittagong Port, Kotwali, Chittagong 4100</v>
      </c>
      <c r="I81" s="23"/>
      <c r="L81" s="96" t="s">
        <v>2645</v>
      </c>
    </row>
    <row r="82" spans="1:12" ht="16.5" thickTop="1" thickBot="1">
      <c r="A82" s="131" t="s">
        <v>2536</v>
      </c>
      <c r="B82" s="132" t="s">
        <v>2484</v>
      </c>
      <c r="C82" s="132" t="s">
        <v>2537</v>
      </c>
      <c r="D82" s="123" t="s">
        <v>68</v>
      </c>
      <c r="E82" s="139" t="s">
        <v>124</v>
      </c>
      <c r="F82" t="str">
        <f t="shared" si="1"/>
        <v>Steel Mills, Potenga, Chittagong 4200</v>
      </c>
      <c r="G82" t="str">
        <f>IFERROR(VLOOKUP(D82,Table14[],3,0),"")</f>
        <v/>
      </c>
      <c r="H82" t="str">
        <f>IF(LEN(Table13[[#This Row],[Vlookup_by_thana name]])=0,Table13[[#This Row],[vlookup_by_branch name]],Table13[[#This Row],[Vlookup_by_thana name]])</f>
        <v>Steel Mills, Potenga, Chittagong 4200</v>
      </c>
      <c r="I82" s="23"/>
      <c r="L82" s="96" t="s">
        <v>2770</v>
      </c>
    </row>
    <row r="83" spans="1:12" ht="16.5" thickTop="1" thickBot="1">
      <c r="A83" s="133" t="s">
        <v>2538</v>
      </c>
      <c r="B83" s="134" t="s">
        <v>2484</v>
      </c>
      <c r="C83" s="134" t="s">
        <v>2539</v>
      </c>
      <c r="D83" s="124" t="s">
        <v>126</v>
      </c>
      <c r="E83" s="140" t="s">
        <v>125</v>
      </c>
      <c r="F83" t="str">
        <f t="shared" si="1"/>
        <v>Jakir Hossain Road, Dampara, Khulshi, Chittagong 4000</v>
      </c>
      <c r="G83" t="str">
        <f>IFERROR(VLOOKUP(D83,Table14[],3,0),"")</f>
        <v/>
      </c>
      <c r="H83" t="str">
        <f>IF(LEN(Table13[[#This Row],[Vlookup_by_thana name]])=0,Table13[[#This Row],[vlookup_by_branch name]],Table13[[#This Row],[Vlookup_by_thana name]])</f>
        <v>Jakir Hossain Road, Dampara, Khulshi, Chittagong 4000</v>
      </c>
      <c r="I83" s="23"/>
      <c r="L83" s="96" t="s">
        <v>2724</v>
      </c>
    </row>
    <row r="84" spans="1:12" ht="16.5" thickTop="1" thickBot="1">
      <c r="A84" s="131" t="s">
        <v>2540</v>
      </c>
      <c r="B84" s="132" t="s">
        <v>2484</v>
      </c>
      <c r="C84" s="132" t="s">
        <v>2541</v>
      </c>
      <c r="D84" s="123" t="s">
        <v>120</v>
      </c>
      <c r="E84" s="139" t="s">
        <v>127</v>
      </c>
      <c r="F84" t="str">
        <f t="shared" si="1"/>
        <v/>
      </c>
      <c r="G84" t="str">
        <f>IFERROR(VLOOKUP(D84,Table14[],3,0),"")</f>
        <v>Hathazari Bus Station, Hathazari, Chittagong 4330</v>
      </c>
      <c r="H84" t="str">
        <f>IF(LEN(Table13[[#This Row],[Vlookup_by_thana name]])=0,Table13[[#This Row],[vlookup_by_branch name]],Table13[[#This Row],[Vlookup_by_thana name]])</f>
        <v>Hathazari Bus Station, Hathazari, Chittagong 4330</v>
      </c>
      <c r="I84" s="23"/>
      <c r="L84" s="96" t="s">
        <v>2705</v>
      </c>
    </row>
    <row r="85" spans="1:12" ht="16.5" thickTop="1" thickBot="1">
      <c r="A85" s="133" t="s">
        <v>2542</v>
      </c>
      <c r="B85" s="134" t="s">
        <v>2484</v>
      </c>
      <c r="C85" s="134" t="s">
        <v>2543</v>
      </c>
      <c r="D85" s="124" t="s">
        <v>73</v>
      </c>
      <c r="E85" s="140" t="s">
        <v>128</v>
      </c>
      <c r="F85" t="str">
        <f t="shared" si="1"/>
        <v/>
      </c>
      <c r="G85" t="str">
        <f>IFERROR(VLOOKUP(D85,Table14[],3,0),"")</f>
        <v/>
      </c>
      <c r="H85" s="143" t="s">
        <v>2763</v>
      </c>
      <c r="I85" s="23" t="s">
        <v>4181</v>
      </c>
      <c r="L85" s="96" t="s">
        <v>2763</v>
      </c>
    </row>
    <row r="86" spans="1:12" ht="16.5" thickTop="1" thickBot="1">
      <c r="A86" s="131" t="s">
        <v>2544</v>
      </c>
      <c r="B86" s="132" t="s">
        <v>2545</v>
      </c>
      <c r="C86" s="132" t="s">
        <v>2546</v>
      </c>
      <c r="D86" s="123" t="s">
        <v>126</v>
      </c>
      <c r="E86" s="139" t="s">
        <v>129</v>
      </c>
      <c r="F86" t="str">
        <f t="shared" si="1"/>
        <v/>
      </c>
      <c r="G86" t="str">
        <f>IFERROR(VLOOKUP(D86,Table14[],3,0),"")</f>
        <v/>
      </c>
      <c r="H86" s="143" t="s">
        <v>2728</v>
      </c>
      <c r="I86" s="23" t="s">
        <v>4181</v>
      </c>
      <c r="L86" s="96" t="s">
        <v>2728</v>
      </c>
    </row>
    <row r="87" spans="1:12" ht="16.5" thickTop="1" thickBot="1">
      <c r="A87" s="133" t="s">
        <v>2547</v>
      </c>
      <c r="B87" s="134" t="s">
        <v>2545</v>
      </c>
      <c r="C87" s="134" t="s">
        <v>2548</v>
      </c>
      <c r="D87" s="124" t="s">
        <v>131</v>
      </c>
      <c r="E87" s="140" t="s">
        <v>130</v>
      </c>
      <c r="F87" t="str">
        <f t="shared" si="1"/>
        <v/>
      </c>
      <c r="G87" t="str">
        <f>IFERROR(VLOOKUP(D87,Table14[],3,0),"")</f>
        <v/>
      </c>
      <c r="H87" s="143" t="s">
        <v>2661</v>
      </c>
      <c r="I87" s="23" t="s">
        <v>4181</v>
      </c>
      <c r="L87" s="96" t="s">
        <v>2661</v>
      </c>
    </row>
    <row r="88" spans="1:12" ht="16.5" thickTop="1" thickBot="1">
      <c r="A88" s="131" t="s">
        <v>2549</v>
      </c>
      <c r="B88" s="132" t="s">
        <v>2545</v>
      </c>
      <c r="C88" s="132" t="s">
        <v>2550</v>
      </c>
      <c r="D88" s="123" t="s">
        <v>95</v>
      </c>
      <c r="E88" s="139" t="s">
        <v>132</v>
      </c>
      <c r="F88" t="str">
        <f t="shared" si="1"/>
        <v/>
      </c>
      <c r="G88" t="str">
        <f>IFERROR(VLOOKUP(D88,Table14[],3,0),"")</f>
        <v/>
      </c>
      <c r="H88" s="143" t="s">
        <v>2653</v>
      </c>
      <c r="I88" s="23" t="s">
        <v>4181</v>
      </c>
      <c r="L88" s="96" t="s">
        <v>2653</v>
      </c>
    </row>
    <row r="89" spans="1:12" ht="16.5" thickTop="1" thickBot="1">
      <c r="A89" s="133" t="s">
        <v>2551</v>
      </c>
      <c r="B89" s="134" t="s">
        <v>2545</v>
      </c>
      <c r="C89" s="134" t="s">
        <v>2552</v>
      </c>
      <c r="D89" s="124" t="s">
        <v>134</v>
      </c>
      <c r="E89" s="140" t="s">
        <v>133</v>
      </c>
      <c r="F89" t="str">
        <f t="shared" si="1"/>
        <v/>
      </c>
      <c r="G89" t="str">
        <f>IFERROR(VLOOKUP(D89,Table14[],3,0),"")</f>
        <v/>
      </c>
      <c r="H89" s="143" t="s">
        <v>2679</v>
      </c>
      <c r="I89" s="23" t="s">
        <v>4181</v>
      </c>
      <c r="L89" s="96" t="s">
        <v>2679</v>
      </c>
    </row>
    <row r="90" spans="1:12" ht="16.5" thickTop="1" thickBot="1">
      <c r="A90" s="131" t="s">
        <v>2553</v>
      </c>
      <c r="B90" s="132" t="s">
        <v>2545</v>
      </c>
      <c r="C90" s="132" t="s">
        <v>2554</v>
      </c>
      <c r="D90" s="123" t="s">
        <v>74</v>
      </c>
      <c r="E90" s="139" t="s">
        <v>135</v>
      </c>
      <c r="F90" t="str">
        <f t="shared" si="1"/>
        <v/>
      </c>
      <c r="G90" t="str">
        <f>IFERROR(VLOOKUP(D90,Table14[],3,0),"")</f>
        <v>Dhaka Trunk Road, Sitakunda, Chittagong 4310</v>
      </c>
      <c r="H90" t="str">
        <f>IF(LEN(Table13[[#This Row],[Vlookup_by_thana name]])=0,Table13[[#This Row],[vlookup_by_branch name]],Table13[[#This Row],[Vlookup_by_thana name]])</f>
        <v>Dhaka Trunk Road, Sitakunda, Chittagong 4310</v>
      </c>
      <c r="I90" s="23"/>
      <c r="L90" s="96" t="s">
        <v>2766</v>
      </c>
    </row>
    <row r="91" spans="1:12" ht="16.5" thickTop="1" thickBot="1">
      <c r="A91" s="133" t="s">
        <v>2545</v>
      </c>
      <c r="B91" s="134" t="s">
        <v>2545</v>
      </c>
      <c r="C91" s="134" t="s">
        <v>2555</v>
      </c>
      <c r="D91" s="124" t="s">
        <v>66</v>
      </c>
      <c r="E91" s="140" t="s">
        <v>136</v>
      </c>
      <c r="F91" t="str">
        <f t="shared" si="1"/>
        <v/>
      </c>
      <c r="G91" t="str">
        <f>IFERROR(VLOOKUP(D91,Table14[],3,0),"")</f>
        <v>Fakirhat Bazar, Raozan, Chittagong 4340</v>
      </c>
      <c r="H91" t="str">
        <f>IF(LEN(Table13[[#This Row],[Vlookup_by_thana name]])=0,Table13[[#This Row],[vlookup_by_branch name]],Table13[[#This Row],[Vlookup_by_thana name]])</f>
        <v>Fakirhat Bazar, Raozan, Chittagong 4340</v>
      </c>
      <c r="I91" s="23"/>
      <c r="L91" s="96" t="s">
        <v>2752</v>
      </c>
    </row>
    <row r="92" spans="1:12" ht="16.5" thickTop="1" thickBot="1">
      <c r="A92" s="131" t="s">
        <v>2556</v>
      </c>
      <c r="B92" s="132" t="s">
        <v>2545</v>
      </c>
      <c r="C92" s="132" t="s">
        <v>2557</v>
      </c>
      <c r="D92" s="123" t="s">
        <v>70</v>
      </c>
      <c r="E92" s="139" t="s">
        <v>137</v>
      </c>
      <c r="F92" t="str">
        <f t="shared" si="1"/>
        <v>Jamal Khan Road, Rahmatganj, Kotwali, Chittagong 4000</v>
      </c>
      <c r="G92" t="str">
        <f>IFERROR(VLOOKUP(D92,Table14[],3,0),"")</f>
        <v/>
      </c>
      <c r="H92" t="str">
        <f>IF(LEN(Table13[[#This Row],[Vlookup_by_thana name]])=0,Table13[[#This Row],[vlookup_by_branch name]],Table13[[#This Row],[Vlookup_by_thana name]])</f>
        <v>Jamal Khan Road, Rahmatganj, Kotwali, Chittagong 4000</v>
      </c>
      <c r="I92" s="23"/>
      <c r="L92" s="96" t="s">
        <v>2748</v>
      </c>
    </row>
    <row r="93" spans="1:12" ht="16.5" thickTop="1" thickBot="1">
      <c r="A93" s="133" t="s">
        <v>2558</v>
      </c>
      <c r="B93" s="134" t="s">
        <v>2545</v>
      </c>
      <c r="C93" s="134" t="s">
        <v>2559</v>
      </c>
      <c r="D93" s="124" t="s">
        <v>120</v>
      </c>
      <c r="E93" s="140" t="s">
        <v>120</v>
      </c>
      <c r="F93" t="str">
        <f t="shared" si="1"/>
        <v>Hathazari Bus Station, Hathazari, Chittagong 4330</v>
      </c>
      <c r="G93" t="str">
        <f>IFERROR(VLOOKUP(D93,Table14[],3,0),"")</f>
        <v>Hathazari Bus Station, Hathazari, Chittagong 4330</v>
      </c>
      <c r="H93" t="str">
        <f>IF(LEN(Table13[[#This Row],[Vlookup_by_thana name]])=0,Table13[[#This Row],[vlookup_by_branch name]],Table13[[#This Row],[Vlookup_by_thana name]])</f>
        <v>Hathazari Bus Station, Hathazari, Chittagong 4330</v>
      </c>
      <c r="I93" s="23"/>
      <c r="L93" s="96" t="s">
        <v>2705</v>
      </c>
    </row>
    <row r="94" spans="1:12" ht="16.5" thickTop="1" thickBot="1">
      <c r="A94" s="131" t="s">
        <v>2560</v>
      </c>
      <c r="B94" s="132" t="s">
        <v>2545</v>
      </c>
      <c r="C94" s="132" t="s">
        <v>2561</v>
      </c>
      <c r="D94" s="123" t="s">
        <v>101</v>
      </c>
      <c r="E94" s="139" t="s">
        <v>138</v>
      </c>
      <c r="F94" t="str">
        <f t="shared" si="1"/>
        <v/>
      </c>
      <c r="G94" t="str">
        <f>IFERROR(VLOOKUP(D94,Table14[],3,0),"")</f>
        <v/>
      </c>
      <c r="H94" t="s">
        <v>4188</v>
      </c>
      <c r="I94" s="23"/>
      <c r="L94" s="96" t="s">
        <v>4188</v>
      </c>
    </row>
    <row r="95" spans="1:12" ht="16.5" thickTop="1" thickBot="1">
      <c r="A95" s="133" t="s">
        <v>2562</v>
      </c>
      <c r="B95" s="134" t="s">
        <v>2545</v>
      </c>
      <c r="C95" s="134" t="s">
        <v>2563</v>
      </c>
      <c r="D95" s="124" t="s">
        <v>140</v>
      </c>
      <c r="E95" s="140" t="s">
        <v>139</v>
      </c>
      <c r="F95" t="str">
        <f t="shared" si="1"/>
        <v/>
      </c>
      <c r="G95" t="str">
        <f>IFERROR(VLOOKUP(D95,Table14[],3,0),"")</f>
        <v>Sandwip, Chittagong</v>
      </c>
      <c r="H95" t="str">
        <f>IF(LEN(Table13[[#This Row],[Vlookup_by_thana name]])=0,Table13[[#This Row],[vlookup_by_branch name]],Table13[[#This Row],[Vlookup_by_thana name]])</f>
        <v>Sandwip, Chittagong</v>
      </c>
      <c r="I95" s="23"/>
      <c r="L95" s="96" t="s">
        <v>2757</v>
      </c>
    </row>
    <row r="96" spans="1:12" ht="16.5" thickTop="1" thickBot="1">
      <c r="A96" s="131" t="s">
        <v>2564</v>
      </c>
      <c r="B96" s="132" t="s">
        <v>2545</v>
      </c>
      <c r="C96" s="132" t="s">
        <v>2565</v>
      </c>
      <c r="D96" s="123" t="s">
        <v>144</v>
      </c>
      <c r="E96" s="139" t="s">
        <v>141</v>
      </c>
      <c r="F96" t="str">
        <f t="shared" si="1"/>
        <v>Chapri Bazar, Tangail</v>
      </c>
      <c r="G96" t="str">
        <f>IFERROR(VLOOKUP(D96,Table14[],3,0),"")</f>
        <v>Madhupur Bus Stand, Madhupur, Tangail 1996</v>
      </c>
      <c r="H96" t="str">
        <f>IF(LEN(Table13[[#This Row],[Vlookup_by_thana name]])=0,Table13[[#This Row],[vlookup_by_branch name]],Table13[[#This Row],[Vlookup_by_thana name]])</f>
        <v>Madhupur Bus Stand, Madhupur, Tangail 1996</v>
      </c>
      <c r="I96" s="23"/>
      <c r="L96" s="96" t="s">
        <v>4146</v>
      </c>
    </row>
    <row r="97" spans="1:12" ht="16.5" thickTop="1" thickBot="1">
      <c r="A97" s="133" t="s">
        <v>2566</v>
      </c>
      <c r="B97" s="134" t="s">
        <v>2545</v>
      </c>
      <c r="C97" s="134" t="s">
        <v>2567</v>
      </c>
      <c r="D97" s="124" t="s">
        <v>17</v>
      </c>
      <c r="E97" s="140" t="s">
        <v>17</v>
      </c>
      <c r="F97" t="str">
        <f t="shared" si="1"/>
        <v>Shibpur, Brahmanbaria</v>
      </c>
      <c r="G97" t="str">
        <f>IFERROR(VLOOKUP(D97,Table14[],3,0),"")</f>
        <v>Shibpur, Brahmanbaria</v>
      </c>
      <c r="H97" t="str">
        <f>IF(LEN(Table13[[#This Row],[Vlookup_by_thana name]])=0,Table13[[#This Row],[vlookup_by_branch name]],Table13[[#This Row],[Vlookup_by_thana name]])</f>
        <v>Shibpur, Brahmanbaria</v>
      </c>
      <c r="I97" s="23"/>
      <c r="L97" s="96" t="s">
        <v>2571</v>
      </c>
    </row>
    <row r="98" spans="1:12" ht="16.5" thickTop="1" thickBot="1">
      <c r="A98" s="131" t="s">
        <v>2568</v>
      </c>
      <c r="B98" s="132" t="s">
        <v>2545</v>
      </c>
      <c r="C98" s="132" t="s">
        <v>2569</v>
      </c>
      <c r="D98" s="123" t="s">
        <v>148</v>
      </c>
      <c r="E98" s="139" t="s">
        <v>146</v>
      </c>
      <c r="F98" t="str">
        <f t="shared" si="1"/>
        <v>Trishal, Mymensingh</v>
      </c>
      <c r="G98" t="str">
        <f>IFERROR(VLOOKUP(D98,Table14[],3,0),"")</f>
        <v/>
      </c>
      <c r="H98" t="str">
        <f>IF(LEN(Table13[[#This Row],[Vlookup_by_thana name]])=0,Table13[[#This Row],[vlookup_by_branch name]],Table13[[#This Row],[Vlookup_by_thana name]])</f>
        <v>Trishal, Mymensingh</v>
      </c>
      <c r="I98" s="23"/>
      <c r="L98" s="96" t="s">
        <v>3616</v>
      </c>
    </row>
    <row r="99" spans="1:12" ht="16.5" thickTop="1" thickBot="1">
      <c r="A99" s="133" t="s">
        <v>2570</v>
      </c>
      <c r="B99" s="134" t="s">
        <v>2545</v>
      </c>
      <c r="C99" s="134" t="s">
        <v>2571</v>
      </c>
      <c r="D99" s="124" t="s">
        <v>151</v>
      </c>
      <c r="E99" s="140" t="s">
        <v>149</v>
      </c>
      <c r="F99" t="str">
        <f t="shared" si="1"/>
        <v/>
      </c>
      <c r="G99" t="str">
        <f>IFERROR(VLOOKUP(D99,Table14[],3,0),"")</f>
        <v>Mukshudpur, Gopalganj</v>
      </c>
      <c r="H99" t="str">
        <f>IF(LEN(Table13[[#This Row],[Vlookup_by_thana name]])=0,Table13[[#This Row],[vlookup_by_branch name]],Table13[[#This Row],[Vlookup_by_thana name]])</f>
        <v>Mukshudpur, Gopalganj</v>
      </c>
      <c r="I99" s="23"/>
      <c r="L99" s="96" t="s">
        <v>3184</v>
      </c>
    </row>
    <row r="100" spans="1:12" ht="16.5" thickTop="1" thickBot="1">
      <c r="A100" s="131" t="s">
        <v>2572</v>
      </c>
      <c r="B100" s="132" t="s">
        <v>2545</v>
      </c>
      <c r="C100" s="132" t="s">
        <v>2573</v>
      </c>
      <c r="D100" s="123" t="s">
        <v>153</v>
      </c>
      <c r="E100" s="139" t="s">
        <v>152</v>
      </c>
      <c r="F100" t="str">
        <f t="shared" si="1"/>
        <v/>
      </c>
      <c r="G100" t="str">
        <f>IFERROR(VLOOKUP(D100,Table14[],3,0),"")</f>
        <v/>
      </c>
      <c r="H100" s="48" t="s">
        <v>4189</v>
      </c>
      <c r="I100" s="23" t="s">
        <v>4190</v>
      </c>
      <c r="L100" s="96" t="s">
        <v>4189</v>
      </c>
    </row>
    <row r="101" spans="1:12" ht="16.5" thickTop="1" thickBot="1">
      <c r="A101" s="133" t="s">
        <v>2574</v>
      </c>
      <c r="B101" s="134" t="s">
        <v>2575</v>
      </c>
      <c r="C101" s="134" t="s">
        <v>2576</v>
      </c>
      <c r="D101" s="124" t="s">
        <v>155</v>
      </c>
      <c r="E101" s="140" t="s">
        <v>154</v>
      </c>
      <c r="F101" t="str">
        <f t="shared" si="1"/>
        <v>Kaskorra Bazar, Alamdanga, Chuadanga 7210</v>
      </c>
      <c r="G101" t="str">
        <f>IFERROR(VLOOKUP(D101,Table14[],3,0),"")</f>
        <v/>
      </c>
      <c r="H101" t="str">
        <f>IF(LEN(Table13[[#This Row],[Vlookup_by_thana name]])=0,Table13[[#This Row],[vlookup_by_branch name]],Table13[[#This Row],[Vlookup_by_thana name]])</f>
        <v>Kaskorra Bazar, Alamdanga, Chuadanga 7210</v>
      </c>
      <c r="I101" s="23"/>
      <c r="L101" s="96" t="s">
        <v>2792</v>
      </c>
    </row>
    <row r="102" spans="1:12" ht="16.5" thickTop="1" thickBot="1">
      <c r="A102" s="131" t="s">
        <v>2577</v>
      </c>
      <c r="B102" s="132" t="s">
        <v>2575</v>
      </c>
      <c r="C102" s="132" t="s">
        <v>2578</v>
      </c>
      <c r="D102" s="123" t="s">
        <v>156</v>
      </c>
      <c r="E102" s="139" t="s">
        <v>156</v>
      </c>
      <c r="F102" t="str">
        <f t="shared" si="1"/>
        <v>Kaliakoir, Gazipur 1613</v>
      </c>
      <c r="G102" t="str">
        <f>IFERROR(VLOOKUP(D102,Table14[],3,0),"")</f>
        <v>Kaliakoir, Gazipur 1613</v>
      </c>
      <c r="H102" t="str">
        <f>IF(LEN(Table13[[#This Row],[Vlookup_by_thana name]])=0,Table13[[#This Row],[vlookup_by_branch name]],Table13[[#This Row],[Vlookup_by_thana name]])</f>
        <v>Kaliakoir, Gazipur 1613</v>
      </c>
      <c r="I102" s="23"/>
      <c r="L102" s="96" t="s">
        <v>3149</v>
      </c>
    </row>
    <row r="103" spans="1:12" ht="16.5" thickTop="1" thickBot="1">
      <c r="A103" s="133" t="s">
        <v>2579</v>
      </c>
      <c r="B103" s="134" t="s">
        <v>2575</v>
      </c>
      <c r="C103" s="134" t="s">
        <v>2580</v>
      </c>
      <c r="D103" s="124" t="s">
        <v>159</v>
      </c>
      <c r="E103" s="140" t="s">
        <v>158</v>
      </c>
      <c r="F103" t="str">
        <f t="shared" si="1"/>
        <v>Churain Bazar, Dhaka</v>
      </c>
      <c r="G103" t="str">
        <f>IFERROR(VLOOKUP(D103,Table14[],3,0),"")</f>
        <v>Kalakopa, Nawabganj, Dhaka</v>
      </c>
      <c r="H103" t="str">
        <f>IF(LEN(Table13[[#This Row],[Vlookup_by_thana name]])=0,Table13[[#This Row],[vlookup_by_branch name]],Table13[[#This Row],[Vlookup_by_thana name]])</f>
        <v>Kalakopa, Nawabganj, Dhaka</v>
      </c>
      <c r="I103" s="23"/>
      <c r="L103" s="96" t="s">
        <v>2969</v>
      </c>
    </row>
    <row r="104" spans="1:12" ht="16.5" thickTop="1" thickBot="1">
      <c r="A104" s="131" t="s">
        <v>2581</v>
      </c>
      <c r="B104" s="132" t="s">
        <v>2575</v>
      </c>
      <c r="C104" s="132" t="s">
        <v>2582</v>
      </c>
      <c r="D104" s="123" t="s">
        <v>161</v>
      </c>
      <c r="E104" s="139" t="s">
        <v>160</v>
      </c>
      <c r="F104" t="str">
        <f t="shared" si="1"/>
        <v>Pagla Bazar, Mymensingh</v>
      </c>
      <c r="G104" t="str">
        <f>IFERROR(VLOOKUP(D104,Table14[],3,0),"")</f>
        <v/>
      </c>
      <c r="H104" t="str">
        <f>IF(LEN(Table13[[#This Row],[Vlookup_by_thana name]])=0,Table13[[#This Row],[vlookup_by_branch name]],Table13[[#This Row],[Vlookup_by_thana name]])</f>
        <v>Pagla Bazar, Mymensingh</v>
      </c>
      <c r="I104" s="23"/>
      <c r="L104" s="96" t="s">
        <v>3612</v>
      </c>
    </row>
    <row r="105" spans="1:12" ht="16.5" thickTop="1" thickBot="1">
      <c r="A105" s="133" t="s">
        <v>2583</v>
      </c>
      <c r="B105" s="134" t="s">
        <v>2575</v>
      </c>
      <c r="C105" s="134" t="s">
        <v>2584</v>
      </c>
      <c r="D105" s="124" t="s">
        <v>17</v>
      </c>
      <c r="E105" s="140" t="s">
        <v>162</v>
      </c>
      <c r="F105" t="str">
        <f t="shared" si="1"/>
        <v/>
      </c>
      <c r="G105" t="str">
        <f>IFERROR(VLOOKUP(D105,Table14[],3,0),"")</f>
        <v>Shibpur, Brahmanbaria</v>
      </c>
      <c r="H105" t="str">
        <f>IF(LEN(Table13[[#This Row],[Vlookup_by_thana name]])=0,Table13[[#This Row],[vlookup_by_branch name]],Table13[[#This Row],[Vlookup_by_thana name]])</f>
        <v>Shibpur, Brahmanbaria</v>
      </c>
      <c r="I105" s="23"/>
      <c r="L105" s="96" t="s">
        <v>2571</v>
      </c>
    </row>
    <row r="106" spans="1:12" ht="16.5" thickTop="1" thickBot="1">
      <c r="A106" s="131" t="s">
        <v>2585</v>
      </c>
      <c r="B106" s="132" t="s">
        <v>2575</v>
      </c>
      <c r="C106" s="132" t="s">
        <v>2586</v>
      </c>
      <c r="D106" s="123" t="s">
        <v>165</v>
      </c>
      <c r="E106" s="139" t="s">
        <v>163</v>
      </c>
      <c r="F106" t="str">
        <f t="shared" si="1"/>
        <v/>
      </c>
      <c r="G106" t="str">
        <f>IFERROR(VLOOKUP(D106,Table14[],3,0),"")</f>
        <v/>
      </c>
      <c r="H106" s="148" t="s">
        <v>4191</v>
      </c>
      <c r="I106" s="23" t="s">
        <v>4192</v>
      </c>
      <c r="L106" s="96" t="s">
        <v>4191</v>
      </c>
    </row>
    <row r="107" spans="1:12" ht="16.5" thickTop="1" thickBot="1">
      <c r="A107" s="133" t="s">
        <v>2587</v>
      </c>
      <c r="B107" s="134" t="s">
        <v>2575</v>
      </c>
      <c r="C107" s="134" t="s">
        <v>2588</v>
      </c>
      <c r="D107" s="124" t="s">
        <v>165</v>
      </c>
      <c r="E107" s="140" t="s">
        <v>164</v>
      </c>
      <c r="F107" t="str">
        <f t="shared" si="1"/>
        <v>Rangamati Sadar, Rangamati</v>
      </c>
      <c r="G107" t="str">
        <f>IFERROR(VLOOKUP(D107,Table14[],3,0),"")</f>
        <v/>
      </c>
      <c r="H107" t="str">
        <f>IF(LEN(Table13[[#This Row],[Vlookup_by_thana name]])=0,Table13[[#This Row],[vlookup_by_branch name]],Table13[[#This Row],[Vlookup_by_thana name]])</f>
        <v>Rangamati Sadar, Rangamati</v>
      </c>
      <c r="I107" s="23"/>
      <c r="L107" s="96" t="s">
        <v>3935</v>
      </c>
    </row>
    <row r="108" spans="1:12" ht="16.5" thickTop="1" thickBot="1">
      <c r="A108" s="131" t="s">
        <v>2589</v>
      </c>
      <c r="B108" s="132" t="s">
        <v>2575</v>
      </c>
      <c r="C108" s="132" t="s">
        <v>2590</v>
      </c>
      <c r="D108" s="123" t="s">
        <v>168</v>
      </c>
      <c r="E108" s="139" t="s">
        <v>166</v>
      </c>
      <c r="F108" t="str">
        <f t="shared" si="1"/>
        <v/>
      </c>
      <c r="G108" t="str">
        <f>IFERROR(VLOOKUP(D108,Table14[],3,0),"")</f>
        <v>Kalkini Bazar, Kalkini, Madaripur 7920</v>
      </c>
      <c r="H108" t="str">
        <f>IF(LEN(Table13[[#This Row],[Vlookup_by_thana name]])=0,Table13[[#This Row],[vlookup_by_branch name]],Table13[[#This Row],[Vlookup_by_thana name]])</f>
        <v>Kalkini Bazar, Kalkini, Madaripur 7920</v>
      </c>
      <c r="I108" s="23"/>
      <c r="L108" s="96" t="s">
        <v>3482</v>
      </c>
    </row>
    <row r="109" spans="1:12" ht="16.5" thickTop="1" thickBot="1">
      <c r="A109" s="133" t="s">
        <v>2591</v>
      </c>
      <c r="B109" s="134" t="s">
        <v>2575</v>
      </c>
      <c r="C109" s="134" t="s">
        <v>2592</v>
      </c>
      <c r="D109" s="124" t="s">
        <v>171</v>
      </c>
      <c r="E109" s="140" t="s">
        <v>169</v>
      </c>
      <c r="F109" t="str">
        <f t="shared" si="1"/>
        <v>Gharpara, Manikganj</v>
      </c>
      <c r="G109" t="str">
        <f>IFERROR(VLOOKUP(D109,Table14[],3,0),"")</f>
        <v/>
      </c>
      <c r="H109" t="str">
        <f>IF(LEN(Table13[[#This Row],[Vlookup_by_thana name]])=0,Table13[[#This Row],[vlookup_by_branch name]],Table13[[#This Row],[Vlookup_by_thana name]])</f>
        <v>Gharpara, Manikganj</v>
      </c>
      <c r="I109" s="23"/>
      <c r="L109" s="96" t="s">
        <v>3501</v>
      </c>
    </row>
    <row r="110" spans="1:12" ht="16.5" thickTop="1" thickBot="1">
      <c r="A110" s="131" t="s">
        <v>2593</v>
      </c>
      <c r="B110" s="132" t="s">
        <v>2575</v>
      </c>
      <c r="C110" s="132" t="s">
        <v>2594</v>
      </c>
      <c r="D110" s="123" t="s">
        <v>173</v>
      </c>
      <c r="E110" s="139" t="s">
        <v>172</v>
      </c>
      <c r="F110" t="str">
        <f t="shared" si="1"/>
        <v/>
      </c>
      <c r="G110" t="str">
        <f>IFERROR(VLOOKUP(D110,Table14[],3,0),"")</f>
        <v>Naldanga Bazar, Kaliganj, Jhenaidah 7300</v>
      </c>
      <c r="H110" t="str">
        <f>IF(LEN(Table13[[#This Row],[Vlookup_by_thana name]])=0,Table13[[#This Row],[vlookup_by_branch name]],Table13[[#This Row],[Vlookup_by_thana name]])</f>
        <v>Naldanga Bazar, Kaliganj, Jhenaidah 7300</v>
      </c>
      <c r="I110" s="23"/>
      <c r="L110" s="96" t="s">
        <v>3280</v>
      </c>
    </row>
    <row r="111" spans="1:12" ht="16.5" thickTop="1" thickBot="1">
      <c r="A111" s="133" t="s">
        <v>2595</v>
      </c>
      <c r="B111" s="134" t="s">
        <v>2575</v>
      </c>
      <c r="C111" s="134" t="s">
        <v>2596</v>
      </c>
      <c r="D111" s="124" t="s">
        <v>175</v>
      </c>
      <c r="E111" s="140" t="s">
        <v>174</v>
      </c>
      <c r="F111" t="str">
        <f t="shared" si="1"/>
        <v/>
      </c>
      <c r="G111" t="str">
        <f>IFERROR(VLOOKUP(D111,Table14[],3,0),"")</f>
        <v/>
      </c>
      <c r="H111" s="143" t="s">
        <v>2999</v>
      </c>
      <c r="I111" s="23" t="s">
        <v>4181</v>
      </c>
      <c r="L111" s="96" t="s">
        <v>2999</v>
      </c>
    </row>
    <row r="112" spans="1:12" ht="16.5" thickTop="1" thickBot="1">
      <c r="A112" s="131" t="s">
        <v>2597</v>
      </c>
      <c r="B112" s="132" t="s">
        <v>2575</v>
      </c>
      <c r="C112" s="132" t="s">
        <v>2598</v>
      </c>
      <c r="D112" s="123" t="s">
        <v>153</v>
      </c>
      <c r="E112" s="139" t="s">
        <v>176</v>
      </c>
      <c r="F112" t="str">
        <f t="shared" si="1"/>
        <v>Kaliganj Bazar, Kotalipara, Gopalganj</v>
      </c>
      <c r="G112" t="str">
        <f>IFERROR(VLOOKUP(D112,Table14[],3,0),"")</f>
        <v/>
      </c>
      <c r="H112" t="str">
        <f>IF(LEN(Table13[[#This Row],[Vlookup_by_thana name]])=0,Table13[[#This Row],[vlookup_by_branch name]],Table13[[#This Row],[Vlookup_by_thana name]])</f>
        <v>Kaliganj Bazar, Kotalipara, Gopalganj</v>
      </c>
      <c r="I112" s="23"/>
      <c r="L112" s="96" t="s">
        <v>3178</v>
      </c>
    </row>
    <row r="113" spans="1:12" ht="16.5" thickTop="1" thickBot="1">
      <c r="A113" s="133" t="s">
        <v>2599</v>
      </c>
      <c r="B113" s="134" t="s">
        <v>2575</v>
      </c>
      <c r="C113" s="134" t="s">
        <v>2600</v>
      </c>
      <c r="D113" s="124" t="s">
        <v>179</v>
      </c>
      <c r="E113" s="140" t="s">
        <v>177</v>
      </c>
      <c r="F113" t="str">
        <f t="shared" si="1"/>
        <v/>
      </c>
      <c r="G113" t="str">
        <f>IFERROR(VLOOKUP(D113,Table14[],3,0),"")</f>
        <v/>
      </c>
      <c r="H113" s="143" t="s">
        <v>4003</v>
      </c>
      <c r="I113" s="23" t="s">
        <v>4181</v>
      </c>
      <c r="L113" s="96" t="s">
        <v>4003</v>
      </c>
    </row>
    <row r="114" spans="1:12" ht="16.5" thickTop="1" thickBot="1">
      <c r="A114" s="131" t="s">
        <v>2601</v>
      </c>
      <c r="B114" s="132" t="s">
        <v>2575</v>
      </c>
      <c r="C114" s="132" t="s">
        <v>2602</v>
      </c>
      <c r="D114" s="123" t="s">
        <v>181</v>
      </c>
      <c r="E114" s="139" t="s">
        <v>180</v>
      </c>
      <c r="F114" t="str">
        <f t="shared" si="1"/>
        <v/>
      </c>
      <c r="G114" t="str">
        <f>IFERROR(VLOOKUP(D114,Table14[],3,0),"")</f>
        <v/>
      </c>
      <c r="H114" s="68" t="s">
        <v>4193</v>
      </c>
      <c r="I114" s="23" t="s">
        <v>4179</v>
      </c>
      <c r="L114" s="96" t="s">
        <v>4193</v>
      </c>
    </row>
    <row r="115" spans="1:12" ht="16.5" thickTop="1" thickBot="1">
      <c r="A115" s="133" t="s">
        <v>2603</v>
      </c>
      <c r="B115" s="134" t="s">
        <v>2575</v>
      </c>
      <c r="C115" s="134" t="s">
        <v>2604</v>
      </c>
      <c r="D115" s="124" t="s">
        <v>182</v>
      </c>
      <c r="E115" s="140" t="s">
        <v>182</v>
      </c>
      <c r="F115" t="str">
        <f t="shared" si="1"/>
        <v/>
      </c>
      <c r="G115" t="str">
        <f>IFERROR(VLOOKUP(D115,Table14[],3,0),"")</f>
        <v/>
      </c>
      <c r="H115" s="143" t="s">
        <v>3999</v>
      </c>
      <c r="I115" s="23" t="s">
        <v>4181</v>
      </c>
      <c r="L115" s="96" t="s">
        <v>3999</v>
      </c>
    </row>
    <row r="116" spans="1:12" ht="16.5" thickTop="1" thickBot="1">
      <c r="A116" s="131" t="s">
        <v>2605</v>
      </c>
      <c r="B116" s="132" t="s">
        <v>2575</v>
      </c>
      <c r="C116" s="132" t="s">
        <v>2606</v>
      </c>
      <c r="D116" s="123" t="s">
        <v>184</v>
      </c>
      <c r="E116" s="139" t="s">
        <v>183</v>
      </c>
      <c r="F116" t="str">
        <f t="shared" si="1"/>
        <v>Barura Road, Amratali, Barura, Comilla 3500</v>
      </c>
      <c r="G116" t="str">
        <f>IFERROR(VLOOKUP(D116,Table14[],3,0),"")</f>
        <v/>
      </c>
      <c r="H116" t="str">
        <f>IF(LEN(Table13[[#This Row],[Vlookup_by_thana name]])=0,Table13[[#This Row],[vlookup_by_branch name]],Table13[[#This Row],[Vlookup_by_thana name]])</f>
        <v>Barura Road, Amratali, Barura, Comilla 3500</v>
      </c>
      <c r="I116" s="23"/>
      <c r="L116" s="96" t="s">
        <v>2799</v>
      </c>
    </row>
    <row r="117" spans="1:12" ht="16.5" thickTop="1" thickBot="1">
      <c r="A117" s="133" t="s">
        <v>2607</v>
      </c>
      <c r="B117" s="134" t="s">
        <v>2575</v>
      </c>
      <c r="C117" s="134" t="s">
        <v>2608</v>
      </c>
      <c r="D117" s="124" t="s">
        <v>13</v>
      </c>
      <c r="E117" s="140" t="s">
        <v>185</v>
      </c>
      <c r="F117" t="str">
        <f t="shared" si="1"/>
        <v>Ranir Bazar Road, Sadar, Comilla 3500</v>
      </c>
      <c r="G117" t="str">
        <f>IFERROR(VLOOKUP(D117,Table14[],3,0),"")</f>
        <v/>
      </c>
      <c r="H117" t="str">
        <f>IF(LEN(Table13[[#This Row],[Vlookup_by_thana name]])=0,Table13[[#This Row],[vlookup_by_branch name]],Table13[[#This Row],[Vlookup_by_thana name]])</f>
        <v>Ranir Bazar Road, Sadar, Comilla 3500</v>
      </c>
      <c r="I117" s="23"/>
      <c r="L117" s="96" t="s">
        <v>2806</v>
      </c>
    </row>
    <row r="118" spans="1:12" ht="16.5" thickTop="1" thickBot="1">
      <c r="A118" s="131" t="s">
        <v>2609</v>
      </c>
      <c r="B118" s="132" t="s">
        <v>2575</v>
      </c>
      <c r="C118" s="132" t="s">
        <v>2610</v>
      </c>
      <c r="D118" s="123" t="s">
        <v>13</v>
      </c>
      <c r="E118" s="139" t="s">
        <v>186</v>
      </c>
      <c r="F118" t="str">
        <f t="shared" si="1"/>
        <v>Old Chittagong Road, Chapapur, Kotwali, Comilla 3500</v>
      </c>
      <c r="G118" t="str">
        <f>IFERROR(VLOOKUP(D118,Table14[],3,0),"")</f>
        <v/>
      </c>
      <c r="H118" t="str">
        <f>IF(LEN(Table13[[#This Row],[Vlookup_by_thana name]])=0,Table13[[#This Row],[vlookup_by_branch name]],Table13[[#This Row],[Vlookup_by_thana name]])</f>
        <v>Old Chittagong Road, Chapapur, Kotwali, Comilla 3500</v>
      </c>
      <c r="I118" s="23"/>
      <c r="L118" s="96" t="s">
        <v>2803</v>
      </c>
    </row>
    <row r="119" spans="1:12" ht="16.5" thickTop="1" thickBot="1">
      <c r="A119" s="133" t="s">
        <v>2611</v>
      </c>
      <c r="B119" s="134" t="s">
        <v>2575</v>
      </c>
      <c r="C119" s="134" t="s">
        <v>2612</v>
      </c>
      <c r="D119" s="124" t="s">
        <v>184</v>
      </c>
      <c r="E119" s="140" t="s">
        <v>187</v>
      </c>
      <c r="F119" t="str">
        <f t="shared" si="1"/>
        <v/>
      </c>
      <c r="G119" t="str">
        <f>IFERROR(VLOOKUP(D119,Table14[],3,0),"")</f>
        <v/>
      </c>
      <c r="H119" s="143" t="s">
        <v>2805</v>
      </c>
      <c r="I119" s="23" t="s">
        <v>4181</v>
      </c>
      <c r="L119" s="96" t="s">
        <v>2805</v>
      </c>
    </row>
    <row r="120" spans="1:12" ht="16.5" thickTop="1" thickBot="1">
      <c r="A120" s="131" t="s">
        <v>2613</v>
      </c>
      <c r="B120" s="132" t="s">
        <v>2575</v>
      </c>
      <c r="C120" s="132" t="s">
        <v>2614</v>
      </c>
      <c r="D120" s="123" t="s">
        <v>54</v>
      </c>
      <c r="E120" s="139" t="s">
        <v>188</v>
      </c>
      <c r="F120" t="str">
        <f t="shared" si="1"/>
        <v>Bakshaganj, Hossamia, Nangalkot, Comilla 3583</v>
      </c>
      <c r="G120" t="str">
        <f>IFERROR(VLOOKUP(D120,Table14[],3,0),"")</f>
        <v/>
      </c>
      <c r="H120" t="str">
        <f>IF(LEN(Table13[[#This Row],[Vlookup_by_thana name]])=0,Table13[[#This Row],[vlookup_by_branch name]],Table13[[#This Row],[Vlookup_by_thana name]])</f>
        <v>Bakshaganj, Hossamia, Nangalkot, Comilla 3583</v>
      </c>
      <c r="I120" s="23"/>
      <c r="L120" s="96" t="s">
        <v>2801</v>
      </c>
    </row>
    <row r="121" spans="1:12" ht="16.5" thickTop="1" thickBot="1">
      <c r="A121" s="133" t="s">
        <v>2615</v>
      </c>
      <c r="B121" s="134" t="s">
        <v>2616</v>
      </c>
      <c r="C121" s="134" t="s">
        <v>2617</v>
      </c>
      <c r="D121" s="124" t="s">
        <v>189</v>
      </c>
      <c r="E121" s="140" t="s">
        <v>189</v>
      </c>
      <c r="F121" t="str">
        <f t="shared" si="1"/>
        <v>Chandina, Comilla 3510</v>
      </c>
      <c r="G121" t="str">
        <f>IFERROR(VLOOKUP(D121,Table14[],3,0),"")</f>
        <v>Chandina, Comilla 3510</v>
      </c>
      <c r="H121" t="str">
        <f>IF(LEN(Table13[[#This Row],[Vlookup_by_thana name]])=0,Table13[[#This Row],[vlookup_by_branch name]],Table13[[#This Row],[Vlookup_by_thana name]])</f>
        <v>Chandina, Comilla 3510</v>
      </c>
      <c r="I121" s="23"/>
      <c r="L121" s="96" t="s">
        <v>2810</v>
      </c>
    </row>
    <row r="122" spans="1:12" ht="16.5" thickTop="1" thickBot="1">
      <c r="A122" s="131" t="s">
        <v>2618</v>
      </c>
      <c r="B122" s="132" t="s">
        <v>2616</v>
      </c>
      <c r="C122" s="132" t="s">
        <v>2619</v>
      </c>
      <c r="D122" s="123" t="s">
        <v>54</v>
      </c>
      <c r="E122" s="139" t="s">
        <v>190</v>
      </c>
      <c r="F122" t="str">
        <f t="shared" si="1"/>
        <v>Bakshaganj Road, Dhalua Bazar, Nangalkot, Comilla 3581</v>
      </c>
      <c r="G122" t="str">
        <f>IFERROR(VLOOKUP(D122,Table14[],3,0),"")</f>
        <v/>
      </c>
      <c r="H122" t="str">
        <f>IF(LEN(Table13[[#This Row],[Vlookup_by_thana name]])=0,Table13[[#This Row],[vlookup_by_branch name]],Table13[[#This Row],[Vlookup_by_thana name]])</f>
        <v>Bakshaganj Road, Dhalua Bazar, Nangalkot, Comilla 3581</v>
      </c>
      <c r="I122" s="23"/>
      <c r="L122" s="96" t="s">
        <v>2816</v>
      </c>
    </row>
    <row r="123" spans="1:12" ht="16.5" thickTop="1" thickBot="1">
      <c r="A123" s="133" t="s">
        <v>2620</v>
      </c>
      <c r="B123" s="134" t="s">
        <v>2616</v>
      </c>
      <c r="C123" s="134" t="s">
        <v>2621</v>
      </c>
      <c r="D123" s="124" t="s">
        <v>191</v>
      </c>
      <c r="E123" s="140" t="s">
        <v>191</v>
      </c>
      <c r="F123" t="str">
        <f t="shared" si="1"/>
        <v>Homna, Comilla 3546</v>
      </c>
      <c r="G123" t="str">
        <f>IFERROR(VLOOKUP(D123,Table14[],3,0),"")</f>
        <v>Homna, Comilla 3546</v>
      </c>
      <c r="H123" t="str">
        <f>IF(LEN(Table13[[#This Row],[Vlookup_by_thana name]])=0,Table13[[#This Row],[vlookup_by_branch name]],Table13[[#This Row],[Vlookup_by_thana name]])</f>
        <v>Homna, Comilla 3546</v>
      </c>
      <c r="I123" s="23"/>
      <c r="L123" s="96" t="s">
        <v>2818</v>
      </c>
    </row>
    <row r="124" spans="1:12" ht="16.5" thickTop="1" thickBot="1">
      <c r="A124" s="131" t="s">
        <v>2616</v>
      </c>
      <c r="B124" s="132" t="s">
        <v>2616</v>
      </c>
      <c r="C124" s="132" t="s">
        <v>2622</v>
      </c>
      <c r="D124" s="123" t="s">
        <v>193</v>
      </c>
      <c r="E124" s="139" t="s">
        <v>192</v>
      </c>
      <c r="F124" t="str">
        <f t="shared" si="1"/>
        <v>Jahapur, Muradnagar, Comilla 3540</v>
      </c>
      <c r="G124" t="str">
        <f>IFERROR(VLOOKUP(D124,Table14[],3,0),"")</f>
        <v/>
      </c>
      <c r="H124" t="str">
        <f>IF(LEN(Table13[[#This Row],[Vlookup_by_thana name]])=0,Table13[[#This Row],[vlookup_by_branch name]],Table13[[#This Row],[Vlookup_by_thana name]])</f>
        <v>Jahapur, Muradnagar, Comilla 3540</v>
      </c>
      <c r="I124" s="23"/>
      <c r="L124" s="96" t="s">
        <v>2824</v>
      </c>
    </row>
    <row r="125" spans="1:12" ht="16.5" thickTop="1" thickBot="1">
      <c r="A125" s="133" t="s">
        <v>2623</v>
      </c>
      <c r="B125" s="134" t="s">
        <v>2616</v>
      </c>
      <c r="C125" s="134" t="s">
        <v>2624</v>
      </c>
      <c r="D125" s="124" t="s">
        <v>184</v>
      </c>
      <c r="E125" s="140" t="s">
        <v>194</v>
      </c>
      <c r="F125" t="str">
        <f t="shared" si="1"/>
        <v>Jhalam Bazar, Barura, Comilla 3560</v>
      </c>
      <c r="G125" t="str">
        <f>IFERROR(VLOOKUP(D125,Table14[],3,0),"")</f>
        <v/>
      </c>
      <c r="H125" t="str">
        <f>IF(LEN(Table13[[#This Row],[Vlookup_by_thana name]])=0,Table13[[#This Row],[vlookup_by_branch name]],Table13[[#This Row],[Vlookup_by_thana name]])</f>
        <v>Jhalam Bazar, Barura, Comilla 3560</v>
      </c>
      <c r="I125" s="23"/>
      <c r="L125" s="96" t="s">
        <v>2826</v>
      </c>
    </row>
    <row r="126" spans="1:12" ht="16.5" thickTop="1" thickBot="1">
      <c r="A126" s="131" t="s">
        <v>2625</v>
      </c>
      <c r="B126" s="132" t="s">
        <v>2616</v>
      </c>
      <c r="C126" s="132" t="s">
        <v>2626</v>
      </c>
      <c r="D126" s="123" t="s">
        <v>196</v>
      </c>
      <c r="E126" s="139" t="s">
        <v>195</v>
      </c>
      <c r="F126" t="str">
        <f t="shared" si="1"/>
        <v/>
      </c>
      <c r="G126" t="str">
        <f>IFERROR(VLOOKUP(D126,Table14[],3,0),"")</f>
        <v/>
      </c>
      <c r="H126" s="143" t="s">
        <v>2830</v>
      </c>
      <c r="I126" s="23" t="s">
        <v>4181</v>
      </c>
      <c r="L126" s="96" t="s">
        <v>2830</v>
      </c>
    </row>
    <row r="127" spans="1:12" ht="16.5" thickTop="1" thickBot="1">
      <c r="A127" s="133" t="s">
        <v>2627</v>
      </c>
      <c r="B127" s="134" t="s">
        <v>2616</v>
      </c>
      <c r="C127" s="134" t="s">
        <v>2628</v>
      </c>
      <c r="D127" s="124" t="s">
        <v>198</v>
      </c>
      <c r="E127" s="140" t="s">
        <v>197</v>
      </c>
      <c r="F127" t="str">
        <f t="shared" si="1"/>
        <v>Bisha Road, Paduar Bazar, Ahmednagar, Sadar South, Comilla 3502</v>
      </c>
      <c r="G127" t="str">
        <f>IFERROR(VLOOKUP(D127,Table14[],3,0),"")</f>
        <v/>
      </c>
      <c r="H127" t="str">
        <f>IF(LEN(Table13[[#This Row],[Vlookup_by_thana name]])=0,Table13[[#This Row],[vlookup_by_branch name]],Table13[[#This Row],[Vlookup_by_thana name]])</f>
        <v>Bisha Road, Paduar Bazar, Ahmednagar, Sadar South, Comilla 3502</v>
      </c>
      <c r="I127" s="23"/>
      <c r="L127" s="96" t="s">
        <v>2849</v>
      </c>
    </row>
    <row r="128" spans="1:12" ht="16.5" thickTop="1" thickBot="1">
      <c r="A128" s="131" t="s">
        <v>2629</v>
      </c>
      <c r="B128" s="132" t="s">
        <v>2616</v>
      </c>
      <c r="C128" s="132" t="s">
        <v>2630</v>
      </c>
      <c r="D128" s="123" t="s">
        <v>200</v>
      </c>
      <c r="E128" s="139" t="s">
        <v>199</v>
      </c>
      <c r="F128" t="str">
        <f t="shared" si="1"/>
        <v>Noakhali Road, Iqbal Nagar, Manoharganj, Comilla 3570</v>
      </c>
      <c r="G128" t="str">
        <f>IFERROR(VLOOKUP(D128,Table14[],3,0),"")</f>
        <v/>
      </c>
      <c r="H128" t="str">
        <f>IF(LEN(Table13[[#This Row],[Vlookup_by_thana name]])=0,Table13[[#This Row],[vlookup_by_branch name]],Table13[[#This Row],[Vlookup_by_thana name]])</f>
        <v>Noakhali Road, Iqbal Nagar, Manoharganj, Comilla 3570</v>
      </c>
      <c r="I128" s="23"/>
      <c r="L128" s="96" t="s">
        <v>2832</v>
      </c>
    </row>
    <row r="129" spans="1:12" ht="16.5" thickTop="1" thickBot="1">
      <c r="A129" s="133" t="s">
        <v>2631</v>
      </c>
      <c r="B129" s="134" t="s">
        <v>2616</v>
      </c>
      <c r="C129" s="134" t="s">
        <v>2632</v>
      </c>
      <c r="D129" s="124" t="s">
        <v>202</v>
      </c>
      <c r="E129" s="140" t="s">
        <v>201</v>
      </c>
      <c r="F129" t="str">
        <f t="shared" si="1"/>
        <v>Dawlatganj Road, Laksam, Comilla 3570</v>
      </c>
      <c r="G129" t="str">
        <f>IFERROR(VLOOKUP(D129,Table14[],3,0),"")</f>
        <v/>
      </c>
      <c r="H129" t="str">
        <f>IF(LEN(Table13[[#This Row],[Vlookup_by_thana name]])=0,Table13[[#This Row],[vlookup_by_branch name]],Table13[[#This Row],[Vlookup_by_thana name]])</f>
        <v>Dawlatganj Road, Laksam, Comilla 3570</v>
      </c>
      <c r="I129" s="23"/>
      <c r="L129" s="96" t="s">
        <v>2834</v>
      </c>
    </row>
    <row r="130" spans="1:12" ht="16.5" thickTop="1" thickBot="1">
      <c r="A130" s="131" t="s">
        <v>2633</v>
      </c>
      <c r="B130" s="132" t="s">
        <v>2616</v>
      </c>
      <c r="C130" s="132" t="s">
        <v>2634</v>
      </c>
      <c r="D130" s="123" t="s">
        <v>204</v>
      </c>
      <c r="E130" s="139" t="s">
        <v>203</v>
      </c>
      <c r="F130" t="str">
        <f t="shared" si="1"/>
        <v/>
      </c>
      <c r="G130" t="str">
        <f>IFERROR(VLOOKUP(D130,Table14[],3,0),"")</f>
        <v/>
      </c>
      <c r="H130" s="143" t="s">
        <v>2836</v>
      </c>
      <c r="I130" s="23" t="s">
        <v>4181</v>
      </c>
      <c r="L130" s="96" t="s">
        <v>2836</v>
      </c>
    </row>
    <row r="131" spans="1:12" ht="16.5" thickTop="1" thickBot="1">
      <c r="A131" s="133" t="s">
        <v>2635</v>
      </c>
      <c r="B131" s="134" t="s">
        <v>2616</v>
      </c>
      <c r="C131" s="134" t="s">
        <v>2636</v>
      </c>
      <c r="D131" s="124" t="s">
        <v>205</v>
      </c>
      <c r="E131" s="140" t="s">
        <v>205</v>
      </c>
      <c r="F131" t="str">
        <f t="shared" ref="F131:F194" si="2">IFERROR(VLOOKUP(E131,$A$2:$C$922,3,0),"")</f>
        <v/>
      </c>
      <c r="G131" t="str">
        <f>IFERROR(VLOOKUP(D131,Table14[],3,0),"")</f>
        <v/>
      </c>
      <c r="H131" s="149" t="s">
        <v>4194</v>
      </c>
      <c r="I131" s="23" t="s">
        <v>4195</v>
      </c>
      <c r="L131" s="96" t="s">
        <v>4194</v>
      </c>
    </row>
    <row r="132" spans="1:12" ht="16.5" thickTop="1" thickBot="1">
      <c r="A132" s="131" t="s">
        <v>2637</v>
      </c>
      <c r="B132" s="132" t="s">
        <v>2616</v>
      </c>
      <c r="C132" s="132" t="s">
        <v>2638</v>
      </c>
      <c r="D132" s="123" t="s">
        <v>207</v>
      </c>
      <c r="E132" s="139" t="s">
        <v>206</v>
      </c>
      <c r="F132" t="str">
        <f t="shared" si="2"/>
        <v/>
      </c>
      <c r="G132" t="str">
        <f>IFERROR(VLOOKUP(D132,Table14[],3,0),"")</f>
        <v/>
      </c>
      <c r="H132" s="148" t="s">
        <v>4196</v>
      </c>
      <c r="I132" s="23" t="s">
        <v>4192</v>
      </c>
      <c r="L132" s="96" t="s">
        <v>4196</v>
      </c>
    </row>
    <row r="133" spans="1:12" ht="16.5" thickTop="1" thickBot="1">
      <c r="A133" s="133" t="s">
        <v>2639</v>
      </c>
      <c r="B133" s="134" t="s">
        <v>2616</v>
      </c>
      <c r="C133" s="134" t="s">
        <v>2640</v>
      </c>
      <c r="D133" s="124" t="s">
        <v>13</v>
      </c>
      <c r="E133" s="140" t="s">
        <v>208</v>
      </c>
      <c r="F133" t="str">
        <f t="shared" si="2"/>
        <v/>
      </c>
      <c r="G133" t="str">
        <f>IFERROR(VLOOKUP(D133,Table14[],3,0),"")</f>
        <v/>
      </c>
      <c r="H133" s="143" t="s">
        <v>2838</v>
      </c>
      <c r="I133" s="23" t="s">
        <v>4181</v>
      </c>
      <c r="L133" s="96" t="s">
        <v>2838</v>
      </c>
    </row>
    <row r="134" spans="1:12" ht="16.5" thickTop="1" thickBot="1">
      <c r="A134" s="131" t="s">
        <v>2641</v>
      </c>
      <c r="B134" s="132" t="s">
        <v>2642</v>
      </c>
      <c r="C134" s="132" t="s">
        <v>2643</v>
      </c>
      <c r="D134" s="123" t="s">
        <v>202</v>
      </c>
      <c r="E134" s="139" t="s">
        <v>209</v>
      </c>
      <c r="F134" t="str">
        <f t="shared" si="2"/>
        <v>Noakhali Road, Laksham, Comilla 3570</v>
      </c>
      <c r="G134" t="str">
        <f>IFERROR(VLOOKUP(D134,Table14[],3,0),"")</f>
        <v/>
      </c>
      <c r="H134" t="str">
        <f>IF(LEN(Table13[[#This Row],[Vlookup_by_thana name]])=0,Table13[[#This Row],[vlookup_by_branch name]],Table13[[#This Row],[Vlookup_by_thana name]])</f>
        <v>Noakhali Road, Laksham, Comilla 3570</v>
      </c>
      <c r="I134" s="23"/>
      <c r="L134" s="96" t="s">
        <v>2843</v>
      </c>
    </row>
    <row r="135" spans="1:12" ht="16.5" thickTop="1" thickBot="1">
      <c r="A135" s="133" t="s">
        <v>2644</v>
      </c>
      <c r="B135" s="134" t="s">
        <v>2642</v>
      </c>
      <c r="C135" s="134" t="s">
        <v>2645</v>
      </c>
      <c r="D135" s="124" t="s">
        <v>200</v>
      </c>
      <c r="E135" s="140" t="s">
        <v>210</v>
      </c>
      <c r="F135" t="str">
        <f t="shared" si="2"/>
        <v/>
      </c>
      <c r="G135" t="str">
        <f>IFERROR(VLOOKUP(D135,Table14[],3,0),"")</f>
        <v/>
      </c>
      <c r="H135" s="143" t="s">
        <v>2845</v>
      </c>
      <c r="I135" s="23" t="s">
        <v>4181</v>
      </c>
      <c r="L135" s="96" t="s">
        <v>2845</v>
      </c>
    </row>
    <row r="136" spans="1:12" ht="16.5" thickTop="1" thickBot="1">
      <c r="A136" s="131" t="s">
        <v>2646</v>
      </c>
      <c r="B136" s="132" t="s">
        <v>2642</v>
      </c>
      <c r="C136" s="132" t="s">
        <v>2647</v>
      </c>
      <c r="D136" s="123" t="s">
        <v>212</v>
      </c>
      <c r="E136" s="139" t="s">
        <v>211</v>
      </c>
      <c r="F136" t="str">
        <f t="shared" si="2"/>
        <v>Bisha Road, Nimsar, Burichang, Comilla 3500</v>
      </c>
      <c r="G136" t="str">
        <f>IFERROR(VLOOKUP(D136,Table14[],3,0),"")</f>
        <v/>
      </c>
      <c r="H136" t="str">
        <f>IF(LEN(Table13[[#This Row],[Vlookup_by_thana name]])=0,Table13[[#This Row],[vlookup_by_branch name]],Table13[[#This Row],[Vlookup_by_thana name]])</f>
        <v>Bisha Road, Nimsar, Burichang, Comilla 3500</v>
      </c>
      <c r="I136" s="23"/>
      <c r="L136" s="96" t="s">
        <v>2847</v>
      </c>
    </row>
    <row r="137" spans="1:12" ht="16.5" thickTop="1" thickBot="1">
      <c r="A137" s="133" t="s">
        <v>2648</v>
      </c>
      <c r="B137" s="134" t="s">
        <v>2642</v>
      </c>
      <c r="C137" s="134" t="s">
        <v>2649</v>
      </c>
      <c r="D137" s="124" t="s">
        <v>54</v>
      </c>
      <c r="E137" s="140" t="s">
        <v>54</v>
      </c>
      <c r="F137" t="str">
        <f t="shared" si="2"/>
        <v/>
      </c>
      <c r="G137" t="str">
        <f>IFERROR(VLOOKUP(D137,Table14[],3,0),"")</f>
        <v/>
      </c>
      <c r="H137" s="69" t="s">
        <v>4197</v>
      </c>
      <c r="I137" s="23" t="s">
        <v>4190</v>
      </c>
      <c r="L137" s="96" t="s">
        <v>4293</v>
      </c>
    </row>
    <row r="138" spans="1:12" ht="16.5" thickTop="1" thickBot="1">
      <c r="A138" s="131" t="s">
        <v>2650</v>
      </c>
      <c r="B138" s="132" t="s">
        <v>2642</v>
      </c>
      <c r="C138" s="132" t="s">
        <v>2651</v>
      </c>
      <c r="D138" s="123" t="s">
        <v>13</v>
      </c>
      <c r="E138" s="139" t="s">
        <v>213</v>
      </c>
      <c r="F138" t="str">
        <f t="shared" si="2"/>
        <v/>
      </c>
      <c r="G138" t="str">
        <f>IFERROR(VLOOKUP(D138,Table14[],3,0),"")</f>
        <v/>
      </c>
      <c r="H138" s="143" t="s">
        <v>2853</v>
      </c>
      <c r="I138" s="23" t="s">
        <v>4181</v>
      </c>
      <c r="L138" s="96" t="s">
        <v>2853</v>
      </c>
    </row>
    <row r="139" spans="1:12" ht="16.5" thickTop="1" thickBot="1">
      <c r="A139" s="133" t="s">
        <v>2652</v>
      </c>
      <c r="B139" s="134" t="s">
        <v>2642</v>
      </c>
      <c r="C139" s="134" t="s">
        <v>2653</v>
      </c>
      <c r="D139" s="124" t="s">
        <v>215</v>
      </c>
      <c r="E139" s="140" t="s">
        <v>214</v>
      </c>
      <c r="F139" t="str">
        <f t="shared" si="2"/>
        <v/>
      </c>
      <c r="G139" t="str">
        <f>IFERROR(VLOOKUP(D139,Table14[],3,0),"")</f>
        <v/>
      </c>
      <c r="H139" s="147" t="s">
        <v>4198</v>
      </c>
      <c r="I139" s="23" t="s">
        <v>4190</v>
      </c>
      <c r="L139" s="96" t="s">
        <v>4198</v>
      </c>
    </row>
    <row r="140" spans="1:12" ht="16.5" thickTop="1" thickBot="1">
      <c r="A140" s="131" t="s">
        <v>2654</v>
      </c>
      <c r="B140" s="132" t="s">
        <v>2642</v>
      </c>
      <c r="C140" s="132" t="s">
        <v>2655</v>
      </c>
      <c r="D140" s="123" t="s">
        <v>212</v>
      </c>
      <c r="E140" s="139" t="s">
        <v>216</v>
      </c>
      <c r="F140" t="str">
        <f t="shared" si="2"/>
        <v/>
      </c>
      <c r="G140" t="str">
        <f>IFERROR(VLOOKUP(D140,Table14[],3,0),"")</f>
        <v/>
      </c>
      <c r="H140" s="143" t="s">
        <v>2857</v>
      </c>
      <c r="I140" s="23" t="s">
        <v>4181</v>
      </c>
      <c r="L140" s="96" t="s">
        <v>2857</v>
      </c>
    </row>
    <row r="141" spans="1:12" ht="16.5" thickTop="1" thickBot="1">
      <c r="A141" s="133" t="s">
        <v>2656</v>
      </c>
      <c r="B141" s="134" t="s">
        <v>2642</v>
      </c>
      <c r="C141" s="134" t="s">
        <v>2657</v>
      </c>
      <c r="D141" s="124" t="s">
        <v>13</v>
      </c>
      <c r="E141" s="140" t="s">
        <v>217</v>
      </c>
      <c r="F141" t="str">
        <f t="shared" si="2"/>
        <v/>
      </c>
      <c r="G141" t="str">
        <f>IFERROR(VLOOKUP(D141,Table14[],3,0),"")</f>
        <v/>
      </c>
      <c r="H141" s="143" t="s">
        <v>2859</v>
      </c>
      <c r="I141" s="23" t="s">
        <v>4181</v>
      </c>
      <c r="L141" s="96" t="s">
        <v>2859</v>
      </c>
    </row>
    <row r="142" spans="1:12" ht="16.5" thickTop="1" thickBot="1">
      <c r="A142" s="131" t="s">
        <v>2658</v>
      </c>
      <c r="B142" s="132" t="s">
        <v>2642</v>
      </c>
      <c r="C142" s="132" t="s">
        <v>2659</v>
      </c>
      <c r="D142" s="123" t="s">
        <v>196</v>
      </c>
      <c r="E142" s="139" t="s">
        <v>50</v>
      </c>
      <c r="F142" t="str">
        <f t="shared" si="2"/>
        <v>Degaldi, Munshirhat Bazar, Matlab South, Chandpur 3640</v>
      </c>
      <c r="G142" t="str">
        <f>IFERROR(VLOOKUP(D142,Table14[],3,0),"")</f>
        <v/>
      </c>
      <c r="H142" t="str">
        <f>IF(LEN(Table13[[#This Row],[Vlookup_by_thana name]])=0,Table13[[#This Row],[vlookup_by_branch name]],Table13[[#This Row],[Vlookup_by_thana name]])</f>
        <v>Degaldi, Munshirhat Bazar, Matlab South, Chandpur 3640</v>
      </c>
      <c r="I142" s="23"/>
      <c r="L142" s="96" t="s">
        <v>2598</v>
      </c>
    </row>
    <row r="143" spans="1:12" ht="16.5" thickTop="1" thickBot="1">
      <c r="A143" s="133" t="s">
        <v>2660</v>
      </c>
      <c r="B143" s="134" t="s">
        <v>2642</v>
      </c>
      <c r="C143" s="134" t="s">
        <v>2661</v>
      </c>
      <c r="D143" s="124" t="s">
        <v>219</v>
      </c>
      <c r="E143" s="140" t="s">
        <v>218</v>
      </c>
      <c r="F143" t="str">
        <f t="shared" si="2"/>
        <v/>
      </c>
      <c r="G143" t="str">
        <f>IFERROR(VLOOKUP(D143,Table14[],3,0),"")</f>
        <v/>
      </c>
      <c r="H143" s="147" t="s">
        <v>4199</v>
      </c>
      <c r="I143" s="23" t="s">
        <v>4190</v>
      </c>
      <c r="L143" s="96" t="s">
        <v>4199</v>
      </c>
    </row>
    <row r="144" spans="1:12" ht="16.5" thickTop="1" thickBot="1">
      <c r="A144" s="131" t="s">
        <v>2662</v>
      </c>
      <c r="B144" s="132" t="s">
        <v>2642</v>
      </c>
      <c r="C144" s="132" t="s">
        <v>2663</v>
      </c>
      <c r="D144" s="123" t="s">
        <v>13</v>
      </c>
      <c r="E144" s="139" t="s">
        <v>220</v>
      </c>
      <c r="F144" t="str">
        <f t="shared" si="2"/>
        <v>Housing Estate, Comilla Sadar, Comilla 3500</v>
      </c>
      <c r="G144" t="str">
        <f>IFERROR(VLOOKUP(D144,Table14[],3,0),"")</f>
        <v/>
      </c>
      <c r="H144" t="str">
        <f>IF(LEN(Table13[[#This Row],[Vlookup_by_thana name]])=0,Table13[[#This Row],[vlookup_by_branch name]],Table13[[#This Row],[Vlookup_by_thana name]])</f>
        <v>Housing Estate, Comilla Sadar, Comilla 3500</v>
      </c>
      <c r="I144" s="23"/>
      <c r="L144" s="96" t="s">
        <v>2820</v>
      </c>
    </row>
    <row r="145" spans="1:12" ht="16.5" thickTop="1" thickBot="1">
      <c r="A145" s="133" t="s">
        <v>2664</v>
      </c>
      <c r="B145" s="134" t="s">
        <v>2642</v>
      </c>
      <c r="C145" s="134" t="s">
        <v>2665</v>
      </c>
      <c r="D145" s="124" t="s">
        <v>221</v>
      </c>
      <c r="E145" s="140" t="s">
        <v>221</v>
      </c>
      <c r="F145" t="str">
        <f t="shared" si="2"/>
        <v>Daudkandi Bazar, Daudkandi, Comilla 3516</v>
      </c>
      <c r="G145" t="str">
        <f>IFERROR(VLOOKUP(D145,Table14[],3,0),"")</f>
        <v>Daudkandi Bazar, Daudkandi, Comilla 3516</v>
      </c>
      <c r="H145" t="str">
        <f>IF(LEN(Table13[[#This Row],[Vlookup_by_thana name]])=0,Table13[[#This Row],[vlookup_by_branch name]],Table13[[#This Row],[Vlookup_by_thana name]])</f>
        <v>Daudkandi Bazar, Daudkandi, Comilla 3516</v>
      </c>
      <c r="I145" s="23"/>
      <c r="L145" s="96" t="s">
        <v>2814</v>
      </c>
    </row>
    <row r="146" spans="1:12" ht="16.5" thickTop="1" thickBot="1">
      <c r="A146" s="131" t="s">
        <v>2666</v>
      </c>
      <c r="B146" s="132" t="s">
        <v>2642</v>
      </c>
      <c r="C146" s="132" t="s">
        <v>2667</v>
      </c>
      <c r="D146" s="123" t="s">
        <v>212</v>
      </c>
      <c r="E146" s="139" t="s">
        <v>212</v>
      </c>
      <c r="F146" t="str">
        <f t="shared" si="2"/>
        <v/>
      </c>
      <c r="G146" t="str">
        <f>IFERROR(VLOOKUP(D146,Table14[],3,0),"")</f>
        <v/>
      </c>
      <c r="H146" s="69" t="s">
        <v>4200</v>
      </c>
      <c r="I146" s="23" t="s">
        <v>4190</v>
      </c>
      <c r="L146" s="96" t="s">
        <v>4294</v>
      </c>
    </row>
    <row r="147" spans="1:12" ht="16.5" thickTop="1" thickBot="1">
      <c r="A147" s="133" t="s">
        <v>2668</v>
      </c>
      <c r="B147" s="134" t="s">
        <v>2642</v>
      </c>
      <c r="C147" s="134" t="s">
        <v>2669</v>
      </c>
      <c r="D147" s="124" t="s">
        <v>159</v>
      </c>
      <c r="E147" s="140" t="s">
        <v>222</v>
      </c>
      <c r="F147" t="str">
        <f t="shared" si="2"/>
        <v/>
      </c>
      <c r="G147" t="str">
        <f>IFERROR(VLOOKUP(D147,Table14[],3,0),"")</f>
        <v>Kalakopa, Nawabganj, Dhaka</v>
      </c>
      <c r="H147" t="str">
        <f>IF(LEN(Table13[[#This Row],[Vlookup_by_thana name]])=0,Table13[[#This Row],[vlookup_by_branch name]],Table13[[#This Row],[Vlookup_by_thana name]])</f>
        <v>Kalakopa, Nawabganj, Dhaka</v>
      </c>
      <c r="I147" s="23"/>
      <c r="L147" s="96" t="s">
        <v>2969</v>
      </c>
    </row>
    <row r="148" spans="1:12" ht="16.5" thickTop="1" thickBot="1">
      <c r="A148" s="131" t="s">
        <v>2670</v>
      </c>
      <c r="B148" s="132" t="s">
        <v>2642</v>
      </c>
      <c r="C148" s="132" t="s">
        <v>2671</v>
      </c>
      <c r="D148" s="123" t="s">
        <v>159</v>
      </c>
      <c r="E148" s="139" t="s">
        <v>223</v>
      </c>
      <c r="F148" t="str">
        <f t="shared" si="2"/>
        <v/>
      </c>
      <c r="G148" t="str">
        <f>IFERROR(VLOOKUP(D148,Table14[],3,0),"")</f>
        <v>Kalakopa, Nawabganj, Dhaka</v>
      </c>
      <c r="H148" t="str">
        <f>IF(LEN(Table13[[#This Row],[Vlookup_by_thana name]])=0,Table13[[#This Row],[vlookup_by_branch name]],Table13[[#This Row],[Vlookup_by_thana name]])</f>
        <v>Kalakopa, Nawabganj, Dhaka</v>
      </c>
      <c r="I148" s="23"/>
      <c r="L148" s="96" t="s">
        <v>2969</v>
      </c>
    </row>
    <row r="149" spans="1:12" ht="16.5" thickTop="1" thickBot="1">
      <c r="A149" s="133" t="s">
        <v>2672</v>
      </c>
      <c r="B149" s="134" t="s">
        <v>2642</v>
      </c>
      <c r="C149" s="134" t="s">
        <v>2673</v>
      </c>
      <c r="D149" s="124" t="s">
        <v>226</v>
      </c>
      <c r="E149" s="140" t="s">
        <v>224</v>
      </c>
      <c r="F149" t="str">
        <f t="shared" si="2"/>
        <v/>
      </c>
      <c r="G149" t="str">
        <f>IFERROR(VLOOKUP(D149,Table14[],3,0),"")</f>
        <v>Naria Bazar, Naria, Shariatpur 8020</v>
      </c>
      <c r="H149" t="str">
        <f>IF(LEN(Table13[[#This Row],[Vlookup_by_thana name]])=0,Table13[[#This Row],[vlookup_by_branch name]],Table13[[#This Row],[Vlookup_by_thana name]])</f>
        <v>Naria Bazar, Naria, Shariatpur 8020</v>
      </c>
      <c r="I149" s="23"/>
      <c r="L149" s="96" t="s">
        <v>3987</v>
      </c>
    </row>
    <row r="150" spans="1:12" ht="16.5" thickTop="1" thickBot="1">
      <c r="A150" s="131" t="s">
        <v>2674</v>
      </c>
      <c r="B150" s="132" t="s">
        <v>2642</v>
      </c>
      <c r="C150" s="132" t="s">
        <v>2675</v>
      </c>
      <c r="D150" s="123" t="s">
        <v>228</v>
      </c>
      <c r="E150" s="139" t="s">
        <v>227</v>
      </c>
      <c r="F150" t="str">
        <f t="shared" si="2"/>
        <v/>
      </c>
      <c r="G150" t="str">
        <f>IFERROR(VLOOKUP(D150,Table14[],3,0),"")</f>
        <v/>
      </c>
      <c r="H150" s="148" t="s">
        <v>4201</v>
      </c>
      <c r="I150" s="23" t="s">
        <v>4192</v>
      </c>
      <c r="L150" s="96" t="s">
        <v>4201</v>
      </c>
    </row>
    <row r="151" spans="1:12" ht="16.5" thickTop="1" thickBot="1">
      <c r="A151" s="133" t="s">
        <v>2676</v>
      </c>
      <c r="B151" s="134" t="s">
        <v>2642</v>
      </c>
      <c r="C151" s="134" t="s">
        <v>2677</v>
      </c>
      <c r="D151" s="124" t="s">
        <v>229</v>
      </c>
      <c r="E151" s="140" t="s">
        <v>229</v>
      </c>
      <c r="F151" t="str">
        <f t="shared" si="2"/>
        <v/>
      </c>
      <c r="G151" t="str">
        <f>IFERROR(VLOOKUP(D151,Table14[],3,0),"")</f>
        <v/>
      </c>
      <c r="H151" s="151" t="s">
        <v>4202</v>
      </c>
      <c r="I151" s="23" t="s">
        <v>4186</v>
      </c>
      <c r="L151" s="96" t="s">
        <v>4202</v>
      </c>
    </row>
    <row r="152" spans="1:12" ht="18.75" thickTop="1" thickBot="1">
      <c r="A152" s="131" t="s">
        <v>2678</v>
      </c>
      <c r="B152" s="132" t="s">
        <v>2642</v>
      </c>
      <c r="C152" s="132" t="s">
        <v>2679</v>
      </c>
      <c r="D152" s="123" t="s">
        <v>231</v>
      </c>
      <c r="E152" s="139" t="s">
        <v>230</v>
      </c>
      <c r="F152" t="str">
        <f t="shared" si="2"/>
        <v/>
      </c>
      <c r="G152" t="str">
        <f>IFERROR(VLOOKUP(D152,Table14[],3,0),"")</f>
        <v/>
      </c>
      <c r="H152" s="145" t="s">
        <v>4203</v>
      </c>
      <c r="I152" s="23" t="s">
        <v>4186</v>
      </c>
      <c r="L152" s="96" t="s">
        <v>4203</v>
      </c>
    </row>
    <row r="153" spans="1:12" ht="16.5" thickTop="1" thickBot="1">
      <c r="A153" s="133" t="s">
        <v>2680</v>
      </c>
      <c r="B153" s="134" t="s">
        <v>2642</v>
      </c>
      <c r="C153" s="134" t="s">
        <v>2681</v>
      </c>
      <c r="D153" s="124" t="s">
        <v>233</v>
      </c>
      <c r="E153" s="140" t="s">
        <v>232</v>
      </c>
      <c r="F153" t="str">
        <f t="shared" si="2"/>
        <v/>
      </c>
      <c r="G153" t="str">
        <f>IFERROR(VLOOKUP(D153,Table14[],3,0),"")</f>
        <v/>
      </c>
      <c r="H153" s="143" t="s">
        <v>3165</v>
      </c>
      <c r="I153" s="23" t="s">
        <v>4181</v>
      </c>
      <c r="L153" s="96" t="s">
        <v>3165</v>
      </c>
    </row>
    <row r="154" spans="1:12" ht="18.75" thickTop="1" thickBot="1">
      <c r="A154" s="131" t="s">
        <v>2682</v>
      </c>
      <c r="B154" s="132" t="s">
        <v>2642</v>
      </c>
      <c r="C154" s="132" t="s">
        <v>2683</v>
      </c>
      <c r="D154" s="123" t="s">
        <v>234</v>
      </c>
      <c r="E154" s="139" t="s">
        <v>234</v>
      </c>
      <c r="F154" t="str">
        <f t="shared" si="2"/>
        <v/>
      </c>
      <c r="G154" t="str">
        <f>IFERROR(VLOOKUP(D154,Table14[],3,0),"")</f>
        <v/>
      </c>
      <c r="H154" s="145" t="s">
        <v>4204</v>
      </c>
      <c r="I154" s="23" t="s">
        <v>4186</v>
      </c>
      <c r="L154" s="96" t="s">
        <v>4204</v>
      </c>
    </row>
    <row r="155" spans="1:12" ht="18.75" thickTop="1" thickBot="1">
      <c r="A155" s="133" t="s">
        <v>2684</v>
      </c>
      <c r="B155" s="134" t="s">
        <v>2642</v>
      </c>
      <c r="C155" s="134" t="s">
        <v>2685</v>
      </c>
      <c r="D155" s="124" t="s">
        <v>237</v>
      </c>
      <c r="E155" s="140" t="s">
        <v>235</v>
      </c>
      <c r="F155" t="str">
        <f t="shared" si="2"/>
        <v/>
      </c>
      <c r="G155" t="str">
        <f>IFERROR(VLOOKUP(D155,Table14[],3,0),"")</f>
        <v/>
      </c>
      <c r="H155" s="150" t="s">
        <v>4205</v>
      </c>
      <c r="I155" s="23" t="s">
        <v>4186</v>
      </c>
      <c r="L155" s="96" t="s">
        <v>4205</v>
      </c>
    </row>
    <row r="156" spans="1:12" ht="16.5" thickTop="1" thickBot="1">
      <c r="A156" s="131" t="s">
        <v>2686</v>
      </c>
      <c r="B156" s="132" t="s">
        <v>2642</v>
      </c>
      <c r="C156" s="132" t="s">
        <v>2687</v>
      </c>
      <c r="D156" s="123" t="s">
        <v>240</v>
      </c>
      <c r="E156" s="139" t="s">
        <v>238</v>
      </c>
      <c r="F156" t="str">
        <f t="shared" si="2"/>
        <v/>
      </c>
      <c r="G156" t="str">
        <f>IFERROR(VLOOKUP(D156,Table14[],3,0),"")</f>
        <v/>
      </c>
      <c r="H156" s="147" t="s">
        <v>4206</v>
      </c>
      <c r="I156" s="23" t="s">
        <v>4190</v>
      </c>
      <c r="L156" s="96" t="s">
        <v>4206</v>
      </c>
    </row>
    <row r="157" spans="1:12" ht="16.5" thickTop="1" thickBot="1">
      <c r="A157" s="133" t="s">
        <v>2688</v>
      </c>
      <c r="B157" s="134" t="s">
        <v>2642</v>
      </c>
      <c r="C157" s="134" t="s">
        <v>2689</v>
      </c>
      <c r="D157" s="124" t="s">
        <v>242</v>
      </c>
      <c r="E157" s="140" t="s">
        <v>241</v>
      </c>
      <c r="F157" t="str">
        <f t="shared" si="2"/>
        <v/>
      </c>
      <c r="G157" t="str">
        <f>IFERROR(VLOOKUP(D157,Table14[],3,0),"")</f>
        <v/>
      </c>
      <c r="H157" s="147" t="s">
        <v>4207</v>
      </c>
      <c r="I157" s="23" t="s">
        <v>4190</v>
      </c>
      <c r="L157" s="96" t="s">
        <v>4207</v>
      </c>
    </row>
    <row r="158" spans="1:12" ht="16.5" thickTop="1" thickBot="1">
      <c r="A158" s="131" t="s">
        <v>2690</v>
      </c>
      <c r="B158" s="132" t="s">
        <v>2642</v>
      </c>
      <c r="C158" s="132" t="s">
        <v>2691</v>
      </c>
      <c r="D158" s="123" t="s">
        <v>244</v>
      </c>
      <c r="E158" s="139" t="s">
        <v>243</v>
      </c>
      <c r="F158" t="str">
        <f t="shared" si="2"/>
        <v>Maricha, Ukhiya, Chittagong 4700</v>
      </c>
      <c r="G158" t="str">
        <f>IFERROR(VLOOKUP(D158,Table14[],3,0),"")</f>
        <v/>
      </c>
      <c r="H158" t="str">
        <f>IF(LEN(Table13[[#This Row],[Vlookup_by_thana name]])=0,Table13[[#This Row],[vlookup_by_branch name]],Table13[[#This Row],[Vlookup_by_thana name]])</f>
        <v>Maricha, Ukhiya, Chittagong 4700</v>
      </c>
      <c r="I158" s="23"/>
      <c r="L158" s="96" t="s">
        <v>2732</v>
      </c>
    </row>
    <row r="159" spans="1:12" ht="16.5" thickTop="1" thickBot="1">
      <c r="A159" s="133" t="s">
        <v>2692</v>
      </c>
      <c r="B159" s="134" t="s">
        <v>2642</v>
      </c>
      <c r="C159" s="134" t="s">
        <v>2693</v>
      </c>
      <c r="D159" s="124" t="s">
        <v>246</v>
      </c>
      <c r="E159" s="140" t="s">
        <v>245</v>
      </c>
      <c r="F159" t="str">
        <f t="shared" si="2"/>
        <v/>
      </c>
      <c r="G159" t="str">
        <f>IFERROR(VLOOKUP(D159,Table14[],3,0),"")</f>
        <v/>
      </c>
      <c r="H159" s="147" t="s">
        <v>4208</v>
      </c>
      <c r="I159" s="23" t="s">
        <v>4190</v>
      </c>
      <c r="L159" s="96" t="s">
        <v>4208</v>
      </c>
    </row>
    <row r="160" spans="1:12" ht="16.5" thickTop="1" thickBot="1">
      <c r="A160" s="131" t="s">
        <v>2694</v>
      </c>
      <c r="B160" s="132" t="s">
        <v>2642</v>
      </c>
      <c r="C160" s="132" t="s">
        <v>2695</v>
      </c>
      <c r="D160" s="123" t="s">
        <v>247</v>
      </c>
      <c r="E160" s="139" t="s">
        <v>247</v>
      </c>
      <c r="F160" t="str">
        <f t="shared" si="2"/>
        <v>Teknaf, Cox's Bazar 4760</v>
      </c>
      <c r="G160" t="str">
        <f>IFERROR(VLOOKUP(D160,Table14[],3,0),"")</f>
        <v>Teknaf, Cox's Bazar 4760</v>
      </c>
      <c r="H160" t="str">
        <f>IF(LEN(Table13[[#This Row],[Vlookup_by_thana name]])=0,Table13[[#This Row],[vlookup_by_branch name]],Table13[[#This Row],[Vlookup_by_thana name]])</f>
        <v>Teknaf, Cox's Bazar 4760</v>
      </c>
      <c r="I160" s="23"/>
      <c r="L160" s="96" t="s">
        <v>2796</v>
      </c>
    </row>
    <row r="161" spans="1:12" ht="16.5" thickTop="1" thickBot="1">
      <c r="A161" s="133" t="s">
        <v>2696</v>
      </c>
      <c r="B161" s="134" t="s">
        <v>2642</v>
      </c>
      <c r="C161" s="134" t="s">
        <v>2697</v>
      </c>
      <c r="D161" s="124" t="s">
        <v>249</v>
      </c>
      <c r="E161" s="140" t="s">
        <v>248</v>
      </c>
      <c r="F161" t="str">
        <f t="shared" si="2"/>
        <v/>
      </c>
      <c r="G161" t="str">
        <f>IFERROR(VLOOKUP(D161,Table14[],3,0),"")</f>
        <v/>
      </c>
      <c r="H161" s="49" t="s">
        <v>4188</v>
      </c>
      <c r="I161" s="23"/>
      <c r="L161" s="96" t="s">
        <v>4188</v>
      </c>
    </row>
    <row r="162" spans="1:12" ht="16.5" thickTop="1" thickBot="1">
      <c r="A162" s="131" t="s">
        <v>2698</v>
      </c>
      <c r="B162" s="132" t="s">
        <v>2642</v>
      </c>
      <c r="C162" s="132" t="s">
        <v>2699</v>
      </c>
      <c r="D162" s="123" t="s">
        <v>246</v>
      </c>
      <c r="E162" s="139" t="s">
        <v>250</v>
      </c>
      <c r="F162" t="str">
        <f t="shared" si="2"/>
        <v/>
      </c>
      <c r="G162" t="str">
        <f>IFERROR(VLOOKUP(D162,Table14[],3,0),"")</f>
        <v/>
      </c>
      <c r="H162" s="49" t="s">
        <v>4188</v>
      </c>
      <c r="I162" s="23"/>
      <c r="L162" s="96" t="s">
        <v>4188</v>
      </c>
    </row>
    <row r="163" spans="1:12" ht="16.5" thickTop="1" thickBot="1">
      <c r="A163" s="133" t="s">
        <v>2700</v>
      </c>
      <c r="B163" s="134" t="s">
        <v>2642</v>
      </c>
      <c r="C163" s="134" t="s">
        <v>2701</v>
      </c>
      <c r="D163" s="124" t="s">
        <v>253</v>
      </c>
      <c r="E163" s="140" t="s">
        <v>251</v>
      </c>
      <c r="F163" t="str">
        <f t="shared" si="2"/>
        <v/>
      </c>
      <c r="G163" t="str">
        <f>IFERROR(VLOOKUP(D163,Table14[],3,0),"")</f>
        <v/>
      </c>
      <c r="H163" s="147" t="s">
        <v>4209</v>
      </c>
      <c r="I163" s="23" t="s">
        <v>4190</v>
      </c>
      <c r="L163" s="96" t="s">
        <v>4209</v>
      </c>
    </row>
    <row r="164" spans="1:12" ht="16.5" thickTop="1" thickBot="1">
      <c r="A164" s="131" t="s">
        <v>2702</v>
      </c>
      <c r="B164" s="132" t="s">
        <v>2642</v>
      </c>
      <c r="C164" s="132" t="s">
        <v>2703</v>
      </c>
      <c r="D164" s="123" t="s">
        <v>255</v>
      </c>
      <c r="E164" s="139" t="s">
        <v>254</v>
      </c>
      <c r="F164" t="str">
        <f t="shared" si="2"/>
        <v/>
      </c>
      <c r="G164" t="str">
        <f>IFERROR(VLOOKUP(D164,Table14[],3,0),"")</f>
        <v/>
      </c>
      <c r="H164" s="143" t="s">
        <v>3886</v>
      </c>
      <c r="I164" s="23" t="s">
        <v>4181</v>
      </c>
      <c r="L164" s="96" t="s">
        <v>3886</v>
      </c>
    </row>
    <row r="165" spans="1:12" ht="16.5" thickTop="1" thickBot="1">
      <c r="A165" s="133" t="s">
        <v>1347</v>
      </c>
      <c r="B165" s="134" t="s">
        <v>2642</v>
      </c>
      <c r="C165" s="134" t="s">
        <v>2704</v>
      </c>
      <c r="D165" s="124" t="s">
        <v>257</v>
      </c>
      <c r="E165" s="140" t="s">
        <v>256</v>
      </c>
      <c r="F165" t="str">
        <f t="shared" si="2"/>
        <v/>
      </c>
      <c r="G165" t="str">
        <f>IFERROR(VLOOKUP(D165,Table14[],3,0),"")</f>
        <v/>
      </c>
      <c r="H165" s="148" t="s">
        <v>4210</v>
      </c>
      <c r="I165" s="23" t="s">
        <v>4192</v>
      </c>
      <c r="L165" s="96" t="s">
        <v>4210</v>
      </c>
    </row>
    <row r="166" spans="1:12" ht="16.5" thickTop="1" thickBot="1">
      <c r="A166" s="131" t="s">
        <v>1348</v>
      </c>
      <c r="B166" s="132" t="s">
        <v>2642</v>
      </c>
      <c r="C166" s="132" t="s">
        <v>2705</v>
      </c>
      <c r="D166" s="123" t="s">
        <v>259</v>
      </c>
      <c r="E166" s="139" t="s">
        <v>258</v>
      </c>
      <c r="F166" t="str">
        <f t="shared" si="2"/>
        <v/>
      </c>
      <c r="G166" t="str">
        <f>IFERROR(VLOOKUP(D166,Table14[],3,0),"")</f>
        <v>Basurhat Road, Daganbhuiyan, Feni 3920</v>
      </c>
      <c r="H166" t="str">
        <f>IF(LEN(Table13[[#This Row],[Vlookup_by_thana name]])=0,Table13[[#This Row],[vlookup_by_branch name]],Table13[[#This Row],[Vlookup_by_thana name]])</f>
        <v>Basurhat Road, Daganbhuiyan, Feni 3920</v>
      </c>
      <c r="I166" s="23"/>
      <c r="L166" s="96" t="s">
        <v>3099</v>
      </c>
    </row>
    <row r="167" spans="1:12" ht="16.5" thickTop="1" thickBot="1">
      <c r="A167" s="133" t="s">
        <v>2706</v>
      </c>
      <c r="B167" s="134" t="s">
        <v>2642</v>
      </c>
      <c r="C167" s="134" t="s">
        <v>2707</v>
      </c>
      <c r="D167" s="124" t="s">
        <v>260</v>
      </c>
      <c r="E167" s="140" t="s">
        <v>90</v>
      </c>
      <c r="F167" t="str">
        <f t="shared" si="2"/>
        <v>Trunk Road, Feni 3900</v>
      </c>
      <c r="G167" t="str">
        <f>IFERROR(VLOOKUP(D167,Table14[],3,0),"")</f>
        <v/>
      </c>
      <c r="H167" t="str">
        <f>IF(LEN(Table13[[#This Row],[Vlookup_by_thana name]])=0,Table13[[#This Row],[vlookup_by_branch name]],Table13[[#This Row],[Vlookup_by_thana name]])</f>
        <v>Trunk Road, Feni 3900</v>
      </c>
      <c r="I167" s="23"/>
      <c r="L167" s="96" t="s">
        <v>3100</v>
      </c>
    </row>
    <row r="168" spans="1:12" ht="16.5" thickTop="1" thickBot="1">
      <c r="A168" s="131" t="s">
        <v>2708</v>
      </c>
      <c r="B168" s="132" t="s">
        <v>2642</v>
      </c>
      <c r="C168" s="132" t="s">
        <v>2709</v>
      </c>
      <c r="D168" s="123" t="s">
        <v>260</v>
      </c>
      <c r="E168" s="139" t="s">
        <v>261</v>
      </c>
      <c r="F168" t="str">
        <f t="shared" si="2"/>
        <v>Kamalapatty, Feni 3900</v>
      </c>
      <c r="G168" t="str">
        <f>IFERROR(VLOOKUP(D168,Table14[],3,0),"")</f>
        <v/>
      </c>
      <c r="H168" t="str">
        <f>IF(LEN(Table13[[#This Row],[Vlookup_by_thana name]])=0,Table13[[#This Row],[vlookup_by_branch name]],Table13[[#This Row],[Vlookup_by_thana name]])</f>
        <v>Kamalapatty, Feni 3900</v>
      </c>
      <c r="I168" s="23"/>
      <c r="L168" s="96" t="s">
        <v>3102</v>
      </c>
    </row>
    <row r="169" spans="1:12" ht="16.5" thickTop="1" thickBot="1">
      <c r="A169" s="133" t="s">
        <v>2710</v>
      </c>
      <c r="B169" s="134" t="s">
        <v>2642</v>
      </c>
      <c r="C169" s="134" t="s">
        <v>2711</v>
      </c>
      <c r="D169" s="124" t="s">
        <v>262</v>
      </c>
      <c r="E169" s="140" t="s">
        <v>262</v>
      </c>
      <c r="F169" t="str">
        <f t="shared" si="2"/>
        <v>Main Road, Sonagazi, Feni 3930</v>
      </c>
      <c r="G169" t="str">
        <f>IFERROR(VLOOKUP(D169,Table14[],3,0),"")</f>
        <v>Main Road, Sonagazi, Feni 3930</v>
      </c>
      <c r="H169" t="str">
        <f>IF(LEN(Table13[[#This Row],[Vlookup_by_thana name]])=0,Table13[[#This Row],[vlookup_by_branch name]],Table13[[#This Row],[Vlookup_by_thana name]])</f>
        <v>Main Road, Sonagazi, Feni 3930</v>
      </c>
      <c r="I169" s="23"/>
      <c r="L169" s="96" t="s">
        <v>3106</v>
      </c>
    </row>
    <row r="170" spans="1:12" ht="16.5" thickTop="1" thickBot="1">
      <c r="A170" s="131" t="s">
        <v>2712</v>
      </c>
      <c r="B170" s="132" t="s">
        <v>2642</v>
      </c>
      <c r="C170" s="132" t="s">
        <v>2713</v>
      </c>
      <c r="D170" s="123" t="s">
        <v>259</v>
      </c>
      <c r="E170" s="139" t="s">
        <v>263</v>
      </c>
      <c r="F170" t="str">
        <f t="shared" si="2"/>
        <v/>
      </c>
      <c r="G170" t="str">
        <f>IFERROR(VLOOKUP(D170,Table14[],3,0),"")</f>
        <v>Basurhat Road, Daganbhuiyan, Feni 3920</v>
      </c>
      <c r="H170" t="str">
        <f>IF(LEN(Table13[[#This Row],[Vlookup_by_thana name]])=0,Table13[[#This Row],[vlookup_by_branch name]],Table13[[#This Row],[Vlookup_by_thana name]])</f>
        <v>Basurhat Road, Daganbhuiyan, Feni 3920</v>
      </c>
      <c r="I170" s="23"/>
      <c r="L170" s="96" t="s">
        <v>3099</v>
      </c>
    </row>
    <row r="171" spans="1:12" ht="16.5" thickTop="1" thickBot="1">
      <c r="A171" s="133" t="s">
        <v>2714</v>
      </c>
      <c r="B171" s="134" t="s">
        <v>2642</v>
      </c>
      <c r="C171" s="134" t="s">
        <v>2715</v>
      </c>
      <c r="D171" s="124" t="s">
        <v>264</v>
      </c>
      <c r="E171" s="140" t="s">
        <v>264</v>
      </c>
      <c r="F171" t="str">
        <f t="shared" si="2"/>
        <v>Main Road, Chhagalnaiya, Feni 3910</v>
      </c>
      <c r="G171" t="str">
        <f>IFERROR(VLOOKUP(D171,Table14[],3,0),"")</f>
        <v>Main Road, Chhagalnaiya, Feni 3910</v>
      </c>
      <c r="H171" t="str">
        <f>IF(LEN(Table13[[#This Row],[Vlookup_by_thana name]])=0,Table13[[#This Row],[vlookup_by_branch name]],Table13[[#This Row],[Vlookup_by_thana name]])</f>
        <v>Main Road, Chhagalnaiya, Feni 3910</v>
      </c>
      <c r="I171" s="23"/>
      <c r="L171" s="96" t="s">
        <v>3097</v>
      </c>
    </row>
    <row r="172" spans="1:12" ht="16.5" thickTop="1" thickBot="1">
      <c r="A172" s="131" t="s">
        <v>2716</v>
      </c>
      <c r="B172" s="132" t="s">
        <v>2642</v>
      </c>
      <c r="C172" s="132" t="s">
        <v>2717</v>
      </c>
      <c r="D172" s="123" t="s">
        <v>91</v>
      </c>
      <c r="E172" s="139" t="s">
        <v>91</v>
      </c>
      <c r="F172" t="str">
        <f t="shared" si="2"/>
        <v/>
      </c>
      <c r="G172" t="str">
        <f>IFERROR(VLOOKUP(D172,Table14[],3,0),"")</f>
        <v/>
      </c>
      <c r="H172" s="143" t="s">
        <v>3104</v>
      </c>
      <c r="I172" s="23" t="s">
        <v>4181</v>
      </c>
      <c r="L172" s="96" t="s">
        <v>3104</v>
      </c>
    </row>
    <row r="173" spans="1:12" ht="16.5" thickTop="1" thickBot="1">
      <c r="A173" s="133" t="s">
        <v>2718</v>
      </c>
      <c r="B173" s="134" t="s">
        <v>2642</v>
      </c>
      <c r="C173" s="134" t="s">
        <v>2719</v>
      </c>
      <c r="D173" s="124" t="s">
        <v>171</v>
      </c>
      <c r="E173" s="140" t="s">
        <v>265</v>
      </c>
      <c r="F173" t="str">
        <f t="shared" si="2"/>
        <v/>
      </c>
      <c r="G173" t="str">
        <f>IFERROR(VLOOKUP(D173,Table14[],3,0),"")</f>
        <v/>
      </c>
      <c r="H173" s="147" t="s">
        <v>4211</v>
      </c>
      <c r="I173" s="23" t="s">
        <v>4190</v>
      </c>
      <c r="L173" s="96" t="s">
        <v>4211</v>
      </c>
    </row>
    <row r="174" spans="1:12" ht="16.5" thickTop="1" thickBot="1">
      <c r="A174" s="131" t="s">
        <v>2720</v>
      </c>
      <c r="B174" s="132" t="s">
        <v>2642</v>
      </c>
      <c r="C174" s="132" t="s">
        <v>2721</v>
      </c>
      <c r="D174" s="123" t="s">
        <v>151</v>
      </c>
      <c r="E174" s="139" t="s">
        <v>266</v>
      </c>
      <c r="F174" t="str">
        <f t="shared" si="2"/>
        <v/>
      </c>
      <c r="G174" t="str">
        <f>IFERROR(VLOOKUP(D174,Table14[],3,0),"")</f>
        <v>Mukshudpur, Gopalganj</v>
      </c>
      <c r="H174" t="str">
        <f>IF(LEN(Table13[[#This Row],[Vlookup_by_thana name]])=0,Table13[[#This Row],[vlookup_by_branch name]],Table13[[#This Row],[Vlookup_by_thana name]])</f>
        <v>Mukshudpur, Gopalganj</v>
      </c>
      <c r="I174" s="23"/>
      <c r="L174" s="96" t="s">
        <v>3184</v>
      </c>
    </row>
    <row r="175" spans="1:12" ht="16.5" thickTop="1" thickBot="1">
      <c r="A175" s="133" t="s">
        <v>2722</v>
      </c>
      <c r="B175" s="134" t="s">
        <v>2642</v>
      </c>
      <c r="C175" s="134" t="s">
        <v>2723</v>
      </c>
      <c r="D175" s="124" t="s">
        <v>270</v>
      </c>
      <c r="E175" s="140" t="s">
        <v>267</v>
      </c>
      <c r="F175" t="str">
        <f t="shared" si="2"/>
        <v/>
      </c>
      <c r="G175" t="str">
        <f>IFERROR(VLOOKUP(D175,Table14[],3,0),"")</f>
        <v/>
      </c>
      <c r="H175" s="143" t="s">
        <v>3192</v>
      </c>
      <c r="I175" s="23" t="s">
        <v>4181</v>
      </c>
      <c r="L175" s="96" t="s">
        <v>3192</v>
      </c>
    </row>
    <row r="176" spans="1:12" ht="16.5" thickTop="1" thickBot="1">
      <c r="A176" s="131" t="s">
        <v>1349</v>
      </c>
      <c r="B176" s="132" t="s">
        <v>2642</v>
      </c>
      <c r="C176" s="132" t="s">
        <v>2724</v>
      </c>
      <c r="D176" s="123" t="s">
        <v>270</v>
      </c>
      <c r="E176" s="139" t="s">
        <v>269</v>
      </c>
      <c r="F176" t="str">
        <f t="shared" si="2"/>
        <v>Ashraf Jahan Complex, Habiganj 3310</v>
      </c>
      <c r="G176" t="str">
        <f>IFERROR(VLOOKUP(D176,Table14[],3,0),"")</f>
        <v/>
      </c>
      <c r="H176" t="str">
        <f>IF(LEN(Table13[[#This Row],[Vlookup_by_thana name]])=0,Table13[[#This Row],[vlookup_by_branch name]],Table13[[#This Row],[Vlookup_by_thana name]])</f>
        <v>Ashraf Jahan Complex, Habiganj 3310</v>
      </c>
      <c r="I176" s="23"/>
      <c r="L176" s="96" t="s">
        <v>3193</v>
      </c>
    </row>
    <row r="177" spans="1:12" ht="16.5" thickTop="1" thickBot="1">
      <c r="A177" s="133" t="s">
        <v>2725</v>
      </c>
      <c r="B177" s="134" t="s">
        <v>2642</v>
      </c>
      <c r="C177" s="134" t="s">
        <v>2726</v>
      </c>
      <c r="D177" s="124" t="s">
        <v>272</v>
      </c>
      <c r="E177" s="140" t="s">
        <v>271</v>
      </c>
      <c r="F177" t="str">
        <f t="shared" si="2"/>
        <v/>
      </c>
      <c r="G177" t="str">
        <f>IFERROR(VLOOKUP(D177,Table14[],3,0),"")</f>
        <v>Osmani Road, Nabiganj, Habiganj 3370</v>
      </c>
      <c r="H177" t="str">
        <f>IF(LEN(Table13[[#This Row],[Vlookup_by_thana name]])=0,Table13[[#This Row],[vlookup_by_branch name]],Table13[[#This Row],[Vlookup_by_thana name]])</f>
        <v>Osmani Road, Nabiganj, Habiganj 3370</v>
      </c>
      <c r="I177" s="23"/>
      <c r="L177" s="96" t="s">
        <v>3195</v>
      </c>
    </row>
    <row r="178" spans="1:12" ht="16.5" thickTop="1" thickBot="1">
      <c r="A178" s="131" t="s">
        <v>2727</v>
      </c>
      <c r="B178" s="132" t="s">
        <v>2642</v>
      </c>
      <c r="C178" s="132" t="s">
        <v>2728</v>
      </c>
      <c r="D178" s="123" t="s">
        <v>272</v>
      </c>
      <c r="E178" s="139" t="s">
        <v>273</v>
      </c>
      <c r="F178" t="str">
        <f t="shared" si="2"/>
        <v/>
      </c>
      <c r="G178" t="str">
        <f>IFERROR(VLOOKUP(D178,Table14[],3,0),"")</f>
        <v>Osmani Road, Nabiganj, Habiganj 3370</v>
      </c>
      <c r="H178" t="str">
        <f>IF(LEN(Table13[[#This Row],[Vlookup_by_thana name]])=0,Table13[[#This Row],[vlookup_by_branch name]],Table13[[#This Row],[Vlookup_by_thana name]])</f>
        <v>Osmani Road, Nabiganj, Habiganj 3370</v>
      </c>
      <c r="I178" s="23"/>
      <c r="L178" s="96" t="s">
        <v>3195</v>
      </c>
    </row>
    <row r="179" spans="1:12" ht="16.5" thickTop="1" thickBot="1">
      <c r="A179" s="133" t="s">
        <v>2729</v>
      </c>
      <c r="B179" s="134" t="s">
        <v>2642</v>
      </c>
      <c r="C179" s="134" t="s">
        <v>2730</v>
      </c>
      <c r="D179" s="124" t="s">
        <v>275</v>
      </c>
      <c r="E179" s="140" t="s">
        <v>274</v>
      </c>
      <c r="F179" t="str">
        <f t="shared" si="2"/>
        <v/>
      </c>
      <c r="G179" t="str">
        <f>IFERROR(VLOOKUP(D179,Table14[],3,0),"")</f>
        <v/>
      </c>
      <c r="H179" s="143" t="s">
        <v>3197</v>
      </c>
      <c r="I179" s="23" t="s">
        <v>4181</v>
      </c>
      <c r="L179" s="96" t="s">
        <v>3197</v>
      </c>
    </row>
    <row r="180" spans="1:12" ht="16.5" thickTop="1" thickBot="1">
      <c r="A180" s="131" t="s">
        <v>2731</v>
      </c>
      <c r="B180" s="132" t="s">
        <v>2642</v>
      </c>
      <c r="C180" s="132" t="s">
        <v>2732</v>
      </c>
      <c r="D180" s="123" t="s">
        <v>276</v>
      </c>
      <c r="E180" s="139" t="s">
        <v>276</v>
      </c>
      <c r="F180" t="str">
        <f t="shared" si="2"/>
        <v>Chandraghona KPM, Chandraghona, Rangamati</v>
      </c>
      <c r="G180" t="str">
        <f>IFERROR(VLOOKUP(D180,Table14[],3,0),"")</f>
        <v>Chandraghona KPM, Chandraghona, Rangamati</v>
      </c>
      <c r="H180" t="str">
        <f>IF(LEN(Table13[[#This Row],[Vlookup_by_thana name]])=0,Table13[[#This Row],[vlookup_by_branch name]],Table13[[#This Row],[Vlookup_by_thana name]])</f>
        <v>Chandraghona KPM, Chandraghona, Rangamati</v>
      </c>
      <c r="I180" s="23"/>
      <c r="L180" s="96" t="s">
        <v>3932</v>
      </c>
    </row>
    <row r="181" spans="1:12" ht="16.5" thickTop="1" thickBot="1">
      <c r="A181" s="133" t="s">
        <v>2733</v>
      </c>
      <c r="B181" s="134" t="s">
        <v>2642</v>
      </c>
      <c r="C181" s="134" t="s">
        <v>2734</v>
      </c>
      <c r="D181" s="124" t="s">
        <v>277</v>
      </c>
      <c r="E181" s="140" t="s">
        <v>277</v>
      </c>
      <c r="F181" t="str">
        <f t="shared" si="2"/>
        <v>Kaptai, Rangamati</v>
      </c>
      <c r="G181" t="str">
        <f>IFERROR(VLOOKUP(D181,Table14[],3,0),"")</f>
        <v>Kaptai, Rangamati</v>
      </c>
      <c r="H181" t="str">
        <f>IF(LEN(Table13[[#This Row],[Vlookup_by_thana name]])=0,Table13[[#This Row],[vlookup_by_branch name]],Table13[[#This Row],[Vlookup_by_thana name]])</f>
        <v>Kaptai, Rangamati</v>
      </c>
      <c r="I181" s="23"/>
      <c r="L181" s="96" t="s">
        <v>3934</v>
      </c>
    </row>
    <row r="182" spans="1:12" ht="16.5" thickTop="1" thickBot="1">
      <c r="A182" s="131" t="s">
        <v>2735</v>
      </c>
      <c r="B182" s="132" t="s">
        <v>2642</v>
      </c>
      <c r="C182" s="132" t="s">
        <v>2736</v>
      </c>
      <c r="D182" s="123" t="s">
        <v>280</v>
      </c>
      <c r="E182" s="139" t="s">
        <v>278</v>
      </c>
      <c r="F182" t="str">
        <f t="shared" si="2"/>
        <v/>
      </c>
      <c r="G182" t="str">
        <f>IFERROR(VLOOKUP(D182,Table14[],3,0),"")</f>
        <v/>
      </c>
      <c r="H182" s="143" t="s">
        <v>3306</v>
      </c>
      <c r="I182" s="23" t="s">
        <v>4181</v>
      </c>
      <c r="L182" s="96" t="s">
        <v>3306</v>
      </c>
    </row>
    <row r="183" spans="1:12" ht="16.5" thickTop="1" thickBot="1">
      <c r="A183" s="133" t="s">
        <v>2737</v>
      </c>
      <c r="B183" s="134" t="s">
        <v>2642</v>
      </c>
      <c r="C183" s="134" t="s">
        <v>2738</v>
      </c>
      <c r="D183" s="124" t="s">
        <v>283</v>
      </c>
      <c r="E183" s="140" t="s">
        <v>281</v>
      </c>
      <c r="F183" t="str">
        <f t="shared" si="2"/>
        <v>Bhabaniganj Bazar, Laxmipur 3702</v>
      </c>
      <c r="G183" t="str">
        <f>IFERROR(VLOOKUP(D183,Table14[],3,0),"")</f>
        <v/>
      </c>
      <c r="H183" t="str">
        <f>IF(LEN(Table13[[#This Row],[Vlookup_by_thana name]])=0,Table13[[#This Row],[vlookup_by_branch name]],Table13[[#This Row],[Vlookup_by_thana name]])</f>
        <v>Bhabaniganj Bazar, Laxmipur 3702</v>
      </c>
      <c r="I183" s="23"/>
      <c r="L183" s="96" t="s">
        <v>3450</v>
      </c>
    </row>
    <row r="184" spans="1:12" ht="16.5" thickTop="1" thickBot="1">
      <c r="A184" s="131" t="s">
        <v>2739</v>
      </c>
      <c r="B184" s="132" t="s">
        <v>2642</v>
      </c>
      <c r="C184" s="132" t="s">
        <v>2740</v>
      </c>
      <c r="D184" s="123" t="s">
        <v>283</v>
      </c>
      <c r="E184" s="139" t="s">
        <v>284</v>
      </c>
      <c r="F184" t="str">
        <f t="shared" si="2"/>
        <v>Dalal Bazar, Lakshmipur 3701</v>
      </c>
      <c r="G184" t="str">
        <f>IFERROR(VLOOKUP(D184,Table14[],3,0),"")</f>
        <v/>
      </c>
      <c r="H184" t="str">
        <f>IF(LEN(Table13[[#This Row],[Vlookup_by_thana name]])=0,Table13[[#This Row],[vlookup_by_branch name]],Table13[[#This Row],[Vlookup_by_thana name]])</f>
        <v>Dalal Bazar, Lakshmipur 3701</v>
      </c>
      <c r="I184" s="23"/>
      <c r="L184" s="96" t="s">
        <v>3454</v>
      </c>
    </row>
    <row r="185" spans="1:12" ht="16.5" thickTop="1" thickBot="1">
      <c r="A185" s="133" t="s">
        <v>2741</v>
      </c>
      <c r="B185" s="134" t="s">
        <v>2642</v>
      </c>
      <c r="C185" s="134" t="s">
        <v>2742</v>
      </c>
      <c r="D185" s="124" t="s">
        <v>283</v>
      </c>
      <c r="E185" s="140" t="s">
        <v>285</v>
      </c>
      <c r="F185" t="str">
        <f t="shared" si="2"/>
        <v/>
      </c>
      <c r="G185" t="str">
        <f>IFERROR(VLOOKUP(D185,Table14[],3,0),"")</f>
        <v/>
      </c>
      <c r="H185" s="147" t="s">
        <v>4212</v>
      </c>
      <c r="I185" s="23" t="s">
        <v>4190</v>
      </c>
      <c r="L185" s="96" t="s">
        <v>4212</v>
      </c>
    </row>
    <row r="186" spans="1:12" ht="16.5" thickTop="1" thickBot="1">
      <c r="A186" s="131" t="s">
        <v>2743</v>
      </c>
      <c r="B186" s="132" t="s">
        <v>2642</v>
      </c>
      <c r="C186" s="132" t="s">
        <v>2744</v>
      </c>
      <c r="D186" s="123" t="s">
        <v>287</v>
      </c>
      <c r="E186" s="139" t="s">
        <v>286</v>
      </c>
      <c r="F186" t="str">
        <f t="shared" si="2"/>
        <v>Panpara Bazar, Ramganj, Lakshmipur 3722</v>
      </c>
      <c r="G186" t="str">
        <f>IFERROR(VLOOKUP(D186,Table14[],3,0),"")</f>
        <v>Ramganj, Lakshmipur 3720</v>
      </c>
      <c r="H186" t="str">
        <f>IF(LEN(Table13[[#This Row],[Vlookup_by_thana name]])=0,Table13[[#This Row],[vlookup_by_branch name]],Table13[[#This Row],[Vlookup_by_thana name]])</f>
        <v>Ramganj, Lakshmipur 3720</v>
      </c>
      <c r="I186" s="23"/>
      <c r="L186" s="96" t="s">
        <v>3469</v>
      </c>
    </row>
    <row r="187" spans="1:12" ht="16.5" thickTop="1" thickBot="1">
      <c r="A187" s="133" t="s">
        <v>1350</v>
      </c>
      <c r="B187" s="134" t="s">
        <v>2642</v>
      </c>
      <c r="C187" s="134" t="s">
        <v>2745</v>
      </c>
      <c r="D187" s="124" t="s">
        <v>289</v>
      </c>
      <c r="E187" s="140" t="s">
        <v>288</v>
      </c>
      <c r="F187" t="str">
        <f t="shared" si="2"/>
        <v>Mandari Bazar, Lakshmipur 3703</v>
      </c>
      <c r="G187" t="str">
        <f>IFERROR(VLOOKUP(D187,Table14[],3,0),"")</f>
        <v>Chandraganj, Lakshmipur 3708</v>
      </c>
      <c r="H187" t="str">
        <f>IF(LEN(Table13[[#This Row],[Vlookup_by_thana name]])=0,Table13[[#This Row],[vlookup_by_branch name]],Table13[[#This Row],[Vlookup_by_thana name]])</f>
        <v>Chandraganj, Lakshmipur 3708</v>
      </c>
      <c r="I187" s="23"/>
      <c r="L187" s="96" t="s">
        <v>3452</v>
      </c>
    </row>
    <row r="188" spans="1:12" ht="16.5" thickTop="1" thickBot="1">
      <c r="A188" s="131" t="s">
        <v>1351</v>
      </c>
      <c r="B188" s="132" t="s">
        <v>2642</v>
      </c>
      <c r="C188" s="132" t="s">
        <v>2746</v>
      </c>
      <c r="D188" s="123" t="s">
        <v>287</v>
      </c>
      <c r="E188" s="139" t="s">
        <v>287</v>
      </c>
      <c r="F188" t="str">
        <f t="shared" si="2"/>
        <v>Ramganj, Lakshmipur 3720</v>
      </c>
      <c r="G188" t="str">
        <f>IFERROR(VLOOKUP(D188,Table14[],3,0),"")</f>
        <v>Ramganj, Lakshmipur 3720</v>
      </c>
      <c r="H188" t="str">
        <f>IF(LEN(Table13[[#This Row],[Vlookup_by_thana name]])=0,Table13[[#This Row],[vlookup_by_branch name]],Table13[[#This Row],[Vlookup_by_thana name]])</f>
        <v>Ramganj, Lakshmipur 3720</v>
      </c>
      <c r="I188" s="23"/>
      <c r="L188" s="96" t="s">
        <v>3469</v>
      </c>
    </row>
    <row r="189" spans="1:12" ht="16.5" thickTop="1" thickBot="1">
      <c r="A189" s="133" t="s">
        <v>2747</v>
      </c>
      <c r="B189" s="134" t="s">
        <v>2642</v>
      </c>
      <c r="C189" s="134" t="s">
        <v>2748</v>
      </c>
      <c r="D189" s="124" t="s">
        <v>290</v>
      </c>
      <c r="E189" s="140" t="s">
        <v>290</v>
      </c>
      <c r="F189" t="str">
        <f t="shared" si="2"/>
        <v>Raipur, Lakshmipur 3710</v>
      </c>
      <c r="G189" t="str">
        <f>IFERROR(VLOOKUP(D189,Table14[],3,0),"")</f>
        <v>Raipur, Lakshmipur 3710</v>
      </c>
      <c r="H189" t="str">
        <f>IF(LEN(Table13[[#This Row],[Vlookup_by_thana name]])=0,Table13[[#This Row],[vlookup_by_branch name]],Table13[[#This Row],[Vlookup_by_thana name]])</f>
        <v>Raipur, Lakshmipur 3710</v>
      </c>
      <c r="I189" s="23"/>
      <c r="L189" s="96" t="s">
        <v>3467</v>
      </c>
    </row>
    <row r="190" spans="1:12" ht="16.5" thickTop="1" thickBot="1">
      <c r="A190" s="131" t="s">
        <v>2749</v>
      </c>
      <c r="B190" s="132" t="s">
        <v>2642</v>
      </c>
      <c r="C190" s="132" t="s">
        <v>2750</v>
      </c>
      <c r="D190" s="123" t="s">
        <v>291</v>
      </c>
      <c r="E190" s="139" t="s">
        <v>291</v>
      </c>
      <c r="F190" t="str">
        <f t="shared" si="2"/>
        <v>Alexander, Ramgati, Lakshmipur 3730</v>
      </c>
      <c r="G190" t="str">
        <f>IFERROR(VLOOKUP(D190,Table14[],3,0),"")</f>
        <v>Alexander, Ramgati, Lakshmipur 3730</v>
      </c>
      <c r="H190" t="str">
        <f>IF(LEN(Table13[[#This Row],[Vlookup_by_thana name]])=0,Table13[[#This Row],[vlookup_by_branch name]],Table13[[#This Row],[Vlookup_by_thana name]])</f>
        <v>Alexander, Ramgati, Lakshmipur 3730</v>
      </c>
      <c r="I190" s="23"/>
      <c r="L190" s="96" t="s">
        <v>3471</v>
      </c>
    </row>
    <row r="191" spans="1:12" ht="16.5" thickTop="1" thickBot="1">
      <c r="A191" s="133" t="s">
        <v>2751</v>
      </c>
      <c r="B191" s="134" t="s">
        <v>2642</v>
      </c>
      <c r="C191" s="134" t="s">
        <v>2752</v>
      </c>
      <c r="D191" s="124" t="s">
        <v>289</v>
      </c>
      <c r="E191" s="140" t="s">
        <v>292</v>
      </c>
      <c r="F191" t="str">
        <f t="shared" si="2"/>
        <v/>
      </c>
      <c r="G191" t="str">
        <f>IFERROR(VLOOKUP(D191,Table14[],3,0),"")</f>
        <v>Chandraganj, Lakshmipur 3708</v>
      </c>
      <c r="H191" t="str">
        <f>IF(LEN(Table13[[#This Row],[Vlookup_by_thana name]])=0,Table13[[#This Row],[vlookup_by_branch name]],Table13[[#This Row],[Vlookup_by_thana name]])</f>
        <v>Chandraganj, Lakshmipur 3708</v>
      </c>
      <c r="I191" s="23"/>
      <c r="L191" s="96" t="s">
        <v>3452</v>
      </c>
    </row>
    <row r="192" spans="1:12" ht="16.5" thickTop="1" thickBot="1">
      <c r="A192" s="131" t="s">
        <v>2753</v>
      </c>
      <c r="B192" s="132" t="s">
        <v>2642</v>
      </c>
      <c r="C192" s="132" t="s">
        <v>2754</v>
      </c>
      <c r="D192" s="123" t="s">
        <v>293</v>
      </c>
      <c r="E192" s="139" t="s">
        <v>293</v>
      </c>
      <c r="F192" t="str">
        <f t="shared" si="2"/>
        <v>Kotchandpur, Jhenaidah</v>
      </c>
      <c r="G192" t="str">
        <f>IFERROR(VLOOKUP(D192,Table14[],3,0),"")</f>
        <v>Kotchandpur, Jhenaidah</v>
      </c>
      <c r="H192" t="str">
        <f>IF(LEN(Table13[[#This Row],[Vlookup_by_thana name]])=0,Table13[[#This Row],[vlookup_by_branch name]],Table13[[#This Row],[Vlookup_by_thana name]])</f>
        <v>Kotchandpur, Jhenaidah</v>
      </c>
      <c r="I192" s="23"/>
      <c r="L192" s="96" t="s">
        <v>3284</v>
      </c>
    </row>
    <row r="193" spans="1:12" ht="16.5" thickTop="1" thickBot="1">
      <c r="A193" s="133" t="s">
        <v>2637</v>
      </c>
      <c r="B193" s="134" t="s">
        <v>2642</v>
      </c>
      <c r="C193" s="134" t="s">
        <v>2755</v>
      </c>
      <c r="D193" s="124" t="s">
        <v>297</v>
      </c>
      <c r="E193" s="140" t="s">
        <v>296</v>
      </c>
      <c r="F193" t="str">
        <f t="shared" si="2"/>
        <v/>
      </c>
      <c r="G193" t="str">
        <f>IFERROR(VLOOKUP(D193,Table14[],3,0),"")</f>
        <v/>
      </c>
      <c r="H193" s="143" t="s">
        <v>2408</v>
      </c>
      <c r="I193" s="23" t="s">
        <v>4181</v>
      </c>
      <c r="L193" s="96" t="s">
        <v>2408</v>
      </c>
    </row>
    <row r="194" spans="1:12" ht="16.5" thickTop="1" thickBot="1">
      <c r="A194" s="131" t="s">
        <v>2756</v>
      </c>
      <c r="B194" s="132" t="s">
        <v>2642</v>
      </c>
      <c r="C194" s="132" t="s">
        <v>2757</v>
      </c>
      <c r="D194" s="123" t="s">
        <v>300</v>
      </c>
      <c r="E194" s="139" t="s">
        <v>298</v>
      </c>
      <c r="F194" t="str">
        <f t="shared" si="2"/>
        <v/>
      </c>
      <c r="G194" t="str">
        <f>IFERROR(VLOOKUP(D194,Table14[],3,0),"")</f>
        <v/>
      </c>
      <c r="H194" s="143" t="s">
        <v>2405</v>
      </c>
      <c r="I194" s="23" t="s">
        <v>4181</v>
      </c>
      <c r="L194" s="96" t="s">
        <v>2405</v>
      </c>
    </row>
    <row r="195" spans="1:12" ht="16.5" thickTop="1" thickBot="1">
      <c r="A195" s="133" t="s">
        <v>2758</v>
      </c>
      <c r="B195" s="134" t="s">
        <v>2642</v>
      </c>
      <c r="C195" s="134" t="s">
        <v>2759</v>
      </c>
      <c r="D195" s="124" t="s">
        <v>301</v>
      </c>
      <c r="E195" s="140" t="s">
        <v>301</v>
      </c>
      <c r="F195" t="str">
        <f t="shared" ref="F195:F258" si="3">IFERROR(VLOOKUP(E195,$A$2:$C$922,3,0),"")</f>
        <v>Hatboalia Road, Gangni, Meherpur</v>
      </c>
      <c r="G195" t="str">
        <f>IFERROR(VLOOKUP(D195,Table14[],3,0),"")</f>
        <v>Hatboalia Road, Gangni, Meherpur</v>
      </c>
      <c r="H195" t="str">
        <f>IF(LEN(Table13[[#This Row],[Vlookup_by_thana name]])=0,Table13[[#This Row],[vlookup_by_branch name]],Table13[[#This Row],[Vlookup_by_thana name]])</f>
        <v>Hatboalia Road, Gangni, Meherpur</v>
      </c>
      <c r="I195" s="23"/>
      <c r="L195" s="96" t="s">
        <v>3527</v>
      </c>
    </row>
    <row r="196" spans="1:12" ht="16.5" thickTop="1" thickBot="1">
      <c r="A196" s="131" t="s">
        <v>2760</v>
      </c>
      <c r="B196" s="132" t="s">
        <v>2642</v>
      </c>
      <c r="C196" s="132" t="s">
        <v>2761</v>
      </c>
      <c r="D196" s="123" t="s">
        <v>303</v>
      </c>
      <c r="E196" s="139" t="s">
        <v>303</v>
      </c>
      <c r="F196" t="str">
        <f t="shared" si="3"/>
        <v>Sreepur, Gazipur 1740</v>
      </c>
      <c r="G196" t="str">
        <f>IFERROR(VLOOKUP(D196,Table14[],3,0),"")</f>
        <v>Sreepur, Gazipur 1740</v>
      </c>
      <c r="H196" t="str">
        <f>IF(LEN(Table13[[#This Row],[Vlookup_by_thana name]])=0,Table13[[#This Row],[vlookup_by_branch name]],Table13[[#This Row],[Vlookup_by_thana name]])</f>
        <v>Sreepur, Gazipur 1740</v>
      </c>
      <c r="I196" s="23"/>
      <c r="L196" s="96" t="s">
        <v>3161</v>
      </c>
    </row>
    <row r="197" spans="1:12" ht="16.5" thickTop="1" thickBot="1">
      <c r="A197" s="133" t="s">
        <v>2762</v>
      </c>
      <c r="B197" s="134" t="s">
        <v>2642</v>
      </c>
      <c r="C197" s="134" t="s">
        <v>2763</v>
      </c>
      <c r="D197" s="124" t="s">
        <v>305</v>
      </c>
      <c r="E197" s="140" t="s">
        <v>305</v>
      </c>
      <c r="F197" t="str">
        <f t="shared" si="3"/>
        <v>71/C Asad Avenue, Mohammadpur, Dhaka 1207</v>
      </c>
      <c r="G197" t="str">
        <f>IFERROR(VLOOKUP(D197,Table14[],3,0),"")</f>
        <v>71/C Asad Avenue, Mohammadpur, Dhaka 1207</v>
      </c>
      <c r="H197" t="str">
        <f>IF(LEN(Table13[[#This Row],[Vlookup_by_thana name]])=0,Table13[[#This Row],[vlookup_by_branch name]],Table13[[#This Row],[Vlookup_by_thana name]])</f>
        <v>71/C Asad Avenue, Mohammadpur, Dhaka 1207</v>
      </c>
      <c r="I197" s="23"/>
      <c r="L197" s="96" t="s">
        <v>2957</v>
      </c>
    </row>
    <row r="198" spans="1:12" ht="16.5" thickTop="1" thickBot="1">
      <c r="A198" s="131" t="s">
        <v>2764</v>
      </c>
      <c r="B198" s="132" t="s">
        <v>2642</v>
      </c>
      <c r="C198" s="132" t="s">
        <v>2765</v>
      </c>
      <c r="D198" s="123" t="s">
        <v>308</v>
      </c>
      <c r="E198" s="139" t="s">
        <v>306</v>
      </c>
      <c r="F198" t="str">
        <f t="shared" si="3"/>
        <v>Bhukshimoil, Kularua, Moulvibazar 3230</v>
      </c>
      <c r="G198" t="str">
        <f>IFERROR(VLOOKUP(D198,Table14[],3,0),"")</f>
        <v>Shahjalal Market, Kulaura, Moulvibazar 3230</v>
      </c>
      <c r="H198" t="str">
        <f>IF(LEN(Table13[[#This Row],[Vlookup_by_thana name]])=0,Table13[[#This Row],[vlookup_by_branch name]],Table13[[#This Row],[Vlookup_by_thana name]])</f>
        <v>Shahjalal Market, Kulaura, Moulvibazar 3230</v>
      </c>
      <c r="I198" s="23"/>
      <c r="L198" s="96" t="s">
        <v>3544</v>
      </c>
    </row>
    <row r="199" spans="1:12" ht="16.5" thickTop="1" thickBot="1">
      <c r="A199" s="133" t="s">
        <v>1352</v>
      </c>
      <c r="B199" s="134" t="s">
        <v>2642</v>
      </c>
      <c r="C199" s="134" t="s">
        <v>2766</v>
      </c>
      <c r="D199" s="124" t="s">
        <v>310</v>
      </c>
      <c r="E199" s="140" t="s">
        <v>309</v>
      </c>
      <c r="F199" t="str">
        <f t="shared" si="3"/>
        <v/>
      </c>
      <c r="G199" t="str">
        <f>IFERROR(VLOOKUP(D199,Table14[],3,0),"")</f>
        <v/>
      </c>
      <c r="H199" s="143" t="s">
        <v>3536</v>
      </c>
      <c r="I199" s="23" t="s">
        <v>4181</v>
      </c>
      <c r="L199" s="96" t="s">
        <v>3536</v>
      </c>
    </row>
    <row r="200" spans="1:12" ht="16.5" thickTop="1" thickBot="1">
      <c r="A200" s="131" t="s">
        <v>2767</v>
      </c>
      <c r="B200" s="132" t="s">
        <v>2642</v>
      </c>
      <c r="C200" s="132" t="s">
        <v>2768</v>
      </c>
      <c r="D200" s="123" t="s">
        <v>312</v>
      </c>
      <c r="E200" s="139" t="s">
        <v>311</v>
      </c>
      <c r="F200" t="str">
        <f t="shared" si="3"/>
        <v/>
      </c>
      <c r="G200" t="str">
        <f>IFERROR(VLOOKUP(D200,Table14[],3,0),"")</f>
        <v/>
      </c>
      <c r="H200" s="148" t="s">
        <v>4213</v>
      </c>
      <c r="I200" s="23" t="s">
        <v>4192</v>
      </c>
      <c r="L200" s="96" t="s">
        <v>4213</v>
      </c>
    </row>
    <row r="201" spans="1:12" ht="16.5" thickTop="1" thickBot="1">
      <c r="A201" s="133" t="s">
        <v>2769</v>
      </c>
      <c r="B201" s="134" t="s">
        <v>2642</v>
      </c>
      <c r="C201" s="134" t="s">
        <v>2770</v>
      </c>
      <c r="D201" s="124" t="s">
        <v>308</v>
      </c>
      <c r="E201" s="140" t="s">
        <v>313</v>
      </c>
      <c r="F201" t="str">
        <f t="shared" si="3"/>
        <v>Karmadha, Kulaura, Moulvibazar 3233</v>
      </c>
      <c r="G201" t="str">
        <f>IFERROR(VLOOKUP(D201,Table14[],3,0),"")</f>
        <v>Shahjalal Market, Kulaura, Moulvibazar 3230</v>
      </c>
      <c r="H201" t="str">
        <f>IF(LEN(Table13[[#This Row],[Vlookup_by_thana name]])=0,Table13[[#This Row],[vlookup_by_branch name]],Table13[[#This Row],[Vlookup_by_thana name]])</f>
        <v>Shahjalal Market, Kulaura, Moulvibazar 3230</v>
      </c>
      <c r="I201" s="23"/>
      <c r="L201" s="96" t="s">
        <v>3544</v>
      </c>
    </row>
    <row r="202" spans="1:12" ht="16.5" thickTop="1" thickBot="1">
      <c r="A202" s="131" t="s">
        <v>2771</v>
      </c>
      <c r="B202" s="132" t="s">
        <v>2642</v>
      </c>
      <c r="C202" s="132" t="s">
        <v>2772</v>
      </c>
      <c r="D202" s="123" t="s">
        <v>308</v>
      </c>
      <c r="E202" s="139" t="s">
        <v>314</v>
      </c>
      <c r="F202" t="str">
        <f t="shared" si="3"/>
        <v/>
      </c>
      <c r="G202" t="str">
        <f>IFERROR(VLOOKUP(D202,Table14[],3,0),"")</f>
        <v>Shahjalal Market, Kulaura, Moulvibazar 3230</v>
      </c>
      <c r="H202" t="str">
        <f>IF(LEN(Table13[[#This Row],[Vlookup_by_thana name]])=0,Table13[[#This Row],[vlookup_by_branch name]],Table13[[#This Row],[Vlookup_by_thana name]])</f>
        <v>Shahjalal Market, Kulaura, Moulvibazar 3230</v>
      </c>
      <c r="I202" s="23"/>
      <c r="L202" s="96" t="s">
        <v>3544</v>
      </c>
    </row>
    <row r="203" spans="1:12" ht="16.5" thickTop="1" thickBot="1">
      <c r="A203" s="133" t="s">
        <v>2773</v>
      </c>
      <c r="B203" s="134" t="s">
        <v>2774</v>
      </c>
      <c r="C203" s="134" t="s">
        <v>2775</v>
      </c>
      <c r="D203" s="124" t="s">
        <v>308</v>
      </c>
      <c r="E203" s="140" t="s">
        <v>308</v>
      </c>
      <c r="F203" t="str">
        <f t="shared" si="3"/>
        <v>Shahjalal Market, Kulaura, Moulvibazar 3230</v>
      </c>
      <c r="G203" t="str">
        <f>IFERROR(VLOOKUP(D203,Table14[],3,0),"")</f>
        <v>Shahjalal Market, Kulaura, Moulvibazar 3230</v>
      </c>
      <c r="H203" t="str">
        <f>IF(LEN(Table13[[#This Row],[Vlookup_by_thana name]])=0,Table13[[#This Row],[vlookup_by_branch name]],Table13[[#This Row],[Vlookup_by_thana name]])</f>
        <v>Shahjalal Market, Kulaura, Moulvibazar 3230</v>
      </c>
      <c r="I203" s="23"/>
      <c r="L203" s="96" t="s">
        <v>3544</v>
      </c>
    </row>
    <row r="204" spans="1:12" ht="16.5" thickTop="1" thickBot="1">
      <c r="A204" s="131" t="s">
        <v>2776</v>
      </c>
      <c r="B204" s="132" t="s">
        <v>2774</v>
      </c>
      <c r="C204" s="132" t="s">
        <v>2777</v>
      </c>
      <c r="D204" s="123" t="s">
        <v>316</v>
      </c>
      <c r="E204" s="139" t="s">
        <v>315</v>
      </c>
      <c r="F204" t="str">
        <f t="shared" si="3"/>
        <v/>
      </c>
      <c r="G204" t="str">
        <f>IFERROR(VLOOKUP(D204,Table14[],3,0),"")</f>
        <v/>
      </c>
      <c r="H204" s="143" t="s">
        <v>3532</v>
      </c>
      <c r="I204" s="23" t="s">
        <v>4181</v>
      </c>
      <c r="L204" s="96" t="s">
        <v>3532</v>
      </c>
    </row>
    <row r="205" spans="1:12" ht="16.5" thickTop="1" thickBot="1">
      <c r="A205" s="133" t="s">
        <v>2778</v>
      </c>
      <c r="B205" s="134" t="s">
        <v>2774</v>
      </c>
      <c r="C205" s="134" t="s">
        <v>2779</v>
      </c>
      <c r="D205" s="124" t="s">
        <v>312</v>
      </c>
      <c r="E205" s="140" t="s">
        <v>317</v>
      </c>
      <c r="F205" t="str">
        <f t="shared" si="3"/>
        <v>Mostafapur, Moulvibazar 3200</v>
      </c>
      <c r="G205" t="str">
        <f>IFERROR(VLOOKUP(D205,Table14[],3,0),"")</f>
        <v/>
      </c>
      <c r="H205" t="str">
        <f>IF(LEN(Table13[[#This Row],[Vlookup_by_thana name]])=0,Table13[[#This Row],[vlookup_by_branch name]],Table13[[#This Row],[Vlookup_by_thana name]])</f>
        <v>Mostafapur, Moulvibazar 3200</v>
      </c>
      <c r="I205" s="23"/>
      <c r="L205" s="96" t="s">
        <v>3546</v>
      </c>
    </row>
    <row r="206" spans="1:12" ht="16.5" thickTop="1" thickBot="1">
      <c r="A206" s="131" t="s">
        <v>2774</v>
      </c>
      <c r="B206" s="132" t="s">
        <v>2774</v>
      </c>
      <c r="C206" s="132" t="s">
        <v>2780</v>
      </c>
      <c r="D206" s="123" t="s">
        <v>312</v>
      </c>
      <c r="E206" s="139" t="s">
        <v>318</v>
      </c>
      <c r="F206" t="str">
        <f t="shared" si="3"/>
        <v/>
      </c>
      <c r="G206" t="str">
        <f>IFERROR(VLOOKUP(D206,Table14[],3,0),"")</f>
        <v/>
      </c>
      <c r="H206" s="143" t="s">
        <v>3547</v>
      </c>
      <c r="I206" s="23" t="s">
        <v>4181</v>
      </c>
      <c r="L206" s="96" t="s">
        <v>3547</v>
      </c>
    </row>
    <row r="207" spans="1:12" ht="16.5" thickTop="1" thickBot="1">
      <c r="A207" s="133" t="s">
        <v>2781</v>
      </c>
      <c r="B207" s="134" t="s">
        <v>2774</v>
      </c>
      <c r="C207" s="134" t="s">
        <v>2782</v>
      </c>
      <c r="D207" s="124" t="s">
        <v>320</v>
      </c>
      <c r="E207" s="140" t="s">
        <v>319</v>
      </c>
      <c r="F207" t="str">
        <f t="shared" si="3"/>
        <v>Kholagram, Karimpur Tea Garden, Rajnagar, Moulvibazar 3235</v>
      </c>
      <c r="G207" t="str">
        <f>IFERROR(VLOOKUP(D207,Table14[],3,0),"")</f>
        <v/>
      </c>
      <c r="H207" t="str">
        <f>IF(LEN(Table13[[#This Row],[Vlookup_by_thana name]])=0,Table13[[#This Row],[vlookup_by_branch name]],Table13[[#This Row],[Vlookup_by_thana name]])</f>
        <v>Kholagram, Karimpur Tea Garden, Rajnagar, Moulvibazar 3235</v>
      </c>
      <c r="I207" s="23"/>
      <c r="L207" s="96" t="s">
        <v>3549</v>
      </c>
    </row>
    <row r="208" spans="1:12" ht="16.5" thickTop="1" thickBot="1">
      <c r="A208" s="131" t="s">
        <v>2783</v>
      </c>
      <c r="B208" s="132" t="s">
        <v>2774</v>
      </c>
      <c r="C208" s="132" t="s">
        <v>2784</v>
      </c>
      <c r="D208" s="123" t="s">
        <v>308</v>
      </c>
      <c r="E208" s="139" t="s">
        <v>321</v>
      </c>
      <c r="F208" t="str">
        <f t="shared" si="3"/>
        <v>Rabir Bazar, Prithimpasha, Kulaura, Moulvibazar 3233</v>
      </c>
      <c r="G208" t="str">
        <f>IFERROR(VLOOKUP(D208,Table14[],3,0),"")</f>
        <v>Shahjalal Market, Kulaura, Moulvibazar 3230</v>
      </c>
      <c r="H208" t="str">
        <f>IF(LEN(Table13[[#This Row],[Vlookup_by_thana name]])=0,Table13[[#This Row],[vlookup_by_branch name]],Table13[[#This Row],[Vlookup_by_thana name]])</f>
        <v>Shahjalal Market, Kulaura, Moulvibazar 3230</v>
      </c>
      <c r="I208" s="23"/>
      <c r="L208" s="96" t="s">
        <v>3544</v>
      </c>
    </row>
    <row r="209" spans="1:12" ht="16.5" thickTop="1" thickBot="1">
      <c r="A209" s="133" t="s">
        <v>2785</v>
      </c>
      <c r="B209" s="134" t="s">
        <v>2774</v>
      </c>
      <c r="C209" s="134" t="s">
        <v>2786</v>
      </c>
      <c r="D209" s="124" t="s">
        <v>323</v>
      </c>
      <c r="E209" s="140" t="s">
        <v>322</v>
      </c>
      <c r="F209" t="str">
        <f t="shared" si="3"/>
        <v/>
      </c>
      <c r="G209" t="str">
        <f>IFERROR(VLOOKUP(D209,Table14[],3,0),"")</f>
        <v>Choumohana, Station Road, Sreemangal, Moulvibazar 3210</v>
      </c>
      <c r="H209" t="str">
        <f>IF(LEN(Table13[[#This Row],[Vlookup_by_thana name]])=0,Table13[[#This Row],[vlookup_by_branch name]],Table13[[#This Row],[Vlookup_by_thana name]])</f>
        <v>Choumohana, Station Road, Sreemangal, Moulvibazar 3210</v>
      </c>
      <c r="I209" s="23"/>
      <c r="L209" s="96" t="s">
        <v>3555</v>
      </c>
    </row>
    <row r="210" spans="1:12" ht="16.5" thickTop="1" thickBot="1">
      <c r="A210" s="131" t="s">
        <v>2787</v>
      </c>
      <c r="B210" s="132" t="s">
        <v>2774</v>
      </c>
      <c r="C210" s="132" t="s">
        <v>2788</v>
      </c>
      <c r="D210" s="123" t="s">
        <v>323</v>
      </c>
      <c r="E210" s="139" t="s">
        <v>323</v>
      </c>
      <c r="F210" t="str">
        <f t="shared" si="3"/>
        <v>Choumohana, Station Road, Sreemangal, Moulvibazar 3210</v>
      </c>
      <c r="G210" t="str">
        <f>IFERROR(VLOOKUP(D210,Table14[],3,0),"")</f>
        <v>Choumohana, Station Road, Sreemangal, Moulvibazar 3210</v>
      </c>
      <c r="H210" t="str">
        <f>IF(LEN(Table13[[#This Row],[Vlookup_by_thana name]])=0,Table13[[#This Row],[vlookup_by_branch name]],Table13[[#This Row],[Vlookup_by_thana name]])</f>
        <v>Choumohana, Station Road, Sreemangal, Moulvibazar 3210</v>
      </c>
      <c r="I210" s="23"/>
      <c r="L210" s="96" t="s">
        <v>3555</v>
      </c>
    </row>
    <row r="211" spans="1:12" ht="16.5" thickTop="1" thickBot="1">
      <c r="A211" s="133" t="s">
        <v>2789</v>
      </c>
      <c r="B211" s="134" t="s">
        <v>2774</v>
      </c>
      <c r="C211" s="134" t="s">
        <v>2790</v>
      </c>
      <c r="D211" s="124" t="s">
        <v>326</v>
      </c>
      <c r="E211" s="140" t="s">
        <v>324</v>
      </c>
      <c r="F211" t="str">
        <f t="shared" si="3"/>
        <v/>
      </c>
      <c r="G211" t="str">
        <f>IFERROR(VLOOKUP(D211,Table14[],3,0),"")</f>
        <v/>
      </c>
      <c r="H211" s="148" t="s">
        <v>4214</v>
      </c>
      <c r="I211" s="23" t="s">
        <v>4192</v>
      </c>
      <c r="L211" s="96" t="s">
        <v>4214</v>
      </c>
    </row>
    <row r="212" spans="1:12" ht="16.5" thickTop="1" thickBot="1">
      <c r="A212" s="131" t="s">
        <v>2791</v>
      </c>
      <c r="B212" s="132" t="s">
        <v>2774</v>
      </c>
      <c r="C212" s="132" t="s">
        <v>2792</v>
      </c>
      <c r="D212" s="123" t="s">
        <v>328</v>
      </c>
      <c r="E212" s="139" t="s">
        <v>327</v>
      </c>
      <c r="F212" t="str">
        <f t="shared" si="3"/>
        <v/>
      </c>
      <c r="G212" t="str">
        <f>IFERROR(VLOOKUP(D212,Table14[],3,0),"")</f>
        <v/>
      </c>
      <c r="H212" s="148" t="s">
        <v>4215</v>
      </c>
      <c r="I212" s="23" t="s">
        <v>4192</v>
      </c>
      <c r="L212" s="96" t="s">
        <v>4215</v>
      </c>
    </row>
    <row r="213" spans="1:12" ht="16.5" thickTop="1" thickBot="1">
      <c r="A213" s="133" t="s">
        <v>2793</v>
      </c>
      <c r="B213" s="134" t="s">
        <v>2793</v>
      </c>
      <c r="C213" s="134" t="s">
        <v>2794</v>
      </c>
      <c r="D213" s="124" t="s">
        <v>330</v>
      </c>
      <c r="E213" s="140" t="s">
        <v>329</v>
      </c>
      <c r="F213" t="str">
        <f t="shared" si="3"/>
        <v/>
      </c>
      <c r="G213" t="str">
        <f>IFERROR(VLOOKUP(D213,Table14[],3,0),"")</f>
        <v/>
      </c>
      <c r="H213" s="143" t="s">
        <v>3530</v>
      </c>
      <c r="I213" s="23" t="s">
        <v>4181</v>
      </c>
      <c r="L213" s="96" t="s">
        <v>3530</v>
      </c>
    </row>
    <row r="214" spans="1:12" ht="16.5" thickTop="1" thickBot="1">
      <c r="A214" s="131" t="s">
        <v>2795</v>
      </c>
      <c r="B214" s="132" t="s">
        <v>2793</v>
      </c>
      <c r="C214" s="132" t="s">
        <v>2796</v>
      </c>
      <c r="D214" s="123" t="s">
        <v>333</v>
      </c>
      <c r="E214" s="139" t="s">
        <v>331</v>
      </c>
      <c r="F214" t="str">
        <f t="shared" si="3"/>
        <v/>
      </c>
      <c r="G214" t="str">
        <f>IFERROR(VLOOKUP(D214,Table14[],3,0),"")</f>
        <v/>
      </c>
      <c r="H214" s="152" t="s">
        <v>4216</v>
      </c>
      <c r="I214" s="23"/>
      <c r="L214" s="96" t="s">
        <v>4216</v>
      </c>
    </row>
    <row r="215" spans="1:12" ht="16.5" thickTop="1" thickBot="1">
      <c r="A215" s="133" t="s">
        <v>2797</v>
      </c>
      <c r="B215" s="134" t="s">
        <v>2798</v>
      </c>
      <c r="C215" s="134" t="s">
        <v>2799</v>
      </c>
      <c r="D215" s="124" t="s">
        <v>336</v>
      </c>
      <c r="E215" s="140" t="s">
        <v>334</v>
      </c>
      <c r="F215" t="str">
        <f t="shared" si="3"/>
        <v/>
      </c>
      <c r="G215" t="str">
        <f>IFERROR(VLOOKUP(D215,Table14[],3,0),"")</f>
        <v>Chatkhil, Noakhali 3870</v>
      </c>
      <c r="H215" t="str">
        <f>IF(LEN(Table13[[#This Row],[Vlookup_by_thana name]])=0,Table13[[#This Row],[vlookup_by_branch name]],Table13[[#This Row],[Vlookup_by_thana name]])</f>
        <v>Chatkhil, Noakhali 3870</v>
      </c>
      <c r="I215" s="23"/>
      <c r="L215" s="96" t="s">
        <v>3764</v>
      </c>
    </row>
    <row r="216" spans="1:12" ht="16.5" thickTop="1" thickBot="1">
      <c r="A216" s="131" t="s">
        <v>2800</v>
      </c>
      <c r="B216" s="132" t="s">
        <v>2798</v>
      </c>
      <c r="C216" s="132" t="s">
        <v>2801</v>
      </c>
      <c r="D216" s="123" t="s">
        <v>338</v>
      </c>
      <c r="E216" s="139" t="s">
        <v>337</v>
      </c>
      <c r="F216" t="str">
        <f t="shared" si="3"/>
        <v/>
      </c>
      <c r="G216" t="str">
        <f>IFERROR(VLOOKUP(D216,Table14[],3,0),"")</f>
        <v/>
      </c>
      <c r="H216" s="143" t="s">
        <v>3756</v>
      </c>
      <c r="I216" s="23" t="s">
        <v>4181</v>
      </c>
      <c r="L216" s="96" t="s">
        <v>3756</v>
      </c>
    </row>
    <row r="217" spans="1:12" ht="16.5" thickTop="1" thickBot="1">
      <c r="A217" s="133" t="s">
        <v>2802</v>
      </c>
      <c r="B217" s="134" t="s">
        <v>2798</v>
      </c>
      <c r="C217" s="134" t="s">
        <v>2803</v>
      </c>
      <c r="D217" s="124" t="s">
        <v>340</v>
      </c>
      <c r="E217" s="140" t="s">
        <v>339</v>
      </c>
      <c r="F217" t="str">
        <f t="shared" si="3"/>
        <v/>
      </c>
      <c r="G217" t="str">
        <f>IFERROR(VLOOKUP(D217,Table14[],3,0),"")</f>
        <v/>
      </c>
      <c r="H217" s="143" t="s">
        <v>3758</v>
      </c>
      <c r="I217" s="23" t="s">
        <v>4181</v>
      </c>
      <c r="L217" s="96" t="s">
        <v>3758</v>
      </c>
    </row>
    <row r="218" spans="1:12" ht="16.5" thickTop="1" thickBot="1">
      <c r="A218" s="131" t="s">
        <v>2804</v>
      </c>
      <c r="B218" s="132" t="s">
        <v>2798</v>
      </c>
      <c r="C218" s="132" t="s">
        <v>2805</v>
      </c>
      <c r="D218" s="123" t="s">
        <v>342</v>
      </c>
      <c r="E218" s="139" t="s">
        <v>341</v>
      </c>
      <c r="F218" t="str">
        <f t="shared" si="3"/>
        <v>Main Road, Bazra Bazar, Sonaimuri, Noakhali 3824</v>
      </c>
      <c r="G218" t="str">
        <f>IFERROR(VLOOKUP(D218,Table14[],3,0),"")</f>
        <v>Sonaimuri Bazar, Sonaimuri, Noakhali 3827</v>
      </c>
      <c r="H218" t="str">
        <f>IF(LEN(Table13[[#This Row],[Vlookup_by_thana name]])=0,Table13[[#This Row],[vlookup_by_branch name]],Table13[[#This Row],[Vlookup_by_thana name]])</f>
        <v>Sonaimuri Bazar, Sonaimuri, Noakhali 3827</v>
      </c>
      <c r="I218" s="23"/>
      <c r="L218" s="96" t="s">
        <v>3791</v>
      </c>
    </row>
    <row r="219" spans="1:12" ht="16.5" thickTop="1" thickBot="1">
      <c r="A219" s="133" t="s">
        <v>185</v>
      </c>
      <c r="B219" s="134" t="s">
        <v>2798</v>
      </c>
      <c r="C219" s="134" t="s">
        <v>2806</v>
      </c>
      <c r="D219" s="124" t="s">
        <v>342</v>
      </c>
      <c r="E219" s="140" t="s">
        <v>343</v>
      </c>
      <c r="F219" t="str">
        <f t="shared" si="3"/>
        <v/>
      </c>
      <c r="G219" t="str">
        <f>IFERROR(VLOOKUP(D219,Table14[],3,0),"")</f>
        <v>Sonaimuri Bazar, Sonaimuri, Noakhali 3827</v>
      </c>
      <c r="H219" t="str">
        <f>IF(LEN(Table13[[#This Row],[Vlookup_by_thana name]])=0,Table13[[#This Row],[vlookup_by_branch name]],Table13[[#This Row],[Vlookup_by_thana name]])</f>
        <v>Sonaimuri Bazar, Sonaimuri, Noakhali 3827</v>
      </c>
      <c r="I219" s="23"/>
      <c r="L219" s="96" t="s">
        <v>3791</v>
      </c>
    </row>
    <row r="220" spans="1:12" ht="16.5" thickTop="1" thickBot="1">
      <c r="A220" s="131" t="s">
        <v>2807</v>
      </c>
      <c r="B220" s="132" t="s">
        <v>2798</v>
      </c>
      <c r="C220" s="132" t="s">
        <v>2808</v>
      </c>
      <c r="D220" s="123" t="s">
        <v>338</v>
      </c>
      <c r="E220" s="139" t="s">
        <v>344</v>
      </c>
      <c r="F220" t="str">
        <f t="shared" si="3"/>
        <v/>
      </c>
      <c r="G220" t="str">
        <f>IFERROR(VLOOKUP(D220,Table14[],3,0),"")</f>
        <v/>
      </c>
      <c r="H220" s="147" t="s">
        <v>4217</v>
      </c>
      <c r="I220" s="23" t="s">
        <v>4190</v>
      </c>
      <c r="L220" s="96" t="s">
        <v>4217</v>
      </c>
    </row>
    <row r="221" spans="1:12" ht="16.5" thickTop="1" thickBot="1">
      <c r="A221" s="133" t="s">
        <v>2809</v>
      </c>
      <c r="B221" s="134" t="s">
        <v>2798</v>
      </c>
      <c r="C221" s="134" t="s">
        <v>2810</v>
      </c>
      <c r="D221" s="124" t="s">
        <v>336</v>
      </c>
      <c r="E221" s="140" t="s">
        <v>345</v>
      </c>
      <c r="F221" t="str">
        <f t="shared" si="3"/>
        <v>Dashgaria, Chatkhil, Noakhali 3878</v>
      </c>
      <c r="G221" t="str">
        <f>IFERROR(VLOOKUP(D221,Table14[],3,0),"")</f>
        <v>Chatkhil, Noakhali 3870</v>
      </c>
      <c r="H221" t="str">
        <f>IF(LEN(Table13[[#This Row],[Vlookup_by_thana name]])=0,Table13[[#This Row],[vlookup_by_branch name]],Table13[[#This Row],[Vlookup_by_thana name]])</f>
        <v>Chatkhil, Noakhali 3870</v>
      </c>
      <c r="I221" s="23"/>
      <c r="L221" s="96" t="s">
        <v>3764</v>
      </c>
    </row>
    <row r="222" spans="1:12" ht="16.5" thickTop="1" thickBot="1">
      <c r="A222" s="131" t="s">
        <v>2811</v>
      </c>
      <c r="B222" s="132" t="s">
        <v>2798</v>
      </c>
      <c r="C222" s="132" t="s">
        <v>2812</v>
      </c>
      <c r="D222" s="123" t="s">
        <v>347</v>
      </c>
      <c r="E222" s="139" t="s">
        <v>346</v>
      </c>
      <c r="F222" t="str">
        <f t="shared" si="3"/>
        <v>Datterhat, Noakhali Sadar, Noakhali 3800</v>
      </c>
      <c r="G222" t="str">
        <f>IFERROR(VLOOKUP(D222,Table14[],3,0),"")</f>
        <v/>
      </c>
      <c r="H222" t="str">
        <f>IF(LEN(Table13[[#This Row],[Vlookup_by_thana name]])=0,Table13[[#This Row],[vlookup_by_branch name]],Table13[[#This Row],[Vlookup_by_thana name]])</f>
        <v>Datterhat, Noakhali Sadar, Noakhali 3800</v>
      </c>
      <c r="I222" s="23"/>
      <c r="L222" s="96" t="s">
        <v>3770</v>
      </c>
    </row>
    <row r="223" spans="1:12" ht="16.5" thickTop="1" thickBot="1">
      <c r="A223" s="133" t="s">
        <v>2813</v>
      </c>
      <c r="B223" s="134" t="s">
        <v>2798</v>
      </c>
      <c r="C223" s="134" t="s">
        <v>2814</v>
      </c>
      <c r="D223" s="124" t="s">
        <v>338</v>
      </c>
      <c r="E223" s="140" t="s">
        <v>348</v>
      </c>
      <c r="F223" t="str">
        <f t="shared" si="3"/>
        <v>Karimpur Road, Chowmuhani, Begumganj, Noakhali 3821</v>
      </c>
      <c r="G223" t="str">
        <f>IFERROR(VLOOKUP(D223,Table14[],3,0),"")</f>
        <v/>
      </c>
      <c r="H223" t="str">
        <f>IF(LEN(Table13[[#This Row],[Vlookup_by_thana name]])=0,Table13[[#This Row],[vlookup_by_branch name]],Table13[[#This Row],[Vlookup_by_thana name]])</f>
        <v>Karimpur Road, Chowmuhani, Begumganj, Noakhali 3821</v>
      </c>
      <c r="I223" s="23"/>
      <c r="L223" s="96" t="s">
        <v>3772</v>
      </c>
    </row>
    <row r="224" spans="1:12" ht="16.5" thickTop="1" thickBot="1">
      <c r="A224" s="131" t="s">
        <v>2815</v>
      </c>
      <c r="B224" s="132" t="s">
        <v>2798</v>
      </c>
      <c r="C224" s="132" t="s">
        <v>2816</v>
      </c>
      <c r="D224" s="123" t="s">
        <v>338</v>
      </c>
      <c r="E224" s="139" t="s">
        <v>349</v>
      </c>
      <c r="F224" t="str">
        <f t="shared" si="3"/>
        <v>Gopalpur, Lalpur, Natore 6420</v>
      </c>
      <c r="G224" t="str">
        <f>IFERROR(VLOOKUP(D224,Table14[],3,0),"")</f>
        <v/>
      </c>
      <c r="H224" t="str">
        <f>IF(LEN(Table13[[#This Row],[Vlookup_by_thana name]])=0,Table13[[#This Row],[vlookup_by_branch name]],Table13[[#This Row],[Vlookup_by_thana name]])</f>
        <v>Gopalpur, Lalpur, Natore 6420</v>
      </c>
      <c r="I224" s="23"/>
      <c r="L224" s="96" t="s">
        <v>3705</v>
      </c>
    </row>
    <row r="225" spans="1:12" ht="16.5" thickTop="1" thickBot="1">
      <c r="A225" s="133" t="s">
        <v>2817</v>
      </c>
      <c r="B225" s="134" t="s">
        <v>2798</v>
      </c>
      <c r="C225" s="134" t="s">
        <v>2818</v>
      </c>
      <c r="D225" s="124" t="s">
        <v>342</v>
      </c>
      <c r="E225" s="140" t="s">
        <v>350</v>
      </c>
      <c r="F225" t="str">
        <f t="shared" si="3"/>
        <v/>
      </c>
      <c r="G225" t="str">
        <f>IFERROR(VLOOKUP(D225,Table14[],3,0),"")</f>
        <v>Sonaimuri Bazar, Sonaimuri, Noakhali 3827</v>
      </c>
      <c r="H225" t="str">
        <f>IF(LEN(Table13[[#This Row],[Vlookup_by_thana name]])=0,Table13[[#This Row],[vlookup_by_branch name]],Table13[[#This Row],[Vlookup_by_thana name]])</f>
        <v>Sonaimuri Bazar, Sonaimuri, Noakhali 3827</v>
      </c>
      <c r="I225" s="23"/>
      <c r="L225" s="96" t="s">
        <v>3791</v>
      </c>
    </row>
    <row r="226" spans="1:12" ht="16.5" thickTop="1" thickBot="1">
      <c r="A226" s="131" t="s">
        <v>2819</v>
      </c>
      <c r="B226" s="132" t="s">
        <v>2798</v>
      </c>
      <c r="C226" s="132" t="s">
        <v>2820</v>
      </c>
      <c r="D226" s="123" t="s">
        <v>342</v>
      </c>
      <c r="E226" s="139" t="s">
        <v>351</v>
      </c>
      <c r="F226" t="str">
        <f t="shared" si="3"/>
        <v>Main Road, Moheshganj Bazar, Sonaimuri, Noakhali 3838</v>
      </c>
      <c r="G226" t="str">
        <f>IFERROR(VLOOKUP(D226,Table14[],3,0),"")</f>
        <v>Sonaimuri Bazar, Sonaimuri, Noakhali 3827</v>
      </c>
      <c r="H226" t="str">
        <f>IF(LEN(Table13[[#This Row],[Vlookup_by_thana name]])=0,Table13[[#This Row],[vlookup_by_branch name]],Table13[[#This Row],[Vlookup_by_thana name]])</f>
        <v>Sonaimuri Bazar, Sonaimuri, Noakhali 3827</v>
      </c>
      <c r="I226" s="23"/>
      <c r="L226" s="96" t="s">
        <v>3791</v>
      </c>
    </row>
    <row r="227" spans="1:12" ht="16.5" thickTop="1" thickBot="1">
      <c r="A227" s="133" t="s">
        <v>2821</v>
      </c>
      <c r="B227" s="134" t="s">
        <v>2798</v>
      </c>
      <c r="C227" s="134" t="s">
        <v>2822</v>
      </c>
      <c r="D227" s="124" t="s">
        <v>347</v>
      </c>
      <c r="E227" s="140" t="s">
        <v>352</v>
      </c>
      <c r="F227" t="str">
        <f t="shared" si="3"/>
        <v>Maijdee Court, Noakhali 3800</v>
      </c>
      <c r="G227" t="str">
        <f>IFERROR(VLOOKUP(D227,Table14[],3,0),"")</f>
        <v/>
      </c>
      <c r="H227" t="str">
        <f>IF(LEN(Table13[[#This Row],[Vlookup_by_thana name]])=0,Table13[[#This Row],[vlookup_by_branch name]],Table13[[#This Row],[Vlookup_by_thana name]])</f>
        <v>Maijdee Court, Noakhali 3800</v>
      </c>
      <c r="I227" s="23"/>
      <c r="L227" s="96" t="s">
        <v>3781</v>
      </c>
    </row>
    <row r="228" spans="1:12" ht="16.5" thickTop="1" thickBot="1">
      <c r="A228" s="131" t="s">
        <v>2823</v>
      </c>
      <c r="B228" s="132" t="s">
        <v>2798</v>
      </c>
      <c r="C228" s="132" t="s">
        <v>2824</v>
      </c>
      <c r="D228" s="123" t="s">
        <v>354</v>
      </c>
      <c r="E228" s="139" t="s">
        <v>353</v>
      </c>
      <c r="F228" t="str">
        <f t="shared" si="3"/>
        <v/>
      </c>
      <c r="G228" t="str">
        <f>IFERROR(VLOOKUP(D228,Table14[],3,0),"")</f>
        <v>Main Road, Senbag, Noakhali 3860</v>
      </c>
      <c r="H228" t="str">
        <f>IF(LEN(Table13[[#This Row],[Vlookup_by_thana name]])=0,Table13[[#This Row],[vlookup_by_branch name]],Table13[[#This Row],[Vlookup_by_thana name]])</f>
        <v>Main Road, Senbag, Noakhali 3860</v>
      </c>
      <c r="I228" s="23"/>
      <c r="L228" s="96" t="s">
        <v>3787</v>
      </c>
    </row>
    <row r="229" spans="1:12" ht="16.5" thickTop="1" thickBot="1">
      <c r="A229" s="133" t="s">
        <v>2825</v>
      </c>
      <c r="B229" s="134" t="s">
        <v>2798</v>
      </c>
      <c r="C229" s="134" t="s">
        <v>2826</v>
      </c>
      <c r="D229" s="124" t="s">
        <v>289</v>
      </c>
      <c r="E229" s="140" t="s">
        <v>355</v>
      </c>
      <c r="F229" t="str">
        <f t="shared" si="3"/>
        <v/>
      </c>
      <c r="G229" t="str">
        <f>IFERROR(VLOOKUP(D229,Table14[],3,0),"")</f>
        <v>Chandraganj, Lakshmipur 3708</v>
      </c>
      <c r="H229" t="str">
        <f>IF(LEN(Table13[[#This Row],[Vlookup_by_thana name]])=0,Table13[[#This Row],[vlookup_by_branch name]],Table13[[#This Row],[Vlookup_by_thana name]])</f>
        <v>Chandraganj, Lakshmipur 3708</v>
      </c>
      <c r="I229" s="23"/>
      <c r="L229" s="96" t="s">
        <v>3452</v>
      </c>
    </row>
    <row r="230" spans="1:12" ht="16.5" thickTop="1" thickBot="1">
      <c r="A230" s="131" t="s">
        <v>2827</v>
      </c>
      <c r="B230" s="132" t="s">
        <v>2798</v>
      </c>
      <c r="C230" s="132" t="s">
        <v>2828</v>
      </c>
      <c r="D230" s="123" t="s">
        <v>342</v>
      </c>
      <c r="E230" s="139" t="s">
        <v>356</v>
      </c>
      <c r="F230" t="str">
        <f t="shared" si="3"/>
        <v>Nadana Bazar, Sonaimuri, Noakhali 3839</v>
      </c>
      <c r="G230" t="str">
        <f>IFERROR(VLOOKUP(D230,Table14[],3,0),"")</f>
        <v>Sonaimuri Bazar, Sonaimuri, Noakhali 3827</v>
      </c>
      <c r="H230" t="str">
        <f>IF(LEN(Table13[[#This Row],[Vlookup_by_thana name]])=0,Table13[[#This Row],[vlookup_by_branch name]],Table13[[#This Row],[Vlookup_by_thana name]])</f>
        <v>Sonaimuri Bazar, Sonaimuri, Noakhali 3827</v>
      </c>
      <c r="I230" s="23"/>
      <c r="L230" s="96" t="s">
        <v>3791</v>
      </c>
    </row>
    <row r="231" spans="1:12" ht="16.5" thickTop="1" thickBot="1">
      <c r="A231" s="133" t="s">
        <v>2829</v>
      </c>
      <c r="B231" s="134" t="s">
        <v>2798</v>
      </c>
      <c r="C231" s="134" t="s">
        <v>2830</v>
      </c>
      <c r="D231" s="124" t="s">
        <v>336</v>
      </c>
      <c r="E231" s="140" t="s">
        <v>336</v>
      </c>
      <c r="F231" t="str">
        <f t="shared" si="3"/>
        <v>Chatkhil, Noakhali 3870</v>
      </c>
      <c r="G231" t="str">
        <f>IFERROR(VLOOKUP(D231,Table14[],3,0),"")</f>
        <v>Chatkhil, Noakhali 3870</v>
      </c>
      <c r="H231" t="str">
        <f>IF(LEN(Table13[[#This Row],[Vlookup_by_thana name]])=0,Table13[[#This Row],[vlookup_by_branch name]],Table13[[#This Row],[Vlookup_by_thana name]])</f>
        <v>Chatkhil, Noakhali 3870</v>
      </c>
      <c r="I231" s="23"/>
      <c r="L231" s="96" t="s">
        <v>3764</v>
      </c>
    </row>
    <row r="232" spans="1:12" ht="16.5" thickTop="1" thickBot="1">
      <c r="A232" s="131" t="s">
        <v>2831</v>
      </c>
      <c r="B232" s="132" t="s">
        <v>2798</v>
      </c>
      <c r="C232" s="132" t="s">
        <v>2832</v>
      </c>
      <c r="D232" s="123" t="s">
        <v>347</v>
      </c>
      <c r="E232" s="139" t="s">
        <v>357</v>
      </c>
      <c r="F232" t="str">
        <f t="shared" si="3"/>
        <v/>
      </c>
      <c r="G232" t="str">
        <f>IFERROR(VLOOKUP(D232,Table14[],3,0),"")</f>
        <v/>
      </c>
      <c r="H232" s="69" t="s">
        <v>4218</v>
      </c>
      <c r="I232" s="23" t="s">
        <v>4190</v>
      </c>
      <c r="L232" s="96" t="s">
        <v>4295</v>
      </c>
    </row>
    <row r="233" spans="1:12" ht="16.5" thickTop="1" thickBot="1">
      <c r="A233" s="133" t="s">
        <v>2833</v>
      </c>
      <c r="B233" s="134" t="s">
        <v>2798</v>
      </c>
      <c r="C233" s="134" t="s">
        <v>2834</v>
      </c>
      <c r="D233" s="124" t="s">
        <v>336</v>
      </c>
      <c r="E233" s="140" t="s">
        <v>358</v>
      </c>
      <c r="F233" t="str">
        <f t="shared" si="3"/>
        <v>Sompara Bazar, Chatkhil, Noakhali 3882</v>
      </c>
      <c r="G233" t="str">
        <f>IFERROR(VLOOKUP(D233,Table14[],3,0),"")</f>
        <v>Chatkhil, Noakhali 3870</v>
      </c>
      <c r="H233" t="str">
        <f>IF(LEN(Table13[[#This Row],[Vlookup_by_thana name]])=0,Table13[[#This Row],[vlookup_by_branch name]],Table13[[#This Row],[Vlookup_by_thana name]])</f>
        <v>Chatkhil, Noakhali 3870</v>
      </c>
      <c r="I233" s="23"/>
      <c r="L233" s="96" t="s">
        <v>3764</v>
      </c>
    </row>
    <row r="234" spans="1:12" ht="16.5" thickTop="1" thickBot="1">
      <c r="A234" s="131" t="s">
        <v>2835</v>
      </c>
      <c r="B234" s="132" t="s">
        <v>2798</v>
      </c>
      <c r="C234" s="132" t="s">
        <v>2836</v>
      </c>
      <c r="D234" s="123" t="s">
        <v>342</v>
      </c>
      <c r="E234" s="139" t="s">
        <v>342</v>
      </c>
      <c r="F234" t="str">
        <f t="shared" si="3"/>
        <v>Sonaimuri Bazar, Sonaimuri, Noakhali 3827</v>
      </c>
      <c r="G234" t="str">
        <f>IFERROR(VLOOKUP(D234,Table14[],3,0),"")</f>
        <v>Sonaimuri Bazar, Sonaimuri, Noakhali 3827</v>
      </c>
      <c r="H234" t="str">
        <f>IF(LEN(Table13[[#This Row],[Vlookup_by_thana name]])=0,Table13[[#This Row],[vlookup_by_branch name]],Table13[[#This Row],[Vlookup_by_thana name]])</f>
        <v>Sonaimuri Bazar, Sonaimuri, Noakhali 3827</v>
      </c>
      <c r="I234" s="23"/>
      <c r="L234" s="96" t="s">
        <v>3791</v>
      </c>
    </row>
    <row r="235" spans="1:12" ht="16.5" thickTop="1" thickBot="1">
      <c r="A235" s="133" t="s">
        <v>2837</v>
      </c>
      <c r="B235" s="134" t="s">
        <v>2798</v>
      </c>
      <c r="C235" s="134" t="s">
        <v>2838</v>
      </c>
      <c r="D235" s="124" t="s">
        <v>347</v>
      </c>
      <c r="E235" s="140" t="s">
        <v>359</v>
      </c>
      <c r="F235" t="str">
        <f t="shared" si="3"/>
        <v>Sonapur, Sadar, Noakhali 3802</v>
      </c>
      <c r="G235" t="str">
        <f>IFERROR(VLOOKUP(D235,Table14[],3,0),"")</f>
        <v/>
      </c>
      <c r="H235" t="str">
        <f>IF(LEN(Table13[[#This Row],[Vlookup_by_thana name]])=0,Table13[[#This Row],[vlookup_by_branch name]],Table13[[#This Row],[Vlookup_by_thana name]])</f>
        <v>Sonapur, Sadar, Noakhali 3802</v>
      </c>
      <c r="I235" s="23"/>
      <c r="L235" s="96" t="s">
        <v>3793</v>
      </c>
    </row>
    <row r="236" spans="1:12" ht="16.5" thickTop="1" thickBot="1">
      <c r="A236" s="131" t="s">
        <v>2839</v>
      </c>
      <c r="B236" s="132" t="s">
        <v>2798</v>
      </c>
      <c r="C236" s="132" t="s">
        <v>2840</v>
      </c>
      <c r="D236" s="123" t="s">
        <v>361</v>
      </c>
      <c r="E236" s="139" t="s">
        <v>360</v>
      </c>
      <c r="F236" t="str">
        <f t="shared" si="3"/>
        <v>Surjamukhi, Hatiya, Noakhali 3890</v>
      </c>
      <c r="G236" t="str">
        <f>IFERROR(VLOOKUP(D236,Table14[],3,0),"")</f>
        <v/>
      </c>
      <c r="H236" t="str">
        <f>IF(LEN(Table13[[#This Row],[Vlookup_by_thana name]])=0,Table13[[#This Row],[vlookup_by_branch name]],Table13[[#This Row],[Vlookup_by_thana name]])</f>
        <v>Surjamukhi, Hatiya, Noakhali 3890</v>
      </c>
      <c r="I236" s="23"/>
      <c r="L236" s="96" t="s">
        <v>3775</v>
      </c>
    </row>
    <row r="237" spans="1:12" ht="16.5" thickTop="1" thickBot="1">
      <c r="A237" s="133" t="s">
        <v>2597</v>
      </c>
      <c r="B237" s="134" t="s">
        <v>2798</v>
      </c>
      <c r="C237" s="134" t="s">
        <v>2841</v>
      </c>
      <c r="D237" s="124" t="s">
        <v>336</v>
      </c>
      <c r="E237" s="140" t="s">
        <v>362</v>
      </c>
      <c r="F237" t="str">
        <f t="shared" si="3"/>
        <v/>
      </c>
      <c r="G237" t="str">
        <f>IFERROR(VLOOKUP(D237,Table14[],3,0),"")</f>
        <v>Chatkhil, Noakhali 3870</v>
      </c>
      <c r="H237" t="str">
        <f>IF(LEN(Table13[[#This Row],[Vlookup_by_thana name]])=0,Table13[[#This Row],[vlookup_by_branch name]],Table13[[#This Row],[Vlookup_by_thana name]])</f>
        <v>Chatkhil, Noakhali 3870</v>
      </c>
      <c r="I237" s="23"/>
      <c r="L237" s="96" t="s">
        <v>3764</v>
      </c>
    </row>
    <row r="238" spans="1:12" ht="16.5" thickTop="1" thickBot="1">
      <c r="A238" s="131" t="s">
        <v>2842</v>
      </c>
      <c r="B238" s="132" t="s">
        <v>2798</v>
      </c>
      <c r="C238" s="132" t="s">
        <v>2843</v>
      </c>
      <c r="D238" s="123" t="s">
        <v>347</v>
      </c>
      <c r="E238" s="139" t="s">
        <v>363</v>
      </c>
      <c r="F238" t="str">
        <f t="shared" si="3"/>
        <v/>
      </c>
      <c r="G238" t="str">
        <f>IFERROR(VLOOKUP(D238,Table14[],3,0),"")</f>
        <v/>
      </c>
      <c r="H238" s="49" t="s">
        <v>4188</v>
      </c>
      <c r="I238" s="23"/>
      <c r="L238" s="96" t="s">
        <v>4188</v>
      </c>
    </row>
    <row r="239" spans="1:12" ht="16.5" thickTop="1" thickBot="1">
      <c r="A239" s="133" t="s">
        <v>2844</v>
      </c>
      <c r="B239" s="134" t="s">
        <v>2798</v>
      </c>
      <c r="C239" s="134" t="s">
        <v>2845</v>
      </c>
      <c r="D239" s="124" t="s">
        <v>366</v>
      </c>
      <c r="E239" s="140" t="s">
        <v>364</v>
      </c>
      <c r="F239" t="str">
        <f t="shared" si="3"/>
        <v/>
      </c>
      <c r="G239" t="str">
        <f>IFERROR(VLOOKUP(D239,Table14[],3,0),"")</f>
        <v/>
      </c>
      <c r="H239" s="148" t="s">
        <v>4219</v>
      </c>
      <c r="I239" s="23" t="s">
        <v>4192</v>
      </c>
      <c r="L239" s="96" t="s">
        <v>4219</v>
      </c>
    </row>
    <row r="240" spans="1:12" ht="16.5" thickTop="1" thickBot="1">
      <c r="A240" s="131" t="s">
        <v>2846</v>
      </c>
      <c r="B240" s="132" t="s">
        <v>2798</v>
      </c>
      <c r="C240" s="132" t="s">
        <v>2847</v>
      </c>
      <c r="D240" s="123" t="s">
        <v>368</v>
      </c>
      <c r="E240" s="139" t="s">
        <v>367</v>
      </c>
      <c r="F240" t="str">
        <f t="shared" si="3"/>
        <v>Amirabad, Lohagara, Chittagong 4396</v>
      </c>
      <c r="G240" t="str">
        <f>IFERROR(VLOOKUP(D240,Table14[],3,0),"")</f>
        <v>Kalia Road, Lohagara, Narail 7511</v>
      </c>
      <c r="H240" t="str">
        <f>IF(LEN(Table13[[#This Row],[Vlookup_by_thana name]])=0,Table13[[#This Row],[vlookup_by_branch name]],Table13[[#This Row],[Vlookup_by_thana name]])</f>
        <v>Kalia Road, Lohagara, Narail 7511</v>
      </c>
      <c r="I240" s="23"/>
      <c r="L240" s="96" t="s">
        <v>3654</v>
      </c>
    </row>
    <row r="241" spans="1:12" ht="16.5" thickTop="1" thickBot="1">
      <c r="A241" s="133" t="s">
        <v>2848</v>
      </c>
      <c r="B241" s="134" t="s">
        <v>2798</v>
      </c>
      <c r="C241" s="134" t="s">
        <v>2849</v>
      </c>
      <c r="D241" s="124" t="s">
        <v>369</v>
      </c>
      <c r="E241" s="140" t="s">
        <v>369</v>
      </c>
      <c r="F241" t="str">
        <f t="shared" si="3"/>
        <v>Kanongophara, Boalkhali, Chittagong 4363</v>
      </c>
      <c r="G241" t="str">
        <f>IFERROR(VLOOKUP(D241,Table14[],3,0),"")</f>
        <v>Kanongophara, Boalkhali, Chittagong 4363</v>
      </c>
      <c r="H241" t="str">
        <f>IF(LEN(Table13[[#This Row],[Vlookup_by_thana name]])=0,Table13[[#This Row],[vlookup_by_branch name]],Table13[[#This Row],[Vlookup_by_thana name]])</f>
        <v>Kanongophara, Boalkhali, Chittagong 4363</v>
      </c>
      <c r="I241" s="23"/>
      <c r="L241" s="96" t="s">
        <v>2667</v>
      </c>
    </row>
    <row r="242" spans="1:12" ht="16.5" thickTop="1" thickBot="1">
      <c r="A242" s="131" t="s">
        <v>2850</v>
      </c>
      <c r="B242" s="132" t="s">
        <v>2798</v>
      </c>
      <c r="C242" s="132" t="s">
        <v>2851</v>
      </c>
      <c r="D242" s="123" t="s">
        <v>371</v>
      </c>
      <c r="E242" s="139" t="s">
        <v>370</v>
      </c>
      <c r="F242" t="str">
        <f t="shared" si="3"/>
        <v>Gunagari, Banskhali, Chittagong 4392</v>
      </c>
      <c r="G242" t="str">
        <f>IFERROR(VLOOKUP(D242,Table14[],3,0),"")</f>
        <v/>
      </c>
      <c r="H242" t="str">
        <f>IF(LEN(Table13[[#This Row],[Vlookup_by_thana name]])=0,Table13[[#This Row],[vlookup_by_branch name]],Table13[[#This Row],[Vlookup_by_thana name]])</f>
        <v>Gunagari, Banskhali, Chittagong 4392</v>
      </c>
      <c r="I242" s="23"/>
      <c r="L242" s="96" t="s">
        <v>2703</v>
      </c>
    </row>
    <row r="243" spans="1:12" ht="16.5" thickTop="1" thickBot="1">
      <c r="A243" s="133" t="s">
        <v>2852</v>
      </c>
      <c r="B243" s="134" t="s">
        <v>2798</v>
      </c>
      <c r="C243" s="134" t="s">
        <v>2853</v>
      </c>
      <c r="D243" s="124" t="s">
        <v>21</v>
      </c>
      <c r="E243" s="140" t="s">
        <v>21</v>
      </c>
      <c r="F243" t="str">
        <f t="shared" si="3"/>
        <v>Hajirhat, Jeori, Anwara, Chittagong 4376</v>
      </c>
      <c r="G243" t="str">
        <f>IFERROR(VLOOKUP(D243,Table14[],3,0),"")</f>
        <v>Hajirhat, Jeori, Anwara, Chittagong 4376</v>
      </c>
      <c r="H243" t="str">
        <f>IF(LEN(Table13[[#This Row],[Vlookup_by_thana name]])=0,Table13[[#This Row],[vlookup_by_branch name]],Table13[[#This Row],[Vlookup_by_thana name]])</f>
        <v>Hajirhat, Jeori, Anwara, Chittagong 4376</v>
      </c>
      <c r="I243" s="23"/>
      <c r="L243" s="96" t="s">
        <v>2651</v>
      </c>
    </row>
    <row r="244" spans="1:12" ht="16.5" thickTop="1" thickBot="1">
      <c r="A244" s="131" t="s">
        <v>2854</v>
      </c>
      <c r="B244" s="132" t="s">
        <v>2798</v>
      </c>
      <c r="C244" s="132" t="s">
        <v>2855</v>
      </c>
      <c r="D244" s="123" t="s">
        <v>373</v>
      </c>
      <c r="E244" s="139" t="s">
        <v>372</v>
      </c>
      <c r="F244" t="str">
        <f t="shared" si="3"/>
        <v>Ishanagar Fish Harbour, Karnafuli, Chittagong 4000</v>
      </c>
      <c r="G244" t="str">
        <f>IFERROR(VLOOKUP(D244,Table14[],3,0),"")</f>
        <v/>
      </c>
      <c r="H244" t="str">
        <f>IF(LEN(Table13[[#This Row],[Vlookup_by_thana name]])=0,Table13[[#This Row],[vlookup_by_branch name]],Table13[[#This Row],[Vlookup_by_thana name]])</f>
        <v>Ishanagar Fish Harbour, Karnafuli, Chittagong 4000</v>
      </c>
      <c r="I244" s="23"/>
      <c r="L244" s="96" t="s">
        <v>2709</v>
      </c>
    </row>
    <row r="245" spans="1:12" ht="16.5" thickTop="1" thickBot="1">
      <c r="A245" s="133" t="s">
        <v>2856</v>
      </c>
      <c r="B245" s="134" t="s">
        <v>2798</v>
      </c>
      <c r="C245" s="134" t="s">
        <v>2857</v>
      </c>
      <c r="D245" s="124" t="s">
        <v>375</v>
      </c>
      <c r="E245" s="140" t="s">
        <v>374</v>
      </c>
      <c r="F245" t="str">
        <f t="shared" si="3"/>
        <v>Keranir Hat, Satkania, Chittagong 4387</v>
      </c>
      <c r="G245" t="str">
        <f>IFERROR(VLOOKUP(D245,Table14[],3,0),"")</f>
        <v/>
      </c>
      <c r="H245" t="str">
        <f>IF(LEN(Table13[[#This Row],[Vlookup_by_thana name]])=0,Table13[[#This Row],[vlookup_by_branch name]],Table13[[#This Row],[Vlookup_by_thana name]])</f>
        <v>Keranir Hat, Satkania, Chittagong 4387</v>
      </c>
      <c r="I245" s="23"/>
      <c r="L245" s="96" t="s">
        <v>2719</v>
      </c>
    </row>
    <row r="246" spans="1:12" ht="16.5" thickTop="1" thickBot="1">
      <c r="A246" s="131" t="s">
        <v>2858</v>
      </c>
      <c r="B246" s="132" t="s">
        <v>2798</v>
      </c>
      <c r="C246" s="132" t="s">
        <v>2859</v>
      </c>
      <c r="D246" s="123" t="s">
        <v>21</v>
      </c>
      <c r="E246" s="139" t="s">
        <v>376</v>
      </c>
      <c r="F246" t="str">
        <f t="shared" si="3"/>
        <v/>
      </c>
      <c r="G246" t="str">
        <f>IFERROR(VLOOKUP(D246,Table14[],3,0),"")</f>
        <v>Hajirhat, Jeori, Anwara, Chittagong 4376</v>
      </c>
      <c r="H246" t="str">
        <f>IF(LEN(Table13[[#This Row],[Vlookup_by_thana name]])=0,Table13[[#This Row],[vlookup_by_branch name]],Table13[[#This Row],[Vlookup_by_thana name]])</f>
        <v>Hajirhat, Jeori, Anwara, Chittagong 4376</v>
      </c>
      <c r="I246" s="23"/>
      <c r="L246" s="96" t="s">
        <v>2651</v>
      </c>
    </row>
    <row r="247" spans="1:12" ht="16.5" thickTop="1" thickBot="1">
      <c r="A247" s="133" t="s">
        <v>2860</v>
      </c>
      <c r="B247" s="134" t="s">
        <v>2861</v>
      </c>
      <c r="C247" s="134" t="s">
        <v>2862</v>
      </c>
      <c r="D247" s="124" t="s">
        <v>375</v>
      </c>
      <c r="E247" s="140" t="s">
        <v>377</v>
      </c>
      <c r="F247" t="str">
        <f t="shared" si="3"/>
        <v>Mirzakhil, Satkania, Chittagong 3860</v>
      </c>
      <c r="G247" t="str">
        <f>IFERROR(VLOOKUP(D247,Table14[],3,0),"")</f>
        <v/>
      </c>
      <c r="H247" t="str">
        <f>IF(LEN(Table13[[#This Row],[Vlookup_by_thana name]])=0,Table13[[#This Row],[vlookup_by_branch name]],Table13[[#This Row],[Vlookup_by_thana name]])</f>
        <v>Mirzakhil, Satkania, Chittagong 3860</v>
      </c>
      <c r="I247" s="23"/>
      <c r="L247" s="96" t="s">
        <v>2738</v>
      </c>
    </row>
    <row r="248" spans="1:12" ht="16.5" thickTop="1" thickBot="1">
      <c r="A248" s="131" t="s">
        <v>2863</v>
      </c>
      <c r="B248" s="132" t="s">
        <v>2861</v>
      </c>
      <c r="C248" s="132" t="s">
        <v>2864</v>
      </c>
      <c r="D248" s="123" t="s">
        <v>378</v>
      </c>
      <c r="E248" s="139" t="s">
        <v>378</v>
      </c>
      <c r="F248" t="str">
        <f t="shared" si="3"/>
        <v>Patiya, Chittagong 4370</v>
      </c>
      <c r="G248" t="str">
        <f>IFERROR(VLOOKUP(D248,Table14[],3,0),"")</f>
        <v>Patiya, Chittagong 4370</v>
      </c>
      <c r="H248" t="str">
        <f>IF(LEN(Table13[[#This Row],[Vlookup_by_thana name]])=0,Table13[[#This Row],[vlookup_by_branch name]],Table13[[#This Row],[Vlookup_by_thana name]])</f>
        <v>Patiya, Chittagong 4370</v>
      </c>
      <c r="I248" s="23"/>
      <c r="L248" s="96" t="s">
        <v>2746</v>
      </c>
    </row>
    <row r="249" spans="1:12" ht="16.5" thickTop="1" thickBot="1">
      <c r="A249" s="133" t="s">
        <v>2865</v>
      </c>
      <c r="B249" s="134" t="s">
        <v>2861</v>
      </c>
      <c r="C249" s="134" t="s">
        <v>2866</v>
      </c>
      <c r="D249" s="124" t="s">
        <v>21</v>
      </c>
      <c r="E249" s="140" t="s">
        <v>379</v>
      </c>
      <c r="F249" t="str">
        <f t="shared" si="3"/>
        <v>Sattarhat, Anwara, Chittagong 4376</v>
      </c>
      <c r="G249" t="str">
        <f>IFERROR(VLOOKUP(D249,Table14[],3,0),"")</f>
        <v>Hajirhat, Jeori, Anwara, Chittagong 4376</v>
      </c>
      <c r="H249" t="str">
        <f>IF(LEN(Table13[[#This Row],[Vlookup_by_thana name]])=0,Table13[[#This Row],[vlookup_by_branch name]],Table13[[#This Row],[Vlookup_by_thana name]])</f>
        <v>Hajirhat, Jeori, Anwara, Chittagong 4376</v>
      </c>
      <c r="I249" s="23"/>
      <c r="L249" s="96" t="s">
        <v>2651</v>
      </c>
    </row>
    <row r="250" spans="1:12" ht="16.5" thickTop="1" thickBot="1">
      <c r="A250" s="131" t="s">
        <v>2867</v>
      </c>
      <c r="B250" s="132" t="s">
        <v>2861</v>
      </c>
      <c r="C250" s="132" t="s">
        <v>2868</v>
      </c>
      <c r="D250" s="123" t="s">
        <v>369</v>
      </c>
      <c r="E250" s="139" t="s">
        <v>380</v>
      </c>
      <c r="F250" t="str">
        <f t="shared" si="3"/>
        <v>Sarwatali, Bengura, Boalkhali, Chittagong 4367</v>
      </c>
      <c r="G250" t="str">
        <f>IFERROR(VLOOKUP(D250,Table14[],3,0),"")</f>
        <v>Kanongophara, Boalkhali, Chittagong 4363</v>
      </c>
      <c r="H250" t="str">
        <f>IF(LEN(Table13[[#This Row],[Vlookup_by_thana name]])=0,Table13[[#This Row],[vlookup_by_branch name]],Table13[[#This Row],[Vlookup_by_thana name]])</f>
        <v>Kanongophara, Boalkhali, Chittagong 4363</v>
      </c>
      <c r="I250" s="23"/>
      <c r="L250" s="96" t="s">
        <v>2667</v>
      </c>
    </row>
    <row r="251" spans="1:12" ht="16.5" thickTop="1" thickBot="1">
      <c r="A251" s="133" t="s">
        <v>2869</v>
      </c>
      <c r="B251" s="134" t="s">
        <v>2861</v>
      </c>
      <c r="C251" s="134" t="s">
        <v>2870</v>
      </c>
      <c r="D251" s="124" t="s">
        <v>120</v>
      </c>
      <c r="E251" s="140" t="s">
        <v>381</v>
      </c>
      <c r="F251" t="str">
        <f t="shared" si="3"/>
        <v>Sk Mohammad City Corporation College, Noor Ali Bari, Hathazari, Chittagong 4337</v>
      </c>
      <c r="G251" t="str">
        <f>IFERROR(VLOOKUP(D251,Table14[],3,0),"")</f>
        <v>Hathazari Bus Station, Hathazari, Chittagong 4330</v>
      </c>
      <c r="H251" t="str">
        <f>IF(LEN(Table13[[#This Row],[Vlookup_by_thana name]])=0,Table13[[#This Row],[vlookup_by_branch name]],Table13[[#This Row],[Vlookup_by_thana name]])</f>
        <v>Hathazari Bus Station, Hathazari, Chittagong 4330</v>
      </c>
      <c r="I251" s="23"/>
      <c r="L251" s="96" t="s">
        <v>2705</v>
      </c>
    </row>
    <row r="252" spans="1:12" ht="16.5" thickTop="1" thickBot="1">
      <c r="A252" s="131" t="s">
        <v>2871</v>
      </c>
      <c r="B252" s="132" t="s">
        <v>2861</v>
      </c>
      <c r="C252" s="132" t="s">
        <v>2872</v>
      </c>
      <c r="D252" s="123" t="s">
        <v>382</v>
      </c>
      <c r="E252" s="139" t="s">
        <v>382</v>
      </c>
      <c r="F252" t="str">
        <f t="shared" si="3"/>
        <v>Ramgarh, Khagrachhari</v>
      </c>
      <c r="G252" t="str">
        <f>IFERROR(VLOOKUP(D252,Table14[],3,0),"")</f>
        <v>Ramgarh, Khagrachhari</v>
      </c>
      <c r="H252" t="str">
        <f>IF(LEN(Table13[[#This Row],[Vlookup_by_thana name]])=0,Table13[[#This Row],[vlookup_by_branch name]],Table13[[#This Row],[Vlookup_by_thana name]])</f>
        <v>Ramgarh, Khagrachhari</v>
      </c>
      <c r="I252" s="23"/>
      <c r="L252" s="96" t="s">
        <v>3308</v>
      </c>
    </row>
    <row r="253" spans="1:12" ht="16.5" thickTop="1" thickBot="1">
      <c r="A253" s="133" t="s">
        <v>2873</v>
      </c>
      <c r="B253" s="134" t="s">
        <v>2861</v>
      </c>
      <c r="C253" s="134" t="s">
        <v>2874</v>
      </c>
      <c r="D253" s="124" t="s">
        <v>384</v>
      </c>
      <c r="E253" s="140" t="s">
        <v>383</v>
      </c>
      <c r="F253" t="str">
        <f t="shared" si="3"/>
        <v/>
      </c>
      <c r="G253" t="str">
        <f>IFERROR(VLOOKUP(D253,Table14[],3,0),"")</f>
        <v/>
      </c>
      <c r="H253" s="148" t="s">
        <v>4220</v>
      </c>
      <c r="I253" s="23" t="s">
        <v>4192</v>
      </c>
      <c r="L253" s="96" t="s">
        <v>4220</v>
      </c>
    </row>
    <row r="254" spans="1:12" ht="18.75" thickTop="1" thickBot="1">
      <c r="A254" s="131" t="s">
        <v>2875</v>
      </c>
      <c r="B254" s="132" t="s">
        <v>2861</v>
      </c>
      <c r="C254" s="132" t="s">
        <v>2876</v>
      </c>
      <c r="D254" s="123" t="s">
        <v>386</v>
      </c>
      <c r="E254" s="139" t="s">
        <v>385</v>
      </c>
      <c r="F254" t="str">
        <f t="shared" si="3"/>
        <v/>
      </c>
      <c r="G254" t="str">
        <f>IFERROR(VLOOKUP(D254,Table14[],3,0),"")</f>
        <v/>
      </c>
      <c r="H254" s="145" t="s">
        <v>4221</v>
      </c>
      <c r="I254" s="23" t="s">
        <v>4181</v>
      </c>
      <c r="L254" s="96" t="s">
        <v>4221</v>
      </c>
    </row>
    <row r="255" spans="1:12" ht="16.5" thickTop="1" thickBot="1">
      <c r="A255" s="133" t="s">
        <v>2877</v>
      </c>
      <c r="B255" s="134" t="s">
        <v>2861</v>
      </c>
      <c r="C255" s="134" t="s">
        <v>2878</v>
      </c>
      <c r="D255" s="124" t="s">
        <v>388</v>
      </c>
      <c r="E255" s="140" t="s">
        <v>387</v>
      </c>
      <c r="F255" t="str">
        <f t="shared" si="3"/>
        <v/>
      </c>
      <c r="G255" t="str">
        <f>IFERROR(VLOOKUP(D255,Table14[],3,0),"")</f>
        <v/>
      </c>
      <c r="H255" s="148" t="s">
        <v>4222</v>
      </c>
      <c r="I255" s="23" t="s">
        <v>4192</v>
      </c>
      <c r="L255" s="96" t="s">
        <v>4222</v>
      </c>
    </row>
    <row r="256" spans="1:12" ht="16.5" thickTop="1" thickBot="1">
      <c r="A256" s="131" t="s">
        <v>2879</v>
      </c>
      <c r="B256" s="132" t="s">
        <v>2861</v>
      </c>
      <c r="C256" s="132" t="s">
        <v>2880</v>
      </c>
      <c r="D256" s="123" t="s">
        <v>391</v>
      </c>
      <c r="E256" s="139" t="s">
        <v>389</v>
      </c>
      <c r="F256" t="str">
        <f t="shared" si="3"/>
        <v>Ambari Bazar, Duara Bazar, Sunamganj 8710</v>
      </c>
      <c r="G256" t="str">
        <f>IFERROR(VLOOKUP(D256,Table14[],3,0),"")</f>
        <v/>
      </c>
      <c r="H256" t="str">
        <f>IF(LEN(Table13[[#This Row],[Vlookup_by_thana name]])=0,Table13[[#This Row],[vlookup_by_branch name]],Table13[[#This Row],[Vlookup_by_thana name]])</f>
        <v>Ambari Bazar, Duara Bazar, Sunamganj 8710</v>
      </c>
      <c r="I256" s="23"/>
      <c r="L256" s="96" t="s">
        <v>4045</v>
      </c>
    </row>
    <row r="257" spans="1:12" ht="16.5" thickTop="1" thickBot="1">
      <c r="A257" s="133" t="s">
        <v>2881</v>
      </c>
      <c r="B257" s="134" t="s">
        <v>2861</v>
      </c>
      <c r="C257" s="134" t="s">
        <v>2882</v>
      </c>
      <c r="D257" s="124" t="s">
        <v>393</v>
      </c>
      <c r="E257" s="140" t="s">
        <v>392</v>
      </c>
      <c r="F257" t="str">
        <f t="shared" si="3"/>
        <v/>
      </c>
      <c r="G257" t="str">
        <f>IFERROR(VLOOKUP(D257,Table14[],3,0),"")</f>
        <v>Chhatak Bazar, Sunamganj 3080</v>
      </c>
      <c r="H257" t="str">
        <f>IF(LEN(Table13[[#This Row],[Vlookup_by_thana name]])=0,Table13[[#This Row],[vlookup_by_branch name]],Table13[[#This Row],[Vlookup_by_thana name]])</f>
        <v>Chhatak Bazar, Sunamganj 3080</v>
      </c>
      <c r="I257" s="23"/>
      <c r="L257" s="96" t="s">
        <v>4047</v>
      </c>
    </row>
    <row r="258" spans="1:12" ht="16.5" thickTop="1" thickBot="1">
      <c r="A258" s="131" t="s">
        <v>2883</v>
      </c>
      <c r="B258" s="132" t="s">
        <v>2861</v>
      </c>
      <c r="C258" s="132" t="s">
        <v>2884</v>
      </c>
      <c r="D258" s="123" t="s">
        <v>394</v>
      </c>
      <c r="E258" s="139" t="s">
        <v>394</v>
      </c>
      <c r="F258" t="str">
        <f t="shared" si="3"/>
        <v>Dhirai Chandpur, Derai, Sunamganj 3040</v>
      </c>
      <c r="G258" t="str">
        <f>IFERROR(VLOOKUP(D258,Table14[],3,0),"")</f>
        <v>Dhirai Chandpur, Derai, Sunamganj 3040</v>
      </c>
      <c r="H258" t="str">
        <f>IF(LEN(Table13[[#This Row],[Vlookup_by_thana name]])=0,Table13[[#This Row],[vlookup_by_branch name]],Table13[[#This Row],[Vlookup_by_thana name]])</f>
        <v>Dhirai Chandpur, Derai, Sunamganj 3040</v>
      </c>
      <c r="I258" s="23"/>
      <c r="L258" s="96" t="s">
        <v>4049</v>
      </c>
    </row>
    <row r="259" spans="1:12" ht="16.5" thickTop="1" thickBot="1">
      <c r="A259" s="133" t="s">
        <v>2885</v>
      </c>
      <c r="B259" s="134" t="s">
        <v>2861</v>
      </c>
      <c r="C259" s="134" t="s">
        <v>2886</v>
      </c>
      <c r="D259" s="124" t="s">
        <v>391</v>
      </c>
      <c r="E259" s="140" t="s">
        <v>395</v>
      </c>
      <c r="F259" t="str">
        <f t="shared" ref="F259:F322" si="4">IFERROR(VLOOKUP(E259,$A$2:$C$922,3,0),"")</f>
        <v>Duara Bazar, Sunamganj 3070</v>
      </c>
      <c r="G259" t="str">
        <f>IFERROR(VLOOKUP(D259,Table14[],3,0),"")</f>
        <v/>
      </c>
      <c r="H259" t="str">
        <f>IF(LEN(Table13[[#This Row],[Vlookup_by_thana name]])=0,Table13[[#This Row],[vlookup_by_branch name]],Table13[[#This Row],[Vlookup_by_thana name]])</f>
        <v>Duara Bazar, Sunamganj 3070</v>
      </c>
      <c r="I259" s="23"/>
      <c r="L259" s="96" t="s">
        <v>4051</v>
      </c>
    </row>
    <row r="260" spans="1:12" ht="16.5" thickTop="1" thickBot="1">
      <c r="A260" s="131" t="s">
        <v>2436</v>
      </c>
      <c r="B260" s="132" t="s">
        <v>2861</v>
      </c>
      <c r="C260" s="132" t="s">
        <v>2887</v>
      </c>
      <c r="D260" s="123" t="s">
        <v>397</v>
      </c>
      <c r="E260" s="139" t="s">
        <v>396</v>
      </c>
      <c r="F260" t="str">
        <f t="shared" si="4"/>
        <v/>
      </c>
      <c r="G260" t="str">
        <f>IFERROR(VLOOKUP(D260,Table14[],3,0),"")</f>
        <v/>
      </c>
      <c r="H260" s="147" t="s">
        <v>4223</v>
      </c>
      <c r="I260" s="23" t="s">
        <v>4190</v>
      </c>
      <c r="L260" s="96" t="s">
        <v>4223</v>
      </c>
    </row>
    <row r="261" spans="1:12" ht="18.75" thickTop="1" thickBot="1">
      <c r="A261" s="133" t="s">
        <v>2888</v>
      </c>
      <c r="B261" s="134" t="s">
        <v>2861</v>
      </c>
      <c r="C261" s="134" t="s">
        <v>2889</v>
      </c>
      <c r="D261" s="124" t="s">
        <v>401</v>
      </c>
      <c r="E261" s="140" t="s">
        <v>398</v>
      </c>
      <c r="F261" t="str">
        <f t="shared" si="4"/>
        <v/>
      </c>
      <c r="G261" t="str">
        <f>IFERROR(VLOOKUP(D261,Table14[],3,0),"")</f>
        <v/>
      </c>
      <c r="H261" s="145" t="s">
        <v>4224</v>
      </c>
      <c r="I261" s="23" t="s">
        <v>4186</v>
      </c>
      <c r="L261" s="96" t="s">
        <v>4224</v>
      </c>
    </row>
    <row r="262" spans="1:12" ht="16.5" thickTop="1" thickBot="1">
      <c r="A262" s="131" t="s">
        <v>2890</v>
      </c>
      <c r="B262" s="132" t="s">
        <v>2861</v>
      </c>
      <c r="C262" s="132" t="s">
        <v>2891</v>
      </c>
      <c r="D262" s="123" t="s">
        <v>403</v>
      </c>
      <c r="E262" s="139" t="s">
        <v>402</v>
      </c>
      <c r="F262" t="str">
        <f t="shared" si="4"/>
        <v>Court Bazar, Rajshahi Sadar, Rajshahi</v>
      </c>
      <c r="G262" t="str">
        <f>IFERROR(VLOOKUP(D262,Table14[],3,0),"")</f>
        <v/>
      </c>
      <c r="H262" t="str">
        <f>IF(LEN(Table13[[#This Row],[Vlookup_by_thana name]])=0,Table13[[#This Row],[vlookup_by_branch name]],Table13[[#This Row],[Vlookup_by_thana name]])</f>
        <v>Court Bazar, Rajshahi Sadar, Rajshahi</v>
      </c>
      <c r="I262" s="23"/>
      <c r="L262" s="96" t="s">
        <v>3904</v>
      </c>
    </row>
    <row r="263" spans="1:12" ht="16.5" thickTop="1" thickBot="1">
      <c r="A263" s="133" t="s">
        <v>2892</v>
      </c>
      <c r="B263" s="134" t="s">
        <v>2861</v>
      </c>
      <c r="C263" s="134" t="s">
        <v>2893</v>
      </c>
      <c r="D263" s="124" t="s">
        <v>405</v>
      </c>
      <c r="E263" s="140" t="s">
        <v>404</v>
      </c>
      <c r="F263" t="str">
        <f t="shared" si="4"/>
        <v/>
      </c>
      <c r="G263" t="str">
        <f>IFERROR(VLOOKUP(D263,Table14[],3,0),"")</f>
        <v/>
      </c>
      <c r="H263" s="143" t="s">
        <v>3296</v>
      </c>
      <c r="I263" s="23" t="s">
        <v>4181</v>
      </c>
      <c r="L263" s="96" t="s">
        <v>3296</v>
      </c>
    </row>
    <row r="264" spans="1:12" ht="16.5" thickTop="1" thickBot="1">
      <c r="A264" s="131" t="s">
        <v>2894</v>
      </c>
      <c r="B264" s="132" t="s">
        <v>2861</v>
      </c>
      <c r="C264" s="132" t="s">
        <v>2895</v>
      </c>
      <c r="D264" s="123" t="s">
        <v>408</v>
      </c>
      <c r="E264" s="139" t="s">
        <v>406</v>
      </c>
      <c r="F264" t="str">
        <f t="shared" si="4"/>
        <v/>
      </c>
      <c r="G264" t="str">
        <f>IFERROR(VLOOKUP(D264,Table14[],3,0),"")</f>
        <v/>
      </c>
      <c r="H264" s="143" t="s">
        <v>3703</v>
      </c>
      <c r="I264" s="23" t="s">
        <v>4181</v>
      </c>
      <c r="L264" s="96" t="s">
        <v>3703</v>
      </c>
    </row>
    <row r="265" spans="1:12" ht="16.5" thickTop="1" thickBot="1">
      <c r="A265" s="133" t="s">
        <v>2896</v>
      </c>
      <c r="B265" s="134" t="s">
        <v>2861</v>
      </c>
      <c r="C265" s="134" t="s">
        <v>2897</v>
      </c>
      <c r="D265" s="124" t="s">
        <v>410</v>
      </c>
      <c r="E265" s="140" t="s">
        <v>409</v>
      </c>
      <c r="F265" t="str">
        <f t="shared" si="4"/>
        <v/>
      </c>
      <c r="G265" t="str">
        <f>IFERROR(VLOOKUP(D265,Table14[],3,0),"")</f>
        <v>Sujanagar, Pabna 6660</v>
      </c>
      <c r="H265" t="str">
        <f>IF(LEN(Table13[[#This Row],[Vlookup_by_thana name]])=0,Table13[[#This Row],[vlookup_by_branch name]],Table13[[#This Row],[Vlookup_by_thana name]])</f>
        <v>Sujanagar, Pabna 6660</v>
      </c>
      <c r="I265" s="23"/>
      <c r="L265" s="96" t="s">
        <v>3840</v>
      </c>
    </row>
    <row r="266" spans="1:12" ht="16.5" thickTop="1" thickBot="1">
      <c r="A266" s="131" t="s">
        <v>2898</v>
      </c>
      <c r="B266" s="132" t="s">
        <v>2861</v>
      </c>
      <c r="C266" s="132" t="s">
        <v>2899</v>
      </c>
      <c r="D266" s="123" t="s">
        <v>411</v>
      </c>
      <c r="E266" s="139" t="s">
        <v>57</v>
      </c>
      <c r="F266" t="str">
        <f t="shared" si="4"/>
        <v>JM Sengupta Road, Chandpur 3600</v>
      </c>
      <c r="G266" t="str">
        <f>IFERROR(VLOOKUP(D266,Table14[],3,0),"")</f>
        <v/>
      </c>
      <c r="H266" t="str">
        <f>IF(LEN(Table13[[#This Row],[Vlookup_by_thana name]])=0,Table13[[#This Row],[vlookup_by_branch name]],Table13[[#This Row],[Vlookup_by_thana name]])</f>
        <v>JM Sengupta Road, Chandpur 3600</v>
      </c>
      <c r="I266" s="23"/>
      <c r="L266" s="96" t="s">
        <v>2614</v>
      </c>
    </row>
    <row r="267" spans="1:12" ht="16.5" thickTop="1" thickBot="1">
      <c r="A267" s="133" t="s">
        <v>2900</v>
      </c>
      <c r="B267" s="134" t="s">
        <v>2861</v>
      </c>
      <c r="C267" s="134" t="s">
        <v>2901</v>
      </c>
      <c r="D267" s="124" t="s">
        <v>413</v>
      </c>
      <c r="E267" s="140" t="s">
        <v>412</v>
      </c>
      <c r="F267" t="str">
        <f t="shared" si="4"/>
        <v/>
      </c>
      <c r="G267" t="str">
        <f>IFERROR(VLOOKUP(D267,Table14[],3,0),"")</f>
        <v/>
      </c>
      <c r="H267" s="49" t="s">
        <v>4188</v>
      </c>
      <c r="I267" s="23"/>
      <c r="L267" s="96" t="s">
        <v>4188</v>
      </c>
    </row>
    <row r="268" spans="1:12" ht="16.5" thickTop="1" thickBot="1">
      <c r="A268" s="131" t="s">
        <v>2902</v>
      </c>
      <c r="B268" s="132" t="s">
        <v>2861</v>
      </c>
      <c r="C268" s="132" t="s">
        <v>2903</v>
      </c>
      <c r="D268" s="123" t="s">
        <v>415</v>
      </c>
      <c r="E268" s="139" t="s">
        <v>414</v>
      </c>
      <c r="F268" t="str">
        <f t="shared" si="4"/>
        <v/>
      </c>
      <c r="G268" t="str">
        <f>IFERROR(VLOOKUP(D268,Table14[],3,0),"")</f>
        <v/>
      </c>
      <c r="H268" s="147" t="s">
        <v>4225</v>
      </c>
      <c r="I268" s="23" t="s">
        <v>4190</v>
      </c>
      <c r="L268" s="96" t="s">
        <v>4225</v>
      </c>
    </row>
    <row r="269" spans="1:12" ht="16.5" thickTop="1" thickBot="1">
      <c r="A269" s="133" t="s">
        <v>2904</v>
      </c>
      <c r="B269" s="134" t="s">
        <v>2861</v>
      </c>
      <c r="C269" s="134" t="s">
        <v>2905</v>
      </c>
      <c r="D269" s="124" t="s">
        <v>413</v>
      </c>
      <c r="E269" s="140" t="s">
        <v>416</v>
      </c>
      <c r="F269" t="str">
        <f t="shared" si="4"/>
        <v/>
      </c>
      <c r="G269" t="str">
        <f>IFERROR(VLOOKUP(D269,Table14[],3,0),"")</f>
        <v/>
      </c>
      <c r="H269" s="147" t="s">
        <v>4226</v>
      </c>
      <c r="I269" s="23" t="s">
        <v>4190</v>
      </c>
      <c r="L269" s="96" t="s">
        <v>4226</v>
      </c>
    </row>
    <row r="270" spans="1:12" ht="16.5" thickTop="1" thickBot="1">
      <c r="A270" s="131" t="s">
        <v>2906</v>
      </c>
      <c r="B270" s="132" t="s">
        <v>2861</v>
      </c>
      <c r="C270" s="132" t="s">
        <v>2907</v>
      </c>
      <c r="D270" s="123" t="s">
        <v>418</v>
      </c>
      <c r="E270" s="139" t="s">
        <v>417</v>
      </c>
      <c r="F270" t="str">
        <f t="shared" si="4"/>
        <v>Ambarkhana, Sylhet Sadar, Sylhet 3100</v>
      </c>
      <c r="G270" t="str">
        <f>IFERROR(VLOOKUP(D270,Table14[],3,0),"")</f>
        <v/>
      </c>
      <c r="H270" t="str">
        <f>IF(LEN(Table13[[#This Row],[Vlookup_by_thana name]])=0,Table13[[#This Row],[vlookup_by_branch name]],Table13[[#This Row],[Vlookup_by_thana name]])</f>
        <v>Ambarkhana, Sylhet Sadar, Sylhet 3100</v>
      </c>
      <c r="I270" s="23"/>
      <c r="L270" s="96" t="s">
        <v>4055</v>
      </c>
    </row>
    <row r="271" spans="1:12" ht="16.5" thickTop="1" thickBot="1">
      <c r="A271" s="133" t="s">
        <v>2908</v>
      </c>
      <c r="B271" s="134" t="s">
        <v>2861</v>
      </c>
      <c r="C271" s="134" t="s">
        <v>2909</v>
      </c>
      <c r="D271" s="124" t="s">
        <v>420</v>
      </c>
      <c r="E271" s="140" t="s">
        <v>419</v>
      </c>
      <c r="F271" t="str">
        <f t="shared" si="4"/>
        <v>Bairagir Bazar, Biswanath, Sylhet 3130</v>
      </c>
      <c r="G271" t="str">
        <f>IFERROR(VLOOKUP(D271,Table14[],3,0),"")</f>
        <v/>
      </c>
      <c r="H271" t="str">
        <f>IF(LEN(Table13[[#This Row],[Vlookup_by_thana name]])=0,Table13[[#This Row],[vlookup_by_branch name]],Table13[[#This Row],[Vlookup_by_thana name]])</f>
        <v>Bairagir Bazar, Biswanath, Sylhet 3130</v>
      </c>
      <c r="I271" s="23"/>
      <c r="L271" s="96" t="s">
        <v>4057</v>
      </c>
    </row>
    <row r="272" spans="1:12" ht="16.5" thickTop="1" thickBot="1">
      <c r="A272" s="131" t="s">
        <v>2910</v>
      </c>
      <c r="B272" s="132" t="s">
        <v>2861</v>
      </c>
      <c r="C272" s="132" t="s">
        <v>2911</v>
      </c>
      <c r="D272" s="123" t="s">
        <v>422</v>
      </c>
      <c r="E272" s="139" t="s">
        <v>421</v>
      </c>
      <c r="F272" t="str">
        <f t="shared" si="4"/>
        <v/>
      </c>
      <c r="G272" t="str">
        <f>IFERROR(VLOOKUP(D272,Table14[],3,0),"")</f>
        <v>Balaganj, Sylhet 3120</v>
      </c>
      <c r="H272" t="str">
        <f>IF(LEN(Table13[[#This Row],[Vlookup_by_thana name]])=0,Table13[[#This Row],[vlookup_by_branch name]],Table13[[#This Row],[Vlookup_by_thana name]])</f>
        <v>Balaganj, Sylhet 3120</v>
      </c>
      <c r="I272" s="23"/>
      <c r="L272" s="96" t="s">
        <v>4059</v>
      </c>
    </row>
    <row r="273" spans="1:12" ht="16.5" thickTop="1" thickBot="1">
      <c r="A273" s="133" t="s">
        <v>2912</v>
      </c>
      <c r="B273" s="134" t="s">
        <v>2861</v>
      </c>
      <c r="C273" s="134" t="s">
        <v>2913</v>
      </c>
      <c r="D273" s="124" t="s">
        <v>418</v>
      </c>
      <c r="E273" s="140" t="s">
        <v>423</v>
      </c>
      <c r="F273" t="str">
        <f t="shared" si="4"/>
        <v>Bandar Bazar, Sylhet 3100</v>
      </c>
      <c r="G273" t="str">
        <f>IFERROR(VLOOKUP(D273,Table14[],3,0),"")</f>
        <v/>
      </c>
      <c r="H273" t="str">
        <f>IF(LEN(Table13[[#This Row],[Vlookup_by_thana name]])=0,Table13[[#This Row],[vlookup_by_branch name]],Table13[[#This Row],[Vlookup_by_thana name]])</f>
        <v>Bandar Bazar, Sylhet 3100</v>
      </c>
      <c r="I273" s="23"/>
      <c r="L273" s="96" t="s">
        <v>4061</v>
      </c>
    </row>
    <row r="274" spans="1:12" ht="16.5" thickTop="1" thickBot="1">
      <c r="A274" s="131" t="s">
        <v>2914</v>
      </c>
      <c r="B274" s="132" t="s">
        <v>2861</v>
      </c>
      <c r="C274" s="132" t="s">
        <v>2915</v>
      </c>
      <c r="D274" s="123" t="s">
        <v>425</v>
      </c>
      <c r="E274" s="139" t="s">
        <v>424</v>
      </c>
      <c r="F274" t="str">
        <f t="shared" si="4"/>
        <v>Beani Bazar, Sylhet 3170</v>
      </c>
      <c r="G274" t="str">
        <f>IFERROR(VLOOKUP(D274,Table14[],3,0),"")</f>
        <v/>
      </c>
      <c r="H274" t="str">
        <f>IF(LEN(Table13[[#This Row],[Vlookup_by_thana name]])=0,Table13[[#This Row],[vlookup_by_branch name]],Table13[[#This Row],[Vlookup_by_thana name]])</f>
        <v>Beani Bazar, Sylhet 3170</v>
      </c>
      <c r="I274" s="23"/>
      <c r="L274" s="96" t="s">
        <v>4063</v>
      </c>
    </row>
    <row r="275" spans="1:12" ht="16.5" thickTop="1" thickBot="1">
      <c r="A275" s="133" t="s">
        <v>2916</v>
      </c>
      <c r="B275" s="134" t="s">
        <v>2861</v>
      </c>
      <c r="C275" s="134" t="s">
        <v>2917</v>
      </c>
      <c r="D275" s="124" t="s">
        <v>420</v>
      </c>
      <c r="E275" s="140" t="s">
        <v>426</v>
      </c>
      <c r="F275" t="str">
        <f t="shared" si="4"/>
        <v>Biswanath, Sylhet 3130</v>
      </c>
      <c r="G275" t="str">
        <f>IFERROR(VLOOKUP(D275,Table14[],3,0),"")</f>
        <v/>
      </c>
      <c r="H275" t="str">
        <f>IF(LEN(Table13[[#This Row],[Vlookup_by_thana name]])=0,Table13[[#This Row],[vlookup_by_branch name]],Table13[[#This Row],[Vlookup_by_thana name]])</f>
        <v>Biswanath, Sylhet 3130</v>
      </c>
      <c r="I275" s="23"/>
      <c r="L275" s="96" t="s">
        <v>4065</v>
      </c>
    </row>
    <row r="276" spans="1:12" ht="16.5" thickTop="1" thickBot="1">
      <c r="A276" s="131" t="s">
        <v>2918</v>
      </c>
      <c r="B276" s="132" t="s">
        <v>2861</v>
      </c>
      <c r="C276" s="132" t="s">
        <v>2919</v>
      </c>
      <c r="D276" s="123" t="s">
        <v>422</v>
      </c>
      <c r="E276" s="139" t="s">
        <v>427</v>
      </c>
      <c r="F276" t="str">
        <f t="shared" si="4"/>
        <v>Boaljur Bazar, Balaganj, Sylhet 3120</v>
      </c>
      <c r="G276" t="str">
        <f>IFERROR(VLOOKUP(D276,Table14[],3,0),"")</f>
        <v>Balaganj, Sylhet 3120</v>
      </c>
      <c r="H276" t="str">
        <f>IF(LEN(Table13[[#This Row],[Vlookup_by_thana name]])=0,Table13[[#This Row],[vlookup_by_branch name]],Table13[[#This Row],[Vlookup_by_thana name]])</f>
        <v>Balaganj, Sylhet 3120</v>
      </c>
      <c r="I276" s="23"/>
      <c r="L276" s="96" t="s">
        <v>4059</v>
      </c>
    </row>
    <row r="277" spans="1:12" ht="16.5" thickTop="1" thickBot="1">
      <c r="A277" s="133" t="s">
        <v>2920</v>
      </c>
      <c r="B277" s="134" t="s">
        <v>2861</v>
      </c>
      <c r="C277" s="134" t="s">
        <v>2921</v>
      </c>
      <c r="D277" s="124" t="s">
        <v>429</v>
      </c>
      <c r="E277" s="140" t="s">
        <v>428</v>
      </c>
      <c r="F277" t="str">
        <f t="shared" si="4"/>
        <v/>
      </c>
      <c r="G277" t="str">
        <f>IFERROR(VLOOKUP(D277,Table14[],3,0),"")</f>
        <v/>
      </c>
      <c r="H277" s="149" t="s">
        <v>4227</v>
      </c>
      <c r="I277" s="23" t="s">
        <v>4195</v>
      </c>
      <c r="L277" s="96" t="s">
        <v>4227</v>
      </c>
    </row>
    <row r="278" spans="1:12" ht="16.5" thickTop="1" thickBot="1">
      <c r="A278" s="131" t="s">
        <v>2922</v>
      </c>
      <c r="B278" s="132" t="s">
        <v>2861</v>
      </c>
      <c r="C278" s="132" t="s">
        <v>2923</v>
      </c>
      <c r="D278" s="123" t="s">
        <v>431</v>
      </c>
      <c r="E278" s="139" t="s">
        <v>430</v>
      </c>
      <c r="F278" t="str">
        <f t="shared" si="4"/>
        <v/>
      </c>
      <c r="G278" t="str">
        <f>IFERROR(VLOOKUP(D278,Table14[],3,0),"")</f>
        <v/>
      </c>
      <c r="H278" s="153" t="s">
        <v>4228</v>
      </c>
      <c r="I278" s="23" t="s">
        <v>4229</v>
      </c>
      <c r="L278" s="96" t="s">
        <v>4228</v>
      </c>
    </row>
    <row r="279" spans="1:12" ht="16.5" thickTop="1" thickBot="1">
      <c r="A279" s="133" t="s">
        <v>2924</v>
      </c>
      <c r="B279" s="134" t="s">
        <v>2861</v>
      </c>
      <c r="C279" s="134" t="s">
        <v>2925</v>
      </c>
      <c r="D279" s="124" t="s">
        <v>425</v>
      </c>
      <c r="E279" s="140" t="s">
        <v>432</v>
      </c>
      <c r="F279" t="str">
        <f t="shared" si="4"/>
        <v/>
      </c>
      <c r="G279" t="str">
        <f>IFERROR(VLOOKUP(D279,Table14[],3,0),"")</f>
        <v/>
      </c>
      <c r="H279" s="143" t="s">
        <v>4072</v>
      </c>
      <c r="I279" s="23" t="s">
        <v>4181</v>
      </c>
      <c r="L279" s="96" t="s">
        <v>4072</v>
      </c>
    </row>
    <row r="280" spans="1:12" ht="16.5" thickTop="1" thickBot="1">
      <c r="A280" s="131" t="s">
        <v>2926</v>
      </c>
      <c r="B280" s="132" t="s">
        <v>2861</v>
      </c>
      <c r="C280" s="132" t="s">
        <v>2927</v>
      </c>
      <c r="D280" s="123" t="s">
        <v>434</v>
      </c>
      <c r="E280" s="139" t="s">
        <v>433</v>
      </c>
      <c r="F280" t="str">
        <f t="shared" si="4"/>
        <v/>
      </c>
      <c r="G280" t="str">
        <f>IFERROR(VLOOKUP(D280,Table14[],3,0),"")</f>
        <v>Golapganj, Sylhet 3160</v>
      </c>
      <c r="H280" t="str">
        <f>IF(LEN(Table13[[#This Row],[Vlookup_by_thana name]])=0,Table13[[#This Row],[vlookup_by_branch name]],Table13[[#This Row],[Vlookup_by_thana name]])</f>
        <v>Golapganj, Sylhet 3160</v>
      </c>
      <c r="I280" s="23"/>
      <c r="L280" s="96" t="s">
        <v>4084</v>
      </c>
    </row>
    <row r="281" spans="1:12" ht="16.5" thickTop="1" thickBot="1">
      <c r="A281" s="133" t="s">
        <v>2928</v>
      </c>
      <c r="B281" s="134" t="s">
        <v>2861</v>
      </c>
      <c r="C281" s="134" t="s">
        <v>2929</v>
      </c>
      <c r="D281" s="124" t="s">
        <v>436</v>
      </c>
      <c r="E281" s="140" t="s">
        <v>435</v>
      </c>
      <c r="F281" t="str">
        <f t="shared" si="4"/>
        <v/>
      </c>
      <c r="G281" t="str">
        <f>IFERROR(VLOOKUP(D281,Table14[],3,0),"")</f>
        <v>Fenchuganj, Sylhet 3116</v>
      </c>
      <c r="H281" t="str">
        <f>IF(LEN(Table13[[#This Row],[Vlookup_by_thana name]])=0,Table13[[#This Row],[vlookup_by_branch name]],Table13[[#This Row],[Vlookup_by_thana name]])</f>
        <v>Fenchuganj, Sylhet 3116</v>
      </c>
      <c r="I281" s="23"/>
      <c r="L281" s="96" t="s">
        <v>4076</v>
      </c>
    </row>
    <row r="282" spans="1:12" ht="16.5" thickTop="1" thickBot="1">
      <c r="A282" s="131" t="s">
        <v>2930</v>
      </c>
      <c r="B282" s="132" t="s">
        <v>2861</v>
      </c>
      <c r="C282" s="132" t="s">
        <v>2931</v>
      </c>
      <c r="D282" s="123" t="s">
        <v>438</v>
      </c>
      <c r="E282" s="139" t="s">
        <v>437</v>
      </c>
      <c r="F282" t="str">
        <f t="shared" si="4"/>
        <v/>
      </c>
      <c r="G282" t="str">
        <f>IFERROR(VLOOKUP(D282,Table14[],3,0),"")</f>
        <v/>
      </c>
      <c r="H282" s="143" t="s">
        <v>4080</v>
      </c>
      <c r="I282" s="23" t="s">
        <v>4181</v>
      </c>
      <c r="L282" s="96" t="s">
        <v>4080</v>
      </c>
    </row>
    <row r="283" spans="1:12" ht="16.5" thickTop="1" thickBot="1">
      <c r="A283" s="133" t="s">
        <v>2932</v>
      </c>
      <c r="B283" s="134" t="s">
        <v>2861</v>
      </c>
      <c r="C283" s="134" t="s">
        <v>2933</v>
      </c>
      <c r="D283" s="124" t="s">
        <v>425</v>
      </c>
      <c r="E283" s="140" t="s">
        <v>439</v>
      </c>
      <c r="F283" t="str">
        <f t="shared" si="4"/>
        <v>Godown Bazar, Paton, Beanibazar, Sylhet 3170</v>
      </c>
      <c r="G283" t="str">
        <f>IFERROR(VLOOKUP(D283,Table14[],3,0),"")</f>
        <v/>
      </c>
      <c r="H283" t="str">
        <f>IF(LEN(Table13[[#This Row],[Vlookup_by_thana name]])=0,Table13[[#This Row],[vlookup_by_branch name]],Table13[[#This Row],[Vlookup_by_thana name]])</f>
        <v>Godown Bazar, Paton, Beanibazar, Sylhet 3170</v>
      </c>
      <c r="I283" s="23"/>
      <c r="L283" s="96" t="s">
        <v>4082</v>
      </c>
    </row>
    <row r="284" spans="1:12" ht="16.5" thickTop="1" thickBot="1">
      <c r="A284" s="131" t="s">
        <v>2934</v>
      </c>
      <c r="B284" s="132" t="s">
        <v>2861</v>
      </c>
      <c r="C284" s="132" t="s">
        <v>2935</v>
      </c>
      <c r="D284" s="123" t="s">
        <v>434</v>
      </c>
      <c r="E284" s="139" t="s">
        <v>440</v>
      </c>
      <c r="F284" t="str">
        <f t="shared" si="4"/>
        <v/>
      </c>
      <c r="G284" t="str">
        <f>IFERROR(VLOOKUP(D284,Table14[],3,0),"")</f>
        <v>Golapganj, Sylhet 3160</v>
      </c>
      <c r="H284" t="str">
        <f>IF(LEN(Table13[[#This Row],[Vlookup_by_thana name]])=0,Table13[[#This Row],[vlookup_by_branch name]],Table13[[#This Row],[Vlookup_by_thana name]])</f>
        <v>Golapganj, Sylhet 3160</v>
      </c>
      <c r="I284" s="23"/>
      <c r="L284" s="96" t="s">
        <v>4084</v>
      </c>
    </row>
    <row r="285" spans="1:12" ht="16.5" thickTop="1" thickBot="1">
      <c r="A285" s="133" t="s">
        <v>2936</v>
      </c>
      <c r="B285" s="134" t="s">
        <v>2861</v>
      </c>
      <c r="C285" s="134" t="s">
        <v>2937</v>
      </c>
      <c r="D285" s="124" t="s">
        <v>442</v>
      </c>
      <c r="E285" s="140" t="s">
        <v>441</v>
      </c>
      <c r="F285" t="str">
        <f t="shared" si="4"/>
        <v>Haripur Gas Field, Chiknagul, Jaintapur, Sylhet 3152</v>
      </c>
      <c r="G285" t="str">
        <f>IFERROR(VLOOKUP(D285,Table14[],3,0),"")</f>
        <v/>
      </c>
      <c r="H285" t="str">
        <f>IF(LEN(Table13[[#This Row],[Vlookup_by_thana name]])=0,Table13[[#This Row],[vlookup_by_branch name]],Table13[[#This Row],[Vlookup_by_thana name]])</f>
        <v>Haripur Gas Field, Chiknagul, Jaintapur, Sylhet 3152</v>
      </c>
      <c r="I285" s="23"/>
      <c r="L285" s="96" t="s">
        <v>4086</v>
      </c>
    </row>
    <row r="286" spans="1:12" ht="16.5" thickTop="1" thickBot="1">
      <c r="A286" s="131" t="s">
        <v>2938</v>
      </c>
      <c r="B286" s="132" t="s">
        <v>2861</v>
      </c>
      <c r="C286" s="132" t="s">
        <v>2939</v>
      </c>
      <c r="D286" s="123" t="s">
        <v>434</v>
      </c>
      <c r="E286" s="139" t="s">
        <v>443</v>
      </c>
      <c r="F286" t="str">
        <f t="shared" si="4"/>
        <v/>
      </c>
      <c r="G286" t="str">
        <f>IFERROR(VLOOKUP(D286,Table14[],3,0),"")</f>
        <v>Golapganj, Sylhet 3160</v>
      </c>
      <c r="H286" t="str">
        <f>IF(LEN(Table13[[#This Row],[Vlookup_by_thana name]])=0,Table13[[#This Row],[vlookup_by_branch name]],Table13[[#This Row],[Vlookup_by_thana name]])</f>
        <v>Golapganj, Sylhet 3160</v>
      </c>
      <c r="I286" s="23"/>
      <c r="L286" s="96" t="s">
        <v>4084</v>
      </c>
    </row>
    <row r="287" spans="1:12" ht="16.5" thickTop="1" thickBot="1">
      <c r="A287" s="133" t="s">
        <v>2940</v>
      </c>
      <c r="B287" s="134" t="s">
        <v>2861</v>
      </c>
      <c r="C287" s="134" t="s">
        <v>2941</v>
      </c>
      <c r="D287" s="124" t="s">
        <v>445</v>
      </c>
      <c r="E287" s="140" t="s">
        <v>444</v>
      </c>
      <c r="F287" t="str">
        <f t="shared" si="4"/>
        <v>Jalalpur Bazar, South Surma, Sylhet 3107</v>
      </c>
      <c r="G287" t="str">
        <f>IFERROR(VLOOKUP(D287,Table14[],3,0),"")</f>
        <v/>
      </c>
      <c r="H287" t="str">
        <f>IF(LEN(Table13[[#This Row],[Vlookup_by_thana name]])=0,Table13[[#This Row],[vlookup_by_branch name]],Table13[[#This Row],[Vlookup_by_thana name]])</f>
        <v>Jalalpur Bazar, South Surma, Sylhet 3107</v>
      </c>
      <c r="I287" s="23"/>
      <c r="L287" s="96" t="s">
        <v>4092</v>
      </c>
    </row>
    <row r="288" spans="1:12" ht="16.5" thickTop="1" thickBot="1">
      <c r="A288" s="131" t="s">
        <v>2942</v>
      </c>
      <c r="B288" s="132" t="s">
        <v>2861</v>
      </c>
      <c r="C288" s="132" t="s">
        <v>2943</v>
      </c>
      <c r="D288" s="123" t="s">
        <v>425</v>
      </c>
      <c r="E288" s="139" t="s">
        <v>446</v>
      </c>
      <c r="F288" t="str">
        <f t="shared" si="4"/>
        <v/>
      </c>
      <c r="G288" t="str">
        <f>IFERROR(VLOOKUP(D288,Table14[],3,0),"")</f>
        <v/>
      </c>
      <c r="H288" s="143" t="s">
        <v>4094</v>
      </c>
      <c r="I288" s="23" t="s">
        <v>4181</v>
      </c>
      <c r="L288" s="96" t="s">
        <v>4094</v>
      </c>
    </row>
    <row r="289" spans="1:12" ht="16.5" thickTop="1" thickBot="1">
      <c r="A289" s="133" t="s">
        <v>2944</v>
      </c>
      <c r="B289" s="134" t="s">
        <v>2861</v>
      </c>
      <c r="C289" s="134" t="s">
        <v>2945</v>
      </c>
      <c r="D289" s="124" t="s">
        <v>420</v>
      </c>
      <c r="E289" s="140" t="s">
        <v>447</v>
      </c>
      <c r="F289" t="str">
        <f t="shared" si="4"/>
        <v/>
      </c>
      <c r="G289" t="str">
        <f>IFERROR(VLOOKUP(D289,Table14[],3,0),"")</f>
        <v/>
      </c>
      <c r="H289" s="143" t="s">
        <v>4096</v>
      </c>
      <c r="I289" s="23" t="s">
        <v>4181</v>
      </c>
      <c r="L289" s="96" t="s">
        <v>4096</v>
      </c>
    </row>
    <row r="290" spans="1:12" ht="16.5" thickTop="1" thickBot="1">
      <c r="A290" s="131" t="s">
        <v>2946</v>
      </c>
      <c r="B290" s="132" t="s">
        <v>2861</v>
      </c>
      <c r="C290" s="132" t="s">
        <v>2947</v>
      </c>
      <c r="D290" s="123" t="s">
        <v>418</v>
      </c>
      <c r="E290" s="139" t="s">
        <v>448</v>
      </c>
      <c r="F290" t="str">
        <f t="shared" si="4"/>
        <v>Kazir Bazar, Sylhet 3100</v>
      </c>
      <c r="G290" t="str">
        <f>IFERROR(VLOOKUP(D290,Table14[],3,0),"")</f>
        <v/>
      </c>
      <c r="H290" t="str">
        <f>IF(LEN(Table13[[#This Row],[Vlookup_by_thana name]])=0,Table13[[#This Row],[vlookup_by_branch name]],Table13[[#This Row],[Vlookup_by_thana name]])</f>
        <v>Kazir Bazar, Sylhet 3100</v>
      </c>
      <c r="I290" s="23"/>
      <c r="L290" s="96" t="s">
        <v>4098</v>
      </c>
    </row>
    <row r="291" spans="1:12" ht="16.5" thickTop="1" thickBot="1">
      <c r="A291" s="133" t="s">
        <v>2948</v>
      </c>
      <c r="B291" s="134" t="s">
        <v>2861</v>
      </c>
      <c r="C291" s="134" t="s">
        <v>2949</v>
      </c>
      <c r="D291" s="124" t="s">
        <v>431</v>
      </c>
      <c r="E291" s="140" t="s">
        <v>449</v>
      </c>
      <c r="F291" t="str">
        <f t="shared" si="4"/>
        <v/>
      </c>
      <c r="G291" t="str">
        <f>IFERROR(VLOOKUP(D291,Table14[],3,0),"")</f>
        <v/>
      </c>
      <c r="H291" s="147" t="s">
        <v>4230</v>
      </c>
      <c r="I291" s="23" t="s">
        <v>4190</v>
      </c>
      <c r="L291" s="96" t="s">
        <v>4230</v>
      </c>
    </row>
    <row r="292" spans="1:12" ht="16.5" thickTop="1" thickBot="1">
      <c r="A292" s="131" t="s">
        <v>2950</v>
      </c>
      <c r="B292" s="132" t="s">
        <v>2861</v>
      </c>
      <c r="C292" s="132" t="s">
        <v>2951</v>
      </c>
      <c r="D292" s="123" t="s">
        <v>431</v>
      </c>
      <c r="E292" s="139" t="s">
        <v>450</v>
      </c>
      <c r="F292" t="str">
        <f t="shared" si="4"/>
        <v>Lala Bazar, South Surma, Sylhet 3113</v>
      </c>
      <c r="G292" t="str">
        <f>IFERROR(VLOOKUP(D292,Table14[],3,0),"")</f>
        <v/>
      </c>
      <c r="H292" t="str">
        <f>IF(LEN(Table13[[#This Row],[Vlookup_by_thana name]])=0,Table13[[#This Row],[vlookup_by_branch name]],Table13[[#This Row],[Vlookup_by_thana name]])</f>
        <v>Lala Bazar, South Surma, Sylhet 3113</v>
      </c>
      <c r="I292" s="23"/>
      <c r="L292" s="96" t="s">
        <v>4102</v>
      </c>
    </row>
    <row r="293" spans="1:12" ht="16.5" thickTop="1" thickBot="1">
      <c r="A293" s="133" t="s">
        <v>2952</v>
      </c>
      <c r="B293" s="134" t="s">
        <v>2861</v>
      </c>
      <c r="C293" s="134" t="s">
        <v>2953</v>
      </c>
      <c r="D293" s="124" t="s">
        <v>418</v>
      </c>
      <c r="E293" s="140" t="s">
        <v>451</v>
      </c>
      <c r="F293" t="str">
        <f t="shared" si="4"/>
        <v/>
      </c>
      <c r="G293" t="str">
        <f>IFERROR(VLOOKUP(D293,Table14[],3,0),"")</f>
        <v/>
      </c>
      <c r="H293" s="143" t="s">
        <v>4104</v>
      </c>
      <c r="I293" s="23" t="s">
        <v>4181</v>
      </c>
      <c r="L293" s="96" t="s">
        <v>4104</v>
      </c>
    </row>
    <row r="294" spans="1:12" ht="16.5" thickTop="1" thickBot="1">
      <c r="A294" s="131" t="s">
        <v>2954</v>
      </c>
      <c r="B294" s="132" t="s">
        <v>2861</v>
      </c>
      <c r="C294" s="132" t="s">
        <v>2955</v>
      </c>
      <c r="D294" s="123" t="s">
        <v>425</v>
      </c>
      <c r="E294" s="139" t="s">
        <v>452</v>
      </c>
      <c r="F294" t="str">
        <f t="shared" si="4"/>
        <v/>
      </c>
      <c r="G294" t="str">
        <f>IFERROR(VLOOKUP(D294,Table14[],3,0),"")</f>
        <v/>
      </c>
      <c r="H294" s="147" t="s">
        <v>4231</v>
      </c>
      <c r="I294" s="23" t="s">
        <v>4190</v>
      </c>
      <c r="L294" s="96" t="s">
        <v>4231</v>
      </c>
    </row>
    <row r="295" spans="1:12" ht="16.5" thickTop="1" thickBot="1">
      <c r="A295" s="133" t="s">
        <v>2956</v>
      </c>
      <c r="B295" s="134" t="s">
        <v>2861</v>
      </c>
      <c r="C295" s="134" t="s">
        <v>2957</v>
      </c>
      <c r="D295" s="124" t="s">
        <v>454</v>
      </c>
      <c r="E295" s="140" t="s">
        <v>453</v>
      </c>
      <c r="F295" t="str">
        <f t="shared" si="4"/>
        <v>Jaflong Tea State, Gowainghat, Sylhet 3151</v>
      </c>
      <c r="G295" t="str">
        <f>IFERROR(VLOOKUP(D295,Table14[],3,0),"")</f>
        <v/>
      </c>
      <c r="H295" t="str">
        <f>IF(LEN(Table13[[#This Row],[Vlookup_by_thana name]])=0,Table13[[#This Row],[vlookup_by_branch name]],Table13[[#This Row],[Vlookup_by_thana name]])</f>
        <v>Jaflong Tea State, Gowainghat, Sylhet 3151</v>
      </c>
      <c r="I295" s="23"/>
      <c r="L295" s="96" t="s">
        <v>4090</v>
      </c>
    </row>
    <row r="296" spans="1:12" ht="16.5" thickTop="1" thickBot="1">
      <c r="A296" s="131" t="s">
        <v>2958</v>
      </c>
      <c r="B296" s="132" t="s">
        <v>2861</v>
      </c>
      <c r="C296" s="132" t="s">
        <v>2959</v>
      </c>
      <c r="D296" s="123" t="s">
        <v>425</v>
      </c>
      <c r="E296" s="139" t="s">
        <v>455</v>
      </c>
      <c r="F296" t="str">
        <f t="shared" si="4"/>
        <v/>
      </c>
      <c r="G296" t="str">
        <f>IFERROR(VLOOKUP(D296,Table14[],3,0),"")</f>
        <v/>
      </c>
      <c r="H296" s="143" t="s">
        <v>4108</v>
      </c>
      <c r="I296" s="23" t="s">
        <v>4181</v>
      </c>
      <c r="L296" s="96" t="s">
        <v>4108</v>
      </c>
    </row>
    <row r="297" spans="1:12" ht="16.5" thickTop="1" thickBot="1">
      <c r="A297" s="133" t="s">
        <v>2960</v>
      </c>
      <c r="B297" s="134" t="s">
        <v>2861</v>
      </c>
      <c r="C297" s="134" t="s">
        <v>2961</v>
      </c>
      <c r="D297" s="124" t="s">
        <v>454</v>
      </c>
      <c r="E297" s="140" t="s">
        <v>456</v>
      </c>
      <c r="F297" t="str">
        <f t="shared" si="4"/>
        <v>Salutikar Bazar, Sylhet Sadar, Sylhet 3100</v>
      </c>
      <c r="G297" t="str">
        <f>IFERROR(VLOOKUP(D297,Table14[],3,0),"")</f>
        <v/>
      </c>
      <c r="H297" t="str">
        <f>IF(LEN(Table13[[#This Row],[Vlookup_by_thana name]])=0,Table13[[#This Row],[vlookup_by_branch name]],Table13[[#This Row],[Vlookup_by_thana name]])</f>
        <v>Salutikar Bazar, Sylhet Sadar, Sylhet 3100</v>
      </c>
      <c r="I297" s="23"/>
      <c r="L297" s="96" t="s">
        <v>4110</v>
      </c>
    </row>
    <row r="298" spans="1:12" ht="16.5" thickTop="1" thickBot="1">
      <c r="A298" s="131" t="s">
        <v>2962</v>
      </c>
      <c r="B298" s="132" t="s">
        <v>2861</v>
      </c>
      <c r="C298" s="132" t="s">
        <v>2963</v>
      </c>
      <c r="D298" s="123" t="s">
        <v>458</v>
      </c>
      <c r="E298" s="139" t="s">
        <v>457</v>
      </c>
      <c r="F298" t="str">
        <f t="shared" si="4"/>
        <v/>
      </c>
      <c r="G298" t="str">
        <f>IFERROR(VLOOKUP(D298,Table14[],3,0),"")</f>
        <v/>
      </c>
      <c r="H298" s="143" t="s">
        <v>4112</v>
      </c>
      <c r="I298" s="23" t="s">
        <v>4181</v>
      </c>
      <c r="L298" s="96" t="s">
        <v>4112</v>
      </c>
    </row>
    <row r="299" spans="1:12" ht="16.5" thickTop="1" thickBot="1">
      <c r="A299" s="133" t="s">
        <v>2964</v>
      </c>
      <c r="B299" s="134" t="s">
        <v>2861</v>
      </c>
      <c r="C299" s="134" t="s">
        <v>2965</v>
      </c>
      <c r="D299" s="124" t="s">
        <v>460</v>
      </c>
      <c r="E299" s="140" t="s">
        <v>459</v>
      </c>
      <c r="F299" t="str">
        <f t="shared" si="4"/>
        <v>Shibganj, Chapai Nawabganj 6340</v>
      </c>
      <c r="G299" t="str">
        <f>IFERROR(VLOOKUP(D299,Table14[],3,0),"")</f>
        <v/>
      </c>
      <c r="H299" t="str">
        <f>IF(LEN(Table13[[#This Row],[Vlookup_by_thana name]])=0,Table13[[#This Row],[vlookup_by_branch name]],Table13[[#This Row],[Vlookup_by_thana name]])</f>
        <v>Shibganj, Chapai Nawabganj 6340</v>
      </c>
      <c r="I299" s="23"/>
      <c r="L299" s="96" t="s">
        <v>2640</v>
      </c>
    </row>
    <row r="300" spans="1:12" ht="16.5" thickTop="1" thickBot="1">
      <c r="A300" s="131" t="s">
        <v>2966</v>
      </c>
      <c r="B300" s="132" t="s">
        <v>2861</v>
      </c>
      <c r="C300" s="132" t="s">
        <v>2967</v>
      </c>
      <c r="D300" s="123" t="s">
        <v>431</v>
      </c>
      <c r="E300" s="139" t="s">
        <v>57</v>
      </c>
      <c r="F300" t="str">
        <f t="shared" si="4"/>
        <v>JM Sengupta Road, Chandpur 3600</v>
      </c>
      <c r="G300" t="str">
        <f>IFERROR(VLOOKUP(D300,Table14[],3,0),"")</f>
        <v/>
      </c>
      <c r="H300" t="str">
        <f>IF(LEN(Table13[[#This Row],[Vlookup_by_thana name]])=0,Table13[[#This Row],[vlookup_by_branch name]],Table13[[#This Row],[Vlookup_by_thana name]])</f>
        <v>JM Sengupta Road, Chandpur 3600</v>
      </c>
      <c r="I300" s="23"/>
      <c r="L300" s="96" t="s">
        <v>2614</v>
      </c>
    </row>
    <row r="301" spans="1:12" ht="16.5" thickTop="1" thickBot="1">
      <c r="A301" s="133" t="s">
        <v>2968</v>
      </c>
      <c r="B301" s="134" t="s">
        <v>2861</v>
      </c>
      <c r="C301" s="134" t="s">
        <v>2969</v>
      </c>
      <c r="D301" s="124" t="s">
        <v>418</v>
      </c>
      <c r="E301" s="140" t="s">
        <v>461</v>
      </c>
      <c r="F301" t="str">
        <f t="shared" si="4"/>
        <v>Subid Bazar, Sylhet Sadar, Sylhet 3100</v>
      </c>
      <c r="G301" t="str">
        <f>IFERROR(VLOOKUP(D301,Table14[],3,0),"")</f>
        <v/>
      </c>
      <c r="H301" t="str">
        <f>IF(LEN(Table13[[#This Row],[Vlookup_by_thana name]])=0,Table13[[#This Row],[vlookup_by_branch name]],Table13[[#This Row],[Vlookup_by_thana name]])</f>
        <v>Subid Bazar, Sylhet Sadar, Sylhet 3100</v>
      </c>
      <c r="I301" s="23"/>
      <c r="L301" s="96" t="s">
        <v>4116</v>
      </c>
    </row>
    <row r="302" spans="1:12" ht="16.5" thickTop="1" thickBot="1">
      <c r="A302" s="131" t="s">
        <v>2970</v>
      </c>
      <c r="B302" s="132" t="s">
        <v>2861</v>
      </c>
      <c r="C302" s="132" t="s">
        <v>2971</v>
      </c>
      <c r="D302" s="123" t="s">
        <v>438</v>
      </c>
      <c r="E302" s="139" t="s">
        <v>462</v>
      </c>
      <c r="F302" t="str">
        <f t="shared" si="4"/>
        <v>Umarpur Bazar, Osmaninagar, Sylhet 3126</v>
      </c>
      <c r="G302" t="str">
        <f>IFERROR(VLOOKUP(D302,Table14[],3,0),"")</f>
        <v/>
      </c>
      <c r="H302" t="str">
        <f>IF(LEN(Table13[[#This Row],[Vlookup_by_thana name]])=0,Table13[[#This Row],[vlookup_by_branch name]],Table13[[#This Row],[Vlookup_by_thana name]])</f>
        <v>Umarpur Bazar, Osmaninagar, Sylhet 3126</v>
      </c>
      <c r="I302" s="23"/>
      <c r="L302" s="96" t="s">
        <v>4118</v>
      </c>
    </row>
    <row r="303" spans="1:12" ht="16.5" thickTop="1" thickBot="1">
      <c r="A303" s="133" t="s">
        <v>2972</v>
      </c>
      <c r="B303" s="134" t="s">
        <v>2861</v>
      </c>
      <c r="C303" s="134" t="s">
        <v>2973</v>
      </c>
      <c r="D303" s="124" t="s">
        <v>418</v>
      </c>
      <c r="E303" s="140" t="s">
        <v>463</v>
      </c>
      <c r="F303" t="str">
        <f t="shared" si="4"/>
        <v/>
      </c>
      <c r="G303" t="str">
        <f>IFERROR(VLOOKUP(D303,Table14[],3,0),"")</f>
        <v/>
      </c>
      <c r="H303" s="143" t="s">
        <v>4120</v>
      </c>
      <c r="I303" s="23" t="s">
        <v>4181</v>
      </c>
      <c r="L303" s="96" t="s">
        <v>4120</v>
      </c>
    </row>
    <row r="304" spans="1:12" ht="16.5" thickTop="1" thickBot="1">
      <c r="A304" s="131" t="s">
        <v>2974</v>
      </c>
      <c r="B304" s="132" t="s">
        <v>2861</v>
      </c>
      <c r="C304" s="132" t="s">
        <v>2975</v>
      </c>
      <c r="D304" s="123" t="s">
        <v>458</v>
      </c>
      <c r="E304" s="139" t="s">
        <v>464</v>
      </c>
      <c r="F304" t="str">
        <f t="shared" si="4"/>
        <v>Gasbari Bazar, Kanaigahat, Sylhet 3183</v>
      </c>
      <c r="G304" t="str">
        <f>IFERROR(VLOOKUP(D304,Table14[],3,0),"")</f>
        <v/>
      </c>
      <c r="H304" t="str">
        <f>IF(LEN(Table13[[#This Row],[Vlookup_by_thana name]])=0,Table13[[#This Row],[vlookup_by_branch name]],Table13[[#This Row],[Vlookup_by_thana name]])</f>
        <v>Gasbari Bazar, Kanaigahat, Sylhet 3183</v>
      </c>
      <c r="I304" s="23"/>
      <c r="L304" s="96" t="s">
        <v>4078</v>
      </c>
    </row>
    <row r="305" spans="1:12" ht="16.5" thickTop="1" thickBot="1">
      <c r="A305" s="133" t="s">
        <v>2976</v>
      </c>
      <c r="B305" s="134" t="s">
        <v>2861</v>
      </c>
      <c r="C305" s="134" t="s">
        <v>2977</v>
      </c>
      <c r="D305" s="124" t="s">
        <v>418</v>
      </c>
      <c r="E305" s="140" t="s">
        <v>465</v>
      </c>
      <c r="F305" t="str">
        <f t="shared" si="4"/>
        <v/>
      </c>
      <c r="G305" t="str">
        <f>IFERROR(VLOOKUP(D305,Table14[],3,0),"")</f>
        <v/>
      </c>
      <c r="H305" s="68" t="s">
        <v>4232</v>
      </c>
      <c r="I305" s="23" t="s">
        <v>4179</v>
      </c>
      <c r="L305" s="96" t="s">
        <v>4232</v>
      </c>
    </row>
    <row r="306" spans="1:12" ht="16.5" thickTop="1" thickBot="1">
      <c r="A306" s="131" t="s">
        <v>2978</v>
      </c>
      <c r="B306" s="132" t="s">
        <v>2861</v>
      </c>
      <c r="C306" s="132" t="s">
        <v>2979</v>
      </c>
      <c r="D306" s="123" t="s">
        <v>467</v>
      </c>
      <c r="E306" s="139" t="s">
        <v>466</v>
      </c>
      <c r="F306" t="str">
        <f t="shared" si="4"/>
        <v>Kazi Alauddin Road, Sutrapur, Dhaka 1100</v>
      </c>
      <c r="G306" t="str">
        <f>IFERROR(VLOOKUP(D306,Table14[],3,0),"")</f>
        <v/>
      </c>
      <c r="H306" t="str">
        <f>IF(LEN(Table13[[#This Row],[Vlookup_by_thana name]])=0,Table13[[#This Row],[vlookup_by_branch name]],Table13[[#This Row],[Vlookup_by_thana name]])</f>
        <v>Kazi Alauddin Road, Sutrapur, Dhaka 1100</v>
      </c>
      <c r="I306" s="23"/>
      <c r="L306" s="96" t="s">
        <v>2862</v>
      </c>
    </row>
    <row r="307" spans="1:12" ht="16.5" thickTop="1" thickBot="1">
      <c r="A307" s="133" t="s">
        <v>2980</v>
      </c>
      <c r="B307" s="134" t="s">
        <v>2861</v>
      </c>
      <c r="C307" s="134" t="s">
        <v>2981</v>
      </c>
      <c r="D307" s="124" t="s">
        <v>469</v>
      </c>
      <c r="E307" s="140" t="s">
        <v>468</v>
      </c>
      <c r="F307" t="str">
        <f t="shared" si="4"/>
        <v/>
      </c>
      <c r="G307" t="str">
        <f>IFERROR(VLOOKUP(D307,Table14[],3,0),"")</f>
        <v>Tejgaon, Dhaka</v>
      </c>
      <c r="H307" t="str">
        <f>IF(LEN(Table13[[#This Row],[Vlookup_by_thana name]])=0,Table13[[#This Row],[vlookup_by_branch name]],Table13[[#This Row],[Vlookup_by_thana name]])</f>
        <v>Tejgaon, Dhaka</v>
      </c>
      <c r="I307" s="23"/>
      <c r="L307" s="96" t="s">
        <v>3024</v>
      </c>
    </row>
    <row r="308" spans="1:12" ht="16.5" thickTop="1" thickBot="1">
      <c r="A308" s="131" t="s">
        <v>2982</v>
      </c>
      <c r="B308" s="132" t="s">
        <v>2861</v>
      </c>
      <c r="C308" s="132" t="s">
        <v>2983</v>
      </c>
      <c r="D308" s="123" t="s">
        <v>471</v>
      </c>
      <c r="E308" s="139" t="s">
        <v>470</v>
      </c>
      <c r="F308" t="str">
        <f t="shared" si="4"/>
        <v/>
      </c>
      <c r="G308" t="str">
        <f>IFERROR(VLOOKUP(D308,Table14[],3,0),"")</f>
        <v/>
      </c>
      <c r="H308" s="147" t="s">
        <v>4233</v>
      </c>
      <c r="I308" s="23" t="s">
        <v>4190</v>
      </c>
      <c r="L308" s="96" t="s">
        <v>4233</v>
      </c>
    </row>
    <row r="309" spans="1:12" ht="16.5" thickTop="1" thickBot="1">
      <c r="A309" s="133" t="s">
        <v>2984</v>
      </c>
      <c r="B309" s="134" t="s">
        <v>2861</v>
      </c>
      <c r="C309" s="134" t="s">
        <v>2985</v>
      </c>
      <c r="D309" s="124" t="s">
        <v>473</v>
      </c>
      <c r="E309" s="140" t="s">
        <v>472</v>
      </c>
      <c r="F309" t="str">
        <f t="shared" si="4"/>
        <v/>
      </c>
      <c r="G309" t="str">
        <f>IFERROR(VLOOKUP(D309,Table14[],3,0),"")</f>
        <v/>
      </c>
      <c r="H309" s="147" t="s">
        <v>4234</v>
      </c>
      <c r="I309" s="23" t="s">
        <v>4190</v>
      </c>
      <c r="L309" s="96" t="s">
        <v>4234</v>
      </c>
    </row>
    <row r="310" spans="1:12" ht="16.5" thickTop="1" thickBot="1">
      <c r="A310" s="131" t="s">
        <v>2986</v>
      </c>
      <c r="B310" s="132" t="s">
        <v>2861</v>
      </c>
      <c r="C310" s="132" t="s">
        <v>2987</v>
      </c>
      <c r="D310" s="123" t="s">
        <v>475</v>
      </c>
      <c r="E310" s="139" t="s">
        <v>474</v>
      </c>
      <c r="F310" t="str">
        <f t="shared" si="4"/>
        <v/>
      </c>
      <c r="G310" t="str">
        <f>IFERROR(VLOOKUP(D310,Table14[],3,0),"")</f>
        <v/>
      </c>
      <c r="H310" s="143" t="s">
        <v>2876</v>
      </c>
      <c r="I310" s="23" t="s">
        <v>4181</v>
      </c>
      <c r="L310" s="96" t="s">
        <v>2876</v>
      </c>
    </row>
    <row r="311" spans="1:12" ht="16.5" thickTop="1" thickBot="1">
      <c r="A311" s="133" t="s">
        <v>2988</v>
      </c>
      <c r="B311" s="134" t="s">
        <v>2861</v>
      </c>
      <c r="C311" s="134" t="s">
        <v>2989</v>
      </c>
      <c r="D311" s="124" t="s">
        <v>477</v>
      </c>
      <c r="E311" s="140" t="s">
        <v>476</v>
      </c>
      <c r="F311" t="str">
        <f t="shared" si="4"/>
        <v/>
      </c>
      <c r="G311" t="str">
        <f>IFERROR(VLOOKUP(D311,Table14[],3,0),"")</f>
        <v/>
      </c>
      <c r="H311" s="147" t="s">
        <v>4235</v>
      </c>
      <c r="I311" s="23" t="s">
        <v>4190</v>
      </c>
      <c r="L311" s="96" t="s">
        <v>4235</v>
      </c>
    </row>
    <row r="312" spans="1:12" ht="16.5" thickTop="1" thickBot="1">
      <c r="A312" s="131" t="s">
        <v>2990</v>
      </c>
      <c r="B312" s="132" t="s">
        <v>2861</v>
      </c>
      <c r="C312" s="132" t="s">
        <v>2991</v>
      </c>
      <c r="D312" s="123" t="s">
        <v>467</v>
      </c>
      <c r="E312" s="139" t="s">
        <v>478</v>
      </c>
      <c r="F312" t="str">
        <f t="shared" si="4"/>
        <v>3/2 Azizullah Road, Babu Bazar, Lalbagh, Dhaka 1100</v>
      </c>
      <c r="G312" t="str">
        <f>IFERROR(VLOOKUP(D312,Table14[],3,0),"")</f>
        <v/>
      </c>
      <c r="H312" t="str">
        <f>IF(LEN(Table13[[#This Row],[Vlookup_by_thana name]])=0,Table13[[#This Row],[vlookup_by_branch name]],Table13[[#This Row],[Vlookup_by_thana name]])</f>
        <v>3/2 Azizullah Road, Babu Bazar, Lalbagh, Dhaka 1100</v>
      </c>
      <c r="I312" s="23"/>
      <c r="L312" s="96" t="s">
        <v>2868</v>
      </c>
    </row>
    <row r="313" spans="1:12" ht="16.5" thickTop="1" thickBot="1">
      <c r="A313" s="133" t="s">
        <v>2992</v>
      </c>
      <c r="B313" s="134" t="s">
        <v>2861</v>
      </c>
      <c r="C313" s="134" t="s">
        <v>2993</v>
      </c>
      <c r="D313" s="124" t="s">
        <v>480</v>
      </c>
      <c r="E313" s="140" t="s">
        <v>479</v>
      </c>
      <c r="F313" t="str">
        <f t="shared" si="4"/>
        <v/>
      </c>
      <c r="G313" t="str">
        <f>IFERROR(VLOOKUP(D313,Table14[],3,0),"")</f>
        <v/>
      </c>
      <c r="H313" s="143" t="s">
        <v>2915</v>
      </c>
      <c r="I313" s="23" t="s">
        <v>4181</v>
      </c>
      <c r="L313" s="96" t="s">
        <v>2915</v>
      </c>
    </row>
    <row r="314" spans="1:12" ht="16.5" thickTop="1" thickBot="1">
      <c r="A314" s="131" t="s">
        <v>2994</v>
      </c>
      <c r="B314" s="132" t="s">
        <v>2861</v>
      </c>
      <c r="C314" s="132" t="s">
        <v>2995</v>
      </c>
      <c r="D314" s="123" t="s">
        <v>482</v>
      </c>
      <c r="E314" s="139" t="s">
        <v>481</v>
      </c>
      <c r="F314" t="str">
        <f t="shared" si="4"/>
        <v>Shahbagh, Dhaka 1000</v>
      </c>
      <c r="G314" t="str">
        <f>IFERROR(VLOOKUP(D314,Table14[],3,0),"")</f>
        <v/>
      </c>
      <c r="H314" t="str">
        <f>IF(LEN(Table13[[#This Row],[Vlookup_by_thana name]])=0,Table13[[#This Row],[vlookup_by_branch name]],Table13[[#This Row],[Vlookup_by_thana name]])</f>
        <v>Shahbagh, Dhaka 1000</v>
      </c>
      <c r="I314" s="23"/>
      <c r="L314" s="96" t="s">
        <v>2874</v>
      </c>
    </row>
    <row r="315" spans="1:12" ht="16.5" thickTop="1" thickBot="1">
      <c r="A315" s="133" t="s">
        <v>2996</v>
      </c>
      <c r="B315" s="134" t="s">
        <v>2861</v>
      </c>
      <c r="C315" s="134" t="s">
        <v>2997</v>
      </c>
      <c r="D315" s="124" t="s">
        <v>82</v>
      </c>
      <c r="E315" s="140" t="s">
        <v>483</v>
      </c>
      <c r="F315" t="str">
        <f t="shared" si="4"/>
        <v>Becharam Dewry, Chawk Bazar, Lalbagh, Dhaka 1100</v>
      </c>
      <c r="G315" t="str">
        <f>IFERROR(VLOOKUP(D315,Table14[],3,0),"")</f>
        <v>Enaetur Rahman Sarak, Kotwali, Barisal 8200</v>
      </c>
      <c r="H315" t="str">
        <f>IF(LEN(Table13[[#This Row],[Vlookup_by_thana name]])=0,Table13[[#This Row],[vlookup_by_branch name]],Table13[[#This Row],[Vlookup_by_thana name]])</f>
        <v>Enaetur Rahman Sarak, Kotwali, Barisal 8200</v>
      </c>
      <c r="I315" s="23"/>
      <c r="L315" s="96" t="s">
        <v>2437</v>
      </c>
    </row>
    <row r="316" spans="1:12" ht="16.5" thickTop="1" thickBot="1">
      <c r="A316" s="131" t="s">
        <v>2998</v>
      </c>
      <c r="B316" s="132" t="s">
        <v>2861</v>
      </c>
      <c r="C316" s="132" t="s">
        <v>2999</v>
      </c>
      <c r="D316" s="123" t="s">
        <v>477</v>
      </c>
      <c r="E316" s="139" t="s">
        <v>484</v>
      </c>
      <c r="F316" t="str">
        <f t="shared" si="4"/>
        <v>Kakrail, Dhaka 1000</v>
      </c>
      <c r="G316" t="str">
        <f>IFERROR(VLOOKUP(D316,Table14[],3,0),"")</f>
        <v/>
      </c>
      <c r="H316" t="str">
        <f>IF(LEN(Table13[[#This Row],[Vlookup_by_thana name]])=0,Table13[[#This Row],[vlookup_by_branch name]],Table13[[#This Row],[Vlookup_by_thana name]])</f>
        <v>Kakrail, Dhaka 1000</v>
      </c>
      <c r="I316" s="23"/>
      <c r="L316" s="96" t="s">
        <v>2886</v>
      </c>
    </row>
    <row r="317" spans="1:12" ht="16.5" thickTop="1" thickBot="1">
      <c r="A317" s="133" t="s">
        <v>2637</v>
      </c>
      <c r="B317" s="134" t="s">
        <v>2861</v>
      </c>
      <c r="C317" s="134" t="s">
        <v>3000</v>
      </c>
      <c r="D317" s="124" t="s">
        <v>486</v>
      </c>
      <c r="E317" s="140" t="s">
        <v>485</v>
      </c>
      <c r="F317" t="str">
        <f t="shared" si="4"/>
        <v>Islam Plaza, Shahid Delwar Hossain Road, Keraniganj, Dhaka</v>
      </c>
      <c r="G317" t="str">
        <f>IFERROR(VLOOKUP(D317,Table14[],3,0),"")</f>
        <v/>
      </c>
      <c r="H317" t="str">
        <f>IF(LEN(Table13[[#This Row],[Vlookup_by_thana name]])=0,Table13[[#This Row],[vlookup_by_branch name]],Table13[[#This Row],[Vlookup_by_thana name]])</f>
        <v>Islam Plaza, Shahid Delwar Hossain Road, Keraniganj, Dhaka</v>
      </c>
      <c r="I317" s="23"/>
      <c r="L317" s="96" t="s">
        <v>2889</v>
      </c>
    </row>
    <row r="318" spans="1:12" ht="16.5" thickTop="1" thickBot="1">
      <c r="A318" s="131" t="s">
        <v>3001</v>
      </c>
      <c r="B318" s="132" t="s">
        <v>2861</v>
      </c>
      <c r="C318" s="132" t="s">
        <v>3002</v>
      </c>
      <c r="D318" s="123" t="s">
        <v>82</v>
      </c>
      <c r="E318" s="139" t="s">
        <v>82</v>
      </c>
      <c r="F318" t="str">
        <f t="shared" si="4"/>
        <v>Enaetur Rahman Sarak, Kotwali, Barisal 8200</v>
      </c>
      <c r="G318" t="str">
        <f>IFERROR(VLOOKUP(D318,Table14[],3,0),"")</f>
        <v>Enaetur Rahman Sarak, Kotwali, Barisal 8200</v>
      </c>
      <c r="H318" t="str">
        <f>IF(LEN(Table13[[#This Row],[Vlookup_by_thana name]])=0,Table13[[#This Row],[vlookup_by_branch name]],Table13[[#This Row],[Vlookup_by_thana name]])</f>
        <v>Enaetur Rahman Sarak, Kotwali, Barisal 8200</v>
      </c>
      <c r="I318" s="23"/>
      <c r="L318" s="96" t="s">
        <v>2437</v>
      </c>
    </row>
    <row r="319" spans="1:12" ht="16.5" thickTop="1" thickBot="1">
      <c r="A319" s="133" t="s">
        <v>3003</v>
      </c>
      <c r="B319" s="134" t="s">
        <v>2861</v>
      </c>
      <c r="C319" s="134" t="s">
        <v>3004</v>
      </c>
      <c r="D319" s="124" t="s">
        <v>471</v>
      </c>
      <c r="E319" s="140" t="s">
        <v>487</v>
      </c>
      <c r="F319" t="str">
        <f t="shared" si="4"/>
        <v>Rajuk Avenue, Motijheel, Dhaka 1000</v>
      </c>
      <c r="G319" t="str">
        <f>IFERROR(VLOOKUP(D319,Table14[],3,0),"")</f>
        <v/>
      </c>
      <c r="H319" t="str">
        <f>IF(LEN(Table13[[#This Row],[Vlookup_by_thana name]])=0,Table13[[#This Row],[vlookup_by_branch name]],Table13[[#This Row],[Vlookup_by_thana name]])</f>
        <v>Rajuk Avenue, Motijheel, Dhaka 1000</v>
      </c>
      <c r="I319" s="23"/>
      <c r="L319" s="96" t="s">
        <v>2991</v>
      </c>
    </row>
    <row r="320" spans="1:12" ht="16.5" thickTop="1" thickBot="1">
      <c r="A320" s="131" t="s">
        <v>3005</v>
      </c>
      <c r="B320" s="132" t="s">
        <v>2861</v>
      </c>
      <c r="C320" s="132" t="s">
        <v>3006</v>
      </c>
      <c r="D320" s="123" t="s">
        <v>489</v>
      </c>
      <c r="E320" s="139" t="s">
        <v>488</v>
      </c>
      <c r="F320" t="str">
        <f t="shared" si="4"/>
        <v/>
      </c>
      <c r="G320" t="str">
        <f>IFERROR(VLOOKUP(D320,Table14[],3,0),"")</f>
        <v>18 Bangabandhu Avenue, Ramna, Dhaka 1000</v>
      </c>
      <c r="H320" t="str">
        <f>IF(LEN(Table13[[#This Row],[Vlookup_by_thana name]])=0,Table13[[#This Row],[vlookup_by_branch name]],Table13[[#This Row],[Vlookup_by_thana name]])</f>
        <v>18 Bangabandhu Avenue, Ramna, Dhaka 1000</v>
      </c>
      <c r="I320" s="23"/>
      <c r="L320" s="96" t="s">
        <v>2993</v>
      </c>
    </row>
    <row r="321" spans="1:12" ht="16.5" thickTop="1" thickBot="1">
      <c r="A321" s="133" t="s">
        <v>3007</v>
      </c>
      <c r="B321" s="134" t="s">
        <v>2861</v>
      </c>
      <c r="C321" s="134" t="s">
        <v>3008</v>
      </c>
      <c r="D321" s="124" t="s">
        <v>491</v>
      </c>
      <c r="E321" s="140" t="s">
        <v>490</v>
      </c>
      <c r="F321" t="str">
        <f t="shared" si="4"/>
        <v/>
      </c>
      <c r="G321" t="str">
        <f>IFERROR(VLOOKUP(D321,Table14[],3,0),"")</f>
        <v/>
      </c>
      <c r="H321" s="143" t="s">
        <v>2903</v>
      </c>
      <c r="I321" s="23" t="s">
        <v>4181</v>
      </c>
      <c r="L321" s="96" t="s">
        <v>2903</v>
      </c>
    </row>
    <row r="322" spans="1:12" ht="16.5" thickTop="1" thickBot="1">
      <c r="A322" s="131" t="s">
        <v>3009</v>
      </c>
      <c r="B322" s="132" t="s">
        <v>2861</v>
      </c>
      <c r="C322" s="132" t="s">
        <v>3010</v>
      </c>
      <c r="D322" s="123" t="s">
        <v>493</v>
      </c>
      <c r="E322" s="139" t="s">
        <v>492</v>
      </c>
      <c r="F322" t="str">
        <f t="shared" si="4"/>
        <v>123/A Elephant Road, Dhaka 1205</v>
      </c>
      <c r="G322" t="str">
        <f>IFERROR(VLOOKUP(D322,Table14[],3,0),"")</f>
        <v>886/904 HS Sohrawardy Road, Kotwali, Chittagong 4000</v>
      </c>
      <c r="H322" t="str">
        <f>IF(LEN(Table13[[#This Row],[Vlookup_by_thana name]])=0,Table13[[#This Row],[vlookup_by_branch name]],Table13[[#This Row],[Vlookup_by_thana name]])</f>
        <v>886/904 HS Sohrawardy Road, Kotwali, Chittagong 4000</v>
      </c>
      <c r="I322" s="23"/>
      <c r="L322" s="96" t="s">
        <v>2744</v>
      </c>
    </row>
    <row r="323" spans="1:12" ht="16.5" thickTop="1" thickBot="1">
      <c r="A323" s="133" t="s">
        <v>3011</v>
      </c>
      <c r="B323" s="134" t="s">
        <v>2861</v>
      </c>
      <c r="C323" s="134" t="s">
        <v>3012</v>
      </c>
      <c r="D323" s="124" t="s">
        <v>495</v>
      </c>
      <c r="E323" s="140" t="s">
        <v>494</v>
      </c>
      <c r="F323" t="str">
        <f t="shared" ref="F323:F386" si="5">IFERROR(VLOOKUP(E323,$A$2:$C$922,3,0),"")</f>
        <v>52 BK Das Road, Sadarghat, Sutrapur, Dhaka</v>
      </c>
      <c r="G323" t="str">
        <f>IFERROR(VLOOKUP(D323,Table14[],3,0),"")</f>
        <v/>
      </c>
      <c r="H323" t="str">
        <f>IF(LEN(Table13[[#This Row],[Vlookup_by_thana name]])=0,Table13[[#This Row],[vlookup_by_branch name]],Table13[[#This Row],[Vlookup_by_thana name]])</f>
        <v>52 BK Das Road, Sadarghat, Sutrapur, Dhaka</v>
      </c>
      <c r="I323" s="23"/>
      <c r="L323" s="96" t="s">
        <v>2907</v>
      </c>
    </row>
    <row r="324" spans="1:12" ht="16.5" thickTop="1" thickBot="1">
      <c r="A324" s="131" t="s">
        <v>3013</v>
      </c>
      <c r="B324" s="132" t="s">
        <v>2861</v>
      </c>
      <c r="C324" s="132" t="s">
        <v>3014</v>
      </c>
      <c r="D324" s="123" t="s">
        <v>491</v>
      </c>
      <c r="E324" s="139" t="s">
        <v>496</v>
      </c>
      <c r="F324" t="str">
        <f t="shared" si="5"/>
        <v>218 Karimullarbag, Faridabad, Shyampur, Dhaka</v>
      </c>
      <c r="G324" t="str">
        <f>IFERROR(VLOOKUP(D324,Table14[],3,0),"")</f>
        <v/>
      </c>
      <c r="H324" t="str">
        <f>IF(LEN(Table13[[#This Row],[Vlookup_by_thana name]])=0,Table13[[#This Row],[vlookup_by_branch name]],Table13[[#This Row],[Vlookup_by_thana name]])</f>
        <v>218 Karimullarbag, Faridabad, Shyampur, Dhaka</v>
      </c>
      <c r="I324" s="23"/>
      <c r="L324" s="96" t="s">
        <v>2909</v>
      </c>
    </row>
    <row r="325" spans="1:12" ht="16.5" thickTop="1" thickBot="1">
      <c r="A325" s="133" t="s">
        <v>3015</v>
      </c>
      <c r="B325" s="134" t="s">
        <v>2861</v>
      </c>
      <c r="C325" s="134" t="s">
        <v>3016</v>
      </c>
      <c r="D325" s="124" t="s">
        <v>471</v>
      </c>
      <c r="E325" s="140" t="s">
        <v>497</v>
      </c>
      <c r="F325" t="str">
        <f t="shared" si="5"/>
        <v/>
      </c>
      <c r="G325" t="str">
        <f>IFERROR(VLOOKUP(D325,Table14[],3,0),"")</f>
        <v/>
      </c>
      <c r="H325" s="147" t="s">
        <v>4236</v>
      </c>
      <c r="I325" s="23" t="s">
        <v>4190</v>
      </c>
      <c r="L325" s="96" t="s">
        <v>4236</v>
      </c>
    </row>
    <row r="326" spans="1:12" ht="16.5" thickTop="1" thickBot="1">
      <c r="A326" s="131" t="s">
        <v>3017</v>
      </c>
      <c r="B326" s="132" t="s">
        <v>2861</v>
      </c>
      <c r="C326" s="132" t="s">
        <v>3018</v>
      </c>
      <c r="D326" s="123" t="s">
        <v>499</v>
      </c>
      <c r="E326" s="139" t="s">
        <v>498</v>
      </c>
      <c r="F326" t="str">
        <f t="shared" si="5"/>
        <v>Green Road, Dhaka</v>
      </c>
      <c r="G326" t="str">
        <f>IFERROR(VLOOKUP(D326,Table14[],3,0),"")</f>
        <v/>
      </c>
      <c r="H326" t="str">
        <f>IF(LEN(Table13[[#This Row],[Vlookup_by_thana name]])=0,Table13[[#This Row],[vlookup_by_branch name]],Table13[[#This Row],[Vlookup_by_thana name]])</f>
        <v>Green Road, Dhaka</v>
      </c>
      <c r="I326" s="23"/>
      <c r="L326" s="96" t="s">
        <v>2917</v>
      </c>
    </row>
    <row r="327" spans="1:12" ht="16.5" thickTop="1" thickBot="1">
      <c r="A327" s="133" t="s">
        <v>3019</v>
      </c>
      <c r="B327" s="134" t="s">
        <v>2861</v>
      </c>
      <c r="C327" s="134" t="s">
        <v>3020</v>
      </c>
      <c r="D327" s="124" t="s">
        <v>499</v>
      </c>
      <c r="E327" s="140" t="s">
        <v>500</v>
      </c>
      <c r="F327" t="str">
        <f t="shared" si="5"/>
        <v/>
      </c>
      <c r="G327" t="str">
        <f>IFERROR(VLOOKUP(D327,Table14[],3,0),"")</f>
        <v/>
      </c>
      <c r="H327" s="147" t="s">
        <v>4237</v>
      </c>
      <c r="I327" s="23" t="s">
        <v>4190</v>
      </c>
      <c r="L327" s="96" t="s">
        <v>4237</v>
      </c>
    </row>
    <row r="328" spans="1:12" ht="16.5" thickTop="1" thickBot="1">
      <c r="A328" s="131" t="s">
        <v>3021</v>
      </c>
      <c r="B328" s="132" t="s">
        <v>2861</v>
      </c>
      <c r="C328" s="132" t="s">
        <v>3022</v>
      </c>
      <c r="D328" s="123" t="s">
        <v>502</v>
      </c>
      <c r="E328" s="139" t="s">
        <v>501</v>
      </c>
      <c r="F328" t="str">
        <f t="shared" si="5"/>
        <v>Hatkhola, Wari, Sutrapur, Dhaka 1203</v>
      </c>
      <c r="G328" t="str">
        <f>IFERROR(VLOOKUP(D328,Table14[],3,0),"")</f>
        <v/>
      </c>
      <c r="H328" t="str">
        <f>IF(LEN(Table13[[#This Row],[Vlookup_by_thana name]])=0,Table13[[#This Row],[vlookup_by_branch name]],Table13[[#This Row],[Vlookup_by_thana name]])</f>
        <v>Hatkhola, Wari, Sutrapur, Dhaka 1203</v>
      </c>
      <c r="I328" s="23"/>
      <c r="L328" s="96" t="s">
        <v>2921</v>
      </c>
    </row>
    <row r="329" spans="1:12" ht="16.5" thickTop="1" thickBot="1">
      <c r="A329" s="133" t="s">
        <v>3023</v>
      </c>
      <c r="B329" s="134" t="s">
        <v>2861</v>
      </c>
      <c r="C329" s="134" t="s">
        <v>3024</v>
      </c>
      <c r="D329" s="124" t="s">
        <v>82</v>
      </c>
      <c r="E329" s="140" t="s">
        <v>503</v>
      </c>
      <c r="F329" t="str">
        <f t="shared" si="5"/>
        <v/>
      </c>
      <c r="G329" t="str">
        <f>IFERROR(VLOOKUP(D329,Table14[],3,0),"")</f>
        <v>Enaetur Rahman Sarak, Kotwali, Barisal 8200</v>
      </c>
      <c r="H329" t="str">
        <f>IF(LEN(Table13[[#This Row],[Vlookup_by_thana name]])=0,Table13[[#This Row],[vlookup_by_branch name]],Table13[[#This Row],[Vlookup_by_thana name]])</f>
        <v>Enaetur Rahman Sarak, Kotwali, Barisal 8200</v>
      </c>
      <c r="I329" s="23"/>
      <c r="L329" s="96" t="s">
        <v>2437</v>
      </c>
    </row>
    <row r="330" spans="1:12" ht="16.5" thickTop="1" thickBot="1">
      <c r="A330" s="131" t="s">
        <v>3025</v>
      </c>
      <c r="B330" s="132" t="s">
        <v>2861</v>
      </c>
      <c r="C330" s="132" t="s">
        <v>3026</v>
      </c>
      <c r="D330" s="123" t="s">
        <v>505</v>
      </c>
      <c r="E330" s="139" t="s">
        <v>504</v>
      </c>
      <c r="F330" t="str">
        <f t="shared" si="5"/>
        <v/>
      </c>
      <c r="G330" t="str">
        <f>IFERROR(VLOOKUP(D330,Table14[],3,0),"")</f>
        <v/>
      </c>
      <c r="H330" s="143" t="s">
        <v>2929</v>
      </c>
      <c r="I330" s="23" t="s">
        <v>4181</v>
      </c>
      <c r="L330" s="96" t="s">
        <v>2929</v>
      </c>
    </row>
    <row r="331" spans="1:12" ht="16.5" thickTop="1" thickBot="1">
      <c r="A331" s="133" t="s">
        <v>3027</v>
      </c>
      <c r="B331" s="134" t="s">
        <v>2861</v>
      </c>
      <c r="C331" s="134" t="s">
        <v>3028</v>
      </c>
      <c r="D331" s="124" t="s">
        <v>505</v>
      </c>
      <c r="E331" s="140" t="s">
        <v>506</v>
      </c>
      <c r="F331" t="str">
        <f t="shared" si="5"/>
        <v>Jagannath University, Kotwali, Dhaka</v>
      </c>
      <c r="G331" t="str">
        <f>IFERROR(VLOOKUP(D331,Table14[],3,0),"")</f>
        <v/>
      </c>
      <c r="H331" t="str">
        <f>IF(LEN(Table13[[#This Row],[Vlookup_by_thana name]])=0,Table13[[#This Row],[vlookup_by_branch name]],Table13[[#This Row],[Vlookup_by_thana name]])</f>
        <v>Jagannath University, Kotwali, Dhaka</v>
      </c>
      <c r="I331" s="23"/>
      <c r="L331" s="96" t="s">
        <v>2931</v>
      </c>
    </row>
    <row r="332" spans="1:12" ht="16.5" thickTop="1" thickBot="1">
      <c r="A332" s="131" t="s">
        <v>862</v>
      </c>
      <c r="B332" s="132" t="s">
        <v>2861</v>
      </c>
      <c r="C332" s="132" t="s">
        <v>3029</v>
      </c>
      <c r="D332" s="123" t="s">
        <v>508</v>
      </c>
      <c r="E332" s="139" t="s">
        <v>507</v>
      </c>
      <c r="F332" t="str">
        <f t="shared" si="5"/>
        <v/>
      </c>
      <c r="G332" t="str">
        <f>IFERROR(VLOOKUP(D332,Table14[],3,0),"")</f>
        <v>Savar, Dhaka</v>
      </c>
      <c r="H332" t="str">
        <f>IF(LEN(Table13[[#This Row],[Vlookup_by_thana name]])=0,Table13[[#This Row],[vlookup_by_branch name]],Table13[[#This Row],[Vlookup_by_thana name]])</f>
        <v>Savar, Dhaka</v>
      </c>
      <c r="I332" s="23"/>
      <c r="L332" s="96" t="s">
        <v>3004</v>
      </c>
    </row>
    <row r="333" spans="1:12" ht="16.5" thickTop="1" thickBot="1">
      <c r="A333" s="133" t="s">
        <v>547</v>
      </c>
      <c r="B333" s="134" t="s">
        <v>2861</v>
      </c>
      <c r="C333" s="134" t="s">
        <v>3030</v>
      </c>
      <c r="D333" s="124" t="s">
        <v>509</v>
      </c>
      <c r="E333" s="140" t="s">
        <v>509</v>
      </c>
      <c r="F333" t="str">
        <f t="shared" si="5"/>
        <v>Jatrabari, Dhaka 1204</v>
      </c>
      <c r="G333" t="str">
        <f>IFERROR(VLOOKUP(D333,Table14[],3,0),"")</f>
        <v>Jatrabari, Dhaka 1204</v>
      </c>
      <c r="H333" t="str">
        <f>IF(LEN(Table13[[#This Row],[Vlookup_by_thana name]])=0,Table13[[#This Row],[vlookup_by_branch name]],Table13[[#This Row],[Vlookup_by_thana name]])</f>
        <v>Jatrabari, Dhaka 1204</v>
      </c>
      <c r="I333" s="23"/>
      <c r="L333" s="96" t="s">
        <v>2937</v>
      </c>
    </row>
    <row r="334" spans="1:12" ht="16.5" thickTop="1" thickBot="1">
      <c r="A334" s="131" t="s">
        <v>3031</v>
      </c>
      <c r="B334" s="132" t="s">
        <v>2861</v>
      </c>
      <c r="C334" s="132" t="s">
        <v>3032</v>
      </c>
      <c r="D334" s="123" t="s">
        <v>473</v>
      </c>
      <c r="E334" s="139" t="s">
        <v>510</v>
      </c>
      <c r="F334" t="str">
        <f t="shared" si="5"/>
        <v>2012 Joypara Main Road, Dohar, Dhaka</v>
      </c>
      <c r="G334" t="str">
        <f>IFERROR(VLOOKUP(D334,Table14[],3,0),"")</f>
        <v/>
      </c>
      <c r="H334" t="str">
        <f>IF(LEN(Table13[[#This Row],[Vlookup_by_thana name]])=0,Table13[[#This Row],[vlookup_by_branch name]],Table13[[#This Row],[Vlookup_by_thana name]])</f>
        <v>2012 Joypara Main Road, Dohar, Dhaka</v>
      </c>
      <c r="I334" s="23"/>
      <c r="L334" s="96" t="s">
        <v>2939</v>
      </c>
    </row>
    <row r="335" spans="1:12" ht="16.5" thickTop="1" thickBot="1">
      <c r="A335" s="133" t="s">
        <v>2411</v>
      </c>
      <c r="B335" s="134" t="s">
        <v>3033</v>
      </c>
      <c r="C335" s="134" t="s">
        <v>3034</v>
      </c>
      <c r="D335" s="124" t="s">
        <v>491</v>
      </c>
      <c r="E335" s="140" t="s">
        <v>511</v>
      </c>
      <c r="F335" t="str">
        <f t="shared" si="5"/>
        <v>Dhaka Narayanpur Road, Kadamtali, Shyampur, Dhaka</v>
      </c>
      <c r="G335" t="str">
        <f>IFERROR(VLOOKUP(D335,Table14[],3,0),"")</f>
        <v/>
      </c>
      <c r="H335" t="str">
        <f>IF(LEN(Table13[[#This Row],[Vlookup_by_thana name]])=0,Table13[[#This Row],[vlookup_by_branch name]],Table13[[#This Row],[Vlookup_by_thana name]])</f>
        <v>Dhaka Narayanpur Road, Kadamtali, Shyampur, Dhaka</v>
      </c>
      <c r="I335" s="23"/>
      <c r="L335" s="96" t="s">
        <v>2941</v>
      </c>
    </row>
    <row r="336" spans="1:12" ht="16.5" thickTop="1" thickBot="1">
      <c r="A336" s="131" t="s">
        <v>3035</v>
      </c>
      <c r="B336" s="132" t="s">
        <v>3033</v>
      </c>
      <c r="C336" s="132" t="s">
        <v>3036</v>
      </c>
      <c r="D336" s="123" t="s">
        <v>475</v>
      </c>
      <c r="E336" s="139" t="s">
        <v>512</v>
      </c>
      <c r="F336" t="str">
        <f t="shared" si="5"/>
        <v>Kurmitola, Dhaka</v>
      </c>
      <c r="G336" t="str">
        <f>IFERROR(VLOOKUP(D336,Table14[],3,0),"")</f>
        <v/>
      </c>
      <c r="H336" t="str">
        <f>IF(LEN(Table13[[#This Row],[Vlookup_by_thana name]])=0,Table13[[#This Row],[vlookup_by_branch name]],Table13[[#This Row],[Vlookup_by_thana name]])</f>
        <v>Kurmitola, Dhaka</v>
      </c>
      <c r="I336" s="23"/>
      <c r="L336" s="96" t="s">
        <v>2947</v>
      </c>
    </row>
    <row r="337" spans="1:12" ht="16.5" thickTop="1" thickBot="1">
      <c r="A337" s="133" t="s">
        <v>3037</v>
      </c>
      <c r="B337" s="134" t="s">
        <v>3033</v>
      </c>
      <c r="C337" s="134" t="s">
        <v>3038</v>
      </c>
      <c r="D337" s="124" t="s">
        <v>489</v>
      </c>
      <c r="E337" s="140" t="s">
        <v>513</v>
      </c>
      <c r="F337" t="str">
        <f t="shared" si="5"/>
        <v>Malibagh, Shantinagar, Ramna, Dhaka 1217</v>
      </c>
      <c r="G337" t="str">
        <f>IFERROR(VLOOKUP(D337,Table14[],3,0),"")</f>
        <v>18 Bangabandhu Avenue, Ramna, Dhaka 1000</v>
      </c>
      <c r="H337" t="str">
        <f>IF(LEN(Table13[[#This Row],[Vlookup_by_thana name]])=0,Table13[[#This Row],[vlookup_by_branch name]],Table13[[#This Row],[Vlookup_by_thana name]])</f>
        <v>18 Bangabandhu Avenue, Ramna, Dhaka 1000</v>
      </c>
      <c r="I337" s="23"/>
      <c r="L337" s="96" t="s">
        <v>2993</v>
      </c>
    </row>
    <row r="338" spans="1:12" ht="16.5" thickTop="1" thickBot="1">
      <c r="A338" s="131" t="s">
        <v>3039</v>
      </c>
      <c r="B338" s="132" t="s">
        <v>3033</v>
      </c>
      <c r="C338" s="132" t="s">
        <v>3040</v>
      </c>
      <c r="D338" s="123" t="s">
        <v>515</v>
      </c>
      <c r="E338" s="139" t="s">
        <v>514</v>
      </c>
      <c r="F338" t="str">
        <f t="shared" si="5"/>
        <v>Matuail, Pardogair, Demra, Dhaka 1362</v>
      </c>
      <c r="G338" t="str">
        <f>IFERROR(VLOOKUP(D338,Table14[],3,0),"")</f>
        <v>Chittagoan Road, Sarulia, Demra, Dhaka 1361</v>
      </c>
      <c r="H338" t="str">
        <f>IF(LEN(Table13[[#This Row],[Vlookup_by_thana name]])=0,Table13[[#This Row],[vlookup_by_branch name]],Table13[[#This Row],[Vlookup_by_thana name]])</f>
        <v>Chittagoan Road, Sarulia, Demra, Dhaka 1361</v>
      </c>
      <c r="I338" s="23"/>
      <c r="L338" s="96" t="s">
        <v>2893</v>
      </c>
    </row>
    <row r="339" spans="1:12" ht="16.5" thickTop="1" thickBot="1">
      <c r="A339" s="133" t="s">
        <v>3041</v>
      </c>
      <c r="B339" s="134" t="s">
        <v>3033</v>
      </c>
      <c r="C339" s="134" t="s">
        <v>3042</v>
      </c>
      <c r="D339" s="124" t="s">
        <v>516</v>
      </c>
      <c r="E339" s="140" t="s">
        <v>516</v>
      </c>
      <c r="F339" t="str">
        <f t="shared" si="5"/>
        <v>Mirpur New Market, Dhaka</v>
      </c>
      <c r="G339" t="str">
        <f>IFERROR(VLOOKUP(D339,Table14[],3,0),"")</f>
        <v>Mirpur New Market, Dhaka</v>
      </c>
      <c r="H339" t="str">
        <f>IF(LEN(Table13[[#This Row],[Vlookup_by_thana name]])=0,Table13[[#This Row],[vlookup_by_branch name]],Table13[[#This Row],[Vlookup_by_thana name]])</f>
        <v>Mirpur New Market, Dhaka</v>
      </c>
      <c r="I339" s="23"/>
      <c r="L339" s="96" t="s">
        <v>2953</v>
      </c>
    </row>
    <row r="340" spans="1:12" ht="16.5" thickTop="1" thickBot="1">
      <c r="A340" s="131" t="s">
        <v>3043</v>
      </c>
      <c r="B340" s="132" t="s">
        <v>3033</v>
      </c>
      <c r="C340" s="132" t="s">
        <v>3044</v>
      </c>
      <c r="D340" s="123" t="s">
        <v>518</v>
      </c>
      <c r="E340" s="139" t="s">
        <v>517</v>
      </c>
      <c r="F340" t="str">
        <f t="shared" si="5"/>
        <v/>
      </c>
      <c r="G340" t="str">
        <f>IFERROR(VLOOKUP(D340,Table14[],3,0),"")</f>
        <v>26 Kamal Attaturk Avenue, Banani, Gulshan, Dhaka 1213</v>
      </c>
      <c r="H340" t="str">
        <f>IF(LEN(Table13[[#This Row],[Vlookup_by_thana name]])=0,Table13[[#This Row],[vlookup_by_branch name]],Table13[[#This Row],[Vlookup_by_thana name]])</f>
        <v>26 Kamal Attaturk Avenue, Banani, Gulshan, Dhaka 1213</v>
      </c>
      <c r="I340" s="23"/>
      <c r="L340" s="96" t="s">
        <v>2870</v>
      </c>
    </row>
    <row r="341" spans="1:12" ht="16.5" thickTop="1" thickBot="1">
      <c r="A341" s="133" t="s">
        <v>3045</v>
      </c>
      <c r="B341" s="134" t="s">
        <v>3033</v>
      </c>
      <c r="C341" s="134" t="s">
        <v>3046</v>
      </c>
      <c r="D341" s="124" t="s">
        <v>305</v>
      </c>
      <c r="E341" s="140" t="s">
        <v>305</v>
      </c>
      <c r="F341" t="str">
        <f t="shared" si="5"/>
        <v>71/C Asad Avenue, Mohammadpur, Dhaka 1207</v>
      </c>
      <c r="G341" t="str">
        <f>IFERROR(VLOOKUP(D341,Table14[],3,0),"")</f>
        <v>71/C Asad Avenue, Mohammadpur, Dhaka 1207</v>
      </c>
      <c r="H341" t="str">
        <f>IF(LEN(Table13[[#This Row],[Vlookup_by_thana name]])=0,Table13[[#This Row],[vlookup_by_branch name]],Table13[[#This Row],[Vlookup_by_thana name]])</f>
        <v>71/C Asad Avenue, Mohammadpur, Dhaka 1207</v>
      </c>
      <c r="I341" s="23"/>
      <c r="L341" s="96" t="s">
        <v>2957</v>
      </c>
    </row>
    <row r="342" spans="1:12" ht="16.5" thickTop="1" thickBot="1">
      <c r="A342" s="131" t="s">
        <v>3047</v>
      </c>
      <c r="B342" s="132" t="s">
        <v>3033</v>
      </c>
      <c r="C342" s="132" t="s">
        <v>3048</v>
      </c>
      <c r="D342" s="123" t="s">
        <v>82</v>
      </c>
      <c r="E342" s="139" t="s">
        <v>519</v>
      </c>
      <c r="F342" t="str">
        <f t="shared" si="5"/>
        <v/>
      </c>
      <c r="G342" t="str">
        <f>IFERROR(VLOOKUP(D342,Table14[],3,0),"")</f>
        <v>Enaetur Rahman Sarak, Kotwali, Barisal 8200</v>
      </c>
      <c r="H342" t="str">
        <f>IF(LEN(Table13[[#This Row],[Vlookup_by_thana name]])=0,Table13[[#This Row],[vlookup_by_branch name]],Table13[[#This Row],[Vlookup_by_thana name]])</f>
        <v>Enaetur Rahman Sarak, Kotwali, Barisal 8200</v>
      </c>
      <c r="I342" s="23"/>
      <c r="L342" s="96" t="s">
        <v>2437</v>
      </c>
    </row>
    <row r="343" spans="1:12" ht="16.5" thickTop="1" thickBot="1">
      <c r="A343" s="133" t="s">
        <v>2968</v>
      </c>
      <c r="B343" s="134" t="s">
        <v>3033</v>
      </c>
      <c r="C343" s="134" t="s">
        <v>3049</v>
      </c>
      <c r="D343" s="124" t="s">
        <v>502</v>
      </c>
      <c r="E343" s="140" t="s">
        <v>520</v>
      </c>
      <c r="F343" t="str">
        <f t="shared" si="5"/>
        <v>113 Sharatgupta Road, Sutrapur, Dhaka</v>
      </c>
      <c r="G343" t="str">
        <f>IFERROR(VLOOKUP(D343,Table14[],3,0),"")</f>
        <v/>
      </c>
      <c r="H343" t="str">
        <f>IF(LEN(Table13[[#This Row],[Vlookup_by_thana name]])=0,Table13[[#This Row],[vlookup_by_branch name]],Table13[[#This Row],[Vlookup_by_thana name]])</f>
        <v>113 Sharatgupta Road, Sutrapur, Dhaka</v>
      </c>
      <c r="I343" s="23"/>
      <c r="L343" s="96" t="s">
        <v>2963</v>
      </c>
    </row>
    <row r="344" spans="1:12" ht="16.5" thickTop="1" thickBot="1">
      <c r="A344" s="131" t="s">
        <v>3050</v>
      </c>
      <c r="B344" s="132" t="s">
        <v>3033</v>
      </c>
      <c r="C344" s="132" t="s">
        <v>3051</v>
      </c>
      <c r="D344" s="123" t="s">
        <v>473</v>
      </c>
      <c r="E344" s="139" t="s">
        <v>521</v>
      </c>
      <c r="F344" t="str">
        <f t="shared" si="5"/>
        <v>Malikandi, Narisha, Dohar, Dhaka</v>
      </c>
      <c r="G344" t="str">
        <f>IFERROR(VLOOKUP(D344,Table14[],3,0),"")</f>
        <v/>
      </c>
      <c r="H344" t="str">
        <f>IF(LEN(Table13[[#This Row],[Vlookup_by_thana name]])=0,Table13[[#This Row],[vlookup_by_branch name]],Table13[[#This Row],[Vlookup_by_thana name]])</f>
        <v>Malikandi, Narisha, Dohar, Dhaka</v>
      </c>
      <c r="I344" s="23"/>
      <c r="L344" s="96" t="s">
        <v>2965</v>
      </c>
    </row>
    <row r="345" spans="1:12" ht="16.5" thickTop="1" thickBot="1">
      <c r="A345" s="133" t="s">
        <v>3052</v>
      </c>
      <c r="B345" s="134" t="s">
        <v>3033</v>
      </c>
      <c r="C345" s="134" t="s">
        <v>3053</v>
      </c>
      <c r="D345" s="124" t="s">
        <v>523</v>
      </c>
      <c r="E345" s="140" t="s">
        <v>522</v>
      </c>
      <c r="F345" t="str">
        <f t="shared" si="5"/>
        <v>3 Nawabganj Road, Lalbagh, Dhaka 1211</v>
      </c>
      <c r="G345" t="str">
        <f>IFERROR(VLOOKUP(D345,Table14[],3,0),"")</f>
        <v/>
      </c>
      <c r="H345" t="str">
        <f>IF(LEN(Table13[[#This Row],[Vlookup_by_thana name]])=0,Table13[[#This Row],[vlookup_by_branch name]],Table13[[#This Row],[Vlookup_by_thana name]])</f>
        <v>3 Nawabganj Road, Lalbagh, Dhaka 1211</v>
      </c>
      <c r="I345" s="23"/>
      <c r="L345" s="96" t="s">
        <v>2971</v>
      </c>
    </row>
    <row r="346" spans="1:12" ht="16.5" thickTop="1" thickBot="1">
      <c r="A346" s="131" t="s">
        <v>3054</v>
      </c>
      <c r="B346" s="132" t="s">
        <v>3033</v>
      </c>
      <c r="C346" s="132" t="s">
        <v>3055</v>
      </c>
      <c r="D346" s="123" t="s">
        <v>467</v>
      </c>
      <c r="E346" s="139" t="s">
        <v>524</v>
      </c>
      <c r="F346" t="str">
        <f t="shared" si="5"/>
        <v/>
      </c>
      <c r="G346" t="str">
        <f>IFERROR(VLOOKUP(D346,Table14[],3,0),"")</f>
        <v/>
      </c>
      <c r="H346" s="147" t="s">
        <v>4238</v>
      </c>
      <c r="I346" s="23" t="s">
        <v>4190</v>
      </c>
      <c r="L346" s="96" t="s">
        <v>4238</v>
      </c>
    </row>
    <row r="347" spans="1:12" ht="16.5" thickTop="1" thickBot="1">
      <c r="A347" s="133" t="s">
        <v>3056</v>
      </c>
      <c r="B347" s="134" t="s">
        <v>3033</v>
      </c>
      <c r="C347" s="134" t="s">
        <v>3057</v>
      </c>
      <c r="D347" s="124" t="s">
        <v>489</v>
      </c>
      <c r="E347" s="140" t="s">
        <v>525</v>
      </c>
      <c r="F347" t="str">
        <f t="shared" si="5"/>
        <v/>
      </c>
      <c r="G347" t="str">
        <f>IFERROR(VLOOKUP(D347,Table14[],3,0),"")</f>
        <v>18 Bangabandhu Avenue, Ramna, Dhaka 1000</v>
      </c>
      <c r="H347" t="str">
        <f>IF(LEN(Table13[[#This Row],[Vlookup_by_thana name]])=0,Table13[[#This Row],[vlookup_by_branch name]],Table13[[#This Row],[Vlookup_by_thana name]])</f>
        <v>18 Bangabandhu Avenue, Ramna, Dhaka 1000</v>
      </c>
      <c r="I347" s="23"/>
      <c r="L347" s="96" t="s">
        <v>2993</v>
      </c>
    </row>
    <row r="348" spans="1:12" ht="16.5" thickTop="1" thickBot="1">
      <c r="A348" s="131" t="s">
        <v>3058</v>
      </c>
      <c r="B348" s="132" t="s">
        <v>3033</v>
      </c>
      <c r="C348" s="132" t="s">
        <v>3059</v>
      </c>
      <c r="D348" s="123" t="s">
        <v>493</v>
      </c>
      <c r="E348" s="139" t="s">
        <v>493</v>
      </c>
      <c r="F348" t="str">
        <f t="shared" si="5"/>
        <v>886/904 HS Sohrawardy Road, Kotwali, Chittagong 4000</v>
      </c>
      <c r="G348" t="str">
        <f>IFERROR(VLOOKUP(D348,Table14[],3,0),"")</f>
        <v>886/904 HS Sohrawardy Road, Kotwali, Chittagong 4000</v>
      </c>
      <c r="H348" t="str">
        <f>IF(LEN(Table13[[#This Row],[Vlookup_by_thana name]])=0,Table13[[#This Row],[vlookup_by_branch name]],Table13[[#This Row],[Vlookup_by_thana name]])</f>
        <v>886/904 HS Sohrawardy Road, Kotwali, Chittagong 4000</v>
      </c>
      <c r="I348" s="23"/>
      <c r="L348" s="96" t="s">
        <v>2744</v>
      </c>
    </row>
    <row r="349" spans="1:12" ht="16.5" thickTop="1" thickBot="1">
      <c r="A349" s="133" t="s">
        <v>2613</v>
      </c>
      <c r="B349" s="134" t="s">
        <v>3033</v>
      </c>
      <c r="C349" s="134" t="s">
        <v>3060</v>
      </c>
      <c r="D349" s="124" t="s">
        <v>82</v>
      </c>
      <c r="E349" s="140" t="s">
        <v>526</v>
      </c>
      <c r="F349" t="str">
        <f t="shared" si="5"/>
        <v>19/25 Begum Bazar, Lalbagh, Dhaka 1100</v>
      </c>
      <c r="G349" t="str">
        <f>IFERROR(VLOOKUP(D349,Table14[],3,0),"")</f>
        <v>Enaetur Rahman Sarak, Kotwali, Barisal 8200</v>
      </c>
      <c r="H349" t="str">
        <f>IF(LEN(Table13[[#This Row],[Vlookup_by_thana name]])=0,Table13[[#This Row],[vlookup_by_branch name]],Table13[[#This Row],[Vlookup_by_thana name]])</f>
        <v>Enaetur Rahman Sarak, Kotwali, Barisal 8200</v>
      </c>
      <c r="I349" s="23"/>
      <c r="L349" s="96" t="s">
        <v>2437</v>
      </c>
    </row>
    <row r="350" spans="1:12" ht="16.5" thickTop="1" thickBot="1">
      <c r="A350" s="131" t="s">
        <v>3061</v>
      </c>
      <c r="B350" s="132" t="s">
        <v>3033</v>
      </c>
      <c r="C350" s="132" t="s">
        <v>3062</v>
      </c>
      <c r="D350" s="123" t="s">
        <v>528</v>
      </c>
      <c r="E350" s="139" t="s">
        <v>527</v>
      </c>
      <c r="F350" t="str">
        <f t="shared" si="5"/>
        <v/>
      </c>
      <c r="G350" t="str">
        <f>IFERROR(VLOOKUP(D350,Table14[],3,0),"")</f>
        <v/>
      </c>
      <c r="H350" s="147" t="s">
        <v>4239</v>
      </c>
      <c r="I350" s="23" t="s">
        <v>4190</v>
      </c>
      <c r="L350" s="96" t="s">
        <v>4239</v>
      </c>
    </row>
    <row r="351" spans="1:12" ht="16.5" thickTop="1" thickBot="1">
      <c r="A351" s="133" t="s">
        <v>3063</v>
      </c>
      <c r="B351" s="134" t="s">
        <v>3064</v>
      </c>
      <c r="C351" s="134" t="s">
        <v>3065</v>
      </c>
      <c r="D351" s="124" t="s">
        <v>82</v>
      </c>
      <c r="E351" s="140" t="s">
        <v>529</v>
      </c>
      <c r="F351" t="str">
        <f t="shared" si="5"/>
        <v>69/1 Water Works Road, Posta, Lalbagh, Dhaka 1211</v>
      </c>
      <c r="G351" t="str">
        <f>IFERROR(VLOOKUP(D351,Table14[],3,0),"")</f>
        <v>Enaetur Rahman Sarak, Kotwali, Barisal 8200</v>
      </c>
      <c r="H351" t="str">
        <f>IF(LEN(Table13[[#This Row],[Vlookup_by_thana name]])=0,Table13[[#This Row],[vlookup_by_branch name]],Table13[[#This Row],[Vlookup_by_thana name]])</f>
        <v>Enaetur Rahman Sarak, Kotwali, Barisal 8200</v>
      </c>
      <c r="I351" s="23"/>
      <c r="L351" s="96" t="s">
        <v>2437</v>
      </c>
    </row>
    <row r="352" spans="1:12" ht="16.5" thickTop="1" thickBot="1">
      <c r="A352" s="131" t="s">
        <v>3066</v>
      </c>
      <c r="B352" s="132" t="s">
        <v>3064</v>
      </c>
      <c r="C352" s="132" t="s">
        <v>3067</v>
      </c>
      <c r="D352" s="123" t="s">
        <v>471</v>
      </c>
      <c r="E352" s="139" t="s">
        <v>530</v>
      </c>
      <c r="F352" t="str">
        <f t="shared" si="5"/>
        <v>9/D Dilkusha, Motijheel, Dhaka 1000</v>
      </c>
      <c r="G352" t="str">
        <f>IFERROR(VLOOKUP(D352,Table14[],3,0),"")</f>
        <v/>
      </c>
      <c r="H352" t="str">
        <f>IF(LEN(Table13[[#This Row],[Vlookup_by_thana name]])=0,Table13[[#This Row],[vlookup_by_branch name]],Table13[[#This Row],[Vlookup_by_thana name]])</f>
        <v>9/D Dilkusha, Motijheel, Dhaka 1000</v>
      </c>
      <c r="I352" s="23"/>
      <c r="L352" s="96" t="s">
        <v>2985</v>
      </c>
    </row>
    <row r="353" spans="1:12" ht="16.5" thickTop="1" thickBot="1">
      <c r="A353" s="133" t="s">
        <v>3068</v>
      </c>
      <c r="B353" s="134" t="s">
        <v>3064</v>
      </c>
      <c r="C353" s="134" t="s">
        <v>3069</v>
      </c>
      <c r="D353" s="124" t="s">
        <v>477</v>
      </c>
      <c r="E353" s="140" t="s">
        <v>531</v>
      </c>
      <c r="F353" t="str">
        <f t="shared" si="5"/>
        <v/>
      </c>
      <c r="G353" t="str">
        <f>IFERROR(VLOOKUP(D353,Table14[],3,0),"")</f>
        <v/>
      </c>
      <c r="H353" s="143" t="s">
        <v>2987</v>
      </c>
      <c r="I353" s="23" t="s">
        <v>4181</v>
      </c>
      <c r="L353" s="96" t="s">
        <v>2987</v>
      </c>
    </row>
    <row r="354" spans="1:12" ht="16.5" thickTop="1" thickBot="1">
      <c r="A354" s="131" t="s">
        <v>3070</v>
      </c>
      <c r="B354" s="132" t="s">
        <v>3064</v>
      </c>
      <c r="C354" s="132" t="s">
        <v>3071</v>
      </c>
      <c r="D354" s="123" t="s">
        <v>495</v>
      </c>
      <c r="E354" s="139" t="s">
        <v>532</v>
      </c>
      <c r="F354" t="str">
        <f t="shared" si="5"/>
        <v/>
      </c>
      <c r="G354" t="str">
        <f>IFERROR(VLOOKUP(D354,Table14[],3,0),"")</f>
        <v/>
      </c>
      <c r="H354" s="143" t="s">
        <v>2981</v>
      </c>
      <c r="I354" s="23" t="s">
        <v>4181</v>
      </c>
      <c r="L354" s="96" t="s">
        <v>2981</v>
      </c>
    </row>
    <row r="355" spans="1:12" ht="16.5" thickTop="1" thickBot="1">
      <c r="A355" s="133" t="s">
        <v>3072</v>
      </c>
      <c r="B355" s="134" t="s">
        <v>3064</v>
      </c>
      <c r="C355" s="134" t="s">
        <v>3073</v>
      </c>
      <c r="D355" s="124" t="s">
        <v>495</v>
      </c>
      <c r="E355" s="140" t="s">
        <v>533</v>
      </c>
      <c r="F355" t="str">
        <f t="shared" si="5"/>
        <v/>
      </c>
      <c r="G355" t="str">
        <f>IFERROR(VLOOKUP(D355,Table14[],3,0),"")</f>
        <v/>
      </c>
      <c r="H355" s="143" t="s">
        <v>2989</v>
      </c>
      <c r="I355" s="23" t="s">
        <v>4181</v>
      </c>
      <c r="L355" s="96" t="s">
        <v>2989</v>
      </c>
    </row>
    <row r="356" spans="1:12" ht="16.5" thickTop="1" thickBot="1">
      <c r="A356" s="131" t="s">
        <v>3074</v>
      </c>
      <c r="B356" s="132" t="s">
        <v>3064</v>
      </c>
      <c r="C356" s="132" t="s">
        <v>3075</v>
      </c>
      <c r="D356" s="123" t="s">
        <v>477</v>
      </c>
      <c r="E356" s="139" t="s">
        <v>534</v>
      </c>
      <c r="F356" t="str">
        <f t="shared" si="5"/>
        <v/>
      </c>
      <c r="G356" t="str">
        <f>IFERROR(VLOOKUP(D356,Table14[],3,0),"")</f>
        <v/>
      </c>
      <c r="H356" s="68" t="s">
        <v>4240</v>
      </c>
      <c r="I356" s="23" t="s">
        <v>4179</v>
      </c>
      <c r="L356" s="96" t="s">
        <v>4240</v>
      </c>
    </row>
    <row r="357" spans="1:12" ht="16.5" thickTop="1" thickBot="1">
      <c r="A357" s="133" t="s">
        <v>3076</v>
      </c>
      <c r="B357" s="134" t="s">
        <v>3064</v>
      </c>
      <c r="C357" s="134" t="s">
        <v>3077</v>
      </c>
      <c r="D357" s="124" t="s">
        <v>535</v>
      </c>
      <c r="E357" s="140" t="s">
        <v>535</v>
      </c>
      <c r="F357" t="str">
        <f t="shared" si="5"/>
        <v>Rampura, Dhaka 1219</v>
      </c>
      <c r="G357" t="str">
        <f>IFERROR(VLOOKUP(D357,Table14[],3,0),"")</f>
        <v>Rampura, Dhaka 1219</v>
      </c>
      <c r="H357" t="str">
        <f>IF(LEN(Table13[[#This Row],[Vlookup_by_thana name]])=0,Table13[[#This Row],[vlookup_by_branch name]],Table13[[#This Row],[Vlookup_by_thana name]])</f>
        <v>Rampura, Dhaka 1219</v>
      </c>
      <c r="I357" s="23"/>
      <c r="L357" s="96" t="s">
        <v>2995</v>
      </c>
    </row>
    <row r="358" spans="1:12" ht="16.5" thickTop="1" thickBot="1">
      <c r="A358" s="131" t="s">
        <v>3064</v>
      </c>
      <c r="B358" s="132" t="s">
        <v>3064</v>
      </c>
      <c r="C358" s="132" t="s">
        <v>3078</v>
      </c>
      <c r="D358" s="123" t="s">
        <v>495</v>
      </c>
      <c r="E358" s="139" t="s">
        <v>536</v>
      </c>
      <c r="F358" t="str">
        <f t="shared" si="5"/>
        <v>73 Shuvash Bose Avenue, Lakshmipur, Sutrapur, Dhaka</v>
      </c>
      <c r="G358" t="str">
        <f>IFERROR(VLOOKUP(D358,Table14[],3,0),"")</f>
        <v/>
      </c>
      <c r="H358" t="str">
        <f>IF(LEN(Table13[[#This Row],[Vlookup_by_thana name]])=0,Table13[[#This Row],[vlookup_by_branch name]],Table13[[#This Row],[Vlookup_by_thana name]])</f>
        <v>73 Shuvash Bose Avenue, Lakshmipur, Sutrapur, Dhaka</v>
      </c>
      <c r="I358" s="23"/>
      <c r="L358" s="96" t="s">
        <v>3020</v>
      </c>
    </row>
    <row r="359" spans="1:12" ht="16.5" thickTop="1" thickBot="1">
      <c r="A359" s="133" t="s">
        <v>3079</v>
      </c>
      <c r="B359" s="134" t="s">
        <v>3064</v>
      </c>
      <c r="C359" s="134" t="s">
        <v>3080</v>
      </c>
      <c r="D359" s="124" t="s">
        <v>495</v>
      </c>
      <c r="E359" s="140" t="s">
        <v>537</v>
      </c>
      <c r="F359" t="str">
        <f t="shared" si="5"/>
        <v/>
      </c>
      <c r="G359" t="str">
        <f>IFERROR(VLOOKUP(D359,Table14[],3,0),"")</f>
        <v/>
      </c>
      <c r="H359" s="143" t="s">
        <v>3000</v>
      </c>
      <c r="I359" s="23" t="s">
        <v>4181</v>
      </c>
      <c r="L359" s="96" t="s">
        <v>3000</v>
      </c>
    </row>
    <row r="360" spans="1:12" ht="16.5" thickTop="1" thickBot="1">
      <c r="A360" s="131" t="s">
        <v>3081</v>
      </c>
      <c r="B360" s="132" t="s">
        <v>3064</v>
      </c>
      <c r="C360" s="132" t="s">
        <v>3082</v>
      </c>
      <c r="D360" s="123" t="s">
        <v>489</v>
      </c>
      <c r="E360" s="139" t="s">
        <v>538</v>
      </c>
      <c r="F360" t="str">
        <f t="shared" si="5"/>
        <v>Shantinagar, Dhaka 1217</v>
      </c>
      <c r="G360" t="str">
        <f>IFERROR(VLOOKUP(D360,Table14[],3,0),"")</f>
        <v>18 Bangabandhu Avenue, Ramna, Dhaka 1000</v>
      </c>
      <c r="H360" t="str">
        <f>IF(LEN(Table13[[#This Row],[Vlookup_by_thana name]])=0,Table13[[#This Row],[vlookup_by_branch name]],Table13[[#This Row],[Vlookup_by_thana name]])</f>
        <v>18 Bangabandhu Avenue, Ramna, Dhaka 1000</v>
      </c>
      <c r="I360" s="23"/>
      <c r="L360" s="96" t="s">
        <v>2993</v>
      </c>
    </row>
    <row r="361" spans="1:12" ht="16.5" thickTop="1" thickBot="1">
      <c r="A361" s="133" t="s">
        <v>3083</v>
      </c>
      <c r="B361" s="134" t="s">
        <v>3064</v>
      </c>
      <c r="C361" s="134" t="s">
        <v>3084</v>
      </c>
      <c r="D361" s="124" t="s">
        <v>508</v>
      </c>
      <c r="E361" s="140" t="s">
        <v>508</v>
      </c>
      <c r="F361" t="str">
        <f t="shared" si="5"/>
        <v>Savar, Dhaka</v>
      </c>
      <c r="G361" t="str">
        <f>IFERROR(VLOOKUP(D361,Table14[],3,0),"")</f>
        <v>Savar, Dhaka</v>
      </c>
      <c r="H361" t="str">
        <f>IF(LEN(Table13[[#This Row],[Vlookup_by_thana name]])=0,Table13[[#This Row],[vlookup_by_branch name]],Table13[[#This Row],[Vlookup_by_thana name]])</f>
        <v>Savar, Dhaka</v>
      </c>
      <c r="I361" s="23"/>
      <c r="L361" s="96" t="s">
        <v>3004</v>
      </c>
    </row>
    <row r="362" spans="1:12" ht="16.5" thickTop="1" thickBot="1">
      <c r="A362" s="131" t="s">
        <v>3085</v>
      </c>
      <c r="B362" s="132" t="s">
        <v>3064</v>
      </c>
      <c r="C362" s="132" t="s">
        <v>3086</v>
      </c>
      <c r="D362" s="123" t="s">
        <v>516</v>
      </c>
      <c r="E362" s="139" t="s">
        <v>539</v>
      </c>
      <c r="F362" t="str">
        <f t="shared" si="5"/>
        <v/>
      </c>
      <c r="G362" t="str">
        <f>IFERROR(VLOOKUP(D362,Table14[],3,0),"")</f>
        <v>Mirpur New Market, Dhaka</v>
      </c>
      <c r="H362" t="str">
        <f>IF(LEN(Table13[[#This Row],[Vlookup_by_thana name]])=0,Table13[[#This Row],[vlookup_by_branch name]],Table13[[#This Row],[Vlookup_by_thana name]])</f>
        <v>Mirpur New Market, Dhaka</v>
      </c>
      <c r="I362" s="23"/>
      <c r="L362" s="96" t="s">
        <v>2953</v>
      </c>
    </row>
    <row r="363" spans="1:12" ht="16.5" thickTop="1" thickBot="1">
      <c r="A363" s="133" t="s">
        <v>3087</v>
      </c>
      <c r="B363" s="134" t="s">
        <v>3064</v>
      </c>
      <c r="C363" s="134" t="s">
        <v>3088</v>
      </c>
      <c r="D363" s="124" t="s">
        <v>516</v>
      </c>
      <c r="E363" s="140" t="s">
        <v>540</v>
      </c>
      <c r="F363" t="str">
        <f t="shared" si="5"/>
        <v/>
      </c>
      <c r="G363" t="str">
        <f>IFERROR(VLOOKUP(D363,Table14[],3,0),"")</f>
        <v>Mirpur New Market, Dhaka</v>
      </c>
      <c r="H363" t="str">
        <f>IF(LEN(Table13[[#This Row],[Vlookup_by_thana name]])=0,Table13[[#This Row],[vlookup_by_branch name]],Table13[[#This Row],[Vlookup_by_thana name]])</f>
        <v>Mirpur New Market, Dhaka</v>
      </c>
      <c r="I363" s="23"/>
      <c r="L363" s="96" t="s">
        <v>2953</v>
      </c>
    </row>
    <row r="364" spans="1:12" ht="16.5" thickTop="1" thickBot="1">
      <c r="A364" s="131" t="s">
        <v>3089</v>
      </c>
      <c r="B364" s="132" t="s">
        <v>3064</v>
      </c>
      <c r="C364" s="132" t="s">
        <v>3090</v>
      </c>
      <c r="D364" s="123" t="s">
        <v>528</v>
      </c>
      <c r="E364" s="139" t="s">
        <v>541</v>
      </c>
      <c r="F364" t="str">
        <f t="shared" si="5"/>
        <v>Shimulia, Savar, Dhaka</v>
      </c>
      <c r="G364" t="str">
        <f>IFERROR(VLOOKUP(D364,Table14[],3,0),"")</f>
        <v/>
      </c>
      <c r="H364" t="str">
        <f>IF(LEN(Table13[[#This Row],[Vlookup_by_thana name]])=0,Table13[[#This Row],[vlookup_by_branch name]],Table13[[#This Row],[Vlookup_by_thana name]])</f>
        <v>Shimulia, Savar, Dhaka</v>
      </c>
      <c r="I364" s="23"/>
      <c r="L364" s="96" t="s">
        <v>3012</v>
      </c>
    </row>
    <row r="365" spans="1:12" ht="16.5" thickTop="1" thickBot="1">
      <c r="A365" s="133" t="s">
        <v>3091</v>
      </c>
      <c r="B365" s="134" t="s">
        <v>3064</v>
      </c>
      <c r="C365" s="134" t="s">
        <v>3092</v>
      </c>
      <c r="D365" s="124" t="s">
        <v>542</v>
      </c>
      <c r="E365" s="140" t="s">
        <v>542</v>
      </c>
      <c r="F365" t="str">
        <f t="shared" si="5"/>
        <v/>
      </c>
      <c r="G365" t="str">
        <f>IFERROR(VLOOKUP(D365,Table14[],3,0),"")</f>
        <v/>
      </c>
      <c r="H365" s="143" t="s">
        <v>3018</v>
      </c>
      <c r="I365" s="23" t="s">
        <v>4181</v>
      </c>
      <c r="L365" s="96" t="s">
        <v>3018</v>
      </c>
    </row>
    <row r="366" spans="1:12" ht="16.5" thickTop="1" thickBot="1">
      <c r="A366" s="131" t="s">
        <v>3093</v>
      </c>
      <c r="B366" s="132" t="s">
        <v>3094</v>
      </c>
      <c r="C366" s="132" t="s">
        <v>3095</v>
      </c>
      <c r="D366" s="123" t="s">
        <v>544</v>
      </c>
      <c r="E366" s="139" t="s">
        <v>543</v>
      </c>
      <c r="F366" t="str">
        <f t="shared" si="5"/>
        <v/>
      </c>
      <c r="G366" t="str">
        <f>IFERROR(VLOOKUP(D366,Table14[],3,0),"")</f>
        <v/>
      </c>
      <c r="H366" s="147" t="s">
        <v>4241</v>
      </c>
      <c r="I366" s="23" t="s">
        <v>4190</v>
      </c>
      <c r="L366" s="96" t="s">
        <v>4241</v>
      </c>
    </row>
    <row r="367" spans="1:12" ht="16.5" thickTop="1" thickBot="1">
      <c r="A367" s="133" t="s">
        <v>3096</v>
      </c>
      <c r="B367" s="134" t="s">
        <v>3094</v>
      </c>
      <c r="C367" s="134" t="s">
        <v>3097</v>
      </c>
      <c r="D367" s="124" t="s">
        <v>502</v>
      </c>
      <c r="E367" s="140" t="s">
        <v>545</v>
      </c>
      <c r="F367" t="str">
        <f t="shared" si="5"/>
        <v>133 BCC Road, Sutrapur, Dhaka</v>
      </c>
      <c r="G367" t="str">
        <f>IFERROR(VLOOKUP(D367,Table14[],3,0),"")</f>
        <v/>
      </c>
      <c r="H367" t="str">
        <f>IF(LEN(Table13[[#This Row],[Vlookup_by_thana name]])=0,Table13[[#This Row],[vlookup_by_branch name]],Table13[[#This Row],[Vlookup_by_thana name]])</f>
        <v>133 BCC Road, Sutrapur, Dhaka</v>
      </c>
      <c r="I367" s="23"/>
      <c r="L367" s="96" t="s">
        <v>3026</v>
      </c>
    </row>
    <row r="368" spans="1:12" ht="16.5" thickTop="1" thickBot="1">
      <c r="A368" s="131" t="s">
        <v>3098</v>
      </c>
      <c r="B368" s="132" t="s">
        <v>3094</v>
      </c>
      <c r="C368" s="132" t="s">
        <v>3099</v>
      </c>
      <c r="D368" s="123" t="s">
        <v>471</v>
      </c>
      <c r="E368" s="139" t="s">
        <v>546</v>
      </c>
      <c r="F368" t="str">
        <f t="shared" si="5"/>
        <v/>
      </c>
      <c r="G368" t="str">
        <f>IFERROR(VLOOKUP(D368,Table14[],3,0),"")</f>
        <v/>
      </c>
      <c r="H368" s="147" t="s">
        <v>4242</v>
      </c>
      <c r="I368" s="23" t="s">
        <v>4190</v>
      </c>
      <c r="L368" s="96" t="s">
        <v>4242</v>
      </c>
    </row>
    <row r="369" spans="1:12" ht="16.5" thickTop="1" thickBot="1">
      <c r="A369" s="133" t="s">
        <v>3094</v>
      </c>
      <c r="B369" s="134" t="s">
        <v>3094</v>
      </c>
      <c r="C369" s="134" t="s">
        <v>3100</v>
      </c>
      <c r="D369" s="124" t="s">
        <v>469</v>
      </c>
      <c r="E369" s="140" t="s">
        <v>547</v>
      </c>
      <c r="F369" t="str">
        <f t="shared" si="5"/>
        <v>Karwan Bazar, Dhaka</v>
      </c>
      <c r="G369" t="str">
        <f>IFERROR(VLOOKUP(D369,Table14[],3,0),"")</f>
        <v>Tejgaon, Dhaka</v>
      </c>
      <c r="H369" t="str">
        <f>IF(LEN(Table13[[#This Row],[Vlookup_by_thana name]])=0,Table13[[#This Row],[vlookup_by_branch name]],Table13[[#This Row],[Vlookup_by_thana name]])</f>
        <v>Tejgaon, Dhaka</v>
      </c>
      <c r="I369" s="23"/>
      <c r="L369" s="96" t="s">
        <v>3024</v>
      </c>
    </row>
    <row r="370" spans="1:12" ht="16.5" thickTop="1" thickBot="1">
      <c r="A370" s="131" t="s">
        <v>3101</v>
      </c>
      <c r="B370" s="132" t="s">
        <v>3094</v>
      </c>
      <c r="C370" s="132" t="s">
        <v>3102</v>
      </c>
      <c r="D370" s="123" t="s">
        <v>549</v>
      </c>
      <c r="E370" s="139" t="s">
        <v>548</v>
      </c>
      <c r="F370" t="str">
        <f t="shared" si="5"/>
        <v>36 Tinpatti, Keraniganj, Dhaka</v>
      </c>
      <c r="G370" t="str">
        <f>IFERROR(VLOOKUP(D370,Table14[],3,0),"")</f>
        <v/>
      </c>
      <c r="H370" t="str">
        <f>IF(LEN(Table13[[#This Row],[Vlookup_by_thana name]])=0,Table13[[#This Row],[vlookup_by_branch name]],Table13[[#This Row],[Vlookup_by_thana name]])</f>
        <v>36 Tinpatti, Keraniganj, Dhaka</v>
      </c>
      <c r="I370" s="23"/>
      <c r="L370" s="96" t="s">
        <v>3032</v>
      </c>
    </row>
    <row r="371" spans="1:12" ht="16.5" thickTop="1" thickBot="1">
      <c r="A371" s="133" t="s">
        <v>3103</v>
      </c>
      <c r="B371" s="134" t="s">
        <v>3094</v>
      </c>
      <c r="C371" s="134" t="s">
        <v>3104</v>
      </c>
      <c r="D371" s="124" t="s">
        <v>551</v>
      </c>
      <c r="E371" s="140" t="s">
        <v>550</v>
      </c>
      <c r="F371" t="str">
        <f t="shared" si="5"/>
        <v/>
      </c>
      <c r="G371" t="str">
        <f>IFERROR(VLOOKUP(D371,Table14[],3,0),"")</f>
        <v>House 2, Road 14, Sobhanbagh, Mirpur Road, Zigatola, Dhanmondi, Dhaka 1209</v>
      </c>
      <c r="H371" t="str">
        <f>IF(LEN(Table13[[#This Row],[Vlookup_by_thana name]])=0,Table13[[#This Row],[vlookup_by_branch name]],Table13[[#This Row],[Vlookup_by_thana name]])</f>
        <v>House 2, Road 14, Sobhanbagh, Mirpur Road, Zigatola, Dhanmondi, Dhaka 1209</v>
      </c>
      <c r="I371" s="23"/>
      <c r="L371" s="96" t="s">
        <v>2901</v>
      </c>
    </row>
    <row r="372" spans="1:12" ht="16.5" thickTop="1" thickBot="1">
      <c r="A372" s="131" t="s">
        <v>3105</v>
      </c>
      <c r="B372" s="132" t="s">
        <v>3094</v>
      </c>
      <c r="C372" s="132" t="s">
        <v>3106</v>
      </c>
      <c r="D372" s="123" t="s">
        <v>553</v>
      </c>
      <c r="E372" s="139" t="s">
        <v>552</v>
      </c>
      <c r="F372" t="str">
        <f t="shared" si="5"/>
        <v>Uttara Model Town, Uttara, Dhaka</v>
      </c>
      <c r="G372" t="str">
        <f>IFERROR(VLOOKUP(D372,Table14[],3,0),"")</f>
        <v/>
      </c>
      <c r="H372" t="str">
        <f>IF(LEN(Table13[[#This Row],[Vlookup_by_thana name]])=0,Table13[[#This Row],[vlookup_by_branch name]],Table13[[#This Row],[Vlookup_by_thana name]])</f>
        <v>Uttara Model Town, Uttara, Dhaka</v>
      </c>
      <c r="I372" s="23"/>
      <c r="L372" s="96" t="s">
        <v>3028</v>
      </c>
    </row>
    <row r="373" spans="1:12" ht="16.5" thickTop="1" thickBot="1">
      <c r="A373" s="133" t="s">
        <v>3107</v>
      </c>
      <c r="B373" s="134" t="s">
        <v>3094</v>
      </c>
      <c r="C373" s="134" t="s">
        <v>3108</v>
      </c>
      <c r="D373" s="124" t="s">
        <v>508</v>
      </c>
      <c r="E373" s="140" t="s">
        <v>554</v>
      </c>
      <c r="F373" t="str">
        <f t="shared" si="5"/>
        <v>Rajful Bari, Savar, Dhaka 1347</v>
      </c>
      <c r="G373" t="str">
        <f>IFERROR(VLOOKUP(D373,Table14[],3,0),"")</f>
        <v>Savar, Dhaka</v>
      </c>
      <c r="H373" t="str">
        <f>IF(LEN(Table13[[#This Row],[Vlookup_by_thana name]])=0,Table13[[#This Row],[vlookup_by_branch name]],Table13[[#This Row],[Vlookup_by_thana name]])</f>
        <v>Savar, Dhaka</v>
      </c>
      <c r="I373" s="23"/>
      <c r="L373" s="96" t="s">
        <v>3004</v>
      </c>
    </row>
    <row r="374" spans="1:12" ht="16.5" thickTop="1" thickBot="1">
      <c r="A374" s="131" t="s">
        <v>3109</v>
      </c>
      <c r="B374" s="132" t="s">
        <v>3110</v>
      </c>
      <c r="C374" s="132" t="s">
        <v>3111</v>
      </c>
      <c r="D374" s="123" t="s">
        <v>482</v>
      </c>
      <c r="E374" s="139" t="s">
        <v>555</v>
      </c>
      <c r="F374" t="str">
        <f t="shared" si="5"/>
        <v>Jatiya Press Club, Ramna, Dhaka 1000</v>
      </c>
      <c r="G374" t="str">
        <f>IFERROR(VLOOKUP(D374,Table14[],3,0),"")</f>
        <v/>
      </c>
      <c r="H374" t="str">
        <f>IF(LEN(Table13[[#This Row],[Vlookup_by_thana name]])=0,Table13[[#This Row],[vlookup_by_branch name]],Table13[[#This Row],[Vlookup_by_thana name]])</f>
        <v>Jatiya Press Club, Ramna, Dhaka 1000</v>
      </c>
      <c r="I374" s="23"/>
      <c r="L374" s="96" t="s">
        <v>2935</v>
      </c>
    </row>
    <row r="375" spans="1:12" ht="16.5" thickTop="1" thickBot="1">
      <c r="A375" s="133" t="s">
        <v>3112</v>
      </c>
      <c r="B375" s="134" t="s">
        <v>3110</v>
      </c>
      <c r="C375" s="134" t="s">
        <v>3113</v>
      </c>
      <c r="D375" s="124" t="s">
        <v>482</v>
      </c>
      <c r="E375" s="140" t="s">
        <v>556</v>
      </c>
      <c r="F375" t="str">
        <f t="shared" si="5"/>
        <v/>
      </c>
      <c r="G375" t="str">
        <f>IFERROR(VLOOKUP(D375,Table14[],3,0),"")</f>
        <v/>
      </c>
      <c r="H375" s="143" t="s">
        <v>2967</v>
      </c>
      <c r="I375" s="23" t="s">
        <v>4181</v>
      </c>
      <c r="L375" s="96" t="s">
        <v>2967</v>
      </c>
    </row>
    <row r="376" spans="1:12" ht="16.5" thickTop="1" thickBot="1">
      <c r="A376" s="131" t="s">
        <v>3114</v>
      </c>
      <c r="B376" s="132" t="s">
        <v>3110</v>
      </c>
      <c r="C376" s="132" t="s">
        <v>3115</v>
      </c>
      <c r="D376" s="123" t="s">
        <v>518</v>
      </c>
      <c r="E376" s="139" t="s">
        <v>557</v>
      </c>
      <c r="F376" t="str">
        <f t="shared" si="5"/>
        <v/>
      </c>
      <c r="G376" t="str">
        <f>IFERROR(VLOOKUP(D376,Table14[],3,0),"")</f>
        <v>26 Kamal Attaturk Avenue, Banani, Gulshan, Dhaka 1213</v>
      </c>
      <c r="H376" t="str">
        <f>IF(LEN(Table13[[#This Row],[Vlookup_by_thana name]])=0,Table13[[#This Row],[vlookup_by_branch name]],Table13[[#This Row],[Vlookup_by_thana name]])</f>
        <v>26 Kamal Attaturk Avenue, Banani, Gulshan, Dhaka 1213</v>
      </c>
      <c r="I376" s="23"/>
      <c r="L376" s="96" t="s">
        <v>2870</v>
      </c>
    </row>
    <row r="377" spans="1:12" ht="16.5" thickTop="1" thickBot="1">
      <c r="A377" s="133" t="s">
        <v>3110</v>
      </c>
      <c r="B377" s="134" t="s">
        <v>3110</v>
      </c>
      <c r="C377" s="134" t="s">
        <v>3116</v>
      </c>
      <c r="D377" s="124" t="s">
        <v>505</v>
      </c>
      <c r="E377" s="140" t="s">
        <v>558</v>
      </c>
      <c r="F377" t="str">
        <f t="shared" si="5"/>
        <v>SSMC Mitford Hospital Complex, Babu Bazar, Lalbagh, Dhaka 1100</v>
      </c>
      <c r="G377" t="str">
        <f>IFERROR(VLOOKUP(D377,Table14[],3,0),"")</f>
        <v/>
      </c>
      <c r="H377" t="str">
        <f>IF(LEN(Table13[[#This Row],[Vlookup_by_thana name]])=0,Table13[[#This Row],[vlookup_by_branch name]],Table13[[#This Row],[Vlookup_by_thana name]])</f>
        <v>SSMC Mitford Hospital Complex, Babu Bazar, Lalbagh, Dhaka 1100</v>
      </c>
      <c r="I377" s="23"/>
      <c r="L377" s="96" t="s">
        <v>3022</v>
      </c>
    </row>
    <row r="378" spans="1:12" ht="16.5" thickTop="1" thickBot="1">
      <c r="A378" s="131" t="s">
        <v>3117</v>
      </c>
      <c r="B378" s="132" t="s">
        <v>3110</v>
      </c>
      <c r="C378" s="132" t="s">
        <v>3118</v>
      </c>
      <c r="D378" s="123" t="s">
        <v>559</v>
      </c>
      <c r="E378" s="139" t="s">
        <v>559</v>
      </c>
      <c r="F378" t="str">
        <f t="shared" si="5"/>
        <v>Dhamrai, Dhaka 1350</v>
      </c>
      <c r="G378" t="str">
        <f>IFERROR(VLOOKUP(D378,Table14[],3,0),"")</f>
        <v>Dhamrai, Dhaka 1350</v>
      </c>
      <c r="H378" t="str">
        <f>IF(LEN(Table13[[#This Row],[Vlookup_by_thana name]])=0,Table13[[#This Row],[vlookup_by_branch name]],Table13[[#This Row],[Vlookup_by_thana name]])</f>
        <v>Dhamrai, Dhaka 1350</v>
      </c>
      <c r="I378" s="23"/>
      <c r="L378" s="96" t="s">
        <v>2899</v>
      </c>
    </row>
    <row r="379" spans="1:12" ht="16.5" thickTop="1" thickBot="1">
      <c r="A379" s="133" t="s">
        <v>3119</v>
      </c>
      <c r="B379" s="134" t="s">
        <v>3110</v>
      </c>
      <c r="C379" s="134" t="s">
        <v>3120</v>
      </c>
      <c r="D379" s="124" t="s">
        <v>518</v>
      </c>
      <c r="E379" s="140" t="s">
        <v>560</v>
      </c>
      <c r="F379" t="str">
        <f t="shared" si="5"/>
        <v/>
      </c>
      <c r="G379" t="str">
        <f>IFERROR(VLOOKUP(D379,Table14[],3,0),"")</f>
        <v>26 Kamal Attaturk Avenue, Banani, Gulshan, Dhaka 1213</v>
      </c>
      <c r="H379" t="str">
        <f>IF(LEN(Table13[[#This Row],[Vlookup_by_thana name]])=0,Table13[[#This Row],[vlookup_by_branch name]],Table13[[#This Row],[Vlookup_by_thana name]])</f>
        <v>26 Kamal Attaturk Avenue, Banani, Gulshan, Dhaka 1213</v>
      </c>
      <c r="I379" s="23"/>
      <c r="L379" s="96" t="s">
        <v>2870</v>
      </c>
    </row>
    <row r="380" spans="1:12" ht="16.5" thickTop="1" thickBot="1">
      <c r="A380" s="131" t="s">
        <v>3121</v>
      </c>
      <c r="B380" s="132" t="s">
        <v>3110</v>
      </c>
      <c r="C380" s="132" t="s">
        <v>3122</v>
      </c>
      <c r="D380" s="123" t="s">
        <v>562</v>
      </c>
      <c r="E380" s="139" t="s">
        <v>561</v>
      </c>
      <c r="F380" t="str">
        <f t="shared" si="5"/>
        <v/>
      </c>
      <c r="G380" t="str">
        <f>IFERROR(VLOOKUP(D380,Table14[],3,0),"")</f>
        <v/>
      </c>
      <c r="H380" s="148" t="s">
        <v>4243</v>
      </c>
      <c r="I380" s="23" t="s">
        <v>4192</v>
      </c>
      <c r="L380" s="96" t="s">
        <v>4243</v>
      </c>
    </row>
    <row r="381" spans="1:12" ht="16.5" thickTop="1" thickBot="1">
      <c r="A381" s="133" t="s">
        <v>3123</v>
      </c>
      <c r="B381" s="134" t="s">
        <v>3110</v>
      </c>
      <c r="C381" s="134" t="s">
        <v>3124</v>
      </c>
      <c r="D381" s="124" t="s">
        <v>471</v>
      </c>
      <c r="E381" s="140" t="s">
        <v>563</v>
      </c>
      <c r="F381" t="str">
        <f t="shared" si="5"/>
        <v>Kamalapur, Motijheel, Dhaka 1000</v>
      </c>
      <c r="G381" t="str">
        <f>IFERROR(VLOOKUP(D381,Table14[],3,0),"")</f>
        <v/>
      </c>
      <c r="H381" t="str">
        <f>IF(LEN(Table13[[#This Row],[Vlookup_by_thana name]])=0,Table13[[#This Row],[vlookup_by_branch name]],Table13[[#This Row],[Vlookup_by_thana name]])</f>
        <v>Kamalapur, Motijheel, Dhaka 1000</v>
      </c>
      <c r="I381" s="23"/>
      <c r="L381" s="96" t="s">
        <v>2943</v>
      </c>
    </row>
    <row r="382" spans="1:12" ht="16.5" thickTop="1" thickBot="1">
      <c r="A382" s="131" t="s">
        <v>3125</v>
      </c>
      <c r="B382" s="132" t="s">
        <v>3110</v>
      </c>
      <c r="C382" s="132" t="s">
        <v>3126</v>
      </c>
      <c r="D382" s="123" t="s">
        <v>551</v>
      </c>
      <c r="E382" s="139" t="s">
        <v>564</v>
      </c>
      <c r="F382" t="str">
        <f t="shared" si="5"/>
        <v/>
      </c>
      <c r="G382" t="str">
        <f>IFERROR(VLOOKUP(D382,Table14[],3,0),"")</f>
        <v>House 2, Road 14, Sobhanbagh, Mirpur Road, Zigatola, Dhanmondi, Dhaka 1209</v>
      </c>
      <c r="H382" t="str">
        <f>IF(LEN(Table13[[#This Row],[Vlookup_by_thana name]])=0,Table13[[#This Row],[vlookup_by_branch name]],Table13[[#This Row],[Vlookup_by_thana name]])</f>
        <v>House 2, Road 14, Sobhanbagh, Mirpur Road, Zigatola, Dhanmondi, Dhaka 1209</v>
      </c>
      <c r="I382" s="23"/>
      <c r="L382" s="96" t="s">
        <v>2901</v>
      </c>
    </row>
    <row r="383" spans="1:12" ht="16.5" thickTop="1" thickBot="1">
      <c r="A383" s="133" t="s">
        <v>3127</v>
      </c>
      <c r="B383" s="134" t="s">
        <v>3110</v>
      </c>
      <c r="C383" s="134" t="s">
        <v>3128</v>
      </c>
      <c r="D383" s="124" t="s">
        <v>482</v>
      </c>
      <c r="E383" s="140" t="s">
        <v>565</v>
      </c>
      <c r="F383" t="str">
        <f t="shared" si="5"/>
        <v>Karzon Hall, Shahbagh, Dhaka 1000</v>
      </c>
      <c r="G383" t="str">
        <f>IFERROR(VLOOKUP(D383,Table14[],3,0),"")</f>
        <v/>
      </c>
      <c r="H383" t="str">
        <f>IF(LEN(Table13[[#This Row],[Vlookup_by_thana name]])=0,Table13[[#This Row],[vlookup_by_branch name]],Table13[[#This Row],[Vlookup_by_thana name]])</f>
        <v>Karzon Hall, Shahbagh, Dhaka 1000</v>
      </c>
      <c r="I383" s="23"/>
      <c r="L383" s="96" t="s">
        <v>2897</v>
      </c>
    </row>
    <row r="384" spans="1:12" ht="16.5" thickTop="1" thickBot="1">
      <c r="A384" s="131" t="s">
        <v>3129</v>
      </c>
      <c r="B384" s="132" t="s">
        <v>3110</v>
      </c>
      <c r="C384" s="132" t="s">
        <v>3130</v>
      </c>
      <c r="D384" s="123" t="s">
        <v>489</v>
      </c>
      <c r="E384" s="139" t="s">
        <v>566</v>
      </c>
      <c r="F384" t="str">
        <f t="shared" si="5"/>
        <v>Mouchak, Ramna, Dhaka 1217</v>
      </c>
      <c r="G384" t="str">
        <f>IFERROR(VLOOKUP(D384,Table14[],3,0),"")</f>
        <v>18 Bangabandhu Avenue, Ramna, Dhaka 1000</v>
      </c>
      <c r="H384" t="str">
        <f>IF(LEN(Table13[[#This Row],[Vlookup_by_thana name]])=0,Table13[[#This Row],[vlookup_by_branch name]],Table13[[#This Row],[Vlookup_by_thana name]])</f>
        <v>18 Bangabandhu Avenue, Ramna, Dhaka 1000</v>
      </c>
      <c r="I384" s="23"/>
      <c r="L384" s="96" t="s">
        <v>2993</v>
      </c>
    </row>
    <row r="385" spans="1:12" ht="16.5" thickTop="1" thickBot="1">
      <c r="A385" s="133" t="s">
        <v>3131</v>
      </c>
      <c r="B385" s="134" t="s">
        <v>3132</v>
      </c>
      <c r="C385" s="134" t="s">
        <v>3133</v>
      </c>
      <c r="D385" s="124" t="s">
        <v>567</v>
      </c>
      <c r="E385" s="140" t="s">
        <v>567</v>
      </c>
      <c r="F385" t="str">
        <f t="shared" si="5"/>
        <v>Pallabi, Dhaka</v>
      </c>
      <c r="G385" t="str">
        <f>IFERROR(VLOOKUP(D385,Table14[],3,0),"")</f>
        <v>Pallabi, Dhaka</v>
      </c>
      <c r="H385" t="str">
        <f>IF(LEN(Table13[[#This Row],[Vlookup_by_thana name]])=0,Table13[[#This Row],[vlookup_by_branch name]],Table13[[#This Row],[Vlookup_by_thana name]])</f>
        <v>Pallabi, Dhaka</v>
      </c>
      <c r="I385" s="23"/>
      <c r="L385" s="96" t="s">
        <v>2977</v>
      </c>
    </row>
    <row r="386" spans="1:12" ht="16.5" thickTop="1" thickBot="1">
      <c r="A386" s="131" t="s">
        <v>3134</v>
      </c>
      <c r="B386" s="132" t="s">
        <v>3132</v>
      </c>
      <c r="C386" s="132" t="s">
        <v>3135</v>
      </c>
      <c r="D386" s="123" t="s">
        <v>305</v>
      </c>
      <c r="E386" s="139" t="s">
        <v>568</v>
      </c>
      <c r="F386" t="str">
        <f t="shared" si="5"/>
        <v/>
      </c>
      <c r="G386" t="str">
        <f>IFERROR(VLOOKUP(D386,Table14[],3,0),"")</f>
        <v>71/C Asad Avenue, Mohammadpur, Dhaka 1207</v>
      </c>
      <c r="H386" t="str">
        <f>IF(LEN(Table13[[#This Row],[Vlookup_by_thana name]])=0,Table13[[#This Row],[vlookup_by_branch name]],Table13[[#This Row],[Vlookup_by_thana name]])</f>
        <v>71/C Asad Avenue, Mohammadpur, Dhaka 1207</v>
      </c>
      <c r="I386" s="23"/>
      <c r="L386" s="96" t="s">
        <v>2957</v>
      </c>
    </row>
    <row r="387" spans="1:12" ht="16.5" thickTop="1" thickBot="1">
      <c r="A387" s="133" t="s">
        <v>3136</v>
      </c>
      <c r="B387" s="134" t="s">
        <v>3132</v>
      </c>
      <c r="C387" s="134" t="s">
        <v>3137</v>
      </c>
      <c r="D387" s="124" t="s">
        <v>569</v>
      </c>
      <c r="E387" s="140" t="s">
        <v>569</v>
      </c>
      <c r="F387" t="str">
        <f t="shared" ref="F387:F450" si="6">IFERROR(VLOOKUP(E387,$A$2:$C$922,3,0),"")</f>
        <v>Gulshan, Dhaka</v>
      </c>
      <c r="G387" t="str">
        <f>IFERROR(VLOOKUP(D387,Table14[],3,0),"")</f>
        <v>Gulshan, Dhaka</v>
      </c>
      <c r="H387" t="str">
        <f>IF(LEN(Table13[[#This Row],[Vlookup_by_thana name]])=0,Table13[[#This Row],[vlookup_by_branch name]],Table13[[#This Row],[Vlookup_by_thana name]])</f>
        <v>Gulshan, Dhaka</v>
      </c>
      <c r="I387" s="23"/>
      <c r="L387" s="96" t="s">
        <v>2919</v>
      </c>
    </row>
    <row r="388" spans="1:12" ht="16.5" thickTop="1" thickBot="1">
      <c r="A388" s="131" t="s">
        <v>3138</v>
      </c>
      <c r="B388" s="132" t="s">
        <v>3132</v>
      </c>
      <c r="C388" s="132" t="s">
        <v>3139</v>
      </c>
      <c r="D388" s="123" t="s">
        <v>471</v>
      </c>
      <c r="E388" s="139" t="s">
        <v>570</v>
      </c>
      <c r="F388" t="str">
        <f t="shared" si="6"/>
        <v/>
      </c>
      <c r="G388" t="str">
        <f>IFERROR(VLOOKUP(D388,Table14[],3,0),"")</f>
        <v/>
      </c>
      <c r="H388" s="143" t="s">
        <v>2985</v>
      </c>
      <c r="I388" s="23" t="s">
        <v>4181</v>
      </c>
      <c r="L388" s="96" t="s">
        <v>2985</v>
      </c>
    </row>
    <row r="389" spans="1:12" ht="16.5" thickTop="1" thickBot="1">
      <c r="A389" s="133" t="s">
        <v>3140</v>
      </c>
      <c r="B389" s="134" t="s">
        <v>3132</v>
      </c>
      <c r="C389" s="134" t="s">
        <v>3141</v>
      </c>
      <c r="D389" s="124" t="s">
        <v>572</v>
      </c>
      <c r="E389" s="140" t="s">
        <v>571</v>
      </c>
      <c r="F389" t="str">
        <f t="shared" si="6"/>
        <v>Rayer Bazar, Dhaka</v>
      </c>
      <c r="G389" t="str">
        <f>IFERROR(VLOOKUP(D389,Table14[],3,0),"")</f>
        <v/>
      </c>
      <c r="H389" t="str">
        <f>IF(LEN(Table13[[#This Row],[Vlookup_by_thana name]])=0,Table13[[#This Row],[vlookup_by_branch name]],Table13[[#This Row],[Vlookup_by_thana name]])</f>
        <v>Rayer Bazar, Dhaka</v>
      </c>
      <c r="I389" s="23"/>
      <c r="L389" s="96" t="s">
        <v>2997</v>
      </c>
    </row>
    <row r="390" spans="1:12" ht="16.5" thickTop="1" thickBot="1">
      <c r="A390" s="131" t="s">
        <v>622</v>
      </c>
      <c r="B390" s="132" t="s">
        <v>3132</v>
      </c>
      <c r="C390" s="132" t="s">
        <v>3142</v>
      </c>
      <c r="D390" s="123" t="s">
        <v>467</v>
      </c>
      <c r="E390" s="139" t="s">
        <v>573</v>
      </c>
      <c r="F390" t="str">
        <f t="shared" si="6"/>
        <v>121/1 Lutfor Rahman Road, Nawabpur, Kotwali, Dhaka 1200</v>
      </c>
      <c r="G390" t="str">
        <f>IFERROR(VLOOKUP(D390,Table14[],3,0),"")</f>
        <v/>
      </c>
      <c r="H390" t="str">
        <f>IF(LEN(Table13[[#This Row],[Vlookup_by_thana name]])=0,Table13[[#This Row],[vlookup_by_branch name]],Table13[[#This Row],[Vlookup_by_thana name]])</f>
        <v>121/1 Lutfor Rahman Road, Nawabpur, Kotwali, Dhaka 1200</v>
      </c>
      <c r="I390" s="23"/>
      <c r="L390" s="96" t="s">
        <v>2975</v>
      </c>
    </row>
    <row r="391" spans="1:12" ht="16.5" thickTop="1" thickBot="1">
      <c r="A391" s="133" t="s">
        <v>3132</v>
      </c>
      <c r="B391" s="134" t="s">
        <v>3132</v>
      </c>
      <c r="C391" s="134" t="s">
        <v>3143</v>
      </c>
      <c r="D391" s="124" t="s">
        <v>159</v>
      </c>
      <c r="E391" s="140" t="s">
        <v>574</v>
      </c>
      <c r="F391" t="str">
        <f t="shared" si="6"/>
        <v/>
      </c>
      <c r="G391" t="str">
        <f>IFERROR(VLOOKUP(D391,Table14[],3,0),"")</f>
        <v>Kalakopa, Nawabganj, Dhaka</v>
      </c>
      <c r="H391" t="str">
        <f>IF(LEN(Table13[[#This Row],[Vlookup_by_thana name]])=0,Table13[[#This Row],[vlookup_by_branch name]],Table13[[#This Row],[Vlookup_by_thana name]])</f>
        <v>Kalakopa, Nawabganj, Dhaka</v>
      </c>
      <c r="I391" s="23"/>
      <c r="L391" s="96" t="s">
        <v>2969</v>
      </c>
    </row>
    <row r="392" spans="1:12" ht="16.5" thickTop="1" thickBot="1">
      <c r="A392" s="131" t="s">
        <v>3144</v>
      </c>
      <c r="B392" s="132" t="s">
        <v>3132</v>
      </c>
      <c r="C392" s="132" t="s">
        <v>3145</v>
      </c>
      <c r="D392" s="123" t="s">
        <v>246</v>
      </c>
      <c r="E392" s="139" t="s">
        <v>575</v>
      </c>
      <c r="F392" t="str">
        <f t="shared" si="6"/>
        <v>Panthapath, Dhaka</v>
      </c>
      <c r="G392" t="str">
        <f>IFERROR(VLOOKUP(D392,Table14[],3,0),"")</f>
        <v/>
      </c>
      <c r="H392" t="str">
        <f>IF(LEN(Table13[[#This Row],[Vlookup_by_thana name]])=0,Table13[[#This Row],[vlookup_by_branch name]],Table13[[#This Row],[Vlookup_by_thana name]])</f>
        <v>Panthapath, Dhaka</v>
      </c>
      <c r="I392" s="23"/>
      <c r="L392" s="96" t="s">
        <v>2979</v>
      </c>
    </row>
    <row r="393" spans="1:12" ht="16.5" thickTop="1" thickBot="1">
      <c r="A393" s="133" t="s">
        <v>3146</v>
      </c>
      <c r="B393" s="134" t="s">
        <v>3132</v>
      </c>
      <c r="C393" s="134" t="s">
        <v>3147</v>
      </c>
      <c r="D393" s="124" t="s">
        <v>471</v>
      </c>
      <c r="E393" s="140" t="s">
        <v>576</v>
      </c>
      <c r="F393" t="str">
        <f t="shared" si="6"/>
        <v/>
      </c>
      <c r="G393" t="str">
        <f>IFERROR(VLOOKUP(D393,Table14[],3,0),"")</f>
        <v/>
      </c>
      <c r="H393" s="147" t="s">
        <v>4233</v>
      </c>
      <c r="I393" s="23" t="s">
        <v>4190</v>
      </c>
      <c r="L393" s="96" t="s">
        <v>4233</v>
      </c>
    </row>
    <row r="394" spans="1:12" ht="16.5" thickTop="1" thickBot="1">
      <c r="A394" s="131" t="s">
        <v>3148</v>
      </c>
      <c r="B394" s="132" t="s">
        <v>3132</v>
      </c>
      <c r="C394" s="132" t="s">
        <v>3149</v>
      </c>
      <c r="D394" s="123" t="s">
        <v>569</v>
      </c>
      <c r="E394" s="139" t="s">
        <v>577</v>
      </c>
      <c r="F394" t="str">
        <f t="shared" si="6"/>
        <v/>
      </c>
      <c r="G394" t="str">
        <f>IFERROR(VLOOKUP(D394,Table14[],3,0),"")</f>
        <v>Gulshan, Dhaka</v>
      </c>
      <c r="H394" t="str">
        <f>IF(LEN(Table13[[#This Row],[Vlookup_by_thana name]])=0,Table13[[#This Row],[vlookup_by_branch name]],Table13[[#This Row],[Vlookup_by_thana name]])</f>
        <v>Gulshan, Dhaka</v>
      </c>
      <c r="I394" s="23"/>
      <c r="L394" s="96" t="s">
        <v>2919</v>
      </c>
    </row>
    <row r="395" spans="1:12" ht="16.5" thickTop="1" thickBot="1">
      <c r="A395" s="133" t="s">
        <v>3150</v>
      </c>
      <c r="B395" s="134" t="s">
        <v>3132</v>
      </c>
      <c r="C395" s="134" t="s">
        <v>3151</v>
      </c>
      <c r="D395" s="124" t="s">
        <v>579</v>
      </c>
      <c r="E395" s="140" t="s">
        <v>578</v>
      </c>
      <c r="F395" t="str">
        <f t="shared" si="6"/>
        <v/>
      </c>
      <c r="G395" t="str">
        <f>IFERROR(VLOOKUP(D395,Table14[],3,0),"")</f>
        <v>Kamrangirchar, Dhaka</v>
      </c>
      <c r="H395" t="str">
        <f>IF(LEN(Table13[[#This Row],[Vlookup_by_thana name]])=0,Table13[[#This Row],[vlookup_by_branch name]],Table13[[#This Row],[Vlookup_by_thana name]])</f>
        <v>Kamrangirchar, Dhaka</v>
      </c>
      <c r="I395" s="23"/>
      <c r="L395" s="96" t="s">
        <v>2945</v>
      </c>
    </row>
    <row r="396" spans="1:12" ht="16.5" thickTop="1" thickBot="1">
      <c r="A396" s="131" t="s">
        <v>3152</v>
      </c>
      <c r="B396" s="132" t="s">
        <v>3132</v>
      </c>
      <c r="C396" s="132" t="s">
        <v>3153</v>
      </c>
      <c r="D396" s="123" t="s">
        <v>582</v>
      </c>
      <c r="E396" s="139" t="s">
        <v>580</v>
      </c>
      <c r="F396" t="str">
        <f t="shared" si="6"/>
        <v>Tarki Bandar, Gournadi, Barisal</v>
      </c>
      <c r="G396" t="str">
        <f>IFERROR(VLOOKUP(D396,Table14[],3,0),"")</f>
        <v/>
      </c>
      <c r="H396" t="str">
        <f>IF(LEN(Table13[[#This Row],[Vlookup_by_thana name]])=0,Table13[[#This Row],[vlookup_by_branch name]],Table13[[#This Row],[Vlookup_by_thana name]])</f>
        <v>Tarki Bandar, Gournadi, Barisal</v>
      </c>
      <c r="I396" s="23"/>
      <c r="L396" s="96" t="s">
        <v>2462</v>
      </c>
    </row>
    <row r="397" spans="1:12" ht="16.5" thickTop="1" thickBot="1">
      <c r="A397" s="133" t="s">
        <v>3154</v>
      </c>
      <c r="B397" s="134" t="s">
        <v>3132</v>
      </c>
      <c r="C397" s="134" t="s">
        <v>3155</v>
      </c>
      <c r="D397" s="124" t="s">
        <v>585</v>
      </c>
      <c r="E397" s="140" t="s">
        <v>583</v>
      </c>
      <c r="F397" t="str">
        <f t="shared" si="6"/>
        <v>Lebubunia Hat, Barisal</v>
      </c>
      <c r="G397" t="str">
        <f>IFERROR(VLOOKUP(D397,Table14[],3,0),"")</f>
        <v/>
      </c>
      <c r="H397" t="str">
        <f>IF(LEN(Table13[[#This Row],[Vlookup_by_thana name]])=0,Table13[[#This Row],[vlookup_by_branch name]],Table13[[#This Row],[Vlookup_by_thana name]])</f>
        <v>Lebubunia Hat, Barisal</v>
      </c>
      <c r="I397" s="23"/>
      <c r="L397" s="96" t="s">
        <v>2443</v>
      </c>
    </row>
    <row r="398" spans="1:12" ht="16.5" thickTop="1" thickBot="1">
      <c r="A398" s="131" t="s">
        <v>3156</v>
      </c>
      <c r="B398" s="132" t="s">
        <v>3132</v>
      </c>
      <c r="C398" s="132" t="s">
        <v>3157</v>
      </c>
      <c r="D398" s="123" t="s">
        <v>587</v>
      </c>
      <c r="E398" s="139" t="s">
        <v>586</v>
      </c>
      <c r="F398" t="str">
        <f t="shared" si="6"/>
        <v/>
      </c>
      <c r="G398" t="str">
        <f>IFERROR(VLOOKUP(D398,Table14[],3,0),"")</f>
        <v>Agrani Bank Road, Banaripara, Barisal 8530</v>
      </c>
      <c r="H398" t="str">
        <f>IF(LEN(Table13[[#This Row],[Vlookup_by_thana name]])=0,Table13[[#This Row],[vlookup_by_branch name]],Table13[[#This Row],[Vlookup_by_thana name]])</f>
        <v>Agrani Bank Road, Banaripara, Barisal 8530</v>
      </c>
      <c r="I398" s="23"/>
      <c r="L398" s="96" t="s">
        <v>2427</v>
      </c>
    </row>
    <row r="399" spans="1:12" ht="16.5" thickTop="1" thickBot="1">
      <c r="A399" s="133" t="s">
        <v>3158</v>
      </c>
      <c r="B399" s="134" t="s">
        <v>3132</v>
      </c>
      <c r="C399" s="134" t="s">
        <v>3159</v>
      </c>
      <c r="D399" s="124" t="s">
        <v>589</v>
      </c>
      <c r="E399" s="140" t="s">
        <v>588</v>
      </c>
      <c r="F399" t="str">
        <f t="shared" si="6"/>
        <v>Rahutkathi Bandar, Barisal</v>
      </c>
      <c r="G399" t="str">
        <f>IFERROR(VLOOKUP(D399,Table14[],3,0),"")</f>
        <v/>
      </c>
      <c r="H399" t="str">
        <f>IF(LEN(Table13[[#This Row],[Vlookup_by_thana name]])=0,Table13[[#This Row],[vlookup_by_branch name]],Table13[[#This Row],[Vlookup_by_thana name]])</f>
        <v>Rahutkathi Bandar, Barisal</v>
      </c>
      <c r="I399" s="23"/>
      <c r="L399" s="96" t="s">
        <v>2452</v>
      </c>
    </row>
    <row r="400" spans="1:12" ht="16.5" thickTop="1" thickBot="1">
      <c r="A400" s="131" t="s">
        <v>3160</v>
      </c>
      <c r="B400" s="132" t="s">
        <v>3132</v>
      </c>
      <c r="C400" s="132" t="s">
        <v>3161</v>
      </c>
      <c r="D400" s="123" t="s">
        <v>591</v>
      </c>
      <c r="E400" s="139" t="s">
        <v>590</v>
      </c>
      <c r="F400" t="str">
        <f t="shared" si="6"/>
        <v/>
      </c>
      <c r="G400" t="str">
        <f>IFERROR(VLOOKUP(D400,Table14[],3,0),"")</f>
        <v/>
      </c>
      <c r="H400" s="148" t="s">
        <v>4244</v>
      </c>
      <c r="I400" s="23" t="s">
        <v>4192</v>
      </c>
      <c r="L400" s="96" t="s">
        <v>4244</v>
      </c>
    </row>
    <row r="401" spans="1:12" ht="18.75" thickTop="1" thickBot="1">
      <c r="A401" s="133" t="s">
        <v>3162</v>
      </c>
      <c r="B401" s="134" t="s">
        <v>3132</v>
      </c>
      <c r="C401" s="134" t="s">
        <v>3163</v>
      </c>
      <c r="D401" s="124" t="s">
        <v>593</v>
      </c>
      <c r="E401" s="140" t="s">
        <v>592</v>
      </c>
      <c r="F401" t="str">
        <f t="shared" si="6"/>
        <v/>
      </c>
      <c r="G401" t="str">
        <f>IFERROR(VLOOKUP(D401,Table14[],3,0),"")</f>
        <v/>
      </c>
      <c r="H401" s="145" t="s">
        <v>4245</v>
      </c>
      <c r="I401" s="23" t="s">
        <v>4186</v>
      </c>
      <c r="L401" s="96" t="s">
        <v>4245</v>
      </c>
    </row>
    <row r="402" spans="1:12" ht="16.5" thickTop="1" thickBot="1">
      <c r="A402" s="131" t="s">
        <v>3164</v>
      </c>
      <c r="B402" s="132" t="s">
        <v>3132</v>
      </c>
      <c r="C402" s="132" t="s">
        <v>3165</v>
      </c>
      <c r="D402" s="123" t="s">
        <v>595</v>
      </c>
      <c r="E402" s="139" t="s">
        <v>594</v>
      </c>
      <c r="F402" t="str">
        <f t="shared" si="6"/>
        <v>Badarpur, Kotwali, Faridpur 7804</v>
      </c>
      <c r="G402" t="str">
        <f>IFERROR(VLOOKUP(D402,Table14[],3,0),"")</f>
        <v/>
      </c>
      <c r="H402" t="str">
        <f>IF(LEN(Table13[[#This Row],[Vlookup_by_thana name]])=0,Table13[[#This Row],[vlookup_by_branch name]],Table13[[#This Row],[Vlookup_by_thana name]])</f>
        <v>Badarpur, Kotwali, Faridpur 7804</v>
      </c>
      <c r="I402" s="23"/>
      <c r="L402" s="96" t="s">
        <v>3067</v>
      </c>
    </row>
    <row r="403" spans="1:12" ht="16.5" thickTop="1" thickBot="1">
      <c r="A403" s="133" t="s">
        <v>3166</v>
      </c>
      <c r="B403" s="134" t="s">
        <v>3167</v>
      </c>
      <c r="C403" s="134" t="s">
        <v>3168</v>
      </c>
      <c r="D403" s="124" t="s">
        <v>596</v>
      </c>
      <c r="E403" s="140" t="s">
        <v>596</v>
      </c>
      <c r="F403" t="str">
        <f t="shared" si="6"/>
        <v>Bhanga Bazar, Faridpur 7830</v>
      </c>
      <c r="G403" t="str">
        <f>IFERROR(VLOOKUP(D403,Table14[],3,0),"")</f>
        <v>Bhanga Bazar, Faridpur 7830</v>
      </c>
      <c r="H403" t="str">
        <f>IF(LEN(Table13[[#This Row],[Vlookup_by_thana name]])=0,Table13[[#This Row],[vlookup_by_branch name]],Table13[[#This Row],[Vlookup_by_thana name]])</f>
        <v>Bhanga Bazar, Faridpur 7830</v>
      </c>
      <c r="I403" s="23"/>
      <c r="L403" s="96" t="s">
        <v>3069</v>
      </c>
    </row>
    <row r="404" spans="1:12" ht="16.5" thickTop="1" thickBot="1">
      <c r="A404" s="131" t="s">
        <v>3169</v>
      </c>
      <c r="B404" s="132" t="s">
        <v>3167</v>
      </c>
      <c r="C404" s="132" t="s">
        <v>3170</v>
      </c>
      <c r="D404" s="123" t="s">
        <v>595</v>
      </c>
      <c r="E404" s="139" t="s">
        <v>597</v>
      </c>
      <c r="F404" t="str">
        <f t="shared" si="6"/>
        <v/>
      </c>
      <c r="G404" t="str">
        <f>IFERROR(VLOOKUP(D404,Table14[],3,0),"")</f>
        <v/>
      </c>
      <c r="H404" s="143" t="s">
        <v>3073</v>
      </c>
      <c r="I404" s="23" t="s">
        <v>4181</v>
      </c>
      <c r="L404" s="96" t="s">
        <v>3073</v>
      </c>
    </row>
    <row r="405" spans="1:12" ht="16.5" thickTop="1" thickBot="1">
      <c r="A405" s="133" t="s">
        <v>3171</v>
      </c>
      <c r="B405" s="134" t="s">
        <v>3167</v>
      </c>
      <c r="C405" s="134" t="s">
        <v>3167</v>
      </c>
      <c r="D405" s="124" t="s">
        <v>596</v>
      </c>
      <c r="E405" s="140" t="s">
        <v>598</v>
      </c>
      <c r="F405" t="str">
        <f t="shared" si="6"/>
        <v>Maligram Bazar, Bhanga, Faridpur 7830</v>
      </c>
      <c r="G405" t="str">
        <f>IFERROR(VLOOKUP(D405,Table14[],3,0),"")</f>
        <v>Bhanga Bazar, Faridpur 7830</v>
      </c>
      <c r="H405" t="str">
        <f>IF(LEN(Table13[[#This Row],[Vlookup_by_thana name]])=0,Table13[[#This Row],[vlookup_by_branch name]],Table13[[#This Row],[Vlookup_by_thana name]])</f>
        <v>Bhanga Bazar, Faridpur 7830</v>
      </c>
      <c r="I405" s="23"/>
      <c r="L405" s="96" t="s">
        <v>3069</v>
      </c>
    </row>
    <row r="406" spans="1:12" ht="16.5" thickTop="1" thickBot="1">
      <c r="A406" s="131" t="s">
        <v>3167</v>
      </c>
      <c r="B406" s="132" t="s">
        <v>3167</v>
      </c>
      <c r="C406" s="132" t="s">
        <v>3172</v>
      </c>
      <c r="D406" s="123" t="s">
        <v>600</v>
      </c>
      <c r="E406" s="139" t="s">
        <v>599</v>
      </c>
      <c r="F406" t="str">
        <f t="shared" si="6"/>
        <v/>
      </c>
      <c r="G406" t="str">
        <f>IFERROR(VLOOKUP(D406,Table14[],3,0),"")</f>
        <v/>
      </c>
      <c r="H406" s="143" t="s">
        <v>3075</v>
      </c>
      <c r="I406" s="23" t="s">
        <v>4181</v>
      </c>
      <c r="L406" s="96" t="s">
        <v>3075</v>
      </c>
    </row>
    <row r="407" spans="1:12" ht="16.5" thickTop="1" thickBot="1">
      <c r="A407" s="133" t="s">
        <v>3173</v>
      </c>
      <c r="B407" s="134" t="s">
        <v>3167</v>
      </c>
      <c r="C407" s="134" t="s">
        <v>3174</v>
      </c>
      <c r="D407" s="124" t="s">
        <v>595</v>
      </c>
      <c r="E407" s="140" t="s">
        <v>601</v>
      </c>
      <c r="F407" t="str">
        <f t="shared" si="6"/>
        <v/>
      </c>
      <c r="G407" t="str">
        <f>IFERROR(VLOOKUP(D407,Table14[],3,0),"")</f>
        <v/>
      </c>
      <c r="H407" s="143" t="s">
        <v>3077</v>
      </c>
      <c r="I407" s="23" t="s">
        <v>4181</v>
      </c>
      <c r="L407" s="96" t="s">
        <v>3077</v>
      </c>
    </row>
    <row r="408" spans="1:12" ht="16.5" thickTop="1" thickBot="1">
      <c r="A408" s="131" t="s">
        <v>3175</v>
      </c>
      <c r="B408" s="132" t="s">
        <v>3167</v>
      </c>
      <c r="C408" s="132" t="s">
        <v>3176</v>
      </c>
      <c r="D408" s="123" t="s">
        <v>595</v>
      </c>
      <c r="E408" s="139" t="s">
        <v>236</v>
      </c>
      <c r="F408" t="str">
        <f t="shared" si="6"/>
        <v>Thana Road, Kotwali, Faridpur 7800</v>
      </c>
      <c r="G408" t="str">
        <f>IFERROR(VLOOKUP(D408,Table14[],3,0),"")</f>
        <v/>
      </c>
      <c r="H408" t="str">
        <f>IF(LEN(Table13[[#This Row],[Vlookup_by_thana name]])=0,Table13[[#This Row],[vlookup_by_branch name]],Table13[[#This Row],[Vlookup_by_thana name]])</f>
        <v>Thana Road, Kotwali, Faridpur 7800</v>
      </c>
      <c r="I408" s="23"/>
      <c r="L408" s="96" t="s">
        <v>3078</v>
      </c>
    </row>
    <row r="409" spans="1:12" ht="16.5" thickTop="1" thickBot="1">
      <c r="A409" s="133" t="s">
        <v>3177</v>
      </c>
      <c r="B409" s="134" t="s">
        <v>3167</v>
      </c>
      <c r="C409" s="134" t="s">
        <v>3178</v>
      </c>
      <c r="D409" s="124" t="s">
        <v>596</v>
      </c>
      <c r="E409" s="140" t="s">
        <v>602</v>
      </c>
      <c r="F409" t="str">
        <f t="shared" si="6"/>
        <v>Gharua, Bhanga, Faridpur 7830</v>
      </c>
      <c r="G409" t="str">
        <f>IFERROR(VLOOKUP(D409,Table14[],3,0),"")</f>
        <v>Bhanga Bazar, Faridpur 7830</v>
      </c>
      <c r="H409" t="str">
        <f>IF(LEN(Table13[[#This Row],[Vlookup_by_thana name]])=0,Table13[[#This Row],[vlookup_by_branch name]],Table13[[#This Row],[Vlookup_by_thana name]])</f>
        <v>Bhanga Bazar, Faridpur 7830</v>
      </c>
      <c r="I409" s="23"/>
      <c r="L409" s="96" t="s">
        <v>3069</v>
      </c>
    </row>
    <row r="410" spans="1:12" ht="16.5" thickTop="1" thickBot="1">
      <c r="A410" s="131" t="s">
        <v>3179</v>
      </c>
      <c r="B410" s="132" t="s">
        <v>3167</v>
      </c>
      <c r="C410" s="132" t="s">
        <v>3180</v>
      </c>
      <c r="D410" s="123" t="s">
        <v>603</v>
      </c>
      <c r="E410" s="139" t="s">
        <v>603</v>
      </c>
      <c r="F410" t="str">
        <f t="shared" si="6"/>
        <v>Nagarkanda, Faridpur 7731</v>
      </c>
      <c r="G410" t="str">
        <f>IFERROR(VLOOKUP(D410,Table14[],3,0),"")</f>
        <v>Nagarkanda, Faridpur 7731</v>
      </c>
      <c r="H410" t="str">
        <f>IF(LEN(Table13[[#This Row],[Vlookup_by_thana name]])=0,Table13[[#This Row],[vlookup_by_branch name]],Table13[[#This Row],[Vlookup_by_thana name]])</f>
        <v>Nagarkanda, Faridpur 7731</v>
      </c>
      <c r="I410" s="23"/>
      <c r="L410" s="96" t="s">
        <v>3086</v>
      </c>
    </row>
    <row r="411" spans="1:12" ht="16.5" thickTop="1" thickBot="1">
      <c r="A411" s="133" t="s">
        <v>3181</v>
      </c>
      <c r="B411" s="134" t="s">
        <v>3167</v>
      </c>
      <c r="C411" s="134" t="s">
        <v>3182</v>
      </c>
      <c r="D411" s="124" t="s">
        <v>604</v>
      </c>
      <c r="E411" s="140" t="s">
        <v>604</v>
      </c>
      <c r="F411" t="str">
        <f t="shared" si="6"/>
        <v>Sadarpur, Faridpur 7820</v>
      </c>
      <c r="G411" t="str">
        <f>IFERROR(VLOOKUP(D411,Table14[],3,0),"")</f>
        <v>Sadarpur, Faridpur 7820</v>
      </c>
      <c r="H411" t="str">
        <f>IF(LEN(Table13[[#This Row],[Vlookup_by_thana name]])=0,Table13[[#This Row],[vlookup_by_branch name]],Table13[[#This Row],[Vlookup_by_thana name]])</f>
        <v>Sadarpur, Faridpur 7820</v>
      </c>
      <c r="I411" s="23"/>
      <c r="L411" s="96" t="s">
        <v>3090</v>
      </c>
    </row>
    <row r="412" spans="1:12" ht="16.5" thickTop="1" thickBot="1">
      <c r="A412" s="131" t="s">
        <v>3183</v>
      </c>
      <c r="B412" s="132" t="s">
        <v>3167</v>
      </c>
      <c r="C412" s="132" t="s">
        <v>3184</v>
      </c>
      <c r="D412" s="123" t="s">
        <v>595</v>
      </c>
      <c r="E412" s="139" t="s">
        <v>605</v>
      </c>
      <c r="F412" t="str">
        <f t="shared" si="6"/>
        <v/>
      </c>
      <c r="G412" t="str">
        <f>IFERROR(VLOOKUP(D412,Table14[],3,0),"")</f>
        <v/>
      </c>
      <c r="H412" s="143" t="s">
        <v>3092</v>
      </c>
      <c r="I412" s="23" t="s">
        <v>4181</v>
      </c>
      <c r="L412" s="96" t="s">
        <v>3092</v>
      </c>
    </row>
    <row r="413" spans="1:12" ht="16.5" thickTop="1" thickBot="1">
      <c r="A413" s="133" t="s">
        <v>3185</v>
      </c>
      <c r="B413" s="134" t="s">
        <v>3167</v>
      </c>
      <c r="C413" s="134" t="s">
        <v>3186</v>
      </c>
      <c r="D413" s="124" t="s">
        <v>606</v>
      </c>
      <c r="E413" s="140" t="s">
        <v>606</v>
      </c>
      <c r="F413" t="str">
        <f t="shared" si="6"/>
        <v>Boalmari, Faridpur 7860</v>
      </c>
      <c r="G413" t="str">
        <f>IFERROR(VLOOKUP(D413,Table14[],3,0),"")</f>
        <v>Boalmari, Faridpur 7860</v>
      </c>
      <c r="H413" t="str">
        <f>IF(LEN(Table13[[#This Row],[Vlookup_by_thana name]])=0,Table13[[#This Row],[vlookup_by_branch name]],Table13[[#This Row],[Vlookup_by_thana name]])</f>
        <v>Boalmari, Faridpur 7860</v>
      </c>
      <c r="I413" s="23"/>
      <c r="L413" s="96" t="s">
        <v>3071</v>
      </c>
    </row>
    <row r="414" spans="1:12" ht="16.5" thickTop="1" thickBot="1">
      <c r="A414" s="131" t="s">
        <v>2791</v>
      </c>
      <c r="B414" s="132" t="s">
        <v>3167</v>
      </c>
      <c r="C414" s="132" t="s">
        <v>3187</v>
      </c>
      <c r="D414" s="123" t="s">
        <v>607</v>
      </c>
      <c r="E414" s="139" t="s">
        <v>607</v>
      </c>
      <c r="F414" t="str">
        <f t="shared" si="6"/>
        <v>Khan Bhaban, Sadar Road, Muladi, Barisal</v>
      </c>
      <c r="G414" t="str">
        <f>IFERROR(VLOOKUP(D414,Table14[],3,0),"")</f>
        <v>Khan Bhaban, Sadar Road, Muladi, Barisal</v>
      </c>
      <c r="H414" t="str">
        <f>IF(LEN(Table13[[#This Row],[Vlookup_by_thana name]])=0,Table13[[#This Row],[vlookup_by_branch name]],Table13[[#This Row],[Vlookup_by_thana name]])</f>
        <v>Khan Bhaban, Sadar Road, Muladi, Barisal</v>
      </c>
      <c r="I414" s="23"/>
      <c r="L414" s="96" t="s">
        <v>2446</v>
      </c>
    </row>
    <row r="415" spans="1:12" ht="16.5" thickTop="1" thickBot="1">
      <c r="A415" s="133" t="s">
        <v>3188</v>
      </c>
      <c r="B415" s="134" t="s">
        <v>3167</v>
      </c>
      <c r="C415" s="134" t="s">
        <v>3189</v>
      </c>
      <c r="D415" s="124" t="s">
        <v>610</v>
      </c>
      <c r="E415" s="140" t="s">
        <v>608</v>
      </c>
      <c r="F415" t="str">
        <f t="shared" si="6"/>
        <v>Banglabazar, Bhola</v>
      </c>
      <c r="G415" t="str">
        <f>IFERROR(VLOOKUP(D415,Table14[],3,0),"")</f>
        <v>Sadar Road, Daulatkhan, Bhola 8310</v>
      </c>
      <c r="H415" t="str">
        <f>IF(LEN(Table13[[#This Row],[Vlookup_by_thana name]])=0,Table13[[#This Row],[vlookup_by_branch name]],Table13[[#This Row],[Vlookup_by_thana name]])</f>
        <v>Sadar Road, Daulatkhan, Bhola 8310</v>
      </c>
      <c r="I415" s="23"/>
      <c r="L415" s="96" t="s">
        <v>2475</v>
      </c>
    </row>
    <row r="416" spans="1:12" ht="16.5" thickTop="1" thickBot="1">
      <c r="A416" s="131" t="s">
        <v>3190</v>
      </c>
      <c r="B416" s="132" t="s">
        <v>3191</v>
      </c>
      <c r="C416" s="132" t="s">
        <v>3192</v>
      </c>
      <c r="D416" s="123" t="s">
        <v>612</v>
      </c>
      <c r="E416" s="139" t="s">
        <v>611</v>
      </c>
      <c r="F416" t="str">
        <f t="shared" si="6"/>
        <v>Ranirhat Bazar, Bakerganj, Barisal</v>
      </c>
      <c r="G416" t="str">
        <f>IFERROR(VLOOKUP(D416,Table14[],3,0),"")</f>
        <v/>
      </c>
      <c r="H416" t="str">
        <f>IF(LEN(Table13[[#This Row],[Vlookup_by_thana name]])=0,Table13[[#This Row],[vlookup_by_branch name]],Table13[[#This Row],[Vlookup_by_thana name]])</f>
        <v>Ranirhat Bazar, Bakerganj, Barisal</v>
      </c>
      <c r="I416" s="23"/>
      <c r="L416" s="96" t="s">
        <v>2454</v>
      </c>
    </row>
    <row r="417" spans="1:12" ht="18.75" thickTop="1" thickBot="1">
      <c r="A417" s="133" t="s">
        <v>3191</v>
      </c>
      <c r="B417" s="134" t="s">
        <v>3191</v>
      </c>
      <c r="C417" s="134" t="s">
        <v>3193</v>
      </c>
      <c r="D417" s="124" t="s">
        <v>591</v>
      </c>
      <c r="E417" s="140" t="s">
        <v>613</v>
      </c>
      <c r="F417" t="str">
        <f t="shared" si="6"/>
        <v/>
      </c>
      <c r="G417" t="str">
        <f>IFERROR(VLOOKUP(D417,Table14[],3,0),"")</f>
        <v/>
      </c>
      <c r="H417" s="145" t="s">
        <v>4246</v>
      </c>
      <c r="I417" s="23" t="s">
        <v>4192</v>
      </c>
      <c r="L417" s="96" t="s">
        <v>4246</v>
      </c>
    </row>
    <row r="418" spans="1:12" ht="16.5" thickTop="1" thickBot="1">
      <c r="A418" s="131" t="s">
        <v>3194</v>
      </c>
      <c r="B418" s="132" t="s">
        <v>3191</v>
      </c>
      <c r="C418" s="132" t="s">
        <v>3195</v>
      </c>
      <c r="D418" s="123" t="s">
        <v>589</v>
      </c>
      <c r="E418" s="139" t="s">
        <v>614</v>
      </c>
      <c r="F418" t="str">
        <f t="shared" si="6"/>
        <v/>
      </c>
      <c r="G418" t="str">
        <f>IFERROR(VLOOKUP(D418,Table14[],3,0),"")</f>
        <v/>
      </c>
      <c r="H418" s="148" t="s">
        <v>4247</v>
      </c>
      <c r="I418" s="23" t="s">
        <v>4192</v>
      </c>
      <c r="L418" s="96" t="s">
        <v>4247</v>
      </c>
    </row>
    <row r="419" spans="1:12" ht="16.5" thickTop="1" thickBot="1">
      <c r="A419" s="133" t="s">
        <v>3196</v>
      </c>
      <c r="B419" s="134" t="s">
        <v>3191</v>
      </c>
      <c r="C419" s="134" t="s">
        <v>3197</v>
      </c>
      <c r="D419" s="124" t="s">
        <v>607</v>
      </c>
      <c r="E419" s="140" t="s">
        <v>615</v>
      </c>
      <c r="F419" t="str">
        <f t="shared" si="6"/>
        <v/>
      </c>
      <c r="G419" t="str">
        <f>IFERROR(VLOOKUP(D419,Table14[],3,0),"")</f>
        <v>Khan Bhaban, Sadar Road, Muladi, Barisal</v>
      </c>
      <c r="H419" t="str">
        <f>IF(LEN(Table13[[#This Row],[Vlookup_by_thana name]])=0,Table13[[#This Row],[vlookup_by_branch name]],Table13[[#This Row],[Vlookup_by_thana name]])</f>
        <v>Khan Bhaban, Sadar Road, Muladi, Barisal</v>
      </c>
      <c r="I419" s="23"/>
      <c r="L419" s="96" t="s">
        <v>2446</v>
      </c>
    </row>
    <row r="420" spans="1:12" ht="16.5" thickTop="1" thickBot="1">
      <c r="A420" s="131" t="s">
        <v>3198</v>
      </c>
      <c r="B420" s="132" t="s">
        <v>3199</v>
      </c>
      <c r="C420" s="132" t="s">
        <v>3200</v>
      </c>
      <c r="D420" s="123" t="s">
        <v>618</v>
      </c>
      <c r="E420" s="139" t="s">
        <v>616</v>
      </c>
      <c r="F420" t="str">
        <f t="shared" si="6"/>
        <v/>
      </c>
      <c r="G420" t="str">
        <f>IFERROR(VLOOKUP(D420,Table14[],3,0),"")</f>
        <v/>
      </c>
      <c r="H420" s="147" t="s">
        <v>4248</v>
      </c>
      <c r="I420" s="23" t="s">
        <v>4190</v>
      </c>
      <c r="L420" s="96" t="s">
        <v>4248</v>
      </c>
    </row>
    <row r="421" spans="1:12" ht="16.5" thickTop="1" thickBot="1">
      <c r="A421" s="133" t="s">
        <v>3201</v>
      </c>
      <c r="B421" s="134" t="s">
        <v>3199</v>
      </c>
      <c r="C421" s="134" t="s">
        <v>3202</v>
      </c>
      <c r="D421" s="124" t="s">
        <v>620</v>
      </c>
      <c r="E421" s="140" t="s">
        <v>619</v>
      </c>
      <c r="F421" t="str">
        <f t="shared" si="6"/>
        <v>Board Bazar, Gazipur Sadar, Gazipur 1704</v>
      </c>
      <c r="G421" t="str">
        <f>IFERROR(VLOOKUP(D421,Table14[],3,0),"")</f>
        <v/>
      </c>
      <c r="H421" t="str">
        <f>IF(LEN(Table13[[#This Row],[Vlookup_by_thana name]])=0,Table13[[#This Row],[vlookup_by_branch name]],Table13[[#This Row],[Vlookup_by_thana name]])</f>
        <v>Board Bazar, Gazipur Sadar, Gazipur 1704</v>
      </c>
      <c r="I421" s="23"/>
      <c r="L421" s="96" t="s">
        <v>3139</v>
      </c>
    </row>
    <row r="422" spans="1:12" ht="16.5" thickTop="1" thickBot="1">
      <c r="A422" s="131" t="s">
        <v>3072</v>
      </c>
      <c r="B422" s="132" t="s">
        <v>3199</v>
      </c>
      <c r="C422" s="132" t="s">
        <v>3203</v>
      </c>
      <c r="D422" s="123" t="s">
        <v>303</v>
      </c>
      <c r="E422" s="139" t="s">
        <v>621</v>
      </c>
      <c r="F422" t="str">
        <f t="shared" si="6"/>
        <v>Barmi Bazar, Sreepur, Gazipur</v>
      </c>
      <c r="G422" t="str">
        <f>IFERROR(VLOOKUP(D422,Table14[],3,0),"")</f>
        <v>Sreepur, Gazipur 1740</v>
      </c>
      <c r="H422" t="str">
        <f>IF(LEN(Table13[[#This Row],[Vlookup_by_thana name]])=0,Table13[[#This Row],[vlookup_by_branch name]],Table13[[#This Row],[Vlookup_by_thana name]])</f>
        <v>Sreepur, Gazipur 1740</v>
      </c>
      <c r="I422" s="23"/>
      <c r="L422" s="96" t="s">
        <v>3161</v>
      </c>
    </row>
    <row r="423" spans="1:12" ht="16.5" thickTop="1" thickBot="1">
      <c r="A423" s="133" t="s">
        <v>3204</v>
      </c>
      <c r="B423" s="134" t="s">
        <v>3199</v>
      </c>
      <c r="C423" s="134" t="s">
        <v>3205</v>
      </c>
      <c r="D423" s="124" t="s">
        <v>620</v>
      </c>
      <c r="E423" s="140" t="s">
        <v>622</v>
      </c>
      <c r="F423" t="str">
        <f t="shared" si="6"/>
        <v>242 BIDC Road, DUET, Gazipur 1703</v>
      </c>
      <c r="G423" t="str">
        <f>IFERROR(VLOOKUP(D423,Table14[],3,0),"")</f>
        <v/>
      </c>
      <c r="H423" t="str">
        <f>IF(LEN(Table13[[#This Row],[Vlookup_by_thana name]])=0,Table13[[#This Row],[vlookup_by_branch name]],Table13[[#This Row],[Vlookup_by_thana name]])</f>
        <v>242 BIDC Road, DUET, Gazipur 1703</v>
      </c>
      <c r="I423" s="23"/>
      <c r="L423" s="96" t="s">
        <v>3142</v>
      </c>
    </row>
    <row r="424" spans="1:12" ht="16.5" thickTop="1" thickBot="1">
      <c r="A424" s="131" t="s">
        <v>3206</v>
      </c>
      <c r="B424" s="132" t="s">
        <v>3199</v>
      </c>
      <c r="C424" s="132" t="s">
        <v>3207</v>
      </c>
      <c r="D424" s="123" t="s">
        <v>303</v>
      </c>
      <c r="E424" s="139" t="s">
        <v>623</v>
      </c>
      <c r="F424" t="str">
        <f t="shared" si="6"/>
        <v>Goshinga, Sreepur, Gazipur</v>
      </c>
      <c r="G424" t="str">
        <f>IFERROR(VLOOKUP(D424,Table14[],3,0),"")</f>
        <v>Sreepur, Gazipur 1740</v>
      </c>
      <c r="H424" t="str">
        <f>IF(LEN(Table13[[#This Row],[Vlookup_by_thana name]])=0,Table13[[#This Row],[vlookup_by_branch name]],Table13[[#This Row],[Vlookup_by_thana name]])</f>
        <v>Sreepur, Gazipur 1740</v>
      </c>
      <c r="I424" s="23"/>
      <c r="L424" s="96" t="s">
        <v>3161</v>
      </c>
    </row>
    <row r="425" spans="1:12" ht="16.5" thickTop="1" thickBot="1">
      <c r="A425" s="133" t="s">
        <v>3199</v>
      </c>
      <c r="B425" s="134" t="s">
        <v>3199</v>
      </c>
      <c r="C425" s="134" t="s">
        <v>3208</v>
      </c>
      <c r="D425" s="124" t="s">
        <v>620</v>
      </c>
      <c r="E425" s="140" t="s">
        <v>624</v>
      </c>
      <c r="F425" t="str">
        <f t="shared" si="6"/>
        <v/>
      </c>
      <c r="G425" t="str">
        <f>IFERROR(VLOOKUP(D425,Table14[],3,0),"")</f>
        <v/>
      </c>
      <c r="H425" s="147" t="s">
        <v>4249</v>
      </c>
      <c r="I425" s="23" t="s">
        <v>4190</v>
      </c>
      <c r="L425" s="96" t="s">
        <v>4249</v>
      </c>
    </row>
    <row r="426" spans="1:12" ht="16.5" thickTop="1" thickBot="1">
      <c r="A426" s="131" t="s">
        <v>3209</v>
      </c>
      <c r="B426" s="132" t="s">
        <v>3199</v>
      </c>
      <c r="C426" s="132" t="s">
        <v>3210</v>
      </c>
      <c r="D426" s="123" t="s">
        <v>303</v>
      </c>
      <c r="E426" s="139" t="s">
        <v>625</v>
      </c>
      <c r="F426" t="str">
        <f t="shared" si="6"/>
        <v>Kaoraid Bazar, Sreepur, Gazipur</v>
      </c>
      <c r="G426" t="str">
        <f>IFERROR(VLOOKUP(D426,Table14[],3,0),"")</f>
        <v>Sreepur, Gazipur 1740</v>
      </c>
      <c r="H426" t="str">
        <f>IF(LEN(Table13[[#This Row],[Vlookup_by_thana name]])=0,Table13[[#This Row],[vlookup_by_branch name]],Table13[[#This Row],[Vlookup_by_thana name]])</f>
        <v>Sreepur, Gazipur 1740</v>
      </c>
      <c r="I426" s="23"/>
      <c r="L426" s="96" t="s">
        <v>3161</v>
      </c>
    </row>
    <row r="427" spans="1:12" ht="16.5" thickTop="1" thickBot="1">
      <c r="A427" s="133" t="s">
        <v>3211</v>
      </c>
      <c r="B427" s="134" t="s">
        <v>3199</v>
      </c>
      <c r="C427" s="134" t="s">
        <v>3212</v>
      </c>
      <c r="D427" s="124" t="s">
        <v>303</v>
      </c>
      <c r="E427" s="140" t="s">
        <v>626</v>
      </c>
      <c r="F427" t="str">
        <f t="shared" si="6"/>
        <v>Mowna Bazar, Sreepur, Gazipur</v>
      </c>
      <c r="G427" t="str">
        <f>IFERROR(VLOOKUP(D427,Table14[],3,0),"")</f>
        <v>Sreepur, Gazipur 1740</v>
      </c>
      <c r="H427" t="str">
        <f>IF(LEN(Table13[[#This Row],[Vlookup_by_thana name]])=0,Table13[[#This Row],[vlookup_by_branch name]],Table13[[#This Row],[Vlookup_by_thana name]])</f>
        <v>Sreepur, Gazipur 1740</v>
      </c>
      <c r="I427" s="23"/>
      <c r="L427" s="96" t="s">
        <v>3161</v>
      </c>
    </row>
    <row r="428" spans="1:12" ht="16.5" thickTop="1" thickBot="1">
      <c r="A428" s="131" t="s">
        <v>3213</v>
      </c>
      <c r="B428" s="132" t="s">
        <v>3199</v>
      </c>
      <c r="C428" s="132" t="s">
        <v>3214</v>
      </c>
      <c r="D428" s="123" t="s">
        <v>303</v>
      </c>
      <c r="E428" s="139" t="s">
        <v>627</v>
      </c>
      <c r="F428" t="str">
        <f t="shared" si="6"/>
        <v/>
      </c>
      <c r="G428" t="str">
        <f>IFERROR(VLOOKUP(D428,Table14[],3,0),"")</f>
        <v>Sreepur, Gazipur 1740</v>
      </c>
      <c r="H428" t="str">
        <f>IF(LEN(Table13[[#This Row],[Vlookup_by_thana name]])=0,Table13[[#This Row],[vlookup_by_branch name]],Table13[[#This Row],[Vlookup_by_thana name]])</f>
        <v>Sreepur, Gazipur 1740</v>
      </c>
      <c r="I428" s="23"/>
      <c r="L428" s="96" t="s">
        <v>3161</v>
      </c>
    </row>
    <row r="429" spans="1:12" ht="16.5" thickTop="1" thickBot="1">
      <c r="A429" s="133" t="s">
        <v>3215</v>
      </c>
      <c r="B429" s="134" t="s">
        <v>3199</v>
      </c>
      <c r="C429" s="134" t="s">
        <v>3216</v>
      </c>
      <c r="D429" s="124" t="s">
        <v>303</v>
      </c>
      <c r="E429" s="140" t="s">
        <v>303</v>
      </c>
      <c r="F429" t="str">
        <f t="shared" si="6"/>
        <v>Sreepur, Gazipur 1740</v>
      </c>
      <c r="G429" t="str">
        <f>IFERROR(VLOOKUP(D429,Table14[],3,0),"")</f>
        <v>Sreepur, Gazipur 1740</v>
      </c>
      <c r="H429" t="str">
        <f>IF(LEN(Table13[[#This Row],[Vlookup_by_thana name]])=0,Table13[[#This Row],[vlookup_by_branch name]],Table13[[#This Row],[Vlookup_by_thana name]])</f>
        <v>Sreepur, Gazipur 1740</v>
      </c>
      <c r="I429" s="23"/>
      <c r="L429" s="96" t="s">
        <v>3161</v>
      </c>
    </row>
    <row r="430" spans="1:12" ht="16.5" thickTop="1" thickBot="1">
      <c r="A430" s="131" t="s">
        <v>3217</v>
      </c>
      <c r="B430" s="132" t="s">
        <v>3199</v>
      </c>
      <c r="C430" s="132" t="s">
        <v>3218</v>
      </c>
      <c r="D430" s="123" t="s">
        <v>629</v>
      </c>
      <c r="E430" s="139" t="s">
        <v>628</v>
      </c>
      <c r="F430" t="str">
        <f t="shared" si="6"/>
        <v/>
      </c>
      <c r="G430" t="str">
        <f>IFERROR(VLOOKUP(D430,Table14[],3,0),"")</f>
        <v>Kapasia, Gazipur</v>
      </c>
      <c r="H430" t="str">
        <f>IF(LEN(Table13[[#This Row],[Vlookup_by_thana name]])=0,Table13[[#This Row],[vlookup_by_branch name]],Table13[[#This Row],[Vlookup_by_thana name]])</f>
        <v>Kapasia, Gazipur</v>
      </c>
      <c r="I430" s="23"/>
      <c r="L430" s="96" t="s">
        <v>3153</v>
      </c>
    </row>
    <row r="431" spans="1:12" ht="16.5" thickTop="1" thickBot="1">
      <c r="A431" s="133" t="s">
        <v>3219</v>
      </c>
      <c r="B431" s="134" t="s">
        <v>3199</v>
      </c>
      <c r="C431" s="134" t="s">
        <v>3220</v>
      </c>
      <c r="D431" s="124" t="s">
        <v>233</v>
      </c>
      <c r="E431" s="140" t="s">
        <v>630</v>
      </c>
      <c r="F431" t="str">
        <f t="shared" si="6"/>
        <v>Banesa Complex, 26 Anarkali Road, Monnu Nagar, Tongi, Gazipur</v>
      </c>
      <c r="G431" t="str">
        <f>IFERROR(VLOOKUP(D431,Table14[],3,0),"")</f>
        <v/>
      </c>
      <c r="H431" t="str">
        <f>IF(LEN(Table13[[#This Row],[Vlookup_by_thana name]])=0,Table13[[#This Row],[vlookup_by_branch name]],Table13[[#This Row],[Vlookup_by_thana name]])</f>
        <v>Banesa Complex, 26 Anarkali Road, Monnu Nagar, Tongi, Gazipur</v>
      </c>
      <c r="I431" s="23"/>
      <c r="L431" s="96" t="s">
        <v>3165</v>
      </c>
    </row>
    <row r="432" spans="1:12" ht="16.5" thickTop="1" thickBot="1">
      <c r="A432" s="131" t="s">
        <v>3221</v>
      </c>
      <c r="B432" s="132" t="s">
        <v>3199</v>
      </c>
      <c r="C432" s="132" t="s">
        <v>3222</v>
      </c>
      <c r="D432" s="123" t="s">
        <v>620</v>
      </c>
      <c r="E432" s="139" t="s">
        <v>631</v>
      </c>
      <c r="F432" t="str">
        <f t="shared" si="6"/>
        <v>Kashimpur, Gazipur</v>
      </c>
      <c r="G432" t="str">
        <f>IFERROR(VLOOKUP(D432,Table14[],3,0),"")</f>
        <v/>
      </c>
      <c r="H432" t="str">
        <f>IF(LEN(Table13[[#This Row],[Vlookup_by_thana name]])=0,Table13[[#This Row],[vlookup_by_branch name]],Table13[[#This Row],[Vlookup_by_thana name]])</f>
        <v>Kashimpur, Gazipur</v>
      </c>
      <c r="I432" s="23"/>
      <c r="L432" s="96" t="s">
        <v>3155</v>
      </c>
    </row>
    <row r="433" spans="1:12" ht="16.5" thickTop="1" thickBot="1">
      <c r="A433" s="133" t="s">
        <v>3223</v>
      </c>
      <c r="B433" s="134" t="s">
        <v>3199</v>
      </c>
      <c r="C433" s="134" t="s">
        <v>3224</v>
      </c>
      <c r="D433" s="124" t="s">
        <v>629</v>
      </c>
      <c r="E433" s="140" t="s">
        <v>632</v>
      </c>
      <c r="F433" t="str">
        <f t="shared" si="6"/>
        <v>Ghagotia Chala, Chalar Bazar, Kapasia, Gazipur</v>
      </c>
      <c r="G433" t="str">
        <f>IFERROR(VLOOKUP(D433,Table14[],3,0),"")</f>
        <v>Kapasia, Gazipur</v>
      </c>
      <c r="H433" t="str">
        <f>IF(LEN(Table13[[#This Row],[Vlookup_by_thana name]])=0,Table13[[#This Row],[vlookup_by_branch name]],Table13[[#This Row],[Vlookup_by_thana name]])</f>
        <v>Kapasia, Gazipur</v>
      </c>
      <c r="I433" s="23"/>
      <c r="L433" s="96" t="s">
        <v>3153</v>
      </c>
    </row>
    <row r="434" spans="1:12" ht="16.5" thickTop="1" thickBot="1">
      <c r="A434" s="131" t="s">
        <v>3225</v>
      </c>
      <c r="B434" s="132" t="s">
        <v>3226</v>
      </c>
      <c r="C434" s="132" t="s">
        <v>3227</v>
      </c>
      <c r="D434" s="123" t="s">
        <v>629</v>
      </c>
      <c r="E434" s="139" t="s">
        <v>629</v>
      </c>
      <c r="F434" t="str">
        <f t="shared" si="6"/>
        <v>Kapasia, Gazipur</v>
      </c>
      <c r="G434" t="str">
        <f>IFERROR(VLOOKUP(D434,Table14[],3,0),"")</f>
        <v>Kapasia, Gazipur</v>
      </c>
      <c r="H434" t="str">
        <f>IF(LEN(Table13[[#This Row],[Vlookup_by_thana name]])=0,Table13[[#This Row],[vlookup_by_branch name]],Table13[[#This Row],[Vlookup_by_thana name]])</f>
        <v>Kapasia, Gazipur</v>
      </c>
      <c r="I434" s="23"/>
      <c r="L434" s="96" t="s">
        <v>3153</v>
      </c>
    </row>
    <row r="435" spans="1:12" ht="16.5" thickTop="1" thickBot="1">
      <c r="A435" s="133" t="s">
        <v>3228</v>
      </c>
      <c r="B435" s="134" t="s">
        <v>3226</v>
      </c>
      <c r="C435" s="134" t="s">
        <v>3229</v>
      </c>
      <c r="D435" s="124" t="s">
        <v>173</v>
      </c>
      <c r="E435" s="140" t="s">
        <v>633</v>
      </c>
      <c r="F435" t="str">
        <f t="shared" si="6"/>
        <v>Kolapacua, Jamalpur, Kaliganj, Gazipur 1613</v>
      </c>
      <c r="G435" t="str">
        <f>IFERROR(VLOOKUP(D435,Table14[],3,0),"")</f>
        <v>Naldanga Bazar, Kaliganj, Jhenaidah 7300</v>
      </c>
      <c r="H435" t="str">
        <f>IF(LEN(Table13[[#This Row],[Vlookup_by_thana name]])=0,Table13[[#This Row],[vlookup_by_branch name]],Table13[[#This Row],[Vlookup_by_thana name]])</f>
        <v>Naldanga Bazar, Kaliganj, Jhenaidah 7300</v>
      </c>
      <c r="I435" s="23"/>
      <c r="L435" s="96" t="s">
        <v>3280</v>
      </c>
    </row>
    <row r="436" spans="1:12" ht="16.5" thickTop="1" thickBot="1">
      <c r="A436" s="131" t="s">
        <v>3230</v>
      </c>
      <c r="B436" s="132" t="s">
        <v>3226</v>
      </c>
      <c r="C436" s="132" t="s">
        <v>3231</v>
      </c>
      <c r="D436" s="123" t="s">
        <v>181</v>
      </c>
      <c r="E436" s="139" t="s">
        <v>150</v>
      </c>
      <c r="F436" t="str">
        <f t="shared" si="6"/>
        <v>120 Bangabandhu Sarak, Gopalganj 8100</v>
      </c>
      <c r="G436" t="str">
        <f>IFERROR(VLOOKUP(D436,Table14[],3,0),"")</f>
        <v/>
      </c>
      <c r="H436" t="str">
        <f>IF(LEN(Table13[[#This Row],[Vlookup_by_thana name]])=0,Table13[[#This Row],[vlookup_by_branch name]],Table13[[#This Row],[Vlookup_by_thana name]])</f>
        <v>120 Bangabandhu Sarak, Gopalganj 8100</v>
      </c>
      <c r="I436" s="23"/>
      <c r="L436" s="96" t="s">
        <v>3172</v>
      </c>
    </row>
    <row r="437" spans="1:12" ht="16.5" thickTop="1" thickBot="1">
      <c r="A437" s="133" t="s">
        <v>3232</v>
      </c>
      <c r="B437" s="134" t="s">
        <v>3226</v>
      </c>
      <c r="C437" s="134" t="s">
        <v>3233</v>
      </c>
      <c r="D437" s="124" t="s">
        <v>151</v>
      </c>
      <c r="E437" s="140" t="s">
        <v>634</v>
      </c>
      <c r="F437" t="str">
        <f t="shared" si="6"/>
        <v>Jalirpar, Mukshudpur, Gopalganj 7911</v>
      </c>
      <c r="G437" t="str">
        <f>IFERROR(VLOOKUP(D437,Table14[],3,0),"")</f>
        <v>Mukshudpur, Gopalganj</v>
      </c>
      <c r="H437" t="str">
        <f>IF(LEN(Table13[[#This Row],[Vlookup_by_thana name]])=0,Table13[[#This Row],[vlookup_by_branch name]],Table13[[#This Row],[Vlookup_by_thana name]])</f>
        <v>Mukshudpur, Gopalganj</v>
      </c>
      <c r="I437" s="23"/>
      <c r="L437" s="96" t="s">
        <v>3184</v>
      </c>
    </row>
    <row r="438" spans="1:12" ht="16.5" thickTop="1" thickBot="1">
      <c r="A438" s="131" t="s">
        <v>3234</v>
      </c>
      <c r="B438" s="132" t="s">
        <v>3226</v>
      </c>
      <c r="C438" s="132" t="s">
        <v>3235</v>
      </c>
      <c r="D438" s="123" t="s">
        <v>151</v>
      </c>
      <c r="E438" s="139" t="s">
        <v>635</v>
      </c>
      <c r="F438" t="str">
        <f t="shared" si="6"/>
        <v>Jhutigram, Mukshudpur, Gopalganj</v>
      </c>
      <c r="G438" t="str">
        <f>IFERROR(VLOOKUP(D438,Table14[],3,0),"")</f>
        <v>Mukshudpur, Gopalganj</v>
      </c>
      <c r="H438" t="str">
        <f>IF(LEN(Table13[[#This Row],[Vlookup_by_thana name]])=0,Table13[[#This Row],[vlookup_by_branch name]],Table13[[#This Row],[Vlookup_by_thana name]])</f>
        <v>Mukshudpur, Gopalganj</v>
      </c>
      <c r="I438" s="23"/>
      <c r="L438" s="96" t="s">
        <v>3184</v>
      </c>
    </row>
    <row r="439" spans="1:12" ht="16.5" thickTop="1" thickBot="1">
      <c r="A439" s="133" t="s">
        <v>3236</v>
      </c>
      <c r="B439" s="134" t="s">
        <v>3226</v>
      </c>
      <c r="C439" s="134" t="s">
        <v>3237</v>
      </c>
      <c r="D439" s="124" t="s">
        <v>155</v>
      </c>
      <c r="E439" s="140" t="s">
        <v>155</v>
      </c>
      <c r="F439" t="str">
        <f t="shared" si="6"/>
        <v/>
      </c>
      <c r="G439" t="str">
        <f>IFERROR(VLOOKUP(D439,Table14[],3,0),"")</f>
        <v/>
      </c>
      <c r="H439" s="147" t="s">
        <v>4250</v>
      </c>
      <c r="I439" s="23" t="s">
        <v>4190</v>
      </c>
      <c r="L439" s="96" t="s">
        <v>4250</v>
      </c>
    </row>
    <row r="440" spans="1:12" ht="16.5" thickTop="1" thickBot="1">
      <c r="A440" s="131" t="s">
        <v>3238</v>
      </c>
      <c r="B440" s="132" t="s">
        <v>3226</v>
      </c>
      <c r="C440" s="132" t="s">
        <v>3239</v>
      </c>
      <c r="D440" s="123" t="s">
        <v>151</v>
      </c>
      <c r="E440" s="139" t="s">
        <v>151</v>
      </c>
      <c r="F440" t="str">
        <f t="shared" si="6"/>
        <v>Mukshudpur, Gopalganj</v>
      </c>
      <c r="G440" t="str">
        <f>IFERROR(VLOOKUP(D440,Table14[],3,0),"")</f>
        <v>Mukshudpur, Gopalganj</v>
      </c>
      <c r="H440" t="str">
        <f>IF(LEN(Table13[[#This Row],[Vlookup_by_thana name]])=0,Table13[[#This Row],[vlookup_by_branch name]],Table13[[#This Row],[Vlookup_by_thana name]])</f>
        <v>Mukshudpur, Gopalganj</v>
      </c>
      <c r="I440" s="23"/>
      <c r="L440" s="96" t="s">
        <v>3184</v>
      </c>
    </row>
    <row r="441" spans="1:12" ht="16.5" thickTop="1" thickBot="1">
      <c r="A441" s="133" t="s">
        <v>3240</v>
      </c>
      <c r="B441" s="134" t="s">
        <v>3226</v>
      </c>
      <c r="C441" s="134" t="s">
        <v>3241</v>
      </c>
      <c r="D441" s="124" t="s">
        <v>181</v>
      </c>
      <c r="E441" s="140" t="s">
        <v>636</v>
      </c>
      <c r="F441" t="str">
        <f t="shared" si="6"/>
        <v/>
      </c>
      <c r="G441" t="str">
        <f>IFERROR(VLOOKUP(D441,Table14[],3,0),"")</f>
        <v/>
      </c>
      <c r="H441" s="143" t="s">
        <v>3186</v>
      </c>
      <c r="I441" s="23" t="s">
        <v>4181</v>
      </c>
      <c r="L441" s="96" t="s">
        <v>3186</v>
      </c>
    </row>
    <row r="442" spans="1:12" ht="16.5" thickTop="1" thickBot="1">
      <c r="A442" s="131" t="s">
        <v>3242</v>
      </c>
      <c r="B442" s="132" t="s">
        <v>3226</v>
      </c>
      <c r="C442" s="132" t="s">
        <v>3243</v>
      </c>
      <c r="D442" s="123" t="s">
        <v>637</v>
      </c>
      <c r="E442" s="139" t="s">
        <v>637</v>
      </c>
      <c r="F442" t="str">
        <f t="shared" si="6"/>
        <v>Tungipara, Gopalganj 8120</v>
      </c>
      <c r="G442" t="str">
        <f>IFERROR(VLOOKUP(D442,Table14[],3,0),"")</f>
        <v>Tungipara, Gopalganj 8120</v>
      </c>
      <c r="H442" t="str">
        <f>IF(LEN(Table13[[#This Row],[Vlookup_by_thana name]])=0,Table13[[#This Row],[vlookup_by_branch name]],Table13[[#This Row],[Vlookup_by_thana name]])</f>
        <v>Tungipara, Gopalganj 8120</v>
      </c>
      <c r="I442" s="23"/>
      <c r="L442" s="96" t="s">
        <v>3189</v>
      </c>
    </row>
    <row r="443" spans="1:12" ht="16.5" thickTop="1" thickBot="1">
      <c r="A443" s="133" t="s">
        <v>3244</v>
      </c>
      <c r="B443" s="134" t="s">
        <v>3226</v>
      </c>
      <c r="C443" s="134" t="s">
        <v>3245</v>
      </c>
      <c r="D443" s="124" t="s">
        <v>153</v>
      </c>
      <c r="E443" s="140" t="s">
        <v>638</v>
      </c>
      <c r="F443" t="str">
        <f t="shared" si="6"/>
        <v>Kotalipara, Gopalganj 8110</v>
      </c>
      <c r="G443" t="str">
        <f>IFERROR(VLOOKUP(D443,Table14[],3,0),"")</f>
        <v/>
      </c>
      <c r="H443" t="str">
        <f>IF(LEN(Table13[[#This Row],[Vlookup_by_thana name]])=0,Table13[[#This Row],[vlookup_by_branch name]],Table13[[#This Row],[Vlookup_by_thana name]])</f>
        <v>Kotalipara, Gopalganj 8110</v>
      </c>
      <c r="I443" s="23"/>
      <c r="L443" s="96" t="s">
        <v>3182</v>
      </c>
    </row>
    <row r="444" spans="1:12" ht="18.75" thickTop="1" thickBot="1">
      <c r="A444" s="131" t="s">
        <v>3246</v>
      </c>
      <c r="B444" s="132" t="s">
        <v>3226</v>
      </c>
      <c r="C444" s="132" t="s">
        <v>3247</v>
      </c>
      <c r="D444" s="123" t="s">
        <v>454</v>
      </c>
      <c r="E444" s="139" t="s">
        <v>639</v>
      </c>
      <c r="F444" t="str">
        <f t="shared" si="6"/>
        <v/>
      </c>
      <c r="G444" t="str">
        <f>IFERROR(VLOOKUP(D444,Table14[],3,0),"")</f>
        <v/>
      </c>
      <c r="H444" s="145" t="s">
        <v>4251</v>
      </c>
      <c r="I444" s="23" t="s">
        <v>4186</v>
      </c>
      <c r="L444" s="96" t="s">
        <v>4251</v>
      </c>
    </row>
    <row r="445" spans="1:12" ht="16.5" thickTop="1" thickBot="1">
      <c r="A445" s="133" t="s">
        <v>902</v>
      </c>
      <c r="B445" s="134" t="s">
        <v>3226</v>
      </c>
      <c r="C445" s="134" t="s">
        <v>3248</v>
      </c>
      <c r="D445" s="124" t="s">
        <v>642</v>
      </c>
      <c r="E445" s="140" t="s">
        <v>640</v>
      </c>
      <c r="F445" t="str">
        <f t="shared" si="6"/>
        <v/>
      </c>
      <c r="G445" t="str">
        <f>IFERROR(VLOOKUP(D445,Table14[],3,0),"")</f>
        <v>Simultala Bazar, Sarishabari, Jamalpur 2050</v>
      </c>
      <c r="H445" t="str">
        <f>IF(LEN(Table13[[#This Row],[Vlookup_by_thana name]])=0,Table13[[#This Row],[vlookup_by_branch name]],Table13[[#This Row],[Vlookup_by_thana name]])</f>
        <v>Simultala Bazar, Sarishabari, Jamalpur 2050</v>
      </c>
      <c r="I445" s="23"/>
      <c r="L445" s="96" t="s">
        <v>3220</v>
      </c>
    </row>
    <row r="446" spans="1:12" ht="16.5" thickTop="1" thickBot="1">
      <c r="A446" s="131" t="s">
        <v>3249</v>
      </c>
      <c r="B446" s="132" t="s">
        <v>3226</v>
      </c>
      <c r="C446" s="132" t="s">
        <v>3250</v>
      </c>
      <c r="D446" s="123" t="s">
        <v>644</v>
      </c>
      <c r="E446" s="139" t="s">
        <v>643</v>
      </c>
      <c r="F446" t="str">
        <f t="shared" si="6"/>
        <v/>
      </c>
      <c r="G446" t="str">
        <f>IFERROR(VLOOKUP(D446,Table14[],3,0),"")</f>
        <v/>
      </c>
      <c r="H446" s="143" t="s">
        <v>3203</v>
      </c>
      <c r="I446" s="23" t="s">
        <v>4181</v>
      </c>
      <c r="L446" s="96" t="s">
        <v>3203</v>
      </c>
    </row>
    <row r="447" spans="1:12" ht="16.5" thickTop="1" thickBot="1">
      <c r="A447" s="133" t="s">
        <v>3251</v>
      </c>
      <c r="B447" s="134" t="s">
        <v>3226</v>
      </c>
      <c r="C447" s="134" t="s">
        <v>3252</v>
      </c>
      <c r="D447" s="124" t="s">
        <v>644</v>
      </c>
      <c r="E447" s="140" t="s">
        <v>645</v>
      </c>
      <c r="F447" t="str">
        <f t="shared" si="6"/>
        <v>Hazipur Bazar, Hazipur, Jamalpur 2000</v>
      </c>
      <c r="G447" t="str">
        <f>IFERROR(VLOOKUP(D447,Table14[],3,0),"")</f>
        <v/>
      </c>
      <c r="H447" t="str">
        <f>IF(LEN(Table13[[#This Row],[Vlookup_by_thana name]])=0,Table13[[#This Row],[vlookup_by_branch name]],Table13[[#This Row],[Vlookup_by_thana name]])</f>
        <v>Hazipur Bazar, Hazipur, Jamalpur 2000</v>
      </c>
      <c r="I447" s="23"/>
      <c r="L447" s="96" t="s">
        <v>3205</v>
      </c>
    </row>
    <row r="448" spans="1:12" ht="16.5" thickTop="1" thickBot="1">
      <c r="A448" s="131" t="s">
        <v>3253</v>
      </c>
      <c r="B448" s="132" t="s">
        <v>3226</v>
      </c>
      <c r="C448" s="132" t="s">
        <v>3254</v>
      </c>
      <c r="D448" s="123" t="s">
        <v>644</v>
      </c>
      <c r="E448" s="139" t="s">
        <v>641</v>
      </c>
      <c r="F448" t="str">
        <f t="shared" si="6"/>
        <v>Tamaltala, Jamalpur 2000</v>
      </c>
      <c r="G448" t="str">
        <f>IFERROR(VLOOKUP(D448,Table14[],3,0),"")</f>
        <v/>
      </c>
      <c r="H448" t="str">
        <f>IF(LEN(Table13[[#This Row],[Vlookup_by_thana name]])=0,Table13[[#This Row],[vlookup_by_branch name]],Table13[[#This Row],[Vlookup_by_thana name]])</f>
        <v>Tamaltala, Jamalpur 2000</v>
      </c>
      <c r="I448" s="23"/>
      <c r="L448" s="96" t="s">
        <v>3208</v>
      </c>
    </row>
    <row r="449" spans="1:12" ht="16.5" thickTop="1" thickBot="1">
      <c r="A449" s="133" t="s">
        <v>3255</v>
      </c>
      <c r="B449" s="134" t="s">
        <v>3226</v>
      </c>
      <c r="C449" s="134" t="s">
        <v>3256</v>
      </c>
      <c r="D449" s="124" t="s">
        <v>644</v>
      </c>
      <c r="E449" s="140" t="s">
        <v>646</v>
      </c>
      <c r="F449" t="str">
        <f t="shared" si="6"/>
        <v>Jamtali Bazar, Kamal Khan Hat, Jamalpur 2000</v>
      </c>
      <c r="G449" t="str">
        <f>IFERROR(VLOOKUP(D449,Table14[],3,0),"")</f>
        <v/>
      </c>
      <c r="H449" t="str">
        <f>IF(LEN(Table13[[#This Row],[Vlookup_by_thana name]])=0,Table13[[#This Row],[vlookup_by_branch name]],Table13[[#This Row],[Vlookup_by_thana name]])</f>
        <v>Jamtali Bazar, Kamal Khan Hat, Jamalpur 2000</v>
      </c>
      <c r="I449" s="23"/>
      <c r="L449" s="96" t="s">
        <v>3210</v>
      </c>
    </row>
    <row r="450" spans="1:12" ht="16.5" thickTop="1" thickBot="1">
      <c r="A450" s="131" t="s">
        <v>3257</v>
      </c>
      <c r="B450" s="132" t="s">
        <v>3226</v>
      </c>
      <c r="C450" s="132" t="s">
        <v>3258</v>
      </c>
      <c r="D450" s="123" t="s">
        <v>644</v>
      </c>
      <c r="E450" s="139" t="s">
        <v>647</v>
      </c>
      <c r="F450" t="str">
        <f t="shared" si="6"/>
        <v>Lahirikanda, Jamalpur 2000</v>
      </c>
      <c r="G450" t="str">
        <f>IFERROR(VLOOKUP(D450,Table14[],3,0),"")</f>
        <v/>
      </c>
      <c r="H450" t="str">
        <f>IF(LEN(Table13[[#This Row],[Vlookup_by_thana name]])=0,Table13[[#This Row],[vlookup_by_branch name]],Table13[[#This Row],[Vlookup_by_thana name]])</f>
        <v>Lahirikanda, Jamalpur 2000</v>
      </c>
      <c r="I450" s="23"/>
      <c r="L450" s="96" t="s">
        <v>3214</v>
      </c>
    </row>
    <row r="451" spans="1:12" ht="16.5" thickTop="1" thickBot="1">
      <c r="A451" s="133" t="s">
        <v>3259</v>
      </c>
      <c r="B451" s="134" t="s">
        <v>3226</v>
      </c>
      <c r="C451" s="134" t="s">
        <v>3260</v>
      </c>
      <c r="D451" s="124" t="s">
        <v>644</v>
      </c>
      <c r="E451" s="140" t="s">
        <v>648</v>
      </c>
      <c r="F451" t="str">
        <f t="shared" ref="F451:F514" si="7">IFERROR(VLOOKUP(E451,$A$2:$C$922,3,0),"")</f>
        <v/>
      </c>
      <c r="G451" t="str">
        <f>IFERROR(VLOOKUP(D451,Table14[],3,0),"")</f>
        <v/>
      </c>
      <c r="H451" s="143" t="s">
        <v>3216</v>
      </c>
      <c r="I451" s="23" t="s">
        <v>4181</v>
      </c>
      <c r="L451" s="96" t="s">
        <v>3216</v>
      </c>
    </row>
    <row r="452" spans="1:12" ht="16.5" thickTop="1" thickBot="1">
      <c r="A452" s="131" t="s">
        <v>3261</v>
      </c>
      <c r="B452" s="132" t="s">
        <v>3226</v>
      </c>
      <c r="C452" s="132" t="s">
        <v>3262</v>
      </c>
      <c r="D452" s="123" t="s">
        <v>642</v>
      </c>
      <c r="E452" s="139" t="s">
        <v>649</v>
      </c>
      <c r="F452" t="str">
        <f t="shared" si="7"/>
        <v/>
      </c>
      <c r="G452" t="str">
        <f>IFERROR(VLOOKUP(D452,Table14[],3,0),"")</f>
        <v>Simultala Bazar, Sarishabari, Jamalpur 2050</v>
      </c>
      <c r="H452" t="str">
        <f>IF(LEN(Table13[[#This Row],[Vlookup_by_thana name]])=0,Table13[[#This Row],[vlookup_by_branch name]],Table13[[#This Row],[Vlookup_by_thana name]])</f>
        <v>Simultala Bazar, Sarishabari, Jamalpur 2050</v>
      </c>
      <c r="I452" s="23"/>
      <c r="L452" s="96" t="s">
        <v>3220</v>
      </c>
    </row>
    <row r="453" spans="1:12" ht="16.5" thickTop="1" thickBot="1">
      <c r="A453" s="133" t="s">
        <v>3263</v>
      </c>
      <c r="B453" s="134" t="s">
        <v>3263</v>
      </c>
      <c r="C453" s="134" t="s">
        <v>3264</v>
      </c>
      <c r="D453" s="124" t="s">
        <v>642</v>
      </c>
      <c r="E453" s="140" t="s">
        <v>642</v>
      </c>
      <c r="F453" t="str">
        <f t="shared" si="7"/>
        <v>Simultala Bazar, Sarishabari, Jamalpur 2050</v>
      </c>
      <c r="G453" t="str">
        <f>IFERROR(VLOOKUP(D453,Table14[],3,0),"")</f>
        <v>Simultala Bazar, Sarishabari, Jamalpur 2050</v>
      </c>
      <c r="H453" t="str">
        <f>IF(LEN(Table13[[#This Row],[Vlookup_by_thana name]])=0,Table13[[#This Row],[vlookup_by_branch name]],Table13[[#This Row],[Vlookup_by_thana name]])</f>
        <v>Simultala Bazar, Sarishabari, Jamalpur 2050</v>
      </c>
      <c r="I453" s="23"/>
      <c r="L453" s="96" t="s">
        <v>3220</v>
      </c>
    </row>
    <row r="454" spans="1:12" ht="16.5" thickTop="1" thickBot="1">
      <c r="A454" s="131" t="s">
        <v>3265</v>
      </c>
      <c r="B454" s="132" t="s">
        <v>3266</v>
      </c>
      <c r="C454" s="132" t="s">
        <v>3267</v>
      </c>
      <c r="D454" s="123" t="s">
        <v>644</v>
      </c>
      <c r="E454" s="139" t="s">
        <v>650</v>
      </c>
      <c r="F454" t="str">
        <f t="shared" si="7"/>
        <v/>
      </c>
      <c r="G454" t="str">
        <f>IFERROR(VLOOKUP(D454,Table14[],3,0),"")</f>
        <v/>
      </c>
      <c r="H454" s="143" t="s">
        <v>3222</v>
      </c>
      <c r="I454" s="23" t="s">
        <v>4181</v>
      </c>
      <c r="L454" s="96" t="s">
        <v>3222</v>
      </c>
    </row>
    <row r="455" spans="1:12" ht="16.5" thickTop="1" thickBot="1">
      <c r="A455" s="133" t="s">
        <v>3268</v>
      </c>
      <c r="B455" s="134" t="s">
        <v>3266</v>
      </c>
      <c r="C455" s="134" t="s">
        <v>3269</v>
      </c>
      <c r="D455" s="124" t="s">
        <v>644</v>
      </c>
      <c r="E455" s="140" t="s">
        <v>57</v>
      </c>
      <c r="F455" t="str">
        <f t="shared" si="7"/>
        <v>JM Sengupta Road, Chandpur 3600</v>
      </c>
      <c r="G455" t="str">
        <f>IFERROR(VLOOKUP(D455,Table14[],3,0),"")</f>
        <v/>
      </c>
      <c r="H455" t="str">
        <f>IF(LEN(Table13[[#This Row],[Vlookup_by_thana name]])=0,Table13[[#This Row],[vlookup_by_branch name]],Table13[[#This Row],[Vlookup_by_thana name]])</f>
        <v>JM Sengupta Road, Chandpur 3600</v>
      </c>
      <c r="I455" s="23"/>
      <c r="L455" s="96" t="s">
        <v>2614</v>
      </c>
    </row>
    <row r="456" spans="1:12" ht="16.5" thickTop="1" thickBot="1">
      <c r="A456" s="131" t="s">
        <v>3270</v>
      </c>
      <c r="B456" s="132" t="s">
        <v>3266</v>
      </c>
      <c r="C456" s="132" t="s">
        <v>3271</v>
      </c>
      <c r="D456" s="123" t="s">
        <v>642</v>
      </c>
      <c r="E456" s="139" t="s">
        <v>651</v>
      </c>
      <c r="F456" t="str">
        <f t="shared" si="7"/>
        <v/>
      </c>
      <c r="G456" t="str">
        <f>IFERROR(VLOOKUP(D456,Table14[],3,0),"")</f>
        <v>Simultala Bazar, Sarishabari, Jamalpur 2050</v>
      </c>
      <c r="H456" t="str">
        <f>IF(LEN(Table13[[#This Row],[Vlookup_by_thana name]])=0,Table13[[#This Row],[vlookup_by_branch name]],Table13[[#This Row],[Vlookup_by_thana name]])</f>
        <v>Simultala Bazar, Sarishabari, Jamalpur 2050</v>
      </c>
      <c r="I456" s="23"/>
      <c r="L456" s="96" t="s">
        <v>3220</v>
      </c>
    </row>
    <row r="457" spans="1:12" ht="16.5" thickTop="1" thickBot="1">
      <c r="A457" s="133" t="s">
        <v>3272</v>
      </c>
      <c r="B457" s="134" t="s">
        <v>3266</v>
      </c>
      <c r="C457" s="134" t="s">
        <v>3273</v>
      </c>
      <c r="D457" s="124" t="s">
        <v>653</v>
      </c>
      <c r="E457" s="140" t="s">
        <v>652</v>
      </c>
      <c r="F457" t="str">
        <f t="shared" si="7"/>
        <v>Islampur Bazar, Sarishabari, Jamalpur 2020</v>
      </c>
      <c r="G457" t="str">
        <f>IFERROR(VLOOKUP(D457,Table14[],3,0),"")</f>
        <v>8/2 Islampur Road, Katwali, Dhaka</v>
      </c>
      <c r="H457" t="str">
        <f>IF(LEN(Table13[[#This Row],[Vlookup_by_thana name]])=0,Table13[[#This Row],[vlookup_by_branch name]],Table13[[#This Row],[Vlookup_by_thana name]])</f>
        <v>8/2 Islampur Road, Katwali, Dhaka</v>
      </c>
      <c r="I457" s="23"/>
      <c r="L457" s="96" t="s">
        <v>2929</v>
      </c>
    </row>
    <row r="458" spans="1:12" ht="16.5" thickTop="1" thickBot="1">
      <c r="A458" s="131" t="s">
        <v>3274</v>
      </c>
      <c r="B458" s="132" t="s">
        <v>3266</v>
      </c>
      <c r="C458" s="132" t="s">
        <v>3275</v>
      </c>
      <c r="D458" s="123" t="s">
        <v>655</v>
      </c>
      <c r="E458" s="139" t="s">
        <v>654</v>
      </c>
      <c r="F458" t="str">
        <f t="shared" si="7"/>
        <v/>
      </c>
      <c r="G458" t="str">
        <f>IFERROR(VLOOKUP(D458,Table14[],3,0),"")</f>
        <v/>
      </c>
      <c r="H458" s="147" t="s">
        <v>4252</v>
      </c>
      <c r="I458" s="23" t="s">
        <v>4190</v>
      </c>
      <c r="L458" s="96" t="s">
        <v>4252</v>
      </c>
    </row>
    <row r="459" spans="1:12" ht="18.75" thickTop="1" thickBot="1">
      <c r="A459" s="133" t="s">
        <v>3266</v>
      </c>
      <c r="B459" s="134" t="s">
        <v>3266</v>
      </c>
      <c r="C459" s="134" t="s">
        <v>3276</v>
      </c>
      <c r="D459" s="124" t="s">
        <v>431</v>
      </c>
      <c r="E459" s="140" t="s">
        <v>656</v>
      </c>
      <c r="F459" t="str">
        <f t="shared" si="7"/>
        <v/>
      </c>
      <c r="G459" t="str">
        <f>IFERROR(VLOOKUP(D459,Table14[],3,0),"")</f>
        <v/>
      </c>
      <c r="H459" s="145" t="s">
        <v>4253</v>
      </c>
      <c r="I459" s="23" t="s">
        <v>4186</v>
      </c>
      <c r="L459" s="96" t="s">
        <v>4253</v>
      </c>
    </row>
    <row r="460" spans="1:12" ht="18.75" thickTop="1" thickBot="1">
      <c r="A460" s="131" t="s">
        <v>3277</v>
      </c>
      <c r="B460" s="132" t="s">
        <v>3266</v>
      </c>
      <c r="C460" s="132" t="s">
        <v>3278</v>
      </c>
      <c r="D460" s="123" t="s">
        <v>275</v>
      </c>
      <c r="E460" s="139" t="s">
        <v>657</v>
      </c>
      <c r="F460" t="str">
        <f t="shared" si="7"/>
        <v/>
      </c>
      <c r="G460" t="str">
        <f>IFERROR(VLOOKUP(D460,Table14[],3,0),"")</f>
        <v/>
      </c>
      <c r="H460" s="145" t="s">
        <v>4254</v>
      </c>
      <c r="I460" s="23" t="s">
        <v>4186</v>
      </c>
      <c r="L460" s="96" t="s">
        <v>4254</v>
      </c>
    </row>
    <row r="461" spans="1:12" ht="16.5" thickTop="1" thickBot="1">
      <c r="A461" s="133" t="s">
        <v>3279</v>
      </c>
      <c r="B461" s="134" t="s">
        <v>3266</v>
      </c>
      <c r="C461" s="134" t="s">
        <v>3280</v>
      </c>
      <c r="D461" s="124" t="s">
        <v>659</v>
      </c>
      <c r="E461" s="140" t="s">
        <v>658</v>
      </c>
      <c r="F461" t="str">
        <f t="shared" si="7"/>
        <v/>
      </c>
      <c r="G461" t="str">
        <f>IFERROR(VLOOKUP(D461,Table14[],3,0),"")</f>
        <v/>
      </c>
      <c r="H461" s="49" t="s">
        <v>4188</v>
      </c>
      <c r="I461" s="23"/>
      <c r="L461" s="96" t="s">
        <v>4188</v>
      </c>
    </row>
    <row r="462" spans="1:12" ht="16.5" thickTop="1" thickBot="1">
      <c r="A462" s="131" t="s">
        <v>3281</v>
      </c>
      <c r="B462" s="132" t="s">
        <v>3266</v>
      </c>
      <c r="C462" s="132" t="s">
        <v>3282</v>
      </c>
      <c r="D462" s="123" t="s">
        <v>661</v>
      </c>
      <c r="E462" s="139" t="s">
        <v>660</v>
      </c>
      <c r="F462" t="str">
        <f t="shared" si="7"/>
        <v>Tin Patty, Bhairab Bazar, Kishoreganj 2350</v>
      </c>
      <c r="G462" t="str">
        <f>IFERROR(VLOOKUP(D462,Table14[],3,0),"")</f>
        <v/>
      </c>
      <c r="H462" t="str">
        <f>IF(LEN(Table13[[#This Row],[Vlookup_by_thana name]])=0,Table13[[#This Row],[vlookup_by_branch name]],Table13[[#This Row],[Vlookup_by_thana name]])</f>
        <v>Tin Patty, Bhairab Bazar, Kishoreganj 2350</v>
      </c>
      <c r="I462" s="23"/>
      <c r="L462" s="96" t="s">
        <v>3372</v>
      </c>
    </row>
    <row r="463" spans="1:12" ht="16.5" thickTop="1" thickBot="1">
      <c r="A463" s="133" t="s">
        <v>3283</v>
      </c>
      <c r="B463" s="134" t="s">
        <v>3266</v>
      </c>
      <c r="C463" s="134" t="s">
        <v>3284</v>
      </c>
      <c r="D463" s="124" t="s">
        <v>663</v>
      </c>
      <c r="E463" s="140" t="s">
        <v>662</v>
      </c>
      <c r="F463" t="str">
        <f t="shared" si="7"/>
        <v/>
      </c>
      <c r="G463" t="str">
        <f>IFERROR(VLOOKUP(D463,Table14[],3,0),"")</f>
        <v>Hossainpur, Kishoreganj 2320</v>
      </c>
      <c r="H463" t="str">
        <f>IF(LEN(Table13[[#This Row],[Vlookup_by_thana name]])=0,Table13[[#This Row],[vlookup_by_branch name]],Table13[[#This Row],[Vlookup_by_thana name]])</f>
        <v>Hossainpur, Kishoreganj 2320</v>
      </c>
      <c r="I463" s="23"/>
      <c r="L463" s="96" t="s">
        <v>3376</v>
      </c>
    </row>
    <row r="464" spans="1:12" ht="16.5" thickTop="1" thickBot="1">
      <c r="A464" s="131" t="s">
        <v>3285</v>
      </c>
      <c r="B464" s="132" t="s">
        <v>3266</v>
      </c>
      <c r="C464" s="132" t="s">
        <v>3286</v>
      </c>
      <c r="D464" s="123" t="s">
        <v>663</v>
      </c>
      <c r="E464" s="139" t="s">
        <v>663</v>
      </c>
      <c r="F464" t="str">
        <f t="shared" si="7"/>
        <v>Hossainpur, Kishoreganj 2320</v>
      </c>
      <c r="G464" t="str">
        <f>IFERROR(VLOOKUP(D464,Table14[],3,0),"")</f>
        <v>Hossainpur, Kishoreganj 2320</v>
      </c>
      <c r="H464" t="str">
        <f>IF(LEN(Table13[[#This Row],[Vlookup_by_thana name]])=0,Table13[[#This Row],[vlookup_by_branch name]],Table13[[#This Row],[Vlookup_by_thana name]])</f>
        <v>Hossainpur, Kishoreganj 2320</v>
      </c>
      <c r="I464" s="23"/>
      <c r="L464" s="96" t="s">
        <v>3376</v>
      </c>
    </row>
    <row r="465" spans="1:12" ht="16.5" thickTop="1" thickBot="1">
      <c r="A465" s="133" t="s">
        <v>3287</v>
      </c>
      <c r="B465" s="134" t="s">
        <v>3288</v>
      </c>
      <c r="C465" s="134" t="s">
        <v>3289</v>
      </c>
      <c r="D465" s="124" t="s">
        <v>664</v>
      </c>
      <c r="E465" s="140" t="s">
        <v>664</v>
      </c>
      <c r="F465" t="str">
        <f t="shared" si="7"/>
        <v>Karimganj, Kishoreganj 2310</v>
      </c>
      <c r="G465" t="str">
        <f>IFERROR(VLOOKUP(D465,Table14[],3,0),"")</f>
        <v>Karimganj, Kishoreganj 2310</v>
      </c>
      <c r="H465" t="str">
        <f>IF(LEN(Table13[[#This Row],[Vlookup_by_thana name]])=0,Table13[[#This Row],[vlookup_by_branch name]],Table13[[#This Row],[Vlookup_by_thana name]])</f>
        <v>Karimganj, Kishoreganj 2310</v>
      </c>
      <c r="I465" s="23"/>
      <c r="L465" s="96" t="s">
        <v>3378</v>
      </c>
    </row>
    <row r="466" spans="1:12" ht="16.5" thickTop="1" thickBot="1">
      <c r="A466" s="131" t="s">
        <v>3290</v>
      </c>
      <c r="B466" s="132" t="s">
        <v>3288</v>
      </c>
      <c r="C466" s="132" t="s">
        <v>3291</v>
      </c>
      <c r="D466" s="123" t="s">
        <v>253</v>
      </c>
      <c r="E466" s="139" t="s">
        <v>252</v>
      </c>
      <c r="F466" t="str">
        <f t="shared" si="7"/>
        <v>Station Road, Kishoreganj 2300</v>
      </c>
      <c r="G466" t="str">
        <f>IFERROR(VLOOKUP(D466,Table14[],3,0),"")</f>
        <v/>
      </c>
      <c r="H466" t="str">
        <f>IF(LEN(Table13[[#This Row],[Vlookup_by_thana name]])=0,Table13[[#This Row],[vlookup_by_branch name]],Table13[[#This Row],[Vlookup_by_thana name]])</f>
        <v>Station Road, Kishoreganj 2300</v>
      </c>
      <c r="I466" s="23"/>
      <c r="L466" s="96" t="s">
        <v>3381</v>
      </c>
    </row>
    <row r="467" spans="1:12" ht="16.5" thickTop="1" thickBot="1">
      <c r="A467" s="133" t="s">
        <v>3292</v>
      </c>
      <c r="B467" s="134" t="s">
        <v>3288</v>
      </c>
      <c r="C467" s="134" t="s">
        <v>3293</v>
      </c>
      <c r="D467" s="124" t="s">
        <v>666</v>
      </c>
      <c r="E467" s="140" t="s">
        <v>665</v>
      </c>
      <c r="F467" t="str">
        <f t="shared" si="7"/>
        <v>Mothkhola, Pakundia, Kishoreganj 2326</v>
      </c>
      <c r="G467" t="str">
        <f>IFERROR(VLOOKUP(D467,Table14[],3,0),"")</f>
        <v>Pakundia, Kishoreganj 2326</v>
      </c>
      <c r="H467" t="str">
        <f>IF(LEN(Table13[[#This Row],[Vlookup_by_thana name]])=0,Table13[[#This Row],[vlookup_by_branch name]],Table13[[#This Row],[Vlookup_by_thana name]])</f>
        <v>Pakundia, Kishoreganj 2326</v>
      </c>
      <c r="I467" s="23"/>
      <c r="L467" s="96" t="s">
        <v>3390</v>
      </c>
    </row>
    <row r="468" spans="1:12" ht="16.5" thickTop="1" thickBot="1">
      <c r="A468" s="131" t="s">
        <v>3288</v>
      </c>
      <c r="B468" s="132" t="s">
        <v>3288</v>
      </c>
      <c r="C468" s="132" t="s">
        <v>3294</v>
      </c>
      <c r="D468" s="123" t="s">
        <v>666</v>
      </c>
      <c r="E468" s="139" t="s">
        <v>667</v>
      </c>
      <c r="F468" t="str">
        <f t="shared" si="7"/>
        <v>Mirzapur, Sherpur, Bogra 5840</v>
      </c>
      <c r="G468" t="str">
        <f>IFERROR(VLOOKUP(D468,Table14[],3,0),"")</f>
        <v>Pakundia, Kishoreganj 2326</v>
      </c>
      <c r="H468" t="str">
        <f>IF(LEN(Table13[[#This Row],[Vlookup_by_thana name]])=0,Table13[[#This Row],[vlookup_by_branch name]],Table13[[#This Row],[Vlookup_by_thana name]])</f>
        <v>Pakundia, Kishoreganj 2326</v>
      </c>
      <c r="I468" s="23"/>
      <c r="L468" s="96" t="s">
        <v>3390</v>
      </c>
    </row>
    <row r="469" spans="1:12" ht="16.5" thickTop="1" thickBot="1">
      <c r="A469" s="133" t="s">
        <v>3295</v>
      </c>
      <c r="B469" s="134" t="s">
        <v>3288</v>
      </c>
      <c r="C469" s="134" t="s">
        <v>3296</v>
      </c>
      <c r="D469" s="124" t="s">
        <v>668</v>
      </c>
      <c r="E469" s="140" t="s">
        <v>668</v>
      </c>
      <c r="F469" t="str">
        <f t="shared" si="7"/>
        <v>Nikli, Kishoreganj 2360</v>
      </c>
      <c r="G469" t="str">
        <f>IFERROR(VLOOKUP(D469,Table14[],3,0),"")</f>
        <v>Nikli, Kishoreganj 2360</v>
      </c>
      <c r="H469" t="str">
        <f>IF(LEN(Table13[[#This Row],[Vlookup_by_thana name]])=0,Table13[[#This Row],[vlookup_by_branch name]],Table13[[#This Row],[Vlookup_by_thana name]])</f>
        <v>Nikli, Kishoreganj 2360</v>
      </c>
      <c r="I469" s="23"/>
      <c r="L469" s="96" t="s">
        <v>3388</v>
      </c>
    </row>
    <row r="470" spans="1:12" ht="16.5" thickTop="1" thickBot="1">
      <c r="A470" s="131" t="s">
        <v>3297</v>
      </c>
      <c r="B470" s="132" t="s">
        <v>3288</v>
      </c>
      <c r="C470" s="132" t="s">
        <v>3298</v>
      </c>
      <c r="D470" s="123" t="s">
        <v>666</v>
      </c>
      <c r="E470" s="139" t="s">
        <v>666</v>
      </c>
      <c r="F470" t="str">
        <f t="shared" si="7"/>
        <v>Pakundia, Kishoreganj 2326</v>
      </c>
      <c r="G470" t="str">
        <f>IFERROR(VLOOKUP(D470,Table14[],3,0),"")</f>
        <v>Pakundia, Kishoreganj 2326</v>
      </c>
      <c r="H470" t="str">
        <f>IF(LEN(Table13[[#This Row],[Vlookup_by_thana name]])=0,Table13[[#This Row],[vlookup_by_branch name]],Table13[[#This Row],[Vlookup_by_thana name]])</f>
        <v>Pakundia, Kishoreganj 2326</v>
      </c>
      <c r="I470" s="23"/>
      <c r="L470" s="96" t="s">
        <v>3390</v>
      </c>
    </row>
    <row r="471" spans="1:12" ht="16.5" thickTop="1" thickBot="1">
      <c r="A471" s="133" t="s">
        <v>3299</v>
      </c>
      <c r="B471" s="134" t="s">
        <v>3288</v>
      </c>
      <c r="C471" s="134" t="s">
        <v>3300</v>
      </c>
      <c r="D471" s="124" t="s">
        <v>255</v>
      </c>
      <c r="E471" s="140" t="s">
        <v>255</v>
      </c>
      <c r="F471" t="str">
        <f t="shared" si="7"/>
        <v/>
      </c>
      <c r="G471" t="str">
        <f>IFERROR(VLOOKUP(D471,Table14[],3,0),"")</f>
        <v/>
      </c>
      <c r="H471" s="147" t="s">
        <v>4255</v>
      </c>
      <c r="I471" s="23" t="s">
        <v>4190</v>
      </c>
      <c r="L471" s="96" t="s">
        <v>4255</v>
      </c>
    </row>
    <row r="472" spans="1:12" ht="16.5" thickTop="1" thickBot="1">
      <c r="A472" s="131" t="s">
        <v>3301</v>
      </c>
      <c r="B472" s="132" t="s">
        <v>3288</v>
      </c>
      <c r="C472" s="132" t="s">
        <v>3302</v>
      </c>
      <c r="D472" s="123" t="s">
        <v>669</v>
      </c>
      <c r="E472" s="139" t="s">
        <v>669</v>
      </c>
      <c r="F472" t="str">
        <f t="shared" si="7"/>
        <v>Kuliar Char, Kishoreganj 2340</v>
      </c>
      <c r="G472" t="str">
        <f>IFERROR(VLOOKUP(D472,Table14[],3,0),"")</f>
        <v>Kuliar Char, Kishoreganj 2340</v>
      </c>
      <c r="H472" t="str">
        <f>IF(LEN(Table13[[#This Row],[Vlookup_by_thana name]])=0,Table13[[#This Row],[vlookup_by_branch name]],Table13[[#This Row],[Vlookup_by_thana name]])</f>
        <v>Kuliar Char, Kishoreganj 2340</v>
      </c>
      <c r="I472" s="23"/>
      <c r="L472" s="96" t="s">
        <v>3383</v>
      </c>
    </row>
    <row r="473" spans="1:12" ht="16.5" thickTop="1" thickBot="1">
      <c r="A473" s="133" t="s">
        <v>3303</v>
      </c>
      <c r="B473" s="134" t="s">
        <v>3288</v>
      </c>
      <c r="C473" s="134" t="s">
        <v>3304</v>
      </c>
      <c r="D473" s="124" t="s">
        <v>671</v>
      </c>
      <c r="E473" s="140" t="s">
        <v>670</v>
      </c>
      <c r="F473" t="str">
        <f t="shared" si="7"/>
        <v>Katiadi Bazar, Katiadi, Kishoreganj 2330</v>
      </c>
      <c r="G473" t="str">
        <f>IFERROR(VLOOKUP(D473,Table14[],3,0),"")</f>
        <v/>
      </c>
      <c r="H473" t="str">
        <f>IF(LEN(Table13[[#This Row],[Vlookup_by_thana name]])=0,Table13[[#This Row],[vlookup_by_branch name]],Table13[[#This Row],[Vlookup_by_thana name]])</f>
        <v>Katiadi Bazar, Katiadi, Kishoreganj 2330</v>
      </c>
      <c r="I473" s="23"/>
      <c r="L473" s="96" t="s">
        <v>3380</v>
      </c>
    </row>
    <row r="474" spans="1:12" ht="16.5" thickTop="1" thickBot="1">
      <c r="A474" s="131" t="s">
        <v>3305</v>
      </c>
      <c r="B474" s="132" t="s">
        <v>3305</v>
      </c>
      <c r="C474" s="132" t="s">
        <v>3306</v>
      </c>
      <c r="D474" s="123" t="s">
        <v>673</v>
      </c>
      <c r="E474" s="139" t="s">
        <v>672</v>
      </c>
      <c r="F474" t="str">
        <f t="shared" si="7"/>
        <v/>
      </c>
      <c r="G474" t="str">
        <f>IFERROR(VLOOKUP(D474,Table14[],3,0),"")</f>
        <v/>
      </c>
      <c r="H474" s="147" t="s">
        <v>4256</v>
      </c>
      <c r="I474" s="23" t="s">
        <v>4190</v>
      </c>
      <c r="L474" s="96" t="s">
        <v>4256</v>
      </c>
    </row>
    <row r="475" spans="1:12" ht="16.5" thickTop="1" thickBot="1">
      <c r="A475" s="133" t="s">
        <v>3307</v>
      </c>
      <c r="B475" s="134" t="s">
        <v>3305</v>
      </c>
      <c r="C475" s="134" t="s">
        <v>3308</v>
      </c>
      <c r="D475" s="124" t="s">
        <v>674</v>
      </c>
      <c r="E475" s="140" t="s">
        <v>167</v>
      </c>
      <c r="F475" t="str">
        <f t="shared" si="7"/>
        <v>Puran Bazar, Madaripur 7900</v>
      </c>
      <c r="G475" t="str">
        <f>IFERROR(VLOOKUP(D475,Table14[],3,0),"")</f>
        <v/>
      </c>
      <c r="H475" t="str">
        <f>IF(LEN(Table13[[#This Row],[Vlookup_by_thana name]])=0,Table13[[#This Row],[vlookup_by_branch name]],Table13[[#This Row],[Vlookup_by_thana name]])</f>
        <v>Puran Bazar, Madaripur 7900</v>
      </c>
      <c r="I475" s="23"/>
      <c r="L475" s="96" t="s">
        <v>3483</v>
      </c>
    </row>
    <row r="476" spans="1:12" ht="16.5" thickTop="1" thickBot="1">
      <c r="A476" s="131" t="s">
        <v>3309</v>
      </c>
      <c r="B476" s="132" t="s">
        <v>3310</v>
      </c>
      <c r="C476" s="132" t="s">
        <v>3311</v>
      </c>
      <c r="D476" s="123" t="s">
        <v>674</v>
      </c>
      <c r="E476" s="139" t="s">
        <v>675</v>
      </c>
      <c r="F476" t="str">
        <f t="shared" si="7"/>
        <v/>
      </c>
      <c r="G476" t="str">
        <f>IFERROR(VLOOKUP(D476,Table14[],3,0),"")</f>
        <v/>
      </c>
      <c r="H476" s="143" t="s">
        <v>3484</v>
      </c>
      <c r="I476" s="23" t="s">
        <v>4181</v>
      </c>
      <c r="L476" s="96" t="s">
        <v>3484</v>
      </c>
    </row>
    <row r="477" spans="1:12" ht="16.5" thickTop="1" thickBot="1">
      <c r="A477" s="133" t="s">
        <v>3312</v>
      </c>
      <c r="B477" s="134" t="s">
        <v>3310</v>
      </c>
      <c r="C477" s="134" t="s">
        <v>3313</v>
      </c>
      <c r="D477" s="124" t="s">
        <v>677</v>
      </c>
      <c r="E477" s="140" t="s">
        <v>676</v>
      </c>
      <c r="F477" t="str">
        <f t="shared" si="7"/>
        <v>Takerhat Bazar, Khalia, Rajoir, Madaripur 7911</v>
      </c>
      <c r="G477" t="str">
        <f>IFERROR(VLOOKUP(D477,Table14[],3,0),"")</f>
        <v/>
      </c>
      <c r="H477" t="str">
        <f>IF(LEN(Table13[[#This Row],[Vlookup_by_thana name]])=0,Table13[[#This Row],[vlookup_by_branch name]],Table13[[#This Row],[Vlookup_by_thana name]])</f>
        <v>Takerhat Bazar, Khalia, Rajoir, Madaripur 7911</v>
      </c>
      <c r="I477" s="23"/>
      <c r="L477" s="96" t="s">
        <v>3486</v>
      </c>
    </row>
    <row r="478" spans="1:12" ht="16.5" thickTop="1" thickBot="1">
      <c r="A478" s="131" t="s">
        <v>3314</v>
      </c>
      <c r="B478" s="132" t="s">
        <v>3310</v>
      </c>
      <c r="C478" s="132" t="s">
        <v>3315</v>
      </c>
      <c r="D478" s="123" t="s">
        <v>168</v>
      </c>
      <c r="E478" s="139" t="s">
        <v>168</v>
      </c>
      <c r="F478" t="str">
        <f t="shared" si="7"/>
        <v>Kalkini Bazar, Kalkini, Madaripur 7920</v>
      </c>
      <c r="G478" t="str">
        <f>IFERROR(VLOOKUP(D478,Table14[],3,0),"")</f>
        <v>Kalkini Bazar, Kalkini, Madaripur 7920</v>
      </c>
      <c r="H478" t="str">
        <f>IF(LEN(Table13[[#This Row],[Vlookup_by_thana name]])=0,Table13[[#This Row],[vlookup_by_branch name]],Table13[[#This Row],[Vlookup_by_thana name]])</f>
        <v>Kalkini Bazar, Kalkini, Madaripur 7920</v>
      </c>
      <c r="I478" s="23"/>
      <c r="L478" s="96" t="s">
        <v>3482</v>
      </c>
    </row>
    <row r="479" spans="1:12" ht="16.5" thickTop="1" thickBot="1">
      <c r="A479" s="133" t="s">
        <v>3316</v>
      </c>
      <c r="B479" s="134" t="s">
        <v>3310</v>
      </c>
      <c r="C479" s="134" t="s">
        <v>3317</v>
      </c>
      <c r="D479" s="124" t="s">
        <v>679</v>
      </c>
      <c r="E479" s="140" t="s">
        <v>678</v>
      </c>
      <c r="F479" t="str">
        <f t="shared" si="7"/>
        <v>Arichaghat, Shibalay, Manikganj 1850</v>
      </c>
      <c r="G479" t="str">
        <f>IFERROR(VLOOKUP(D479,Table14[],3,0),"")</f>
        <v/>
      </c>
      <c r="H479" t="str">
        <f>IF(LEN(Table13[[#This Row],[Vlookup_by_thana name]])=0,Table13[[#This Row],[vlookup_by_branch name]],Table13[[#This Row],[Vlookup_by_thana name]])</f>
        <v>Arichaghat, Shibalay, Manikganj 1850</v>
      </c>
      <c r="I479" s="23"/>
      <c r="L479" s="96" t="s">
        <v>3499</v>
      </c>
    </row>
    <row r="480" spans="1:12" ht="16.5" thickTop="1" thickBot="1">
      <c r="A480" s="131" t="s">
        <v>3318</v>
      </c>
      <c r="B480" s="132" t="s">
        <v>3310</v>
      </c>
      <c r="C480" s="132" t="s">
        <v>3319</v>
      </c>
      <c r="D480" s="123" t="s">
        <v>681</v>
      </c>
      <c r="E480" s="139" t="s">
        <v>680</v>
      </c>
      <c r="F480" t="str">
        <f t="shared" si="7"/>
        <v>Charigram Bazar, Singair, Manikganj 1820</v>
      </c>
      <c r="G480" t="str">
        <f>IFERROR(VLOOKUP(D480,Table14[],3,0),"")</f>
        <v>Shahid Rafique Sarani, Singair, Manikganj 1820</v>
      </c>
      <c r="H480" t="str">
        <f>IF(LEN(Table13[[#This Row],[Vlookup_by_thana name]])=0,Table13[[#This Row],[vlookup_by_branch name]],Table13[[#This Row],[Vlookup_by_thana name]])</f>
        <v>Shahid Rafique Sarani, Singair, Manikganj 1820</v>
      </c>
      <c r="I480" s="23"/>
      <c r="L480" s="96" t="s">
        <v>3518</v>
      </c>
    </row>
    <row r="481" spans="1:12" ht="16.5" thickTop="1" thickBot="1">
      <c r="A481" s="133" t="s">
        <v>3320</v>
      </c>
      <c r="B481" s="134" t="s">
        <v>3310</v>
      </c>
      <c r="C481" s="134" t="s">
        <v>3321</v>
      </c>
      <c r="D481" s="124" t="s">
        <v>681</v>
      </c>
      <c r="E481" s="140" t="s">
        <v>682</v>
      </c>
      <c r="F481" t="str">
        <f t="shared" si="7"/>
        <v/>
      </c>
      <c r="G481" t="str">
        <f>IFERROR(VLOOKUP(D481,Table14[],3,0),"")</f>
        <v>Shahid Rafique Sarani, Singair, Manikganj 1820</v>
      </c>
      <c r="H481" t="str">
        <f>IF(LEN(Table13[[#This Row],[Vlookup_by_thana name]])=0,Table13[[#This Row],[vlookup_by_branch name]],Table13[[#This Row],[Vlookup_by_thana name]])</f>
        <v>Shahid Rafique Sarani, Singair, Manikganj 1820</v>
      </c>
      <c r="I481" s="23"/>
      <c r="L481" s="96" t="s">
        <v>3518</v>
      </c>
    </row>
    <row r="482" spans="1:12" ht="16.5" thickTop="1" thickBot="1">
      <c r="A482" s="131" t="s">
        <v>3322</v>
      </c>
      <c r="B482" s="132" t="s">
        <v>3310</v>
      </c>
      <c r="C482" s="132" t="s">
        <v>3323</v>
      </c>
      <c r="D482" s="123" t="s">
        <v>685</v>
      </c>
      <c r="E482" s="139" t="s">
        <v>683</v>
      </c>
      <c r="F482" t="str">
        <f t="shared" si="7"/>
        <v/>
      </c>
      <c r="G482" t="str">
        <f>IFERROR(VLOOKUP(D482,Table14[],3,0),"")</f>
        <v/>
      </c>
      <c r="H482" s="143" t="s">
        <v>3566</v>
      </c>
      <c r="I482" s="23" t="s">
        <v>4181</v>
      </c>
      <c r="L482" s="96" t="s">
        <v>3566</v>
      </c>
    </row>
    <row r="483" spans="1:12" ht="16.5" thickTop="1" thickBot="1">
      <c r="A483" s="133" t="s">
        <v>3324</v>
      </c>
      <c r="B483" s="134" t="s">
        <v>3310</v>
      </c>
      <c r="C483" s="134" t="s">
        <v>3325</v>
      </c>
      <c r="D483" s="124" t="s">
        <v>686</v>
      </c>
      <c r="E483" s="140" t="s">
        <v>686</v>
      </c>
      <c r="F483" t="str">
        <f t="shared" si="7"/>
        <v>Janna Bazar, Saturia, Manikganj 1800</v>
      </c>
      <c r="G483" t="str">
        <f>IFERROR(VLOOKUP(D483,Table14[],3,0),"")</f>
        <v>Janna Bazar, Saturia, Manikganj 1800</v>
      </c>
      <c r="H483" t="str">
        <f>IF(LEN(Table13[[#This Row],[Vlookup_by_thana name]])=0,Table13[[#This Row],[vlookup_by_branch name]],Table13[[#This Row],[Vlookup_by_thana name]])</f>
        <v>Janna Bazar, Saturia, Manikganj 1800</v>
      </c>
      <c r="I483" s="23"/>
      <c r="L483" s="96" t="s">
        <v>3516</v>
      </c>
    </row>
    <row r="484" spans="1:12" ht="16.5" thickTop="1" thickBot="1">
      <c r="A484" s="131" t="s">
        <v>3326</v>
      </c>
      <c r="B484" s="132" t="s">
        <v>3310</v>
      </c>
      <c r="C484" s="132" t="s">
        <v>3327</v>
      </c>
      <c r="D484" s="123" t="s">
        <v>688</v>
      </c>
      <c r="E484" s="139" t="s">
        <v>687</v>
      </c>
      <c r="F484" t="str">
        <f t="shared" si="7"/>
        <v>Bashudevpur, Jhitka, Harirampur, Manikganj 1831</v>
      </c>
      <c r="G484" t="str">
        <f>IFERROR(VLOOKUP(D484,Table14[],3,0),"")</f>
        <v/>
      </c>
      <c r="H484" t="str">
        <f>IF(LEN(Table13[[#This Row],[Vlookup_by_thana name]])=0,Table13[[#This Row],[vlookup_by_branch name]],Table13[[#This Row],[Vlookup_by_thana name]])</f>
        <v>Bashudevpur, Jhitka, Harirampur, Manikganj 1831</v>
      </c>
      <c r="I484" s="23"/>
      <c r="L484" s="96" t="s">
        <v>3509</v>
      </c>
    </row>
    <row r="485" spans="1:12" ht="16.5" thickTop="1" thickBot="1">
      <c r="A485" s="133" t="s">
        <v>3328</v>
      </c>
      <c r="B485" s="134" t="s">
        <v>3310</v>
      </c>
      <c r="C485" s="134" t="s">
        <v>3329</v>
      </c>
      <c r="D485" s="124" t="s">
        <v>171</v>
      </c>
      <c r="E485" s="140" t="s">
        <v>689</v>
      </c>
      <c r="F485" t="str">
        <f t="shared" si="7"/>
        <v>Krishnapur, Katigram, Manikganj 1820</v>
      </c>
      <c r="G485" t="str">
        <f>IFERROR(VLOOKUP(D485,Table14[],3,0),"")</f>
        <v/>
      </c>
      <c r="H485" t="str">
        <f>IF(LEN(Table13[[#This Row],[Vlookup_by_thana name]])=0,Table13[[#This Row],[vlookup_by_branch name]],Table13[[#This Row],[Vlookup_by_thana name]])</f>
        <v>Krishnapur, Katigram, Manikganj 1820</v>
      </c>
      <c r="I485" s="23"/>
      <c r="L485" s="96" t="s">
        <v>3511</v>
      </c>
    </row>
    <row r="486" spans="1:12" ht="16.5" thickTop="1" thickBot="1">
      <c r="A486" s="131" t="s">
        <v>3330</v>
      </c>
      <c r="B486" s="132" t="s">
        <v>3310</v>
      </c>
      <c r="C486" s="132" t="s">
        <v>3331</v>
      </c>
      <c r="D486" s="123" t="s">
        <v>171</v>
      </c>
      <c r="E486" s="139" t="s">
        <v>170</v>
      </c>
      <c r="F486" t="str">
        <f t="shared" si="7"/>
        <v>108 Shahid Rafique Sarak, Manikganj 1800</v>
      </c>
      <c r="G486" t="str">
        <f>IFERROR(VLOOKUP(D486,Table14[],3,0),"")</f>
        <v/>
      </c>
      <c r="H486" t="str">
        <f>IF(LEN(Table13[[#This Row],[Vlookup_by_thana name]])=0,Table13[[#This Row],[vlookup_by_branch name]],Table13[[#This Row],[Vlookup_by_thana name]])</f>
        <v>108 Shahid Rafique Sarak, Manikganj 1800</v>
      </c>
      <c r="I486" s="23"/>
      <c r="L486" s="96" t="s">
        <v>3512</v>
      </c>
    </row>
    <row r="487" spans="1:12" ht="16.5" thickTop="1" thickBot="1">
      <c r="A487" s="133" t="s">
        <v>3332</v>
      </c>
      <c r="B487" s="134" t="s">
        <v>3310</v>
      </c>
      <c r="C487" s="134" t="s">
        <v>3333</v>
      </c>
      <c r="D487" s="124" t="s">
        <v>681</v>
      </c>
      <c r="E487" s="140" t="s">
        <v>690</v>
      </c>
      <c r="F487" t="str">
        <f t="shared" si="7"/>
        <v>Maniknagar Bazar, Chndhore, Singair, Manikganj 1822</v>
      </c>
      <c r="G487" t="str">
        <f>IFERROR(VLOOKUP(D487,Table14[],3,0),"")</f>
        <v>Shahid Rafique Sarani, Singair, Manikganj 1820</v>
      </c>
      <c r="H487" t="str">
        <f>IF(LEN(Table13[[#This Row],[Vlookup_by_thana name]])=0,Table13[[#This Row],[vlookup_by_branch name]],Table13[[#This Row],[Vlookup_by_thana name]])</f>
        <v>Shahid Rafique Sarani, Singair, Manikganj 1820</v>
      </c>
      <c r="I487" s="23"/>
      <c r="L487" s="96" t="s">
        <v>3518</v>
      </c>
    </row>
    <row r="488" spans="1:12" ht="16.5" thickTop="1" thickBot="1">
      <c r="A488" s="131" t="s">
        <v>3334</v>
      </c>
      <c r="B488" s="132" t="s">
        <v>3310</v>
      </c>
      <c r="C488" s="132" t="s">
        <v>3335</v>
      </c>
      <c r="D488" s="123" t="s">
        <v>681</v>
      </c>
      <c r="E488" s="139" t="s">
        <v>681</v>
      </c>
      <c r="F488" t="str">
        <f t="shared" si="7"/>
        <v>Shahid Rafique Sarani, Singair, Manikganj 1820</v>
      </c>
      <c r="G488" t="str">
        <f>IFERROR(VLOOKUP(D488,Table14[],3,0),"")</f>
        <v>Shahid Rafique Sarani, Singair, Manikganj 1820</v>
      </c>
      <c r="H488" t="str">
        <f>IF(LEN(Table13[[#This Row],[Vlookup_by_thana name]])=0,Table13[[#This Row],[vlookup_by_branch name]],Table13[[#This Row],[Vlookup_by_thana name]])</f>
        <v>Shahid Rafique Sarani, Singair, Manikganj 1820</v>
      </c>
      <c r="I488" s="23"/>
      <c r="L488" s="96" t="s">
        <v>3518</v>
      </c>
    </row>
    <row r="489" spans="1:12" ht="16.5" thickTop="1" thickBot="1">
      <c r="A489" s="133" t="s">
        <v>3336</v>
      </c>
      <c r="B489" s="134" t="s">
        <v>3310</v>
      </c>
      <c r="C489" s="134" t="s">
        <v>3337</v>
      </c>
      <c r="D489" s="124" t="s">
        <v>688</v>
      </c>
      <c r="E489" s="140" t="s">
        <v>691</v>
      </c>
      <c r="F489" t="str">
        <f t="shared" si="7"/>
        <v>Andharmanik, Horirampur, Manikganj 1830</v>
      </c>
      <c r="G489" t="str">
        <f>IFERROR(VLOOKUP(D489,Table14[],3,0),"")</f>
        <v/>
      </c>
      <c r="H489" t="str">
        <f>IF(LEN(Table13[[#This Row],[Vlookup_by_thana name]])=0,Table13[[#This Row],[vlookup_by_branch name]],Table13[[#This Row],[Vlookup_by_thana name]])</f>
        <v>Andharmanik, Horirampur, Manikganj 1830</v>
      </c>
      <c r="I489" s="23"/>
      <c r="L489" s="96" t="s">
        <v>3503</v>
      </c>
    </row>
    <row r="490" spans="1:12" ht="18.75" thickTop="1" thickBot="1">
      <c r="A490" s="131" t="s">
        <v>3338</v>
      </c>
      <c r="B490" s="132" t="s">
        <v>3310</v>
      </c>
      <c r="C490" s="132" t="s">
        <v>3339</v>
      </c>
      <c r="D490" s="123" t="s">
        <v>171</v>
      </c>
      <c r="E490" s="139" t="s">
        <v>692</v>
      </c>
      <c r="F490" t="str">
        <f t="shared" si="7"/>
        <v/>
      </c>
      <c r="G490" t="str">
        <f>IFERROR(VLOOKUP(D490,Table14[],3,0),"")</f>
        <v/>
      </c>
      <c r="H490" s="145" t="s">
        <v>4257</v>
      </c>
      <c r="I490" s="23" t="s">
        <v>4186</v>
      </c>
      <c r="L490" s="96" t="s">
        <v>4257</v>
      </c>
    </row>
    <row r="491" spans="1:12" ht="16.5" thickTop="1" thickBot="1">
      <c r="A491" s="133" t="s">
        <v>3340</v>
      </c>
      <c r="B491" s="134" t="s">
        <v>3310</v>
      </c>
      <c r="C491" s="134" t="s">
        <v>3341</v>
      </c>
      <c r="D491" s="124" t="s">
        <v>694</v>
      </c>
      <c r="E491" s="140" t="s">
        <v>693</v>
      </c>
      <c r="F491" t="str">
        <f t="shared" si="7"/>
        <v/>
      </c>
      <c r="G491" t="str">
        <f>IFERROR(VLOOKUP(D491,Table14[],3,0),"")</f>
        <v/>
      </c>
      <c r="H491" s="153" t="s">
        <v>4258</v>
      </c>
      <c r="I491" s="23" t="s">
        <v>4229</v>
      </c>
      <c r="L491" s="96" t="s">
        <v>4258</v>
      </c>
    </row>
    <row r="492" spans="1:12" ht="16.5" thickTop="1" thickBot="1">
      <c r="A492" s="131" t="s">
        <v>3342</v>
      </c>
      <c r="B492" s="132" t="s">
        <v>3310</v>
      </c>
      <c r="C492" s="132" t="s">
        <v>3343</v>
      </c>
      <c r="D492" s="123" t="s">
        <v>694</v>
      </c>
      <c r="E492" s="139" t="s">
        <v>695</v>
      </c>
      <c r="F492" t="str">
        <f t="shared" si="7"/>
        <v>Dighirpar Bazar, Tangibari, Munshiganj 1525</v>
      </c>
      <c r="G492" t="str">
        <f>IFERROR(VLOOKUP(D492,Table14[],3,0),"")</f>
        <v/>
      </c>
      <c r="H492" t="str">
        <f>IF(LEN(Table13[[#This Row],[Vlookup_by_thana name]])=0,Table13[[#This Row],[vlookup_by_branch name]],Table13[[#This Row],[Vlookup_by_thana name]])</f>
        <v>Dighirpar Bazar, Tangibari, Munshiganj 1525</v>
      </c>
      <c r="I492" s="23"/>
      <c r="L492" s="96" t="s">
        <v>3560</v>
      </c>
    </row>
    <row r="493" spans="1:12" ht="16.5" thickTop="1" thickBot="1">
      <c r="A493" s="133" t="s">
        <v>3344</v>
      </c>
      <c r="B493" s="134" t="s">
        <v>3310</v>
      </c>
      <c r="C493" s="134" t="s">
        <v>3345</v>
      </c>
      <c r="D493" s="124" t="s">
        <v>694</v>
      </c>
      <c r="E493" s="140" t="s">
        <v>696</v>
      </c>
      <c r="F493" t="str">
        <f t="shared" si="7"/>
        <v>Shiddeshwari Bazar, Panchgaon, Tangibari, Munshiganj 1524</v>
      </c>
      <c r="G493" t="str">
        <f>IFERROR(VLOOKUP(D493,Table14[],3,0),"")</f>
        <v/>
      </c>
      <c r="H493" t="str">
        <f>IF(LEN(Table13[[#This Row],[Vlookup_by_thana name]])=0,Table13[[#This Row],[vlookup_by_branch name]],Table13[[#This Row],[Vlookup_by_thana name]])</f>
        <v>Shiddeshwari Bazar, Panchgaon, Tangibari, Munshiganj 1524</v>
      </c>
      <c r="I493" s="23"/>
      <c r="L493" s="96" t="s">
        <v>3562</v>
      </c>
    </row>
    <row r="494" spans="1:12" ht="16.5" thickTop="1" thickBot="1">
      <c r="A494" s="131" t="s">
        <v>3346</v>
      </c>
      <c r="B494" s="132" t="s">
        <v>3310</v>
      </c>
      <c r="C494" s="132" t="s">
        <v>3347</v>
      </c>
      <c r="D494" s="123" t="s">
        <v>698</v>
      </c>
      <c r="E494" s="139" t="s">
        <v>697</v>
      </c>
      <c r="F494" t="str">
        <f t="shared" si="7"/>
        <v>Hashara Bazar, Sreenagar, Munshiganj 1553</v>
      </c>
      <c r="G494" t="str">
        <f>IFERROR(VLOOKUP(D494,Table14[],3,0),"")</f>
        <v>Srinagar Bazar, Srinagar, Munshiganj 1550</v>
      </c>
      <c r="H494" t="str">
        <f>IF(LEN(Table13[[#This Row],[Vlookup_by_thana name]])=0,Table13[[#This Row],[vlookup_by_branch name]],Table13[[#This Row],[Vlookup_by_thana name]])</f>
        <v>Srinagar Bazar, Srinagar, Munshiganj 1550</v>
      </c>
      <c r="I494" s="23"/>
      <c r="L494" s="96" t="s">
        <v>3582</v>
      </c>
    </row>
    <row r="495" spans="1:12" ht="16.5" thickTop="1" thickBot="1">
      <c r="A495" s="133" t="s">
        <v>3348</v>
      </c>
      <c r="B495" s="134" t="s">
        <v>3310</v>
      </c>
      <c r="C495" s="134" t="s">
        <v>3349</v>
      </c>
      <c r="D495" s="124" t="s">
        <v>700</v>
      </c>
      <c r="E495" s="140" t="s">
        <v>699</v>
      </c>
      <c r="F495" t="str">
        <f t="shared" si="7"/>
        <v/>
      </c>
      <c r="G495" t="str">
        <f>IFERROR(VLOOKUP(D495,Table14[],3,0),"")</f>
        <v/>
      </c>
      <c r="H495" s="143" t="s">
        <v>3570</v>
      </c>
      <c r="I495" s="23" t="s">
        <v>4181</v>
      </c>
      <c r="L495" s="96" t="s">
        <v>3570</v>
      </c>
    </row>
    <row r="496" spans="1:12" ht="16.5" thickTop="1" thickBot="1">
      <c r="A496" s="131" t="s">
        <v>3350</v>
      </c>
      <c r="B496" s="132" t="s">
        <v>3310</v>
      </c>
      <c r="C496" s="132" t="s">
        <v>3351</v>
      </c>
      <c r="D496" s="123" t="s">
        <v>698</v>
      </c>
      <c r="E496" s="139" t="s">
        <v>701</v>
      </c>
      <c r="F496" t="str">
        <f t="shared" si="7"/>
        <v/>
      </c>
      <c r="G496" t="str">
        <f>IFERROR(VLOOKUP(D496,Table14[],3,0),"")</f>
        <v>Srinagar Bazar, Srinagar, Munshiganj 1550</v>
      </c>
      <c r="H496" t="str">
        <f>IF(LEN(Table13[[#This Row],[Vlookup_by_thana name]])=0,Table13[[#This Row],[vlookup_by_branch name]],Table13[[#This Row],[Vlookup_by_thana name]])</f>
        <v>Srinagar Bazar, Srinagar, Munshiganj 1550</v>
      </c>
      <c r="I496" s="23"/>
      <c r="L496" s="96" t="s">
        <v>3582</v>
      </c>
    </row>
    <row r="497" spans="1:12" ht="16.5" thickTop="1" thickBot="1">
      <c r="A497" s="133" t="s">
        <v>3352</v>
      </c>
      <c r="B497" s="134" t="s">
        <v>3310</v>
      </c>
      <c r="C497" s="134" t="s">
        <v>3353</v>
      </c>
      <c r="D497" s="124" t="s">
        <v>703</v>
      </c>
      <c r="E497" s="140" t="s">
        <v>702</v>
      </c>
      <c r="F497" t="str">
        <f t="shared" si="7"/>
        <v>Mirkadim, Munshiganj 1502</v>
      </c>
      <c r="G497" t="str">
        <f>IFERROR(VLOOKUP(D497,Table14[],3,0),"")</f>
        <v/>
      </c>
      <c r="H497" t="str">
        <f>IF(LEN(Table13[[#This Row],[Vlookup_by_thana name]])=0,Table13[[#This Row],[vlookup_by_branch name]],Table13[[#This Row],[Vlookup_by_thana name]])</f>
        <v>Mirkadim, Munshiganj 1502</v>
      </c>
      <c r="I497" s="23"/>
      <c r="L497" s="96" t="s">
        <v>3572</v>
      </c>
    </row>
    <row r="498" spans="1:12" ht="16.5" thickTop="1" thickBot="1">
      <c r="A498" s="131" t="s">
        <v>3354</v>
      </c>
      <c r="B498" s="132" t="s">
        <v>3310</v>
      </c>
      <c r="C498" s="132" t="s">
        <v>3355</v>
      </c>
      <c r="D498" s="123" t="s">
        <v>703</v>
      </c>
      <c r="E498" s="139" t="s">
        <v>704</v>
      </c>
      <c r="F498" t="str">
        <f t="shared" si="7"/>
        <v/>
      </c>
      <c r="G498" t="str">
        <f>IFERROR(VLOOKUP(D498,Table14[],3,0),"")</f>
        <v/>
      </c>
      <c r="H498" s="143" t="s">
        <v>3574</v>
      </c>
      <c r="I498" s="23" t="s">
        <v>4181</v>
      </c>
      <c r="L498" s="96" t="s">
        <v>3574</v>
      </c>
    </row>
    <row r="499" spans="1:12" ht="16.5" thickTop="1" thickBot="1">
      <c r="A499" s="133" t="s">
        <v>3356</v>
      </c>
      <c r="B499" s="134" t="s">
        <v>3310</v>
      </c>
      <c r="C499" s="134" t="s">
        <v>3357</v>
      </c>
      <c r="D499" s="124" t="s">
        <v>703</v>
      </c>
      <c r="E499" s="140" t="s">
        <v>705</v>
      </c>
      <c r="F499" t="str">
        <f t="shared" si="7"/>
        <v/>
      </c>
      <c r="G499" t="str">
        <f>IFERROR(VLOOKUP(D499,Table14[],3,0),"")</f>
        <v/>
      </c>
      <c r="H499" s="143" t="s">
        <v>3575</v>
      </c>
      <c r="I499" s="23" t="s">
        <v>4181</v>
      </c>
      <c r="L499" s="96" t="s">
        <v>3575</v>
      </c>
    </row>
    <row r="500" spans="1:12" ht="16.5" thickTop="1" thickBot="1">
      <c r="A500" s="131" t="s">
        <v>3358</v>
      </c>
      <c r="B500" s="132" t="s">
        <v>3310</v>
      </c>
      <c r="C500" s="132" t="s">
        <v>3359</v>
      </c>
      <c r="D500" s="123" t="s">
        <v>703</v>
      </c>
      <c r="E500" s="139" t="s">
        <v>50</v>
      </c>
      <c r="F500" t="str">
        <f t="shared" si="7"/>
        <v>Degaldi, Munshirhat Bazar, Matlab South, Chandpur 3640</v>
      </c>
      <c r="G500" t="str">
        <f>IFERROR(VLOOKUP(D500,Table14[],3,0),"")</f>
        <v/>
      </c>
      <c r="H500" t="str">
        <f>IF(LEN(Table13[[#This Row],[Vlookup_by_thana name]])=0,Table13[[#This Row],[vlookup_by_branch name]],Table13[[#This Row],[Vlookup_by_thana name]])</f>
        <v>Degaldi, Munshirhat Bazar, Matlab South, Chandpur 3640</v>
      </c>
      <c r="I500" s="23"/>
      <c r="L500" s="96" t="s">
        <v>2598</v>
      </c>
    </row>
    <row r="501" spans="1:12" ht="16.5" thickTop="1" thickBot="1">
      <c r="A501" s="133" t="s">
        <v>3360</v>
      </c>
      <c r="B501" s="134" t="s">
        <v>3310</v>
      </c>
      <c r="C501" s="134" t="s">
        <v>3361</v>
      </c>
      <c r="D501" s="124" t="s">
        <v>703</v>
      </c>
      <c r="E501" s="140" t="s">
        <v>706</v>
      </c>
      <c r="F501" t="str">
        <f t="shared" si="7"/>
        <v>Rikabi Bazar, Munshiganj 1501</v>
      </c>
      <c r="G501" t="str">
        <f>IFERROR(VLOOKUP(D501,Table14[],3,0),"")</f>
        <v/>
      </c>
      <c r="H501" t="str">
        <f>IF(LEN(Table13[[#This Row],[Vlookup_by_thana name]])=0,Table13[[#This Row],[vlookup_by_branch name]],Table13[[#This Row],[Vlookup_by_thana name]])</f>
        <v>Rikabi Bazar, Munshiganj 1501</v>
      </c>
      <c r="I501" s="23"/>
      <c r="L501" s="96" t="s">
        <v>3578</v>
      </c>
    </row>
    <row r="502" spans="1:12" ht="16.5" thickTop="1" thickBot="1">
      <c r="A502" s="131" t="s">
        <v>3362</v>
      </c>
      <c r="B502" s="132" t="s">
        <v>3310</v>
      </c>
      <c r="C502" s="132" t="s">
        <v>3363</v>
      </c>
      <c r="D502" s="123" t="s">
        <v>698</v>
      </c>
      <c r="E502" s="139" t="s">
        <v>707</v>
      </c>
      <c r="F502" t="str">
        <f t="shared" si="7"/>
        <v>Simpara Bazar, Kola, Sreenagar, Munshiganj 1541</v>
      </c>
      <c r="G502" t="str">
        <f>IFERROR(VLOOKUP(D502,Table14[],3,0),"")</f>
        <v>Srinagar Bazar, Srinagar, Munshiganj 1550</v>
      </c>
      <c r="H502" t="str">
        <f>IF(LEN(Table13[[#This Row],[Vlookup_by_thana name]])=0,Table13[[#This Row],[vlookup_by_branch name]],Table13[[#This Row],[Vlookup_by_thana name]])</f>
        <v>Srinagar Bazar, Srinagar, Munshiganj 1550</v>
      </c>
      <c r="I502" s="23"/>
      <c r="L502" s="96" t="s">
        <v>3582</v>
      </c>
    </row>
    <row r="503" spans="1:12" ht="16.5" thickTop="1" thickBot="1">
      <c r="A503" s="133" t="s">
        <v>3364</v>
      </c>
      <c r="B503" s="134" t="s">
        <v>3310</v>
      </c>
      <c r="C503" s="134" t="s">
        <v>3365</v>
      </c>
      <c r="D503" s="124" t="s">
        <v>698</v>
      </c>
      <c r="E503" s="140" t="s">
        <v>698</v>
      </c>
      <c r="F503" t="str">
        <f t="shared" si="7"/>
        <v>Srinagar Bazar, Srinagar, Munshiganj 1550</v>
      </c>
      <c r="G503" t="str">
        <f>IFERROR(VLOOKUP(D503,Table14[],3,0),"")</f>
        <v>Srinagar Bazar, Srinagar, Munshiganj 1550</v>
      </c>
      <c r="H503" t="str">
        <f>IF(LEN(Table13[[#This Row],[Vlookup_by_thana name]])=0,Table13[[#This Row],[vlookup_by_branch name]],Table13[[#This Row],[Vlookup_by_thana name]])</f>
        <v>Srinagar Bazar, Srinagar, Munshiganj 1550</v>
      </c>
      <c r="I503" s="23"/>
      <c r="L503" s="96" t="s">
        <v>3582</v>
      </c>
    </row>
    <row r="504" spans="1:12" ht="16.5" thickTop="1" thickBot="1">
      <c r="A504" s="131" t="s">
        <v>3366</v>
      </c>
      <c r="B504" s="132" t="s">
        <v>3310</v>
      </c>
      <c r="C504" s="132" t="s">
        <v>3367</v>
      </c>
      <c r="D504" s="123" t="s">
        <v>709</v>
      </c>
      <c r="E504" s="139" t="s">
        <v>708</v>
      </c>
      <c r="F504" t="str">
        <f t="shared" si="7"/>
        <v/>
      </c>
      <c r="G504" t="str">
        <f>IFERROR(VLOOKUP(D504,Table14[],3,0),"")</f>
        <v/>
      </c>
      <c r="H504" s="143" t="s">
        <v>3585</v>
      </c>
      <c r="I504" s="23" t="s">
        <v>4181</v>
      </c>
      <c r="L504" s="96" t="s">
        <v>3585</v>
      </c>
    </row>
    <row r="505" spans="1:12" ht="16.5" thickTop="1" thickBot="1">
      <c r="A505" s="133" t="s">
        <v>3368</v>
      </c>
      <c r="B505" s="134" t="s">
        <v>3369</v>
      </c>
      <c r="C505" s="134" t="s">
        <v>3370</v>
      </c>
      <c r="D505" s="124" t="s">
        <v>711</v>
      </c>
      <c r="E505" s="140" t="s">
        <v>710</v>
      </c>
      <c r="F505" t="str">
        <f t="shared" si="7"/>
        <v>Bhaitkandi Bazar, Phulpur, Mymensingh 2250</v>
      </c>
      <c r="G505" t="str">
        <f>IFERROR(VLOOKUP(D505,Table14[],3,0),"")</f>
        <v>Bus Stand Road, Phulpur, Mymensingh 2250</v>
      </c>
      <c r="H505" t="str">
        <f>IF(LEN(Table13[[#This Row],[Vlookup_by_thana name]])=0,Table13[[#This Row],[vlookup_by_branch name]],Table13[[#This Row],[Vlookup_by_thana name]])</f>
        <v>Bus Stand Road, Phulpur, Mymensingh 2250</v>
      </c>
      <c r="I505" s="23"/>
      <c r="L505" s="96" t="s">
        <v>3614</v>
      </c>
    </row>
    <row r="506" spans="1:12" ht="16.5" thickTop="1" thickBot="1">
      <c r="A506" s="131" t="s">
        <v>3371</v>
      </c>
      <c r="B506" s="132" t="s">
        <v>3369</v>
      </c>
      <c r="C506" s="132" t="s">
        <v>3372</v>
      </c>
      <c r="D506" s="123" t="s">
        <v>713</v>
      </c>
      <c r="E506" s="139" t="s">
        <v>712</v>
      </c>
      <c r="F506" t="str">
        <f t="shared" si="7"/>
        <v/>
      </c>
      <c r="G506" t="str">
        <f>IFERROR(VLOOKUP(D506,Table14[],3,0),"")</f>
        <v/>
      </c>
      <c r="H506" s="147" t="s">
        <v>4259</v>
      </c>
      <c r="I506" s="23" t="s">
        <v>4181</v>
      </c>
      <c r="L506" s="96" t="s">
        <v>4259</v>
      </c>
    </row>
    <row r="507" spans="1:12" ht="16.5" thickTop="1" thickBot="1">
      <c r="A507" s="133" t="s">
        <v>3373</v>
      </c>
      <c r="B507" s="134" t="s">
        <v>3369</v>
      </c>
      <c r="C507" s="134" t="s">
        <v>3374</v>
      </c>
      <c r="D507" s="124" t="s">
        <v>713</v>
      </c>
      <c r="E507" s="140" t="s">
        <v>714</v>
      </c>
      <c r="F507" t="str">
        <f t="shared" si="7"/>
        <v/>
      </c>
      <c r="G507" t="str">
        <f>IFERROR(VLOOKUP(D507,Table14[],3,0),"")</f>
        <v/>
      </c>
      <c r="H507" s="147" t="s">
        <v>4260</v>
      </c>
      <c r="I507" s="23" t="s">
        <v>4190</v>
      </c>
      <c r="L507" s="96" t="s">
        <v>4260</v>
      </c>
    </row>
    <row r="508" spans="1:12" ht="16.5" thickTop="1" thickBot="1">
      <c r="A508" s="131" t="s">
        <v>3375</v>
      </c>
      <c r="B508" s="132" t="s">
        <v>3369</v>
      </c>
      <c r="C508" s="132" t="s">
        <v>3376</v>
      </c>
      <c r="D508" s="123" t="s">
        <v>711</v>
      </c>
      <c r="E508" s="139" t="s">
        <v>715</v>
      </c>
      <c r="F508" t="str">
        <f t="shared" si="7"/>
        <v/>
      </c>
      <c r="G508" t="str">
        <f>IFERROR(VLOOKUP(D508,Table14[],3,0),"")</f>
        <v>Bus Stand Road, Phulpur, Mymensingh 2250</v>
      </c>
      <c r="H508" t="str">
        <f>IF(LEN(Table13[[#This Row],[Vlookup_by_thana name]])=0,Table13[[#This Row],[vlookup_by_branch name]],Table13[[#This Row],[Vlookup_by_thana name]])</f>
        <v>Bus Stand Road, Phulpur, Mymensingh 2250</v>
      </c>
      <c r="I508" s="23"/>
      <c r="L508" s="96" t="s">
        <v>3614</v>
      </c>
    </row>
    <row r="509" spans="1:12" ht="16.5" thickTop="1" thickBot="1">
      <c r="A509" s="133" t="s">
        <v>3377</v>
      </c>
      <c r="B509" s="134" t="s">
        <v>3369</v>
      </c>
      <c r="C509" s="134" t="s">
        <v>3378</v>
      </c>
      <c r="D509" s="124" t="s">
        <v>717</v>
      </c>
      <c r="E509" s="140" t="s">
        <v>716</v>
      </c>
      <c r="F509" t="str">
        <f t="shared" si="7"/>
        <v>Madhya Bazar, Gafargaon, Mymensingh 2230</v>
      </c>
      <c r="G509" t="str">
        <f>IFERROR(VLOOKUP(D509,Table14[],3,0),"")</f>
        <v/>
      </c>
      <c r="H509" t="str">
        <f>IF(LEN(Table13[[#This Row],[Vlookup_by_thana name]])=0,Table13[[#This Row],[vlookup_by_branch name]],Table13[[#This Row],[Vlookup_by_thana name]])</f>
        <v>Madhya Bazar, Gafargaon, Mymensingh 2230</v>
      </c>
      <c r="I509" s="23"/>
      <c r="L509" s="96" t="s">
        <v>3599</v>
      </c>
    </row>
    <row r="510" spans="1:12" ht="16.5" thickTop="1" thickBot="1">
      <c r="A510" s="131" t="s">
        <v>3379</v>
      </c>
      <c r="B510" s="132" t="s">
        <v>3369</v>
      </c>
      <c r="C510" s="132" t="s">
        <v>3380</v>
      </c>
      <c r="D510" s="123" t="s">
        <v>719</v>
      </c>
      <c r="E510" s="139" t="s">
        <v>718</v>
      </c>
      <c r="F510" t="str">
        <f t="shared" si="7"/>
        <v/>
      </c>
      <c r="G510" t="str">
        <f>IFERROR(VLOOKUP(D510,Table14[],3,0),"")</f>
        <v/>
      </c>
      <c r="H510" s="143" t="s">
        <v>3602</v>
      </c>
      <c r="I510" s="23" t="s">
        <v>4181</v>
      </c>
      <c r="L510" s="96" t="s">
        <v>3602</v>
      </c>
    </row>
    <row r="511" spans="1:12" ht="16.5" thickTop="1" thickBot="1">
      <c r="A511" s="133" t="s">
        <v>3369</v>
      </c>
      <c r="B511" s="134" t="s">
        <v>3369</v>
      </c>
      <c r="C511" s="134" t="s">
        <v>3381</v>
      </c>
      <c r="D511" s="124" t="s">
        <v>713</v>
      </c>
      <c r="E511" s="140" t="s">
        <v>720</v>
      </c>
      <c r="F511" t="str">
        <f t="shared" si="7"/>
        <v>Station Road, Mymensingh 2200</v>
      </c>
      <c r="G511" t="str">
        <f>IFERROR(VLOOKUP(D511,Table14[],3,0),"")</f>
        <v/>
      </c>
      <c r="H511" t="str">
        <f>IF(LEN(Table13[[#This Row],[Vlookup_by_thana name]])=0,Table13[[#This Row],[vlookup_by_branch name]],Table13[[#This Row],[Vlookup_by_thana name]])</f>
        <v>Station Road, Mymensingh 2200</v>
      </c>
      <c r="I511" s="23"/>
      <c r="L511" s="96" t="s">
        <v>3604</v>
      </c>
    </row>
    <row r="512" spans="1:12" ht="16.5" thickTop="1" thickBot="1">
      <c r="A512" s="131" t="s">
        <v>3382</v>
      </c>
      <c r="B512" s="132" t="s">
        <v>3369</v>
      </c>
      <c r="C512" s="132" t="s">
        <v>3383</v>
      </c>
      <c r="D512" s="123" t="s">
        <v>721</v>
      </c>
      <c r="E512" s="139" t="s">
        <v>721</v>
      </c>
      <c r="F512" t="str">
        <f t="shared" si="7"/>
        <v/>
      </c>
      <c r="G512" t="str">
        <f>IFERROR(VLOOKUP(D512,Table14[],3,0),"")</f>
        <v/>
      </c>
      <c r="H512" s="143" t="s">
        <v>3606</v>
      </c>
      <c r="I512" s="23" t="s">
        <v>4181</v>
      </c>
      <c r="L512" s="96" t="s">
        <v>3606</v>
      </c>
    </row>
    <row r="513" spans="1:12" ht="16.5" thickTop="1" thickBot="1">
      <c r="A513" s="133" t="s">
        <v>2510</v>
      </c>
      <c r="B513" s="134" t="s">
        <v>3369</v>
      </c>
      <c r="C513" s="134" t="s">
        <v>3384</v>
      </c>
      <c r="D513" s="124" t="s">
        <v>713</v>
      </c>
      <c r="E513" s="140" t="s">
        <v>147</v>
      </c>
      <c r="F513" t="str">
        <f t="shared" si="7"/>
        <v>GKMC Shaha Road, Mymensingh 2200</v>
      </c>
      <c r="G513" t="str">
        <f>IFERROR(VLOOKUP(D513,Table14[],3,0),"")</f>
        <v/>
      </c>
      <c r="H513" t="str">
        <f>IF(LEN(Table13[[#This Row],[Vlookup_by_thana name]])=0,Table13[[#This Row],[vlookup_by_branch name]],Table13[[#This Row],[Vlookup_by_thana name]])</f>
        <v>GKMC Shaha Road, Mymensingh 2200</v>
      </c>
      <c r="I513" s="23"/>
      <c r="L513" s="96" t="s">
        <v>3593</v>
      </c>
    </row>
    <row r="514" spans="1:12" ht="16.5" thickTop="1" thickBot="1">
      <c r="A514" s="131" t="s">
        <v>3385</v>
      </c>
      <c r="B514" s="132" t="s">
        <v>3369</v>
      </c>
      <c r="C514" s="132" t="s">
        <v>3386</v>
      </c>
      <c r="D514" s="123" t="s">
        <v>723</v>
      </c>
      <c r="E514" s="139" t="s">
        <v>722</v>
      </c>
      <c r="F514" t="str">
        <f t="shared" si="7"/>
        <v>Dhara Bazar, Haluaghat, Mymensingh 2261</v>
      </c>
      <c r="G514" t="str">
        <f>IFERROR(VLOOKUP(D514,Table14[],3,0),"")</f>
        <v/>
      </c>
      <c r="H514" t="str">
        <f>IF(LEN(Table13[[#This Row],[Vlookup_by_thana name]])=0,Table13[[#This Row],[vlookup_by_branch name]],Table13[[#This Row],[Vlookup_by_thana name]])</f>
        <v>Dhara Bazar, Haluaghat, Mymensingh 2261</v>
      </c>
      <c r="I514" s="23"/>
      <c r="L514" s="96" t="s">
        <v>3597</v>
      </c>
    </row>
    <row r="515" spans="1:12" ht="16.5" thickTop="1" thickBot="1">
      <c r="A515" s="133" t="s">
        <v>3387</v>
      </c>
      <c r="B515" s="134" t="s">
        <v>3369</v>
      </c>
      <c r="C515" s="134" t="s">
        <v>3388</v>
      </c>
      <c r="D515" s="124" t="s">
        <v>725</v>
      </c>
      <c r="E515" s="140" t="s">
        <v>724</v>
      </c>
      <c r="F515" t="str">
        <f t="shared" ref="F515:F578" si="8">IFERROR(VLOOKUP(E515,$A$2:$C$922,3,0),"")</f>
        <v/>
      </c>
      <c r="G515" t="str">
        <f>IFERROR(VLOOKUP(D515,Table14[],3,0),"")</f>
        <v/>
      </c>
      <c r="H515" s="143" t="s">
        <v>3600</v>
      </c>
      <c r="I515" s="23" t="s">
        <v>4181</v>
      </c>
      <c r="L515" s="96" t="s">
        <v>3600</v>
      </c>
    </row>
    <row r="516" spans="1:12" ht="16.5" thickTop="1" thickBot="1">
      <c r="A516" s="131" t="s">
        <v>3389</v>
      </c>
      <c r="B516" s="132" t="s">
        <v>3369</v>
      </c>
      <c r="C516" s="132" t="s">
        <v>3390</v>
      </c>
      <c r="D516" s="123" t="s">
        <v>713</v>
      </c>
      <c r="E516" s="139" t="s">
        <v>726</v>
      </c>
      <c r="F516" t="str">
        <f t="shared" si="8"/>
        <v/>
      </c>
      <c r="G516" t="str">
        <f>IFERROR(VLOOKUP(D516,Table14[],3,0),"")</f>
        <v/>
      </c>
      <c r="H516" s="143" t="s">
        <v>3608</v>
      </c>
      <c r="I516" s="23" t="s">
        <v>4181</v>
      </c>
      <c r="L516" s="96" t="s">
        <v>3608</v>
      </c>
    </row>
    <row r="517" spans="1:12" ht="16.5" thickTop="1" thickBot="1">
      <c r="A517" s="133" t="s">
        <v>3391</v>
      </c>
      <c r="B517" s="134" t="s">
        <v>3392</v>
      </c>
      <c r="C517" s="134" t="s">
        <v>3393</v>
      </c>
      <c r="D517" s="124" t="s">
        <v>713</v>
      </c>
      <c r="E517" s="140" t="s">
        <v>11</v>
      </c>
      <c r="F517" t="str">
        <f t="shared" si="8"/>
        <v/>
      </c>
      <c r="G517" t="str">
        <f>IFERROR(VLOOKUP(D517,Table14[],3,0),"")</f>
        <v/>
      </c>
      <c r="H517" s="147" t="s">
        <v>4261</v>
      </c>
      <c r="I517" s="23" t="s">
        <v>4190</v>
      </c>
      <c r="L517" s="96" t="s">
        <v>4261</v>
      </c>
    </row>
    <row r="518" spans="1:12" ht="16.5" thickTop="1" thickBot="1">
      <c r="A518" s="131" t="s">
        <v>3394</v>
      </c>
      <c r="B518" s="132" t="s">
        <v>3392</v>
      </c>
      <c r="C518" s="132" t="s">
        <v>3395</v>
      </c>
      <c r="D518" s="123" t="s">
        <v>727</v>
      </c>
      <c r="E518" s="139" t="s">
        <v>727</v>
      </c>
      <c r="F518" t="str">
        <f t="shared" si="8"/>
        <v>Haque Market, Bhaluka, Mymensingh 2240</v>
      </c>
      <c r="G518" t="str">
        <f>IFERROR(VLOOKUP(D518,Table14[],3,0),"")</f>
        <v>Haque Market, Bhaluka, Mymensingh 2240</v>
      </c>
      <c r="H518" t="str">
        <f>IF(LEN(Table13[[#This Row],[Vlookup_by_thana name]])=0,Table13[[#This Row],[vlookup_by_branch name]],Table13[[#This Row],[Vlookup_by_thana name]])</f>
        <v>Haque Market, Bhaluka, Mymensingh 2240</v>
      </c>
      <c r="I518" s="23"/>
      <c r="L518" s="96" t="s">
        <v>3589</v>
      </c>
    </row>
    <row r="519" spans="1:12" ht="16.5" thickTop="1" thickBot="1">
      <c r="A519" s="133" t="s">
        <v>3396</v>
      </c>
      <c r="B519" s="134" t="s">
        <v>3392</v>
      </c>
      <c r="C519" s="134" t="s">
        <v>3397</v>
      </c>
      <c r="D519" s="124" t="s">
        <v>713</v>
      </c>
      <c r="E519" s="140" t="s">
        <v>728</v>
      </c>
      <c r="F519" t="str">
        <f t="shared" si="8"/>
        <v/>
      </c>
      <c r="G519" t="str">
        <f>IFERROR(VLOOKUP(D519,Table14[],3,0),"")</f>
        <v/>
      </c>
      <c r="H519" s="154" t="s">
        <v>4262</v>
      </c>
      <c r="I519" s="23" t="s">
        <v>4181</v>
      </c>
      <c r="L519" s="96" t="s">
        <v>4262</v>
      </c>
    </row>
    <row r="520" spans="1:12" ht="16.5" thickTop="1" thickBot="1">
      <c r="A520" s="131" t="s">
        <v>3398</v>
      </c>
      <c r="B520" s="132" t="s">
        <v>3392</v>
      </c>
      <c r="C520" s="132" t="s">
        <v>3399</v>
      </c>
      <c r="D520" s="123" t="s">
        <v>731</v>
      </c>
      <c r="E520" s="139" t="s">
        <v>729</v>
      </c>
      <c r="F520" t="str">
        <f t="shared" si="8"/>
        <v/>
      </c>
      <c r="G520" t="str">
        <f>IFERROR(VLOOKUP(D520,Table14[],3,0),"")</f>
        <v/>
      </c>
      <c r="H520" s="68" t="s">
        <v>4263</v>
      </c>
      <c r="I520" s="23" t="s">
        <v>4179</v>
      </c>
      <c r="L520" s="96" t="s">
        <v>4263</v>
      </c>
    </row>
    <row r="521" spans="1:12" ht="16.5" thickTop="1" thickBot="1">
      <c r="A521" s="133" t="s">
        <v>3392</v>
      </c>
      <c r="B521" s="134" t="s">
        <v>3392</v>
      </c>
      <c r="C521" s="134" t="s">
        <v>3400</v>
      </c>
      <c r="D521" s="124" t="s">
        <v>732</v>
      </c>
      <c r="E521" s="140" t="s">
        <v>732</v>
      </c>
      <c r="F521" t="str">
        <f t="shared" si="8"/>
        <v>Mograpara More, Sonargaon, Narayanganj 1440</v>
      </c>
      <c r="G521" t="str">
        <f>IFERROR(VLOOKUP(D521,Table14[],3,0),"")</f>
        <v>Mograpara More, Sonargaon, Narayanganj 1440</v>
      </c>
      <c r="H521" t="str">
        <f>IF(LEN(Table13[[#This Row],[Vlookup_by_thana name]])=0,Table13[[#This Row],[vlookup_by_branch name]],Table13[[#This Row],[Vlookup_by_thana name]])</f>
        <v>Mograpara More, Sonargaon, Narayanganj 1440</v>
      </c>
      <c r="I521" s="23"/>
      <c r="L521" s="96" t="s">
        <v>3678</v>
      </c>
    </row>
    <row r="522" spans="1:12" ht="16.5" thickTop="1" thickBot="1">
      <c r="A522" s="131" t="s">
        <v>3401</v>
      </c>
      <c r="B522" s="132" t="s">
        <v>3392</v>
      </c>
      <c r="C522" s="132" t="s">
        <v>3402</v>
      </c>
      <c r="D522" s="123" t="s">
        <v>731</v>
      </c>
      <c r="E522" s="139" t="s">
        <v>733</v>
      </c>
      <c r="F522" t="str">
        <f t="shared" si="8"/>
        <v>52/1 Court Road, Narayanganj 1400</v>
      </c>
      <c r="G522" t="str">
        <f>IFERROR(VLOOKUP(D522,Table14[],3,0),"")</f>
        <v/>
      </c>
      <c r="H522" t="str">
        <f>IF(LEN(Table13[[#This Row],[Vlookup_by_thana name]])=0,Table13[[#This Row],[vlookup_by_branch name]],Table13[[#This Row],[Vlookup_by_thana name]])</f>
        <v>52/1 Court Road, Narayanganj 1400</v>
      </c>
      <c r="I522" s="23"/>
      <c r="L522" s="96" t="s">
        <v>3666</v>
      </c>
    </row>
    <row r="523" spans="1:12" ht="16.5" thickTop="1" thickBot="1">
      <c r="A523" s="133" t="s">
        <v>3403</v>
      </c>
      <c r="B523" s="134" t="s">
        <v>3392</v>
      </c>
      <c r="C523" s="134" t="s">
        <v>3404</v>
      </c>
      <c r="D523" s="124" t="s">
        <v>734</v>
      </c>
      <c r="E523" s="140" t="s">
        <v>515</v>
      </c>
      <c r="F523" t="str">
        <f t="shared" si="8"/>
        <v>Chittagoan Road, Sarulia, Demra, Dhaka 1361</v>
      </c>
      <c r="G523" t="str">
        <f>IFERROR(VLOOKUP(D523,Table14[],3,0),"")</f>
        <v/>
      </c>
      <c r="H523" t="str">
        <f>IF(LEN(Table13[[#This Row],[Vlookup_by_thana name]])=0,Table13[[#This Row],[vlookup_by_branch name]],Table13[[#This Row],[Vlookup_by_thana name]])</f>
        <v>Chittagoan Road, Sarulia, Demra, Dhaka 1361</v>
      </c>
      <c r="I523" s="23"/>
      <c r="L523" s="96" t="s">
        <v>2893</v>
      </c>
    </row>
    <row r="524" spans="1:12" ht="16.5" thickTop="1" thickBot="1">
      <c r="A524" s="131" t="s">
        <v>3259</v>
      </c>
      <c r="B524" s="132" t="s">
        <v>3392</v>
      </c>
      <c r="C524" s="132" t="s">
        <v>3405</v>
      </c>
      <c r="D524" s="123" t="s">
        <v>731</v>
      </c>
      <c r="E524" s="139" t="s">
        <v>735</v>
      </c>
      <c r="F524" t="str">
        <f t="shared" si="8"/>
        <v>47 Sirajudullah Road, Narayanganj 1400</v>
      </c>
      <c r="G524" t="str">
        <f>IFERROR(VLOOKUP(D524,Table14[],3,0),"")</f>
        <v/>
      </c>
      <c r="H524" t="str">
        <f>IF(LEN(Table13[[#This Row],[Vlookup_by_thana name]])=0,Table13[[#This Row],[vlookup_by_branch name]],Table13[[#This Row],[Vlookup_by_thana name]])</f>
        <v>47 Sirajudullah Road, Narayanganj 1400</v>
      </c>
      <c r="I524" s="23"/>
      <c r="L524" s="96" t="s">
        <v>3668</v>
      </c>
    </row>
    <row r="525" spans="1:12" ht="16.5" thickTop="1" thickBot="1">
      <c r="A525" s="133" t="s">
        <v>3406</v>
      </c>
      <c r="B525" s="134" t="s">
        <v>3392</v>
      </c>
      <c r="C525" s="134" t="s">
        <v>3407</v>
      </c>
      <c r="D525" s="124" t="s">
        <v>737</v>
      </c>
      <c r="E525" s="140" t="s">
        <v>736</v>
      </c>
      <c r="F525" t="str">
        <f t="shared" si="8"/>
        <v>Kanchan Bazar, Kanchan, Rupganj, Narayanganj 1461</v>
      </c>
      <c r="G525" t="str">
        <f>IFERROR(VLOOKUP(D525,Table14[],3,0),"")</f>
        <v/>
      </c>
      <c r="H525" t="str">
        <f>IF(LEN(Table13[[#This Row],[Vlookup_by_thana name]])=0,Table13[[#This Row],[vlookup_by_branch name]],Table13[[#This Row],[Vlookup_by_thana name]])</f>
        <v>Kanchan Bazar, Kanchan, Rupganj, Narayanganj 1461</v>
      </c>
      <c r="I525" s="23"/>
      <c r="L525" s="96" t="s">
        <v>3670</v>
      </c>
    </row>
    <row r="526" spans="1:12" ht="16.5" thickTop="1" thickBot="1">
      <c r="A526" s="131" t="s">
        <v>3408</v>
      </c>
      <c r="B526" s="132" t="s">
        <v>3409</v>
      </c>
      <c r="C526" s="132" t="s">
        <v>3410</v>
      </c>
      <c r="D526" s="123" t="s">
        <v>731</v>
      </c>
      <c r="E526" s="139" t="s">
        <v>738</v>
      </c>
      <c r="F526" t="str">
        <f t="shared" si="8"/>
        <v>27/1 SK Road, Narayanganj 1400</v>
      </c>
      <c r="G526" t="str">
        <f>IFERROR(VLOOKUP(D526,Table14[],3,0),"")</f>
        <v/>
      </c>
      <c r="H526" t="str">
        <f>IF(LEN(Table13[[#This Row],[Vlookup_by_thana name]])=0,Table13[[#This Row],[vlookup_by_branch name]],Table13[[#This Row],[Vlookup_by_thana name]])</f>
        <v>27/1 SK Road, Narayanganj 1400</v>
      </c>
      <c r="I526" s="23"/>
      <c r="L526" s="96" t="s">
        <v>3672</v>
      </c>
    </row>
    <row r="527" spans="1:12" ht="16.5" thickTop="1" thickBot="1">
      <c r="A527" s="133" t="s">
        <v>3411</v>
      </c>
      <c r="B527" s="134" t="s">
        <v>3409</v>
      </c>
      <c r="C527" s="134" t="s">
        <v>3412</v>
      </c>
      <c r="D527" s="124" t="s">
        <v>173</v>
      </c>
      <c r="E527" s="140" t="s">
        <v>739</v>
      </c>
      <c r="F527" t="str">
        <f t="shared" si="8"/>
        <v>Nagari, Kaliganj, Gazipur</v>
      </c>
      <c r="G527" t="str">
        <f>IFERROR(VLOOKUP(D527,Table14[],3,0),"")</f>
        <v>Naldanga Bazar, Kaliganj, Jhenaidah 7300</v>
      </c>
      <c r="H527" t="str">
        <f>IF(LEN(Table13[[#This Row],[Vlookup_by_thana name]])=0,Table13[[#This Row],[vlookup_by_branch name]],Table13[[#This Row],[Vlookup_by_thana name]])</f>
        <v>Naldanga Bazar, Kaliganj, Jhenaidah 7300</v>
      </c>
      <c r="I527" s="23"/>
      <c r="L527" s="96" t="s">
        <v>3280</v>
      </c>
    </row>
    <row r="528" spans="1:12" ht="16.5" thickTop="1" thickBot="1">
      <c r="A528" s="131" t="s">
        <v>3413</v>
      </c>
      <c r="B528" s="132" t="s">
        <v>3409</v>
      </c>
      <c r="C528" s="132" t="s">
        <v>3414</v>
      </c>
      <c r="D528" s="123" t="s">
        <v>734</v>
      </c>
      <c r="E528" s="139" t="s">
        <v>740</v>
      </c>
      <c r="F528" t="str">
        <f t="shared" si="8"/>
        <v/>
      </c>
      <c r="G528" t="str">
        <f>IFERROR(VLOOKUP(D528,Table14[],3,0),"")</f>
        <v/>
      </c>
      <c r="H528" s="143" t="s">
        <v>3676</v>
      </c>
      <c r="I528" s="23" t="s">
        <v>4181</v>
      </c>
      <c r="L528" s="96" t="s">
        <v>3676</v>
      </c>
    </row>
    <row r="529" spans="1:12" ht="16.5" thickTop="1" thickBot="1">
      <c r="A529" s="133" t="s">
        <v>3415</v>
      </c>
      <c r="B529" s="134" t="s">
        <v>3409</v>
      </c>
      <c r="C529" s="134" t="s">
        <v>3416</v>
      </c>
      <c r="D529" s="124" t="s">
        <v>731</v>
      </c>
      <c r="E529" s="140" t="s">
        <v>741</v>
      </c>
      <c r="F529" t="str">
        <f t="shared" si="8"/>
        <v/>
      </c>
      <c r="G529" t="str">
        <f>IFERROR(VLOOKUP(D529,Table14[],3,0),"")</f>
        <v/>
      </c>
      <c r="H529" s="143" t="s">
        <v>3664</v>
      </c>
      <c r="I529" s="23" t="s">
        <v>4181</v>
      </c>
      <c r="L529" s="96" t="s">
        <v>3664</v>
      </c>
    </row>
    <row r="530" spans="1:12" ht="16.5" thickTop="1" thickBot="1">
      <c r="A530" s="131" t="s">
        <v>3324</v>
      </c>
      <c r="B530" s="132" t="s">
        <v>3409</v>
      </c>
      <c r="C530" s="132" t="s">
        <v>3417</v>
      </c>
      <c r="D530" s="123" t="s">
        <v>731</v>
      </c>
      <c r="E530" s="139" t="s">
        <v>742</v>
      </c>
      <c r="F530" t="str">
        <f t="shared" si="8"/>
        <v>SA Maleh Road, Narayanganj 1400</v>
      </c>
      <c r="G530" t="str">
        <f>IFERROR(VLOOKUP(D530,Table14[],3,0),"")</f>
        <v/>
      </c>
      <c r="H530" t="str">
        <f>IF(LEN(Table13[[#This Row],[Vlookup_by_thana name]])=0,Table13[[#This Row],[vlookup_by_branch name]],Table13[[#This Row],[Vlookup_by_thana name]])</f>
        <v>SA Maleh Road, Narayanganj 1400</v>
      </c>
      <c r="I530" s="23"/>
      <c r="L530" s="96" t="s">
        <v>3680</v>
      </c>
    </row>
    <row r="531" spans="1:12" ht="16.5" thickTop="1" thickBot="1">
      <c r="A531" s="133" t="s">
        <v>3418</v>
      </c>
      <c r="B531" s="134" t="s">
        <v>3409</v>
      </c>
      <c r="C531" s="134" t="s">
        <v>3419</v>
      </c>
      <c r="D531" s="124" t="s">
        <v>744</v>
      </c>
      <c r="E531" s="140" t="s">
        <v>743</v>
      </c>
      <c r="F531" t="str">
        <f t="shared" si="8"/>
        <v/>
      </c>
      <c r="G531" t="str">
        <f>IFERROR(VLOOKUP(D531,Table14[],3,0),"")</f>
        <v/>
      </c>
      <c r="H531" s="143" t="s">
        <v>3674</v>
      </c>
      <c r="I531" s="23" t="s">
        <v>4181</v>
      </c>
      <c r="L531" s="96" t="s">
        <v>3674</v>
      </c>
    </row>
    <row r="532" spans="1:12" ht="16.5" thickTop="1" thickBot="1">
      <c r="A532" s="131" t="s">
        <v>3420</v>
      </c>
      <c r="B532" s="132" t="s">
        <v>3409</v>
      </c>
      <c r="C532" s="132" t="s">
        <v>3421</v>
      </c>
      <c r="D532" s="123" t="s">
        <v>745</v>
      </c>
      <c r="E532" s="139" t="s">
        <v>745</v>
      </c>
      <c r="F532" t="str">
        <f t="shared" si="8"/>
        <v/>
      </c>
      <c r="G532" t="str">
        <f>IFERROR(VLOOKUP(D532,Table14[],3,0),"")</f>
        <v/>
      </c>
      <c r="H532" s="143" t="s">
        <v>3660</v>
      </c>
      <c r="I532" s="23" t="s">
        <v>4181</v>
      </c>
      <c r="L532" s="96" t="s">
        <v>3660</v>
      </c>
    </row>
    <row r="533" spans="1:12" ht="16.5" thickTop="1" thickBot="1">
      <c r="A533" s="133" t="s">
        <v>3422</v>
      </c>
      <c r="B533" s="134" t="s">
        <v>3409</v>
      </c>
      <c r="C533" s="134" t="s">
        <v>3423</v>
      </c>
      <c r="D533" s="124" t="s">
        <v>749</v>
      </c>
      <c r="E533" s="140" t="s">
        <v>746</v>
      </c>
      <c r="F533" t="str">
        <f t="shared" si="8"/>
        <v/>
      </c>
      <c r="G533" t="str">
        <f>IFERROR(VLOOKUP(D533,Table14[],3,0),"")</f>
        <v/>
      </c>
      <c r="H533" s="143" t="s">
        <v>3475</v>
      </c>
      <c r="I533" s="23" t="s">
        <v>4181</v>
      </c>
      <c r="L533" s="96" t="s">
        <v>3475</v>
      </c>
    </row>
    <row r="534" spans="1:12" ht="18.75" thickTop="1" thickBot="1">
      <c r="A534" s="131" t="s">
        <v>3424</v>
      </c>
      <c r="B534" s="132" t="s">
        <v>3409</v>
      </c>
      <c r="C534" s="132" t="s">
        <v>3425</v>
      </c>
      <c r="D534" s="123" t="s">
        <v>750</v>
      </c>
      <c r="E534" s="139" t="s">
        <v>750</v>
      </c>
      <c r="F534" t="str">
        <f t="shared" si="8"/>
        <v/>
      </c>
      <c r="G534" t="str">
        <f>IFERROR(VLOOKUP(D534,Table14[],3,0),"")</f>
        <v/>
      </c>
      <c r="H534" s="145" t="s">
        <v>4264</v>
      </c>
      <c r="I534" s="23" t="s">
        <v>4186</v>
      </c>
      <c r="L534" s="96" t="s">
        <v>4264</v>
      </c>
    </row>
    <row r="535" spans="1:12" ht="16.5" thickTop="1" thickBot="1">
      <c r="A535" s="133" t="s">
        <v>3426</v>
      </c>
      <c r="B535" s="134" t="s">
        <v>3409</v>
      </c>
      <c r="C535" s="134" t="s">
        <v>3427</v>
      </c>
      <c r="D535" s="124" t="s">
        <v>173</v>
      </c>
      <c r="E535" s="140" t="s">
        <v>752</v>
      </c>
      <c r="F535" t="str">
        <f t="shared" si="8"/>
        <v/>
      </c>
      <c r="G535" t="str">
        <f>IFERROR(VLOOKUP(D535,Table14[],3,0),"")</f>
        <v>Naldanga Bazar, Kaliganj, Jhenaidah 7300</v>
      </c>
      <c r="H535" t="str">
        <f>IF(LEN(Table13[[#This Row],[Vlookup_by_thana name]])=0,Table13[[#This Row],[vlookup_by_branch name]],Table13[[#This Row],[Vlookup_by_thana name]])</f>
        <v>Naldanga Bazar, Kaliganj, Jhenaidah 7300</v>
      </c>
      <c r="I535" s="23"/>
      <c r="L535" s="96" t="s">
        <v>3280</v>
      </c>
    </row>
    <row r="536" spans="1:12" ht="16.5" thickTop="1" thickBot="1">
      <c r="A536" s="131" t="s">
        <v>3428</v>
      </c>
      <c r="B536" s="132" t="s">
        <v>3409</v>
      </c>
      <c r="C536" s="132" t="s">
        <v>3429</v>
      </c>
      <c r="D536" s="123" t="s">
        <v>754</v>
      </c>
      <c r="E536" s="139" t="s">
        <v>57</v>
      </c>
      <c r="F536" t="str">
        <f t="shared" si="8"/>
        <v>JM Sengupta Road, Chandpur 3600</v>
      </c>
      <c r="G536" t="str">
        <f>IFERROR(VLOOKUP(D536,Table14[],3,0),"")</f>
        <v/>
      </c>
      <c r="H536" t="str">
        <f>IF(LEN(Table13[[#This Row],[Vlookup_by_thana name]])=0,Table13[[#This Row],[vlookup_by_branch name]],Table13[[#This Row],[Vlookup_by_thana name]])</f>
        <v>JM Sengupta Road, Chandpur 3600</v>
      </c>
      <c r="I536" s="23"/>
      <c r="L536" s="96" t="s">
        <v>2614</v>
      </c>
    </row>
    <row r="537" spans="1:12" ht="16.5" thickTop="1" thickBot="1">
      <c r="A537" s="133" t="s">
        <v>3430</v>
      </c>
      <c r="B537" s="134" t="s">
        <v>3409</v>
      </c>
      <c r="C537" s="134" t="s">
        <v>3431</v>
      </c>
      <c r="D537" s="124" t="s">
        <v>756</v>
      </c>
      <c r="E537" s="140" t="s">
        <v>755</v>
      </c>
      <c r="F537" t="str">
        <f t="shared" si="8"/>
        <v>Hasnabad Bazar, Raipura, Narsingdi 1631</v>
      </c>
      <c r="G537" t="str">
        <f>IFERROR(VLOOKUP(D537,Table14[],3,0),"")</f>
        <v/>
      </c>
      <c r="H537" t="str">
        <f>IF(LEN(Table13[[#This Row],[Vlookup_by_thana name]])=0,Table13[[#This Row],[vlookup_by_branch name]],Table13[[#This Row],[Vlookup_by_thana name]])</f>
        <v>Hasnabad Bazar, Raipura, Narsingdi 1631</v>
      </c>
      <c r="I537" s="23"/>
      <c r="L537" s="96" t="s">
        <v>3683</v>
      </c>
    </row>
    <row r="538" spans="1:12" ht="16.5" thickTop="1" thickBot="1">
      <c r="A538" s="131" t="s">
        <v>2952</v>
      </c>
      <c r="B538" s="132" t="s">
        <v>3409</v>
      </c>
      <c r="C538" s="132" t="s">
        <v>3432</v>
      </c>
      <c r="D538" s="123" t="s">
        <v>757</v>
      </c>
      <c r="E538" s="139" t="s">
        <v>38</v>
      </c>
      <c r="F538" t="str">
        <f t="shared" si="8"/>
        <v>Baburhat Bazar, Chandpur 3602</v>
      </c>
      <c r="G538" t="str">
        <f>IFERROR(VLOOKUP(D538,Table14[],3,0),"")</f>
        <v/>
      </c>
      <c r="H538" t="str">
        <f>IF(LEN(Table13[[#This Row],[Vlookup_by_thana name]])=0,Table13[[#This Row],[vlookup_by_branch name]],Table13[[#This Row],[Vlookup_by_thana name]])</f>
        <v>Baburhat Bazar, Chandpur 3602</v>
      </c>
      <c r="I538" s="23"/>
      <c r="L538" s="96" t="s">
        <v>2578</v>
      </c>
    </row>
    <row r="539" spans="1:12" ht="16.5" thickTop="1" thickBot="1">
      <c r="A539" s="133" t="s">
        <v>3433</v>
      </c>
      <c r="B539" s="134" t="s">
        <v>3409</v>
      </c>
      <c r="C539" s="134" t="s">
        <v>3434</v>
      </c>
      <c r="D539" s="124" t="s">
        <v>228</v>
      </c>
      <c r="E539" s="140" t="s">
        <v>758</v>
      </c>
      <c r="F539" t="str">
        <f t="shared" si="8"/>
        <v>Chalakchar Bazar, Manahardi, Narsingdi 1650</v>
      </c>
      <c r="G539" t="str">
        <f>IFERROR(VLOOKUP(D539,Table14[],3,0),"")</f>
        <v/>
      </c>
      <c r="H539" t="str">
        <f>IF(LEN(Table13[[#This Row],[Vlookup_by_thana name]])=0,Table13[[#This Row],[vlookup_by_branch name]],Table13[[#This Row],[Vlookup_by_thana name]])</f>
        <v>Chalakchar Bazar, Manahardi, Narsingdi 1650</v>
      </c>
      <c r="I539" s="23"/>
      <c r="L539" s="96" t="s">
        <v>3688</v>
      </c>
    </row>
    <row r="540" spans="1:12" ht="16.5" thickTop="1" thickBot="1">
      <c r="A540" s="131" t="s">
        <v>3435</v>
      </c>
      <c r="B540" s="132" t="s">
        <v>3409</v>
      </c>
      <c r="C540" s="132" t="s">
        <v>3436</v>
      </c>
      <c r="D540" s="123" t="s">
        <v>228</v>
      </c>
      <c r="E540" s="139" t="s">
        <v>759</v>
      </c>
      <c r="F540" t="str">
        <f t="shared" si="8"/>
        <v/>
      </c>
      <c r="G540" t="str">
        <f>IFERROR(VLOOKUP(D540,Table14[],3,0),"")</f>
        <v/>
      </c>
      <c r="H540" s="143" t="s">
        <v>3690</v>
      </c>
      <c r="I540" s="23" t="s">
        <v>4181</v>
      </c>
      <c r="L540" s="96" t="s">
        <v>3690</v>
      </c>
    </row>
    <row r="541" spans="1:12" ht="16.5" thickTop="1" thickBot="1">
      <c r="A541" s="133" t="s">
        <v>3437</v>
      </c>
      <c r="B541" s="134" t="s">
        <v>3409</v>
      </c>
      <c r="C541" s="134" t="s">
        <v>3438</v>
      </c>
      <c r="D541" s="124" t="s">
        <v>757</v>
      </c>
      <c r="E541" s="140" t="s">
        <v>760</v>
      </c>
      <c r="F541" t="str">
        <f t="shared" si="8"/>
        <v>Sadar Road, Narsingdi 1600</v>
      </c>
      <c r="G541" t="str">
        <f>IFERROR(VLOOKUP(D541,Table14[],3,0),"")</f>
        <v/>
      </c>
      <c r="H541" t="str">
        <f>IF(LEN(Table13[[#This Row],[Vlookup_by_thana name]])=0,Table13[[#This Row],[vlookup_by_branch name]],Table13[[#This Row],[Vlookup_by_thana name]])</f>
        <v>Sadar Road, Narsingdi 1600</v>
      </c>
      <c r="I541" s="23"/>
      <c r="L541" s="96" t="s">
        <v>3693</v>
      </c>
    </row>
    <row r="542" spans="1:12" ht="16.5" thickTop="1" thickBot="1">
      <c r="A542" s="131" t="s">
        <v>3439</v>
      </c>
      <c r="B542" s="132" t="s">
        <v>3409</v>
      </c>
      <c r="C542" s="132" t="s">
        <v>3440</v>
      </c>
      <c r="D542" s="123" t="s">
        <v>207</v>
      </c>
      <c r="E542" s="139" t="s">
        <v>761</v>
      </c>
      <c r="F542" t="str">
        <f t="shared" si="8"/>
        <v>Palash Bazar, Palash, Narsingdi 1610</v>
      </c>
      <c r="G542" t="str">
        <f>IFERROR(VLOOKUP(D542,Table14[],3,0),"")</f>
        <v/>
      </c>
      <c r="H542" t="str">
        <f>IF(LEN(Table13[[#This Row],[Vlookup_by_thana name]])=0,Table13[[#This Row],[vlookup_by_branch name]],Table13[[#This Row],[Vlookup_by_thana name]])</f>
        <v>Palash Bazar, Palash, Narsingdi 1610</v>
      </c>
      <c r="I542" s="23"/>
      <c r="L542" s="96" t="s">
        <v>3695</v>
      </c>
    </row>
    <row r="543" spans="1:12" ht="16.5" thickTop="1" thickBot="1">
      <c r="A543" s="133" t="s">
        <v>3441</v>
      </c>
      <c r="B543" s="134" t="s">
        <v>3409</v>
      </c>
      <c r="C543" s="134" t="s">
        <v>3442</v>
      </c>
      <c r="D543" s="124" t="s">
        <v>756</v>
      </c>
      <c r="E543" s="140" t="s">
        <v>762</v>
      </c>
      <c r="F543" t="str">
        <f t="shared" si="8"/>
        <v>Radhaganj Bazar, Raipura, Narsingdi 1632</v>
      </c>
      <c r="G543" t="str">
        <f>IFERROR(VLOOKUP(D543,Table14[],3,0),"")</f>
        <v/>
      </c>
      <c r="H543" t="str">
        <f>IF(LEN(Table13[[#This Row],[Vlookup_by_thana name]])=0,Table13[[#This Row],[vlookup_by_branch name]],Table13[[#This Row],[Vlookup_by_thana name]])</f>
        <v>Radhaganj Bazar, Raipura, Narsingdi 1632</v>
      </c>
      <c r="I543" s="23"/>
      <c r="L543" s="96" t="s">
        <v>3697</v>
      </c>
    </row>
    <row r="544" spans="1:12" ht="16.5" thickTop="1" thickBot="1">
      <c r="A544" s="131" t="s">
        <v>2613</v>
      </c>
      <c r="B544" s="132" t="s">
        <v>3409</v>
      </c>
      <c r="C544" s="132" t="s">
        <v>3443</v>
      </c>
      <c r="D544" s="123" t="s">
        <v>757</v>
      </c>
      <c r="E544" s="139" t="s">
        <v>57</v>
      </c>
      <c r="F544" t="str">
        <f t="shared" si="8"/>
        <v>JM Sengupta Road, Chandpur 3600</v>
      </c>
      <c r="G544" t="str">
        <f>IFERROR(VLOOKUP(D544,Table14[],3,0),"")</f>
        <v/>
      </c>
      <c r="H544" t="str">
        <f>IF(LEN(Table13[[#This Row],[Vlookup_by_thana name]])=0,Table13[[#This Row],[vlookup_by_branch name]],Table13[[#This Row],[Vlookup_by_thana name]])</f>
        <v>JM Sengupta Road, Chandpur 3600</v>
      </c>
      <c r="I544" s="23"/>
      <c r="L544" s="96" t="s">
        <v>2614</v>
      </c>
    </row>
    <row r="545" spans="1:12" ht="16.5" thickTop="1" thickBot="1">
      <c r="A545" s="133" t="s">
        <v>3444</v>
      </c>
      <c r="B545" s="134" t="s">
        <v>3409</v>
      </c>
      <c r="C545" s="134" t="s">
        <v>3445</v>
      </c>
      <c r="D545" s="124" t="s">
        <v>756</v>
      </c>
      <c r="E545" s="140" t="s">
        <v>763</v>
      </c>
      <c r="F545" t="str">
        <f t="shared" si="8"/>
        <v>Musapur Bazar, Raipura, Narsingdi 1630</v>
      </c>
      <c r="G545" t="str">
        <f>IFERROR(VLOOKUP(D545,Table14[],3,0),"")</f>
        <v/>
      </c>
      <c r="H545" t="str">
        <f>IF(LEN(Table13[[#This Row],[Vlookup_by_thana name]])=0,Table13[[#This Row],[vlookup_by_branch name]],Table13[[#This Row],[Vlookup_by_thana name]])</f>
        <v>Musapur Bazar, Raipura, Narsingdi 1630</v>
      </c>
      <c r="I545" s="23"/>
      <c r="L545" s="96" t="s">
        <v>3692</v>
      </c>
    </row>
    <row r="546" spans="1:12" ht="16.5" thickTop="1" thickBot="1">
      <c r="A546" s="131" t="s">
        <v>3446</v>
      </c>
      <c r="B546" s="132" t="s">
        <v>3409</v>
      </c>
      <c r="C546" s="132" t="s">
        <v>3447</v>
      </c>
      <c r="D546" s="123" t="s">
        <v>764</v>
      </c>
      <c r="E546" s="139" t="s">
        <v>764</v>
      </c>
      <c r="F546" t="str">
        <f t="shared" si="8"/>
        <v>Barhatta Bazar, Netrokona</v>
      </c>
      <c r="G546" t="str">
        <f>IFERROR(VLOOKUP(D546,Table14[],3,0),"")</f>
        <v>Barhatta Bazar, Netrokona</v>
      </c>
      <c r="H546" t="str">
        <f>IF(LEN(Table13[[#This Row],[Vlookup_by_thana name]])=0,Table13[[#This Row],[vlookup_by_branch name]],Table13[[#This Row],[Vlookup_by_thana name]])</f>
        <v>Barhatta Bazar, Netrokona</v>
      </c>
      <c r="I546" s="23"/>
      <c r="L546" s="96" t="s">
        <v>3727</v>
      </c>
    </row>
    <row r="547" spans="1:12" ht="16.5" thickTop="1" thickBot="1">
      <c r="A547" s="133" t="s">
        <v>3448</v>
      </c>
      <c r="B547" s="134" t="s">
        <v>3449</v>
      </c>
      <c r="C547" s="134" t="s">
        <v>3450</v>
      </c>
      <c r="D547" s="124" t="s">
        <v>87</v>
      </c>
      <c r="E547" s="140" t="s">
        <v>766</v>
      </c>
      <c r="F547" t="str">
        <f t="shared" si="8"/>
        <v>Birishiri, Durgapur, Netrokona</v>
      </c>
      <c r="G547" t="str">
        <f>IFERROR(VLOOKUP(D547,Table14[],3,0),"")</f>
        <v>Durgapur, Bharatvaj Hat, Mirsharai, Chittagong 4323</v>
      </c>
      <c r="H547" t="str">
        <f>IF(LEN(Table13[[#This Row],[Vlookup_by_thana name]])=0,Table13[[#This Row],[vlookup_by_branch name]],Table13[[#This Row],[Vlookup_by_thana name]])</f>
        <v>Durgapur, Bharatvaj Hat, Mirsharai, Chittagong 4323</v>
      </c>
      <c r="I547" s="23"/>
      <c r="L547" s="96" t="s">
        <v>2693</v>
      </c>
    </row>
    <row r="548" spans="1:12" ht="16.5" thickTop="1" thickBot="1">
      <c r="A548" s="131" t="s">
        <v>3451</v>
      </c>
      <c r="B548" s="132" t="s">
        <v>3449</v>
      </c>
      <c r="C548" s="132" t="s">
        <v>3452</v>
      </c>
      <c r="D548" s="123" t="s">
        <v>87</v>
      </c>
      <c r="E548" s="139" t="s">
        <v>87</v>
      </c>
      <c r="F548" t="str">
        <f t="shared" si="8"/>
        <v>Durgapur, Bharatvaj Hat, Mirsharai, Chittagong 4323</v>
      </c>
      <c r="G548" t="str">
        <f>IFERROR(VLOOKUP(D548,Table14[],3,0),"")</f>
        <v>Durgapur, Bharatvaj Hat, Mirsharai, Chittagong 4323</v>
      </c>
      <c r="H548" t="str">
        <f>IF(LEN(Table13[[#This Row],[Vlookup_by_thana name]])=0,Table13[[#This Row],[vlookup_by_branch name]],Table13[[#This Row],[Vlookup_by_thana name]])</f>
        <v>Durgapur, Bharatvaj Hat, Mirsharai, Chittagong 4323</v>
      </c>
      <c r="I548" s="23"/>
      <c r="L548" s="96" t="s">
        <v>2693</v>
      </c>
    </row>
    <row r="549" spans="1:12" ht="16.5" thickTop="1" thickBot="1">
      <c r="A549" s="133" t="s">
        <v>3453</v>
      </c>
      <c r="B549" s="134" t="s">
        <v>3449</v>
      </c>
      <c r="C549" s="134" t="s">
        <v>3454</v>
      </c>
      <c r="D549" s="124" t="s">
        <v>767</v>
      </c>
      <c r="E549" s="140" t="s">
        <v>767</v>
      </c>
      <c r="F549" t="str">
        <f t="shared" si="8"/>
        <v>Kendua Bazar, Netrokona</v>
      </c>
      <c r="G549" t="str">
        <f>IFERROR(VLOOKUP(D549,Table14[],3,0),"")</f>
        <v>Kendua Bazar, Netrokona</v>
      </c>
      <c r="H549" t="str">
        <f>IF(LEN(Table13[[#This Row],[Vlookup_by_thana name]])=0,Table13[[#This Row],[vlookup_by_branch name]],Table13[[#This Row],[Vlookup_by_thana name]])</f>
        <v>Kendua Bazar, Netrokona</v>
      </c>
      <c r="I549" s="23"/>
      <c r="L549" s="96" t="s">
        <v>3736</v>
      </c>
    </row>
    <row r="550" spans="1:12" ht="16.5" thickTop="1" thickBot="1">
      <c r="A550" s="131" t="s">
        <v>3455</v>
      </c>
      <c r="B550" s="132" t="s">
        <v>3449</v>
      </c>
      <c r="C550" s="132" t="s">
        <v>3456</v>
      </c>
      <c r="D550" s="123" t="s">
        <v>765</v>
      </c>
      <c r="E550" s="139" t="s">
        <v>768</v>
      </c>
      <c r="F550" t="str">
        <f t="shared" si="8"/>
        <v/>
      </c>
      <c r="G550" t="str">
        <f>IFERROR(VLOOKUP(D550,Table14[],3,0),"")</f>
        <v>Malni Road, Netrokona 2400</v>
      </c>
      <c r="H550" t="str">
        <f>IF(LEN(Table13[[#This Row],[Vlookup_by_thana name]])=0,Table13[[#This Row],[vlookup_by_branch name]],Table13[[#This Row],[Vlookup_by_thana name]])</f>
        <v>Malni Road, Netrokona 2400</v>
      </c>
      <c r="I550" s="23"/>
      <c r="L550" s="96" t="s">
        <v>3739</v>
      </c>
    </row>
    <row r="551" spans="1:12" ht="16.5" thickTop="1" thickBot="1">
      <c r="A551" s="133" t="s">
        <v>3457</v>
      </c>
      <c r="B551" s="134" t="s">
        <v>3449</v>
      </c>
      <c r="C551" s="134" t="s">
        <v>3458</v>
      </c>
      <c r="D551" s="124" t="s">
        <v>769</v>
      </c>
      <c r="E551" s="140" t="s">
        <v>769</v>
      </c>
      <c r="F551" t="str">
        <f t="shared" si="8"/>
        <v>Purbadhala Bazar, Purbadhala, Netrokona</v>
      </c>
      <c r="G551" t="str">
        <f>IFERROR(VLOOKUP(D551,Table14[],3,0),"")</f>
        <v>Purbadhala Bazar, Purbadhala, Netrokona</v>
      </c>
      <c r="H551" t="str">
        <f>IF(LEN(Table13[[#This Row],[Vlookup_by_thana name]])=0,Table13[[#This Row],[vlookup_by_branch name]],Table13[[#This Row],[Vlookup_by_thana name]])</f>
        <v>Purbadhala Bazar, Purbadhala, Netrokona</v>
      </c>
      <c r="I551" s="23"/>
      <c r="L551" s="96" t="s">
        <v>3741</v>
      </c>
    </row>
    <row r="552" spans="1:12" ht="16.5" thickTop="1" thickBot="1">
      <c r="A552" s="131" t="s">
        <v>3449</v>
      </c>
      <c r="B552" s="132" t="s">
        <v>3449</v>
      </c>
      <c r="C552" s="132" t="s">
        <v>3459</v>
      </c>
      <c r="D552" s="123" t="s">
        <v>764</v>
      </c>
      <c r="E552" s="139" t="s">
        <v>770</v>
      </c>
      <c r="F552" t="str">
        <f t="shared" si="8"/>
        <v/>
      </c>
      <c r="G552" t="str">
        <f>IFERROR(VLOOKUP(D552,Table14[],3,0),"")</f>
        <v>Barhatta Bazar, Netrokona</v>
      </c>
      <c r="H552" t="str">
        <f>IF(LEN(Table13[[#This Row],[Vlookup_by_thana name]])=0,Table13[[#This Row],[vlookup_by_branch name]],Table13[[#This Row],[Vlookup_by_thana name]])</f>
        <v>Barhatta Bazar, Netrokona</v>
      </c>
      <c r="I552" s="23"/>
      <c r="L552" s="96" t="s">
        <v>3727</v>
      </c>
    </row>
    <row r="553" spans="1:12" ht="16.5" thickTop="1" thickBot="1">
      <c r="A553" s="133" t="s">
        <v>3460</v>
      </c>
      <c r="B553" s="134" t="s">
        <v>3449</v>
      </c>
      <c r="C553" s="134" t="s">
        <v>3461</v>
      </c>
      <c r="D553" s="124" t="s">
        <v>87</v>
      </c>
      <c r="E553" s="140" t="s">
        <v>771</v>
      </c>
      <c r="F553" t="str">
        <f t="shared" si="8"/>
        <v>Jhanjail Bazar, Jaria, Durgapur, Netrokona</v>
      </c>
      <c r="G553" t="str">
        <f>IFERROR(VLOOKUP(D553,Table14[],3,0),"")</f>
        <v>Durgapur, Bharatvaj Hat, Mirsharai, Chittagong 4323</v>
      </c>
      <c r="H553" t="str">
        <f>IF(LEN(Table13[[#This Row],[Vlookup_by_thana name]])=0,Table13[[#This Row],[vlookup_by_branch name]],Table13[[#This Row],[Vlookup_by_thana name]])</f>
        <v>Durgapur, Bharatvaj Hat, Mirsharai, Chittagong 4323</v>
      </c>
      <c r="I553" s="23"/>
      <c r="L553" s="96" t="s">
        <v>2693</v>
      </c>
    </row>
    <row r="554" spans="1:12" ht="16.5" thickTop="1" thickBot="1">
      <c r="A554" s="131" t="s">
        <v>3462</v>
      </c>
      <c r="B554" s="132" t="s">
        <v>3449</v>
      </c>
      <c r="C554" s="132" t="s">
        <v>3463</v>
      </c>
      <c r="D554" s="123" t="s">
        <v>764</v>
      </c>
      <c r="E554" s="139" t="s">
        <v>772</v>
      </c>
      <c r="F554" t="str">
        <f t="shared" si="8"/>
        <v>Fakirer Bazar, Barhatta, Netrokona</v>
      </c>
      <c r="G554" t="str">
        <f>IFERROR(VLOOKUP(D554,Table14[],3,0),"")</f>
        <v>Barhatta Bazar, Netrokona</v>
      </c>
      <c r="H554" t="str">
        <f>IF(LEN(Table13[[#This Row],[Vlookup_by_thana name]])=0,Table13[[#This Row],[vlookup_by_branch name]],Table13[[#This Row],[Vlookup_by_thana name]])</f>
        <v>Barhatta Bazar, Netrokona</v>
      </c>
      <c r="I554" s="23"/>
      <c r="L554" s="96" t="s">
        <v>3727</v>
      </c>
    </row>
    <row r="555" spans="1:12" ht="16.5" thickTop="1" thickBot="1">
      <c r="A555" s="133" t="s">
        <v>3464</v>
      </c>
      <c r="B555" s="134" t="s">
        <v>3449</v>
      </c>
      <c r="C555" s="134" t="s">
        <v>3465</v>
      </c>
      <c r="D555" s="124" t="s">
        <v>774</v>
      </c>
      <c r="E555" s="140" t="s">
        <v>773</v>
      </c>
      <c r="F555" t="str">
        <f t="shared" si="8"/>
        <v>Teasree Bazar, Madan, Netrokona</v>
      </c>
      <c r="G555" t="str">
        <f>IFERROR(VLOOKUP(D555,Table14[],3,0),"")</f>
        <v/>
      </c>
      <c r="H555" t="str">
        <f>IF(LEN(Table13[[#This Row],[Vlookup_by_thana name]])=0,Table13[[#This Row],[vlookup_by_branch name]],Table13[[#This Row],[Vlookup_by_thana name]])</f>
        <v>Teasree Bazar, Madan, Netrokona</v>
      </c>
      <c r="I555" s="23"/>
      <c r="L555" s="96" t="s">
        <v>3745</v>
      </c>
    </row>
    <row r="556" spans="1:12" ht="16.5" thickTop="1" thickBot="1">
      <c r="A556" s="131" t="s">
        <v>3466</v>
      </c>
      <c r="B556" s="132" t="s">
        <v>3449</v>
      </c>
      <c r="C556" s="132" t="s">
        <v>3467</v>
      </c>
      <c r="D556" s="123" t="s">
        <v>776</v>
      </c>
      <c r="E556" s="139" t="s">
        <v>775</v>
      </c>
      <c r="F556" t="str">
        <f t="shared" si="8"/>
        <v/>
      </c>
      <c r="G556" t="str">
        <f>IFERROR(VLOOKUP(D556,Table14[],3,0),"")</f>
        <v/>
      </c>
      <c r="H556" s="143" t="s">
        <v>3738</v>
      </c>
      <c r="I556" s="23" t="s">
        <v>4181</v>
      </c>
      <c r="L556" s="96" t="s">
        <v>3738</v>
      </c>
    </row>
    <row r="557" spans="1:12" ht="16.5" thickTop="1" thickBot="1">
      <c r="A557" s="133" t="s">
        <v>3468</v>
      </c>
      <c r="B557" s="134" t="s">
        <v>3449</v>
      </c>
      <c r="C557" s="134" t="s">
        <v>3469</v>
      </c>
      <c r="D557" s="124" t="s">
        <v>779</v>
      </c>
      <c r="E557" s="140" t="s">
        <v>777</v>
      </c>
      <c r="F557" t="str">
        <f t="shared" si="8"/>
        <v>Goalondo More, Rajbari, Faridpur 7711</v>
      </c>
      <c r="G557" t="str">
        <f>IFERROR(VLOOKUP(D557,Table14[],3,0),"")</f>
        <v/>
      </c>
      <c r="H557" t="str">
        <f>IF(LEN(Table13[[#This Row],[Vlookup_by_thana name]])=0,Table13[[#This Row],[vlookup_by_branch name]],Table13[[#This Row],[Vlookup_by_thana name]])</f>
        <v>Goalondo More, Rajbari, Faridpur 7711</v>
      </c>
      <c r="I557" s="23"/>
      <c r="L557" s="96" t="s">
        <v>3065</v>
      </c>
    </row>
    <row r="558" spans="1:12" ht="16.5" thickTop="1" thickBot="1">
      <c r="A558" s="131" t="s">
        <v>3470</v>
      </c>
      <c r="B558" s="132" t="s">
        <v>3449</v>
      </c>
      <c r="C558" s="132" t="s">
        <v>3471</v>
      </c>
      <c r="D558" s="123" t="s">
        <v>780</v>
      </c>
      <c r="E558" s="139" t="s">
        <v>780</v>
      </c>
      <c r="F558" t="str">
        <f t="shared" si="8"/>
        <v>Kalukhali Bazar, Ratandia, Pangsha, Faridpur 7722</v>
      </c>
      <c r="G558" t="str">
        <f>IFERROR(VLOOKUP(D558,Table14[],3,0),"")</f>
        <v>Kalukhali Bazar, Ratandia, Pangsha, Faridpur 7722</v>
      </c>
      <c r="H558" t="str">
        <f>IF(LEN(Table13[[#This Row],[Vlookup_by_thana name]])=0,Table13[[#This Row],[vlookup_by_branch name]],Table13[[#This Row],[Vlookup_by_thana name]])</f>
        <v>Kalukhali Bazar, Ratandia, Pangsha, Faridpur 7722</v>
      </c>
      <c r="I558" s="23"/>
      <c r="L558" s="96" t="s">
        <v>3082</v>
      </c>
    </row>
    <row r="559" spans="1:12" ht="16.5" thickTop="1" thickBot="1">
      <c r="A559" s="133" t="s">
        <v>3472</v>
      </c>
      <c r="B559" s="134" t="s">
        <v>3472</v>
      </c>
      <c r="C559" s="134" t="s">
        <v>3473</v>
      </c>
      <c r="D559" s="124" t="s">
        <v>782</v>
      </c>
      <c r="E559" s="140" t="s">
        <v>781</v>
      </c>
      <c r="F559" t="str">
        <f t="shared" si="8"/>
        <v>Jamalpur Bazar, Baliakanda, Faridpur 7720</v>
      </c>
      <c r="G559" t="str">
        <f>IFERROR(VLOOKUP(D559,Table14[],3,0),"")</f>
        <v/>
      </c>
      <c r="H559" t="str">
        <f>IF(LEN(Table13[[#This Row],[Vlookup_by_thana name]])=0,Table13[[#This Row],[vlookup_by_branch name]],Table13[[#This Row],[Vlookup_by_thana name]])</f>
        <v>Jamalpur Bazar, Baliakanda, Faridpur 7720</v>
      </c>
      <c r="I559" s="23"/>
      <c r="L559" s="96" t="s">
        <v>3088</v>
      </c>
    </row>
    <row r="560" spans="1:12" ht="16.5" thickTop="1" thickBot="1">
      <c r="A560" s="131" t="s">
        <v>3474</v>
      </c>
      <c r="B560" s="132" t="s">
        <v>3472</v>
      </c>
      <c r="C560" s="132" t="s">
        <v>3475</v>
      </c>
      <c r="D560" s="123" t="s">
        <v>779</v>
      </c>
      <c r="E560" s="139" t="s">
        <v>778</v>
      </c>
      <c r="F560" t="str">
        <f t="shared" si="8"/>
        <v>Puran Bazar, Rajbari 7700</v>
      </c>
      <c r="G560" t="str">
        <f>IFERROR(VLOOKUP(D560,Table14[],3,0),"")</f>
        <v/>
      </c>
      <c r="H560" t="str">
        <f>IF(LEN(Table13[[#This Row],[Vlookup_by_thana name]])=0,Table13[[#This Row],[vlookup_by_branch name]],Table13[[#This Row],[Vlookup_by_thana name]])</f>
        <v>Puran Bazar, Rajbari 7700</v>
      </c>
      <c r="I560" s="23"/>
      <c r="L560" s="96" t="s">
        <v>3891</v>
      </c>
    </row>
    <row r="561" spans="1:12" ht="16.5" thickTop="1" thickBot="1">
      <c r="A561" s="133" t="s">
        <v>3476</v>
      </c>
      <c r="B561" s="134" t="s">
        <v>3477</v>
      </c>
      <c r="C561" s="134" t="s">
        <v>3478</v>
      </c>
      <c r="D561" s="124" t="s">
        <v>783</v>
      </c>
      <c r="E561" s="140" t="s">
        <v>783</v>
      </c>
      <c r="F561" t="str">
        <f t="shared" si="8"/>
        <v>Pangsha, Rajbari 7700</v>
      </c>
      <c r="G561" t="str">
        <f>IFERROR(VLOOKUP(D561,Table14[],3,0),"")</f>
        <v>Pangsha, Rajbari 7700</v>
      </c>
      <c r="H561" t="str">
        <f>IF(LEN(Table13[[#This Row],[Vlookup_by_thana name]])=0,Table13[[#This Row],[vlookup_by_branch name]],Table13[[#This Row],[Vlookup_by_thana name]])</f>
        <v>Pangsha, Rajbari 7700</v>
      </c>
      <c r="I561" s="23"/>
      <c r="L561" s="96" t="s">
        <v>3890</v>
      </c>
    </row>
    <row r="562" spans="1:12" ht="16.5" thickTop="1" thickBot="1">
      <c r="A562" s="131" t="s">
        <v>3479</v>
      </c>
      <c r="B562" s="132" t="s">
        <v>3477</v>
      </c>
      <c r="C562" s="132" t="s">
        <v>3480</v>
      </c>
      <c r="D562" s="123" t="s">
        <v>785</v>
      </c>
      <c r="E562" s="139" t="s">
        <v>784</v>
      </c>
      <c r="F562" t="str">
        <f t="shared" si="8"/>
        <v/>
      </c>
      <c r="G562" t="str">
        <f>IFERROR(VLOOKUP(D562,Table14[],3,0),"")</f>
        <v>Moinul Sarak, Zajira, Madaripur 8010</v>
      </c>
      <c r="H562" t="str">
        <f>IF(LEN(Table13[[#This Row],[Vlookup_by_thana name]])=0,Table13[[#This Row],[vlookup_by_branch name]],Table13[[#This Row],[Vlookup_by_thana name]])</f>
        <v>Moinul Sarak, Zajira, Madaripur 8010</v>
      </c>
      <c r="I562" s="23"/>
      <c r="L562" s="96" t="s">
        <v>3488</v>
      </c>
    </row>
    <row r="563" spans="1:12" ht="16.5" thickTop="1" thickBot="1">
      <c r="A563" s="133" t="s">
        <v>3481</v>
      </c>
      <c r="B563" s="134" t="s">
        <v>3477</v>
      </c>
      <c r="C563" s="134" t="s">
        <v>3482</v>
      </c>
      <c r="D563" s="124" t="s">
        <v>226</v>
      </c>
      <c r="E563" s="140" t="s">
        <v>786</v>
      </c>
      <c r="F563" t="str">
        <f t="shared" si="8"/>
        <v>Mulfatganj Bazar, Naria, Shariatpur 8020</v>
      </c>
      <c r="G563" t="str">
        <f>IFERROR(VLOOKUP(D563,Table14[],3,0),"")</f>
        <v>Naria Bazar, Naria, Shariatpur 8020</v>
      </c>
      <c r="H563" t="str">
        <f>IF(LEN(Table13[[#This Row],[Vlookup_by_thana name]])=0,Table13[[#This Row],[vlookup_by_branch name]],Table13[[#This Row],[Vlookup_by_thana name]])</f>
        <v>Naria Bazar, Naria, Shariatpur 8020</v>
      </c>
      <c r="I563" s="23"/>
      <c r="L563" s="96" t="s">
        <v>3987</v>
      </c>
    </row>
    <row r="564" spans="1:12" ht="16.5" thickTop="1" thickBot="1">
      <c r="A564" s="131" t="s">
        <v>3477</v>
      </c>
      <c r="B564" s="132" t="s">
        <v>3477</v>
      </c>
      <c r="C564" s="132" t="s">
        <v>3483</v>
      </c>
      <c r="D564" s="123" t="s">
        <v>226</v>
      </c>
      <c r="E564" s="139" t="s">
        <v>226</v>
      </c>
      <c r="F564" t="str">
        <f t="shared" si="8"/>
        <v>Naria Bazar, Naria, Shariatpur 8020</v>
      </c>
      <c r="G564" t="str">
        <f>IFERROR(VLOOKUP(D564,Table14[],3,0),"")</f>
        <v>Naria Bazar, Naria, Shariatpur 8020</v>
      </c>
      <c r="H564" t="str">
        <f>IF(LEN(Table13[[#This Row],[Vlookup_by_thana name]])=0,Table13[[#This Row],[vlookup_by_branch name]],Table13[[#This Row],[Vlookup_by_thana name]])</f>
        <v>Naria Bazar, Naria, Shariatpur 8020</v>
      </c>
      <c r="I564" s="23"/>
      <c r="L564" s="96" t="s">
        <v>3987</v>
      </c>
    </row>
    <row r="565" spans="1:12" ht="16.5" thickTop="1" thickBot="1">
      <c r="A565" s="133" t="s">
        <v>2743</v>
      </c>
      <c r="B565" s="134" t="s">
        <v>3477</v>
      </c>
      <c r="C565" s="134" t="s">
        <v>3484</v>
      </c>
      <c r="D565" s="124" t="s">
        <v>787</v>
      </c>
      <c r="E565" s="140" t="s">
        <v>225</v>
      </c>
      <c r="F565" t="str">
        <f t="shared" si="8"/>
        <v>Hazi Shariatullah Road, Palang, Shariatpur 8000</v>
      </c>
      <c r="G565" t="str">
        <f>IFERROR(VLOOKUP(D565,Table14[],3,0),"")</f>
        <v/>
      </c>
      <c r="H565" t="str">
        <f>IF(LEN(Table13[[#This Row],[Vlookup_by_thana name]])=0,Table13[[#This Row],[vlookup_by_branch name]],Table13[[#This Row],[Vlookup_by_thana name]])</f>
        <v>Hazi Shariatullah Road, Palang, Shariatpur 8000</v>
      </c>
      <c r="I565" s="23"/>
      <c r="L565" s="96" t="s">
        <v>3988</v>
      </c>
    </row>
    <row r="566" spans="1:12" ht="16.5" thickTop="1" thickBot="1">
      <c r="A566" s="131" t="s">
        <v>3485</v>
      </c>
      <c r="B566" s="132" t="s">
        <v>3477</v>
      </c>
      <c r="C566" s="132" t="s">
        <v>3486</v>
      </c>
      <c r="D566" s="123" t="s">
        <v>789</v>
      </c>
      <c r="E566" s="139" t="s">
        <v>788</v>
      </c>
      <c r="F566" t="str">
        <f t="shared" si="8"/>
        <v>Damuddya Bazar, Damuddya, Shariatpur 8040</v>
      </c>
      <c r="G566" t="str">
        <f>IFERROR(VLOOKUP(D566,Table14[],3,0),"")</f>
        <v/>
      </c>
      <c r="H566" t="str">
        <f>IF(LEN(Table13[[#This Row],[Vlookup_by_thana name]])=0,Table13[[#This Row],[vlookup_by_branch name]],Table13[[#This Row],[Vlookup_by_thana name]])</f>
        <v>Damuddya Bazar, Damuddya, Shariatpur 8040</v>
      </c>
      <c r="I566" s="23"/>
      <c r="L566" s="96" t="s">
        <v>3983</v>
      </c>
    </row>
    <row r="567" spans="1:12" ht="16.5" thickTop="1" thickBot="1">
      <c r="A567" s="133" t="s">
        <v>3487</v>
      </c>
      <c r="B567" s="134" t="s">
        <v>3477</v>
      </c>
      <c r="C567" s="134" t="s">
        <v>3488</v>
      </c>
      <c r="D567" s="124" t="s">
        <v>791</v>
      </c>
      <c r="E567" s="140" t="s">
        <v>790</v>
      </c>
      <c r="F567" t="str">
        <f t="shared" si="8"/>
        <v/>
      </c>
      <c r="G567" t="str">
        <f>IFERROR(VLOOKUP(D567,Table14[],3,0),"")</f>
        <v>Taraganj Bazar, Nalitabari, Sherpur 2110</v>
      </c>
      <c r="H567" t="str">
        <f>IF(LEN(Table13[[#This Row],[Vlookup_by_thana name]])=0,Table13[[#This Row],[vlookup_by_branch name]],Table13[[#This Row],[Vlookup_by_thana name]])</f>
        <v>Taraganj Bazar, Nalitabari, Sherpur 2110</v>
      </c>
      <c r="I567" s="23"/>
      <c r="L567" s="96" t="s">
        <v>3992</v>
      </c>
    </row>
    <row r="568" spans="1:12" ht="16.5" thickTop="1" thickBot="1">
      <c r="A568" s="131" t="s">
        <v>3489</v>
      </c>
      <c r="B568" s="132" t="s">
        <v>3490</v>
      </c>
      <c r="C568" s="132" t="s">
        <v>3491</v>
      </c>
      <c r="D568" s="123" t="s">
        <v>179</v>
      </c>
      <c r="E568" s="139" t="s">
        <v>792</v>
      </c>
      <c r="F568" t="str">
        <f t="shared" si="8"/>
        <v>Nandir Bazar, Moksudpur, Sherpur 2110</v>
      </c>
      <c r="G568" t="str">
        <f>IFERROR(VLOOKUP(D568,Table14[],3,0),"")</f>
        <v/>
      </c>
      <c r="H568" t="str">
        <f>IF(LEN(Table13[[#This Row],[Vlookup_by_thana name]])=0,Table13[[#This Row],[vlookup_by_branch name]],Table13[[#This Row],[Vlookup_by_thana name]])</f>
        <v>Nandir Bazar, Moksudpur, Sherpur 2110</v>
      </c>
      <c r="I568" s="23"/>
      <c r="L568" s="96" t="s">
        <v>3994</v>
      </c>
    </row>
    <row r="569" spans="1:12" ht="16.5" thickTop="1" thickBot="1">
      <c r="A569" s="133" t="s">
        <v>3492</v>
      </c>
      <c r="B569" s="134" t="s">
        <v>3490</v>
      </c>
      <c r="C569" s="134" t="s">
        <v>3493</v>
      </c>
      <c r="D569" s="124" t="s">
        <v>791</v>
      </c>
      <c r="E569" s="140" t="s">
        <v>791</v>
      </c>
      <c r="F569" t="str">
        <f t="shared" si="8"/>
        <v>Taraganj Bazar, Nalitabari, Sherpur 2110</v>
      </c>
      <c r="G569" t="str">
        <f>IFERROR(VLOOKUP(D569,Table14[],3,0),"")</f>
        <v>Taraganj Bazar, Nalitabari, Sherpur 2110</v>
      </c>
      <c r="H569" t="str">
        <f>IF(LEN(Table13[[#This Row],[Vlookup_by_thana name]])=0,Table13[[#This Row],[vlookup_by_branch name]],Table13[[#This Row],[Vlookup_by_thana name]])</f>
        <v>Taraganj Bazar, Nalitabari, Sherpur 2110</v>
      </c>
      <c r="I569" s="23"/>
      <c r="L569" s="96" t="s">
        <v>3992</v>
      </c>
    </row>
    <row r="570" spans="1:12" ht="16.5" thickTop="1" thickBot="1">
      <c r="A570" s="131" t="s">
        <v>3494</v>
      </c>
      <c r="B570" s="132" t="s">
        <v>3490</v>
      </c>
      <c r="C570" s="132" t="s">
        <v>3495</v>
      </c>
      <c r="D570" s="123" t="s">
        <v>791</v>
      </c>
      <c r="E570" s="139" t="s">
        <v>793</v>
      </c>
      <c r="F570" t="str">
        <f t="shared" si="8"/>
        <v>Nanni, Nalitabari, Sherpur 2111</v>
      </c>
      <c r="G570" t="str">
        <f>IFERROR(VLOOKUP(D570,Table14[],3,0),"")</f>
        <v>Taraganj Bazar, Nalitabari, Sherpur 2110</v>
      </c>
      <c r="H570" t="str">
        <f>IF(LEN(Table13[[#This Row],[Vlookup_by_thana name]])=0,Table13[[#This Row],[vlookup_by_branch name]],Table13[[#This Row],[Vlookup_by_thana name]])</f>
        <v>Taraganj Bazar, Nalitabari, Sherpur 2110</v>
      </c>
      <c r="I570" s="23"/>
      <c r="L570" s="96" t="s">
        <v>3992</v>
      </c>
    </row>
    <row r="571" spans="1:12" ht="16.5" thickTop="1" thickBot="1">
      <c r="A571" s="133" t="s">
        <v>3490</v>
      </c>
      <c r="B571" s="134" t="s">
        <v>3490</v>
      </c>
      <c r="C571" s="134" t="s">
        <v>3496</v>
      </c>
      <c r="D571" s="124" t="s">
        <v>179</v>
      </c>
      <c r="E571" s="140" t="s">
        <v>178</v>
      </c>
      <c r="F571" t="str">
        <f t="shared" si="8"/>
        <v>Sherpur, Bogra 5840</v>
      </c>
      <c r="G571" t="str">
        <f>IFERROR(VLOOKUP(D571,Table14[],3,0),"")</f>
        <v/>
      </c>
      <c r="H571" t="str">
        <f>IF(LEN(Table13[[#This Row],[Vlookup_by_thana name]])=0,Table13[[#This Row],[vlookup_by_branch name]],Table13[[#This Row],[Vlookup_by_thana name]])</f>
        <v>Sherpur, Bogra 5840</v>
      </c>
      <c r="I571" s="23"/>
      <c r="L571" s="96" t="s">
        <v>2529</v>
      </c>
    </row>
    <row r="572" spans="1:12" ht="16.5" thickTop="1" thickBot="1">
      <c r="A572" s="131" t="s">
        <v>3497</v>
      </c>
      <c r="B572" s="132" t="s">
        <v>3498</v>
      </c>
      <c r="C572" s="132" t="s">
        <v>3499</v>
      </c>
      <c r="D572" s="123" t="s">
        <v>795</v>
      </c>
      <c r="E572" s="139" t="s">
        <v>794</v>
      </c>
      <c r="F572" t="str">
        <f t="shared" si="8"/>
        <v>Tinani Bazar, Hatibanda, Jhinaigati, Sherpur 2111</v>
      </c>
      <c r="G572" t="str">
        <f>IFERROR(VLOOKUP(D572,Table14[],3,0),"")</f>
        <v/>
      </c>
      <c r="H572" t="str">
        <f>IF(LEN(Table13[[#This Row],[Vlookup_by_thana name]])=0,Table13[[#This Row],[vlookup_by_branch name]],Table13[[#This Row],[Vlookup_by_thana name]])</f>
        <v>Tinani Bazar, Hatibanda, Jhinaigati, Sherpur 2111</v>
      </c>
      <c r="I572" s="23"/>
      <c r="L572" s="96" t="s">
        <v>4001</v>
      </c>
    </row>
    <row r="573" spans="1:12" ht="16.5" thickTop="1" thickBot="1">
      <c r="A573" s="133" t="s">
        <v>3500</v>
      </c>
      <c r="B573" s="134" t="s">
        <v>3498</v>
      </c>
      <c r="C573" s="134" t="s">
        <v>3501</v>
      </c>
      <c r="D573" s="124" t="s">
        <v>797</v>
      </c>
      <c r="E573" s="140" t="s">
        <v>796</v>
      </c>
      <c r="F573" t="str">
        <f t="shared" si="8"/>
        <v>Aishora, Basail, Tangail 1920</v>
      </c>
      <c r="G573" t="str">
        <f>IFERROR(VLOOKUP(D573,Table14[],3,0),"")</f>
        <v>Bashail Bus Stand, Tangail 1920</v>
      </c>
      <c r="H573" t="str">
        <f>IF(LEN(Table13[[#This Row],[Vlookup_by_thana name]])=0,Table13[[#This Row],[vlookup_by_branch name]],Table13[[#This Row],[Vlookup_by_thana name]])</f>
        <v>Bashail Bus Stand, Tangail 1920</v>
      </c>
      <c r="I573" s="23"/>
      <c r="L573" s="96" t="s">
        <v>4125</v>
      </c>
    </row>
    <row r="574" spans="1:12" ht="16.5" thickTop="1" thickBot="1">
      <c r="A574" s="131" t="s">
        <v>3502</v>
      </c>
      <c r="B574" s="132" t="s">
        <v>3498</v>
      </c>
      <c r="C574" s="132" t="s">
        <v>3503</v>
      </c>
      <c r="D574" s="123" t="s">
        <v>797</v>
      </c>
      <c r="E574" s="139" t="s">
        <v>798</v>
      </c>
      <c r="F574" t="str">
        <f t="shared" si="8"/>
        <v/>
      </c>
      <c r="G574" t="str">
        <f>IFERROR(VLOOKUP(D574,Table14[],3,0),"")</f>
        <v>Bashail Bus Stand, Tangail 1920</v>
      </c>
      <c r="H574" t="str">
        <f>IF(LEN(Table13[[#This Row],[Vlookup_by_thana name]])=0,Table13[[#This Row],[vlookup_by_branch name]],Table13[[#This Row],[Vlookup_by_thana name]])</f>
        <v>Bashail Bus Stand, Tangail 1920</v>
      </c>
      <c r="I574" s="23"/>
      <c r="L574" s="96" t="s">
        <v>4125</v>
      </c>
    </row>
    <row r="575" spans="1:12" ht="16.5" thickTop="1" thickBot="1">
      <c r="A575" s="133" t="s">
        <v>3504</v>
      </c>
      <c r="B575" s="134" t="s">
        <v>3498</v>
      </c>
      <c r="C575" s="134" t="s">
        <v>3505</v>
      </c>
      <c r="D575" s="124" t="s">
        <v>667</v>
      </c>
      <c r="E575" s="140" t="s">
        <v>799</v>
      </c>
      <c r="F575" t="str">
        <f t="shared" si="8"/>
        <v/>
      </c>
      <c r="G575" t="str">
        <f>IFERROR(VLOOKUP(D575,Table14[],3,0),"")</f>
        <v>Mirzapur, Sherpur, Bogra 5840</v>
      </c>
      <c r="H575" t="str">
        <f>IF(LEN(Table13[[#This Row],[Vlookup_by_thana name]])=0,Table13[[#This Row],[vlookup_by_branch name]],Table13[[#This Row],[Vlookup_by_thana name]])</f>
        <v>Mirzapur, Sherpur, Bogra 5840</v>
      </c>
      <c r="I575" s="23"/>
      <c r="L575" s="96" t="s">
        <v>2511</v>
      </c>
    </row>
    <row r="576" spans="1:12" ht="16.5" thickTop="1" thickBot="1">
      <c r="A576" s="131" t="s">
        <v>3506</v>
      </c>
      <c r="B576" s="132" t="s">
        <v>3498</v>
      </c>
      <c r="C576" s="132" t="s">
        <v>3507</v>
      </c>
      <c r="D576" s="123" t="s">
        <v>801</v>
      </c>
      <c r="E576" s="139" t="s">
        <v>800</v>
      </c>
      <c r="F576" t="str">
        <f t="shared" si="8"/>
        <v>Dhuburia, Nagarpur, Tangail 1937</v>
      </c>
      <c r="G576" t="str">
        <f>IFERROR(VLOOKUP(D576,Table14[],3,0),"")</f>
        <v>Nagarpur, Tangail 1936</v>
      </c>
      <c r="H576" t="str">
        <f>IF(LEN(Table13[[#This Row],[Vlookup_by_thana name]])=0,Table13[[#This Row],[vlookup_by_branch name]],Table13[[#This Row],[Vlookup_by_thana name]])</f>
        <v>Nagarpur, Tangail 1936</v>
      </c>
      <c r="I576" s="23"/>
      <c r="L576" s="96" t="s">
        <v>4155</v>
      </c>
    </row>
    <row r="577" spans="1:12" ht="16.5" thickTop="1" thickBot="1">
      <c r="A577" s="133" t="s">
        <v>3508</v>
      </c>
      <c r="B577" s="134" t="s">
        <v>3498</v>
      </c>
      <c r="C577" s="134" t="s">
        <v>3509</v>
      </c>
      <c r="D577" s="124" t="s">
        <v>349</v>
      </c>
      <c r="E577" s="140" t="s">
        <v>349</v>
      </c>
      <c r="F577" t="str">
        <f t="shared" si="8"/>
        <v>Gopalpur, Lalpur, Natore 6420</v>
      </c>
      <c r="G577" t="str">
        <f>IFERROR(VLOOKUP(D577,Table14[],3,0),"")</f>
        <v>Gopalpur, Lalpur, Natore 6420</v>
      </c>
      <c r="H577" t="str">
        <f>IF(LEN(Table13[[#This Row],[Vlookup_by_thana name]])=0,Table13[[#This Row],[vlookup_by_branch name]],Table13[[#This Row],[Vlookup_by_thana name]])</f>
        <v>Gopalpur, Lalpur, Natore 6420</v>
      </c>
      <c r="I577" s="23"/>
      <c r="L577" s="96" t="s">
        <v>3705</v>
      </c>
    </row>
    <row r="578" spans="1:12" ht="16.5" thickTop="1" thickBot="1">
      <c r="A578" s="131" t="s">
        <v>3510</v>
      </c>
      <c r="B578" s="132" t="s">
        <v>3498</v>
      </c>
      <c r="C578" s="132" t="s">
        <v>3511</v>
      </c>
      <c r="D578" s="123" t="s">
        <v>349</v>
      </c>
      <c r="E578" s="139" t="s">
        <v>802</v>
      </c>
      <c r="F578" t="str">
        <f t="shared" si="8"/>
        <v>Hemnagar, Gopalpur, Tangail 1992</v>
      </c>
      <c r="G578" t="str">
        <f>IFERROR(VLOOKUP(D578,Table14[],3,0),"")</f>
        <v>Gopalpur, Lalpur, Natore 6420</v>
      </c>
      <c r="H578" t="str">
        <f>IF(LEN(Table13[[#This Row],[Vlookup_by_thana name]])=0,Table13[[#This Row],[vlookup_by_branch name]],Table13[[#This Row],[Vlookup_by_thana name]])</f>
        <v>Gopalpur, Lalpur, Natore 6420</v>
      </c>
      <c r="I578" s="23"/>
      <c r="L578" s="96" t="s">
        <v>3705</v>
      </c>
    </row>
    <row r="579" spans="1:12" ht="16.5" thickTop="1" thickBot="1">
      <c r="A579" s="133" t="s">
        <v>3498</v>
      </c>
      <c r="B579" s="134" t="s">
        <v>3498</v>
      </c>
      <c r="C579" s="134" t="s">
        <v>3512</v>
      </c>
      <c r="D579" s="124" t="s">
        <v>667</v>
      </c>
      <c r="E579" s="140" t="s">
        <v>803</v>
      </c>
      <c r="F579" t="str">
        <f t="shared" ref="F579:F642" si="9">IFERROR(VLOOKUP(E579,$A$2:$C$922,3,0),"")</f>
        <v>Jamurki Bazar, Mirzapur, Tangail 1944</v>
      </c>
      <c r="G579" t="str">
        <f>IFERROR(VLOOKUP(D579,Table14[],3,0),"")</f>
        <v>Mirzapur, Sherpur, Bogra 5840</v>
      </c>
      <c r="H579" t="str">
        <f>IF(LEN(Table13[[#This Row],[Vlookup_by_thana name]])=0,Table13[[#This Row],[vlookup_by_branch name]],Table13[[#This Row],[Vlookup_by_thana name]])</f>
        <v>Mirzapur, Sherpur, Bogra 5840</v>
      </c>
      <c r="I579" s="23"/>
      <c r="L579" s="96" t="s">
        <v>2511</v>
      </c>
    </row>
    <row r="580" spans="1:12" ht="16.5" thickTop="1" thickBot="1">
      <c r="A580" s="131" t="s">
        <v>3513</v>
      </c>
      <c r="B580" s="132" t="s">
        <v>3498</v>
      </c>
      <c r="C580" s="132" t="s">
        <v>3514</v>
      </c>
      <c r="D580" s="123" t="s">
        <v>797</v>
      </c>
      <c r="E580" s="139" t="s">
        <v>804</v>
      </c>
      <c r="F580" t="str">
        <f t="shared" si="9"/>
        <v>Kanchanpur, Bilpara Bazar, Basail, Tangail 1945</v>
      </c>
      <c r="G580" t="str">
        <f>IFERROR(VLOOKUP(D580,Table14[],3,0),"")</f>
        <v>Bashail Bus Stand, Tangail 1920</v>
      </c>
      <c r="H580" t="str">
        <f>IF(LEN(Table13[[#This Row],[Vlookup_by_thana name]])=0,Table13[[#This Row],[vlookup_by_branch name]],Table13[[#This Row],[Vlookup_by_thana name]])</f>
        <v>Bashail Bus Stand, Tangail 1920</v>
      </c>
      <c r="I580" s="23"/>
      <c r="L580" s="96" t="s">
        <v>4125</v>
      </c>
    </row>
    <row r="581" spans="1:12" ht="16.5" thickTop="1" thickBot="1">
      <c r="A581" s="133" t="s">
        <v>3515</v>
      </c>
      <c r="B581" s="134" t="s">
        <v>3498</v>
      </c>
      <c r="C581" s="134" t="s">
        <v>3516</v>
      </c>
      <c r="D581" s="124" t="s">
        <v>231</v>
      </c>
      <c r="E581" s="140" t="s">
        <v>805</v>
      </c>
      <c r="F581" t="str">
        <f t="shared" si="9"/>
        <v>Karatia Bus Stand, Karatia, Tangail 1903</v>
      </c>
      <c r="G581" t="str">
        <f>IFERROR(VLOOKUP(D581,Table14[],3,0),"")</f>
        <v/>
      </c>
      <c r="H581" t="str">
        <f>IF(LEN(Table13[[#This Row],[Vlookup_by_thana name]])=0,Table13[[#This Row],[vlookup_by_branch name]],Table13[[#This Row],[Vlookup_by_thana name]])</f>
        <v>Karatia Bus Stand, Karatia, Tangail 1903</v>
      </c>
      <c r="I581" s="23"/>
      <c r="L581" s="96" t="s">
        <v>4142</v>
      </c>
    </row>
    <row r="582" spans="1:12" ht="16.5" thickTop="1" thickBot="1">
      <c r="A582" s="131" t="s">
        <v>3517</v>
      </c>
      <c r="B582" s="132" t="s">
        <v>3498</v>
      </c>
      <c r="C582" s="132" t="s">
        <v>3518</v>
      </c>
      <c r="D582" s="123" t="s">
        <v>797</v>
      </c>
      <c r="E582" s="139" t="s">
        <v>806</v>
      </c>
      <c r="F582" t="str">
        <f t="shared" si="9"/>
        <v/>
      </c>
      <c r="G582" t="str">
        <f>IFERROR(VLOOKUP(D582,Table14[],3,0),"")</f>
        <v>Bashail Bus Stand, Tangail 1920</v>
      </c>
      <c r="H582" t="str">
        <f>IF(LEN(Table13[[#This Row],[Vlookup_by_thana name]])=0,Table13[[#This Row],[vlookup_by_branch name]],Table13[[#This Row],[Vlookup_by_thana name]])</f>
        <v>Bashail Bus Stand, Tangail 1920</v>
      </c>
      <c r="I582" s="23"/>
      <c r="L582" s="96" t="s">
        <v>4125</v>
      </c>
    </row>
    <row r="583" spans="1:12" ht="16.5" thickTop="1" thickBot="1">
      <c r="A583" s="133" t="s">
        <v>3519</v>
      </c>
      <c r="B583" s="134" t="s">
        <v>3498</v>
      </c>
      <c r="C583" s="134" t="s">
        <v>3520</v>
      </c>
      <c r="D583" s="124" t="s">
        <v>667</v>
      </c>
      <c r="E583" s="140" t="s">
        <v>667</v>
      </c>
      <c r="F583" t="str">
        <f t="shared" si="9"/>
        <v>Mirzapur, Sherpur, Bogra 5840</v>
      </c>
      <c r="G583" t="str">
        <f>IFERROR(VLOOKUP(D583,Table14[],3,0),"")</f>
        <v>Mirzapur, Sherpur, Bogra 5840</v>
      </c>
      <c r="H583" t="str">
        <f>IF(LEN(Table13[[#This Row],[Vlookup_by_thana name]])=0,Table13[[#This Row],[vlookup_by_branch name]],Table13[[#This Row],[Vlookup_by_thana name]])</f>
        <v>Mirzapur, Sherpur, Bogra 5840</v>
      </c>
      <c r="I583" s="23"/>
      <c r="L583" s="96" t="s">
        <v>2511</v>
      </c>
    </row>
    <row r="584" spans="1:12" ht="16.5" thickTop="1" thickBot="1">
      <c r="A584" s="131" t="s">
        <v>3521</v>
      </c>
      <c r="B584" s="132" t="s">
        <v>3522</v>
      </c>
      <c r="C584" s="132" t="s">
        <v>3523</v>
      </c>
      <c r="D584" s="123" t="s">
        <v>667</v>
      </c>
      <c r="E584" s="139" t="s">
        <v>807</v>
      </c>
      <c r="F584" t="str">
        <f t="shared" si="9"/>
        <v>Mohera, Mirzapur, Tangail 1945</v>
      </c>
      <c r="G584" t="str">
        <f>IFERROR(VLOOKUP(D584,Table14[],3,0),"")</f>
        <v>Mirzapur, Sherpur, Bogra 5840</v>
      </c>
      <c r="H584" t="str">
        <f>IF(LEN(Table13[[#This Row],[Vlookup_by_thana name]])=0,Table13[[#This Row],[vlookup_by_branch name]],Table13[[#This Row],[Vlookup_by_thana name]])</f>
        <v>Mirzapur, Sherpur, Bogra 5840</v>
      </c>
      <c r="I584" s="23"/>
      <c r="L584" s="96" t="s">
        <v>2511</v>
      </c>
    </row>
    <row r="585" spans="1:12" ht="16.5" thickTop="1" thickBot="1">
      <c r="A585" s="133" t="s">
        <v>3524</v>
      </c>
      <c r="B585" s="134" t="s">
        <v>3522</v>
      </c>
      <c r="C585" s="134" t="s">
        <v>3525</v>
      </c>
      <c r="D585" s="124" t="s">
        <v>231</v>
      </c>
      <c r="E585" s="140" t="s">
        <v>808</v>
      </c>
      <c r="F585" t="str">
        <f t="shared" si="9"/>
        <v>Old Bus Stand, Mymensingh Road, Tangail 1900</v>
      </c>
      <c r="G585" t="str">
        <f>IFERROR(VLOOKUP(D585,Table14[],3,0),"")</f>
        <v/>
      </c>
      <c r="H585" t="str">
        <f>IF(LEN(Table13[[#This Row],[Vlookup_by_thana name]])=0,Table13[[#This Row],[vlookup_by_branch name]],Table13[[#This Row],[Vlookup_by_thana name]])</f>
        <v>Old Bus Stand, Mymensingh Road, Tangail 1900</v>
      </c>
      <c r="I585" s="23"/>
      <c r="L585" s="96" t="s">
        <v>4153</v>
      </c>
    </row>
    <row r="586" spans="1:12" ht="16.5" thickTop="1" thickBot="1">
      <c r="A586" s="131" t="s">
        <v>3526</v>
      </c>
      <c r="B586" s="132" t="s">
        <v>3522</v>
      </c>
      <c r="C586" s="132" t="s">
        <v>3527</v>
      </c>
      <c r="D586" s="123" t="s">
        <v>801</v>
      </c>
      <c r="E586" s="139" t="s">
        <v>801</v>
      </c>
      <c r="F586" t="str">
        <f t="shared" si="9"/>
        <v>Nagarpur, Tangail 1936</v>
      </c>
      <c r="G586" t="str">
        <f>IFERROR(VLOOKUP(D586,Table14[],3,0),"")</f>
        <v>Nagarpur, Tangail 1936</v>
      </c>
      <c r="H586" t="str">
        <f>IF(LEN(Table13[[#This Row],[Vlookup_by_thana name]])=0,Table13[[#This Row],[vlookup_by_branch name]],Table13[[#This Row],[Vlookup_by_thana name]])</f>
        <v>Nagarpur, Tangail 1936</v>
      </c>
      <c r="I586" s="23"/>
      <c r="L586" s="96" t="s">
        <v>4155</v>
      </c>
    </row>
    <row r="587" spans="1:12" ht="16.5" thickTop="1" thickBot="1">
      <c r="A587" s="133" t="s">
        <v>3522</v>
      </c>
      <c r="B587" s="134" t="s">
        <v>3522</v>
      </c>
      <c r="C587" s="134" t="s">
        <v>3528</v>
      </c>
      <c r="D587" s="124" t="s">
        <v>801</v>
      </c>
      <c r="E587" s="140" t="s">
        <v>809</v>
      </c>
      <c r="F587" t="str">
        <f t="shared" si="9"/>
        <v/>
      </c>
      <c r="G587" t="str">
        <f>IFERROR(VLOOKUP(D587,Table14[],3,0),"")</f>
        <v>Nagarpur, Tangail 1936</v>
      </c>
      <c r="H587" t="str">
        <f>IF(LEN(Table13[[#This Row],[Vlookup_by_thana name]])=0,Table13[[#This Row],[vlookup_by_branch name]],Table13[[#This Row],[Vlookup_by_thana name]])</f>
        <v>Nagarpur, Tangail 1936</v>
      </c>
      <c r="I587" s="23"/>
      <c r="L587" s="96" t="s">
        <v>4155</v>
      </c>
    </row>
    <row r="588" spans="1:12" ht="16.5" thickTop="1" thickBot="1">
      <c r="A588" s="131" t="s">
        <v>3529</v>
      </c>
      <c r="B588" s="132" t="s">
        <v>3522</v>
      </c>
      <c r="C588" s="132" t="s">
        <v>3530</v>
      </c>
      <c r="D588" s="123" t="s">
        <v>811</v>
      </c>
      <c r="E588" s="139" t="s">
        <v>810</v>
      </c>
      <c r="F588" t="str">
        <f t="shared" si="9"/>
        <v/>
      </c>
      <c r="G588" t="str">
        <f>IFERROR(VLOOKUP(D588,Table14[],3,0),"")</f>
        <v/>
      </c>
      <c r="H588" s="147" t="s">
        <v>4265</v>
      </c>
      <c r="I588" s="23" t="s">
        <v>4190</v>
      </c>
      <c r="L588" s="96" t="s">
        <v>4265</v>
      </c>
    </row>
    <row r="589" spans="1:12" ht="16.5" thickTop="1" thickBot="1">
      <c r="A589" s="133" t="s">
        <v>3531</v>
      </c>
      <c r="B589" s="134" t="s">
        <v>2960</v>
      </c>
      <c r="C589" s="134" t="s">
        <v>3532</v>
      </c>
      <c r="D589" s="124" t="s">
        <v>231</v>
      </c>
      <c r="E589" s="140" t="s">
        <v>143</v>
      </c>
      <c r="F589" t="str">
        <f t="shared" si="9"/>
        <v>Khan Plaza, Main Road, Tangail 1900</v>
      </c>
      <c r="G589" t="str">
        <f>IFERROR(VLOOKUP(D589,Table14[],3,0),"")</f>
        <v/>
      </c>
      <c r="H589" t="str">
        <f>IF(LEN(Table13[[#This Row],[Vlookup_by_thana name]])=0,Table13[[#This Row],[vlookup_by_branch name]],Table13[[#This Row],[Vlookup_by_thana name]])</f>
        <v>Khan Plaza, Main Road, Tangail 1900</v>
      </c>
      <c r="I589" s="23"/>
      <c r="L589" s="96" t="s">
        <v>4164</v>
      </c>
    </row>
    <row r="590" spans="1:12" ht="16.5" thickTop="1" thickBot="1">
      <c r="A590" s="131" t="s">
        <v>3533</v>
      </c>
      <c r="B590" s="132" t="s">
        <v>2960</v>
      </c>
      <c r="C590" s="132" t="s">
        <v>3534</v>
      </c>
      <c r="D590" s="123" t="s">
        <v>667</v>
      </c>
      <c r="E590" s="139" t="s">
        <v>812</v>
      </c>
      <c r="F590" t="str">
        <f t="shared" si="9"/>
        <v>Warshi, Mirzapur, Tangail 1943</v>
      </c>
      <c r="G590" t="str">
        <f>IFERROR(VLOOKUP(D590,Table14[],3,0),"")</f>
        <v>Mirzapur, Sherpur, Bogra 5840</v>
      </c>
      <c r="H590" t="str">
        <f>IF(LEN(Table13[[#This Row],[Vlookup_by_thana name]])=0,Table13[[#This Row],[vlookup_by_branch name]],Table13[[#This Row],[Vlookup_by_thana name]])</f>
        <v>Mirzapur, Sherpur, Bogra 5840</v>
      </c>
      <c r="I590" s="23"/>
      <c r="L590" s="96" t="s">
        <v>2511</v>
      </c>
    </row>
    <row r="591" spans="1:12" ht="16.5" thickTop="1" thickBot="1">
      <c r="A591" s="133" t="s">
        <v>3535</v>
      </c>
      <c r="B591" s="134" t="s">
        <v>2960</v>
      </c>
      <c r="C591" s="134" t="s">
        <v>3536</v>
      </c>
      <c r="D591" s="124" t="s">
        <v>813</v>
      </c>
      <c r="E591" s="140" t="s">
        <v>813</v>
      </c>
      <c r="F591" t="str">
        <f t="shared" si="9"/>
        <v>Ghatail, Tangail 1980</v>
      </c>
      <c r="G591" t="str">
        <f>IFERROR(VLOOKUP(D591,Table14[],3,0),"")</f>
        <v>Ghatail, Tangail 1980</v>
      </c>
      <c r="H591" t="str">
        <f>IF(LEN(Table13[[#This Row],[Vlookup_by_thana name]])=0,Table13[[#This Row],[vlookup_by_branch name]],Table13[[#This Row],[Vlookup_by_thana name]])</f>
        <v>Ghatail, Tangail 1980</v>
      </c>
      <c r="I591" s="23"/>
      <c r="L591" s="96" t="s">
        <v>4133</v>
      </c>
    </row>
    <row r="592" spans="1:12" ht="16.5" thickTop="1" thickBot="1">
      <c r="A592" s="131" t="s">
        <v>3537</v>
      </c>
      <c r="B592" s="132" t="s">
        <v>2960</v>
      </c>
      <c r="C592" s="132" t="s">
        <v>3538</v>
      </c>
      <c r="D592" s="123" t="s">
        <v>144</v>
      </c>
      <c r="E592" s="139" t="s">
        <v>144</v>
      </c>
      <c r="F592" t="str">
        <f t="shared" si="9"/>
        <v>Madhupur Bus Stand, Madhupur, Tangail 1996</v>
      </c>
      <c r="G592" t="str">
        <f>IFERROR(VLOOKUP(D592,Table14[],3,0),"")</f>
        <v>Madhupur Bus Stand, Madhupur, Tangail 1996</v>
      </c>
      <c r="H592" t="str">
        <f>IF(LEN(Table13[[#This Row],[Vlookup_by_thana name]])=0,Table13[[#This Row],[vlookup_by_branch name]],Table13[[#This Row],[Vlookup_by_thana name]])</f>
        <v>Madhupur Bus Stand, Madhupur, Tangail 1996</v>
      </c>
      <c r="I592" s="23"/>
      <c r="L592" s="96" t="s">
        <v>4146</v>
      </c>
    </row>
    <row r="593" spans="1:12" ht="16.5" thickTop="1" thickBot="1">
      <c r="A593" s="133" t="s">
        <v>3539</v>
      </c>
      <c r="B593" s="134" t="s">
        <v>2960</v>
      </c>
      <c r="C593" s="134" t="s">
        <v>3540</v>
      </c>
      <c r="D593" s="124" t="s">
        <v>231</v>
      </c>
      <c r="E593" s="140" t="s">
        <v>814</v>
      </c>
      <c r="F593" t="str">
        <f t="shared" si="9"/>
        <v>Suruj Bazar, Gosai Jowair, Tangail 1900</v>
      </c>
      <c r="G593" t="str">
        <f>IFERROR(VLOOKUP(D593,Table14[],3,0),"")</f>
        <v/>
      </c>
      <c r="H593" t="str">
        <f>IF(LEN(Table13[[#This Row],[Vlookup_by_thana name]])=0,Table13[[#This Row],[vlookup_by_branch name]],Table13[[#This Row],[Vlookup_by_thana name]])</f>
        <v>Suruj Bazar, Gosai Jowair, Tangail 1900</v>
      </c>
      <c r="I593" s="23"/>
      <c r="L593" s="96" t="s">
        <v>4163</v>
      </c>
    </row>
    <row r="594" spans="1:12" ht="16.5" thickTop="1" thickBot="1">
      <c r="A594" s="131" t="s">
        <v>3541</v>
      </c>
      <c r="B594" s="132" t="s">
        <v>2960</v>
      </c>
      <c r="C594" s="132" t="s">
        <v>3542</v>
      </c>
      <c r="D594" s="123" t="s">
        <v>811</v>
      </c>
      <c r="E594" s="139" t="s">
        <v>815</v>
      </c>
      <c r="F594" t="str">
        <f t="shared" si="9"/>
        <v>Nalua Bazar, Shakhipur, Tangail 1950</v>
      </c>
      <c r="G594" t="str">
        <f>IFERROR(VLOOKUP(D594,Table14[],3,0),"")</f>
        <v/>
      </c>
      <c r="H594" t="str">
        <f>IF(LEN(Table13[[#This Row],[Vlookup_by_thana name]])=0,Table13[[#This Row],[vlookup_by_branch name]],Table13[[#This Row],[Vlookup_by_thana name]])</f>
        <v>Nalua Bazar, Shakhipur, Tangail 1950</v>
      </c>
      <c r="I594" s="23"/>
      <c r="L594" s="96" t="s">
        <v>4157</v>
      </c>
    </row>
    <row r="595" spans="1:12" ht="16.5" thickTop="1" thickBot="1">
      <c r="A595" s="133" t="s">
        <v>3543</v>
      </c>
      <c r="B595" s="134" t="s">
        <v>2960</v>
      </c>
      <c r="C595" s="134" t="s">
        <v>3544</v>
      </c>
      <c r="D595" s="124" t="s">
        <v>816</v>
      </c>
      <c r="E595" s="140" t="s">
        <v>816</v>
      </c>
      <c r="F595" t="str">
        <f t="shared" si="9"/>
        <v>Pouroshava Road, Bhuapur, Tangail</v>
      </c>
      <c r="G595" t="str">
        <f>IFERROR(VLOOKUP(D595,Table14[],3,0),"")</f>
        <v>Pouroshava Road, Bhuapur, Tangail</v>
      </c>
      <c r="H595" t="str">
        <f>IF(LEN(Table13[[#This Row],[Vlookup_by_thana name]])=0,Table13[[#This Row],[vlookup_by_branch name]],Table13[[#This Row],[Vlookup_by_thana name]])</f>
        <v>Pouroshava Road, Bhuapur, Tangail</v>
      </c>
      <c r="I595" s="23"/>
      <c r="L595" s="96" t="s">
        <v>4127</v>
      </c>
    </row>
    <row r="596" spans="1:12" ht="18.75" thickTop="1" thickBot="1">
      <c r="A596" s="131" t="s">
        <v>3545</v>
      </c>
      <c r="B596" s="132" t="s">
        <v>2960</v>
      </c>
      <c r="C596" s="132" t="s">
        <v>3546</v>
      </c>
      <c r="D596" s="123" t="s">
        <v>817</v>
      </c>
      <c r="E596" s="139" t="s">
        <v>817</v>
      </c>
      <c r="F596" t="str">
        <f t="shared" si="9"/>
        <v/>
      </c>
      <c r="G596" t="str">
        <f>IFERROR(VLOOKUP(D596,Table14[],3,0),"")</f>
        <v/>
      </c>
      <c r="H596" s="145" t="s">
        <v>4266</v>
      </c>
      <c r="I596" s="23" t="s">
        <v>4186</v>
      </c>
      <c r="L596" s="96" t="s">
        <v>4266</v>
      </c>
    </row>
    <row r="597" spans="1:12" ht="18.75" thickTop="1" thickBot="1">
      <c r="A597" s="133" t="s">
        <v>2960</v>
      </c>
      <c r="B597" s="134" t="s">
        <v>2960</v>
      </c>
      <c r="C597" s="134" t="s">
        <v>3547</v>
      </c>
      <c r="D597" s="124" t="s">
        <v>709</v>
      </c>
      <c r="E597" s="140" t="s">
        <v>818</v>
      </c>
      <c r="F597" t="str">
        <f t="shared" si="9"/>
        <v/>
      </c>
      <c r="G597" t="str">
        <f>IFERROR(VLOOKUP(D597,Table14[],3,0),"")</f>
        <v/>
      </c>
      <c r="H597" s="145" t="s">
        <v>4267</v>
      </c>
      <c r="I597" s="23" t="s">
        <v>4268</v>
      </c>
      <c r="L597" s="96" t="s">
        <v>4267</v>
      </c>
    </row>
    <row r="598" spans="1:12" ht="16.5" thickTop="1" thickBot="1">
      <c r="A598" s="131" t="s">
        <v>3548</v>
      </c>
      <c r="B598" s="132" t="s">
        <v>2960</v>
      </c>
      <c r="C598" s="132" t="s">
        <v>3549</v>
      </c>
      <c r="D598" s="123" t="s">
        <v>820</v>
      </c>
      <c r="E598" s="139" t="s">
        <v>819</v>
      </c>
      <c r="F598" t="str">
        <f t="shared" si="9"/>
        <v/>
      </c>
      <c r="G598" t="str">
        <f>IFERROR(VLOOKUP(D598,Table14[],3,0),"")</f>
        <v/>
      </c>
      <c r="H598" s="143" t="s">
        <v>2385</v>
      </c>
      <c r="I598" s="23" t="s">
        <v>4181</v>
      </c>
      <c r="L598" s="96" t="s">
        <v>2385</v>
      </c>
    </row>
    <row r="599" spans="1:12" ht="16.5" thickTop="1" thickBot="1">
      <c r="A599" s="133" t="s">
        <v>3550</v>
      </c>
      <c r="B599" s="134" t="s">
        <v>2960</v>
      </c>
      <c r="C599" s="134" t="s">
        <v>3551</v>
      </c>
      <c r="D599" s="124" t="s">
        <v>820</v>
      </c>
      <c r="E599" s="140" t="s">
        <v>821</v>
      </c>
      <c r="F599" t="str">
        <f t="shared" si="9"/>
        <v/>
      </c>
      <c r="G599" t="str">
        <f>IFERROR(VLOOKUP(D599,Table14[],3,0),"")</f>
        <v/>
      </c>
      <c r="H599" s="143" t="s">
        <v>2387</v>
      </c>
      <c r="I599" s="23" t="s">
        <v>4181</v>
      </c>
      <c r="L599" s="96" t="s">
        <v>2387</v>
      </c>
    </row>
    <row r="600" spans="1:12" ht="16.5" thickTop="1" thickBot="1">
      <c r="A600" s="131" t="s">
        <v>3552</v>
      </c>
      <c r="B600" s="132" t="s">
        <v>2960</v>
      </c>
      <c r="C600" s="132" t="s">
        <v>3553</v>
      </c>
      <c r="D600" s="123" t="s">
        <v>16</v>
      </c>
      <c r="E600" s="139" t="s">
        <v>822</v>
      </c>
      <c r="F600" t="str">
        <f t="shared" si="9"/>
        <v>Goalmath, Solarkola, Bagerhat 9311</v>
      </c>
      <c r="G600" t="str">
        <f>IFERROR(VLOOKUP(D600,Table14[],3,0),"")</f>
        <v>Kachua, Chandpur</v>
      </c>
      <c r="H600" t="str">
        <f>IF(LEN(Table13[[#This Row],[Vlookup_by_thana name]])=0,Table13[[#This Row],[vlookup_by_branch name]],Table13[[#This Row],[Vlookup_by_thana name]])</f>
        <v>Kachua, Chandpur</v>
      </c>
      <c r="I600" s="23"/>
      <c r="L600" s="96" t="s">
        <v>2592</v>
      </c>
    </row>
    <row r="601" spans="1:12" ht="16.5" thickTop="1" thickBot="1">
      <c r="A601" s="133" t="s">
        <v>3554</v>
      </c>
      <c r="B601" s="134" t="s">
        <v>2960</v>
      </c>
      <c r="C601" s="134" t="s">
        <v>3555</v>
      </c>
      <c r="D601" s="124" t="s">
        <v>16</v>
      </c>
      <c r="E601" s="140" t="s">
        <v>823</v>
      </c>
      <c r="F601" t="str">
        <f t="shared" si="9"/>
        <v/>
      </c>
      <c r="G601" t="str">
        <f>IFERROR(VLOOKUP(D601,Table14[],3,0),"")</f>
        <v>Kachua, Chandpur</v>
      </c>
      <c r="H601" t="str">
        <f>IF(LEN(Table13[[#This Row],[Vlookup_by_thana name]])=0,Table13[[#This Row],[vlookup_by_branch name]],Table13[[#This Row],[Vlookup_by_thana name]])</f>
        <v>Kachua, Chandpur</v>
      </c>
      <c r="I601" s="23"/>
      <c r="L601" s="96" t="s">
        <v>2592</v>
      </c>
    </row>
    <row r="602" spans="1:12" ht="16.5" thickTop="1" thickBot="1">
      <c r="A602" s="131" t="s">
        <v>3556</v>
      </c>
      <c r="B602" s="132" t="s">
        <v>3557</v>
      </c>
      <c r="C602" s="132" t="s">
        <v>3558</v>
      </c>
      <c r="D602" s="123" t="s">
        <v>824</v>
      </c>
      <c r="E602" s="139" t="s">
        <v>824</v>
      </c>
      <c r="F602" t="str">
        <f t="shared" si="9"/>
        <v>Chitalmari Bazar, Bagerhat 9360</v>
      </c>
      <c r="G602" t="str">
        <f>IFERROR(VLOOKUP(D602,Table14[],3,0),"")</f>
        <v>Chitalmari Bazar, Bagerhat 9360</v>
      </c>
      <c r="H602" t="str">
        <f>IF(LEN(Table13[[#This Row],[Vlookup_by_thana name]])=0,Table13[[#This Row],[vlookup_by_branch name]],Table13[[#This Row],[Vlookup_by_thana name]])</f>
        <v>Chitalmari Bazar, Bagerhat 9360</v>
      </c>
      <c r="I602" s="23"/>
      <c r="L602" s="96" t="s">
        <v>2383</v>
      </c>
    </row>
    <row r="603" spans="1:12" ht="16.5" thickTop="1" thickBot="1">
      <c r="A603" s="133" t="s">
        <v>3559</v>
      </c>
      <c r="B603" s="134" t="s">
        <v>3557</v>
      </c>
      <c r="C603" s="134" t="s">
        <v>3560</v>
      </c>
      <c r="D603" s="124" t="s">
        <v>820</v>
      </c>
      <c r="E603" s="140" t="s">
        <v>825</v>
      </c>
      <c r="F603" t="str">
        <f t="shared" si="9"/>
        <v/>
      </c>
      <c r="G603" t="str">
        <f>IFERROR(VLOOKUP(D603,Table14[],3,0),"")</f>
        <v/>
      </c>
      <c r="H603" s="143" t="s">
        <v>2393</v>
      </c>
      <c r="I603" s="23" t="s">
        <v>4181</v>
      </c>
      <c r="L603" s="96" t="s">
        <v>2393</v>
      </c>
    </row>
    <row r="604" spans="1:12" ht="18.75" thickTop="1" thickBot="1">
      <c r="A604" s="131" t="s">
        <v>3561</v>
      </c>
      <c r="B604" s="132" t="s">
        <v>3557</v>
      </c>
      <c r="C604" s="132" t="s">
        <v>3562</v>
      </c>
      <c r="D604" s="123" t="s">
        <v>820</v>
      </c>
      <c r="E604" s="139" t="s">
        <v>826</v>
      </c>
      <c r="F604" t="str">
        <f t="shared" si="9"/>
        <v/>
      </c>
      <c r="G604" t="str">
        <f>IFERROR(VLOOKUP(D604,Table14[],3,0),"")</f>
        <v/>
      </c>
      <c r="H604" s="145" t="s">
        <v>4269</v>
      </c>
      <c r="I604" s="23" t="s">
        <v>4186</v>
      </c>
      <c r="L604" s="96" t="s">
        <v>4269</v>
      </c>
    </row>
    <row r="605" spans="1:12" ht="16.5" thickTop="1" thickBot="1">
      <c r="A605" s="133" t="s">
        <v>3563</v>
      </c>
      <c r="B605" s="134" t="s">
        <v>3557</v>
      </c>
      <c r="C605" s="134" t="s">
        <v>3564</v>
      </c>
      <c r="D605" s="124" t="s">
        <v>828</v>
      </c>
      <c r="E605" s="140" t="s">
        <v>827</v>
      </c>
      <c r="F605" t="str">
        <f t="shared" si="9"/>
        <v/>
      </c>
      <c r="G605" t="str">
        <f>IFERROR(VLOOKUP(D605,Table14[],3,0),"")</f>
        <v/>
      </c>
      <c r="H605" s="143" t="s">
        <v>2397</v>
      </c>
      <c r="I605" s="23" t="s">
        <v>4181</v>
      </c>
      <c r="L605" s="96" t="s">
        <v>2397</v>
      </c>
    </row>
    <row r="606" spans="1:12" ht="16.5" thickTop="1" thickBot="1">
      <c r="A606" s="131" t="s">
        <v>3565</v>
      </c>
      <c r="B606" s="132" t="s">
        <v>3557</v>
      </c>
      <c r="C606" s="132" t="s">
        <v>3566</v>
      </c>
      <c r="D606" s="123" t="s">
        <v>820</v>
      </c>
      <c r="E606" s="139" t="s">
        <v>829</v>
      </c>
      <c r="F606" t="str">
        <f t="shared" si="9"/>
        <v/>
      </c>
      <c r="G606" t="str">
        <f>IFERROR(VLOOKUP(D606,Table14[],3,0),"")</f>
        <v/>
      </c>
      <c r="H606" s="143" t="s">
        <v>2399</v>
      </c>
      <c r="I606" s="23" t="s">
        <v>4181</v>
      </c>
      <c r="L606" s="96" t="s">
        <v>2399</v>
      </c>
    </row>
    <row r="607" spans="1:12" ht="16.5" thickTop="1" thickBot="1">
      <c r="A607" s="133" t="s">
        <v>3567</v>
      </c>
      <c r="B607" s="134" t="s">
        <v>3557</v>
      </c>
      <c r="C607" s="134" t="s">
        <v>3568</v>
      </c>
      <c r="D607" s="124" t="s">
        <v>820</v>
      </c>
      <c r="E607" s="140" t="s">
        <v>299</v>
      </c>
      <c r="F607" t="str">
        <f t="shared" si="9"/>
        <v>K. Ali Road, Bagerhat 9300</v>
      </c>
      <c r="G607" t="str">
        <f>IFERROR(VLOOKUP(D607,Table14[],3,0),"")</f>
        <v/>
      </c>
      <c r="H607" t="str">
        <f>IF(LEN(Table13[[#This Row],[Vlookup_by_thana name]])=0,Table13[[#This Row],[vlookup_by_branch name]],Table13[[#This Row],[Vlookup_by_thana name]])</f>
        <v>K. Ali Road, Bagerhat 9300</v>
      </c>
      <c r="I607" s="23"/>
      <c r="L607" s="96" t="s">
        <v>2380</v>
      </c>
    </row>
    <row r="608" spans="1:12" ht="16.5" thickTop="1" thickBot="1">
      <c r="A608" s="131" t="s">
        <v>3569</v>
      </c>
      <c r="B608" s="132" t="s">
        <v>3557</v>
      </c>
      <c r="C608" s="132" t="s">
        <v>3570</v>
      </c>
      <c r="D608" s="123" t="s">
        <v>828</v>
      </c>
      <c r="E608" s="139" t="s">
        <v>830</v>
      </c>
      <c r="F608" t="str">
        <f t="shared" si="9"/>
        <v/>
      </c>
      <c r="G608" t="str">
        <f>IFERROR(VLOOKUP(D608,Table14[],3,0),"")</f>
        <v/>
      </c>
      <c r="H608" s="148" t="s">
        <v>4270</v>
      </c>
      <c r="I608" s="23" t="s">
        <v>4192</v>
      </c>
      <c r="L608" s="96" t="s">
        <v>4270</v>
      </c>
    </row>
    <row r="609" spans="1:12" ht="16.5" thickTop="1" thickBot="1">
      <c r="A609" s="133" t="s">
        <v>3571</v>
      </c>
      <c r="B609" s="134" t="s">
        <v>3557</v>
      </c>
      <c r="C609" s="134" t="s">
        <v>3572</v>
      </c>
      <c r="D609" s="124" t="s">
        <v>832</v>
      </c>
      <c r="E609" s="140" t="s">
        <v>831</v>
      </c>
      <c r="F609" t="str">
        <f t="shared" si="9"/>
        <v/>
      </c>
      <c r="G609" t="str">
        <f>IFERROR(VLOOKUP(D609,Table14[],3,0),"")</f>
        <v/>
      </c>
      <c r="H609" s="143" t="s">
        <v>2395</v>
      </c>
      <c r="I609" s="23" t="s">
        <v>4268</v>
      </c>
      <c r="L609" s="96" t="s">
        <v>2395</v>
      </c>
    </row>
    <row r="610" spans="1:12" ht="16.5" thickTop="1" thickBot="1">
      <c r="A610" s="131" t="s">
        <v>3573</v>
      </c>
      <c r="B610" s="132" t="s">
        <v>3557</v>
      </c>
      <c r="C610" s="132" t="s">
        <v>3574</v>
      </c>
      <c r="D610" s="123" t="s">
        <v>828</v>
      </c>
      <c r="E610" s="139" t="s">
        <v>833</v>
      </c>
      <c r="F610" t="str">
        <f t="shared" si="9"/>
        <v>Polerhat Bazar, Morrelganj, Bagerhat 9320</v>
      </c>
      <c r="G610" t="str">
        <f>IFERROR(VLOOKUP(D610,Table14[],3,0),"")</f>
        <v/>
      </c>
      <c r="H610" t="str">
        <f>IF(LEN(Table13[[#This Row],[Vlookup_by_thana name]])=0,Table13[[#This Row],[vlookup_by_branch name]],Table13[[#This Row],[Vlookup_by_thana name]])</f>
        <v>Polerhat Bazar, Morrelganj, Bagerhat 9320</v>
      </c>
      <c r="I610" s="23"/>
      <c r="L610" s="96" t="s">
        <v>2401</v>
      </c>
    </row>
    <row r="611" spans="1:12" ht="16.5" thickTop="1" thickBot="1">
      <c r="A611" s="133" t="s">
        <v>3557</v>
      </c>
      <c r="B611" s="134" t="s">
        <v>3557</v>
      </c>
      <c r="C611" s="134" t="s">
        <v>3575</v>
      </c>
      <c r="D611" s="124" t="s">
        <v>834</v>
      </c>
      <c r="E611" s="140" t="s">
        <v>834</v>
      </c>
      <c r="F611" t="str">
        <f t="shared" si="9"/>
        <v/>
      </c>
      <c r="G611" t="str">
        <f>IFERROR(VLOOKUP(D611,Table14[],3,0),"")</f>
        <v/>
      </c>
      <c r="H611" s="143" t="s">
        <v>2801</v>
      </c>
      <c r="I611" s="23" t="s">
        <v>4268</v>
      </c>
      <c r="L611" s="96" t="s">
        <v>2801</v>
      </c>
    </row>
    <row r="612" spans="1:12" ht="16.5" thickTop="1" thickBot="1">
      <c r="A612" s="131" t="s">
        <v>2597</v>
      </c>
      <c r="B612" s="132" t="s">
        <v>3557</v>
      </c>
      <c r="C612" s="132" t="s">
        <v>3576</v>
      </c>
      <c r="D612" s="123" t="s">
        <v>835</v>
      </c>
      <c r="E612" s="139" t="s">
        <v>835</v>
      </c>
      <c r="F612" t="str">
        <f t="shared" si="9"/>
        <v>Amtali, Sadar, Barguna 8710</v>
      </c>
      <c r="G612" t="str">
        <f>IFERROR(VLOOKUP(D612,Table14[],3,0),"")</f>
        <v>Amtali, Sadar, Barguna 8710</v>
      </c>
      <c r="H612" t="str">
        <f>IF(LEN(Table13[[#This Row],[Vlookup_by_thana name]])=0,Table13[[#This Row],[vlookup_by_branch name]],Table13[[#This Row],[Vlookup_by_thana name]])</f>
        <v>Amtali, Sadar, Barguna 8710</v>
      </c>
      <c r="I612" s="23"/>
      <c r="L612" s="96" t="s">
        <v>2412</v>
      </c>
    </row>
    <row r="613" spans="1:12" ht="16.5" thickTop="1" thickBot="1">
      <c r="A613" s="133" t="s">
        <v>3577</v>
      </c>
      <c r="B613" s="134" t="s">
        <v>3557</v>
      </c>
      <c r="C613" s="134" t="s">
        <v>3578</v>
      </c>
      <c r="D613" s="124" t="s">
        <v>837</v>
      </c>
      <c r="E613" s="140" t="s">
        <v>836</v>
      </c>
      <c r="F613" t="str">
        <f t="shared" si="9"/>
        <v>Sadar Road, Barguna 8700</v>
      </c>
      <c r="G613" t="str">
        <f>IFERROR(VLOOKUP(D613,Table14[],3,0),"")</f>
        <v/>
      </c>
      <c r="H613" t="str">
        <f>IF(LEN(Table13[[#This Row],[Vlookup_by_thana name]])=0,Table13[[#This Row],[vlookup_by_branch name]],Table13[[#This Row],[Vlookup_by_thana name]])</f>
        <v>Sadar Road, Barguna 8700</v>
      </c>
      <c r="I613" s="23"/>
      <c r="L613" s="96" t="s">
        <v>2413</v>
      </c>
    </row>
    <row r="614" spans="1:12" ht="16.5" thickTop="1" thickBot="1">
      <c r="A614" s="131" t="s">
        <v>3579</v>
      </c>
      <c r="B614" s="132" t="s">
        <v>3557</v>
      </c>
      <c r="C614" s="132" t="s">
        <v>3580</v>
      </c>
      <c r="D614" s="123" t="s">
        <v>839</v>
      </c>
      <c r="E614" s="139" t="s">
        <v>838</v>
      </c>
      <c r="F614" t="str">
        <f t="shared" si="9"/>
        <v>Kakchira Bandar, Patharghata, Barguna 8721</v>
      </c>
      <c r="G614" t="str">
        <f>IFERROR(VLOOKUP(D614,Table14[],3,0),"")</f>
        <v/>
      </c>
      <c r="H614" t="str">
        <f>IF(LEN(Table13[[#This Row],[Vlookup_by_thana name]])=0,Table13[[#This Row],[vlookup_by_branch name]],Table13[[#This Row],[Vlookup_by_thana name]])</f>
        <v>Kakchira Bandar, Patharghata, Barguna 8721</v>
      </c>
      <c r="I614" s="23"/>
      <c r="L614" s="96" t="s">
        <v>2419</v>
      </c>
    </row>
    <row r="615" spans="1:12" ht="16.5" thickTop="1" thickBot="1">
      <c r="A615" s="133" t="s">
        <v>3581</v>
      </c>
      <c r="B615" s="134" t="s">
        <v>3557</v>
      </c>
      <c r="C615" s="134" t="s">
        <v>3582</v>
      </c>
      <c r="D615" s="124" t="s">
        <v>840</v>
      </c>
      <c r="E615" s="140" t="s">
        <v>840</v>
      </c>
      <c r="F615" t="str">
        <f t="shared" si="9"/>
        <v>Betagi Bandar, Barguna 8740</v>
      </c>
      <c r="G615" t="str">
        <f>IFERROR(VLOOKUP(D615,Table14[],3,0),"")</f>
        <v>Betagi Bandar, Barguna 8740</v>
      </c>
      <c r="H615" t="str">
        <f>IF(LEN(Table13[[#This Row],[Vlookup_by_thana name]])=0,Table13[[#This Row],[vlookup_by_branch name]],Table13[[#This Row],[Vlookup_by_thana name]])</f>
        <v>Betagi Bandar, Barguna 8740</v>
      </c>
      <c r="I615" s="23"/>
      <c r="L615" s="96" t="s">
        <v>2415</v>
      </c>
    </row>
    <row r="616" spans="1:12" ht="16.5" thickTop="1" thickBot="1">
      <c r="A616" s="131" t="s">
        <v>3583</v>
      </c>
      <c r="B616" s="132" t="s">
        <v>3584</v>
      </c>
      <c r="C616" s="132" t="s">
        <v>3585</v>
      </c>
      <c r="D616" s="123" t="s">
        <v>839</v>
      </c>
      <c r="E616" s="139" t="s">
        <v>841</v>
      </c>
      <c r="F616" t="str">
        <f t="shared" si="9"/>
        <v>Patharghata Bandar, Patharghata, Barguna 8720</v>
      </c>
      <c r="G616" t="str">
        <f>IFERROR(VLOOKUP(D616,Table14[],3,0),"")</f>
        <v/>
      </c>
      <c r="H616" t="str">
        <f>IF(LEN(Table13[[#This Row],[Vlookup_by_thana name]])=0,Table13[[#This Row],[vlookup_by_branch name]],Table13[[#This Row],[Vlookup_by_thana name]])</f>
        <v>Patharghata Bandar, Patharghata, Barguna 8720</v>
      </c>
      <c r="I616" s="23"/>
      <c r="L616" s="96" t="s">
        <v>2421</v>
      </c>
    </row>
    <row r="617" spans="1:12" ht="16.5" thickTop="1" thickBot="1">
      <c r="A617" s="133" t="s">
        <v>3586</v>
      </c>
      <c r="B617" s="134" t="s">
        <v>3584</v>
      </c>
      <c r="C617" s="134" t="s">
        <v>3587</v>
      </c>
      <c r="D617" s="124" t="s">
        <v>843</v>
      </c>
      <c r="E617" s="140" t="s">
        <v>842</v>
      </c>
      <c r="F617" t="str">
        <f t="shared" si="9"/>
        <v>Taltali Bazar, Amtali, Barguna 8710</v>
      </c>
      <c r="G617" t="str">
        <f>IFERROR(VLOOKUP(D617,Table14[],3,0),"")</f>
        <v/>
      </c>
      <c r="H617" t="str">
        <f>IF(LEN(Table13[[#This Row],[Vlookup_by_thana name]])=0,Table13[[#This Row],[vlookup_by_branch name]],Table13[[#This Row],[Vlookup_by_thana name]])</f>
        <v>Taltali Bazar, Amtali, Barguna 8710</v>
      </c>
      <c r="I617" s="23"/>
      <c r="L617" s="96" t="s">
        <v>2423</v>
      </c>
    </row>
    <row r="618" spans="1:12" ht="16.5" thickTop="1" thickBot="1">
      <c r="A618" s="131" t="s">
        <v>3588</v>
      </c>
      <c r="B618" s="132" t="s">
        <v>3584</v>
      </c>
      <c r="C618" s="132" t="s">
        <v>3589</v>
      </c>
      <c r="D618" s="123" t="s">
        <v>835</v>
      </c>
      <c r="E618" s="139" t="s">
        <v>844</v>
      </c>
      <c r="F618" t="str">
        <f t="shared" si="9"/>
        <v>Gazipur Bazar, Amtali, Barguna 8710</v>
      </c>
      <c r="G618" t="str">
        <f>IFERROR(VLOOKUP(D618,Table14[],3,0),"")</f>
        <v>Amtali, Sadar, Barguna 8710</v>
      </c>
      <c r="H618" t="str">
        <f>IF(LEN(Table13[[#This Row],[Vlookup_by_thana name]])=0,Table13[[#This Row],[vlookup_by_branch name]],Table13[[#This Row],[Vlookup_by_thana name]])</f>
        <v>Amtali, Sadar, Barguna 8710</v>
      </c>
      <c r="I618" s="23"/>
      <c r="L618" s="96" t="s">
        <v>2412</v>
      </c>
    </row>
    <row r="619" spans="1:12" ht="16.5" thickTop="1" thickBot="1">
      <c r="A619" s="133" t="s">
        <v>3590</v>
      </c>
      <c r="B619" s="134" t="s">
        <v>3584</v>
      </c>
      <c r="C619" s="134" t="s">
        <v>3591</v>
      </c>
      <c r="D619" s="124" t="s">
        <v>582</v>
      </c>
      <c r="E619" s="140" t="s">
        <v>845</v>
      </c>
      <c r="F619" t="str">
        <f t="shared" si="9"/>
        <v/>
      </c>
      <c r="G619" t="str">
        <f>IFERROR(VLOOKUP(D619,Table14[],3,0),"")</f>
        <v/>
      </c>
      <c r="H619" s="143" t="s">
        <v>2429</v>
      </c>
      <c r="I619" s="23" t="s">
        <v>4268</v>
      </c>
      <c r="L619" s="96" t="s">
        <v>2429</v>
      </c>
    </row>
    <row r="620" spans="1:12" ht="16.5" thickTop="1" thickBot="1">
      <c r="A620" s="131" t="s">
        <v>3592</v>
      </c>
      <c r="B620" s="132" t="s">
        <v>3584</v>
      </c>
      <c r="C620" s="132" t="s">
        <v>3593</v>
      </c>
      <c r="D620" s="123" t="s">
        <v>847</v>
      </c>
      <c r="E620" s="139" t="s">
        <v>846</v>
      </c>
      <c r="F620" t="str">
        <f t="shared" si="9"/>
        <v/>
      </c>
      <c r="G620" t="str">
        <f>IFERROR(VLOOKUP(D620,Table14[],3,0),"")</f>
        <v/>
      </c>
      <c r="H620" s="143" t="s">
        <v>2431</v>
      </c>
      <c r="I620" s="23" t="s">
        <v>4268</v>
      </c>
      <c r="L620" s="96" t="s">
        <v>2431</v>
      </c>
    </row>
    <row r="621" spans="1:12" ht="16.5" thickTop="1" thickBot="1">
      <c r="A621" s="133" t="s">
        <v>3594</v>
      </c>
      <c r="B621" s="134" t="s">
        <v>3584</v>
      </c>
      <c r="C621" s="134" t="s">
        <v>3595</v>
      </c>
      <c r="D621" s="124" t="s">
        <v>848</v>
      </c>
      <c r="E621" s="140" t="s">
        <v>351</v>
      </c>
      <c r="F621" t="str">
        <f t="shared" si="9"/>
        <v>Main Road, Moheshganj Bazar, Sonaimuri, Noakhali 3838</v>
      </c>
      <c r="G621" t="str">
        <f>IFERROR(VLOOKUP(D621,Table14[],3,0),"")</f>
        <v/>
      </c>
      <c r="H621" t="str">
        <f>IF(LEN(Table13[[#This Row],[Vlookup_by_thana name]])=0,Table13[[#This Row],[vlookup_by_branch name]],Table13[[#This Row],[Vlookup_by_thana name]])</f>
        <v>Main Road, Moheshganj Bazar, Sonaimuri, Noakhali 3838</v>
      </c>
      <c r="I621" s="23"/>
      <c r="L621" s="96" t="s">
        <v>3777</v>
      </c>
    </row>
    <row r="622" spans="1:12" ht="16.5" thickTop="1" thickBot="1">
      <c r="A622" s="131" t="s">
        <v>3596</v>
      </c>
      <c r="B622" s="132" t="s">
        <v>3584</v>
      </c>
      <c r="C622" s="132" t="s">
        <v>3597</v>
      </c>
      <c r="D622" s="123" t="s">
        <v>847</v>
      </c>
      <c r="E622" s="139" t="s">
        <v>849</v>
      </c>
      <c r="F622" t="str">
        <f t="shared" si="9"/>
        <v/>
      </c>
      <c r="G622" t="str">
        <f>IFERROR(VLOOKUP(D622,Table14[],3,0),"")</f>
        <v/>
      </c>
      <c r="H622" s="51" t="s">
        <v>4271</v>
      </c>
      <c r="I622" s="23" t="s">
        <v>4179</v>
      </c>
      <c r="L622" s="96" t="s">
        <v>4296</v>
      </c>
    </row>
    <row r="623" spans="1:12" ht="16.5" thickTop="1" thickBot="1">
      <c r="A623" s="133" t="s">
        <v>3598</v>
      </c>
      <c r="B623" s="134" t="s">
        <v>3584</v>
      </c>
      <c r="C623" s="134" t="s">
        <v>3599</v>
      </c>
      <c r="D623" s="124" t="s">
        <v>582</v>
      </c>
      <c r="E623" s="140" t="s">
        <v>850</v>
      </c>
      <c r="F623" t="str">
        <f t="shared" si="9"/>
        <v>Gournadi Bandar, Gournadi, Barisal 8220</v>
      </c>
      <c r="G623" t="str">
        <f>IFERROR(VLOOKUP(D623,Table14[],3,0),"")</f>
        <v/>
      </c>
      <c r="H623" t="str">
        <f>IF(LEN(Table13[[#This Row],[Vlookup_by_thana name]])=0,Table13[[#This Row],[vlookup_by_branch name]],Table13[[#This Row],[Vlookup_by_thana name]])</f>
        <v>Gournadi Bandar, Gournadi, Barisal 8220</v>
      </c>
      <c r="I623" s="23"/>
      <c r="L623" s="96" t="s">
        <v>2441</v>
      </c>
    </row>
    <row r="624" spans="1:12" ht="16.5" thickTop="1" thickBot="1">
      <c r="A624" s="131" t="s">
        <v>3177</v>
      </c>
      <c r="B624" s="132" t="s">
        <v>3584</v>
      </c>
      <c r="C624" s="132" t="s">
        <v>3600</v>
      </c>
      <c r="D624" s="123" t="s">
        <v>847</v>
      </c>
      <c r="E624" s="139" t="s">
        <v>56</v>
      </c>
      <c r="F624" t="str">
        <f t="shared" si="9"/>
        <v>Hatkhola Road, Kotwali, Barisal 8200</v>
      </c>
      <c r="G624" t="str">
        <f>IFERROR(VLOOKUP(D624,Table14[],3,0),"")</f>
        <v/>
      </c>
      <c r="H624" t="str">
        <f>IF(LEN(Table13[[#This Row],[Vlookup_by_thana name]])=0,Table13[[#This Row],[vlookup_by_branch name]],Table13[[#This Row],[Vlookup_by_thana name]])</f>
        <v>Hatkhola Road, Kotwali, Barisal 8200</v>
      </c>
      <c r="I624" s="23"/>
      <c r="L624" s="96" t="s">
        <v>2450</v>
      </c>
    </row>
    <row r="625" spans="1:12" ht="16.5" thickTop="1" thickBot="1">
      <c r="A625" s="133" t="s">
        <v>3601</v>
      </c>
      <c r="B625" s="134" t="s">
        <v>3584</v>
      </c>
      <c r="C625" s="134" t="s">
        <v>3602</v>
      </c>
      <c r="D625" s="124" t="s">
        <v>847</v>
      </c>
      <c r="E625" s="140" t="s">
        <v>851</v>
      </c>
      <c r="F625" t="str">
        <f t="shared" si="9"/>
        <v>Sadar Road, Kotwali, Barisal 8200</v>
      </c>
      <c r="G625" t="str">
        <f>IFERROR(VLOOKUP(D625,Table14[],3,0),"")</f>
        <v/>
      </c>
      <c r="H625" t="str">
        <f>IF(LEN(Table13[[#This Row],[Vlookup_by_thana name]])=0,Table13[[#This Row],[vlookup_by_branch name]],Table13[[#This Row],[Vlookup_by_thana name]])</f>
        <v>Sadar Road, Kotwali, Barisal 8200</v>
      </c>
      <c r="I625" s="23"/>
      <c r="L625" s="96" t="s">
        <v>2458</v>
      </c>
    </row>
    <row r="626" spans="1:12" ht="16.5" thickTop="1" thickBot="1">
      <c r="A626" s="131" t="s">
        <v>3603</v>
      </c>
      <c r="B626" s="132" t="s">
        <v>3584</v>
      </c>
      <c r="C626" s="132" t="s">
        <v>3604</v>
      </c>
      <c r="D626" s="123" t="s">
        <v>853</v>
      </c>
      <c r="E626" s="139" t="s">
        <v>852</v>
      </c>
      <c r="F626" t="str">
        <f t="shared" si="9"/>
        <v>Ulania Bandar, Ulania, Mehendiganj, Barisal 8272</v>
      </c>
      <c r="G626" t="str">
        <f>IFERROR(VLOOKUP(D626,Table14[],3,0),"")</f>
        <v/>
      </c>
      <c r="H626" t="str">
        <f>IF(LEN(Table13[[#This Row],[Vlookup_by_thana name]])=0,Table13[[#This Row],[vlookup_by_branch name]],Table13[[#This Row],[Vlookup_by_thana name]])</f>
        <v>Ulania Bandar, Ulania, Mehendiganj, Barisal 8272</v>
      </c>
      <c r="I626" s="23"/>
      <c r="L626" s="96" t="s">
        <v>2464</v>
      </c>
    </row>
    <row r="627" spans="1:12" ht="16.5" thickTop="1" thickBot="1">
      <c r="A627" s="133" t="s">
        <v>3605</v>
      </c>
      <c r="B627" s="134" t="s">
        <v>3584</v>
      </c>
      <c r="C627" s="134" t="s">
        <v>3606</v>
      </c>
      <c r="D627" s="124" t="s">
        <v>855</v>
      </c>
      <c r="E627" s="140" t="s">
        <v>854</v>
      </c>
      <c r="F627" t="str">
        <f t="shared" si="9"/>
        <v/>
      </c>
      <c r="G627" t="str">
        <f>IFERROR(VLOOKUP(D627,Table14[],3,0),"")</f>
        <v/>
      </c>
      <c r="H627" s="143" t="s">
        <v>2471</v>
      </c>
      <c r="I627" s="23" t="s">
        <v>4268</v>
      </c>
      <c r="L627" s="96" t="s">
        <v>2471</v>
      </c>
    </row>
    <row r="628" spans="1:12" ht="16.5" thickTop="1" thickBot="1">
      <c r="A628" s="131" t="s">
        <v>3584</v>
      </c>
      <c r="B628" s="132" t="s">
        <v>3584</v>
      </c>
      <c r="C628" s="132" t="s">
        <v>3593</v>
      </c>
      <c r="D628" s="123" t="s">
        <v>856</v>
      </c>
      <c r="E628" s="139" t="s">
        <v>609</v>
      </c>
      <c r="F628" t="str">
        <f t="shared" si="9"/>
        <v>Sadar Road, Bhola 8300</v>
      </c>
      <c r="G628" t="str">
        <f>IFERROR(VLOOKUP(D628,Table14[],3,0),"")</f>
        <v/>
      </c>
      <c r="H628" t="str">
        <f>IF(LEN(Table13[[#This Row],[Vlookup_by_thana name]])=0,Table13[[#This Row],[vlookup_by_branch name]],Table13[[#This Row],[Vlookup_by_thana name]])</f>
        <v>Sadar Road, Bhola 8300</v>
      </c>
      <c r="I628" s="23"/>
      <c r="L628" s="96" t="s">
        <v>2467</v>
      </c>
    </row>
    <row r="629" spans="1:12" ht="16.5" thickTop="1" thickBot="1">
      <c r="A629" s="133" t="s">
        <v>3607</v>
      </c>
      <c r="B629" s="134" t="s">
        <v>3584</v>
      </c>
      <c r="C629" s="134" t="s">
        <v>3608</v>
      </c>
      <c r="D629" s="124" t="s">
        <v>858</v>
      </c>
      <c r="E629" s="140" t="s">
        <v>857</v>
      </c>
      <c r="F629" t="str">
        <f t="shared" si="9"/>
        <v/>
      </c>
      <c r="G629" t="str">
        <f>IFERROR(VLOOKUP(D629,Table14[],3,0),"")</f>
        <v/>
      </c>
      <c r="H629" s="143" t="s">
        <v>2473</v>
      </c>
      <c r="I629" s="23" t="s">
        <v>4268</v>
      </c>
      <c r="L629" s="96" t="s">
        <v>2473</v>
      </c>
    </row>
    <row r="630" spans="1:12" ht="16.5" thickTop="1" thickBot="1">
      <c r="A630" s="131" t="s">
        <v>3609</v>
      </c>
      <c r="B630" s="132" t="s">
        <v>3584</v>
      </c>
      <c r="C630" s="132" t="s">
        <v>3610</v>
      </c>
      <c r="D630" s="123" t="s">
        <v>856</v>
      </c>
      <c r="E630" s="139" t="s">
        <v>859</v>
      </c>
      <c r="F630" t="str">
        <f t="shared" si="9"/>
        <v/>
      </c>
      <c r="G630" t="str">
        <f>IFERROR(VLOOKUP(D630,Table14[],3,0),"")</f>
        <v/>
      </c>
      <c r="H630" s="143" t="s">
        <v>2479</v>
      </c>
      <c r="I630" s="23" t="s">
        <v>4268</v>
      </c>
      <c r="L630" s="96" t="s">
        <v>2479</v>
      </c>
    </row>
    <row r="631" spans="1:12" ht="16.5" thickTop="1" thickBot="1">
      <c r="A631" s="133" t="s">
        <v>3611</v>
      </c>
      <c r="B631" s="134" t="s">
        <v>3584</v>
      </c>
      <c r="C631" s="134" t="s">
        <v>3612</v>
      </c>
      <c r="D631" s="124" t="s">
        <v>861</v>
      </c>
      <c r="E631" s="140" t="s">
        <v>860</v>
      </c>
      <c r="F631" t="str">
        <f t="shared" si="9"/>
        <v/>
      </c>
      <c r="G631" t="str">
        <f>IFERROR(VLOOKUP(D631,Table14[],3,0),"")</f>
        <v>Agrani Bank Road, Lalmohan, Bhola 8330</v>
      </c>
      <c r="H631" t="str">
        <f>IF(LEN(Table13[[#This Row],[Vlookup_by_thana name]])=0,Table13[[#This Row],[vlookup_by_branch name]],Table13[[#This Row],[Vlookup_by_thana name]])</f>
        <v>Agrani Bank Road, Lalmohan, Bhola 8330</v>
      </c>
      <c r="I631" s="23"/>
      <c r="L631" s="96" t="s">
        <v>2481</v>
      </c>
    </row>
    <row r="632" spans="1:12" ht="16.5" thickTop="1" thickBot="1">
      <c r="A632" s="131" t="s">
        <v>3613</v>
      </c>
      <c r="B632" s="132" t="s">
        <v>3584</v>
      </c>
      <c r="C632" s="132" t="s">
        <v>3614</v>
      </c>
      <c r="D632" s="123" t="s">
        <v>856</v>
      </c>
      <c r="E632" s="139" t="s">
        <v>862</v>
      </c>
      <c r="F632" t="str">
        <f t="shared" si="9"/>
        <v>Jugirghol, Bhola Sadar, Bhola 8300</v>
      </c>
      <c r="G632" t="str">
        <f>IFERROR(VLOOKUP(D632,Table14[],3,0),"")</f>
        <v/>
      </c>
      <c r="H632" t="str">
        <f>IF(LEN(Table13[[#This Row],[Vlookup_by_thana name]])=0,Table13[[#This Row],[vlookup_by_branch name]],Table13[[#This Row],[Vlookup_by_thana name]])</f>
        <v>Jugirghol, Bhola Sadar, Bhola 8300</v>
      </c>
      <c r="I632" s="23"/>
      <c r="L632" s="96" t="s">
        <v>2482</v>
      </c>
    </row>
    <row r="633" spans="1:12" ht="16.5" thickTop="1" thickBot="1">
      <c r="A633" s="133" t="s">
        <v>3615</v>
      </c>
      <c r="B633" s="134" t="s">
        <v>3584</v>
      </c>
      <c r="C633" s="134" t="s">
        <v>3616</v>
      </c>
      <c r="D633" s="124" t="s">
        <v>856</v>
      </c>
      <c r="E633" s="140" t="s">
        <v>863</v>
      </c>
      <c r="F633" t="str">
        <f t="shared" si="9"/>
        <v>Kalinath Rayer Bazar, Bhola, Bhola 8300</v>
      </c>
      <c r="G633" t="str">
        <f>IFERROR(VLOOKUP(D633,Table14[],3,0),"")</f>
        <v/>
      </c>
      <c r="H633" t="str">
        <f>IF(LEN(Table13[[#This Row],[Vlookup_by_thana name]])=0,Table13[[#This Row],[vlookup_by_branch name]],Table13[[#This Row],[Vlookup_by_thana name]])</f>
        <v>Kalinath Rayer Bazar, Bhola, Bhola 8300</v>
      </c>
      <c r="I633" s="23"/>
      <c r="L633" s="96" t="s">
        <v>2477</v>
      </c>
    </row>
    <row r="634" spans="1:12" ht="16.5" thickTop="1" thickBot="1">
      <c r="A634" s="131" t="s">
        <v>3617</v>
      </c>
      <c r="B634" s="132" t="s">
        <v>3618</v>
      </c>
      <c r="C634" s="132" t="s">
        <v>3619</v>
      </c>
      <c r="D634" s="123" t="s">
        <v>865</v>
      </c>
      <c r="E634" s="139" t="s">
        <v>864</v>
      </c>
      <c r="F634" t="str">
        <f t="shared" si="9"/>
        <v>Sadar Road, Borhanuddin, Bhola 8320</v>
      </c>
      <c r="G634" t="str">
        <f>IFERROR(VLOOKUP(D634,Table14[],3,0),"")</f>
        <v/>
      </c>
      <c r="H634" t="str">
        <f>IF(LEN(Table13[[#This Row],[Vlookup_by_thana name]])=0,Table13[[#This Row],[vlookup_by_branch name]],Table13[[#This Row],[Vlookup_by_thana name]])</f>
        <v>Sadar Road, Borhanuddin, Bhola 8320</v>
      </c>
      <c r="I634" s="23"/>
      <c r="L634" s="96" t="s">
        <v>2469</v>
      </c>
    </row>
    <row r="635" spans="1:12" ht="16.5" thickTop="1" thickBot="1">
      <c r="A635" s="133" t="s">
        <v>3620</v>
      </c>
      <c r="B635" s="134" t="s">
        <v>3618</v>
      </c>
      <c r="C635" s="134" t="s">
        <v>3621</v>
      </c>
      <c r="D635" s="124" t="s">
        <v>610</v>
      </c>
      <c r="E635" s="140" t="s">
        <v>610</v>
      </c>
      <c r="F635" t="str">
        <f t="shared" si="9"/>
        <v>Sadar Road, Daulatkhan, Bhola 8310</v>
      </c>
      <c r="G635" t="str">
        <f>IFERROR(VLOOKUP(D635,Table14[],3,0),"")</f>
        <v>Sadar Road, Daulatkhan, Bhola 8310</v>
      </c>
      <c r="H635" t="str">
        <f>IF(LEN(Table13[[#This Row],[Vlookup_by_thana name]])=0,Table13[[#This Row],[vlookup_by_branch name]],Table13[[#This Row],[Vlookup_by_thana name]])</f>
        <v>Sadar Road, Daulatkhan, Bhola 8310</v>
      </c>
      <c r="I635" s="23"/>
      <c r="L635" s="96" t="s">
        <v>2475</v>
      </c>
    </row>
    <row r="636" spans="1:12" ht="16.5" thickTop="1" thickBot="1">
      <c r="A636" s="131" t="s">
        <v>3622</v>
      </c>
      <c r="B636" s="132" t="s">
        <v>3618</v>
      </c>
      <c r="C636" s="132" t="s">
        <v>3623</v>
      </c>
      <c r="D636" s="123" t="s">
        <v>866</v>
      </c>
      <c r="E636" s="139" t="s">
        <v>866</v>
      </c>
      <c r="F636" t="str">
        <f t="shared" si="9"/>
        <v>Halud Patty, Alamdanga, Chuadanga 7210</v>
      </c>
      <c r="G636" t="str">
        <f>IFERROR(VLOOKUP(D636,Table14[],3,0),"")</f>
        <v>Halud Patty, Alamdanga, Chuadanga 7210</v>
      </c>
      <c r="H636" t="str">
        <f>IF(LEN(Table13[[#This Row],[Vlookup_by_thana name]])=0,Table13[[#This Row],[vlookup_by_branch name]],Table13[[#This Row],[Vlookup_by_thana name]])</f>
        <v>Halud Patty, Alamdanga, Chuadanga 7210</v>
      </c>
      <c r="I636" s="23"/>
      <c r="L636" s="96" t="s">
        <v>2775</v>
      </c>
    </row>
    <row r="637" spans="1:12" ht="16.5" thickTop="1" thickBot="1">
      <c r="A637" s="133" t="s">
        <v>3072</v>
      </c>
      <c r="B637" s="134" t="s">
        <v>3618</v>
      </c>
      <c r="C637" s="134" t="s">
        <v>3624</v>
      </c>
      <c r="D637" s="124" t="s">
        <v>869</v>
      </c>
      <c r="E637" s="140" t="s">
        <v>868</v>
      </c>
      <c r="F637" t="str">
        <f t="shared" si="9"/>
        <v>Andulbaria, Jiban Nagar, Chuadanga 7222</v>
      </c>
      <c r="G637" t="str">
        <f>IFERROR(VLOOKUP(D637,Table14[],3,0),"")</f>
        <v/>
      </c>
      <c r="H637" t="str">
        <f>IF(LEN(Table13[[#This Row],[Vlookup_by_thana name]])=0,Table13[[#This Row],[vlookup_by_branch name]],Table13[[#This Row],[Vlookup_by_thana name]])</f>
        <v>Andulbaria, Jiban Nagar, Chuadanga 7222</v>
      </c>
      <c r="I637" s="23"/>
      <c r="L637" s="96" t="s">
        <v>2777</v>
      </c>
    </row>
    <row r="638" spans="1:12" ht="16.5" thickTop="1" thickBot="1">
      <c r="A638" s="131" t="s">
        <v>3625</v>
      </c>
      <c r="B638" s="132" t="s">
        <v>3618</v>
      </c>
      <c r="C638" s="132" t="s">
        <v>3626</v>
      </c>
      <c r="D638" s="123" t="s">
        <v>866</v>
      </c>
      <c r="E638" s="139" t="s">
        <v>870</v>
      </c>
      <c r="F638" t="str">
        <f t="shared" si="9"/>
        <v>Asmankhali, Alamdanga, Chuadanga 7201</v>
      </c>
      <c r="G638" t="str">
        <f>IFERROR(VLOOKUP(D638,Table14[],3,0),"")</f>
        <v>Halud Patty, Alamdanga, Chuadanga 7210</v>
      </c>
      <c r="H638" t="str">
        <f>IF(LEN(Table13[[#This Row],[Vlookup_by_thana name]])=0,Table13[[#This Row],[vlookup_by_branch name]],Table13[[#This Row],[Vlookup_by_thana name]])</f>
        <v>Halud Patty, Alamdanga, Chuadanga 7210</v>
      </c>
      <c r="I638" s="23"/>
      <c r="L638" s="96" t="s">
        <v>2775</v>
      </c>
    </row>
    <row r="639" spans="1:12" ht="16.5" thickTop="1" thickBot="1">
      <c r="A639" s="133" t="s">
        <v>3627</v>
      </c>
      <c r="B639" s="134" t="s">
        <v>3618</v>
      </c>
      <c r="C639" s="134" t="s">
        <v>3628</v>
      </c>
      <c r="D639" s="124" t="s">
        <v>871</v>
      </c>
      <c r="E639" s="140" t="s">
        <v>867</v>
      </c>
      <c r="F639" t="str">
        <f t="shared" si="9"/>
        <v>Chuadanga 7200</v>
      </c>
      <c r="G639" t="str">
        <f>IFERROR(VLOOKUP(D639,Table14[],3,0),"")</f>
        <v/>
      </c>
      <c r="H639" t="str">
        <f>IF(LEN(Table13[[#This Row],[Vlookup_by_thana name]])=0,Table13[[#This Row],[vlookup_by_branch name]],Table13[[#This Row],[Vlookup_by_thana name]])</f>
        <v>Chuadanga 7200</v>
      </c>
      <c r="I639" s="23"/>
      <c r="L639" s="96" t="s">
        <v>2780</v>
      </c>
    </row>
    <row r="640" spans="1:12" ht="16.5" thickTop="1" thickBot="1">
      <c r="A640" s="131" t="s">
        <v>3629</v>
      </c>
      <c r="B640" s="132" t="s">
        <v>3618</v>
      </c>
      <c r="C640" s="132" t="s">
        <v>3630</v>
      </c>
      <c r="D640" s="123" t="s">
        <v>873</v>
      </c>
      <c r="E640" s="139" t="s">
        <v>872</v>
      </c>
      <c r="F640" t="str">
        <f t="shared" si="9"/>
        <v/>
      </c>
      <c r="G640" t="str">
        <f>IFERROR(VLOOKUP(D640,Table14[],3,0),"")</f>
        <v/>
      </c>
      <c r="H640" s="143" t="s">
        <v>2782</v>
      </c>
      <c r="I640" s="23" t="s">
        <v>4268</v>
      </c>
      <c r="L640" s="96" t="s">
        <v>2782</v>
      </c>
    </row>
    <row r="641" spans="1:12" ht="16.5" thickTop="1" thickBot="1">
      <c r="A641" s="133" t="s">
        <v>3618</v>
      </c>
      <c r="B641" s="134" t="s">
        <v>3618</v>
      </c>
      <c r="C641" s="134" t="s">
        <v>3631</v>
      </c>
      <c r="D641" s="124" t="s">
        <v>869</v>
      </c>
      <c r="E641" s="140" t="s">
        <v>874</v>
      </c>
      <c r="F641" t="str">
        <f t="shared" si="9"/>
        <v>Jiban Nagar, Daulatganj, Chuadanga 7230</v>
      </c>
      <c r="G641" t="str">
        <f>IFERROR(VLOOKUP(D641,Table14[],3,0),"")</f>
        <v/>
      </c>
      <c r="H641" t="str">
        <f>IF(LEN(Table13[[#This Row],[Vlookup_by_thana name]])=0,Table13[[#This Row],[vlookup_by_branch name]],Table13[[#This Row],[Vlookup_by_thana name]])</f>
        <v>Jiban Nagar, Daulatganj, Chuadanga 7230</v>
      </c>
      <c r="I641" s="23"/>
      <c r="L641" s="96" t="s">
        <v>2786</v>
      </c>
    </row>
    <row r="642" spans="1:12" ht="16.5" thickTop="1" thickBot="1">
      <c r="A642" s="131" t="s">
        <v>3632</v>
      </c>
      <c r="B642" s="132" t="s">
        <v>3618</v>
      </c>
      <c r="C642" s="132" t="s">
        <v>3633</v>
      </c>
      <c r="D642" s="123" t="s">
        <v>866</v>
      </c>
      <c r="E642" s="139" t="s">
        <v>875</v>
      </c>
      <c r="F642" t="str">
        <f t="shared" si="9"/>
        <v>Hardi, Alamdanga, Chuadanga 7211</v>
      </c>
      <c r="G642" t="str">
        <f>IFERROR(VLOOKUP(D642,Table14[],3,0),"")</f>
        <v>Halud Patty, Alamdanga, Chuadanga 7210</v>
      </c>
      <c r="H642" t="str">
        <f>IF(LEN(Table13[[#This Row],[Vlookup_by_thana name]])=0,Table13[[#This Row],[vlookup_by_branch name]],Table13[[#This Row],[Vlookup_by_thana name]])</f>
        <v>Halud Patty, Alamdanga, Chuadanga 7210</v>
      </c>
      <c r="I642" s="23"/>
      <c r="L642" s="96" t="s">
        <v>2775</v>
      </c>
    </row>
    <row r="643" spans="1:12" ht="16.5" thickTop="1" thickBot="1">
      <c r="A643" s="133" t="s">
        <v>3634</v>
      </c>
      <c r="B643" s="134" t="s">
        <v>3618</v>
      </c>
      <c r="C643" s="134" t="s">
        <v>3635</v>
      </c>
      <c r="D643" s="124" t="s">
        <v>871</v>
      </c>
      <c r="E643" s="140" t="s">
        <v>876</v>
      </c>
      <c r="F643" t="str">
        <f t="shared" ref="F643:F706" si="10">IFERROR(VLOOKUP(E643,$A$2:$C$922,3,0),"")</f>
        <v/>
      </c>
      <c r="G643" t="str">
        <f>IFERROR(VLOOKUP(D643,Table14[],3,0),"")</f>
        <v/>
      </c>
      <c r="H643" s="143" t="s">
        <v>2788</v>
      </c>
      <c r="I643" s="23" t="s">
        <v>4268</v>
      </c>
      <c r="L643" s="96" t="s">
        <v>2788</v>
      </c>
    </row>
    <row r="644" spans="1:12" ht="16.5" thickTop="1" thickBot="1">
      <c r="A644" s="131" t="s">
        <v>3636</v>
      </c>
      <c r="B644" s="132" t="s">
        <v>3618</v>
      </c>
      <c r="C644" s="132" t="s">
        <v>3637</v>
      </c>
      <c r="D644" s="123" t="s">
        <v>866</v>
      </c>
      <c r="E644" s="139" t="s">
        <v>877</v>
      </c>
      <c r="F644" t="str">
        <f t="shared" si="10"/>
        <v/>
      </c>
      <c r="G644" t="str">
        <f>IFERROR(VLOOKUP(D644,Table14[],3,0),"")</f>
        <v>Halud Patty, Alamdanga, Chuadanga 7210</v>
      </c>
      <c r="H644" t="str">
        <f>IF(LEN(Table13[[#This Row],[Vlookup_by_thana name]])=0,Table13[[#This Row],[vlookup_by_branch name]],Table13[[#This Row],[Vlookup_by_thana name]])</f>
        <v>Halud Patty, Alamdanga, Chuadanga 7210</v>
      </c>
      <c r="I644" s="23"/>
      <c r="L644" s="96" t="s">
        <v>2775</v>
      </c>
    </row>
    <row r="645" spans="1:12" ht="16.5" thickTop="1" thickBot="1">
      <c r="A645" s="133" t="s">
        <v>3638</v>
      </c>
      <c r="B645" s="134" t="s">
        <v>3618</v>
      </c>
      <c r="C645" s="134" t="s">
        <v>3639</v>
      </c>
      <c r="D645" s="124" t="s">
        <v>866</v>
      </c>
      <c r="E645" s="140" t="s">
        <v>878</v>
      </c>
      <c r="F645" t="str">
        <f t="shared" si="10"/>
        <v/>
      </c>
      <c r="G645" t="str">
        <f>IFERROR(VLOOKUP(D645,Table14[],3,0),"")</f>
        <v>Halud Patty, Alamdanga, Chuadanga 7210</v>
      </c>
      <c r="H645" t="str">
        <f>IF(LEN(Table13[[#This Row],[Vlookup_by_thana name]])=0,Table13[[#This Row],[vlookup_by_branch name]],Table13[[#This Row],[Vlookup_by_thana name]])</f>
        <v>Halud Patty, Alamdanga, Chuadanga 7210</v>
      </c>
      <c r="I645" s="23"/>
      <c r="L645" s="96" t="s">
        <v>2775</v>
      </c>
    </row>
    <row r="646" spans="1:12" ht="16.5" thickTop="1" thickBot="1">
      <c r="A646" s="131" t="s">
        <v>3640</v>
      </c>
      <c r="B646" s="132" t="s">
        <v>3641</v>
      </c>
      <c r="C646" s="132" t="s">
        <v>3642</v>
      </c>
      <c r="D646" s="123" t="s">
        <v>880</v>
      </c>
      <c r="E646" s="139" t="s">
        <v>879</v>
      </c>
      <c r="F646" t="str">
        <f t="shared" si="10"/>
        <v>Bagherpara, Narail 7470</v>
      </c>
      <c r="G646" t="str">
        <f>IFERROR(VLOOKUP(D646,Table14[],3,0),"")</f>
        <v/>
      </c>
      <c r="H646" t="str">
        <f>IF(LEN(Table13[[#This Row],[Vlookup_by_thana name]])=0,Table13[[#This Row],[vlookup_by_branch name]],Table13[[#This Row],[Vlookup_by_thana name]])</f>
        <v>Bagherpara, Narail 7470</v>
      </c>
      <c r="I646" s="23"/>
      <c r="L646" s="96" t="s">
        <v>3644</v>
      </c>
    </row>
    <row r="647" spans="1:12" ht="16.5" thickTop="1" thickBot="1">
      <c r="A647" s="133" t="s">
        <v>3643</v>
      </c>
      <c r="B647" s="134" t="s">
        <v>3641</v>
      </c>
      <c r="C647" s="134" t="s">
        <v>3644</v>
      </c>
      <c r="D647" s="124" t="s">
        <v>882</v>
      </c>
      <c r="E647" s="140" t="s">
        <v>881</v>
      </c>
      <c r="F647" t="str">
        <f t="shared" si="10"/>
        <v/>
      </c>
      <c r="G647" t="str">
        <f>IFERROR(VLOOKUP(D647,Table14[],3,0),"")</f>
        <v/>
      </c>
      <c r="H647" s="143" t="s">
        <v>3252</v>
      </c>
      <c r="I647" s="23" t="s">
        <v>4268</v>
      </c>
      <c r="L647" s="96" t="s">
        <v>3252</v>
      </c>
    </row>
    <row r="648" spans="1:12" ht="16.5" thickTop="1" thickBot="1">
      <c r="A648" s="131" t="s">
        <v>3645</v>
      </c>
      <c r="B648" s="132" t="s">
        <v>3641</v>
      </c>
      <c r="C648" s="132" t="s">
        <v>3646</v>
      </c>
      <c r="D648" s="123" t="s">
        <v>366</v>
      </c>
      <c r="E648" s="139" t="s">
        <v>883</v>
      </c>
      <c r="F648" t="str">
        <f t="shared" si="10"/>
        <v>Garikhana Road, Jessore Sadar, Jessore 7400</v>
      </c>
      <c r="G648" t="str">
        <f>IFERROR(VLOOKUP(D648,Table14[],3,0),"")</f>
        <v/>
      </c>
      <c r="H648" t="str">
        <f>IF(LEN(Table13[[#This Row],[Vlookup_by_thana name]])=0,Table13[[#This Row],[vlookup_by_branch name]],Table13[[#This Row],[Vlookup_by_thana name]])</f>
        <v>Garikhana Road, Jessore Sadar, Jessore 7400</v>
      </c>
      <c r="I648" s="23"/>
      <c r="L648" s="96" t="s">
        <v>3233</v>
      </c>
    </row>
    <row r="649" spans="1:12" ht="16.5" thickTop="1" thickBot="1">
      <c r="A649" s="133" t="s">
        <v>3647</v>
      </c>
      <c r="B649" s="134" t="s">
        <v>3641</v>
      </c>
      <c r="C649" s="134" t="s">
        <v>3648</v>
      </c>
      <c r="D649" s="124" t="s">
        <v>885</v>
      </c>
      <c r="E649" s="140" t="s">
        <v>884</v>
      </c>
      <c r="F649" t="str">
        <f t="shared" si="10"/>
        <v>Godkhali, Jhikargachha, Jessore 7420</v>
      </c>
      <c r="G649" t="str">
        <f>IFERROR(VLOOKUP(D649,Table14[],3,0),"")</f>
        <v/>
      </c>
      <c r="H649" t="str">
        <f>IF(LEN(Table13[[#This Row],[Vlookup_by_thana name]])=0,Table13[[#This Row],[vlookup_by_branch name]],Table13[[#This Row],[Vlookup_by_thana name]])</f>
        <v>Godkhali, Jhikargachha, Jessore 7420</v>
      </c>
      <c r="I649" s="23"/>
      <c r="L649" s="96" t="s">
        <v>3239</v>
      </c>
    </row>
    <row r="650" spans="1:12" ht="16.5" thickTop="1" thickBot="1">
      <c r="A650" s="131" t="s">
        <v>3649</v>
      </c>
      <c r="B650" s="132" t="s">
        <v>3641</v>
      </c>
      <c r="C650" s="132" t="s">
        <v>3650</v>
      </c>
      <c r="D650" s="123" t="s">
        <v>366</v>
      </c>
      <c r="E650" s="139" t="s">
        <v>886</v>
      </c>
      <c r="F650" t="str">
        <f t="shared" si="10"/>
        <v/>
      </c>
      <c r="G650" t="str">
        <f>IFERROR(VLOOKUP(D650,Table14[],3,0),"")</f>
        <v/>
      </c>
      <c r="H650" s="154" t="s">
        <v>4272</v>
      </c>
      <c r="I650" s="23" t="s">
        <v>4192</v>
      </c>
      <c r="L650" s="96" t="s">
        <v>4272</v>
      </c>
    </row>
    <row r="651" spans="1:12" ht="16.5" thickTop="1" thickBot="1">
      <c r="A651" s="133" t="s">
        <v>3651</v>
      </c>
      <c r="B651" s="134" t="s">
        <v>3641</v>
      </c>
      <c r="C651" s="134" t="s">
        <v>3652</v>
      </c>
      <c r="D651" s="124" t="s">
        <v>366</v>
      </c>
      <c r="E651" s="140" t="s">
        <v>887</v>
      </c>
      <c r="F651" t="str">
        <f t="shared" si="10"/>
        <v>Hashimpur, Jessore Sadar, Jessore 7400</v>
      </c>
      <c r="G651" t="str">
        <f>IFERROR(VLOOKUP(D651,Table14[],3,0),"")</f>
        <v/>
      </c>
      <c r="H651" t="str">
        <f>IF(LEN(Table13[[#This Row],[Vlookup_by_thana name]])=0,Table13[[#This Row],[vlookup_by_branch name]],Table13[[#This Row],[Vlookup_by_thana name]])</f>
        <v>Hashimpur, Jessore Sadar, Jessore 7400</v>
      </c>
      <c r="I651" s="23"/>
      <c r="L651" s="96" t="s">
        <v>3241</v>
      </c>
    </row>
    <row r="652" spans="1:12" ht="16.5" thickTop="1" thickBot="1">
      <c r="A652" s="131" t="s">
        <v>3653</v>
      </c>
      <c r="B652" s="132" t="s">
        <v>3641</v>
      </c>
      <c r="C652" s="132" t="s">
        <v>3654</v>
      </c>
      <c r="D652" s="123" t="s">
        <v>366</v>
      </c>
      <c r="E652" s="139" t="s">
        <v>888</v>
      </c>
      <c r="F652" t="str">
        <f t="shared" si="10"/>
        <v/>
      </c>
      <c r="G652" t="str">
        <f>IFERROR(VLOOKUP(D652,Table14[],3,0),"")</f>
        <v/>
      </c>
      <c r="H652" s="143" t="s">
        <v>3227</v>
      </c>
      <c r="I652" s="23" t="s">
        <v>4181</v>
      </c>
      <c r="L652" s="96" t="s">
        <v>3227</v>
      </c>
    </row>
    <row r="653" spans="1:12" ht="16.5" thickTop="1" thickBot="1">
      <c r="A653" s="133" t="s">
        <v>3641</v>
      </c>
      <c r="B653" s="134" t="s">
        <v>3641</v>
      </c>
      <c r="C653" s="134" t="s">
        <v>3655</v>
      </c>
      <c r="D653" s="124" t="s">
        <v>885</v>
      </c>
      <c r="E653" s="140" t="s">
        <v>889</v>
      </c>
      <c r="F653" t="str">
        <f t="shared" si="10"/>
        <v>Jhikargachha, Jessore 7420</v>
      </c>
      <c r="G653" t="str">
        <f>IFERROR(VLOOKUP(D653,Table14[],3,0),"")</f>
        <v/>
      </c>
      <c r="H653" t="str">
        <f>IF(LEN(Table13[[#This Row],[Vlookup_by_thana name]])=0,Table13[[#This Row],[vlookup_by_branch name]],Table13[[#This Row],[Vlookup_by_thana name]])</f>
        <v>Jhikargachha, Jessore 7420</v>
      </c>
      <c r="I653" s="23"/>
      <c r="L653" s="96" t="s">
        <v>3245</v>
      </c>
    </row>
    <row r="654" spans="1:12" ht="16.5" thickTop="1" thickBot="1">
      <c r="A654" s="131" t="s">
        <v>3656</v>
      </c>
      <c r="B654" s="132" t="s">
        <v>3641</v>
      </c>
      <c r="C654" s="132" t="s">
        <v>3657</v>
      </c>
      <c r="D654" s="123" t="s">
        <v>366</v>
      </c>
      <c r="E654" s="139" t="s">
        <v>890</v>
      </c>
      <c r="F654" t="str">
        <f t="shared" si="10"/>
        <v>Jhumjhumpur, Narail Road, Jessore 7400</v>
      </c>
      <c r="G654" t="str">
        <f>IFERROR(VLOOKUP(D654,Table14[],3,0),"")</f>
        <v/>
      </c>
      <c r="H654" t="str">
        <f>IF(LEN(Table13[[#This Row],[Vlookup_by_thana name]])=0,Table13[[#This Row],[vlookup_by_branch name]],Table13[[#This Row],[Vlookup_by_thana name]])</f>
        <v>Jhumjhumpur, Narail Road, Jessore 7400</v>
      </c>
      <c r="I654" s="23"/>
      <c r="L654" s="96" t="s">
        <v>3247</v>
      </c>
    </row>
    <row r="655" spans="1:12" ht="16.5" thickTop="1" thickBot="1">
      <c r="A655" s="133" t="s">
        <v>3658</v>
      </c>
      <c r="B655" s="134" t="s">
        <v>3659</v>
      </c>
      <c r="C655" s="134" t="s">
        <v>3660</v>
      </c>
      <c r="D655" s="124" t="s">
        <v>366</v>
      </c>
      <c r="E655" s="140" t="s">
        <v>891</v>
      </c>
      <c r="F655" t="str">
        <f t="shared" si="10"/>
        <v>Shahid Road, Jessore 7400</v>
      </c>
      <c r="G655" t="str">
        <f>IFERROR(VLOOKUP(D655,Table14[],3,0),"")</f>
        <v/>
      </c>
      <c r="H655" t="str">
        <f>IF(LEN(Table13[[#This Row],[Vlookup_by_thana name]])=0,Table13[[#This Row],[vlookup_by_branch name]],Table13[[#This Row],[Vlookup_by_thana name]])</f>
        <v>Shahid Road, Jessore 7400</v>
      </c>
      <c r="I655" s="23"/>
      <c r="L655" s="96" t="s">
        <v>3243</v>
      </c>
    </row>
    <row r="656" spans="1:12" ht="16.5" thickTop="1" thickBot="1">
      <c r="A656" s="131" t="s">
        <v>3661</v>
      </c>
      <c r="B656" s="132" t="s">
        <v>3659</v>
      </c>
      <c r="C656" s="132" t="s">
        <v>3662</v>
      </c>
      <c r="D656" s="123" t="s">
        <v>366</v>
      </c>
      <c r="E656" s="139" t="s">
        <v>892</v>
      </c>
      <c r="F656" t="str">
        <f t="shared" si="10"/>
        <v>Pulerhat, Chanchra, Jessore 7402</v>
      </c>
      <c r="G656" t="str">
        <f>IFERROR(VLOOKUP(D656,Table14[],3,0),"")</f>
        <v/>
      </c>
      <c r="H656" t="str">
        <f>IF(LEN(Table13[[#This Row],[Vlookup_by_thana name]])=0,Table13[[#This Row],[vlookup_by_branch name]],Table13[[#This Row],[Vlookup_by_thana name]])</f>
        <v>Pulerhat, Chanchra, Jessore 7402</v>
      </c>
      <c r="I656" s="23"/>
      <c r="L656" s="96" t="s">
        <v>3256</v>
      </c>
    </row>
    <row r="657" spans="1:12" ht="16.5" thickTop="1" thickBot="1">
      <c r="A657" s="133" t="s">
        <v>3663</v>
      </c>
      <c r="B657" s="134" t="s">
        <v>3659</v>
      </c>
      <c r="C657" s="134" t="s">
        <v>3664</v>
      </c>
      <c r="D657" s="124" t="s">
        <v>366</v>
      </c>
      <c r="E657" s="140" t="s">
        <v>893</v>
      </c>
      <c r="F657" t="str">
        <f t="shared" si="10"/>
        <v>Rail Road, Jessore Sadar, Jessore 7400</v>
      </c>
      <c r="G657" t="str">
        <f>IFERROR(VLOOKUP(D657,Table14[],3,0),"")</f>
        <v/>
      </c>
      <c r="H657" t="str">
        <f>IF(LEN(Table13[[#This Row],[Vlookup_by_thana name]])=0,Table13[[#This Row],[vlookup_by_branch name]],Table13[[#This Row],[Vlookup_by_thana name]])</f>
        <v>Rail Road, Jessore Sadar, Jessore 7400</v>
      </c>
      <c r="I657" s="23"/>
      <c r="L657" s="96" t="s">
        <v>3258</v>
      </c>
    </row>
    <row r="658" spans="1:12" ht="16.5" thickTop="1" thickBot="1">
      <c r="A658" s="131" t="s">
        <v>3665</v>
      </c>
      <c r="B658" s="132" t="s">
        <v>3659</v>
      </c>
      <c r="C658" s="132" t="s">
        <v>3666</v>
      </c>
      <c r="D658" s="123" t="s">
        <v>366</v>
      </c>
      <c r="E658" s="139" t="s">
        <v>894</v>
      </c>
      <c r="F658" t="str">
        <f t="shared" si="10"/>
        <v>Rajarhat, Ramnagar, Jessore 7400</v>
      </c>
      <c r="G658" t="str">
        <f>IFERROR(VLOOKUP(D658,Table14[],3,0),"")</f>
        <v/>
      </c>
      <c r="H658" t="str">
        <f>IF(LEN(Table13[[#This Row],[Vlookup_by_thana name]])=0,Table13[[#This Row],[vlookup_by_branch name]],Table13[[#This Row],[Vlookup_by_thana name]])</f>
        <v>Rajarhat, Ramnagar, Jessore 7400</v>
      </c>
      <c r="I658" s="23"/>
      <c r="L658" s="96" t="s">
        <v>3260</v>
      </c>
    </row>
    <row r="659" spans="1:12" ht="16.5" thickTop="1" thickBot="1">
      <c r="A659" s="133" t="s">
        <v>3667</v>
      </c>
      <c r="B659" s="134" t="s">
        <v>3659</v>
      </c>
      <c r="C659" s="134" t="s">
        <v>3668</v>
      </c>
      <c r="D659" s="124" t="s">
        <v>885</v>
      </c>
      <c r="E659" s="140" t="s">
        <v>895</v>
      </c>
      <c r="F659" t="str">
        <f t="shared" si="10"/>
        <v/>
      </c>
      <c r="G659" t="str">
        <f>IFERROR(VLOOKUP(D659,Table14[],3,0),"")</f>
        <v/>
      </c>
      <c r="H659" s="143" t="s">
        <v>3235</v>
      </c>
      <c r="I659" s="23" t="s">
        <v>4268</v>
      </c>
      <c r="L659" s="96" t="s">
        <v>3235</v>
      </c>
    </row>
    <row r="660" spans="1:12" ht="16.5" thickTop="1" thickBot="1">
      <c r="A660" s="131" t="s">
        <v>3669</v>
      </c>
      <c r="B660" s="132" t="s">
        <v>3659</v>
      </c>
      <c r="C660" s="132" t="s">
        <v>3670</v>
      </c>
      <c r="D660" s="123" t="s">
        <v>897</v>
      </c>
      <c r="E660" s="139" t="s">
        <v>896</v>
      </c>
      <c r="F660" t="str">
        <f t="shared" si="10"/>
        <v>Benapole Bazar, Benapole Port, Jessore 7431</v>
      </c>
      <c r="G660" t="str">
        <f>IFERROR(VLOOKUP(D660,Table14[],3,0),"")</f>
        <v/>
      </c>
      <c r="H660" t="str">
        <f>IF(LEN(Table13[[#This Row],[Vlookup_by_thana name]])=0,Table13[[#This Row],[vlookup_by_branch name]],Table13[[#This Row],[Vlookup_by_thana name]])</f>
        <v>Benapole Bazar, Benapole Port, Jessore 7431</v>
      </c>
      <c r="I660" s="23"/>
      <c r="L660" s="96" t="s">
        <v>3231</v>
      </c>
    </row>
    <row r="661" spans="1:12" ht="16.5" thickTop="1" thickBot="1">
      <c r="A661" s="133" t="s">
        <v>3671</v>
      </c>
      <c r="B661" s="134" t="s">
        <v>3659</v>
      </c>
      <c r="C661" s="134" t="s">
        <v>3672</v>
      </c>
      <c r="D661" s="124" t="s">
        <v>880</v>
      </c>
      <c r="E661" s="140" t="s">
        <v>898</v>
      </c>
      <c r="F661" t="str">
        <f t="shared" si="10"/>
        <v>Bhangura Bazar, Bagherpara, Narail 7470</v>
      </c>
      <c r="G661" t="str">
        <f>IFERROR(VLOOKUP(D661,Table14[],3,0),"")</f>
        <v/>
      </c>
      <c r="H661" t="str">
        <f>IF(LEN(Table13[[#This Row],[Vlookup_by_thana name]])=0,Table13[[#This Row],[vlookup_by_branch name]],Table13[[#This Row],[Vlookup_by_thana name]])</f>
        <v>Bhangura Bazar, Bagherpara, Narail 7470</v>
      </c>
      <c r="I661" s="23"/>
      <c r="L661" s="96" t="s">
        <v>3646</v>
      </c>
    </row>
    <row r="662" spans="1:12" ht="16.5" thickTop="1" thickBot="1">
      <c r="A662" s="131" t="s">
        <v>3673</v>
      </c>
      <c r="B662" s="132" t="s">
        <v>3659</v>
      </c>
      <c r="C662" s="132" t="s">
        <v>3674</v>
      </c>
      <c r="D662" s="123" t="s">
        <v>366</v>
      </c>
      <c r="E662" s="139" t="s">
        <v>899</v>
      </c>
      <c r="F662" t="str">
        <f t="shared" si="10"/>
        <v/>
      </c>
      <c r="G662" t="str">
        <f>IFERROR(VLOOKUP(D662,Table14[],3,0),"")</f>
        <v/>
      </c>
      <c r="H662" s="143" t="s">
        <v>3262</v>
      </c>
      <c r="I662" s="23" t="s">
        <v>4268</v>
      </c>
      <c r="L662" s="96" t="s">
        <v>3262</v>
      </c>
    </row>
    <row r="663" spans="1:12" ht="16.5" thickTop="1" thickBot="1">
      <c r="A663" s="133" t="s">
        <v>3675</v>
      </c>
      <c r="B663" s="134" t="s">
        <v>3659</v>
      </c>
      <c r="C663" s="134" t="s">
        <v>3676</v>
      </c>
      <c r="D663" s="124" t="s">
        <v>901</v>
      </c>
      <c r="E663" s="140" t="s">
        <v>900</v>
      </c>
      <c r="F663" t="str">
        <f t="shared" si="10"/>
        <v/>
      </c>
      <c r="G663" t="str">
        <f>IFERROR(VLOOKUP(D663,Table14[],3,0),"")</f>
        <v>Keshabpur, Jessore 7450</v>
      </c>
      <c r="H663" t="str">
        <f>IF(LEN(Table13[[#This Row],[Vlookup_by_thana name]])=0,Table13[[#This Row],[vlookup_by_branch name]],Table13[[#This Row],[Vlookup_by_thana name]])</f>
        <v>Keshabpur, Jessore 7450</v>
      </c>
      <c r="I663" s="23"/>
      <c r="L663" s="96" t="s">
        <v>3250</v>
      </c>
    </row>
    <row r="664" spans="1:12" ht="16.5" thickTop="1" thickBot="1">
      <c r="A664" s="131" t="s">
        <v>3677</v>
      </c>
      <c r="B664" s="132" t="s">
        <v>3659</v>
      </c>
      <c r="C664" s="132" t="s">
        <v>3678</v>
      </c>
      <c r="D664" s="123" t="s">
        <v>901</v>
      </c>
      <c r="E664" s="139" t="s">
        <v>901</v>
      </c>
      <c r="F664" t="str">
        <f t="shared" si="10"/>
        <v>Keshabpur, Jessore 7450</v>
      </c>
      <c r="G664" t="str">
        <f>IFERROR(VLOOKUP(D664,Table14[],3,0),"")</f>
        <v>Keshabpur, Jessore 7450</v>
      </c>
      <c r="H664" t="str">
        <f>IF(LEN(Table13[[#This Row],[Vlookup_by_thana name]])=0,Table13[[#This Row],[vlookup_by_branch name]],Table13[[#This Row],[Vlookup_by_thana name]])</f>
        <v>Keshabpur, Jessore 7450</v>
      </c>
      <c r="I664" s="23"/>
      <c r="L664" s="96" t="s">
        <v>3250</v>
      </c>
    </row>
    <row r="665" spans="1:12" ht="16.5" thickTop="1" thickBot="1">
      <c r="A665" s="133" t="s">
        <v>3679</v>
      </c>
      <c r="B665" s="134" t="s">
        <v>3659</v>
      </c>
      <c r="C665" s="134" t="s">
        <v>3680</v>
      </c>
      <c r="D665" s="124" t="s">
        <v>366</v>
      </c>
      <c r="E665" s="140" t="s">
        <v>902</v>
      </c>
      <c r="F665" t="str">
        <f t="shared" si="10"/>
        <v>Jessore University of Science &amp; Technology, Churamonkathi,Chaugachha Rd, Jessore 7408</v>
      </c>
      <c r="G665" t="str">
        <f>IFERROR(VLOOKUP(D665,Table14[],3,0),"")</f>
        <v/>
      </c>
      <c r="H665" t="str">
        <f>IF(LEN(Table13[[#This Row],[Vlookup_by_thana name]])=0,Table13[[#This Row],[vlookup_by_branch name]],Table13[[#This Row],[Vlookup_by_thana name]])</f>
        <v>Jessore University of Science &amp; Technology, Churamonkathi,Chaugachha Rd, Jessore 7408</v>
      </c>
      <c r="I665" s="23"/>
      <c r="L665" s="96" t="s">
        <v>3248</v>
      </c>
    </row>
    <row r="666" spans="1:12" ht="16.5" thickTop="1" thickBot="1">
      <c r="A666" s="131" t="s">
        <v>3681</v>
      </c>
      <c r="B666" s="132" t="s">
        <v>3682</v>
      </c>
      <c r="C666" s="132" t="s">
        <v>3683</v>
      </c>
      <c r="D666" s="123" t="s">
        <v>904</v>
      </c>
      <c r="E666" s="139" t="s">
        <v>903</v>
      </c>
      <c r="F666" t="str">
        <f t="shared" si="10"/>
        <v>DC Road, Amua Bazar, Kathalia, Barisal 8431</v>
      </c>
      <c r="G666" t="str">
        <f>IFERROR(VLOOKUP(D666,Table14[],3,0),"")</f>
        <v/>
      </c>
      <c r="H666" t="str">
        <f>IF(LEN(Table13[[#This Row],[Vlookup_by_thana name]])=0,Table13[[#This Row],[vlookup_by_branch name]],Table13[[#This Row],[Vlookup_by_thana name]])</f>
        <v>DC Road, Amua Bazar, Kathalia, Barisal 8431</v>
      </c>
      <c r="I666" s="23"/>
      <c r="L666" s="96" t="s">
        <v>2426</v>
      </c>
    </row>
    <row r="667" spans="1:12" ht="16.5" thickTop="1" thickBot="1">
      <c r="A667" s="133" t="s">
        <v>2577</v>
      </c>
      <c r="B667" s="134" t="s">
        <v>3682</v>
      </c>
      <c r="C667" s="134" t="s">
        <v>3684</v>
      </c>
      <c r="D667" s="124" t="s">
        <v>905</v>
      </c>
      <c r="E667" s="140" t="s">
        <v>584</v>
      </c>
      <c r="F667" t="str">
        <f t="shared" si="10"/>
        <v/>
      </c>
      <c r="G667" t="str">
        <f>IFERROR(VLOOKUP(D667,Table14[],3,0),"")</f>
        <v/>
      </c>
      <c r="H667" s="143" t="s">
        <v>3264</v>
      </c>
      <c r="I667" s="23" t="s">
        <v>4268</v>
      </c>
      <c r="L667" s="96" t="s">
        <v>3264</v>
      </c>
    </row>
    <row r="668" spans="1:12" ht="16.5" thickTop="1" thickBot="1">
      <c r="A668" s="131" t="s">
        <v>3685</v>
      </c>
      <c r="B668" s="132" t="s">
        <v>3682</v>
      </c>
      <c r="C668" s="132" t="s">
        <v>3686</v>
      </c>
      <c r="D668" s="123" t="s">
        <v>905</v>
      </c>
      <c r="E668" s="139" t="s">
        <v>906</v>
      </c>
      <c r="F668" t="str">
        <f t="shared" si="10"/>
        <v/>
      </c>
      <c r="G668" t="str">
        <f>IFERROR(VLOOKUP(D668,Table14[],3,0),"")</f>
        <v/>
      </c>
      <c r="H668" s="143" t="s">
        <v>2460</v>
      </c>
      <c r="I668" s="23" t="s">
        <v>4268</v>
      </c>
      <c r="L668" s="96" t="s">
        <v>2460</v>
      </c>
    </row>
    <row r="669" spans="1:12" ht="16.5" thickTop="1" thickBot="1">
      <c r="A669" s="133" t="s">
        <v>3687</v>
      </c>
      <c r="B669" s="134" t="s">
        <v>3682</v>
      </c>
      <c r="C669" s="134" t="s">
        <v>3688</v>
      </c>
      <c r="D669" s="124" t="s">
        <v>908</v>
      </c>
      <c r="E669" s="140" t="s">
        <v>907</v>
      </c>
      <c r="F669" t="str">
        <f t="shared" si="10"/>
        <v/>
      </c>
      <c r="G669" t="str">
        <f>IFERROR(VLOOKUP(D669,Table14[],3,0),"")</f>
        <v/>
      </c>
      <c r="H669" s="148" t="s">
        <v>4273</v>
      </c>
      <c r="I669" s="23" t="s">
        <v>4192</v>
      </c>
      <c r="L669" s="96" t="s">
        <v>4273</v>
      </c>
    </row>
    <row r="670" spans="1:12" ht="16.5" thickTop="1" thickBot="1">
      <c r="A670" s="131" t="s">
        <v>3689</v>
      </c>
      <c r="B670" s="132" t="s">
        <v>3682</v>
      </c>
      <c r="C670" s="132" t="s">
        <v>3690</v>
      </c>
      <c r="D670" s="123" t="s">
        <v>847</v>
      </c>
      <c r="E670" s="139" t="s">
        <v>909</v>
      </c>
      <c r="F670" t="str">
        <f t="shared" si="10"/>
        <v>Mollah Market, Kotwali, Barisal 8200</v>
      </c>
      <c r="G670" t="str">
        <f>IFERROR(VLOOKUP(D670,Table14[],3,0),"")</f>
        <v/>
      </c>
      <c r="H670" t="str">
        <f>IF(LEN(Table13[[#This Row],[Vlookup_by_thana name]])=0,Table13[[#This Row],[vlookup_by_branch name]],Table13[[#This Row],[Vlookup_by_thana name]])</f>
        <v>Mollah Market, Kotwali, Barisal 8200</v>
      </c>
      <c r="I670" s="23"/>
      <c r="L670" s="96" t="s">
        <v>2456</v>
      </c>
    </row>
    <row r="671" spans="1:12" ht="16.5" thickTop="1" thickBot="1">
      <c r="A671" s="133" t="s">
        <v>3691</v>
      </c>
      <c r="B671" s="134" t="s">
        <v>3682</v>
      </c>
      <c r="C671" s="134" t="s">
        <v>3692</v>
      </c>
      <c r="D671" s="124" t="s">
        <v>910</v>
      </c>
      <c r="E671" s="140" t="s">
        <v>295</v>
      </c>
      <c r="F671" t="str">
        <f t="shared" si="10"/>
        <v>Jhenaidah 7300</v>
      </c>
      <c r="G671" t="str">
        <f>IFERROR(VLOOKUP(D671,Table14[],3,0),"")</f>
        <v/>
      </c>
      <c r="H671" t="str">
        <f>IF(LEN(Table13[[#This Row],[Vlookup_by_thana name]])=0,Table13[[#This Row],[vlookup_by_branch name]],Table13[[#This Row],[Vlookup_by_thana name]])</f>
        <v>Jhenaidah 7300</v>
      </c>
      <c r="I671" s="23"/>
      <c r="L671" s="96" t="s">
        <v>3276</v>
      </c>
    </row>
    <row r="672" spans="1:12" ht="16.5" thickTop="1" thickBot="1">
      <c r="A672" s="131" t="s">
        <v>3682</v>
      </c>
      <c r="B672" s="132" t="s">
        <v>3682</v>
      </c>
      <c r="C672" s="132" t="s">
        <v>3693</v>
      </c>
      <c r="D672" s="123" t="s">
        <v>173</v>
      </c>
      <c r="E672" s="139" t="s">
        <v>173</v>
      </c>
      <c r="F672" t="str">
        <f t="shared" si="10"/>
        <v>Naldanga Bazar, Kaliganj, Jhenaidah 7300</v>
      </c>
      <c r="G672" t="str">
        <f>IFERROR(VLOOKUP(D672,Table14[],3,0),"")</f>
        <v>Naldanga Bazar, Kaliganj, Jhenaidah 7300</v>
      </c>
      <c r="H672" t="str">
        <f>IF(LEN(Table13[[#This Row],[Vlookup_by_thana name]])=0,Table13[[#This Row],[vlookup_by_branch name]],Table13[[#This Row],[Vlookup_by_thana name]])</f>
        <v>Naldanga Bazar, Kaliganj, Jhenaidah 7300</v>
      </c>
      <c r="I672" s="23"/>
      <c r="L672" s="96" t="s">
        <v>3280</v>
      </c>
    </row>
    <row r="673" spans="1:12" ht="16.5" thickTop="1" thickBot="1">
      <c r="A673" s="133" t="s">
        <v>3694</v>
      </c>
      <c r="B673" s="134" t="s">
        <v>3682</v>
      </c>
      <c r="C673" s="134" t="s">
        <v>3695</v>
      </c>
      <c r="D673" s="124" t="s">
        <v>910</v>
      </c>
      <c r="E673" s="140" t="s">
        <v>911</v>
      </c>
      <c r="F673" t="str">
        <f t="shared" si="10"/>
        <v>Sadhuhati, Jhenaidah Sadar, Jhenaidah 7300</v>
      </c>
      <c r="G673" t="str">
        <f>IFERROR(VLOOKUP(D673,Table14[],3,0),"")</f>
        <v/>
      </c>
      <c r="H673" t="str">
        <f>IF(LEN(Table13[[#This Row],[Vlookup_by_thana name]])=0,Table13[[#This Row],[vlookup_by_branch name]],Table13[[#This Row],[Vlookup_by_thana name]])</f>
        <v>Sadhuhati, Jhenaidah Sadar, Jhenaidah 7300</v>
      </c>
      <c r="I673" s="23"/>
      <c r="L673" s="96" t="s">
        <v>3286</v>
      </c>
    </row>
    <row r="674" spans="1:12" ht="16.5" thickTop="1" thickBot="1">
      <c r="A674" s="131" t="s">
        <v>3696</v>
      </c>
      <c r="B674" s="132" t="s">
        <v>3682</v>
      </c>
      <c r="C674" s="132" t="s">
        <v>3697</v>
      </c>
      <c r="D674" s="123" t="s">
        <v>910</v>
      </c>
      <c r="E674" s="139" t="s">
        <v>912</v>
      </c>
      <c r="F674" t="str">
        <f t="shared" si="10"/>
        <v>Bazar Gopalpur, Jhenaidah Sadar, Jhenaidah 7300</v>
      </c>
      <c r="G674" t="str">
        <f>IFERROR(VLOOKUP(D674,Table14[],3,0),"")</f>
        <v/>
      </c>
      <c r="H674" t="str">
        <f>IF(LEN(Table13[[#This Row],[Vlookup_by_thana name]])=0,Table13[[#This Row],[vlookup_by_branch name]],Table13[[#This Row],[Vlookup_by_thana name]])</f>
        <v>Bazar Gopalpur, Jhenaidah Sadar, Jhenaidah 7300</v>
      </c>
      <c r="I674" s="23"/>
      <c r="L674" s="96" t="s">
        <v>3267</v>
      </c>
    </row>
    <row r="675" spans="1:12" ht="16.5" thickTop="1" thickBot="1">
      <c r="A675" s="133" t="s">
        <v>2570</v>
      </c>
      <c r="B675" s="134" t="s">
        <v>3682</v>
      </c>
      <c r="C675" s="134" t="s">
        <v>3698</v>
      </c>
      <c r="D675" s="124" t="s">
        <v>173</v>
      </c>
      <c r="E675" s="140" t="s">
        <v>913</v>
      </c>
      <c r="F675" t="str">
        <f t="shared" si="10"/>
        <v>Chaprail, Kaliganj, Jhenaidah 7300</v>
      </c>
      <c r="G675" t="str">
        <f>IFERROR(VLOOKUP(D675,Table14[],3,0),"")</f>
        <v>Naldanga Bazar, Kaliganj, Jhenaidah 7300</v>
      </c>
      <c r="H675" t="str">
        <f>IF(LEN(Table13[[#This Row],[Vlookup_by_thana name]])=0,Table13[[#This Row],[vlookup_by_branch name]],Table13[[#This Row],[Vlookup_by_thana name]])</f>
        <v>Naldanga Bazar, Kaliganj, Jhenaidah 7300</v>
      </c>
      <c r="I675" s="23"/>
      <c r="L675" s="96" t="s">
        <v>3280</v>
      </c>
    </row>
    <row r="676" spans="1:12" ht="16.5" thickTop="1" thickBot="1">
      <c r="A676" s="131" t="s">
        <v>2613</v>
      </c>
      <c r="B676" s="132" t="s">
        <v>3682</v>
      </c>
      <c r="C676" s="132" t="s">
        <v>3693</v>
      </c>
      <c r="D676" s="123" t="s">
        <v>915</v>
      </c>
      <c r="E676" s="139" t="s">
        <v>914</v>
      </c>
      <c r="F676" t="str">
        <f t="shared" si="10"/>
        <v/>
      </c>
      <c r="G676" t="str">
        <f>IFERROR(VLOOKUP(D676,Table14[],3,0),"")</f>
        <v/>
      </c>
      <c r="H676" s="143" t="s">
        <v>3278</v>
      </c>
      <c r="I676" s="23" t="s">
        <v>4268</v>
      </c>
      <c r="L676" s="96" t="s">
        <v>3278</v>
      </c>
    </row>
    <row r="677" spans="1:12" ht="16.5" thickTop="1" thickBot="1">
      <c r="A677" s="133" t="s">
        <v>3699</v>
      </c>
      <c r="B677" s="134" t="s">
        <v>3700</v>
      </c>
      <c r="C677" s="134" t="s">
        <v>3701</v>
      </c>
      <c r="D677" s="124" t="s">
        <v>917</v>
      </c>
      <c r="E677" s="140" t="s">
        <v>916</v>
      </c>
      <c r="F677" t="str">
        <f t="shared" si="10"/>
        <v>Kannadah, Harina Kundu, Jhenaidah 7300</v>
      </c>
      <c r="G677" t="str">
        <f>IFERROR(VLOOKUP(D677,Table14[],3,0),"")</f>
        <v/>
      </c>
      <c r="H677" t="str">
        <f>IF(LEN(Table13[[#This Row],[Vlookup_by_thana name]])=0,Table13[[#This Row],[vlookup_by_branch name]],Table13[[#This Row],[Vlookup_by_thana name]])</f>
        <v>Kannadah, Harina Kundu, Jhenaidah 7300</v>
      </c>
      <c r="I677" s="23"/>
      <c r="L677" s="96" t="s">
        <v>3282</v>
      </c>
    </row>
    <row r="678" spans="1:12" ht="16.5" thickTop="1" thickBot="1">
      <c r="A678" s="131" t="s">
        <v>3702</v>
      </c>
      <c r="B678" s="132" t="s">
        <v>3700</v>
      </c>
      <c r="C678" s="132" t="s">
        <v>3703</v>
      </c>
      <c r="D678" s="123" t="s">
        <v>910</v>
      </c>
      <c r="E678" s="139" t="s">
        <v>918</v>
      </c>
      <c r="F678" t="str">
        <f t="shared" si="10"/>
        <v>Hamdah Bus Stand, Jhenaidah Sadar, Jhenaidah 7300</v>
      </c>
      <c r="G678" t="str">
        <f>IFERROR(VLOOKUP(D678,Table14[],3,0),"")</f>
        <v/>
      </c>
      <c r="H678" t="str">
        <f>IF(LEN(Table13[[#This Row],[Vlookup_by_thana name]])=0,Table13[[#This Row],[vlookup_by_branch name]],Table13[[#This Row],[Vlookup_by_thana name]])</f>
        <v>Hamdah Bus Stand, Jhenaidah Sadar, Jhenaidah 7300</v>
      </c>
      <c r="I678" s="23"/>
      <c r="L678" s="96" t="s">
        <v>3275</v>
      </c>
    </row>
    <row r="679" spans="1:12" ht="16.5" thickTop="1" thickBot="1">
      <c r="A679" s="133" t="s">
        <v>3704</v>
      </c>
      <c r="B679" s="134" t="s">
        <v>3700</v>
      </c>
      <c r="C679" s="134" t="s">
        <v>3705</v>
      </c>
      <c r="D679" s="124" t="s">
        <v>910</v>
      </c>
      <c r="E679" s="140" t="s">
        <v>919</v>
      </c>
      <c r="F679" t="str">
        <f t="shared" si="10"/>
        <v/>
      </c>
      <c r="G679" t="str">
        <f>IFERROR(VLOOKUP(D679,Table14[],3,0),"")</f>
        <v/>
      </c>
      <c r="H679" s="143" t="s">
        <v>3273</v>
      </c>
      <c r="I679" s="23" t="s">
        <v>4268</v>
      </c>
      <c r="L679" s="96" t="s">
        <v>3273</v>
      </c>
    </row>
    <row r="680" spans="1:12" ht="16.5" thickTop="1" thickBot="1">
      <c r="A680" s="131" t="s">
        <v>3706</v>
      </c>
      <c r="B680" s="132" t="s">
        <v>3700</v>
      </c>
      <c r="C680" s="132" t="s">
        <v>3707</v>
      </c>
      <c r="D680" s="123" t="s">
        <v>921</v>
      </c>
      <c r="E680" s="139" t="s">
        <v>920</v>
      </c>
      <c r="F680" t="str">
        <f t="shared" si="10"/>
        <v/>
      </c>
      <c r="G680" t="str">
        <f>IFERROR(VLOOKUP(D680,Table14[],3,0),"")</f>
        <v>BIDC Road, Khalishpur, Khulna 9000</v>
      </c>
      <c r="H680" t="str">
        <f>IF(LEN(Table13[[#This Row],[Vlookup_by_thana name]])=0,Table13[[#This Row],[vlookup_by_branch name]],Table13[[#This Row],[Vlookup_by_thana name]])</f>
        <v>BIDC Road, Khalishpur, Khulna 9000</v>
      </c>
      <c r="I680" s="23"/>
      <c r="L680" s="96" t="s">
        <v>3339</v>
      </c>
    </row>
    <row r="681" spans="1:12" ht="16.5" thickTop="1" thickBot="1">
      <c r="A681" s="133" t="s">
        <v>3708</v>
      </c>
      <c r="B681" s="134" t="s">
        <v>3700</v>
      </c>
      <c r="C681" s="134" t="s">
        <v>3709</v>
      </c>
      <c r="D681" s="124" t="s">
        <v>921</v>
      </c>
      <c r="E681" s="140" t="s">
        <v>922</v>
      </c>
      <c r="F681" t="str">
        <f t="shared" si="10"/>
        <v/>
      </c>
      <c r="G681" t="str">
        <f>IFERROR(VLOOKUP(D681,Table14[],3,0),"")</f>
        <v>BIDC Road, Khalishpur, Khulna 9000</v>
      </c>
      <c r="H681" t="str">
        <f>IF(LEN(Table13[[#This Row],[Vlookup_by_thana name]])=0,Table13[[#This Row],[vlookup_by_branch name]],Table13[[#This Row],[Vlookup_by_thana name]])</f>
        <v>BIDC Road, Khalishpur, Khulna 9000</v>
      </c>
      <c r="I681" s="23"/>
      <c r="L681" s="96" t="s">
        <v>3339</v>
      </c>
    </row>
    <row r="682" spans="1:12" ht="16.5" thickTop="1" thickBot="1">
      <c r="A682" s="131" t="s">
        <v>3710</v>
      </c>
      <c r="B682" s="132" t="s">
        <v>3700</v>
      </c>
      <c r="C682" s="132" t="s">
        <v>3711</v>
      </c>
      <c r="D682" s="123" t="s">
        <v>924</v>
      </c>
      <c r="E682" s="139" t="s">
        <v>923</v>
      </c>
      <c r="F682" t="str">
        <f t="shared" si="10"/>
        <v>Union Council Building, Bazua, Dacop, Khulna 9272</v>
      </c>
      <c r="G682" t="str">
        <f>IFERROR(VLOOKUP(D682,Table14[],3,0),"")</f>
        <v/>
      </c>
      <c r="H682" t="str">
        <f>IF(LEN(Table13[[#This Row],[Vlookup_by_thana name]])=0,Table13[[#This Row],[vlookup_by_branch name]],Table13[[#This Row],[Vlookup_by_thana name]])</f>
        <v>Union Council Building, Bazua, Dacop, Khulna 9272</v>
      </c>
      <c r="I682" s="23"/>
      <c r="L682" s="96" t="s">
        <v>3319</v>
      </c>
    </row>
    <row r="683" spans="1:12" ht="16.5" thickTop="1" thickBot="1">
      <c r="A683" s="133" t="s">
        <v>3700</v>
      </c>
      <c r="B683" s="134" t="s">
        <v>3700</v>
      </c>
      <c r="C683" s="134" t="s">
        <v>3712</v>
      </c>
      <c r="D683" s="124" t="s">
        <v>926</v>
      </c>
      <c r="E683" s="140" t="s">
        <v>925</v>
      </c>
      <c r="F683" t="str">
        <f t="shared" si="10"/>
        <v/>
      </c>
      <c r="G683" t="str">
        <f>IFERROR(VLOOKUP(D683,Table14[],3,0),"")</f>
        <v/>
      </c>
      <c r="H683" s="143" t="s">
        <v>3313</v>
      </c>
      <c r="I683" s="23" t="s">
        <v>4268</v>
      </c>
      <c r="L683" s="96" t="s">
        <v>3313</v>
      </c>
    </row>
    <row r="684" spans="1:12" ht="16.5" thickTop="1" thickBot="1">
      <c r="A684" s="131" t="s">
        <v>3713</v>
      </c>
      <c r="B684" s="132" t="s">
        <v>3700</v>
      </c>
      <c r="C684" s="132" t="s">
        <v>3714</v>
      </c>
      <c r="D684" s="123" t="s">
        <v>928</v>
      </c>
      <c r="E684" s="139" t="s">
        <v>927</v>
      </c>
      <c r="F684" t="str">
        <f t="shared" si="10"/>
        <v>Banka Bazar, Paikgacha, Khulna 9281</v>
      </c>
      <c r="G684" t="str">
        <f>IFERROR(VLOOKUP(D684,Table14[],3,0),"")</f>
        <v/>
      </c>
      <c r="H684" t="str">
        <f>IF(LEN(Table13[[#This Row],[Vlookup_by_thana name]])=0,Table13[[#This Row],[vlookup_by_branch name]],Table13[[#This Row],[Vlookup_by_thana name]])</f>
        <v>Banka Bazar, Paikgacha, Khulna 9281</v>
      </c>
      <c r="I684" s="23"/>
      <c r="L684" s="96" t="s">
        <v>3315</v>
      </c>
    </row>
    <row r="685" spans="1:12" ht="16.5" thickTop="1" thickBot="1">
      <c r="A685" s="133" t="s">
        <v>3715</v>
      </c>
      <c r="B685" s="134" t="s">
        <v>3700</v>
      </c>
      <c r="C685" s="134" t="s">
        <v>3716</v>
      </c>
      <c r="D685" s="124" t="s">
        <v>924</v>
      </c>
      <c r="E685" s="140" t="s">
        <v>929</v>
      </c>
      <c r="F685" t="str">
        <f t="shared" si="10"/>
        <v/>
      </c>
      <c r="G685" t="str">
        <f>IFERROR(VLOOKUP(D685,Table14[],3,0),"")</f>
        <v/>
      </c>
      <c r="H685" s="148" t="s">
        <v>4274</v>
      </c>
      <c r="I685" s="23" t="s">
        <v>4192</v>
      </c>
      <c r="L685" s="96" t="s">
        <v>4274</v>
      </c>
    </row>
    <row r="686" spans="1:12" ht="16.5" thickTop="1" thickBot="1">
      <c r="A686" s="131" t="s">
        <v>3717</v>
      </c>
      <c r="B686" s="132" t="s">
        <v>3700</v>
      </c>
      <c r="C686" s="132" t="s">
        <v>3705</v>
      </c>
      <c r="D686" s="123" t="s">
        <v>931</v>
      </c>
      <c r="E686" s="139" t="s">
        <v>930</v>
      </c>
      <c r="F686" t="str">
        <f t="shared" si="10"/>
        <v>Khulna-Jessore-Satkira Road, Chuknagar, Dumuria, Khulna 9250</v>
      </c>
      <c r="G686" t="str">
        <f>IFERROR(VLOOKUP(D686,Table14[],3,0),"")</f>
        <v/>
      </c>
      <c r="H686" t="str">
        <f>IF(LEN(Table13[[#This Row],[Vlookup_by_thana name]])=0,Table13[[#This Row],[vlookup_by_branch name]],Table13[[#This Row],[Vlookup_by_thana name]])</f>
        <v>Khulna-Jessore-Satkira Road, Chuknagar, Dumuria, Khulna 9250</v>
      </c>
      <c r="I686" s="23"/>
      <c r="L686" s="96" t="s">
        <v>3321</v>
      </c>
    </row>
    <row r="687" spans="1:12" ht="16.5" thickTop="1" thickBot="1">
      <c r="A687" s="133" t="s">
        <v>3718</v>
      </c>
      <c r="B687" s="134" t="s">
        <v>3700</v>
      </c>
      <c r="C687" s="134" t="s">
        <v>3719</v>
      </c>
      <c r="D687" s="124" t="s">
        <v>933</v>
      </c>
      <c r="E687" s="140" t="s">
        <v>932</v>
      </c>
      <c r="F687" t="str">
        <f t="shared" si="10"/>
        <v>Khan A Sobur Road, Kotwali, Khulna 9100</v>
      </c>
      <c r="G687" t="str">
        <f>IFERROR(VLOOKUP(D687,Table14[],3,0),"")</f>
        <v/>
      </c>
      <c r="H687" t="str">
        <f>IF(LEN(Table13[[#This Row],[Vlookup_by_thana name]])=0,Table13[[#This Row],[vlookup_by_branch name]],Table13[[#This Row],[Vlookup_by_thana name]])</f>
        <v>Khan A Sobur Road, Kotwali, Khulna 9100</v>
      </c>
      <c r="I687" s="23"/>
      <c r="L687" s="96" t="s">
        <v>3323</v>
      </c>
    </row>
    <row r="688" spans="1:12" ht="18.75" thickTop="1" thickBot="1">
      <c r="A688" s="131" t="s">
        <v>3720</v>
      </c>
      <c r="B688" s="132" t="s">
        <v>3700</v>
      </c>
      <c r="C688" s="132" t="s">
        <v>3721</v>
      </c>
      <c r="D688" s="123" t="s">
        <v>933</v>
      </c>
      <c r="E688" s="139" t="s">
        <v>934</v>
      </c>
      <c r="F688" t="str">
        <f t="shared" si="10"/>
        <v/>
      </c>
      <c r="G688" t="str">
        <f>IFERROR(VLOOKUP(D688,Table14[],3,0),"")</f>
        <v/>
      </c>
      <c r="H688" s="145" t="s">
        <v>4275</v>
      </c>
      <c r="I688" s="23" t="s">
        <v>4186</v>
      </c>
      <c r="L688" s="96" t="s">
        <v>4275</v>
      </c>
    </row>
    <row r="689" spans="1:12" ht="16.5" thickTop="1" thickBot="1">
      <c r="A689" s="133" t="s">
        <v>3722</v>
      </c>
      <c r="B689" s="134" t="s">
        <v>3700</v>
      </c>
      <c r="C689" s="134" t="s">
        <v>3723</v>
      </c>
      <c r="D689" s="124" t="s">
        <v>935</v>
      </c>
      <c r="E689" s="140" t="s">
        <v>935</v>
      </c>
      <c r="F689" t="str">
        <f t="shared" si="10"/>
        <v>Khan A Sobur Road, Daulatpur, Khulna 9202</v>
      </c>
      <c r="G689" t="str">
        <f>IFERROR(VLOOKUP(D689,Table14[],3,0),"")</f>
        <v>Khan A Sobur Road, Daulatpur, Khulna 9202</v>
      </c>
      <c r="H689" t="str">
        <f>IF(LEN(Table13[[#This Row],[Vlookup_by_thana name]])=0,Table13[[#This Row],[vlookup_by_branch name]],Table13[[#This Row],[Vlookup_by_thana name]])</f>
        <v>Khan A Sobur Road, Daulatpur, Khulna 9202</v>
      </c>
      <c r="I689" s="23"/>
      <c r="L689" s="96" t="s">
        <v>3325</v>
      </c>
    </row>
    <row r="690" spans="1:12" ht="16.5" thickTop="1" thickBot="1">
      <c r="A690" s="131" t="s">
        <v>2613</v>
      </c>
      <c r="B690" s="132" t="s">
        <v>3700</v>
      </c>
      <c r="C690" s="132" t="s">
        <v>3724</v>
      </c>
      <c r="D690" s="123" t="s">
        <v>933</v>
      </c>
      <c r="E690" s="139" t="s">
        <v>936</v>
      </c>
      <c r="F690" t="str">
        <f t="shared" si="10"/>
        <v>Sher-e-Bangla Road, Kotwali, Khulna 9100</v>
      </c>
      <c r="G690" t="str">
        <f>IFERROR(VLOOKUP(D690,Table14[],3,0),"")</f>
        <v/>
      </c>
      <c r="H690" t="str">
        <f>IF(LEN(Table13[[#This Row],[Vlookup_by_thana name]])=0,Table13[[#This Row],[vlookup_by_branch name]],Table13[[#This Row],[Vlookup_by_thana name]])</f>
        <v>Sher-e-Bangla Road, Kotwali, Khulna 9100</v>
      </c>
      <c r="I690" s="23"/>
      <c r="L690" s="96" t="s">
        <v>3327</v>
      </c>
    </row>
    <row r="691" spans="1:12" ht="16.5" thickTop="1" thickBot="1">
      <c r="A691" s="133" t="s">
        <v>3725</v>
      </c>
      <c r="B691" s="134" t="s">
        <v>3726</v>
      </c>
      <c r="C691" s="134" t="s">
        <v>3727</v>
      </c>
      <c r="D691" s="124" t="s">
        <v>938</v>
      </c>
      <c r="E691" s="140" t="s">
        <v>937</v>
      </c>
      <c r="F691" t="str">
        <f t="shared" si="10"/>
        <v>Fultola Bazar, Juri, Moulvibazar 3251</v>
      </c>
      <c r="G691" t="str">
        <f>IFERROR(VLOOKUP(D691,Table14[],3,0),"")</f>
        <v>Khulna-Jessore Road, Phultala, Khulna 9210</v>
      </c>
      <c r="H691" t="str">
        <f>IF(LEN(Table13[[#This Row],[Vlookup_by_thana name]])=0,Table13[[#This Row],[vlookup_by_branch name]],Table13[[#This Row],[Vlookup_by_thana name]])</f>
        <v>Khulna-Jessore Road, Phultala, Khulna 9210</v>
      </c>
      <c r="I691" s="23"/>
      <c r="L691" s="96" t="s">
        <v>3357</v>
      </c>
    </row>
    <row r="692" spans="1:12" ht="16.5" thickTop="1" thickBot="1">
      <c r="A692" s="131" t="s">
        <v>3728</v>
      </c>
      <c r="B692" s="132" t="s">
        <v>3726</v>
      </c>
      <c r="C692" s="132" t="s">
        <v>3729</v>
      </c>
      <c r="D692" s="123" t="s">
        <v>940</v>
      </c>
      <c r="E692" s="139" t="s">
        <v>939</v>
      </c>
      <c r="F692" t="str">
        <f t="shared" si="10"/>
        <v/>
      </c>
      <c r="G692" t="str">
        <f>IFERROR(VLOOKUP(D692,Table14[],3,0),"")</f>
        <v/>
      </c>
      <c r="H692" s="143" t="s">
        <v>3331</v>
      </c>
      <c r="I692" s="23" t="s">
        <v>4268</v>
      </c>
      <c r="L692" s="96" t="s">
        <v>3331</v>
      </c>
    </row>
    <row r="693" spans="1:12" ht="16.5" thickTop="1" thickBot="1">
      <c r="A693" s="133" t="s">
        <v>2692</v>
      </c>
      <c r="B693" s="134" t="s">
        <v>3726</v>
      </c>
      <c r="C693" s="134" t="s">
        <v>3730</v>
      </c>
      <c r="D693" s="124" t="s">
        <v>926</v>
      </c>
      <c r="E693" s="140" t="s">
        <v>941</v>
      </c>
      <c r="F693" t="str">
        <f t="shared" si="10"/>
        <v>Khan A Sobur Road, Sonadanga, Khulna 9100</v>
      </c>
      <c r="G693" t="str">
        <f>IFERROR(VLOOKUP(D693,Table14[],3,0),"")</f>
        <v/>
      </c>
      <c r="H693" t="str">
        <f>IF(LEN(Table13[[#This Row],[Vlookup_by_thana name]])=0,Table13[[#This Row],[vlookup_by_branch name]],Table13[[#This Row],[Vlookup_by_thana name]])</f>
        <v>Khan A Sobur Road, Sonadanga, Khulna 9100</v>
      </c>
      <c r="I693" s="23"/>
      <c r="L693" s="96" t="s">
        <v>3333</v>
      </c>
    </row>
    <row r="694" spans="1:12" ht="16.5" thickTop="1" thickBot="1">
      <c r="A694" s="131" t="s">
        <v>3731</v>
      </c>
      <c r="B694" s="132" t="s">
        <v>3726</v>
      </c>
      <c r="C694" s="132" t="s">
        <v>3732</v>
      </c>
      <c r="D694" s="123" t="s">
        <v>926</v>
      </c>
      <c r="E694" s="139" t="s">
        <v>942</v>
      </c>
      <c r="F694" t="str">
        <f t="shared" si="10"/>
        <v/>
      </c>
      <c r="G694" t="str">
        <f>IFERROR(VLOOKUP(D694,Table14[],3,0),"")</f>
        <v/>
      </c>
      <c r="H694" s="143" t="s">
        <v>3345</v>
      </c>
      <c r="I694" s="23" t="s">
        <v>4268</v>
      </c>
      <c r="L694" s="96" t="s">
        <v>3345</v>
      </c>
    </row>
    <row r="695" spans="1:12" ht="16.5" thickTop="1" thickBot="1">
      <c r="A695" s="133" t="s">
        <v>3733</v>
      </c>
      <c r="B695" s="134" t="s">
        <v>3726</v>
      </c>
      <c r="C695" s="134" t="s">
        <v>3734</v>
      </c>
      <c r="D695" s="124" t="s">
        <v>928</v>
      </c>
      <c r="E695" s="140" t="s">
        <v>943</v>
      </c>
      <c r="F695" t="str">
        <f t="shared" si="10"/>
        <v>Jafar Aulia Sarak, Kapilmuni Bazar, Paikgachha, Khulna 9282</v>
      </c>
      <c r="G695" t="str">
        <f>IFERROR(VLOOKUP(D695,Table14[],3,0),"")</f>
        <v/>
      </c>
      <c r="H695" t="str">
        <f>IF(LEN(Table13[[#This Row],[Vlookup_by_thana name]])=0,Table13[[#This Row],[vlookup_by_branch name]],Table13[[#This Row],[Vlookup_by_thana name]])</f>
        <v>Jafar Aulia Sarak, Kapilmuni Bazar, Paikgachha, Khulna 9282</v>
      </c>
      <c r="I695" s="23"/>
      <c r="L695" s="96" t="s">
        <v>3335</v>
      </c>
    </row>
    <row r="696" spans="1:12" ht="16.5" thickTop="1" thickBot="1">
      <c r="A696" s="131" t="s">
        <v>3735</v>
      </c>
      <c r="B696" s="132" t="s">
        <v>3726</v>
      </c>
      <c r="C696" s="132" t="s">
        <v>3736</v>
      </c>
      <c r="D696" s="123" t="s">
        <v>945</v>
      </c>
      <c r="E696" s="139" t="s">
        <v>944</v>
      </c>
      <c r="F696" t="str">
        <f t="shared" si="10"/>
        <v>Kazdia Bazar, Alaipur, Rupsa, Khulna 9240</v>
      </c>
      <c r="G696" t="str">
        <f>IFERROR(VLOOKUP(D696,Table14[],3,0),"")</f>
        <v>Rupsa Stand Road, Kotwali, Khulna 9100</v>
      </c>
      <c r="H696" t="str">
        <f>IF(LEN(Table13[[#This Row],[Vlookup_by_thana name]])=0,Table13[[#This Row],[vlookup_by_branch name]],Table13[[#This Row],[Vlookup_by_thana name]])</f>
        <v>Rupsa Stand Road, Kotwali, Khulna 9100</v>
      </c>
      <c r="I696" s="23"/>
      <c r="L696" s="96" t="s">
        <v>3359</v>
      </c>
    </row>
    <row r="697" spans="1:12" ht="16.5" thickTop="1" thickBot="1">
      <c r="A697" s="133" t="s">
        <v>3737</v>
      </c>
      <c r="B697" s="134" t="s">
        <v>3726</v>
      </c>
      <c r="C697" s="134" t="s">
        <v>3738</v>
      </c>
      <c r="D697" s="124" t="s">
        <v>921</v>
      </c>
      <c r="E697" s="140" t="s">
        <v>921</v>
      </c>
      <c r="F697" t="str">
        <f t="shared" si="10"/>
        <v>BIDC Road, Khalishpur, Khulna 9000</v>
      </c>
      <c r="G697" t="str">
        <f>IFERROR(VLOOKUP(D697,Table14[],3,0),"")</f>
        <v>BIDC Road, Khalishpur, Khulna 9000</v>
      </c>
      <c r="H697" t="str">
        <f>IF(LEN(Table13[[#This Row],[Vlookup_by_thana name]])=0,Table13[[#This Row],[vlookup_by_branch name]],Table13[[#This Row],[Vlookup_by_thana name]])</f>
        <v>BIDC Road, Khalishpur, Khulna 9000</v>
      </c>
      <c r="I697" s="23"/>
      <c r="L697" s="96" t="s">
        <v>3339</v>
      </c>
    </row>
    <row r="698" spans="1:12" ht="16.5" thickTop="1" thickBot="1">
      <c r="A698" s="131" t="s">
        <v>3726</v>
      </c>
      <c r="B698" s="132" t="s">
        <v>3726</v>
      </c>
      <c r="C698" s="132" t="s">
        <v>3739</v>
      </c>
      <c r="D698" s="123" t="s">
        <v>933</v>
      </c>
      <c r="E698" s="139" t="s">
        <v>946</v>
      </c>
      <c r="F698" t="str">
        <f t="shared" si="10"/>
        <v>Khan Jahan Ali Road, Kotwali, Khulna 9100</v>
      </c>
      <c r="G698" t="str">
        <f>IFERROR(VLOOKUP(D698,Table14[],3,0),"")</f>
        <v/>
      </c>
      <c r="H698" t="str">
        <f>IF(LEN(Table13[[#This Row],[Vlookup_by_thana name]])=0,Table13[[#This Row],[vlookup_by_branch name]],Table13[[#This Row],[Vlookup_by_thana name]])</f>
        <v>Khan Jahan Ali Road, Kotwali, Khulna 9100</v>
      </c>
      <c r="I698" s="23"/>
      <c r="L698" s="96" t="s">
        <v>3341</v>
      </c>
    </row>
    <row r="699" spans="1:12" ht="16.5" thickTop="1" thickBot="1">
      <c r="A699" s="133" t="s">
        <v>3740</v>
      </c>
      <c r="B699" s="134" t="s">
        <v>3726</v>
      </c>
      <c r="C699" s="134" t="s">
        <v>3741</v>
      </c>
      <c r="D699" s="124" t="s">
        <v>935</v>
      </c>
      <c r="E699" s="140" t="s">
        <v>947</v>
      </c>
      <c r="F699" t="str">
        <f t="shared" si="10"/>
        <v>Maheshwar Pasha Bazar, Daulatpur, Khulna 9203</v>
      </c>
      <c r="G699" t="str">
        <f>IFERROR(VLOOKUP(D699,Table14[],3,0),"")</f>
        <v>Khan A Sobur Road, Daulatpur, Khulna 9202</v>
      </c>
      <c r="H699" t="str">
        <f>IF(LEN(Table13[[#This Row],[Vlookup_by_thana name]])=0,Table13[[#This Row],[vlookup_by_branch name]],Table13[[#This Row],[Vlookup_by_thana name]])</f>
        <v>Khan A Sobur Road, Daulatpur, Khulna 9202</v>
      </c>
      <c r="I699" s="23"/>
      <c r="L699" s="96" t="s">
        <v>3325</v>
      </c>
    </row>
    <row r="700" spans="1:12" ht="16.5" thickTop="1" thickBot="1">
      <c r="A700" s="131" t="s">
        <v>3742</v>
      </c>
      <c r="B700" s="132" t="s">
        <v>3726</v>
      </c>
      <c r="C700" s="132" t="s">
        <v>3743</v>
      </c>
      <c r="D700" s="123" t="s">
        <v>933</v>
      </c>
      <c r="E700" s="139" t="s">
        <v>948</v>
      </c>
      <c r="F700" t="str">
        <f t="shared" si="10"/>
        <v/>
      </c>
      <c r="G700" t="str">
        <f>IFERROR(VLOOKUP(D700,Table14[],3,0),"")</f>
        <v/>
      </c>
      <c r="H700" s="143" t="s">
        <v>3359</v>
      </c>
      <c r="I700" s="23" t="s">
        <v>4181</v>
      </c>
      <c r="L700" s="96" t="s">
        <v>3359</v>
      </c>
    </row>
    <row r="701" spans="1:12" ht="16.5" thickTop="1" thickBot="1">
      <c r="A701" s="133" t="s">
        <v>3744</v>
      </c>
      <c r="B701" s="134" t="s">
        <v>3726</v>
      </c>
      <c r="C701" s="134" t="s">
        <v>3745</v>
      </c>
      <c r="D701" s="124" t="s">
        <v>933</v>
      </c>
      <c r="E701" s="140" t="s">
        <v>949</v>
      </c>
      <c r="F701" t="str">
        <f t="shared" si="10"/>
        <v/>
      </c>
      <c r="G701" t="str">
        <f>IFERROR(VLOOKUP(D701,Table14[],3,0),"")</f>
        <v/>
      </c>
      <c r="H701" s="143" t="s">
        <v>3363</v>
      </c>
      <c r="I701" s="23" t="s">
        <v>4181</v>
      </c>
      <c r="L701" s="96" t="s">
        <v>3363</v>
      </c>
    </row>
    <row r="702" spans="1:12" ht="16.5" thickTop="1" thickBot="1">
      <c r="A702" s="131" t="s">
        <v>3746</v>
      </c>
      <c r="B702" s="132" t="s">
        <v>3746</v>
      </c>
      <c r="C702" s="132" t="s">
        <v>3747</v>
      </c>
      <c r="D702" s="123" t="s">
        <v>933</v>
      </c>
      <c r="E702" s="139" t="s">
        <v>950</v>
      </c>
      <c r="F702" t="str">
        <f t="shared" si="10"/>
        <v/>
      </c>
      <c r="G702" t="str">
        <f>IFERROR(VLOOKUP(D702,Table14[],3,0),"")</f>
        <v/>
      </c>
      <c r="H702" s="143" t="s">
        <v>3365</v>
      </c>
      <c r="I702" s="23" t="s">
        <v>4181</v>
      </c>
      <c r="L702" s="96" t="s">
        <v>3365</v>
      </c>
    </row>
    <row r="703" spans="1:12" ht="16.5" thickTop="1" thickBot="1">
      <c r="A703" s="133" t="s">
        <v>3748</v>
      </c>
      <c r="B703" s="134" t="s">
        <v>3746</v>
      </c>
      <c r="C703" s="134" t="s">
        <v>3749</v>
      </c>
      <c r="D703" s="124" t="s">
        <v>952</v>
      </c>
      <c r="E703" s="140" t="s">
        <v>951</v>
      </c>
      <c r="F703" t="str">
        <f t="shared" si="10"/>
        <v/>
      </c>
      <c r="G703" t="str">
        <f>IFERROR(VLOOKUP(D703,Table14[],3,0),"")</f>
        <v>Fazlul Haque Pilot School, Terokhada, Khulna 9230</v>
      </c>
      <c r="H703" t="str">
        <f>IF(LEN(Table13[[#This Row],[Vlookup_by_thana name]])=0,Table13[[#This Row],[vlookup_by_branch name]],Table13[[#This Row],[Vlookup_by_thana name]])</f>
        <v>Fazlul Haque Pilot School, Terokhada, Khulna 9230</v>
      </c>
      <c r="I703" s="23"/>
      <c r="L703" s="96" t="s">
        <v>3367</v>
      </c>
    </row>
    <row r="704" spans="1:12" ht="16.5" thickTop="1" thickBot="1">
      <c r="A704" s="131" t="s">
        <v>3750</v>
      </c>
      <c r="B704" s="132" t="s">
        <v>3746</v>
      </c>
      <c r="C704" s="132" t="s">
        <v>3751</v>
      </c>
      <c r="D704" s="123" t="s">
        <v>952</v>
      </c>
      <c r="E704" s="139" t="s">
        <v>952</v>
      </c>
      <c r="F704" t="str">
        <f t="shared" si="10"/>
        <v>Fazlul Haque Pilot School, Terokhada, Khulna 9230</v>
      </c>
      <c r="G704" t="str">
        <f>IFERROR(VLOOKUP(D704,Table14[],3,0),"")</f>
        <v>Fazlul Haque Pilot School, Terokhada, Khulna 9230</v>
      </c>
      <c r="H704" t="str">
        <f>IF(LEN(Table13[[#This Row],[Vlookup_by_thana name]])=0,Table13[[#This Row],[vlookup_by_branch name]],Table13[[#This Row],[Vlookup_by_thana name]])</f>
        <v>Fazlul Haque Pilot School, Terokhada, Khulna 9230</v>
      </c>
      <c r="I704" s="23"/>
      <c r="L704" s="96" t="s">
        <v>3367</v>
      </c>
    </row>
    <row r="705" spans="1:12" ht="16.5" thickTop="1" thickBot="1">
      <c r="A705" s="133" t="s">
        <v>3752</v>
      </c>
      <c r="B705" s="134" t="s">
        <v>3753</v>
      </c>
      <c r="C705" s="134" t="s">
        <v>3754</v>
      </c>
      <c r="D705" s="124" t="s">
        <v>921</v>
      </c>
      <c r="E705" s="140" t="s">
        <v>953</v>
      </c>
      <c r="F705" t="str">
        <f t="shared" si="10"/>
        <v>Goalpara Station Road, Khalishpur, Khulna 9000</v>
      </c>
      <c r="G705" t="str">
        <f>IFERROR(VLOOKUP(D705,Table14[],3,0),"")</f>
        <v>BIDC Road, Khalishpur, Khulna 9000</v>
      </c>
      <c r="H705" t="str">
        <f>IF(LEN(Table13[[#This Row],[Vlookup_by_thana name]])=0,Table13[[#This Row],[vlookup_by_branch name]],Table13[[#This Row],[Vlookup_by_thana name]])</f>
        <v>BIDC Road, Khalishpur, Khulna 9000</v>
      </c>
      <c r="I705" s="23"/>
      <c r="L705" s="96" t="s">
        <v>3339</v>
      </c>
    </row>
    <row r="706" spans="1:12" ht="16.5" thickTop="1" thickBot="1">
      <c r="A706" s="131" t="s">
        <v>3755</v>
      </c>
      <c r="B706" s="132" t="s">
        <v>3753</v>
      </c>
      <c r="C706" s="132" t="s">
        <v>3756</v>
      </c>
      <c r="D706" s="123" t="s">
        <v>955</v>
      </c>
      <c r="E706" s="139" t="s">
        <v>954</v>
      </c>
      <c r="F706" t="str">
        <f t="shared" si="10"/>
        <v>Phulbari Gate, Daulatpur, Khan Jahan Ali, Khulna 9202</v>
      </c>
      <c r="G706" t="str">
        <f>IFERROR(VLOOKUP(D706,Table14[],3,0),"")</f>
        <v/>
      </c>
      <c r="H706" t="str">
        <f>IF(LEN(Table13[[#This Row],[Vlookup_by_thana name]])=0,Table13[[#This Row],[vlookup_by_branch name]],Table13[[#This Row],[Vlookup_by_thana name]])</f>
        <v>Phulbari Gate, Daulatpur, Khan Jahan Ali, Khulna 9202</v>
      </c>
      <c r="I706" s="23"/>
      <c r="L706" s="96" t="s">
        <v>3355</v>
      </c>
    </row>
    <row r="707" spans="1:12" ht="16.5" thickTop="1" thickBot="1">
      <c r="A707" s="133" t="s">
        <v>3757</v>
      </c>
      <c r="B707" s="134" t="s">
        <v>3753</v>
      </c>
      <c r="C707" s="134" t="s">
        <v>3758</v>
      </c>
      <c r="D707" s="124" t="s">
        <v>926</v>
      </c>
      <c r="E707" s="140" t="s">
        <v>956</v>
      </c>
      <c r="F707" t="str">
        <f t="shared" ref="F707:F770" si="11">IFERROR(VLOOKUP(E707,$A$2:$C$922,3,0),"")</f>
        <v/>
      </c>
      <c r="G707" t="str">
        <f>IFERROR(VLOOKUP(D707,Table14[],3,0),"")</f>
        <v/>
      </c>
      <c r="H707" s="143" t="s">
        <v>3343</v>
      </c>
      <c r="I707" s="23" t="s">
        <v>4268</v>
      </c>
      <c r="L707" s="96" t="s">
        <v>3343</v>
      </c>
    </row>
    <row r="708" spans="1:12" ht="16.5" thickTop="1" thickBot="1">
      <c r="A708" s="131" t="s">
        <v>3759</v>
      </c>
      <c r="B708" s="132" t="s">
        <v>3753</v>
      </c>
      <c r="C708" s="132" t="s">
        <v>3760</v>
      </c>
      <c r="D708" s="123" t="s">
        <v>926</v>
      </c>
      <c r="E708" s="139" t="s">
        <v>957</v>
      </c>
      <c r="F708" t="str">
        <f t="shared" si="11"/>
        <v>University Campus, Khulna University, Batiagata, Khulna 9208</v>
      </c>
      <c r="G708" t="str">
        <f>IFERROR(VLOOKUP(D708,Table14[],3,0),"")</f>
        <v/>
      </c>
      <c r="H708" t="str">
        <f>IF(LEN(Table13[[#This Row],[Vlookup_by_thana name]])=0,Table13[[#This Row],[vlookup_by_branch name]],Table13[[#This Row],[Vlookup_by_thana name]])</f>
        <v>University Campus, Khulna University, Batiagata, Khulna 9208</v>
      </c>
      <c r="I708" s="23"/>
      <c r="L708" s="96" t="s">
        <v>3347</v>
      </c>
    </row>
    <row r="709" spans="1:12" ht="16.5" thickTop="1" thickBot="1">
      <c r="A709" s="133" t="s">
        <v>3761</v>
      </c>
      <c r="B709" s="134" t="s">
        <v>3753</v>
      </c>
      <c r="C709" s="134" t="s">
        <v>3762</v>
      </c>
      <c r="D709" s="124" t="s">
        <v>935</v>
      </c>
      <c r="E709" s="140" t="s">
        <v>958</v>
      </c>
      <c r="F709" t="str">
        <f t="shared" si="11"/>
        <v/>
      </c>
      <c r="G709" t="str">
        <f>IFERROR(VLOOKUP(D709,Table14[],3,0),"")</f>
        <v>Khan A Sobur Road, Daulatpur, Khulna 9202</v>
      </c>
      <c r="H709" t="str">
        <f>IF(LEN(Table13[[#This Row],[Vlookup_by_thana name]])=0,Table13[[#This Row],[vlookup_by_branch name]],Table13[[#This Row],[Vlookup_by_thana name]])</f>
        <v>Khan A Sobur Road, Daulatpur, Khulna 9202</v>
      </c>
      <c r="I709" s="23"/>
      <c r="L709" s="96" t="s">
        <v>3325</v>
      </c>
    </row>
    <row r="710" spans="1:12" ht="16.5" thickTop="1" thickBot="1">
      <c r="A710" s="131" t="s">
        <v>3763</v>
      </c>
      <c r="B710" s="132" t="s">
        <v>3753</v>
      </c>
      <c r="C710" s="132" t="s">
        <v>3764</v>
      </c>
      <c r="D710" s="123" t="s">
        <v>935</v>
      </c>
      <c r="E710" s="139" t="s">
        <v>960</v>
      </c>
      <c r="F710" t="str">
        <f t="shared" si="11"/>
        <v/>
      </c>
      <c r="G710" t="str">
        <f>IFERROR(VLOOKUP(D710,Table14[],3,0),"")</f>
        <v>Khan A Sobur Road, Daulatpur, Khulna 9202</v>
      </c>
      <c r="H710" t="str">
        <f>IF(LEN(Table13[[#This Row],[Vlookup_by_thana name]])=0,Table13[[#This Row],[vlookup_by_branch name]],Table13[[#This Row],[Vlookup_by_thana name]])</f>
        <v>Khan A Sobur Road, Daulatpur, Khulna 9202</v>
      </c>
      <c r="I710" s="23"/>
      <c r="L710" s="96" t="s">
        <v>3325</v>
      </c>
    </row>
    <row r="711" spans="1:12" ht="16.5" thickTop="1" thickBot="1">
      <c r="A711" s="133" t="s">
        <v>3765</v>
      </c>
      <c r="B711" s="134" t="s">
        <v>3753</v>
      </c>
      <c r="C711" s="134" t="s">
        <v>3766</v>
      </c>
      <c r="D711" s="124" t="s">
        <v>961</v>
      </c>
      <c r="E711" s="140" t="s">
        <v>961</v>
      </c>
      <c r="F711" t="str">
        <f t="shared" si="11"/>
        <v>Bheramara, Kushtia 7040</v>
      </c>
      <c r="G711" t="str">
        <f>IFERROR(VLOOKUP(D711,Table14[],3,0),"")</f>
        <v>Bheramara, Kushtia 7040</v>
      </c>
      <c r="H711" t="str">
        <f>IF(LEN(Table13[[#This Row],[Vlookup_by_thana name]])=0,Table13[[#This Row],[vlookup_by_branch name]],Table13[[#This Row],[Vlookup_by_thana name]])</f>
        <v>Bheramara, Kushtia 7040</v>
      </c>
      <c r="I711" s="23"/>
      <c r="L711" s="96" t="s">
        <v>3416</v>
      </c>
    </row>
    <row r="712" spans="1:12" ht="16.5" thickTop="1" thickBot="1">
      <c r="A712" s="131" t="s">
        <v>3767</v>
      </c>
      <c r="B712" s="132" t="s">
        <v>3753</v>
      </c>
      <c r="C712" s="132" t="s">
        <v>3768</v>
      </c>
      <c r="D712" s="123" t="s">
        <v>963</v>
      </c>
      <c r="E712" s="139" t="s">
        <v>962</v>
      </c>
      <c r="F712" t="str">
        <f t="shared" si="11"/>
        <v/>
      </c>
      <c r="G712" t="str">
        <f>IFERROR(VLOOKUP(D712,Table14[],3,0),"")</f>
        <v/>
      </c>
      <c r="H712" s="143" t="s">
        <v>3412</v>
      </c>
      <c r="I712" s="23" t="s">
        <v>4268</v>
      </c>
      <c r="L712" s="96" t="s">
        <v>3412</v>
      </c>
    </row>
    <row r="713" spans="1:12" ht="16.5" thickTop="1" thickBot="1">
      <c r="A713" s="133" t="s">
        <v>3769</v>
      </c>
      <c r="B713" s="134" t="s">
        <v>3753</v>
      </c>
      <c r="C713" s="134" t="s">
        <v>3770</v>
      </c>
      <c r="D713" s="124" t="s">
        <v>935</v>
      </c>
      <c r="E713" s="140" t="s">
        <v>935</v>
      </c>
      <c r="F713" t="str">
        <f t="shared" si="11"/>
        <v>Khan A Sobur Road, Daulatpur, Khulna 9202</v>
      </c>
      <c r="G713" t="str">
        <f>IFERROR(VLOOKUP(D713,Table14[],3,0),"")</f>
        <v>Khan A Sobur Road, Daulatpur, Khulna 9202</v>
      </c>
      <c r="H713" t="str">
        <f>IF(LEN(Table13[[#This Row],[Vlookup_by_thana name]])=0,Table13[[#This Row],[vlookup_by_branch name]],Table13[[#This Row],[Vlookup_by_thana name]])</f>
        <v>Khan A Sobur Road, Daulatpur, Khulna 9202</v>
      </c>
      <c r="I713" s="23"/>
      <c r="L713" s="96" t="s">
        <v>3325</v>
      </c>
    </row>
    <row r="714" spans="1:12" ht="16.5" thickTop="1" thickBot="1">
      <c r="A714" s="131" t="s">
        <v>3771</v>
      </c>
      <c r="B714" s="132" t="s">
        <v>3753</v>
      </c>
      <c r="C714" s="132" t="s">
        <v>3772</v>
      </c>
      <c r="D714" s="123" t="s">
        <v>961</v>
      </c>
      <c r="E714" s="139" t="s">
        <v>964</v>
      </c>
      <c r="F714" t="str">
        <f t="shared" si="11"/>
        <v/>
      </c>
      <c r="G714" t="str">
        <f>IFERROR(VLOOKUP(D714,Table14[],3,0),"")</f>
        <v>Bheramara, Kushtia 7040</v>
      </c>
      <c r="H714" t="str">
        <f>IF(LEN(Table13[[#This Row],[Vlookup_by_thana name]])=0,Table13[[#This Row],[vlookup_by_branch name]],Table13[[#This Row],[Vlookup_by_thana name]])</f>
        <v>Bheramara, Kushtia 7040</v>
      </c>
      <c r="I714" s="23"/>
      <c r="L714" s="96" t="s">
        <v>3416</v>
      </c>
    </row>
    <row r="715" spans="1:12" ht="16.5" thickTop="1" thickBot="1">
      <c r="A715" s="133" t="s">
        <v>3704</v>
      </c>
      <c r="B715" s="134" t="s">
        <v>3753</v>
      </c>
      <c r="C715" s="134" t="s">
        <v>3773</v>
      </c>
      <c r="D715" s="124" t="s">
        <v>935</v>
      </c>
      <c r="E715" s="140" t="s">
        <v>965</v>
      </c>
      <c r="F715" t="str">
        <f t="shared" si="11"/>
        <v/>
      </c>
      <c r="G715" t="str">
        <f>IFERROR(VLOOKUP(D715,Table14[],3,0),"")</f>
        <v>Khan A Sobur Road, Daulatpur, Khulna 9202</v>
      </c>
      <c r="H715" t="str">
        <f>IF(LEN(Table13[[#This Row],[Vlookup_by_thana name]])=0,Table13[[#This Row],[vlookup_by_branch name]],Table13[[#This Row],[Vlookup_by_thana name]])</f>
        <v>Khan A Sobur Road, Daulatpur, Khulna 9202</v>
      </c>
      <c r="I715" s="23"/>
      <c r="L715" s="96" t="s">
        <v>3325</v>
      </c>
    </row>
    <row r="716" spans="1:12" ht="16.5" thickTop="1" thickBot="1">
      <c r="A716" s="131" t="s">
        <v>3774</v>
      </c>
      <c r="B716" s="132" t="s">
        <v>3753</v>
      </c>
      <c r="C716" s="132" t="s">
        <v>3775</v>
      </c>
      <c r="D716" s="123" t="s">
        <v>966</v>
      </c>
      <c r="E716" s="139" t="s">
        <v>966</v>
      </c>
      <c r="F716" t="str">
        <f t="shared" si="11"/>
        <v>Kumarkhali, Kushtia 7010</v>
      </c>
      <c r="G716" t="str">
        <f>IFERROR(VLOOKUP(D716,Table14[],3,0),"")</f>
        <v>Kumarkhali, Kushtia 7010</v>
      </c>
      <c r="H716" t="str">
        <f>IF(LEN(Table13[[#This Row],[Vlookup_by_thana name]])=0,Table13[[#This Row],[vlookup_by_branch name]],Table13[[#This Row],[Vlookup_by_thana name]])</f>
        <v>Kumarkhali, Kushtia 7010</v>
      </c>
      <c r="I716" s="23"/>
      <c r="L716" s="96" t="s">
        <v>3425</v>
      </c>
    </row>
    <row r="717" spans="1:12" ht="16.5" thickTop="1" thickBot="1">
      <c r="A717" s="133" t="s">
        <v>3776</v>
      </c>
      <c r="B717" s="134" t="s">
        <v>3753</v>
      </c>
      <c r="C717" s="134" t="s">
        <v>3777</v>
      </c>
      <c r="D717" s="124" t="s">
        <v>935</v>
      </c>
      <c r="E717" s="140" t="s">
        <v>967</v>
      </c>
      <c r="F717" t="str">
        <f t="shared" si="11"/>
        <v>Mathurapur, Daulatpur, Kushtia 7052</v>
      </c>
      <c r="G717" t="str">
        <f>IFERROR(VLOOKUP(D717,Table14[],3,0),"")</f>
        <v>Khan A Sobur Road, Daulatpur, Khulna 9202</v>
      </c>
      <c r="H717" t="str">
        <f>IF(LEN(Table13[[#This Row],[Vlookup_by_thana name]])=0,Table13[[#This Row],[vlookup_by_branch name]],Table13[[#This Row],[Vlookup_by_thana name]])</f>
        <v>Khan A Sobur Road, Daulatpur, Khulna 9202</v>
      </c>
      <c r="I717" s="23"/>
      <c r="L717" s="96" t="s">
        <v>3325</v>
      </c>
    </row>
    <row r="718" spans="1:12" ht="16.5" thickTop="1" thickBot="1">
      <c r="A718" s="131" t="s">
        <v>3778</v>
      </c>
      <c r="B718" s="132" t="s">
        <v>3753</v>
      </c>
      <c r="C718" s="132" t="s">
        <v>3779</v>
      </c>
      <c r="D718" s="123" t="s">
        <v>516</v>
      </c>
      <c r="E718" s="139" t="s">
        <v>516</v>
      </c>
      <c r="F718" t="str">
        <f t="shared" si="11"/>
        <v>Mirpur New Market, Dhaka</v>
      </c>
      <c r="G718" t="str">
        <f>IFERROR(VLOOKUP(D718,Table14[],3,0),"")</f>
        <v>Mirpur New Market, Dhaka</v>
      </c>
      <c r="H718" t="str">
        <f>IF(LEN(Table13[[#This Row],[Vlookup_by_thana name]])=0,Table13[[#This Row],[vlookup_by_branch name]],Table13[[#This Row],[Vlookup_by_thana name]])</f>
        <v>Mirpur New Market, Dhaka</v>
      </c>
      <c r="I718" s="23"/>
      <c r="L718" s="96" t="s">
        <v>2953</v>
      </c>
    </row>
    <row r="719" spans="1:12" ht="16.5" thickTop="1" thickBot="1">
      <c r="A719" s="133" t="s">
        <v>3780</v>
      </c>
      <c r="B719" s="134" t="s">
        <v>3753</v>
      </c>
      <c r="C719" s="134" t="s">
        <v>3781</v>
      </c>
      <c r="D719" s="124" t="s">
        <v>963</v>
      </c>
      <c r="E719" s="140" t="s">
        <v>968</v>
      </c>
      <c r="F719" t="str">
        <f t="shared" si="11"/>
        <v/>
      </c>
      <c r="G719" t="str">
        <f>IFERROR(VLOOKUP(D719,Table14[],3,0),"")</f>
        <v/>
      </c>
      <c r="H719" s="143" t="s">
        <v>3431</v>
      </c>
      <c r="I719" s="23" t="s">
        <v>4268</v>
      </c>
      <c r="L719" s="96" t="s">
        <v>3431</v>
      </c>
    </row>
    <row r="720" spans="1:12" ht="16.5" thickTop="1" thickBot="1">
      <c r="A720" s="131" t="s">
        <v>3782</v>
      </c>
      <c r="B720" s="132" t="s">
        <v>3753</v>
      </c>
      <c r="C720" s="132" t="s">
        <v>3783</v>
      </c>
      <c r="D720" s="123" t="s">
        <v>963</v>
      </c>
      <c r="E720" s="139" t="s">
        <v>493</v>
      </c>
      <c r="F720" t="str">
        <f t="shared" si="11"/>
        <v>886/904 HS Sohrawardy Road, Kotwali, Chittagong 4000</v>
      </c>
      <c r="G720" t="str">
        <f>IFERROR(VLOOKUP(D720,Table14[],3,0),"")</f>
        <v/>
      </c>
      <c r="H720" t="str">
        <f>IF(LEN(Table13[[#This Row],[Vlookup_by_thana name]])=0,Table13[[#This Row],[vlookup_by_branch name]],Table13[[#This Row],[Vlookup_by_thana name]])</f>
        <v>886/904 HS Sohrawardy Road, Kotwali, Chittagong 4000</v>
      </c>
      <c r="I720" s="23"/>
      <c r="L720" s="96" t="s">
        <v>2744</v>
      </c>
    </row>
    <row r="721" spans="1:12" ht="16.5" thickTop="1" thickBot="1">
      <c r="A721" s="133" t="s">
        <v>3784</v>
      </c>
      <c r="B721" s="134" t="s">
        <v>3753</v>
      </c>
      <c r="C721" s="134" t="s">
        <v>3785</v>
      </c>
      <c r="D721" s="124" t="s">
        <v>966</v>
      </c>
      <c r="E721" s="140" t="s">
        <v>969</v>
      </c>
      <c r="F721" t="str">
        <f t="shared" si="11"/>
        <v>Panti, Kumarkhali, Kushtia 7011</v>
      </c>
      <c r="G721" t="str">
        <f>IFERROR(VLOOKUP(D721,Table14[],3,0),"")</f>
        <v>Kumarkhali, Kushtia 7010</v>
      </c>
      <c r="H721" t="str">
        <f>IF(LEN(Table13[[#This Row],[Vlookup_by_thana name]])=0,Table13[[#This Row],[vlookup_by_branch name]],Table13[[#This Row],[Vlookup_by_thana name]])</f>
        <v>Kumarkhali, Kushtia 7010</v>
      </c>
      <c r="I721" s="23"/>
      <c r="L721" s="96" t="s">
        <v>3425</v>
      </c>
    </row>
    <row r="722" spans="1:12" ht="16.5" thickTop="1" thickBot="1">
      <c r="A722" s="131" t="s">
        <v>3786</v>
      </c>
      <c r="B722" s="132" t="s">
        <v>3753</v>
      </c>
      <c r="C722" s="132" t="s">
        <v>3787</v>
      </c>
      <c r="D722" s="123" t="s">
        <v>935</v>
      </c>
      <c r="E722" s="139" t="s">
        <v>970</v>
      </c>
      <c r="F722" t="str">
        <f t="shared" si="11"/>
        <v/>
      </c>
      <c r="G722" t="str">
        <f>IFERROR(VLOOKUP(D722,Table14[],3,0),"")</f>
        <v>Khan A Sobur Road, Daulatpur, Khulna 9202</v>
      </c>
      <c r="H722" t="str">
        <f>IF(LEN(Table13[[#This Row],[Vlookup_by_thana name]])=0,Table13[[#This Row],[vlookup_by_branch name]],Table13[[#This Row],[Vlookup_by_thana name]])</f>
        <v>Khan A Sobur Road, Daulatpur, Khulna 9202</v>
      </c>
      <c r="I722" s="23"/>
      <c r="L722" s="96" t="s">
        <v>3325</v>
      </c>
    </row>
    <row r="723" spans="1:12" ht="16.5" thickTop="1" thickBot="1">
      <c r="A723" s="133" t="s">
        <v>3788</v>
      </c>
      <c r="B723" s="134" t="s">
        <v>3753</v>
      </c>
      <c r="C723" s="134" t="s">
        <v>3789</v>
      </c>
      <c r="D723" s="124" t="s">
        <v>972</v>
      </c>
      <c r="E723" s="140" t="s">
        <v>971</v>
      </c>
      <c r="F723" t="str">
        <f t="shared" si="11"/>
        <v>Patikabari, Kushtia 7031</v>
      </c>
      <c r="G723" t="str">
        <f>IFERROR(VLOOKUP(D723,Table14[],3,0),"")</f>
        <v/>
      </c>
      <c r="H723" t="str">
        <f>IF(LEN(Table13[[#This Row],[Vlookup_by_thana name]])=0,Table13[[#This Row],[vlookup_by_branch name]],Table13[[#This Row],[Vlookup_by_thana name]])</f>
        <v>Patikabari, Kushtia 7031</v>
      </c>
      <c r="I723" s="23"/>
      <c r="L723" s="96" t="s">
        <v>3438</v>
      </c>
    </row>
    <row r="724" spans="1:12" ht="16.5" thickTop="1" thickBot="1">
      <c r="A724" s="131" t="s">
        <v>3790</v>
      </c>
      <c r="B724" s="132" t="s">
        <v>3753</v>
      </c>
      <c r="C724" s="132" t="s">
        <v>3791</v>
      </c>
      <c r="D724" s="123" t="s">
        <v>963</v>
      </c>
      <c r="E724" s="139" t="s">
        <v>973</v>
      </c>
      <c r="F724" t="str">
        <f t="shared" si="11"/>
        <v/>
      </c>
      <c r="G724" t="str">
        <f>IFERROR(VLOOKUP(D724,Table14[],3,0),"")</f>
        <v/>
      </c>
      <c r="H724" s="143" t="s">
        <v>3440</v>
      </c>
      <c r="I724" s="23" t="s">
        <v>4268</v>
      </c>
      <c r="L724" s="96" t="s">
        <v>3440</v>
      </c>
    </row>
    <row r="725" spans="1:12" ht="16.5" thickTop="1" thickBot="1">
      <c r="A725" s="133" t="s">
        <v>3792</v>
      </c>
      <c r="B725" s="134" t="s">
        <v>3753</v>
      </c>
      <c r="C725" s="134" t="s">
        <v>3793</v>
      </c>
      <c r="D725" s="124" t="s">
        <v>966</v>
      </c>
      <c r="E725" s="140" t="s">
        <v>974</v>
      </c>
      <c r="F725" t="str">
        <f t="shared" si="11"/>
        <v/>
      </c>
      <c r="G725" t="str">
        <f>IFERROR(VLOOKUP(D725,Table14[],3,0),"")</f>
        <v>Kumarkhali, Kushtia 7010</v>
      </c>
      <c r="H725" t="str">
        <f>IF(LEN(Table13[[#This Row],[Vlookup_by_thana name]])=0,Table13[[#This Row],[vlookup_by_branch name]],Table13[[#This Row],[Vlookup_by_thana name]])</f>
        <v>Kumarkhali, Kushtia 7010</v>
      </c>
      <c r="I725" s="23"/>
      <c r="L725" s="96" t="s">
        <v>3425</v>
      </c>
    </row>
    <row r="726" spans="1:12" ht="16.5" thickTop="1" thickBot="1">
      <c r="A726" s="131" t="s">
        <v>3794</v>
      </c>
      <c r="B726" s="132" t="s">
        <v>3795</v>
      </c>
      <c r="C726" s="132" t="s">
        <v>3796</v>
      </c>
      <c r="D726" s="123" t="s">
        <v>963</v>
      </c>
      <c r="E726" s="139" t="s">
        <v>57</v>
      </c>
      <c r="F726" t="str">
        <f t="shared" si="11"/>
        <v>JM Sengupta Road, Chandpur 3600</v>
      </c>
      <c r="G726" t="str">
        <f>IFERROR(VLOOKUP(D726,Table14[],3,0),"")</f>
        <v/>
      </c>
      <c r="H726" t="str">
        <f>IF(LEN(Table13[[#This Row],[Vlookup_by_thana name]])=0,Table13[[#This Row],[vlookup_by_branch name]],Table13[[#This Row],[Vlookup_by_thana name]])</f>
        <v>JM Sengupta Road, Chandpur 3600</v>
      </c>
      <c r="I726" s="23"/>
      <c r="L726" s="96" t="s">
        <v>2614</v>
      </c>
    </row>
    <row r="727" spans="1:12" ht="16.5" thickTop="1" thickBot="1">
      <c r="A727" s="133" t="s">
        <v>3797</v>
      </c>
      <c r="B727" s="134" t="s">
        <v>3795</v>
      </c>
      <c r="C727" s="134" t="s">
        <v>3798</v>
      </c>
      <c r="D727" s="124" t="s">
        <v>963</v>
      </c>
      <c r="E727" s="140" t="s">
        <v>975</v>
      </c>
      <c r="F727" t="str">
        <f t="shared" si="11"/>
        <v>NS Road, Thanapara, Kushtia 7000</v>
      </c>
      <c r="G727" t="str">
        <f>IFERROR(VLOOKUP(D727,Table14[],3,0),"")</f>
        <v/>
      </c>
      <c r="H727" t="str">
        <f>IF(LEN(Table13[[#This Row],[Vlookup_by_thana name]])=0,Table13[[#This Row],[vlookup_by_branch name]],Table13[[#This Row],[Vlookup_by_thana name]])</f>
        <v>NS Road, Thanapara, Kushtia 7000</v>
      </c>
      <c r="I727" s="23"/>
      <c r="L727" s="96" t="s">
        <v>3445</v>
      </c>
    </row>
    <row r="728" spans="1:12" ht="16.5" thickTop="1" thickBot="1">
      <c r="A728" s="131" t="s">
        <v>3799</v>
      </c>
      <c r="B728" s="132" t="s">
        <v>3795</v>
      </c>
      <c r="C728" s="132" t="s">
        <v>3800</v>
      </c>
      <c r="D728" s="123" t="s">
        <v>972</v>
      </c>
      <c r="E728" s="139" t="s">
        <v>976</v>
      </c>
      <c r="F728" t="str">
        <f t="shared" si="11"/>
        <v>Ujangram, Kushtia 7002</v>
      </c>
      <c r="G728" t="str">
        <f>IFERROR(VLOOKUP(D728,Table14[],3,0),"")</f>
        <v/>
      </c>
      <c r="H728" t="str">
        <f>IF(LEN(Table13[[#This Row],[Vlookup_by_thana name]])=0,Table13[[#This Row],[vlookup_by_branch name]],Table13[[#This Row],[Vlookup_by_thana name]])</f>
        <v>Ujangram, Kushtia 7002</v>
      </c>
      <c r="I728" s="23"/>
      <c r="L728" s="96" t="s">
        <v>3447</v>
      </c>
    </row>
    <row r="729" spans="1:12" ht="16.5" thickTop="1" thickBot="1">
      <c r="A729" s="133" t="s">
        <v>3801</v>
      </c>
      <c r="B729" s="134" t="s">
        <v>3795</v>
      </c>
      <c r="C729" s="134" t="s">
        <v>3802</v>
      </c>
      <c r="D729" s="124" t="s">
        <v>972</v>
      </c>
      <c r="E729" s="140" t="s">
        <v>977</v>
      </c>
      <c r="F729" t="str">
        <f t="shared" si="11"/>
        <v>Islamic University, Santidanga, Kushtia 7003</v>
      </c>
      <c r="G729" t="str">
        <f>IFERROR(VLOOKUP(D729,Table14[],3,0),"")</f>
        <v/>
      </c>
      <c r="H729" t="str">
        <f>IF(LEN(Table13[[#This Row],[Vlookup_by_thana name]])=0,Table13[[#This Row],[vlookup_by_branch name]],Table13[[#This Row],[Vlookup_by_thana name]])</f>
        <v>Islamic University, Santidanga, Kushtia 7003</v>
      </c>
      <c r="I729" s="23"/>
      <c r="L729" s="96" t="s">
        <v>3421</v>
      </c>
    </row>
    <row r="730" spans="1:12" ht="16.5" thickTop="1" thickBot="1">
      <c r="A730" s="131" t="s">
        <v>3803</v>
      </c>
      <c r="B730" s="132" t="s">
        <v>3795</v>
      </c>
      <c r="C730" s="132" t="s">
        <v>3804</v>
      </c>
      <c r="D730" s="123" t="s">
        <v>388</v>
      </c>
      <c r="E730" s="139" t="s">
        <v>978</v>
      </c>
      <c r="F730" t="str">
        <f t="shared" si="11"/>
        <v>Ichakhada, Magura 7600</v>
      </c>
      <c r="G730" t="str">
        <f>IFERROR(VLOOKUP(D730,Table14[],3,0),"")</f>
        <v/>
      </c>
      <c r="H730" t="str">
        <f>IF(LEN(Table13[[#This Row],[Vlookup_by_thana name]])=0,Table13[[#This Row],[vlookup_by_branch name]],Table13[[#This Row],[Vlookup_by_thana name]])</f>
        <v>Ichakhada, Magura 7600</v>
      </c>
      <c r="I730" s="23"/>
      <c r="L730" s="96" t="s">
        <v>3495</v>
      </c>
    </row>
    <row r="731" spans="1:12" ht="16.5" thickTop="1" thickBot="1">
      <c r="A731" s="133" t="s">
        <v>3665</v>
      </c>
      <c r="B731" s="134" t="s">
        <v>3795</v>
      </c>
      <c r="C731" s="134" t="s">
        <v>3805</v>
      </c>
      <c r="D731" s="124" t="s">
        <v>388</v>
      </c>
      <c r="E731" s="140" t="s">
        <v>304</v>
      </c>
      <c r="F731" t="str">
        <f t="shared" si="11"/>
        <v>Magura Sadar, Magura 7600</v>
      </c>
      <c r="G731" t="str">
        <f>IFERROR(VLOOKUP(D731,Table14[],3,0),"")</f>
        <v/>
      </c>
      <c r="H731" t="str">
        <f>IF(LEN(Table13[[#This Row],[Vlookup_by_thana name]])=0,Table13[[#This Row],[vlookup_by_branch name]],Table13[[#This Row],[Vlookup_by_thana name]])</f>
        <v>Magura Sadar, Magura 7600</v>
      </c>
      <c r="I731" s="23"/>
      <c r="L731" s="96" t="s">
        <v>3496</v>
      </c>
    </row>
    <row r="732" spans="1:12" ht="16.5" thickTop="1" thickBot="1">
      <c r="A732" s="131" t="s">
        <v>3806</v>
      </c>
      <c r="B732" s="132" t="s">
        <v>3795</v>
      </c>
      <c r="C732" s="132" t="s">
        <v>3807</v>
      </c>
      <c r="D732" s="123" t="s">
        <v>388</v>
      </c>
      <c r="E732" s="139" t="s">
        <v>979</v>
      </c>
      <c r="F732" t="str">
        <f t="shared" si="11"/>
        <v/>
      </c>
      <c r="G732" t="str">
        <f>IFERROR(VLOOKUP(D732,Table14[],3,0),"")</f>
        <v/>
      </c>
      <c r="H732" s="143" t="s">
        <v>3493</v>
      </c>
      <c r="I732" s="23" t="s">
        <v>4268</v>
      </c>
      <c r="L732" s="96" t="s">
        <v>3493</v>
      </c>
    </row>
    <row r="733" spans="1:12" ht="16.5" thickTop="1" thickBot="1">
      <c r="A733" s="133" t="s">
        <v>3808</v>
      </c>
      <c r="B733" s="134" t="s">
        <v>3795</v>
      </c>
      <c r="C733" s="134" t="s">
        <v>3809</v>
      </c>
      <c r="D733" s="124" t="s">
        <v>388</v>
      </c>
      <c r="E733" s="140" t="s">
        <v>980</v>
      </c>
      <c r="F733" t="str">
        <f t="shared" si="11"/>
        <v/>
      </c>
      <c r="G733" t="str">
        <f>IFERROR(VLOOKUP(D733,Table14[],3,0),"")</f>
        <v/>
      </c>
      <c r="H733" s="143" t="s">
        <v>3269</v>
      </c>
      <c r="I733" s="23" t="s">
        <v>4268</v>
      </c>
      <c r="L733" s="96" t="s">
        <v>3269</v>
      </c>
    </row>
    <row r="734" spans="1:12" ht="16.5" thickTop="1" thickBot="1">
      <c r="A734" s="131" t="s">
        <v>3810</v>
      </c>
      <c r="B734" s="132" t="s">
        <v>3795</v>
      </c>
      <c r="C734" s="132" t="s">
        <v>3811</v>
      </c>
      <c r="D734" s="123" t="s">
        <v>388</v>
      </c>
      <c r="E734" s="139" t="s">
        <v>981</v>
      </c>
      <c r="F734" t="str">
        <f t="shared" si="11"/>
        <v>Beroil Palita, Magura Sadar, Magura 7600</v>
      </c>
      <c r="G734" t="str">
        <f>IFERROR(VLOOKUP(D734,Table14[],3,0),"")</f>
        <v/>
      </c>
      <c r="H734" t="str">
        <f>IF(LEN(Table13[[#This Row],[Vlookup_by_thana name]])=0,Table13[[#This Row],[vlookup_by_branch name]],Table13[[#This Row],[Vlookup_by_thana name]])</f>
        <v>Beroil Palita, Magura Sadar, Magura 7600</v>
      </c>
      <c r="I734" s="23"/>
      <c r="L734" s="96" t="s">
        <v>3491</v>
      </c>
    </row>
    <row r="735" spans="1:12" ht="16.5" thickTop="1" thickBot="1">
      <c r="A735" s="133" t="s">
        <v>3812</v>
      </c>
      <c r="B735" s="134" t="s">
        <v>3795</v>
      </c>
      <c r="C735" s="134" t="s">
        <v>3813</v>
      </c>
      <c r="D735" s="124" t="s">
        <v>302</v>
      </c>
      <c r="E735" s="140" t="s">
        <v>982</v>
      </c>
      <c r="F735" t="str">
        <f t="shared" si="11"/>
        <v>Mujib Nagar, Kedarganj, Meherpur 7100</v>
      </c>
      <c r="G735" t="str">
        <f>IFERROR(VLOOKUP(D735,Table14[],3,0),"")</f>
        <v>Meherpur Sadar, Meherpur 7100</v>
      </c>
      <c r="H735" t="str">
        <f>IF(LEN(Table13[[#This Row],[Vlookup_by_thana name]])=0,Table13[[#This Row],[vlookup_by_branch name]],Table13[[#This Row],[Vlookup_by_thana name]])</f>
        <v>Meherpur Sadar, Meherpur 7100</v>
      </c>
      <c r="I735" s="23"/>
      <c r="L735" s="96" t="s">
        <v>3528</v>
      </c>
    </row>
    <row r="736" spans="1:12" ht="16.5" thickTop="1" thickBot="1">
      <c r="A736" s="131" t="s">
        <v>3814</v>
      </c>
      <c r="B736" s="132" t="s">
        <v>3795</v>
      </c>
      <c r="C736" s="132" t="s">
        <v>3815</v>
      </c>
      <c r="D736" s="123" t="s">
        <v>301</v>
      </c>
      <c r="E736" s="139" t="s">
        <v>983</v>
      </c>
      <c r="F736" t="str">
        <f t="shared" si="11"/>
        <v/>
      </c>
      <c r="G736" t="str">
        <f>IFERROR(VLOOKUP(D736,Table14[],3,0),"")</f>
        <v>Hatboalia Road, Gangni, Meherpur</v>
      </c>
      <c r="H736" t="str">
        <f>IF(LEN(Table13[[#This Row],[Vlookup_by_thana name]])=0,Table13[[#This Row],[vlookup_by_branch name]],Table13[[#This Row],[Vlookup_by_thana name]])</f>
        <v>Hatboalia Road, Gangni, Meherpur</v>
      </c>
      <c r="I736" s="23"/>
      <c r="L736" s="96" t="s">
        <v>3527</v>
      </c>
    </row>
    <row r="737" spans="1:12" ht="16.5" thickTop="1" thickBot="1">
      <c r="A737" s="133" t="s">
        <v>3816</v>
      </c>
      <c r="B737" s="134" t="s">
        <v>3795</v>
      </c>
      <c r="C737" s="134" t="s">
        <v>3817</v>
      </c>
      <c r="D737" s="124" t="s">
        <v>302</v>
      </c>
      <c r="E737" s="140" t="s">
        <v>302</v>
      </c>
      <c r="F737" t="str">
        <f t="shared" si="11"/>
        <v>Meherpur Sadar, Meherpur 7100</v>
      </c>
      <c r="G737" t="str">
        <f>IFERROR(VLOOKUP(D737,Table14[],3,0),"")</f>
        <v>Meherpur Sadar, Meherpur 7100</v>
      </c>
      <c r="H737" t="str">
        <f>IF(LEN(Table13[[#This Row],[Vlookup_by_thana name]])=0,Table13[[#This Row],[vlookup_by_branch name]],Table13[[#This Row],[Vlookup_by_thana name]])</f>
        <v>Meherpur Sadar, Meherpur 7100</v>
      </c>
      <c r="I737" s="23"/>
      <c r="L737" s="96" t="s">
        <v>3528</v>
      </c>
    </row>
    <row r="738" spans="1:12" ht="16.5" thickTop="1" thickBot="1">
      <c r="A738" s="131" t="s">
        <v>3818</v>
      </c>
      <c r="B738" s="132" t="s">
        <v>3795</v>
      </c>
      <c r="C738" s="132" t="s">
        <v>3819</v>
      </c>
      <c r="D738" s="123" t="s">
        <v>302</v>
      </c>
      <c r="E738" s="139" t="s">
        <v>984</v>
      </c>
      <c r="F738" t="str">
        <f t="shared" si="11"/>
        <v/>
      </c>
      <c r="G738" t="str">
        <f>IFERROR(VLOOKUP(D738,Table14[],3,0),"")</f>
        <v>Meherpur Sadar, Meherpur 7100</v>
      </c>
      <c r="H738" t="str">
        <f>IF(LEN(Table13[[#This Row],[Vlookup_by_thana name]])=0,Table13[[#This Row],[vlookup_by_branch name]],Table13[[#This Row],[Vlookup_by_thana name]])</f>
        <v>Meherpur Sadar, Meherpur 7100</v>
      </c>
      <c r="I738" s="23"/>
      <c r="L738" s="96" t="s">
        <v>3528</v>
      </c>
    </row>
    <row r="739" spans="1:12" ht="16.5" thickTop="1" thickBot="1">
      <c r="A739" s="133" t="s">
        <v>3820</v>
      </c>
      <c r="B739" s="134" t="s">
        <v>3795</v>
      </c>
      <c r="C739" s="134" t="s">
        <v>3821</v>
      </c>
      <c r="D739" s="124" t="s">
        <v>326</v>
      </c>
      <c r="E739" s="140" t="s">
        <v>326</v>
      </c>
      <c r="F739" t="str">
        <f t="shared" si="11"/>
        <v/>
      </c>
      <c r="G739" t="str">
        <f>IFERROR(VLOOKUP(D739,Table14[],3,0),"")</f>
        <v/>
      </c>
      <c r="H739" s="143" t="s">
        <v>3654</v>
      </c>
      <c r="I739" s="23" t="s">
        <v>4268</v>
      </c>
      <c r="L739" s="96" t="s">
        <v>3654</v>
      </c>
    </row>
    <row r="740" spans="1:12" ht="16.5" thickTop="1" thickBot="1">
      <c r="A740" s="131" t="s">
        <v>3822</v>
      </c>
      <c r="B740" s="132" t="s">
        <v>3795</v>
      </c>
      <c r="C740" s="132" t="s">
        <v>3823</v>
      </c>
      <c r="D740" s="123" t="s">
        <v>986</v>
      </c>
      <c r="E740" s="139" t="s">
        <v>985</v>
      </c>
      <c r="F740" t="str">
        <f t="shared" si="11"/>
        <v>Gazirhat, Kalia, Jessore 7520</v>
      </c>
      <c r="G740" t="str">
        <f>IFERROR(VLOOKUP(D740,Table14[],3,0),"")</f>
        <v>Kalia, Narail 7520</v>
      </c>
      <c r="H740" t="str">
        <f>IF(LEN(Table13[[#This Row],[Vlookup_by_thana name]])=0,Table13[[#This Row],[vlookup_by_branch name]],Table13[[#This Row],[Vlookup_by_thana name]])</f>
        <v>Kalia, Narail 7520</v>
      </c>
      <c r="I740" s="23"/>
      <c r="L740" s="96" t="s">
        <v>3652</v>
      </c>
    </row>
    <row r="741" spans="1:12" ht="16.5" thickTop="1" thickBot="1">
      <c r="A741" s="133" t="s">
        <v>3824</v>
      </c>
      <c r="B741" s="134" t="s">
        <v>3795</v>
      </c>
      <c r="C741" s="134" t="s">
        <v>3825</v>
      </c>
      <c r="D741" s="124" t="s">
        <v>986</v>
      </c>
      <c r="E741" s="140" t="s">
        <v>986</v>
      </c>
      <c r="F741" t="str">
        <f t="shared" si="11"/>
        <v>Kalia, Narail 7520</v>
      </c>
      <c r="G741" t="str">
        <f>IFERROR(VLOOKUP(D741,Table14[],3,0),"")</f>
        <v>Kalia, Narail 7520</v>
      </c>
      <c r="H741" t="str">
        <f>IF(LEN(Table13[[#This Row],[Vlookup_by_thana name]])=0,Table13[[#This Row],[vlookup_by_branch name]],Table13[[#This Row],[Vlookup_by_thana name]])</f>
        <v>Kalia, Narail 7520</v>
      </c>
      <c r="I741" s="23"/>
      <c r="L741" s="96" t="s">
        <v>3652</v>
      </c>
    </row>
    <row r="742" spans="1:12" ht="16.5" thickTop="1" thickBot="1">
      <c r="A742" s="131" t="s">
        <v>3826</v>
      </c>
      <c r="B742" s="132" t="s">
        <v>3795</v>
      </c>
      <c r="C742" s="132" t="s">
        <v>3827</v>
      </c>
      <c r="D742" s="123" t="s">
        <v>987</v>
      </c>
      <c r="E742" s="139" t="s">
        <v>325</v>
      </c>
      <c r="F742" t="str">
        <f t="shared" si="11"/>
        <v>Rupganj Bazar, Narail</v>
      </c>
      <c r="G742" t="str">
        <f>IFERROR(VLOOKUP(D742,Table14[],3,0),"")</f>
        <v/>
      </c>
      <c r="H742" t="str">
        <f>IF(LEN(Table13[[#This Row],[Vlookup_by_thana name]])=0,Table13[[#This Row],[vlookup_by_branch name]],Table13[[#This Row],[Vlookup_by_thana name]])</f>
        <v>Rupganj Bazar, Narail</v>
      </c>
      <c r="I742" s="23"/>
      <c r="L742" s="96" t="s">
        <v>3655</v>
      </c>
    </row>
    <row r="743" spans="1:12" ht="16.5" thickTop="1" thickBot="1">
      <c r="A743" s="133" t="s">
        <v>3828</v>
      </c>
      <c r="B743" s="134" t="s">
        <v>3795</v>
      </c>
      <c r="C743" s="134" t="s">
        <v>3829</v>
      </c>
      <c r="D743" s="124" t="s">
        <v>987</v>
      </c>
      <c r="E743" s="140" t="s">
        <v>988</v>
      </c>
      <c r="F743" t="str">
        <f t="shared" si="11"/>
        <v>Ratandanga, Gorakhali, Narail 7500</v>
      </c>
      <c r="G743" t="str">
        <f>IFERROR(VLOOKUP(D743,Table14[],3,0),"")</f>
        <v/>
      </c>
      <c r="H743" t="str">
        <f>IF(LEN(Table13[[#This Row],[Vlookup_by_thana name]])=0,Table13[[#This Row],[vlookup_by_branch name]],Table13[[#This Row],[Vlookup_by_thana name]])</f>
        <v>Ratandanga, Gorakhali, Narail 7500</v>
      </c>
      <c r="I743" s="23"/>
      <c r="L743" s="96" t="s">
        <v>3657</v>
      </c>
    </row>
    <row r="744" spans="1:12" ht="16.5" thickTop="1" thickBot="1">
      <c r="A744" s="131" t="s">
        <v>3257</v>
      </c>
      <c r="B744" s="132" t="s">
        <v>3795</v>
      </c>
      <c r="C744" s="132" t="s">
        <v>3830</v>
      </c>
      <c r="D744" s="123" t="s">
        <v>990</v>
      </c>
      <c r="E744" s="139" t="s">
        <v>989</v>
      </c>
      <c r="F744" t="str">
        <f t="shared" si="11"/>
        <v>Jugania, Naragati, Narail 7514</v>
      </c>
      <c r="G744" t="str">
        <f>IFERROR(VLOOKUP(D744,Table14[],3,0),"")</f>
        <v/>
      </c>
      <c r="H744" t="str">
        <f>IF(LEN(Table13[[#This Row],[Vlookup_by_thana name]])=0,Table13[[#This Row],[vlookup_by_branch name]],Table13[[#This Row],[Vlookup_by_thana name]])</f>
        <v>Jugania, Naragati, Narail 7514</v>
      </c>
      <c r="I744" s="23"/>
      <c r="L744" s="96" t="s">
        <v>3648</v>
      </c>
    </row>
    <row r="745" spans="1:12" ht="16.5" thickTop="1" thickBot="1">
      <c r="A745" s="133" t="s">
        <v>3831</v>
      </c>
      <c r="B745" s="134" t="s">
        <v>3795</v>
      </c>
      <c r="C745" s="134" t="s">
        <v>3832</v>
      </c>
      <c r="D745" s="124" t="s">
        <v>987</v>
      </c>
      <c r="E745" s="140" t="s">
        <v>991</v>
      </c>
      <c r="F745" t="str">
        <f t="shared" si="11"/>
        <v>Auria, Narail Sadar, Narail 7500</v>
      </c>
      <c r="G745" t="str">
        <f>IFERROR(VLOOKUP(D745,Table14[],3,0),"")</f>
        <v/>
      </c>
      <c r="H745" t="str">
        <f>IF(LEN(Table13[[#This Row],[Vlookup_by_thana name]])=0,Table13[[#This Row],[vlookup_by_branch name]],Table13[[#This Row],[Vlookup_by_thana name]])</f>
        <v>Auria, Narail Sadar, Narail 7500</v>
      </c>
      <c r="I745" s="23"/>
      <c r="L745" s="96" t="s">
        <v>3642</v>
      </c>
    </row>
    <row r="746" spans="1:12" ht="16.5" thickTop="1" thickBot="1">
      <c r="A746" s="131" t="s">
        <v>3833</v>
      </c>
      <c r="B746" s="132" t="s">
        <v>3795</v>
      </c>
      <c r="C746" s="132" t="s">
        <v>3834</v>
      </c>
      <c r="D746" s="123" t="s">
        <v>990</v>
      </c>
      <c r="E746" s="139" t="s">
        <v>992</v>
      </c>
      <c r="F746" t="str">
        <f t="shared" si="11"/>
        <v>Kalabaria, Noragati, Narail 7520</v>
      </c>
      <c r="G746" t="str">
        <f>IFERROR(VLOOKUP(D746,Table14[],3,0),"")</f>
        <v/>
      </c>
      <c r="H746" t="str">
        <f>IF(LEN(Table13[[#This Row],[Vlookup_by_thana name]])=0,Table13[[#This Row],[vlookup_by_branch name]],Table13[[#This Row],[Vlookup_by_thana name]])</f>
        <v>Kalabaria, Noragati, Narail 7520</v>
      </c>
      <c r="I746" s="23"/>
      <c r="L746" s="96" t="s">
        <v>3650</v>
      </c>
    </row>
    <row r="747" spans="1:12" ht="16.5" thickTop="1" thickBot="1">
      <c r="A747" s="133" t="s">
        <v>3835</v>
      </c>
      <c r="B747" s="134" t="s">
        <v>3795</v>
      </c>
      <c r="C747" s="134" t="s">
        <v>3836</v>
      </c>
      <c r="D747" s="124" t="s">
        <v>994</v>
      </c>
      <c r="E747" s="140" t="s">
        <v>993</v>
      </c>
      <c r="F747" t="str">
        <f t="shared" si="11"/>
        <v>Bazar Road, Bauphal, Patuakhali 8620</v>
      </c>
      <c r="G747" t="str">
        <f>IFERROR(VLOOKUP(D747,Table14[],3,0),"")</f>
        <v/>
      </c>
      <c r="H747" t="str">
        <f>IF(LEN(Table13[[#This Row],[Vlookup_by_thana name]])=0,Table13[[#This Row],[vlookup_by_branch name]],Table13[[#This Row],[Vlookup_by_thana name]])</f>
        <v>Bazar Road, Bauphal, Patuakhali 8620</v>
      </c>
      <c r="I747" s="23"/>
      <c r="L747" s="96" t="s">
        <v>3858</v>
      </c>
    </row>
    <row r="748" spans="1:12" ht="16.5" thickTop="1" thickBot="1">
      <c r="A748" s="131" t="s">
        <v>3837</v>
      </c>
      <c r="B748" s="132" t="s">
        <v>3795</v>
      </c>
      <c r="C748" s="132" t="s">
        <v>3838</v>
      </c>
      <c r="D748" s="123" t="s">
        <v>995</v>
      </c>
      <c r="E748" s="139" t="s">
        <v>995</v>
      </c>
      <c r="F748" t="str">
        <f t="shared" si="11"/>
        <v/>
      </c>
      <c r="G748" t="str">
        <f>IFERROR(VLOOKUP(D748,Table14[],3,0),"")</f>
        <v/>
      </c>
      <c r="H748" s="143" t="s">
        <v>3860</v>
      </c>
      <c r="I748" s="23" t="s">
        <v>4181</v>
      </c>
      <c r="L748" s="96" t="s">
        <v>3860</v>
      </c>
    </row>
    <row r="749" spans="1:12" ht="16.5" thickTop="1" thickBot="1">
      <c r="A749" s="133" t="s">
        <v>3839</v>
      </c>
      <c r="B749" s="134" t="s">
        <v>3795</v>
      </c>
      <c r="C749" s="134" t="s">
        <v>3840</v>
      </c>
      <c r="D749" s="124" t="s">
        <v>994</v>
      </c>
      <c r="E749" s="140" t="s">
        <v>996</v>
      </c>
      <c r="F749" t="str">
        <f t="shared" si="11"/>
        <v>Kanakdia Bazar, Kanakdia, Bauphal, Patuakhali 8620</v>
      </c>
      <c r="G749" t="str">
        <f>IFERROR(VLOOKUP(D749,Table14[],3,0),"")</f>
        <v/>
      </c>
      <c r="H749" t="str">
        <f>IF(LEN(Table13[[#This Row],[Vlookup_by_thana name]])=0,Table13[[#This Row],[vlookup_by_branch name]],Table13[[#This Row],[Vlookup_by_thana name]])</f>
        <v>Kanakdia Bazar, Kanakdia, Bauphal, Patuakhali 8620</v>
      </c>
      <c r="I749" s="23"/>
      <c r="L749" s="96" t="s">
        <v>3863</v>
      </c>
    </row>
    <row r="750" spans="1:12" ht="16.5" thickTop="1" thickBot="1">
      <c r="A750" s="131" t="s">
        <v>3841</v>
      </c>
      <c r="B750" s="132" t="s">
        <v>3795</v>
      </c>
      <c r="C750" s="132" t="s">
        <v>3842</v>
      </c>
      <c r="D750" s="123" t="s">
        <v>618</v>
      </c>
      <c r="E750" s="139" t="s">
        <v>997</v>
      </c>
      <c r="F750" t="str">
        <f t="shared" si="11"/>
        <v>Sadar Road, Khepupara, Kalapara, Patuakhali 8650</v>
      </c>
      <c r="G750" t="str">
        <f>IFERROR(VLOOKUP(D750,Table14[],3,0),"")</f>
        <v/>
      </c>
      <c r="H750" t="str">
        <f>IF(LEN(Table13[[#This Row],[Vlookup_by_thana name]])=0,Table13[[#This Row],[vlookup_by_branch name]],Table13[[#This Row],[Vlookup_by_thana name]])</f>
        <v>Sadar Road, Khepupara, Kalapara, Patuakhali 8650</v>
      </c>
      <c r="I750" s="23"/>
      <c r="L750" s="96" t="s">
        <v>3865</v>
      </c>
    </row>
    <row r="751" spans="1:12" ht="16.5" thickTop="1" thickBot="1">
      <c r="A751" s="133" t="s">
        <v>3843</v>
      </c>
      <c r="B751" s="134" t="s">
        <v>3844</v>
      </c>
      <c r="C751" s="134" t="s">
        <v>3845</v>
      </c>
      <c r="D751" s="124" t="s">
        <v>999</v>
      </c>
      <c r="E751" s="140" t="s">
        <v>998</v>
      </c>
      <c r="F751" t="str">
        <f t="shared" si="11"/>
        <v>Mirzaganj Bazar, Patuakhali 8610</v>
      </c>
      <c r="G751" t="str">
        <f>IFERROR(VLOOKUP(D751,Table14[],3,0),"")</f>
        <v/>
      </c>
      <c r="H751" t="str">
        <f>IF(LEN(Table13[[#This Row],[Vlookup_by_thana name]])=0,Table13[[#This Row],[vlookup_by_branch name]],Table13[[#This Row],[Vlookup_by_thana name]])</f>
        <v>Mirzaganj Bazar, Patuakhali 8610</v>
      </c>
      <c r="I751" s="23"/>
      <c r="L751" s="96" t="s">
        <v>3868</v>
      </c>
    </row>
    <row r="752" spans="1:12" ht="16.5" thickTop="1" thickBot="1">
      <c r="A752" s="131" t="s">
        <v>3846</v>
      </c>
      <c r="B752" s="132" t="s">
        <v>3844</v>
      </c>
      <c r="C752" s="132" t="s">
        <v>3847</v>
      </c>
      <c r="D752" s="123" t="s">
        <v>1000</v>
      </c>
      <c r="E752" s="139" t="s">
        <v>675</v>
      </c>
      <c r="F752" t="str">
        <f t="shared" si="11"/>
        <v/>
      </c>
      <c r="G752" t="str">
        <f>IFERROR(VLOOKUP(D752,Table14[],3,0),"")</f>
        <v/>
      </c>
      <c r="H752" s="143" t="s">
        <v>3872</v>
      </c>
      <c r="I752" s="23" t="s">
        <v>4181</v>
      </c>
      <c r="L752" s="96" t="s">
        <v>3872</v>
      </c>
    </row>
    <row r="753" spans="1:12" ht="16.5" thickTop="1" thickBot="1">
      <c r="A753" s="133" t="s">
        <v>2510</v>
      </c>
      <c r="B753" s="134" t="s">
        <v>3844</v>
      </c>
      <c r="C753" s="134" t="s">
        <v>3848</v>
      </c>
      <c r="D753" s="124" t="s">
        <v>1002</v>
      </c>
      <c r="E753" s="140" t="s">
        <v>1001</v>
      </c>
      <c r="F753" t="str">
        <f t="shared" si="11"/>
        <v/>
      </c>
      <c r="G753" t="str">
        <f>IFERROR(VLOOKUP(D753,Table14[],3,0),"")</f>
        <v/>
      </c>
      <c r="H753" s="143" t="s">
        <v>3874</v>
      </c>
      <c r="I753" s="23" t="s">
        <v>4268</v>
      </c>
      <c r="L753" s="96" t="s">
        <v>3874</v>
      </c>
    </row>
    <row r="754" spans="1:12" ht="16.5" thickTop="1" thickBot="1">
      <c r="A754" s="131" t="s">
        <v>3844</v>
      </c>
      <c r="B754" s="132" t="s">
        <v>3844</v>
      </c>
      <c r="C754" s="132" t="s">
        <v>3849</v>
      </c>
      <c r="D754" s="123" t="s">
        <v>1000</v>
      </c>
      <c r="E754" s="139" t="s">
        <v>52</v>
      </c>
      <c r="F754" t="str">
        <f t="shared" si="11"/>
        <v>Sadar Road, Natun Bazar, Patuakhali 8600</v>
      </c>
      <c r="G754" t="str">
        <f>IFERROR(VLOOKUP(D754,Table14[],3,0),"")</f>
        <v/>
      </c>
      <c r="H754" t="str">
        <f>IF(LEN(Table13[[#This Row],[Vlookup_by_thana name]])=0,Table13[[#This Row],[vlookup_by_branch name]],Table13[[#This Row],[Vlookup_by_thana name]])</f>
        <v>Sadar Road, Natun Bazar, Patuakhali 8600</v>
      </c>
      <c r="I754" s="23"/>
      <c r="L754" s="96" t="s">
        <v>3870</v>
      </c>
    </row>
    <row r="755" spans="1:12" ht="16.5" thickTop="1" thickBot="1">
      <c r="A755" s="133" t="s">
        <v>3850</v>
      </c>
      <c r="B755" s="134" t="s">
        <v>3844</v>
      </c>
      <c r="C755" s="134" t="s">
        <v>3851</v>
      </c>
      <c r="D755" s="124" t="s">
        <v>1000</v>
      </c>
      <c r="E755" s="140" t="s">
        <v>56</v>
      </c>
      <c r="F755" t="str">
        <f t="shared" si="11"/>
        <v>Hatkhola Road, Kotwali, Barisal 8200</v>
      </c>
      <c r="G755" t="str">
        <f>IFERROR(VLOOKUP(D755,Table14[],3,0),"")</f>
        <v/>
      </c>
      <c r="H755" t="str">
        <f>IF(LEN(Table13[[#This Row],[Vlookup_by_thana name]])=0,Table13[[#This Row],[vlookup_by_branch name]],Table13[[#This Row],[Vlookup_by_thana name]])</f>
        <v>Hatkhola Road, Kotwali, Barisal 8200</v>
      </c>
      <c r="I755" s="23"/>
      <c r="L755" s="96" t="s">
        <v>2450</v>
      </c>
    </row>
    <row r="756" spans="1:12" ht="16.5" thickTop="1" thickBot="1">
      <c r="A756" s="131" t="s">
        <v>3852</v>
      </c>
      <c r="B756" s="132" t="s">
        <v>3844</v>
      </c>
      <c r="C756" s="132" t="s">
        <v>3853</v>
      </c>
      <c r="D756" s="123" t="s">
        <v>1004</v>
      </c>
      <c r="E756" s="139" t="s">
        <v>1003</v>
      </c>
      <c r="F756" t="str">
        <f t="shared" si="11"/>
        <v>Mohepur Bazar, Kalapara, Patuakhali 8651</v>
      </c>
      <c r="G756" t="str">
        <f>IFERROR(VLOOKUP(D756,Table14[],3,0),"")</f>
        <v/>
      </c>
      <c r="H756" t="str">
        <f>IF(LEN(Table13[[#This Row],[Vlookup_by_thana name]])=0,Table13[[#This Row],[vlookup_by_branch name]],Table13[[#This Row],[Vlookup_by_thana name]])</f>
        <v>Mohepur Bazar, Kalapara, Patuakhali 8651</v>
      </c>
      <c r="I756" s="23"/>
      <c r="L756" s="96" t="s">
        <v>3856</v>
      </c>
    </row>
    <row r="757" spans="1:12" ht="16.5" thickTop="1" thickBot="1">
      <c r="A757" s="133" t="s">
        <v>3854</v>
      </c>
      <c r="B757" s="134" t="s">
        <v>3855</v>
      </c>
      <c r="C757" s="134" t="s">
        <v>3856</v>
      </c>
      <c r="D757" s="124" t="s">
        <v>1005</v>
      </c>
      <c r="E757" s="140" t="s">
        <v>1005</v>
      </c>
      <c r="F757" t="str">
        <f t="shared" si="11"/>
        <v>Sadar Road, Galachipa, Patuakhali 8640</v>
      </c>
      <c r="G757" t="str">
        <f>IFERROR(VLOOKUP(D757,Table14[],3,0),"")</f>
        <v>Sadar Road, Galachipa, Patuakhali 8640</v>
      </c>
      <c r="H757" t="str">
        <f>IF(LEN(Table13[[#This Row],[Vlookup_by_thana name]])=0,Table13[[#This Row],[vlookup_by_branch name]],Table13[[#This Row],[Vlookup_by_thana name]])</f>
        <v>Sadar Road, Galachipa, Patuakhali 8640</v>
      </c>
      <c r="I757" s="23"/>
      <c r="L757" s="96" t="s">
        <v>3861</v>
      </c>
    </row>
    <row r="758" spans="1:12" ht="16.5" thickTop="1" thickBot="1">
      <c r="A758" s="131" t="s">
        <v>3857</v>
      </c>
      <c r="B758" s="132" t="s">
        <v>3855</v>
      </c>
      <c r="C758" s="132" t="s">
        <v>3858</v>
      </c>
      <c r="D758" s="123" t="s">
        <v>1004</v>
      </c>
      <c r="E758" s="139" t="s">
        <v>1006</v>
      </c>
      <c r="F758" t="str">
        <f t="shared" si="11"/>
        <v>Parjatan, Kuakata, Kalapara, Patuakhali 8651</v>
      </c>
      <c r="G758" t="str">
        <f>IFERROR(VLOOKUP(D758,Table14[],3,0),"")</f>
        <v/>
      </c>
      <c r="H758" t="str">
        <f>IF(LEN(Table13[[#This Row],[Vlookup_by_thana name]])=0,Table13[[#This Row],[vlookup_by_branch name]],Table13[[#This Row],[Vlookup_by_thana name]])</f>
        <v>Parjatan, Kuakata, Kalapara, Patuakhali 8651</v>
      </c>
      <c r="I758" s="23"/>
      <c r="L758" s="96" t="s">
        <v>3867</v>
      </c>
    </row>
    <row r="759" spans="1:12" ht="16.5" thickTop="1" thickBot="1">
      <c r="A759" s="133" t="s">
        <v>3859</v>
      </c>
      <c r="B759" s="134" t="s">
        <v>3855</v>
      </c>
      <c r="C759" s="134" t="s">
        <v>3860</v>
      </c>
      <c r="D759" s="124" t="s">
        <v>587</v>
      </c>
      <c r="E759" s="140" t="s">
        <v>587</v>
      </c>
      <c r="F759" t="str">
        <f t="shared" si="11"/>
        <v>Agrani Bank Road, Banaripara, Barisal 8530</v>
      </c>
      <c r="G759" t="str">
        <f>IFERROR(VLOOKUP(D759,Table14[],3,0),"")</f>
        <v>Agrani Bank Road, Banaripara, Barisal 8530</v>
      </c>
      <c r="H759" t="str">
        <f>IF(LEN(Table13[[#This Row],[Vlookup_by_thana name]])=0,Table13[[#This Row],[vlookup_by_branch name]],Table13[[#This Row],[Vlookup_by_thana name]])</f>
        <v>Agrani Bank Road, Banaripara, Barisal 8530</v>
      </c>
      <c r="I759" s="23"/>
      <c r="L759" s="96" t="s">
        <v>2427</v>
      </c>
    </row>
    <row r="760" spans="1:12" ht="16.5" thickTop="1" thickBot="1">
      <c r="A760" s="131" t="s">
        <v>1326</v>
      </c>
      <c r="B760" s="132" t="s">
        <v>3855</v>
      </c>
      <c r="C760" s="132" t="s">
        <v>3861</v>
      </c>
      <c r="D760" s="123" t="s">
        <v>1007</v>
      </c>
      <c r="E760" s="139" t="s">
        <v>1007</v>
      </c>
      <c r="F760" t="str">
        <f t="shared" si="11"/>
        <v>Bhandaria, Pirojpur 8550</v>
      </c>
      <c r="G760" t="str">
        <f>IFERROR(VLOOKUP(D760,Table14[],3,0),"")</f>
        <v>Bhandaria, Pirojpur 8550</v>
      </c>
      <c r="H760" t="str">
        <f>IF(LEN(Table13[[#This Row],[Vlookup_by_thana name]])=0,Table13[[#This Row],[vlookup_by_branch name]],Table13[[#This Row],[Vlookup_by_thana name]])</f>
        <v>Bhandaria, Pirojpur 8550</v>
      </c>
      <c r="I760" s="23"/>
      <c r="L760" s="96" t="s">
        <v>3878</v>
      </c>
    </row>
    <row r="761" spans="1:12" ht="16.5" thickTop="1" thickBot="1">
      <c r="A761" s="133" t="s">
        <v>3862</v>
      </c>
      <c r="B761" s="134" t="s">
        <v>3855</v>
      </c>
      <c r="C761" s="134" t="s">
        <v>3863</v>
      </c>
      <c r="D761" s="124" t="s">
        <v>1010</v>
      </c>
      <c r="E761" s="140" t="s">
        <v>1009</v>
      </c>
      <c r="F761" t="str">
        <f t="shared" si="11"/>
        <v/>
      </c>
      <c r="G761" t="str">
        <f>IFERROR(VLOOKUP(D761,Table14[],3,0),"")</f>
        <v/>
      </c>
      <c r="H761" s="143" t="s">
        <v>3880</v>
      </c>
      <c r="I761" s="23" t="s">
        <v>4268</v>
      </c>
      <c r="L761" s="96" t="s">
        <v>3880</v>
      </c>
    </row>
    <row r="762" spans="1:12" ht="16.5" thickTop="1" thickBot="1">
      <c r="A762" s="131" t="s">
        <v>3864</v>
      </c>
      <c r="B762" s="132" t="s">
        <v>3855</v>
      </c>
      <c r="C762" s="132" t="s">
        <v>3865</v>
      </c>
      <c r="D762" s="123" t="s">
        <v>1011</v>
      </c>
      <c r="E762" s="139" t="s">
        <v>1011</v>
      </c>
      <c r="F762" t="str">
        <f t="shared" si="11"/>
        <v>Mathbaria, Pirojpur 8560</v>
      </c>
      <c r="G762" t="str">
        <f>IFERROR(VLOOKUP(D762,Table14[],3,0),"")</f>
        <v>Mathbaria, Pirojpur 8560</v>
      </c>
      <c r="H762" t="str">
        <f>IF(LEN(Table13[[#This Row],[Vlookup_by_thana name]])=0,Table13[[#This Row],[vlookup_by_branch name]],Table13[[#This Row],[Vlookup_by_thana name]])</f>
        <v>Mathbaria, Pirojpur 8560</v>
      </c>
      <c r="I762" s="23"/>
      <c r="L762" s="96" t="s">
        <v>3881</v>
      </c>
    </row>
    <row r="763" spans="1:12" ht="16.5" thickTop="1" thickBot="1">
      <c r="A763" s="133" t="s">
        <v>3866</v>
      </c>
      <c r="B763" s="134" t="s">
        <v>3855</v>
      </c>
      <c r="C763" s="134" t="s">
        <v>3867</v>
      </c>
      <c r="D763" s="124" t="s">
        <v>1011</v>
      </c>
      <c r="E763" s="140" t="s">
        <v>1012</v>
      </c>
      <c r="F763" t="str">
        <f t="shared" si="11"/>
        <v>Mirukhali, Mathbaria, Pirojpur 8431</v>
      </c>
      <c r="G763" t="str">
        <f>IFERROR(VLOOKUP(D763,Table14[],3,0),"")</f>
        <v>Mathbaria, Pirojpur 8560</v>
      </c>
      <c r="H763" t="str">
        <f>IF(LEN(Table13[[#This Row],[Vlookup_by_thana name]])=0,Table13[[#This Row],[vlookup_by_branch name]],Table13[[#This Row],[Vlookup_by_thana name]])</f>
        <v>Mathbaria, Pirojpur 8560</v>
      </c>
      <c r="I763" s="23"/>
      <c r="L763" s="96" t="s">
        <v>3881</v>
      </c>
    </row>
    <row r="764" spans="1:12" ht="16.5" thickTop="1" thickBot="1">
      <c r="A764" s="131" t="s">
        <v>1333</v>
      </c>
      <c r="B764" s="132" t="s">
        <v>3855</v>
      </c>
      <c r="C764" s="132" t="s">
        <v>3868</v>
      </c>
      <c r="D764" s="123" t="s">
        <v>1014</v>
      </c>
      <c r="E764" s="139" t="s">
        <v>1013</v>
      </c>
      <c r="F764" t="str">
        <f t="shared" si="11"/>
        <v>Parerhat, Zianagar, Pirojpur 8502</v>
      </c>
      <c r="G764" t="str">
        <f>IFERROR(VLOOKUP(D764,Table14[],3,0),"")</f>
        <v/>
      </c>
      <c r="H764" t="str">
        <f>IF(LEN(Table13[[#This Row],[Vlookup_by_thana name]])=0,Table13[[#This Row],[vlookup_by_branch name]],Table13[[#This Row],[Vlookup_by_thana name]])</f>
        <v>Parerhat, Zianagar, Pirojpur 8502</v>
      </c>
      <c r="I764" s="23"/>
      <c r="L764" s="96" t="s">
        <v>3885</v>
      </c>
    </row>
    <row r="765" spans="1:12" ht="16.5" thickTop="1" thickBot="1">
      <c r="A765" s="133" t="s">
        <v>3869</v>
      </c>
      <c r="B765" s="134" t="s">
        <v>3855</v>
      </c>
      <c r="C765" s="134" t="s">
        <v>3870</v>
      </c>
      <c r="D765" s="124" t="s">
        <v>1015</v>
      </c>
      <c r="E765" s="140" t="s">
        <v>826</v>
      </c>
      <c r="F765" t="str">
        <f t="shared" si="11"/>
        <v/>
      </c>
      <c r="G765" t="str">
        <f>IFERROR(VLOOKUP(D765,Table14[],3,0),"")</f>
        <v/>
      </c>
      <c r="H765" s="129" t="s">
        <v>3886</v>
      </c>
      <c r="I765" s="23" t="s">
        <v>4268</v>
      </c>
      <c r="L765" s="96" t="s">
        <v>3886</v>
      </c>
    </row>
    <row r="766" spans="1:12" ht="16.5" thickTop="1" thickBot="1">
      <c r="A766" s="131" t="s">
        <v>3871</v>
      </c>
      <c r="B766" s="132" t="s">
        <v>3855</v>
      </c>
      <c r="C766" s="132" t="s">
        <v>3872</v>
      </c>
      <c r="D766" s="123" t="s">
        <v>1015</v>
      </c>
      <c r="E766" s="139" t="s">
        <v>1016</v>
      </c>
      <c r="F766" t="str">
        <f t="shared" si="11"/>
        <v/>
      </c>
      <c r="G766" t="str">
        <f>IFERROR(VLOOKUP(D766,Table14[],3,0),"")</f>
        <v/>
      </c>
      <c r="H766" s="149" t="s">
        <v>4276</v>
      </c>
      <c r="I766" s="23" t="s">
        <v>4195</v>
      </c>
      <c r="L766" s="96" t="s">
        <v>4276</v>
      </c>
    </row>
    <row r="767" spans="1:12" ht="16.5" thickTop="1" thickBot="1">
      <c r="A767" s="133" t="s">
        <v>3873</v>
      </c>
      <c r="B767" s="134" t="s">
        <v>3855</v>
      </c>
      <c r="C767" s="134" t="s">
        <v>3874</v>
      </c>
      <c r="D767" s="124" t="s">
        <v>1018</v>
      </c>
      <c r="E767" s="140" t="s">
        <v>1017</v>
      </c>
      <c r="F767" t="str">
        <f t="shared" si="11"/>
        <v>Bhetkhali-Bangshipur Sarak, Bhetkhali, Shyamnagar, Satkhira 9450</v>
      </c>
      <c r="G767" t="str">
        <f>IFERROR(VLOOKUP(D767,Table14[],3,0),"")</f>
        <v>Satkhira-Munshiganj Sarak, Nakipur, Shyamnagar, Satkhira 9450</v>
      </c>
      <c r="H767" t="str">
        <f>IF(LEN(Table13[[#This Row],[Vlookup_by_thana name]])=0,Table13[[#This Row],[vlookup_by_branch name]],Table13[[#This Row],[Vlookup_by_thana name]])</f>
        <v>Satkhira-Munshiganj Sarak, Nakipur, Shyamnagar, Satkhira 9450</v>
      </c>
      <c r="I767" s="23"/>
      <c r="L767" s="96" t="s">
        <v>3978</v>
      </c>
    </row>
    <row r="768" spans="1:12" ht="16.5" thickTop="1" thickBot="1">
      <c r="A768" s="131" t="s">
        <v>2449</v>
      </c>
      <c r="B768" s="132" t="s">
        <v>3855</v>
      </c>
      <c r="C768" s="132" t="s">
        <v>3875</v>
      </c>
      <c r="D768" s="123" t="s">
        <v>1020</v>
      </c>
      <c r="E768" s="139" t="s">
        <v>1019</v>
      </c>
      <c r="F768" t="str">
        <f t="shared" si="11"/>
        <v/>
      </c>
      <c r="G768" t="str">
        <f>IFERROR(VLOOKUP(D768,Table14[],3,0),"")</f>
        <v/>
      </c>
      <c r="H768" s="143" t="s">
        <v>3968</v>
      </c>
      <c r="I768" s="23" t="s">
        <v>4268</v>
      </c>
      <c r="L768" s="96" t="s">
        <v>3968</v>
      </c>
    </row>
    <row r="769" spans="1:12" ht="16.5" thickTop="1" thickBot="1">
      <c r="A769" s="133" t="s">
        <v>3876</v>
      </c>
      <c r="B769" s="134" t="s">
        <v>3877</v>
      </c>
      <c r="C769" s="134" t="s">
        <v>3878</v>
      </c>
      <c r="D769" s="124" t="s">
        <v>1020</v>
      </c>
      <c r="E769" s="140" t="s">
        <v>985</v>
      </c>
      <c r="F769" t="str">
        <f t="shared" si="11"/>
        <v>Gazirhat, Kalia, Jessore 7520</v>
      </c>
      <c r="G769" t="str">
        <f>IFERROR(VLOOKUP(D769,Table14[],3,0),"")</f>
        <v/>
      </c>
      <c r="H769" t="str">
        <f>IF(LEN(Table13[[#This Row],[Vlookup_by_thana name]])=0,Table13[[#This Row],[vlookup_by_branch name]],Table13[[#This Row],[Vlookup_by_thana name]])</f>
        <v>Gazirhat, Kalia, Jessore 7520</v>
      </c>
      <c r="I769" s="23"/>
      <c r="L769" s="96" t="s">
        <v>3237</v>
      </c>
    </row>
    <row r="770" spans="1:12" ht="16.5" thickTop="1" thickBot="1">
      <c r="A770" s="131" t="s">
        <v>3879</v>
      </c>
      <c r="B770" s="132" t="s">
        <v>3877</v>
      </c>
      <c r="C770" s="132" t="s">
        <v>3880</v>
      </c>
      <c r="D770" s="123" t="s">
        <v>173</v>
      </c>
      <c r="E770" s="139" t="s">
        <v>1021</v>
      </c>
      <c r="F770" t="str">
        <f t="shared" si="11"/>
        <v/>
      </c>
      <c r="G770" t="str">
        <f>IFERROR(VLOOKUP(D770,Table14[],3,0),"")</f>
        <v>Naldanga Bazar, Kaliganj, Jhenaidah 7300</v>
      </c>
      <c r="H770" t="str">
        <f>IF(LEN(Table13[[#This Row],[Vlookup_by_thana name]])=0,Table13[[#This Row],[vlookup_by_branch name]],Table13[[#This Row],[Vlookup_by_thana name]])</f>
        <v>Naldanga Bazar, Kaliganj, Jhenaidah 7300</v>
      </c>
      <c r="I770" s="23"/>
      <c r="L770" s="96" t="s">
        <v>3280</v>
      </c>
    </row>
    <row r="771" spans="1:12" ht="16.5" thickTop="1" thickBot="1">
      <c r="A771" s="133" t="s">
        <v>1332</v>
      </c>
      <c r="B771" s="134" t="s">
        <v>3877</v>
      </c>
      <c r="C771" s="134" t="s">
        <v>3881</v>
      </c>
      <c r="D771" s="124" t="s">
        <v>1018</v>
      </c>
      <c r="E771" s="140" t="s">
        <v>1022</v>
      </c>
      <c r="F771" t="str">
        <f t="shared" ref="F771:F834" si="12">IFERROR(VLOOKUP(E771,$A$2:$C$922,3,0),"")</f>
        <v>Nurnagar Bazar, Shyamnagar, Satkhira 6451</v>
      </c>
      <c r="G771" t="str">
        <f>IFERROR(VLOOKUP(D771,Table14[],3,0),"")</f>
        <v>Satkhira-Munshiganj Sarak, Nakipur, Shyamnagar, Satkhira 9450</v>
      </c>
      <c r="H771" t="str">
        <f>IF(LEN(Table13[[#This Row],[Vlookup_by_thana name]])=0,Table13[[#This Row],[vlookup_by_branch name]],Table13[[#This Row],[Vlookup_by_thana name]])</f>
        <v>Satkhira-Munshiganj Sarak, Nakipur, Shyamnagar, Satkhira 9450</v>
      </c>
      <c r="I771" s="23"/>
      <c r="L771" s="96" t="s">
        <v>3978</v>
      </c>
    </row>
    <row r="772" spans="1:12" ht="16.5" thickTop="1" thickBot="1">
      <c r="A772" s="131" t="s">
        <v>3882</v>
      </c>
      <c r="B772" s="132" t="s">
        <v>3877</v>
      </c>
      <c r="C772" s="132" t="s">
        <v>3883</v>
      </c>
      <c r="D772" s="123" t="s">
        <v>333</v>
      </c>
      <c r="E772" s="139" t="s">
        <v>332</v>
      </c>
      <c r="F772" t="str">
        <f t="shared" si="12"/>
        <v>Bara Bazar Sarak, Satkhira 9400</v>
      </c>
      <c r="G772" t="str">
        <f>IFERROR(VLOOKUP(D772,Table14[],3,0),"")</f>
        <v/>
      </c>
      <c r="H772" t="str">
        <f>IF(LEN(Table13[[#This Row],[Vlookup_by_thana name]])=0,Table13[[#This Row],[vlookup_by_branch name]],Table13[[#This Row],[Vlookup_by_thana name]])</f>
        <v>Bara Bazar Sarak, Satkhira 9400</v>
      </c>
      <c r="I772" s="23"/>
      <c r="L772" s="96" t="s">
        <v>3976</v>
      </c>
    </row>
    <row r="773" spans="1:12" ht="16.5" thickTop="1" thickBot="1">
      <c r="A773" s="133" t="s">
        <v>3884</v>
      </c>
      <c r="B773" s="134" t="s">
        <v>3877</v>
      </c>
      <c r="C773" s="134" t="s">
        <v>3885</v>
      </c>
      <c r="D773" s="124" t="s">
        <v>1018</v>
      </c>
      <c r="E773" s="140" t="s">
        <v>1023</v>
      </c>
      <c r="F773" t="str">
        <f t="shared" si="12"/>
        <v/>
      </c>
      <c r="G773" t="str">
        <f>IFERROR(VLOOKUP(D773,Table14[],3,0),"")</f>
        <v>Satkhira-Munshiganj Sarak, Nakipur, Shyamnagar, Satkhira 9450</v>
      </c>
      <c r="H773" t="str">
        <f>IF(LEN(Table13[[#This Row],[Vlookup_by_thana name]])=0,Table13[[#This Row],[vlookup_by_branch name]],Table13[[#This Row],[Vlookup_by_thana name]])</f>
        <v>Satkhira-Munshiganj Sarak, Nakipur, Shyamnagar, Satkhira 9450</v>
      </c>
      <c r="I773" s="23"/>
      <c r="L773" s="96" t="s">
        <v>3978</v>
      </c>
    </row>
    <row r="774" spans="1:12" ht="16.5" thickTop="1" thickBot="1">
      <c r="A774" s="131" t="s">
        <v>3877</v>
      </c>
      <c r="B774" s="132" t="s">
        <v>3877</v>
      </c>
      <c r="C774" s="132" t="s">
        <v>3886</v>
      </c>
      <c r="D774" s="123" t="s">
        <v>1024</v>
      </c>
      <c r="E774" s="139" t="s">
        <v>1024</v>
      </c>
      <c r="F774" t="str">
        <f t="shared" si="12"/>
        <v>Patkelghata, Tala, Satkhira 9421</v>
      </c>
      <c r="G774" t="str">
        <f>IFERROR(VLOOKUP(D774,Table14[],3,0),"")</f>
        <v>Patkelghata, Tala, Satkhira 9421</v>
      </c>
      <c r="H774" t="str">
        <f>IF(LEN(Table13[[#This Row],[Vlookup_by_thana name]])=0,Table13[[#This Row],[vlookup_by_branch name]],Table13[[#This Row],[Vlookup_by_thana name]])</f>
        <v>Patkelghata, Tala, Satkhira 9421</v>
      </c>
      <c r="I774" s="23"/>
      <c r="L774" s="96" t="s">
        <v>3975</v>
      </c>
    </row>
    <row r="775" spans="1:12" ht="16.5" thickTop="1" thickBot="1">
      <c r="A775" s="133" t="s">
        <v>3887</v>
      </c>
      <c r="B775" s="134" t="s">
        <v>3877</v>
      </c>
      <c r="C775" s="134" t="s">
        <v>3886</v>
      </c>
      <c r="D775" s="124" t="s">
        <v>1018</v>
      </c>
      <c r="E775" s="140" t="s">
        <v>1025</v>
      </c>
      <c r="F775" t="str">
        <f t="shared" si="12"/>
        <v>Sundarban, Kalinagar, Shyamnagar, Satkhira 9455</v>
      </c>
      <c r="G775" t="str">
        <f>IFERROR(VLOOKUP(D775,Table14[],3,0),"")</f>
        <v>Satkhira-Munshiganj Sarak, Nakipur, Shyamnagar, Satkhira 9450</v>
      </c>
      <c r="H775" t="str">
        <f>IF(LEN(Table13[[#This Row],[Vlookup_by_thana name]])=0,Table13[[#This Row],[vlookup_by_branch name]],Table13[[#This Row],[Vlookup_by_thana name]])</f>
        <v>Satkhira-Munshiganj Sarak, Nakipur, Shyamnagar, Satkhira 9450</v>
      </c>
      <c r="I775" s="23"/>
      <c r="L775" s="96" t="s">
        <v>3978</v>
      </c>
    </row>
    <row r="776" spans="1:12" ht="16.5" thickTop="1" thickBot="1">
      <c r="A776" s="131" t="s">
        <v>3888</v>
      </c>
      <c r="B776" s="132" t="s">
        <v>3889</v>
      </c>
      <c r="C776" s="132" t="s">
        <v>3890</v>
      </c>
      <c r="D776" s="123" t="s">
        <v>1018</v>
      </c>
      <c r="E776" s="139" t="s">
        <v>1026</v>
      </c>
      <c r="F776" t="str">
        <f t="shared" si="12"/>
        <v>Satkhira-Munshiganj Sarak, Iswaripur, Shyamnagar, Satkhira 9450</v>
      </c>
      <c r="G776" t="str">
        <f>IFERROR(VLOOKUP(D776,Table14[],3,0),"")</f>
        <v>Satkhira-Munshiganj Sarak, Nakipur, Shyamnagar, Satkhira 9450</v>
      </c>
      <c r="H776" t="str">
        <f>IF(LEN(Table13[[#This Row],[Vlookup_by_thana name]])=0,Table13[[#This Row],[vlookup_by_branch name]],Table13[[#This Row],[Vlookup_by_thana name]])</f>
        <v>Satkhira-Munshiganj Sarak, Nakipur, Shyamnagar, Satkhira 9450</v>
      </c>
      <c r="I776" s="23"/>
      <c r="L776" s="96" t="s">
        <v>3978</v>
      </c>
    </row>
    <row r="777" spans="1:12" ht="16.5" thickTop="1" thickBot="1">
      <c r="A777" s="133" t="s">
        <v>3889</v>
      </c>
      <c r="B777" s="134" t="s">
        <v>3889</v>
      </c>
      <c r="C777" s="134" t="s">
        <v>3891</v>
      </c>
      <c r="D777" s="124" t="s">
        <v>1029</v>
      </c>
      <c r="E777" s="140" t="s">
        <v>1027</v>
      </c>
      <c r="F777" t="str">
        <f t="shared" si="12"/>
        <v>Badurtola, Bogra 5800</v>
      </c>
      <c r="G777" t="str">
        <f>IFERROR(VLOOKUP(D777,Table14[],3,0),"")</f>
        <v/>
      </c>
      <c r="H777" t="str">
        <f>IF(LEN(Table13[[#This Row],[Vlookup_by_thana name]])=0,Table13[[#This Row],[vlookup_by_branch name]],Table13[[#This Row],[Vlookup_by_thana name]])</f>
        <v>Badurtola, Bogra 5800</v>
      </c>
      <c r="I777" s="23"/>
      <c r="L777" s="96" t="s">
        <v>2485</v>
      </c>
    </row>
    <row r="778" spans="1:12" ht="16.5" thickTop="1" thickBot="1">
      <c r="A778" s="131" t="s">
        <v>3892</v>
      </c>
      <c r="B778" s="132" t="s">
        <v>3893</v>
      </c>
      <c r="C778" s="132" t="s">
        <v>3894</v>
      </c>
      <c r="D778" s="123" t="s">
        <v>1031</v>
      </c>
      <c r="E778" s="139" t="s">
        <v>1030</v>
      </c>
      <c r="F778" t="str">
        <f t="shared" si="12"/>
        <v>Bhatra, Nandigram, Bogra 5860</v>
      </c>
      <c r="G778" t="str">
        <f>IFERROR(VLOOKUP(D778,Table14[],3,0),"")</f>
        <v>Nandigram, Bogra 5860</v>
      </c>
      <c r="H778" t="str">
        <f>IF(LEN(Table13[[#This Row],[Vlookup_by_thana name]])=0,Table13[[#This Row],[vlookup_by_branch name]],Table13[[#This Row],[Vlookup_by_thana name]])</f>
        <v>Nandigram, Bogra 5860</v>
      </c>
      <c r="I778" s="23"/>
      <c r="L778" s="96" t="s">
        <v>2515</v>
      </c>
    </row>
    <row r="779" spans="1:12" ht="16.5" thickTop="1" thickBot="1">
      <c r="A779" s="133" t="s">
        <v>3895</v>
      </c>
      <c r="B779" s="134" t="s">
        <v>3893</v>
      </c>
      <c r="C779" s="134" t="s">
        <v>3896</v>
      </c>
      <c r="D779" s="124" t="s">
        <v>1032</v>
      </c>
      <c r="E779" s="140" t="s">
        <v>475</v>
      </c>
      <c r="F779" t="str">
        <f t="shared" si="12"/>
        <v/>
      </c>
      <c r="G779" t="str">
        <f>IFERROR(VLOOKUP(D779,Table14[],3,0),"")</f>
        <v/>
      </c>
      <c r="H779" s="143" t="s">
        <v>2491</v>
      </c>
      <c r="I779" s="23" t="s">
        <v>4268</v>
      </c>
      <c r="L779" s="96" t="s">
        <v>2491</v>
      </c>
    </row>
    <row r="780" spans="1:12" ht="16.5" thickTop="1" thickBot="1">
      <c r="A780" s="131" t="s">
        <v>3897</v>
      </c>
      <c r="B780" s="132" t="s">
        <v>3893</v>
      </c>
      <c r="C780" s="132" t="s">
        <v>3898</v>
      </c>
      <c r="D780" s="123" t="s">
        <v>1034</v>
      </c>
      <c r="E780" s="139" t="s">
        <v>1033</v>
      </c>
      <c r="F780" t="str">
        <f t="shared" si="12"/>
        <v>Chamrul, Dupchanchia, Bogra 5880</v>
      </c>
      <c r="G780" t="str">
        <f>IFERROR(VLOOKUP(D780,Table14[],3,0),"")</f>
        <v>Dupchanchia, Bogra 5880</v>
      </c>
      <c r="H780" t="str">
        <f>IF(LEN(Table13[[#This Row],[Vlookup_by_thana name]])=0,Table13[[#This Row],[vlookup_by_branch name]],Table13[[#This Row],[Vlookup_by_thana name]])</f>
        <v>Dupchanchia, Bogra 5880</v>
      </c>
      <c r="I780" s="23"/>
      <c r="L780" s="96" t="s">
        <v>2499</v>
      </c>
    </row>
    <row r="781" spans="1:12" ht="16.5" thickTop="1" thickBot="1">
      <c r="A781" s="133" t="s">
        <v>3899</v>
      </c>
      <c r="B781" s="134" t="s">
        <v>3893</v>
      </c>
      <c r="C781" s="134" t="s">
        <v>3900</v>
      </c>
      <c r="D781" s="124" t="s">
        <v>1029</v>
      </c>
      <c r="E781" s="140" t="s">
        <v>1035</v>
      </c>
      <c r="F781" t="str">
        <f t="shared" si="12"/>
        <v>Chelopara, Bogra 5800</v>
      </c>
      <c r="G781" t="str">
        <f>IFERROR(VLOOKUP(D781,Table14[],3,0),"")</f>
        <v/>
      </c>
      <c r="H781" t="str">
        <f>IF(LEN(Table13[[#This Row],[Vlookup_by_thana name]])=0,Table13[[#This Row],[vlookup_by_branch name]],Table13[[#This Row],[Vlookup_by_thana name]])</f>
        <v>Chelopara, Bogra 5800</v>
      </c>
      <c r="I781" s="23"/>
      <c r="L781" s="96" t="s">
        <v>2495</v>
      </c>
    </row>
    <row r="782" spans="1:12" ht="16.5" thickTop="1" thickBot="1">
      <c r="A782" s="131" t="s">
        <v>3901</v>
      </c>
      <c r="B782" s="132" t="s">
        <v>3893</v>
      </c>
      <c r="C782" s="132" t="s">
        <v>3902</v>
      </c>
      <c r="D782" s="123" t="s">
        <v>1032</v>
      </c>
      <c r="E782" s="139" t="s">
        <v>1036</v>
      </c>
      <c r="F782" t="str">
        <f t="shared" si="12"/>
        <v>Demajanee, Sherpur, Bogra 5800</v>
      </c>
      <c r="G782" t="str">
        <f>IFERROR(VLOOKUP(D782,Table14[],3,0),"")</f>
        <v/>
      </c>
      <c r="H782" t="str">
        <f>IF(LEN(Table13[[#This Row],[Vlookup_by_thana name]])=0,Table13[[#This Row],[vlookup_by_branch name]],Table13[[#This Row],[Vlookup_by_thana name]])</f>
        <v>Demajanee, Sherpur, Bogra 5800</v>
      </c>
      <c r="I782" s="23"/>
      <c r="L782" s="96" t="s">
        <v>2519</v>
      </c>
    </row>
    <row r="783" spans="1:12" ht="16.5" thickTop="1" thickBot="1">
      <c r="A783" s="133" t="s">
        <v>3903</v>
      </c>
      <c r="B783" s="134" t="s">
        <v>3893</v>
      </c>
      <c r="C783" s="134" t="s">
        <v>3904</v>
      </c>
      <c r="D783" s="124" t="s">
        <v>1037</v>
      </c>
      <c r="E783" s="140" t="s">
        <v>1037</v>
      </c>
      <c r="F783" t="str">
        <f t="shared" si="12"/>
        <v>Dhunat, Bogra 5850</v>
      </c>
      <c r="G783" t="str">
        <f>IFERROR(VLOOKUP(D783,Table14[],3,0),"")</f>
        <v>Dhunat, Bogra 5850</v>
      </c>
      <c r="H783" t="str">
        <f>IF(LEN(Table13[[#This Row],[Vlookup_by_thana name]])=0,Table13[[#This Row],[vlookup_by_branch name]],Table13[[#This Row],[Vlookup_by_thana name]])</f>
        <v>Dhunat, Bogra 5850</v>
      </c>
      <c r="I783" s="23"/>
      <c r="L783" s="96" t="s">
        <v>2497</v>
      </c>
    </row>
    <row r="784" spans="1:12" ht="16.5" thickTop="1" thickBot="1">
      <c r="A784" s="131" t="s">
        <v>3905</v>
      </c>
      <c r="B784" s="132" t="s">
        <v>3893</v>
      </c>
      <c r="C784" s="132" t="s">
        <v>3906</v>
      </c>
      <c r="D784" s="123" t="s">
        <v>1029</v>
      </c>
      <c r="E784" s="139" t="s">
        <v>1038</v>
      </c>
      <c r="F784" t="str">
        <f t="shared" si="12"/>
        <v/>
      </c>
      <c r="G784" t="str">
        <f>IFERROR(VLOOKUP(D784,Table14[],3,0),"")</f>
        <v/>
      </c>
      <c r="H784" s="143" t="s">
        <v>2501</v>
      </c>
      <c r="I784" s="23" t="s">
        <v>4268</v>
      </c>
      <c r="L784" s="96" t="s">
        <v>2501</v>
      </c>
    </row>
    <row r="785" spans="1:12" ht="16.5" thickTop="1" thickBot="1">
      <c r="A785" s="133" t="s">
        <v>3449</v>
      </c>
      <c r="B785" s="134" t="s">
        <v>3893</v>
      </c>
      <c r="C785" s="134" t="s">
        <v>3907</v>
      </c>
      <c r="D785" s="124" t="s">
        <v>459</v>
      </c>
      <c r="E785" s="140" t="s">
        <v>1039</v>
      </c>
      <c r="F785" t="str">
        <f t="shared" si="12"/>
        <v/>
      </c>
      <c r="G785" t="str">
        <f>IFERROR(VLOOKUP(D785,Table14[],3,0),"")</f>
        <v>Shibganj, Chapai Nawabganj 6340</v>
      </c>
      <c r="H785" t="str">
        <f>IF(LEN(Table13[[#This Row],[Vlookup_by_thana name]])=0,Table13[[#This Row],[vlookup_by_branch name]],Table13[[#This Row],[Vlookup_by_thana name]])</f>
        <v>Shibganj, Chapai Nawabganj 6340</v>
      </c>
      <c r="I785" s="23"/>
      <c r="L785" s="96" t="s">
        <v>2640</v>
      </c>
    </row>
    <row r="786" spans="1:12" ht="16.5" thickTop="1" thickBot="1">
      <c r="A786" s="131" t="s">
        <v>3908</v>
      </c>
      <c r="B786" s="132" t="s">
        <v>3893</v>
      </c>
      <c r="C786" s="132" t="s">
        <v>3909</v>
      </c>
      <c r="D786" s="123" t="s">
        <v>1029</v>
      </c>
      <c r="E786" s="139" t="s">
        <v>1040</v>
      </c>
      <c r="F786" t="str">
        <f t="shared" si="12"/>
        <v/>
      </c>
      <c r="G786" t="str">
        <f>IFERROR(VLOOKUP(D786,Table14[],3,0),"")</f>
        <v/>
      </c>
      <c r="H786" s="143" t="s">
        <v>2503</v>
      </c>
      <c r="I786" s="23" t="s">
        <v>4268</v>
      </c>
      <c r="L786" s="96" t="s">
        <v>2503</v>
      </c>
    </row>
    <row r="787" spans="1:12" ht="16.5" thickTop="1" thickBot="1">
      <c r="A787" s="133" t="s">
        <v>3910</v>
      </c>
      <c r="B787" s="134" t="s">
        <v>3893</v>
      </c>
      <c r="C787" s="134" t="s">
        <v>3911</v>
      </c>
      <c r="D787" s="124" t="s">
        <v>1032</v>
      </c>
      <c r="E787" s="140" t="s">
        <v>1041</v>
      </c>
      <c r="F787" t="str">
        <f t="shared" si="12"/>
        <v>Madla, Bogra 5800</v>
      </c>
      <c r="G787" t="str">
        <f>IFERROR(VLOOKUP(D787,Table14[],3,0),"")</f>
        <v/>
      </c>
      <c r="H787" t="str">
        <f>IF(LEN(Table13[[#This Row],[Vlookup_by_thana name]])=0,Table13[[#This Row],[vlookup_by_branch name]],Table13[[#This Row],[Vlookup_by_thana name]])</f>
        <v>Madla, Bogra 5800</v>
      </c>
      <c r="I787" s="23"/>
      <c r="L787" s="96" t="s">
        <v>2505</v>
      </c>
    </row>
    <row r="788" spans="1:12" ht="16.5" thickTop="1" thickBot="1">
      <c r="A788" s="131" t="s">
        <v>3912</v>
      </c>
      <c r="B788" s="132" t="s">
        <v>3893</v>
      </c>
      <c r="C788" s="132" t="s">
        <v>3913</v>
      </c>
      <c r="D788" s="123" t="s">
        <v>1032</v>
      </c>
      <c r="E788" s="139" t="s">
        <v>1042</v>
      </c>
      <c r="F788" t="str">
        <f t="shared" si="12"/>
        <v>Majhira, Shajahanpur, Bogra 5800</v>
      </c>
      <c r="G788" t="str">
        <f>IFERROR(VLOOKUP(D788,Table14[],3,0),"")</f>
        <v/>
      </c>
      <c r="H788" t="str">
        <f>IF(LEN(Table13[[#This Row],[Vlookup_by_thana name]])=0,Table13[[#This Row],[vlookup_by_branch name]],Table13[[#This Row],[Vlookup_by_thana name]])</f>
        <v>Majhira, Shajahanpur, Bogra 5800</v>
      </c>
      <c r="I788" s="23"/>
      <c r="L788" s="96" t="s">
        <v>2509</v>
      </c>
    </row>
    <row r="789" spans="1:12" ht="16.5" thickTop="1" thickBot="1">
      <c r="A789" s="133" t="s">
        <v>3914</v>
      </c>
      <c r="B789" s="134" t="s">
        <v>3893</v>
      </c>
      <c r="C789" s="134" t="s">
        <v>3915</v>
      </c>
      <c r="D789" s="124" t="s">
        <v>178</v>
      </c>
      <c r="E789" s="140" t="s">
        <v>667</v>
      </c>
      <c r="F789" t="str">
        <f t="shared" si="12"/>
        <v>Mirzapur, Sherpur, Bogra 5840</v>
      </c>
      <c r="G789" t="str">
        <f>IFERROR(VLOOKUP(D789,Table14[],3,0),"")</f>
        <v>Sherpur, Bogra 5840</v>
      </c>
      <c r="H789" t="str">
        <f>IF(LEN(Table13[[#This Row],[Vlookup_by_thana name]])=0,Table13[[#This Row],[vlookup_by_branch name]],Table13[[#This Row],[Vlookup_by_thana name]])</f>
        <v>Sherpur, Bogra 5840</v>
      </c>
      <c r="I789" s="23"/>
      <c r="L789" s="96" t="s">
        <v>2529</v>
      </c>
    </row>
    <row r="790" spans="1:12" ht="16.5" thickTop="1" thickBot="1">
      <c r="A790" s="131" t="s">
        <v>3916</v>
      </c>
      <c r="B790" s="132" t="s">
        <v>3893</v>
      </c>
      <c r="C790" s="132" t="s">
        <v>3917</v>
      </c>
      <c r="D790" s="123" t="s">
        <v>1029</v>
      </c>
      <c r="E790" s="139" t="s">
        <v>1043</v>
      </c>
      <c r="F790" t="str">
        <f t="shared" si="12"/>
        <v/>
      </c>
      <c r="G790" t="str">
        <f>IFERROR(VLOOKUP(D790,Table14[],3,0),"")</f>
        <v/>
      </c>
      <c r="H790" s="148" t="s">
        <v>4277</v>
      </c>
      <c r="I790" s="23" t="s">
        <v>4192</v>
      </c>
      <c r="L790" s="96" t="s">
        <v>4277</v>
      </c>
    </row>
    <row r="791" spans="1:12" ht="16.5" thickTop="1" thickBot="1">
      <c r="A791" s="133" t="s">
        <v>3918</v>
      </c>
      <c r="B791" s="134" t="s">
        <v>3893</v>
      </c>
      <c r="C791" s="134" t="s">
        <v>3919</v>
      </c>
      <c r="D791" s="124" t="s">
        <v>1031</v>
      </c>
      <c r="E791" s="140" t="s">
        <v>1031</v>
      </c>
      <c r="F791" t="str">
        <f t="shared" si="12"/>
        <v>Nandigram, Bogra 5860</v>
      </c>
      <c r="G791" t="str">
        <f>IFERROR(VLOOKUP(D791,Table14[],3,0),"")</f>
        <v>Nandigram, Bogra 5860</v>
      </c>
      <c r="H791" t="str">
        <f>IF(LEN(Table13[[#This Row],[Vlookup_by_thana name]])=0,Table13[[#This Row],[vlookup_by_branch name]],Table13[[#This Row],[Vlookup_by_thana name]])</f>
        <v>Nandigram, Bogra 5860</v>
      </c>
      <c r="I791" s="23"/>
      <c r="L791" s="96" t="s">
        <v>2515</v>
      </c>
    </row>
    <row r="792" spans="1:12" ht="16.5" thickTop="1" thickBot="1">
      <c r="A792" s="131" t="s">
        <v>3920</v>
      </c>
      <c r="B792" s="132" t="s">
        <v>3893</v>
      </c>
      <c r="C792" s="132" t="s">
        <v>3921</v>
      </c>
      <c r="D792" s="123" t="s">
        <v>1029</v>
      </c>
      <c r="E792" s="139" t="s">
        <v>1044</v>
      </c>
      <c r="F792" t="str">
        <f t="shared" si="12"/>
        <v>Nishindara, Bogra Sadar, Bogra 5800</v>
      </c>
      <c r="G792" t="str">
        <f>IFERROR(VLOOKUP(D792,Table14[],3,0),"")</f>
        <v/>
      </c>
      <c r="H792" t="str">
        <f>IF(LEN(Table13[[#This Row],[Vlookup_by_thana name]])=0,Table13[[#This Row],[vlookup_by_branch name]],Table13[[#This Row],[Vlookup_by_thana name]])</f>
        <v>Nishindara, Bogra Sadar, Bogra 5800</v>
      </c>
      <c r="I792" s="23"/>
      <c r="L792" s="96" t="s">
        <v>2517</v>
      </c>
    </row>
    <row r="793" spans="1:12" ht="16.5" thickTop="1" thickBot="1">
      <c r="A793" s="133" t="s">
        <v>3922</v>
      </c>
      <c r="B793" s="134" t="s">
        <v>3893</v>
      </c>
      <c r="C793" s="134" t="s">
        <v>3923</v>
      </c>
      <c r="D793" s="124" t="s">
        <v>1046</v>
      </c>
      <c r="E793" s="140" t="s">
        <v>1045</v>
      </c>
      <c r="F793" t="str">
        <f t="shared" si="12"/>
        <v/>
      </c>
      <c r="G793" t="str">
        <f>IFERROR(VLOOKUP(D793,Table14[],3,0),"")</f>
        <v>Baghbari, Darus Salam, Dhaka 1216</v>
      </c>
      <c r="H793" t="str">
        <f>IF(LEN(Table13[[#This Row],[Vlookup_by_thana name]])=0,Table13[[#This Row],[vlookup_by_branch name]],Table13[[#This Row],[Vlookup_by_thana name]])</f>
        <v>Baghbari, Darus Salam, Dhaka 1216</v>
      </c>
      <c r="I793" s="23"/>
      <c r="L793" s="96" t="s">
        <v>2915</v>
      </c>
    </row>
    <row r="794" spans="1:12" ht="16.5" thickTop="1" thickBot="1">
      <c r="A794" s="131" t="s">
        <v>3924</v>
      </c>
      <c r="B794" s="132" t="s">
        <v>3893</v>
      </c>
      <c r="C794" s="132" t="s">
        <v>3925</v>
      </c>
      <c r="D794" s="123" t="s">
        <v>1029</v>
      </c>
      <c r="E794" s="139" t="s">
        <v>1047</v>
      </c>
      <c r="F794" t="str">
        <f t="shared" si="12"/>
        <v/>
      </c>
      <c r="G794" t="str">
        <f>IFERROR(VLOOKUP(D794,Table14[],3,0),"")</f>
        <v/>
      </c>
      <c r="H794" s="143" t="s">
        <v>2523</v>
      </c>
      <c r="I794" s="23" t="s">
        <v>4181</v>
      </c>
      <c r="L794" s="96" t="s">
        <v>2523</v>
      </c>
    </row>
    <row r="795" spans="1:12" ht="16.5" thickTop="1" thickBot="1">
      <c r="A795" s="133" t="s">
        <v>3926</v>
      </c>
      <c r="B795" s="134" t="s">
        <v>3893</v>
      </c>
      <c r="C795" s="134" t="s">
        <v>3927</v>
      </c>
      <c r="D795" s="124" t="s">
        <v>1029</v>
      </c>
      <c r="E795" s="140" t="s">
        <v>1048</v>
      </c>
      <c r="F795" t="str">
        <f t="shared" si="12"/>
        <v/>
      </c>
      <c r="G795" t="str">
        <f>IFERROR(VLOOKUP(D795,Table14[],3,0),"")</f>
        <v/>
      </c>
      <c r="H795" s="143" t="s">
        <v>2525</v>
      </c>
      <c r="I795" s="23" t="s">
        <v>4181</v>
      </c>
      <c r="L795" s="96" t="s">
        <v>2525</v>
      </c>
    </row>
    <row r="796" spans="1:12" ht="16.5" thickTop="1" thickBot="1">
      <c r="A796" s="131" t="s">
        <v>3928</v>
      </c>
      <c r="B796" s="132" t="s">
        <v>3929</v>
      </c>
      <c r="C796" s="132" t="s">
        <v>3930</v>
      </c>
      <c r="D796" s="123" t="s">
        <v>178</v>
      </c>
      <c r="E796" s="139" t="s">
        <v>1049</v>
      </c>
      <c r="F796" t="str">
        <f t="shared" si="12"/>
        <v/>
      </c>
      <c r="G796" t="str">
        <f>IFERROR(VLOOKUP(D796,Table14[],3,0),"")</f>
        <v>Sherpur, Bogra 5840</v>
      </c>
      <c r="H796" t="str">
        <f>IF(LEN(Table13[[#This Row],[Vlookup_by_thana name]])=0,Table13[[#This Row],[vlookup_by_branch name]],Table13[[#This Row],[Vlookup_by_thana name]])</f>
        <v>Sherpur, Bogra 5840</v>
      </c>
      <c r="I796" s="23"/>
      <c r="L796" s="96" t="s">
        <v>2529</v>
      </c>
    </row>
    <row r="797" spans="1:12" ht="16.5" thickTop="1" thickBot="1">
      <c r="A797" s="133" t="s">
        <v>3931</v>
      </c>
      <c r="B797" s="134" t="s">
        <v>3929</v>
      </c>
      <c r="C797" s="134" t="s">
        <v>3932</v>
      </c>
      <c r="D797" s="124" t="s">
        <v>178</v>
      </c>
      <c r="E797" s="140" t="s">
        <v>178</v>
      </c>
      <c r="F797" t="str">
        <f t="shared" si="12"/>
        <v>Sherpur, Bogra 5840</v>
      </c>
      <c r="G797" t="str">
        <f>IFERROR(VLOOKUP(D797,Table14[],3,0),"")</f>
        <v>Sherpur, Bogra 5840</v>
      </c>
      <c r="H797" t="str">
        <f>IF(LEN(Table13[[#This Row],[Vlookup_by_thana name]])=0,Table13[[#This Row],[vlookup_by_branch name]],Table13[[#This Row],[Vlookup_by_thana name]])</f>
        <v>Sherpur, Bogra 5840</v>
      </c>
      <c r="I797" s="23"/>
      <c r="L797" s="96" t="s">
        <v>2529</v>
      </c>
    </row>
    <row r="798" spans="1:12" ht="16.5" thickTop="1" thickBot="1">
      <c r="A798" s="131" t="s">
        <v>3933</v>
      </c>
      <c r="B798" s="132" t="s">
        <v>3929</v>
      </c>
      <c r="C798" s="132" t="s">
        <v>3934</v>
      </c>
      <c r="D798" s="123" t="s">
        <v>1029</v>
      </c>
      <c r="E798" s="139" t="s">
        <v>1050</v>
      </c>
      <c r="F798" t="str">
        <f t="shared" si="12"/>
        <v>Shibbati, Bogra 5800</v>
      </c>
      <c r="G798" t="str">
        <f>IFERROR(VLOOKUP(D798,Table14[],3,0),"")</f>
        <v/>
      </c>
      <c r="H798" t="str">
        <f>IF(LEN(Table13[[#This Row],[Vlookup_by_thana name]])=0,Table13[[#This Row],[vlookup_by_branch name]],Table13[[#This Row],[Vlookup_by_thana name]])</f>
        <v>Shibbati, Bogra 5800</v>
      </c>
      <c r="I798" s="23"/>
      <c r="L798" s="96" t="s">
        <v>2531</v>
      </c>
    </row>
    <row r="799" spans="1:12" ht="16.5" thickTop="1" thickBot="1">
      <c r="A799" s="133" t="s">
        <v>3929</v>
      </c>
      <c r="B799" s="134" t="s">
        <v>3929</v>
      </c>
      <c r="C799" s="134" t="s">
        <v>3935</v>
      </c>
      <c r="D799" s="124" t="s">
        <v>1052</v>
      </c>
      <c r="E799" s="140" t="s">
        <v>1051</v>
      </c>
      <c r="F799" t="str">
        <f t="shared" si="12"/>
        <v>Sonatala, Bogra 5826</v>
      </c>
      <c r="G799" t="str">
        <f>IFERROR(VLOOKUP(D799,Table14[],3,0),"")</f>
        <v/>
      </c>
      <c r="H799" t="str">
        <f>IF(LEN(Table13[[#This Row],[Vlookup_by_thana name]])=0,Table13[[#This Row],[vlookup_by_branch name]],Table13[[#This Row],[Vlookup_by_thana name]])</f>
        <v>Sonatala, Bogra 5826</v>
      </c>
      <c r="I799" s="23"/>
      <c r="L799" s="96" t="s">
        <v>2533</v>
      </c>
    </row>
    <row r="800" spans="1:12" ht="16.5" thickTop="1" thickBot="1">
      <c r="A800" s="131" t="s">
        <v>3936</v>
      </c>
      <c r="B800" s="132" t="s">
        <v>3937</v>
      </c>
      <c r="C800" s="132" t="s">
        <v>3938</v>
      </c>
      <c r="D800" s="123" t="s">
        <v>1029</v>
      </c>
      <c r="E800" s="139" t="s">
        <v>1053</v>
      </c>
      <c r="F800" t="str">
        <f t="shared" si="12"/>
        <v>Sultanganj, Bogra 5800</v>
      </c>
      <c r="G800" t="str">
        <f>IFERROR(VLOOKUP(D800,Table14[],3,0),"")</f>
        <v/>
      </c>
      <c r="H800" t="str">
        <f>IF(LEN(Table13[[#This Row],[Vlookup_by_thana name]])=0,Table13[[#This Row],[vlookup_by_branch name]],Table13[[#This Row],[Vlookup_by_thana name]])</f>
        <v>Sultanganj, Bogra 5800</v>
      </c>
      <c r="I800" s="23"/>
      <c r="L800" s="96" t="s">
        <v>2535</v>
      </c>
    </row>
    <row r="801" spans="1:12" ht="16.5" thickTop="1" thickBot="1">
      <c r="A801" s="133" t="s">
        <v>3939</v>
      </c>
      <c r="B801" s="134" t="s">
        <v>3937</v>
      </c>
      <c r="C801" s="134" t="s">
        <v>3940</v>
      </c>
      <c r="D801" s="124" t="s">
        <v>1034</v>
      </c>
      <c r="E801" s="140" t="s">
        <v>1054</v>
      </c>
      <c r="F801" t="str">
        <f t="shared" si="12"/>
        <v>Talora, Dupchanchia, Bogra 5881</v>
      </c>
      <c r="G801" t="str">
        <f>IFERROR(VLOOKUP(D801,Table14[],3,0),"")</f>
        <v>Dupchanchia, Bogra 5880</v>
      </c>
      <c r="H801" t="str">
        <f>IF(LEN(Table13[[#This Row],[Vlookup_by_thana name]])=0,Table13[[#This Row],[vlookup_by_branch name]],Table13[[#This Row],[Vlookup_by_thana name]])</f>
        <v>Dupchanchia, Bogra 5880</v>
      </c>
      <c r="I801" s="23"/>
      <c r="L801" s="96" t="s">
        <v>2499</v>
      </c>
    </row>
    <row r="802" spans="1:12" ht="16.5" thickTop="1" thickBot="1">
      <c r="A802" s="131" t="s">
        <v>3941</v>
      </c>
      <c r="B802" s="132" t="s">
        <v>3937</v>
      </c>
      <c r="C802" s="132" t="s">
        <v>3942</v>
      </c>
      <c r="D802" s="123" t="s">
        <v>1034</v>
      </c>
      <c r="E802" s="139" t="s">
        <v>1055</v>
      </c>
      <c r="F802" t="str">
        <f t="shared" si="12"/>
        <v/>
      </c>
      <c r="G802" t="str">
        <f>IFERROR(VLOOKUP(D802,Table14[],3,0),"")</f>
        <v>Dupchanchia, Bogra 5880</v>
      </c>
      <c r="H802" t="str">
        <f>IF(LEN(Table13[[#This Row],[Vlookup_by_thana name]])=0,Table13[[#This Row],[vlookup_by_branch name]],Table13[[#This Row],[Vlookup_by_thana name]])</f>
        <v>Dupchanchia, Bogra 5880</v>
      </c>
      <c r="I802" s="23"/>
      <c r="L802" s="96" t="s">
        <v>2499</v>
      </c>
    </row>
    <row r="803" spans="1:12" ht="16.5" thickTop="1" thickBot="1">
      <c r="A803" s="133" t="s">
        <v>3943</v>
      </c>
      <c r="B803" s="134" t="s">
        <v>3937</v>
      </c>
      <c r="C803" s="134" t="s">
        <v>3944</v>
      </c>
      <c r="D803" s="124" t="s">
        <v>1046</v>
      </c>
      <c r="E803" s="140" t="s">
        <v>1056</v>
      </c>
      <c r="F803" t="str">
        <f t="shared" si="12"/>
        <v>Taranihat, Baliadighi, Gabtoli, Bogra 5800</v>
      </c>
      <c r="G803" t="str">
        <f>IFERROR(VLOOKUP(D803,Table14[],3,0),"")</f>
        <v>Baghbari, Darus Salam, Dhaka 1216</v>
      </c>
      <c r="H803" t="str">
        <f>IF(LEN(Table13[[#This Row],[Vlookup_by_thana name]])=0,Table13[[#This Row],[vlookup_by_branch name]],Table13[[#This Row],[Vlookup_by_thana name]])</f>
        <v>Baghbari, Darus Salam, Dhaka 1216</v>
      </c>
      <c r="I803" s="23"/>
      <c r="L803" s="96" t="s">
        <v>2915</v>
      </c>
    </row>
    <row r="804" spans="1:12" ht="16.5" thickTop="1" thickBot="1">
      <c r="A804" s="131" t="s">
        <v>3945</v>
      </c>
      <c r="B804" s="132" t="s">
        <v>3937</v>
      </c>
      <c r="C804" s="132" t="s">
        <v>3946</v>
      </c>
      <c r="D804" s="123" t="s">
        <v>1029</v>
      </c>
      <c r="E804" s="139" t="s">
        <v>1057</v>
      </c>
      <c r="F804" t="str">
        <f t="shared" si="12"/>
        <v>Thana Road, Sathmatha, Bogra 5800</v>
      </c>
      <c r="G804" t="str">
        <f>IFERROR(VLOOKUP(D804,Table14[],3,0),"")</f>
        <v/>
      </c>
      <c r="H804" t="str">
        <f>IF(LEN(Table13[[#This Row],[Vlookup_by_thana name]])=0,Table13[[#This Row],[vlookup_by_branch name]],Table13[[#This Row],[Vlookup_by_thana name]])</f>
        <v>Thana Road, Sathmatha, Bogra 5800</v>
      </c>
      <c r="I804" s="23"/>
      <c r="L804" s="96" t="s">
        <v>2541</v>
      </c>
    </row>
    <row r="805" spans="1:12" ht="16.5" thickTop="1" thickBot="1">
      <c r="A805" s="133" t="s">
        <v>3947</v>
      </c>
      <c r="B805" s="134" t="s">
        <v>3937</v>
      </c>
      <c r="C805" s="134" t="s">
        <v>3948</v>
      </c>
      <c r="D805" s="124" t="s">
        <v>1034</v>
      </c>
      <c r="E805" s="140" t="s">
        <v>1058</v>
      </c>
      <c r="F805" t="str">
        <f t="shared" si="12"/>
        <v>Zianagar, Dupchanchia, Bogra 5880</v>
      </c>
      <c r="G805" t="str">
        <f>IFERROR(VLOOKUP(D805,Table14[],3,0),"")</f>
        <v>Dupchanchia, Bogra 5880</v>
      </c>
      <c r="H805" t="str">
        <f>IF(LEN(Table13[[#This Row],[Vlookup_by_thana name]])=0,Table13[[#This Row],[vlookup_by_branch name]],Table13[[#This Row],[Vlookup_by_thana name]])</f>
        <v>Dupchanchia, Bogra 5880</v>
      </c>
      <c r="I805" s="23"/>
      <c r="L805" s="96" t="s">
        <v>2499</v>
      </c>
    </row>
    <row r="806" spans="1:12" ht="16.5" thickTop="1" thickBot="1">
      <c r="A806" s="131" t="s">
        <v>3949</v>
      </c>
      <c r="B806" s="132" t="s">
        <v>3937</v>
      </c>
      <c r="C806" s="132" t="s">
        <v>3950</v>
      </c>
      <c r="D806" s="123" t="s">
        <v>1046</v>
      </c>
      <c r="E806" s="139" t="s">
        <v>1059</v>
      </c>
      <c r="F806" t="str">
        <f t="shared" si="12"/>
        <v>Bagbari, Bogra 5800</v>
      </c>
      <c r="G806" t="str">
        <f>IFERROR(VLOOKUP(D806,Table14[],3,0),"")</f>
        <v>Baghbari, Darus Salam, Dhaka 1216</v>
      </c>
      <c r="H806" t="str">
        <f>IF(LEN(Table13[[#This Row],[Vlookup_by_thana name]])=0,Table13[[#This Row],[vlookup_by_branch name]],Table13[[#This Row],[Vlookup_by_thana name]])</f>
        <v>Baghbari, Darus Salam, Dhaka 1216</v>
      </c>
      <c r="I806" s="23"/>
      <c r="L806" s="96" t="s">
        <v>2915</v>
      </c>
    </row>
    <row r="807" spans="1:12" ht="16.5" thickTop="1" thickBot="1">
      <c r="A807" s="133" t="s">
        <v>3937</v>
      </c>
      <c r="B807" s="134" t="s">
        <v>3937</v>
      </c>
      <c r="C807" s="134" t="s">
        <v>3951</v>
      </c>
      <c r="D807" s="124" t="s">
        <v>287</v>
      </c>
      <c r="E807" s="140" t="s">
        <v>1060</v>
      </c>
      <c r="F807" t="str">
        <f t="shared" si="12"/>
        <v>KI Fazil Madrasha Market, Ramganj, Lakshmipur</v>
      </c>
      <c r="G807" t="str">
        <f>IFERROR(VLOOKUP(D807,Table14[],3,0),"")</f>
        <v>Ramganj, Lakshmipur 3720</v>
      </c>
      <c r="H807" t="str">
        <f>IF(LEN(Table13[[#This Row],[Vlookup_by_thana name]])=0,Table13[[#This Row],[vlookup_by_branch name]],Table13[[#This Row],[Vlookup_by_thana name]])</f>
        <v>Ramganj, Lakshmipur 3720</v>
      </c>
      <c r="I807" s="23"/>
      <c r="L807" s="96" t="s">
        <v>3469</v>
      </c>
    </row>
    <row r="808" spans="1:12" ht="16.5" thickTop="1" thickBot="1">
      <c r="A808" s="131" t="s">
        <v>3952</v>
      </c>
      <c r="B808" s="132" t="s">
        <v>3937</v>
      </c>
      <c r="C808" s="132" t="s">
        <v>3953</v>
      </c>
      <c r="D808" s="123" t="s">
        <v>88</v>
      </c>
      <c r="E808" s="139" t="s">
        <v>88</v>
      </c>
      <c r="F808" t="str">
        <f t="shared" si="12"/>
        <v/>
      </c>
      <c r="G808" t="str">
        <f>IFERROR(VLOOKUP(D808,Table14[],3,0),"")</f>
        <v/>
      </c>
      <c r="H808" s="148" t="s">
        <v>4278</v>
      </c>
      <c r="I808" s="23" t="s">
        <v>4192</v>
      </c>
      <c r="L808" s="96" t="s">
        <v>4278</v>
      </c>
    </row>
    <row r="809" spans="1:12" ht="16.5" thickTop="1" thickBot="1">
      <c r="A809" s="133" t="s">
        <v>3954</v>
      </c>
      <c r="B809" s="134" t="s">
        <v>3937</v>
      </c>
      <c r="C809" s="134" t="s">
        <v>3955</v>
      </c>
      <c r="D809" s="124" t="s">
        <v>287</v>
      </c>
      <c r="E809" s="140" t="s">
        <v>1061</v>
      </c>
      <c r="F809" t="str">
        <f t="shared" si="12"/>
        <v/>
      </c>
      <c r="G809" t="str">
        <f>IFERROR(VLOOKUP(D809,Table14[],3,0),"")</f>
        <v>Ramganj, Lakshmipur 3720</v>
      </c>
      <c r="H809" t="str">
        <f>IF(LEN(Table13[[#This Row],[Vlookup_by_thana name]])=0,Table13[[#This Row],[vlookup_by_branch name]],Table13[[#This Row],[Vlookup_by_thana name]])</f>
        <v>Ramganj, Lakshmipur 3720</v>
      </c>
      <c r="I809" s="23"/>
      <c r="L809" s="96" t="s">
        <v>3469</v>
      </c>
    </row>
    <row r="810" spans="1:12" ht="16.5" thickTop="1" thickBot="1">
      <c r="A810" s="131" t="s">
        <v>3956</v>
      </c>
      <c r="B810" s="132" t="s">
        <v>3937</v>
      </c>
      <c r="C810" s="132" t="s">
        <v>3957</v>
      </c>
      <c r="D810" s="123" t="s">
        <v>41</v>
      </c>
      <c r="E810" s="139" t="s">
        <v>1062</v>
      </c>
      <c r="F810" t="str">
        <f t="shared" si="12"/>
        <v/>
      </c>
      <c r="G810" t="str">
        <f>IFERROR(VLOOKUP(D810,Table14[],3,0),"")</f>
        <v/>
      </c>
      <c r="H810" s="148" t="s">
        <v>4279</v>
      </c>
      <c r="I810" s="23" t="s">
        <v>4192</v>
      </c>
      <c r="L810" s="96" t="s">
        <v>4279</v>
      </c>
    </row>
    <row r="811" spans="1:12" ht="16.5" thickTop="1" thickBot="1">
      <c r="A811" s="133" t="s">
        <v>3958</v>
      </c>
      <c r="B811" s="134" t="s">
        <v>3937</v>
      </c>
      <c r="C811" s="134" t="s">
        <v>3959</v>
      </c>
      <c r="D811" s="124" t="s">
        <v>1064</v>
      </c>
      <c r="E811" s="140" t="s">
        <v>1063</v>
      </c>
      <c r="F811" t="str">
        <f t="shared" si="12"/>
        <v/>
      </c>
      <c r="G811" t="str">
        <f>IFERROR(VLOOKUP(D811,Table14[],3,0),"")</f>
        <v/>
      </c>
      <c r="H811" s="148" t="s">
        <v>4280</v>
      </c>
      <c r="I811" s="23" t="s">
        <v>4192</v>
      </c>
      <c r="L811" s="96" t="s">
        <v>4280</v>
      </c>
    </row>
    <row r="812" spans="1:12" ht="18.75" thickTop="1" thickBot="1">
      <c r="A812" s="131" t="s">
        <v>3960</v>
      </c>
      <c r="B812" s="132" t="s">
        <v>3937</v>
      </c>
      <c r="C812" s="132" t="s">
        <v>3961</v>
      </c>
      <c r="D812" s="123" t="s">
        <v>204</v>
      </c>
      <c r="E812" s="139" t="s">
        <v>204</v>
      </c>
      <c r="F812" t="str">
        <f t="shared" si="12"/>
        <v/>
      </c>
      <c r="G812" t="str">
        <f>IFERROR(VLOOKUP(D812,Table14[],3,0),"")</f>
        <v/>
      </c>
      <c r="H812" s="145" t="s">
        <v>4281</v>
      </c>
      <c r="I812" s="23" t="s">
        <v>4186</v>
      </c>
      <c r="L812" s="96" t="s">
        <v>4281</v>
      </c>
    </row>
    <row r="813" spans="1:12" ht="16.5" thickTop="1" thickBot="1">
      <c r="A813" s="133" t="s">
        <v>3962</v>
      </c>
      <c r="B813" s="134" t="s">
        <v>3963</v>
      </c>
      <c r="C813" s="134" t="s">
        <v>3964</v>
      </c>
      <c r="D813" s="124" t="s">
        <v>1065</v>
      </c>
      <c r="E813" s="140" t="s">
        <v>1065</v>
      </c>
      <c r="F813" t="str">
        <f t="shared" si="12"/>
        <v/>
      </c>
      <c r="G813" t="str">
        <f>IFERROR(VLOOKUP(D813,Table14[],3,0),"")</f>
        <v/>
      </c>
      <c r="H813" s="154" t="s">
        <v>4282</v>
      </c>
      <c r="I813" s="23" t="s">
        <v>4192</v>
      </c>
      <c r="L813" s="96" t="s">
        <v>4282</v>
      </c>
    </row>
    <row r="814" spans="1:12" ht="16.5" thickTop="1" thickBot="1">
      <c r="A814" s="131" t="s">
        <v>3965</v>
      </c>
      <c r="B814" s="132" t="s">
        <v>3963</v>
      </c>
      <c r="C814" s="132" t="s">
        <v>3966</v>
      </c>
      <c r="D814" s="123" t="s">
        <v>1066</v>
      </c>
      <c r="E814" s="139" t="s">
        <v>835</v>
      </c>
      <c r="F814" t="str">
        <f t="shared" si="12"/>
        <v>Amtali, Sadar, Barguna 8710</v>
      </c>
      <c r="G814" t="str">
        <f>IFERROR(VLOOKUP(D814,Table14[],3,0),"")</f>
        <v/>
      </c>
      <c r="H814" t="str">
        <f>IF(LEN(Table13[[#This Row],[Vlookup_by_thana name]])=0,Table13[[#This Row],[vlookup_by_branch name]],Table13[[#This Row],[Vlookup_by_thana name]])</f>
        <v>Amtali, Sadar, Barguna 8710</v>
      </c>
      <c r="I814" s="23"/>
      <c r="L814" s="96" t="s">
        <v>2412</v>
      </c>
    </row>
    <row r="815" spans="1:12" ht="16.5" thickTop="1" thickBot="1">
      <c r="A815" s="133" t="s">
        <v>3967</v>
      </c>
      <c r="B815" s="134" t="s">
        <v>3963</v>
      </c>
      <c r="C815" s="134" t="s">
        <v>3968</v>
      </c>
      <c r="D815" s="124" t="s">
        <v>1066</v>
      </c>
      <c r="E815" s="140" t="s">
        <v>1067</v>
      </c>
      <c r="F815" t="str">
        <f t="shared" si="12"/>
        <v/>
      </c>
      <c r="G815" t="str">
        <f>IFERROR(VLOOKUP(D815,Table14[],3,0),"")</f>
        <v/>
      </c>
      <c r="H815" s="143" t="s">
        <v>3036</v>
      </c>
      <c r="I815" s="23" t="s">
        <v>4268</v>
      </c>
      <c r="L815" s="96" t="s">
        <v>3036</v>
      </c>
    </row>
    <row r="816" spans="1:12" ht="16.5" thickTop="1" thickBot="1">
      <c r="A816" s="131" t="s">
        <v>3236</v>
      </c>
      <c r="B816" s="132" t="s">
        <v>3963</v>
      </c>
      <c r="C816" s="132" t="s">
        <v>3969</v>
      </c>
      <c r="D816" s="123" t="s">
        <v>1068</v>
      </c>
      <c r="E816" s="139" t="s">
        <v>1068</v>
      </c>
      <c r="F816" t="str">
        <f t="shared" si="12"/>
        <v>Main Road, Birampur, Dinajpur 5266</v>
      </c>
      <c r="G816" t="str">
        <f>IFERROR(VLOOKUP(D816,Table14[],3,0),"")</f>
        <v>Main Road, Birampur, Dinajpur 5266</v>
      </c>
      <c r="H816" t="str">
        <f>IF(LEN(Table13[[#This Row],[Vlookup_by_thana name]])=0,Table13[[#This Row],[vlookup_by_branch name]],Table13[[#This Row],[Vlookup_by_thana name]])</f>
        <v>Main Road, Birampur, Dinajpur 5266</v>
      </c>
      <c r="I816" s="23"/>
      <c r="L816" s="96" t="s">
        <v>3038</v>
      </c>
    </row>
    <row r="817" spans="1:12" ht="16.5" thickTop="1" thickBot="1">
      <c r="A817" s="133" t="s">
        <v>3970</v>
      </c>
      <c r="B817" s="134" t="s">
        <v>3963</v>
      </c>
      <c r="C817" s="134" t="s">
        <v>3971</v>
      </c>
      <c r="D817" s="124" t="s">
        <v>1069</v>
      </c>
      <c r="E817" s="140" t="s">
        <v>1069</v>
      </c>
      <c r="F817" t="str">
        <f t="shared" si="12"/>
        <v>Banglahili, Hakimpur, Dinajpur 5270</v>
      </c>
      <c r="G817" t="str">
        <f>IFERROR(VLOOKUP(D817,Table14[],3,0),"")</f>
        <v>Banglahili, Hakimpur, Dinajpur 5270</v>
      </c>
      <c r="H817" t="str">
        <f>IF(LEN(Table13[[#This Row],[Vlookup_by_thana name]])=0,Table13[[#This Row],[vlookup_by_branch name]],Table13[[#This Row],[Vlookup_by_thana name]])</f>
        <v>Banglahili, Hakimpur, Dinajpur 5270</v>
      </c>
      <c r="I817" s="23"/>
      <c r="L817" s="96" t="s">
        <v>3040</v>
      </c>
    </row>
    <row r="818" spans="1:12" ht="16.5" thickTop="1" thickBot="1">
      <c r="A818" s="131" t="s">
        <v>3972</v>
      </c>
      <c r="B818" s="132" t="s">
        <v>3963</v>
      </c>
      <c r="C818" s="132" t="s">
        <v>3973</v>
      </c>
      <c r="D818" s="123" t="s">
        <v>1071</v>
      </c>
      <c r="E818" s="139" t="s">
        <v>1070</v>
      </c>
      <c r="F818" t="str">
        <f t="shared" si="12"/>
        <v>Katabari, Phulbari, Dinajpur 5260</v>
      </c>
      <c r="G818" t="str">
        <f>IFERROR(VLOOKUP(D818,Table14[],3,0),"")</f>
        <v/>
      </c>
      <c r="H818" t="str">
        <f>IF(LEN(Table13[[#This Row],[Vlookup_by_thana name]])=0,Table13[[#This Row],[vlookup_by_branch name]],Table13[[#This Row],[Vlookup_by_thana name]])</f>
        <v>Katabari, Phulbari, Dinajpur 5260</v>
      </c>
      <c r="I818" s="23"/>
      <c r="L818" s="96" t="s">
        <v>3053</v>
      </c>
    </row>
    <row r="819" spans="1:12" ht="16.5" thickTop="1" thickBot="1">
      <c r="A819" s="133" t="s">
        <v>3974</v>
      </c>
      <c r="B819" s="134" t="s">
        <v>3963</v>
      </c>
      <c r="C819" s="134" t="s">
        <v>3975</v>
      </c>
      <c r="D819" s="124" t="s">
        <v>366</v>
      </c>
      <c r="E819" s="140" t="s">
        <v>1072</v>
      </c>
      <c r="F819" t="str">
        <f t="shared" si="12"/>
        <v>Kamalpur Hat, Kotwali, Dinajpur 5200</v>
      </c>
      <c r="G819" t="str">
        <f>IFERROR(VLOOKUP(D819,Table14[],3,0),"")</f>
        <v/>
      </c>
      <c r="H819" t="str">
        <f>IF(LEN(Table13[[#This Row],[Vlookup_by_thana name]])=0,Table13[[#This Row],[vlookup_by_branch name]],Table13[[#This Row],[Vlookup_by_thana name]])</f>
        <v>Kamalpur Hat, Kotwali, Dinajpur 5200</v>
      </c>
      <c r="I819" s="23"/>
      <c r="L819" s="96" t="s">
        <v>3042</v>
      </c>
    </row>
    <row r="820" spans="1:12" ht="16.5" thickTop="1" thickBot="1">
      <c r="A820" s="131" t="s">
        <v>3963</v>
      </c>
      <c r="B820" s="132" t="s">
        <v>3963</v>
      </c>
      <c r="C820" s="132" t="s">
        <v>3976</v>
      </c>
      <c r="D820" s="123" t="s">
        <v>1071</v>
      </c>
      <c r="E820" s="139" t="s">
        <v>1073</v>
      </c>
      <c r="F820" t="str">
        <f t="shared" si="12"/>
        <v>Chawk Enaetpur, Madilahat, Phulbari, Dinajpur 5260</v>
      </c>
      <c r="G820" t="str">
        <f>IFERROR(VLOOKUP(D820,Table14[],3,0),"")</f>
        <v/>
      </c>
      <c r="H820" t="str">
        <f>IF(LEN(Table13[[#This Row],[Vlookup_by_thana name]])=0,Table13[[#This Row],[vlookup_by_branch name]],Table13[[#This Row],[Vlookup_by_thana name]])</f>
        <v>Chawk Enaetpur, Madilahat, Phulbari, Dinajpur 5260</v>
      </c>
      <c r="I820" s="23"/>
      <c r="L820" s="96" t="s">
        <v>3044</v>
      </c>
    </row>
    <row r="821" spans="1:12" ht="16.5" thickTop="1" thickBot="1">
      <c r="A821" s="133" t="s">
        <v>3977</v>
      </c>
      <c r="B821" s="134" t="s">
        <v>3963</v>
      </c>
      <c r="C821" s="134" t="s">
        <v>3978</v>
      </c>
      <c r="D821" s="124" t="s">
        <v>366</v>
      </c>
      <c r="E821" s="140" t="s">
        <v>1074</v>
      </c>
      <c r="F821" t="str">
        <f t="shared" si="12"/>
        <v>Basuniapatty, Kotwali, Dinajpur 5260</v>
      </c>
      <c r="G821" t="str">
        <f>IFERROR(VLOOKUP(D821,Table14[],3,0),"")</f>
        <v/>
      </c>
      <c r="H821" t="str">
        <f>IF(LEN(Table13[[#This Row],[Vlookup_by_thana name]])=0,Table13[[#This Row],[vlookup_by_branch name]],Table13[[#This Row],[Vlookup_by_thana name]])</f>
        <v>Basuniapatty, Kotwali, Dinajpur 5260</v>
      </c>
      <c r="I821" s="23"/>
      <c r="L821" s="96" t="s">
        <v>3046</v>
      </c>
    </row>
    <row r="822" spans="1:12" ht="16.5" thickTop="1" thickBot="1">
      <c r="A822" s="131" t="s">
        <v>3979</v>
      </c>
      <c r="B822" s="132" t="s">
        <v>3963</v>
      </c>
      <c r="C822" s="132" t="s">
        <v>3980</v>
      </c>
      <c r="D822" s="123" t="s">
        <v>366</v>
      </c>
      <c r="E822" s="139" t="s">
        <v>1075</v>
      </c>
      <c r="F822" t="str">
        <f t="shared" si="12"/>
        <v>Munshipara, Kotwali, Dinajpur 5200</v>
      </c>
      <c r="G822" t="str">
        <f>IFERROR(VLOOKUP(D822,Table14[],3,0),"")</f>
        <v/>
      </c>
      <c r="H822" t="str">
        <f>IF(LEN(Table13[[#This Row],[Vlookup_by_thana name]])=0,Table13[[#This Row],[vlookup_by_branch name]],Table13[[#This Row],[Vlookup_by_thana name]])</f>
        <v>Munshipara, Kotwali, Dinajpur 5200</v>
      </c>
      <c r="I822" s="23"/>
      <c r="L822" s="96" t="s">
        <v>3048</v>
      </c>
    </row>
    <row r="823" spans="1:12" ht="16.5" thickTop="1" thickBot="1">
      <c r="A823" s="133" t="s">
        <v>3981</v>
      </c>
      <c r="B823" s="134" t="s">
        <v>3982</v>
      </c>
      <c r="C823" s="134" t="s">
        <v>3983</v>
      </c>
      <c r="D823" s="124" t="s">
        <v>159</v>
      </c>
      <c r="E823" s="140" t="s">
        <v>159</v>
      </c>
      <c r="F823" t="str">
        <f t="shared" si="12"/>
        <v>Kalakopa, Nawabganj, Dhaka</v>
      </c>
      <c r="G823" t="str">
        <f>IFERROR(VLOOKUP(D823,Table14[],3,0),"")</f>
        <v>Kalakopa, Nawabganj, Dhaka</v>
      </c>
      <c r="H823" t="str">
        <f>IF(LEN(Table13[[#This Row],[Vlookup_by_thana name]])=0,Table13[[#This Row],[vlookup_by_branch name]],Table13[[#This Row],[Vlookup_by_thana name]])</f>
        <v>Kalakopa, Nawabganj, Dhaka</v>
      </c>
      <c r="I823" s="23"/>
      <c r="L823" s="96" t="s">
        <v>2969</v>
      </c>
    </row>
    <row r="824" spans="1:12" ht="16.5" thickTop="1" thickBot="1">
      <c r="A824" s="131" t="s">
        <v>3984</v>
      </c>
      <c r="B824" s="132" t="s">
        <v>3982</v>
      </c>
      <c r="C824" s="132" t="s">
        <v>3985</v>
      </c>
      <c r="D824" s="123" t="s">
        <v>1077</v>
      </c>
      <c r="E824" s="139" t="s">
        <v>1076</v>
      </c>
      <c r="F824" t="str">
        <f t="shared" si="12"/>
        <v>Parbatipur, Dinajpur 5250</v>
      </c>
      <c r="G824" t="str">
        <f>IFERROR(VLOOKUP(D824,Table14[],3,0),"")</f>
        <v/>
      </c>
      <c r="H824" t="str">
        <f>IF(LEN(Table13[[#This Row],[Vlookup_by_thana name]])=0,Table13[[#This Row],[vlookup_by_branch name]],Table13[[#This Row],[Vlookup_by_thana name]])</f>
        <v>Parbatipur, Dinajpur 5250</v>
      </c>
      <c r="I824" s="23"/>
      <c r="L824" s="96" t="s">
        <v>3051</v>
      </c>
    </row>
    <row r="825" spans="1:12" ht="16.5" thickTop="1" thickBot="1">
      <c r="A825" s="133" t="s">
        <v>3986</v>
      </c>
      <c r="B825" s="134" t="s">
        <v>3982</v>
      </c>
      <c r="C825" s="134" t="s">
        <v>3987</v>
      </c>
      <c r="D825" s="124" t="s">
        <v>366</v>
      </c>
      <c r="E825" s="140" t="s">
        <v>1078</v>
      </c>
      <c r="F825" t="str">
        <f t="shared" si="12"/>
        <v>Pulhat, Kotwali, Dinajpur 5200</v>
      </c>
      <c r="G825" t="str">
        <f>IFERROR(VLOOKUP(D825,Table14[],3,0),"")</f>
        <v/>
      </c>
      <c r="H825" t="str">
        <f>IF(LEN(Table13[[#This Row],[Vlookup_by_thana name]])=0,Table13[[#This Row],[vlookup_by_branch name]],Table13[[#This Row],[Vlookup_by_thana name]])</f>
        <v>Pulhat, Kotwali, Dinajpur 5200</v>
      </c>
      <c r="I825" s="23"/>
      <c r="L825" s="96" t="s">
        <v>3055</v>
      </c>
    </row>
    <row r="826" spans="1:12" ht="16.5" thickTop="1" thickBot="1">
      <c r="A826" s="131" t="s">
        <v>3982</v>
      </c>
      <c r="B826" s="132" t="s">
        <v>3982</v>
      </c>
      <c r="C826" s="132" t="s">
        <v>3988</v>
      </c>
      <c r="D826" s="123" t="s">
        <v>1077</v>
      </c>
      <c r="E826" s="139" t="s">
        <v>1079</v>
      </c>
      <c r="F826" t="str">
        <f t="shared" si="12"/>
        <v>Puratan Bazar, Parbatipur, Dinajpur 5250</v>
      </c>
      <c r="G826" t="str">
        <f>IFERROR(VLOOKUP(D826,Table14[],3,0),"")</f>
        <v/>
      </c>
      <c r="H826" t="str">
        <f>IF(LEN(Table13[[#This Row],[Vlookup_by_thana name]])=0,Table13[[#This Row],[vlookup_by_branch name]],Table13[[#This Row],[Vlookup_by_thana name]])</f>
        <v>Puratan Bazar, Parbatipur, Dinajpur 5250</v>
      </c>
      <c r="I826" s="23"/>
      <c r="L826" s="96" t="s">
        <v>3057</v>
      </c>
    </row>
    <row r="827" spans="1:12" ht="16.5" thickTop="1" thickBot="1">
      <c r="A827" s="133" t="s">
        <v>3989</v>
      </c>
      <c r="B827" s="134" t="s">
        <v>2528</v>
      </c>
      <c r="C827" s="134" t="s">
        <v>3990</v>
      </c>
      <c r="D827" s="124" t="s">
        <v>1081</v>
      </c>
      <c r="E827" s="140" t="s">
        <v>1080</v>
      </c>
      <c r="F827" t="str">
        <f t="shared" si="12"/>
        <v>Murshidhat, Setabganj, Bochaganj, Dinajpur 5216</v>
      </c>
      <c r="G827" t="str">
        <f>IFERROR(VLOOKUP(D827,Table14[],3,0),"")</f>
        <v/>
      </c>
      <c r="H827" t="str">
        <f>IF(LEN(Table13[[#This Row],[Vlookup_by_thana name]])=0,Table13[[#This Row],[vlookup_by_branch name]],Table13[[#This Row],[Vlookup_by_thana name]])</f>
        <v>Murshidhat, Setabganj, Bochaganj, Dinajpur 5216</v>
      </c>
      <c r="I827" s="23"/>
      <c r="L827" s="96" t="s">
        <v>3059</v>
      </c>
    </row>
    <row r="828" spans="1:12" ht="16.5" thickTop="1" thickBot="1">
      <c r="A828" s="131" t="s">
        <v>3991</v>
      </c>
      <c r="B828" s="132" t="s">
        <v>2528</v>
      </c>
      <c r="C828" s="132" t="s">
        <v>3992</v>
      </c>
      <c r="D828" s="123" t="s">
        <v>366</v>
      </c>
      <c r="E828" s="139" t="s">
        <v>1082</v>
      </c>
      <c r="F828" t="str">
        <f t="shared" si="12"/>
        <v/>
      </c>
      <c r="G828" t="str">
        <f>IFERROR(VLOOKUP(D828,Table14[],3,0),"")</f>
        <v/>
      </c>
      <c r="H828" s="143" t="s">
        <v>3060</v>
      </c>
      <c r="I828" s="23" t="s">
        <v>4268</v>
      </c>
      <c r="L828" s="96" t="s">
        <v>3060</v>
      </c>
    </row>
    <row r="829" spans="1:12" ht="16.5" thickTop="1" thickBot="1">
      <c r="A829" s="133" t="s">
        <v>3993</v>
      </c>
      <c r="B829" s="134" t="s">
        <v>2528</v>
      </c>
      <c r="C829" s="134" t="s">
        <v>3994</v>
      </c>
      <c r="D829" s="124" t="s">
        <v>366</v>
      </c>
      <c r="E829" s="140" t="s">
        <v>1083</v>
      </c>
      <c r="F829" t="str">
        <f t="shared" si="12"/>
        <v>Tajpur Hat, Khanpur, Kotwali, Dinajpur 5200</v>
      </c>
      <c r="G829" t="str">
        <f>IFERROR(VLOOKUP(D829,Table14[],3,0),"")</f>
        <v/>
      </c>
      <c r="H829" t="str">
        <f>IF(LEN(Table13[[#This Row],[Vlookup_by_thana name]])=0,Table13[[#This Row],[vlookup_by_branch name]],Table13[[#This Row],[Vlookup_by_thana name]])</f>
        <v>Tajpur Hat, Khanpur, Kotwali, Dinajpur 5200</v>
      </c>
      <c r="I829" s="23"/>
      <c r="L829" s="96" t="s">
        <v>3062</v>
      </c>
    </row>
    <row r="830" spans="1:12" ht="16.5" thickTop="1" thickBot="1">
      <c r="A830" s="131" t="s">
        <v>3995</v>
      </c>
      <c r="B830" s="132" t="s">
        <v>2528</v>
      </c>
      <c r="C830" s="132" t="s">
        <v>3996</v>
      </c>
      <c r="D830" s="123" t="s">
        <v>1086</v>
      </c>
      <c r="E830" s="139" t="s">
        <v>1084</v>
      </c>
      <c r="F830" t="str">
        <f t="shared" si="12"/>
        <v>Bonarpara Bazar, Saghata, Gaibandha 5750</v>
      </c>
      <c r="G830" t="str">
        <f>IFERROR(VLOOKUP(D830,Table14[],3,0),"")</f>
        <v/>
      </c>
      <c r="H830" t="str">
        <f>IF(LEN(Table13[[#This Row],[Vlookup_by_thana name]])=0,Table13[[#This Row],[vlookup_by_branch name]],Table13[[#This Row],[Vlookup_by_thana name]])</f>
        <v>Bonarpara Bazar, Saghata, Gaibandha 5750</v>
      </c>
      <c r="I830" s="23"/>
      <c r="L830" s="96" t="s">
        <v>3111</v>
      </c>
    </row>
    <row r="831" spans="1:12" ht="16.5" thickTop="1" thickBot="1">
      <c r="A831" s="133" t="s">
        <v>2528</v>
      </c>
      <c r="B831" s="134" t="s">
        <v>2528</v>
      </c>
      <c r="C831" s="134" t="s">
        <v>3997</v>
      </c>
      <c r="D831" s="124" t="s">
        <v>1088</v>
      </c>
      <c r="E831" s="140" t="s">
        <v>1087</v>
      </c>
      <c r="F831" t="str">
        <f t="shared" si="12"/>
        <v>Dholbhanga Bazar, Sadullapur, Gaibandha 5735</v>
      </c>
      <c r="G831" t="str">
        <f>IFERROR(VLOOKUP(D831,Table14[],3,0),"")</f>
        <v>Sadullapur, Gaibandha 5710</v>
      </c>
      <c r="H831" t="str">
        <f>IF(LEN(Table13[[#This Row],[Vlookup_by_thana name]])=0,Table13[[#This Row],[vlookup_by_branch name]],Table13[[#This Row],[Vlookup_by_thana name]])</f>
        <v>Sadullapur, Gaibandha 5710</v>
      </c>
      <c r="I831" s="23"/>
      <c r="L831" s="96" t="s">
        <v>3126</v>
      </c>
    </row>
    <row r="832" spans="1:12" ht="16.5" thickTop="1" thickBot="1">
      <c r="A832" s="131" t="s">
        <v>3998</v>
      </c>
      <c r="B832" s="132" t="s">
        <v>2528</v>
      </c>
      <c r="C832" s="132" t="s">
        <v>3999</v>
      </c>
      <c r="D832" s="123" t="s">
        <v>1090</v>
      </c>
      <c r="E832" s="139" t="s">
        <v>1089</v>
      </c>
      <c r="F832" t="str">
        <f t="shared" si="12"/>
        <v/>
      </c>
      <c r="G832" t="str">
        <f>IFERROR(VLOOKUP(D832,Table14[],3,0),"")</f>
        <v/>
      </c>
      <c r="H832" s="143" t="s">
        <v>3115</v>
      </c>
      <c r="I832" s="23" t="s">
        <v>4268</v>
      </c>
      <c r="L832" s="96" t="s">
        <v>3115</v>
      </c>
    </row>
    <row r="833" spans="1:12" ht="16.5" thickTop="1" thickBot="1">
      <c r="A833" s="133" t="s">
        <v>4000</v>
      </c>
      <c r="B833" s="134" t="s">
        <v>2528</v>
      </c>
      <c r="C833" s="134" t="s">
        <v>4001</v>
      </c>
      <c r="D833" s="124" t="s">
        <v>1091</v>
      </c>
      <c r="E833" s="140" t="s">
        <v>1085</v>
      </c>
      <c r="F833" t="str">
        <f t="shared" si="12"/>
        <v>Station Road, Gaibandha 5700</v>
      </c>
      <c r="G833" t="str">
        <f>IFERROR(VLOOKUP(D833,Table14[],3,0),"")</f>
        <v/>
      </c>
      <c r="H833" t="str">
        <f>IF(LEN(Table13[[#This Row],[Vlookup_by_thana name]])=0,Table13[[#This Row],[vlookup_by_branch name]],Table13[[#This Row],[Vlookup_by_thana name]])</f>
        <v>Station Road, Gaibandha 5700</v>
      </c>
      <c r="I833" s="23"/>
      <c r="L833" s="96" t="s">
        <v>3116</v>
      </c>
    </row>
    <row r="834" spans="1:12" ht="16.5" thickTop="1" thickBot="1">
      <c r="A834" s="131" t="s">
        <v>4002</v>
      </c>
      <c r="B834" s="132" t="s">
        <v>2528</v>
      </c>
      <c r="C834" s="132" t="s">
        <v>4003</v>
      </c>
      <c r="D834" s="123" t="s">
        <v>1088</v>
      </c>
      <c r="E834" s="139" t="s">
        <v>1092</v>
      </c>
      <c r="F834" t="str">
        <f t="shared" si="12"/>
        <v>Kamarpara, Sadullapur, Gaibandha 5711</v>
      </c>
      <c r="G834" t="str">
        <f>IFERROR(VLOOKUP(D834,Table14[],3,0),"")</f>
        <v>Sadullapur, Gaibandha 5710</v>
      </c>
      <c r="H834" t="str">
        <f>IF(LEN(Table13[[#This Row],[Vlookup_by_thana name]])=0,Table13[[#This Row],[vlookup_by_branch name]],Table13[[#This Row],[Vlookup_by_thana name]])</f>
        <v>Sadullapur, Gaibandha 5710</v>
      </c>
      <c r="I834" s="23"/>
      <c r="L834" s="96" t="s">
        <v>3126</v>
      </c>
    </row>
    <row r="835" spans="1:12" ht="16.5" thickTop="1" thickBot="1">
      <c r="A835" s="133" t="s">
        <v>4004</v>
      </c>
      <c r="B835" s="134" t="s">
        <v>4005</v>
      </c>
      <c r="C835" s="134" t="s">
        <v>4006</v>
      </c>
      <c r="D835" s="124" t="s">
        <v>1088</v>
      </c>
      <c r="E835" s="140" t="s">
        <v>1093</v>
      </c>
      <c r="F835" t="str">
        <f t="shared" ref="F835:F898" si="13">IFERROR(VLOOKUP(E835,$A$2:$C$922,3,0),"")</f>
        <v/>
      </c>
      <c r="G835" t="str">
        <f>IFERROR(VLOOKUP(D835,Table14[],3,0),"")</f>
        <v>Sadullapur, Gaibandha 5710</v>
      </c>
      <c r="H835" t="str">
        <f>IF(LEN(Table13[[#This Row],[Vlookup_by_thana name]])=0,Table13[[#This Row],[vlookup_by_branch name]],Table13[[#This Row],[Vlookup_by_thana name]])</f>
        <v>Sadullapur, Gaibandha 5710</v>
      </c>
      <c r="I835" s="23"/>
      <c r="L835" s="96" t="s">
        <v>3126</v>
      </c>
    </row>
    <row r="836" spans="1:12" ht="16.5" thickTop="1" thickBot="1">
      <c r="A836" s="131" t="s">
        <v>4007</v>
      </c>
      <c r="B836" s="132" t="s">
        <v>4005</v>
      </c>
      <c r="C836" s="132" t="s">
        <v>4008</v>
      </c>
      <c r="D836" s="123" t="s">
        <v>1088</v>
      </c>
      <c r="E836" s="139" t="s">
        <v>1094</v>
      </c>
      <c r="F836" t="str">
        <f t="shared" si="13"/>
        <v>Rasulpur, Sandiapur, Sadullapur, Gaibandha 5711</v>
      </c>
      <c r="G836" t="str">
        <f>IFERROR(VLOOKUP(D836,Table14[],3,0),"")</f>
        <v>Sadullapur, Gaibandha 5710</v>
      </c>
      <c r="H836" t="str">
        <f>IF(LEN(Table13[[#This Row],[Vlookup_by_thana name]])=0,Table13[[#This Row],[vlookup_by_branch name]],Table13[[#This Row],[Vlookup_by_thana name]])</f>
        <v>Sadullapur, Gaibandha 5710</v>
      </c>
      <c r="I836" s="23"/>
      <c r="L836" s="96" t="s">
        <v>3126</v>
      </c>
    </row>
    <row r="837" spans="1:12" ht="16.5" thickTop="1" thickBot="1">
      <c r="A837" s="133" t="s">
        <v>4009</v>
      </c>
      <c r="B837" s="134" t="s">
        <v>4005</v>
      </c>
      <c r="C837" s="134" t="s">
        <v>4010</v>
      </c>
      <c r="D837" s="124" t="s">
        <v>1088</v>
      </c>
      <c r="E837" s="140" t="s">
        <v>1088</v>
      </c>
      <c r="F837" t="str">
        <f t="shared" si="13"/>
        <v>Sadullapur, Gaibandha 5710</v>
      </c>
      <c r="G837" t="str">
        <f>IFERROR(VLOOKUP(D837,Table14[],3,0),"")</f>
        <v>Sadullapur, Gaibandha 5710</v>
      </c>
      <c r="H837" t="str">
        <f>IF(LEN(Table13[[#This Row],[Vlookup_by_thana name]])=0,Table13[[#This Row],[vlookup_by_branch name]],Table13[[#This Row],[Vlookup_by_thana name]])</f>
        <v>Sadullapur, Gaibandha 5710</v>
      </c>
      <c r="I837" s="23"/>
      <c r="L837" s="96" t="s">
        <v>3126</v>
      </c>
    </row>
    <row r="838" spans="1:12" ht="16.5" thickTop="1" thickBot="1">
      <c r="A838" s="131" t="s">
        <v>4011</v>
      </c>
      <c r="B838" s="132" t="s">
        <v>4005</v>
      </c>
      <c r="C838" s="132" t="s">
        <v>4012</v>
      </c>
      <c r="D838" s="123" t="s">
        <v>1086</v>
      </c>
      <c r="E838" s="139" t="s">
        <v>1095</v>
      </c>
      <c r="F838" t="str">
        <f t="shared" si="13"/>
        <v>Saghata Bazar, Saghata, Gaibandha 5751</v>
      </c>
      <c r="G838" t="str">
        <f>IFERROR(VLOOKUP(D838,Table14[],3,0),"")</f>
        <v/>
      </c>
      <c r="H838" t="str">
        <f>IF(LEN(Table13[[#This Row],[Vlookup_by_thana name]])=0,Table13[[#This Row],[vlookup_by_branch name]],Table13[[#This Row],[Vlookup_by_thana name]])</f>
        <v>Saghata Bazar, Saghata, Gaibandha 5751</v>
      </c>
      <c r="I838" s="23"/>
      <c r="L838" s="96" t="s">
        <v>3128</v>
      </c>
    </row>
    <row r="839" spans="1:12" ht="16.5" thickTop="1" thickBot="1">
      <c r="A839" s="133" t="s">
        <v>4013</v>
      </c>
      <c r="B839" s="134" t="s">
        <v>4005</v>
      </c>
      <c r="C839" s="134" t="s">
        <v>4014</v>
      </c>
      <c r="D839" s="124" t="s">
        <v>1097</v>
      </c>
      <c r="E839" s="140" t="s">
        <v>1096</v>
      </c>
      <c r="F839" t="str">
        <f t="shared" si="13"/>
        <v/>
      </c>
      <c r="G839" t="str">
        <f>IFERROR(VLOOKUP(D839,Table14[],3,0),"")</f>
        <v>Sundarganj, Gaibandha 5720</v>
      </c>
      <c r="H839" t="str">
        <f>IF(LEN(Table13[[#This Row],[Vlookup_by_thana name]])=0,Table13[[#This Row],[vlookup_by_branch name]],Table13[[#This Row],[Vlookup_by_thana name]])</f>
        <v>Sundarganj, Gaibandha 5720</v>
      </c>
      <c r="I839" s="23"/>
      <c r="L839" s="96" t="s">
        <v>3130</v>
      </c>
    </row>
    <row r="840" spans="1:12" ht="16.5" thickTop="1" thickBot="1">
      <c r="A840" s="131" t="s">
        <v>4015</v>
      </c>
      <c r="B840" s="132" t="s">
        <v>4005</v>
      </c>
      <c r="C840" s="132" t="s">
        <v>4016</v>
      </c>
      <c r="D840" s="123" t="s">
        <v>1097</v>
      </c>
      <c r="E840" s="139" t="s">
        <v>1098</v>
      </c>
      <c r="F840" t="str">
        <f t="shared" si="13"/>
        <v/>
      </c>
      <c r="G840" t="str">
        <f>IFERROR(VLOOKUP(D840,Table14[],3,0),"")</f>
        <v>Sundarganj, Gaibandha 5720</v>
      </c>
      <c r="H840" t="str">
        <f>IF(LEN(Table13[[#This Row],[Vlookup_by_thana name]])=0,Table13[[#This Row],[vlookup_by_branch name]],Table13[[#This Row],[Vlookup_by_thana name]])</f>
        <v>Sundarganj, Gaibandha 5720</v>
      </c>
      <c r="I840" s="23"/>
      <c r="L840" s="96" t="s">
        <v>3130</v>
      </c>
    </row>
    <row r="841" spans="1:12" ht="16.5" thickTop="1" thickBot="1">
      <c r="A841" s="133" t="s">
        <v>4017</v>
      </c>
      <c r="B841" s="134" t="s">
        <v>4005</v>
      </c>
      <c r="C841" s="134" t="s">
        <v>4018</v>
      </c>
      <c r="D841" s="124" t="s">
        <v>1099</v>
      </c>
      <c r="E841" s="140" t="s">
        <v>1099</v>
      </c>
      <c r="F841" t="str">
        <f t="shared" si="13"/>
        <v>Rail Gate, Akkelpur, Joypurhat 5940</v>
      </c>
      <c r="G841" t="str">
        <f>IFERROR(VLOOKUP(D841,Table14[],3,0),"")</f>
        <v>Rail Gate, Akkelpur, Joypurhat 5940</v>
      </c>
      <c r="H841" t="str">
        <f>IF(LEN(Table13[[#This Row],[Vlookup_by_thana name]])=0,Table13[[#This Row],[vlookup_by_branch name]],Table13[[#This Row],[Vlookup_by_thana name]])</f>
        <v>Rail Gate, Akkelpur, Joypurhat 5940</v>
      </c>
      <c r="I841" s="23"/>
      <c r="L841" s="96" t="s">
        <v>3289</v>
      </c>
    </row>
    <row r="842" spans="1:12" ht="16.5" thickTop="1" thickBot="1">
      <c r="A842" s="131" t="s">
        <v>4019</v>
      </c>
      <c r="B842" s="132" t="s">
        <v>4005</v>
      </c>
      <c r="C842" s="132" t="s">
        <v>4020</v>
      </c>
      <c r="D842" s="123" t="s">
        <v>1101</v>
      </c>
      <c r="E842" s="139" t="s">
        <v>1100</v>
      </c>
      <c r="F842" t="str">
        <f t="shared" si="13"/>
        <v>Awlai Union, Panchbibi, Joypurhat 5910</v>
      </c>
      <c r="G842" t="str">
        <f>IFERROR(VLOOKUP(D842,Table14[],3,0),"")</f>
        <v/>
      </c>
      <c r="H842" t="str">
        <f>IF(LEN(Table13[[#This Row],[Vlookup_by_thana name]])=0,Table13[[#This Row],[vlookup_by_branch name]],Table13[[#This Row],[Vlookup_by_thana name]])</f>
        <v>Awlai Union, Panchbibi, Joypurhat 5910</v>
      </c>
      <c r="I842" s="23"/>
      <c r="L842" s="96" t="s">
        <v>3291</v>
      </c>
    </row>
    <row r="843" spans="1:12" ht="16.5" thickTop="1" thickBot="1">
      <c r="A843" s="133" t="s">
        <v>4021</v>
      </c>
      <c r="B843" s="134" t="s">
        <v>4005</v>
      </c>
      <c r="C843" s="134" t="s">
        <v>4022</v>
      </c>
      <c r="D843" s="124" t="s">
        <v>405</v>
      </c>
      <c r="E843" s="140" t="s">
        <v>1102</v>
      </c>
      <c r="F843" t="str">
        <f t="shared" si="13"/>
        <v/>
      </c>
      <c r="G843" t="str">
        <f>IFERROR(VLOOKUP(D843,Table14[],3,0),"")</f>
        <v/>
      </c>
      <c r="H843" s="143" t="s">
        <v>3293</v>
      </c>
      <c r="I843" s="23" t="s">
        <v>4181</v>
      </c>
      <c r="L843" s="96" t="s">
        <v>3293</v>
      </c>
    </row>
    <row r="844" spans="1:12" ht="16.5" thickTop="1" thickBot="1">
      <c r="A844" s="131" t="s">
        <v>2743</v>
      </c>
      <c r="B844" s="132" t="s">
        <v>4005</v>
      </c>
      <c r="C844" s="132" t="s">
        <v>4023</v>
      </c>
      <c r="D844" s="123" t="s">
        <v>405</v>
      </c>
      <c r="E844" s="139" t="s">
        <v>1103</v>
      </c>
      <c r="F844" t="str">
        <f t="shared" si="13"/>
        <v>Sader Road, Joypurhat 5900</v>
      </c>
      <c r="G844" t="str">
        <f>IFERROR(VLOOKUP(D844,Table14[],3,0),"")</f>
        <v/>
      </c>
      <c r="H844" t="str">
        <f>IF(LEN(Table13[[#This Row],[Vlookup_by_thana name]])=0,Table13[[#This Row],[vlookup_by_branch name]],Table13[[#This Row],[Vlookup_by_thana name]])</f>
        <v>Sader Road, Joypurhat 5900</v>
      </c>
      <c r="I844" s="23"/>
      <c r="L844" s="96" t="s">
        <v>3294</v>
      </c>
    </row>
    <row r="845" spans="1:12" ht="16.5" thickTop="1" thickBot="1">
      <c r="A845" s="133" t="s">
        <v>4024</v>
      </c>
      <c r="B845" s="134" t="s">
        <v>4005</v>
      </c>
      <c r="C845" s="134" t="s">
        <v>4025</v>
      </c>
      <c r="D845" s="124" t="s">
        <v>1104</v>
      </c>
      <c r="E845" s="140" t="s">
        <v>1104</v>
      </c>
      <c r="F845" t="str">
        <f t="shared" si="13"/>
        <v>Kalai, Joypurhat 5930</v>
      </c>
      <c r="G845" t="str">
        <f>IFERROR(VLOOKUP(D845,Table14[],3,0),"")</f>
        <v>Kalai, Joypurhat 5930</v>
      </c>
      <c r="H845" t="str">
        <f>IF(LEN(Table13[[#This Row],[Vlookup_by_thana name]])=0,Table13[[#This Row],[vlookup_by_branch name]],Table13[[#This Row],[Vlookup_by_thana name]])</f>
        <v>Kalai, Joypurhat 5930</v>
      </c>
      <c r="I845" s="23"/>
      <c r="L845" s="96" t="s">
        <v>3298</v>
      </c>
    </row>
    <row r="846" spans="1:12" ht="16.5" thickTop="1" thickBot="1">
      <c r="A846" s="131" t="s">
        <v>4026</v>
      </c>
      <c r="B846" s="132" t="s">
        <v>4005</v>
      </c>
      <c r="C846" s="132" t="s">
        <v>4027</v>
      </c>
      <c r="D846" s="123" t="s">
        <v>1101</v>
      </c>
      <c r="E846" s="139" t="s">
        <v>1105</v>
      </c>
      <c r="F846" t="str">
        <f t="shared" si="13"/>
        <v>Kushumba, Panchbibi, Joypurhat 5910</v>
      </c>
      <c r="G846" t="str">
        <f>IFERROR(VLOOKUP(D846,Table14[],3,0),"")</f>
        <v/>
      </c>
      <c r="H846" t="str">
        <f>IF(LEN(Table13[[#This Row],[Vlookup_by_thana name]])=0,Table13[[#This Row],[vlookup_by_branch name]],Table13[[#This Row],[Vlookup_by_thana name]])</f>
        <v>Kushumba, Panchbibi, Joypurhat 5910</v>
      </c>
      <c r="I846" s="23"/>
      <c r="L846" s="96" t="s">
        <v>3300</v>
      </c>
    </row>
    <row r="847" spans="1:12" ht="16.5" thickTop="1" thickBot="1">
      <c r="A847" s="133" t="s">
        <v>4028</v>
      </c>
      <c r="B847" s="134" t="s">
        <v>4005</v>
      </c>
      <c r="C847" s="134" t="s">
        <v>4029</v>
      </c>
      <c r="D847" s="124" t="s">
        <v>1104</v>
      </c>
      <c r="E847" s="140" t="s">
        <v>1106</v>
      </c>
      <c r="F847" t="str">
        <f t="shared" si="13"/>
        <v>Matrai, Kalai, Joypurhat 5930</v>
      </c>
      <c r="G847" t="str">
        <f>IFERROR(VLOOKUP(D847,Table14[],3,0),"")</f>
        <v>Kalai, Joypurhat 5930</v>
      </c>
      <c r="H847" t="str">
        <f>IF(LEN(Table13[[#This Row],[Vlookup_by_thana name]])=0,Table13[[#This Row],[vlookup_by_branch name]],Table13[[#This Row],[Vlookup_by_thana name]])</f>
        <v>Kalai, Joypurhat 5930</v>
      </c>
      <c r="I847" s="23"/>
      <c r="L847" s="96" t="s">
        <v>3298</v>
      </c>
    </row>
    <row r="848" spans="1:12" ht="16.5" thickTop="1" thickBot="1">
      <c r="A848" s="131" t="s">
        <v>4030</v>
      </c>
      <c r="B848" s="132" t="s">
        <v>4005</v>
      </c>
      <c r="C848" s="132" t="s">
        <v>4031</v>
      </c>
      <c r="D848" s="123" t="s">
        <v>1101</v>
      </c>
      <c r="E848" s="139" t="s">
        <v>1107</v>
      </c>
      <c r="F848" t="str">
        <f t="shared" si="13"/>
        <v>Panchbibi, Joypurhat 5910</v>
      </c>
      <c r="G848" t="str">
        <f>IFERROR(VLOOKUP(D848,Table14[],3,0),"")</f>
        <v/>
      </c>
      <c r="H848" t="str">
        <f>IF(LEN(Table13[[#This Row],[Vlookup_by_thana name]])=0,Table13[[#This Row],[vlookup_by_branch name]],Table13[[#This Row],[Vlookup_by_thana name]])</f>
        <v>Panchbibi, Joypurhat 5910</v>
      </c>
      <c r="I848" s="23"/>
      <c r="L848" s="96" t="s">
        <v>3304</v>
      </c>
    </row>
    <row r="849" spans="1:12" ht="16.5" thickTop="1" thickBot="1">
      <c r="A849" s="133" t="s">
        <v>4032</v>
      </c>
      <c r="B849" s="134" t="s">
        <v>4005</v>
      </c>
      <c r="C849" s="134" t="s">
        <v>4033</v>
      </c>
      <c r="D849" s="124" t="s">
        <v>1110</v>
      </c>
      <c r="E849" s="140" t="s">
        <v>1108</v>
      </c>
      <c r="F849" t="str">
        <f t="shared" si="13"/>
        <v/>
      </c>
      <c r="G849" t="str">
        <f>IFERROR(VLOOKUP(D849,Table14[],3,0),"")</f>
        <v/>
      </c>
      <c r="H849" s="143" t="s">
        <v>3393</v>
      </c>
      <c r="I849" s="23" t="s">
        <v>4268</v>
      </c>
      <c r="L849" s="96" t="s">
        <v>3393</v>
      </c>
    </row>
    <row r="850" spans="1:12" ht="16.5" thickTop="1" thickBot="1">
      <c r="A850" s="131" t="s">
        <v>4034</v>
      </c>
      <c r="B850" s="132" t="s">
        <v>4005</v>
      </c>
      <c r="C850" s="132" t="s">
        <v>4035</v>
      </c>
      <c r="D850" s="123" t="s">
        <v>1111</v>
      </c>
      <c r="E850" s="139" t="s">
        <v>1111</v>
      </c>
      <c r="F850" t="str">
        <f t="shared" si="13"/>
        <v>Chilmari, Kurigram 5630</v>
      </c>
      <c r="G850" t="str">
        <f>IFERROR(VLOOKUP(D850,Table14[],3,0),"")</f>
        <v>Chilmari, Kurigram 5630</v>
      </c>
      <c r="H850" t="str">
        <f>IF(LEN(Table13[[#This Row],[Vlookup_by_thana name]])=0,Table13[[#This Row],[vlookup_by_branch name]],Table13[[#This Row],[Vlookup_by_thana name]])</f>
        <v>Chilmari, Kurigram 5630</v>
      </c>
      <c r="I850" s="23"/>
      <c r="L850" s="96" t="s">
        <v>3397</v>
      </c>
    </row>
    <row r="851" spans="1:12" ht="16.5" thickTop="1" thickBot="1">
      <c r="A851" s="133" t="s">
        <v>4036</v>
      </c>
      <c r="B851" s="134" t="s">
        <v>4005</v>
      </c>
      <c r="C851" s="134" t="s">
        <v>4037</v>
      </c>
      <c r="D851" s="124" t="s">
        <v>1112</v>
      </c>
      <c r="E851" s="140" t="s">
        <v>1109</v>
      </c>
      <c r="F851" t="str">
        <f t="shared" si="13"/>
        <v>Dadamore, Kurigram 5600</v>
      </c>
      <c r="G851" t="str">
        <f>IFERROR(VLOOKUP(D851,Table14[],3,0),"")</f>
        <v/>
      </c>
      <c r="H851" t="str">
        <f>IF(LEN(Table13[[#This Row],[Vlookup_by_thana name]])=0,Table13[[#This Row],[vlookup_by_branch name]],Table13[[#This Row],[Vlookup_by_thana name]])</f>
        <v>Dadamore, Kurigram 5600</v>
      </c>
      <c r="I851" s="23"/>
      <c r="L851" s="96" t="s">
        <v>3400</v>
      </c>
    </row>
    <row r="852" spans="1:12" ht="16.5" thickTop="1" thickBot="1">
      <c r="A852" s="131" t="s">
        <v>2613</v>
      </c>
      <c r="B852" s="132" t="s">
        <v>4005</v>
      </c>
      <c r="C852" s="132" t="s">
        <v>4038</v>
      </c>
      <c r="D852" s="123" t="s">
        <v>1110</v>
      </c>
      <c r="E852" s="139" t="s">
        <v>1110</v>
      </c>
      <c r="F852" t="str">
        <f t="shared" si="13"/>
        <v/>
      </c>
      <c r="G852" t="str">
        <f>IFERROR(VLOOKUP(D852,Table14[],3,0),"")</f>
        <v/>
      </c>
      <c r="H852" s="143" t="s">
        <v>3402</v>
      </c>
      <c r="I852" s="23" t="s">
        <v>4268</v>
      </c>
      <c r="L852" s="96" t="s">
        <v>3402</v>
      </c>
    </row>
    <row r="853" spans="1:12" ht="16.5" thickTop="1" thickBot="1">
      <c r="A853" s="133" t="s">
        <v>4039</v>
      </c>
      <c r="B853" s="134" t="s">
        <v>4005</v>
      </c>
      <c r="C853" s="134" t="s">
        <v>4040</v>
      </c>
      <c r="D853" s="124" t="s">
        <v>894</v>
      </c>
      <c r="E853" s="140" t="s">
        <v>1113</v>
      </c>
      <c r="F853" t="str">
        <f t="shared" si="13"/>
        <v/>
      </c>
      <c r="G853" t="str">
        <f>IFERROR(VLOOKUP(D853,Table14[],3,0),"")</f>
        <v>Rajarhat, Ramnagar, Jessore 7400</v>
      </c>
      <c r="H853" t="str">
        <f>IF(LEN(Table13[[#This Row],[Vlookup_by_thana name]])=0,Table13[[#This Row],[vlookup_by_branch name]],Table13[[#This Row],[Vlookup_by_thana name]])</f>
        <v>Rajarhat, Ramnagar, Jessore 7400</v>
      </c>
      <c r="I853" s="23"/>
      <c r="L853" s="96" t="s">
        <v>3260</v>
      </c>
    </row>
    <row r="854" spans="1:12" ht="16.5" thickTop="1" thickBot="1">
      <c r="A854" s="131" t="s">
        <v>4041</v>
      </c>
      <c r="B854" s="132" t="s">
        <v>4005</v>
      </c>
      <c r="C854" s="132" t="s">
        <v>4042</v>
      </c>
      <c r="D854" s="123" t="s">
        <v>1114</v>
      </c>
      <c r="E854" s="139" t="s">
        <v>1114</v>
      </c>
      <c r="F854" t="str">
        <f t="shared" si="13"/>
        <v>KC Road, Ulipur, Kurigram 5620</v>
      </c>
      <c r="G854" t="str">
        <f>IFERROR(VLOOKUP(D854,Table14[],3,0),"")</f>
        <v>KC Road, Ulipur, Kurigram 5620</v>
      </c>
      <c r="H854" t="str">
        <f>IF(LEN(Table13[[#This Row],[Vlookup_by_thana name]])=0,Table13[[#This Row],[vlookup_by_branch name]],Table13[[#This Row],[Vlookup_by_thana name]])</f>
        <v>KC Road, Ulipur, Kurigram 5620</v>
      </c>
      <c r="I854" s="23"/>
      <c r="L854" s="96" t="s">
        <v>3407</v>
      </c>
    </row>
    <row r="855" spans="1:12" ht="16.5" thickTop="1" thickBot="1">
      <c r="A855" s="133" t="s">
        <v>4043</v>
      </c>
      <c r="B855" s="134" t="s">
        <v>4044</v>
      </c>
      <c r="C855" s="134" t="s">
        <v>4045</v>
      </c>
      <c r="D855" s="124" t="s">
        <v>1115</v>
      </c>
      <c r="E855" s="140" t="s">
        <v>1115</v>
      </c>
      <c r="F855" t="str">
        <f t="shared" si="13"/>
        <v>Dewaner Khamer, Bhurungamari, Kurigram 5600</v>
      </c>
      <c r="G855" t="str">
        <f>IFERROR(VLOOKUP(D855,Table14[],3,0),"")</f>
        <v>Dewaner Khamer, Bhurungamari, Kurigram 5600</v>
      </c>
      <c r="H855" t="str">
        <f>IF(LEN(Table13[[#This Row],[Vlookup_by_thana name]])=0,Table13[[#This Row],[vlookup_by_branch name]],Table13[[#This Row],[Vlookup_by_thana name]])</f>
        <v>Dewaner Khamer, Bhurungamari, Kurigram 5600</v>
      </c>
      <c r="I855" s="23"/>
      <c r="L855" s="96" t="s">
        <v>3395</v>
      </c>
    </row>
    <row r="856" spans="1:12" ht="16.5" thickTop="1" thickBot="1">
      <c r="A856" s="131" t="s">
        <v>4046</v>
      </c>
      <c r="B856" s="132" t="s">
        <v>4044</v>
      </c>
      <c r="C856" s="132" t="s">
        <v>4047</v>
      </c>
      <c r="D856" s="123" t="s">
        <v>894</v>
      </c>
      <c r="E856" s="139" t="s">
        <v>894</v>
      </c>
      <c r="F856" t="str">
        <f t="shared" si="13"/>
        <v>Rajarhat, Ramnagar, Jessore 7400</v>
      </c>
      <c r="G856" t="str">
        <f>IFERROR(VLOOKUP(D856,Table14[],3,0),"")</f>
        <v>Rajarhat, Ramnagar, Jessore 7400</v>
      </c>
      <c r="H856" t="str">
        <f>IF(LEN(Table13[[#This Row],[Vlookup_by_thana name]])=0,Table13[[#This Row],[vlookup_by_branch name]],Table13[[#This Row],[Vlookup_by_thana name]])</f>
        <v>Rajarhat, Ramnagar, Jessore 7400</v>
      </c>
      <c r="I856" s="23"/>
      <c r="L856" s="96" t="s">
        <v>3260</v>
      </c>
    </row>
    <row r="857" spans="1:12" ht="16.5" thickTop="1" thickBot="1">
      <c r="A857" s="133" t="s">
        <v>4048</v>
      </c>
      <c r="B857" s="134" t="s">
        <v>4044</v>
      </c>
      <c r="C857" s="134" t="s">
        <v>4049</v>
      </c>
      <c r="D857" s="124" t="s">
        <v>1071</v>
      </c>
      <c r="E857" s="140" t="s">
        <v>1071</v>
      </c>
      <c r="F857" t="str">
        <f t="shared" si="13"/>
        <v/>
      </c>
      <c r="G857" t="str">
        <f>IFERROR(VLOOKUP(D857,Table14[],3,0),"")</f>
        <v/>
      </c>
      <c r="H857" s="149" t="s">
        <v>4283</v>
      </c>
      <c r="I857" s="23" t="s">
        <v>4195</v>
      </c>
      <c r="L857" s="96" t="s">
        <v>4283</v>
      </c>
    </row>
    <row r="858" spans="1:12" ht="16.5" thickTop="1" thickBot="1">
      <c r="A858" s="131" t="s">
        <v>4050</v>
      </c>
      <c r="B858" s="132" t="s">
        <v>4044</v>
      </c>
      <c r="C858" s="132" t="s">
        <v>4051</v>
      </c>
      <c r="D858" s="123" t="s">
        <v>749</v>
      </c>
      <c r="E858" s="139" t="s">
        <v>748</v>
      </c>
      <c r="F858" t="str">
        <f t="shared" si="13"/>
        <v>Goshala Road, Lalmonirhat 5500</v>
      </c>
      <c r="G858" t="str">
        <f>IFERROR(VLOOKUP(D858,Table14[],3,0),"")</f>
        <v/>
      </c>
      <c r="H858" t="str">
        <f>IF(LEN(Table13[[#This Row],[Vlookup_by_thana name]])=0,Table13[[#This Row],[vlookup_by_branch name]],Table13[[#This Row],[Vlookup_by_thana name]])</f>
        <v>Goshala Road, Lalmonirhat 5500</v>
      </c>
      <c r="I858" s="23"/>
      <c r="L858" s="96" t="s">
        <v>3473</v>
      </c>
    </row>
    <row r="859" spans="1:12" ht="16.5" thickTop="1" thickBot="1">
      <c r="A859" s="133" t="s">
        <v>4044</v>
      </c>
      <c r="B859" s="134" t="s">
        <v>4044</v>
      </c>
      <c r="C859" s="134" t="s">
        <v>4052</v>
      </c>
      <c r="D859" s="124" t="s">
        <v>1116</v>
      </c>
      <c r="E859" s="140" t="s">
        <v>1116</v>
      </c>
      <c r="F859" t="str">
        <f t="shared" si="13"/>
        <v>Bagatipara, Laxmanhati, Natore 6410</v>
      </c>
      <c r="G859" t="str">
        <f>IFERROR(VLOOKUP(D859,Table14[],3,0),"")</f>
        <v>Bagatipara, Laxmanhati, Natore 6410</v>
      </c>
      <c r="H859" t="str">
        <f>IF(LEN(Table13[[#This Row],[Vlookup_by_thana name]])=0,Table13[[#This Row],[vlookup_by_branch name]],Table13[[#This Row],[Vlookup_by_thana name]])</f>
        <v>Bagatipara, Laxmanhati, Natore 6410</v>
      </c>
      <c r="I859" s="23"/>
      <c r="L859" s="96" t="s">
        <v>3701</v>
      </c>
    </row>
    <row r="860" spans="1:12" ht="16.5" thickTop="1" thickBot="1">
      <c r="A860" s="131" t="s">
        <v>4053</v>
      </c>
      <c r="B860" s="132" t="s">
        <v>4054</v>
      </c>
      <c r="C860" s="132" t="s">
        <v>4055</v>
      </c>
      <c r="D860" s="123" t="s">
        <v>1117</v>
      </c>
      <c r="E860" s="139" t="s">
        <v>349</v>
      </c>
      <c r="F860" t="str">
        <f t="shared" si="13"/>
        <v>Gopalpur, Lalpur, Natore 6420</v>
      </c>
      <c r="G860" t="str">
        <f>IFERROR(VLOOKUP(D860,Table14[],3,0),"")</f>
        <v/>
      </c>
      <c r="H860" t="str">
        <f>IF(LEN(Table13[[#This Row],[Vlookup_by_thana name]])=0,Table13[[#This Row],[vlookup_by_branch name]],Table13[[#This Row],[Vlookup_by_thana name]])</f>
        <v>Gopalpur, Lalpur, Natore 6420</v>
      </c>
      <c r="I860" s="23"/>
      <c r="L860" s="96" t="s">
        <v>3705</v>
      </c>
    </row>
    <row r="861" spans="1:12" ht="16.5" thickTop="1" thickBot="1">
      <c r="A861" s="133" t="s">
        <v>4056</v>
      </c>
      <c r="B861" s="134" t="s">
        <v>4054</v>
      </c>
      <c r="C861" s="134" t="s">
        <v>4057</v>
      </c>
      <c r="D861" s="124" t="s">
        <v>411</v>
      </c>
      <c r="E861" s="140" t="s">
        <v>1118</v>
      </c>
      <c r="F861" t="str">
        <f t="shared" si="13"/>
        <v>Halsha, Biparhalsha, Natore 6400</v>
      </c>
      <c r="G861" t="str">
        <f>IFERROR(VLOOKUP(D861,Table14[],3,0),"")</f>
        <v/>
      </c>
      <c r="H861" t="str">
        <f>IF(LEN(Table13[[#This Row],[Vlookup_by_thana name]])=0,Table13[[#This Row],[vlookup_by_branch name]],Table13[[#This Row],[Vlookup_by_thana name]])</f>
        <v>Halsha, Biparhalsha, Natore 6400</v>
      </c>
      <c r="I861" s="23"/>
      <c r="L861" s="96" t="s">
        <v>3707</v>
      </c>
    </row>
    <row r="862" spans="1:12" ht="16.5" thickTop="1" thickBot="1">
      <c r="A862" s="131" t="s">
        <v>4058</v>
      </c>
      <c r="B862" s="132" t="s">
        <v>4054</v>
      </c>
      <c r="C862" s="132" t="s">
        <v>4059</v>
      </c>
      <c r="D862" s="123" t="s">
        <v>1120</v>
      </c>
      <c r="E862" s="139" t="s">
        <v>1119</v>
      </c>
      <c r="F862" t="str">
        <f t="shared" si="13"/>
        <v>Laxmikole, Baraigram Natore 6430</v>
      </c>
      <c r="G862" t="str">
        <f>IFERROR(VLOOKUP(D862,Table14[],3,0),"")</f>
        <v/>
      </c>
      <c r="H862" t="str">
        <f>IF(LEN(Table13[[#This Row],[Vlookup_by_thana name]])=0,Table13[[#This Row],[vlookup_by_branch name]],Table13[[#This Row],[Vlookup_by_thana name]])</f>
        <v>Laxmikole, Baraigram Natore 6430</v>
      </c>
      <c r="I862" s="23"/>
      <c r="L862" s="96" t="s">
        <v>3709</v>
      </c>
    </row>
    <row r="863" spans="1:12" ht="16.5" thickTop="1" thickBot="1">
      <c r="A863" s="133" t="s">
        <v>4060</v>
      </c>
      <c r="B863" s="134" t="s">
        <v>4054</v>
      </c>
      <c r="C863" s="134" t="s">
        <v>4061</v>
      </c>
      <c r="D863" s="124" t="s">
        <v>411</v>
      </c>
      <c r="E863" s="140" t="s">
        <v>1121</v>
      </c>
      <c r="F863" t="str">
        <f t="shared" si="13"/>
        <v/>
      </c>
      <c r="G863" t="str">
        <f>IFERROR(VLOOKUP(D863,Table14[],3,0),"")</f>
        <v/>
      </c>
      <c r="H863" s="143" t="s">
        <v>3705</v>
      </c>
      <c r="I863" s="23" t="s">
        <v>4268</v>
      </c>
      <c r="L863" s="96" t="s">
        <v>3705</v>
      </c>
    </row>
    <row r="864" spans="1:12" ht="16.5" thickTop="1" thickBot="1">
      <c r="A864" s="131" t="s">
        <v>4062</v>
      </c>
      <c r="B864" s="132" t="s">
        <v>4054</v>
      </c>
      <c r="C864" s="132" t="s">
        <v>4063</v>
      </c>
      <c r="D864" s="123" t="s">
        <v>411</v>
      </c>
      <c r="E864" s="139" t="s">
        <v>407</v>
      </c>
      <c r="F864" t="str">
        <f t="shared" si="13"/>
        <v>Kanaikhali, Natore 6400</v>
      </c>
      <c r="G864" t="str">
        <f>IFERROR(VLOOKUP(D864,Table14[],3,0),"")</f>
        <v/>
      </c>
      <c r="H864" t="str">
        <f>IF(LEN(Table13[[#This Row],[Vlookup_by_thana name]])=0,Table13[[#This Row],[vlookup_by_branch name]],Table13[[#This Row],[Vlookup_by_thana name]])</f>
        <v>Kanaikhali, Natore 6400</v>
      </c>
      <c r="I864" s="23"/>
      <c r="L864" s="96" t="s">
        <v>3712</v>
      </c>
    </row>
    <row r="865" spans="1:12" ht="16.5" thickTop="1" thickBot="1">
      <c r="A865" s="133" t="s">
        <v>4064</v>
      </c>
      <c r="B865" s="134" t="s">
        <v>4054</v>
      </c>
      <c r="C865" s="134" t="s">
        <v>4065</v>
      </c>
      <c r="D865" s="124" t="s">
        <v>408</v>
      </c>
      <c r="E865" s="140" t="s">
        <v>1122</v>
      </c>
      <c r="F865" t="str">
        <f t="shared" si="13"/>
        <v>Nazirpur, Guruduspur, Natore 6440</v>
      </c>
      <c r="G865" t="str">
        <f>IFERROR(VLOOKUP(D865,Table14[],3,0),"")</f>
        <v/>
      </c>
      <c r="H865" t="str">
        <f>IF(LEN(Table13[[#This Row],[Vlookup_by_thana name]])=0,Table13[[#This Row],[vlookup_by_branch name]],Table13[[#This Row],[Vlookup_by_thana name]])</f>
        <v>Nazirpur, Guruduspur, Natore 6440</v>
      </c>
      <c r="I865" s="23"/>
      <c r="L865" s="96" t="s">
        <v>3716</v>
      </c>
    </row>
    <row r="866" spans="1:12" ht="16.5" thickTop="1" thickBot="1">
      <c r="A866" s="131" t="s">
        <v>4066</v>
      </c>
      <c r="B866" s="132" t="s">
        <v>4054</v>
      </c>
      <c r="C866" s="132" t="s">
        <v>4067</v>
      </c>
      <c r="D866" s="123" t="s">
        <v>1120</v>
      </c>
      <c r="E866" s="139" t="s">
        <v>1123</v>
      </c>
      <c r="F866" t="str">
        <f t="shared" si="13"/>
        <v/>
      </c>
      <c r="G866" t="str">
        <f>IFERROR(VLOOKUP(D866,Table14[],3,0),"")</f>
        <v/>
      </c>
      <c r="H866" s="143" t="s">
        <v>3721</v>
      </c>
      <c r="I866" s="23" t="s">
        <v>4268</v>
      </c>
      <c r="L866" s="96" t="s">
        <v>3721</v>
      </c>
    </row>
    <row r="867" spans="1:12" ht="16.5" thickTop="1" thickBot="1">
      <c r="A867" s="133" t="s">
        <v>4068</v>
      </c>
      <c r="B867" s="134" t="s">
        <v>4054</v>
      </c>
      <c r="C867" s="134" t="s">
        <v>4069</v>
      </c>
      <c r="D867" s="124" t="s">
        <v>1124</v>
      </c>
      <c r="E867" s="140" t="s">
        <v>1124</v>
      </c>
      <c r="F867" t="str">
        <f t="shared" si="13"/>
        <v>Singra, Natore 6450</v>
      </c>
      <c r="G867" t="str">
        <f>IFERROR(VLOOKUP(D867,Table14[],3,0),"")</f>
        <v>Singra, Natore 6450</v>
      </c>
      <c r="H867" t="str">
        <f>IF(LEN(Table13[[#This Row],[Vlookup_by_thana name]])=0,Table13[[#This Row],[vlookup_by_branch name]],Table13[[#This Row],[Vlookup_by_thana name]])</f>
        <v>Singra, Natore 6450</v>
      </c>
      <c r="I867" s="23"/>
      <c r="L867" s="96" t="s">
        <v>3723</v>
      </c>
    </row>
    <row r="868" spans="1:12" ht="16.5" thickTop="1" thickBot="1">
      <c r="A868" s="131" t="s">
        <v>2436</v>
      </c>
      <c r="B868" s="132" t="s">
        <v>4054</v>
      </c>
      <c r="C868" s="132" t="s">
        <v>4070</v>
      </c>
      <c r="D868" s="123" t="s">
        <v>411</v>
      </c>
      <c r="E868" s="139" t="s">
        <v>1125</v>
      </c>
      <c r="F868" t="str">
        <f t="shared" si="13"/>
        <v/>
      </c>
      <c r="G868" t="str">
        <f>IFERROR(VLOOKUP(D868,Table14[],3,0),"")</f>
        <v/>
      </c>
      <c r="H868" s="143" t="s">
        <v>3714</v>
      </c>
      <c r="I868" s="23" t="s">
        <v>4268</v>
      </c>
      <c r="L868" s="96" t="s">
        <v>3714</v>
      </c>
    </row>
    <row r="869" spans="1:12" ht="16.5" thickTop="1" thickBot="1">
      <c r="A869" s="133" t="s">
        <v>4071</v>
      </c>
      <c r="B869" s="134" t="s">
        <v>4054</v>
      </c>
      <c r="C869" s="134" t="s">
        <v>4072</v>
      </c>
      <c r="D869" s="124" t="s">
        <v>1116</v>
      </c>
      <c r="E869" s="140" t="s">
        <v>1126</v>
      </c>
      <c r="F869" t="str">
        <f t="shared" si="13"/>
        <v/>
      </c>
      <c r="G869" t="str">
        <f>IFERROR(VLOOKUP(D869,Table14[],3,0),"")</f>
        <v>Bagatipara, Laxmanhati, Natore 6410</v>
      </c>
      <c r="H869" t="str">
        <f>IF(LEN(Table13[[#This Row],[Vlookup_by_thana name]])=0,Table13[[#This Row],[vlookup_by_branch name]],Table13[[#This Row],[Vlookup_by_thana name]])</f>
        <v>Bagatipara, Laxmanhati, Natore 6410</v>
      </c>
      <c r="I869" s="23"/>
      <c r="L869" s="96" t="s">
        <v>3701</v>
      </c>
    </row>
    <row r="870" spans="1:12" ht="16.5" thickTop="1" thickBot="1">
      <c r="A870" s="131" t="s">
        <v>4073</v>
      </c>
      <c r="B870" s="132" t="s">
        <v>4054</v>
      </c>
      <c r="C870" s="132" t="s">
        <v>4074</v>
      </c>
      <c r="D870" s="123" t="s">
        <v>1116</v>
      </c>
      <c r="E870" s="139" t="s">
        <v>1127</v>
      </c>
      <c r="F870" t="str">
        <f t="shared" si="13"/>
        <v/>
      </c>
      <c r="G870" t="str">
        <f>IFERROR(VLOOKUP(D870,Table14[],3,0),"")</f>
        <v>Bagatipara, Laxmanhati, Natore 6410</v>
      </c>
      <c r="H870" t="str">
        <f>IF(LEN(Table13[[#This Row],[Vlookup_by_thana name]])=0,Table13[[#This Row],[vlookup_by_branch name]],Table13[[#This Row],[Vlookup_by_thana name]])</f>
        <v>Bagatipara, Laxmanhati, Natore 6410</v>
      </c>
      <c r="I870" s="23"/>
      <c r="L870" s="96" t="s">
        <v>3701</v>
      </c>
    </row>
    <row r="871" spans="1:12" ht="16.5" thickTop="1" thickBot="1">
      <c r="A871" s="133" t="s">
        <v>4075</v>
      </c>
      <c r="B871" s="134" t="s">
        <v>4054</v>
      </c>
      <c r="C871" s="134" t="s">
        <v>4076</v>
      </c>
      <c r="D871" s="124" t="s">
        <v>1130</v>
      </c>
      <c r="E871" s="140" t="s">
        <v>1128</v>
      </c>
      <c r="F871" t="str">
        <f t="shared" si="13"/>
        <v/>
      </c>
      <c r="G871" t="str">
        <f>IFERROR(VLOOKUP(D871,Table14[],3,0),"")</f>
        <v/>
      </c>
      <c r="H871" s="143" t="s">
        <v>3619</v>
      </c>
      <c r="I871" s="23" t="s">
        <v>4268</v>
      </c>
      <c r="L871" s="96" t="s">
        <v>3619</v>
      </c>
    </row>
    <row r="872" spans="1:12" ht="16.5" thickTop="1" thickBot="1">
      <c r="A872" s="131" t="s">
        <v>4077</v>
      </c>
      <c r="B872" s="132" t="s">
        <v>4054</v>
      </c>
      <c r="C872" s="132" t="s">
        <v>4078</v>
      </c>
      <c r="D872" s="123" t="s">
        <v>1132</v>
      </c>
      <c r="E872" s="139" t="s">
        <v>1131</v>
      </c>
      <c r="F872" t="str">
        <f t="shared" si="13"/>
        <v>Asarandro Bazar, Sapahar, Naogaon 6560</v>
      </c>
      <c r="G872" t="str">
        <f>IFERROR(VLOOKUP(D872,Table14[],3,0),"")</f>
        <v>Sadar Road, Sapahar, Naogaon 6560</v>
      </c>
      <c r="H872" t="str">
        <f>IF(LEN(Table13[[#This Row],[Vlookup_by_thana name]])=0,Table13[[#This Row],[vlookup_by_branch name]],Table13[[#This Row],[Vlookup_by_thana name]])</f>
        <v>Sadar Road, Sapahar, Naogaon 6560</v>
      </c>
      <c r="I872" s="23"/>
      <c r="L872" s="96" t="s">
        <v>3639</v>
      </c>
    </row>
    <row r="873" spans="1:12" ht="16.5" thickTop="1" thickBot="1">
      <c r="A873" s="133" t="s">
        <v>4079</v>
      </c>
      <c r="B873" s="134" t="s">
        <v>4054</v>
      </c>
      <c r="C873" s="134" t="s">
        <v>4080</v>
      </c>
      <c r="D873" s="124" t="s">
        <v>1134</v>
      </c>
      <c r="E873" s="140" t="s">
        <v>1133</v>
      </c>
      <c r="F873" t="str">
        <f t="shared" si="13"/>
        <v>Santahar Road, Santahar, Naogaon 5891</v>
      </c>
      <c r="G873" t="str">
        <f>IFERROR(VLOOKUP(D873,Table14[],3,0),"")</f>
        <v/>
      </c>
      <c r="H873" t="str">
        <f>IF(LEN(Table13[[#This Row],[Vlookup_by_thana name]])=0,Table13[[#This Row],[vlookup_by_branch name]],Table13[[#This Row],[Vlookup_by_thana name]])</f>
        <v>Santahar Road, Santahar, Naogaon 5891</v>
      </c>
      <c r="I873" s="23"/>
      <c r="L873" s="96" t="s">
        <v>3623</v>
      </c>
    </row>
    <row r="874" spans="1:12" ht="16.5" thickTop="1" thickBot="1">
      <c r="A874" s="131" t="s">
        <v>4081</v>
      </c>
      <c r="B874" s="132" t="s">
        <v>4054</v>
      </c>
      <c r="C874" s="132" t="s">
        <v>4082</v>
      </c>
      <c r="D874" s="123" t="s">
        <v>1136</v>
      </c>
      <c r="E874" s="139" t="s">
        <v>1135</v>
      </c>
      <c r="F874" t="str">
        <f t="shared" si="13"/>
        <v/>
      </c>
      <c r="G874" t="str">
        <f>IFERROR(VLOOKUP(D874,Table14[],3,0),"")</f>
        <v/>
      </c>
      <c r="H874" s="143" t="s">
        <v>3626</v>
      </c>
      <c r="I874" s="23" t="s">
        <v>4268</v>
      </c>
      <c r="L874" s="96" t="s">
        <v>3626</v>
      </c>
    </row>
    <row r="875" spans="1:12" ht="16.5" thickTop="1" thickBot="1">
      <c r="A875" s="133" t="s">
        <v>4083</v>
      </c>
      <c r="B875" s="134" t="s">
        <v>4054</v>
      </c>
      <c r="C875" s="134" t="s">
        <v>4084</v>
      </c>
      <c r="D875" s="124" t="s">
        <v>1138</v>
      </c>
      <c r="E875" s="140" t="s">
        <v>1137</v>
      </c>
      <c r="F875" t="str">
        <f t="shared" si="13"/>
        <v>Badalgachhi Road, Raigaon, Mohadebpur, Naogaon 6530</v>
      </c>
      <c r="G875" t="str">
        <f>IFERROR(VLOOKUP(D875,Table14[],3,0),"")</f>
        <v/>
      </c>
      <c r="H875" t="str">
        <f>IF(LEN(Table13[[#This Row],[Vlookup_by_thana name]])=0,Table13[[#This Row],[vlookup_by_branch name]],Table13[[#This Row],[Vlookup_by_thana name]])</f>
        <v>Badalgachhi Road, Raigaon, Mohadebpur, Naogaon 6530</v>
      </c>
      <c r="I875" s="23"/>
      <c r="L875" s="96" t="s">
        <v>3630</v>
      </c>
    </row>
    <row r="876" spans="1:12" ht="16.5" thickTop="1" thickBot="1">
      <c r="A876" s="131" t="s">
        <v>4085</v>
      </c>
      <c r="B876" s="132" t="s">
        <v>4054</v>
      </c>
      <c r="C876" s="132" t="s">
        <v>4086</v>
      </c>
      <c r="D876" s="123" t="s">
        <v>1134</v>
      </c>
      <c r="E876" s="139" t="s">
        <v>1129</v>
      </c>
      <c r="F876" t="str">
        <f t="shared" si="13"/>
        <v>Main Road, Naogaon 6500</v>
      </c>
      <c r="G876" t="str">
        <f>IFERROR(VLOOKUP(D876,Table14[],3,0),"")</f>
        <v/>
      </c>
      <c r="H876" t="str">
        <f>IF(LEN(Table13[[#This Row],[Vlookup_by_thana name]])=0,Table13[[#This Row],[vlookup_by_branch name]],Table13[[#This Row],[Vlookup_by_thana name]])</f>
        <v>Main Road, Naogaon 6500</v>
      </c>
      <c r="I876" s="23"/>
      <c r="L876" s="96" t="s">
        <v>3631</v>
      </c>
    </row>
    <row r="877" spans="1:12" ht="16.5" thickTop="1" thickBot="1">
      <c r="A877" s="133" t="s">
        <v>4087</v>
      </c>
      <c r="B877" s="134" t="s">
        <v>4054</v>
      </c>
      <c r="C877" s="134" t="s">
        <v>4088</v>
      </c>
      <c r="D877" s="124" t="s">
        <v>1140</v>
      </c>
      <c r="E877" s="140" t="s">
        <v>1139</v>
      </c>
      <c r="F877" t="str">
        <f t="shared" si="13"/>
        <v/>
      </c>
      <c r="G877" t="str">
        <f>IFERROR(VLOOKUP(D877,Table14[],3,0),"")</f>
        <v/>
      </c>
      <c r="H877" s="129" t="s">
        <v>3633</v>
      </c>
      <c r="I877" s="23" t="s">
        <v>4268</v>
      </c>
      <c r="L877" s="96" t="s">
        <v>3633</v>
      </c>
    </row>
    <row r="878" spans="1:12" ht="16.5" thickTop="1" thickBot="1">
      <c r="A878" s="131" t="s">
        <v>4089</v>
      </c>
      <c r="B878" s="132" t="s">
        <v>4054</v>
      </c>
      <c r="C878" s="132" t="s">
        <v>4090</v>
      </c>
      <c r="D878" s="123" t="s">
        <v>1142</v>
      </c>
      <c r="E878" s="139" t="s">
        <v>1141</v>
      </c>
      <c r="F878" t="str">
        <f t="shared" si="13"/>
        <v>Najipur Road, Patnitala, Naogaon 6540</v>
      </c>
      <c r="G878" t="str">
        <f>IFERROR(VLOOKUP(D878,Table14[],3,0),"")</f>
        <v/>
      </c>
      <c r="H878" t="str">
        <f>IF(LEN(Table13[[#This Row],[Vlookup_by_thana name]])=0,Table13[[#This Row],[vlookup_by_branch name]],Table13[[#This Row],[Vlookup_by_thana name]])</f>
        <v>Najipur Road, Patnitala, Naogaon 6540</v>
      </c>
      <c r="I878" s="23"/>
      <c r="L878" s="96" t="s">
        <v>3637</v>
      </c>
    </row>
    <row r="879" spans="1:12" ht="16.5" thickTop="1" thickBot="1">
      <c r="A879" s="133" t="s">
        <v>4091</v>
      </c>
      <c r="B879" s="134" t="s">
        <v>4054</v>
      </c>
      <c r="C879" s="134" t="s">
        <v>4092</v>
      </c>
      <c r="D879" s="124" t="s">
        <v>1140</v>
      </c>
      <c r="E879" s="140" t="s">
        <v>1143</v>
      </c>
      <c r="F879" t="str">
        <f t="shared" si="13"/>
        <v/>
      </c>
      <c r="G879" t="str">
        <f>IFERROR(VLOOKUP(D879,Table14[],3,0),"")</f>
        <v/>
      </c>
      <c r="H879" s="149" t="s">
        <v>4284</v>
      </c>
      <c r="I879" s="23" t="s">
        <v>4195</v>
      </c>
      <c r="L879" s="96" t="s">
        <v>4284</v>
      </c>
    </row>
    <row r="880" spans="1:12" ht="16.5" thickTop="1" thickBot="1">
      <c r="A880" s="131" t="s">
        <v>4093</v>
      </c>
      <c r="B880" s="132" t="s">
        <v>4054</v>
      </c>
      <c r="C880" s="132" t="s">
        <v>4094</v>
      </c>
      <c r="D880" s="123" t="s">
        <v>1132</v>
      </c>
      <c r="E880" s="139" t="s">
        <v>1132</v>
      </c>
      <c r="F880" t="str">
        <f t="shared" si="13"/>
        <v>Sadar Road, Sapahar, Naogaon 6560</v>
      </c>
      <c r="G880" t="str">
        <f>IFERROR(VLOOKUP(D880,Table14[],3,0),"")</f>
        <v>Sadar Road, Sapahar, Naogaon 6560</v>
      </c>
      <c r="H880" t="str">
        <f>IF(LEN(Table13[[#This Row],[Vlookup_by_thana name]])=0,Table13[[#This Row],[vlookup_by_branch name]],Table13[[#This Row],[Vlookup_by_thana name]])</f>
        <v>Sadar Road, Sapahar, Naogaon 6560</v>
      </c>
      <c r="I880" s="23"/>
      <c r="L880" s="96" t="s">
        <v>3639</v>
      </c>
    </row>
    <row r="881" spans="1:12" ht="16.5" thickTop="1" thickBot="1">
      <c r="A881" s="133" t="s">
        <v>4095</v>
      </c>
      <c r="B881" s="134" t="s">
        <v>4054</v>
      </c>
      <c r="C881" s="134" t="s">
        <v>4096</v>
      </c>
      <c r="D881" s="124" t="s">
        <v>1136</v>
      </c>
      <c r="E881" s="140" t="s">
        <v>1144</v>
      </c>
      <c r="F881" t="str">
        <f t="shared" si="13"/>
        <v/>
      </c>
      <c r="G881" t="str">
        <f>IFERROR(VLOOKUP(D881,Table14[],3,0),"")</f>
        <v/>
      </c>
      <c r="H881" s="143" t="s">
        <v>3628</v>
      </c>
      <c r="I881" s="23" t="s">
        <v>4268</v>
      </c>
      <c r="L881" s="96" t="s">
        <v>3628</v>
      </c>
    </row>
    <row r="882" spans="1:12" ht="16.5" thickTop="1" thickBot="1">
      <c r="A882" s="131" t="s">
        <v>4097</v>
      </c>
      <c r="B882" s="132" t="s">
        <v>4054</v>
      </c>
      <c r="C882" s="132" t="s">
        <v>4098</v>
      </c>
      <c r="D882" s="123" t="s">
        <v>1134</v>
      </c>
      <c r="E882" s="139" t="s">
        <v>1145</v>
      </c>
      <c r="F882" t="str">
        <f t="shared" si="13"/>
        <v>Goalchamot, Kotwali, Faridpur 7800</v>
      </c>
      <c r="G882" t="str">
        <f>IFERROR(VLOOKUP(D882,Table14[],3,0),"")</f>
        <v/>
      </c>
      <c r="H882" t="str">
        <f>IF(LEN(Table13[[#This Row],[Vlookup_by_thana name]])=0,Table13[[#This Row],[vlookup_by_branch name]],Table13[[#This Row],[Vlookup_by_thana name]])</f>
        <v>Goalchamot, Kotwali, Faridpur 7800</v>
      </c>
      <c r="I882" s="23"/>
      <c r="L882" s="96" t="s">
        <v>3073</v>
      </c>
    </row>
    <row r="883" spans="1:12" ht="16.5" thickTop="1" thickBot="1">
      <c r="A883" s="133" t="s">
        <v>4099</v>
      </c>
      <c r="B883" s="134" t="s">
        <v>4054</v>
      </c>
      <c r="C883" s="134" t="s">
        <v>4100</v>
      </c>
      <c r="D883" s="124" t="s">
        <v>1148</v>
      </c>
      <c r="E883" s="140" t="s">
        <v>1146</v>
      </c>
      <c r="F883" t="str">
        <f t="shared" si="13"/>
        <v>Amnura, Chapai Nawabganj 6303</v>
      </c>
      <c r="G883" t="str">
        <f>IFERROR(VLOOKUP(D883,Table14[],3,0),"")</f>
        <v/>
      </c>
      <c r="H883" t="str">
        <f>IF(LEN(Table13[[#This Row],[Vlookup_by_thana name]])=0,Table13[[#This Row],[vlookup_by_branch name]],Table13[[#This Row],[Vlookup_by_thana name]])</f>
        <v>Amnura, Chapai Nawabganj 6303</v>
      </c>
      <c r="I883" s="23"/>
      <c r="L883" s="96" t="s">
        <v>2617</v>
      </c>
    </row>
    <row r="884" spans="1:12" ht="16.5" thickTop="1" thickBot="1">
      <c r="A884" s="131" t="s">
        <v>4101</v>
      </c>
      <c r="B884" s="132" t="s">
        <v>4054</v>
      </c>
      <c r="C884" s="132" t="s">
        <v>4102</v>
      </c>
      <c r="D884" s="123" t="s">
        <v>1148</v>
      </c>
      <c r="E884" s="139" t="s">
        <v>1149</v>
      </c>
      <c r="F884" t="str">
        <f t="shared" si="13"/>
        <v>Baroghoria, Chapai Nawabganj 6300</v>
      </c>
      <c r="G884" t="str">
        <f>IFERROR(VLOOKUP(D884,Table14[],3,0),"")</f>
        <v/>
      </c>
      <c r="H884" t="str">
        <f>IF(LEN(Table13[[#This Row],[Vlookup_by_thana name]])=0,Table13[[#This Row],[vlookup_by_branch name]],Table13[[#This Row],[Vlookup_by_thana name]])</f>
        <v>Baroghoria, Chapai Nawabganj 6300</v>
      </c>
      <c r="I884" s="23"/>
      <c r="L884" s="96" t="s">
        <v>2619</v>
      </c>
    </row>
    <row r="885" spans="1:12" ht="16.5" thickTop="1" thickBot="1">
      <c r="A885" s="133" t="s">
        <v>4103</v>
      </c>
      <c r="B885" s="134" t="s">
        <v>4054</v>
      </c>
      <c r="C885" s="134" t="s">
        <v>4104</v>
      </c>
      <c r="D885" s="124" t="s">
        <v>459</v>
      </c>
      <c r="E885" s="140" t="s">
        <v>1150</v>
      </c>
      <c r="F885" t="str">
        <f t="shared" si="13"/>
        <v>Binodpur, Shibgonj, Chapai Nawabganj 6342</v>
      </c>
      <c r="G885" t="str">
        <f>IFERROR(VLOOKUP(D885,Table14[],3,0),"")</f>
        <v>Shibganj, Chapai Nawabganj 6340</v>
      </c>
      <c r="H885" t="str">
        <f>IF(LEN(Table13[[#This Row],[Vlookup_by_thana name]])=0,Table13[[#This Row],[vlookup_by_branch name]],Table13[[#This Row],[Vlookup_by_thana name]])</f>
        <v>Shibganj, Chapai Nawabganj 6340</v>
      </c>
      <c r="I885" s="23"/>
      <c r="L885" s="96" t="s">
        <v>2640</v>
      </c>
    </row>
    <row r="886" spans="1:12" ht="16.5" thickTop="1" thickBot="1">
      <c r="A886" s="131" t="s">
        <v>4105</v>
      </c>
      <c r="B886" s="132" t="s">
        <v>4054</v>
      </c>
      <c r="C886" s="132" t="s">
        <v>4106</v>
      </c>
      <c r="D886" s="123" t="s">
        <v>1148</v>
      </c>
      <c r="E886" s="139" t="s">
        <v>1151</v>
      </c>
      <c r="F886" t="str">
        <f t="shared" si="13"/>
        <v/>
      </c>
      <c r="G886" t="str">
        <f>IFERROR(VLOOKUP(D886,Table14[],3,0),"")</f>
        <v/>
      </c>
      <c r="H886" s="143" t="s">
        <v>2622</v>
      </c>
      <c r="I886" s="23" t="s">
        <v>4181</v>
      </c>
      <c r="L886" s="96" t="s">
        <v>2622</v>
      </c>
    </row>
    <row r="887" spans="1:12" ht="16.5" thickTop="1" thickBot="1">
      <c r="A887" s="133" t="s">
        <v>4107</v>
      </c>
      <c r="B887" s="134" t="s">
        <v>4054</v>
      </c>
      <c r="C887" s="134" t="s">
        <v>4108</v>
      </c>
      <c r="D887" s="124" t="s">
        <v>1153</v>
      </c>
      <c r="E887" s="140" t="s">
        <v>1152</v>
      </c>
      <c r="F887" t="str">
        <f t="shared" si="13"/>
        <v>Chowdala, Gomastapur, Chapai Nawabganj 6321</v>
      </c>
      <c r="G887" t="str">
        <f>IFERROR(VLOOKUP(D887,Table14[],3,0),"")</f>
        <v/>
      </c>
      <c r="H887" t="str">
        <f>IF(LEN(Table13[[#This Row],[Vlookup_by_thana name]])=0,Table13[[#This Row],[vlookup_by_branch name]],Table13[[#This Row],[Vlookup_by_thana name]])</f>
        <v>Chowdala, Gomastapur, Chapai Nawabganj 6321</v>
      </c>
      <c r="I887" s="23"/>
      <c r="L887" s="96" t="s">
        <v>2624</v>
      </c>
    </row>
    <row r="888" spans="1:12" ht="16.5" thickTop="1" thickBot="1">
      <c r="A888" s="131" t="s">
        <v>4109</v>
      </c>
      <c r="B888" s="132" t="s">
        <v>4054</v>
      </c>
      <c r="C888" s="132" t="s">
        <v>4110</v>
      </c>
      <c r="D888" s="123" t="s">
        <v>1148</v>
      </c>
      <c r="E888" s="139" t="s">
        <v>1154</v>
      </c>
      <c r="F888" t="str">
        <f t="shared" si="13"/>
        <v/>
      </c>
      <c r="G888" t="str">
        <f>IFERROR(VLOOKUP(D888,Table14[],3,0),"")</f>
        <v/>
      </c>
      <c r="H888" s="143" t="s">
        <v>2626</v>
      </c>
      <c r="I888" s="23" t="s">
        <v>4181</v>
      </c>
      <c r="L888" s="96" t="s">
        <v>2626</v>
      </c>
    </row>
    <row r="889" spans="1:12" ht="16.5" thickTop="1" thickBot="1">
      <c r="A889" s="133" t="s">
        <v>4111</v>
      </c>
      <c r="B889" s="134" t="s">
        <v>4054</v>
      </c>
      <c r="C889" s="134" t="s">
        <v>4112</v>
      </c>
      <c r="D889" s="124" t="s">
        <v>1148</v>
      </c>
      <c r="E889" s="140" t="s">
        <v>1155</v>
      </c>
      <c r="F889" t="str">
        <f t="shared" si="13"/>
        <v>Octroy More, Chapai Nawabganj 6300</v>
      </c>
      <c r="G889" t="str">
        <f>IFERROR(VLOOKUP(D889,Table14[],3,0),"")</f>
        <v/>
      </c>
      <c r="H889" t="str">
        <f>IF(LEN(Table13[[#This Row],[Vlookup_by_thana name]])=0,Table13[[#This Row],[vlookup_by_branch name]],Table13[[#This Row],[Vlookup_by_thana name]])</f>
        <v>Octroy More, Chapai Nawabganj 6300</v>
      </c>
      <c r="I889" s="23"/>
      <c r="L889" s="96" t="s">
        <v>2628</v>
      </c>
    </row>
    <row r="890" spans="1:12" ht="16.5" thickTop="1" thickBot="1">
      <c r="A890" s="131" t="s">
        <v>2639</v>
      </c>
      <c r="B890" s="132" t="s">
        <v>4054</v>
      </c>
      <c r="C890" s="132" t="s">
        <v>4113</v>
      </c>
      <c r="D890" s="123" t="s">
        <v>459</v>
      </c>
      <c r="E890" s="139" t="s">
        <v>1156</v>
      </c>
      <c r="F890" t="str">
        <f t="shared" si="13"/>
        <v>Mobarakpur, Shibganj, Chapai Nawabganj 6301</v>
      </c>
      <c r="G890" t="str">
        <f>IFERROR(VLOOKUP(D890,Table14[],3,0),"")</f>
        <v>Shibganj, Chapai Nawabganj 6340</v>
      </c>
      <c r="H890" t="str">
        <f>IF(LEN(Table13[[#This Row],[Vlookup_by_thana name]])=0,Table13[[#This Row],[vlookup_by_branch name]],Table13[[#This Row],[Vlookup_by_thana name]])</f>
        <v>Shibganj, Chapai Nawabganj 6340</v>
      </c>
      <c r="I890" s="23"/>
      <c r="L890" s="96" t="s">
        <v>2640</v>
      </c>
    </row>
    <row r="891" spans="1:12" ht="16.5" thickTop="1" thickBot="1">
      <c r="A891" s="133" t="s">
        <v>2613</v>
      </c>
      <c r="B891" s="134" t="s">
        <v>4054</v>
      </c>
      <c r="C891" s="134" t="s">
        <v>4114</v>
      </c>
      <c r="D891" s="124" t="s">
        <v>459</v>
      </c>
      <c r="E891" s="140" t="s">
        <v>1157</v>
      </c>
      <c r="F891" t="str">
        <f t="shared" si="13"/>
        <v/>
      </c>
      <c r="G891" t="str">
        <f>IFERROR(VLOOKUP(D891,Table14[],3,0),"")</f>
        <v>Shibganj, Chapai Nawabganj 6340</v>
      </c>
      <c r="H891" t="str">
        <f>IF(LEN(Table13[[#This Row],[Vlookup_by_thana name]])=0,Table13[[#This Row],[vlookup_by_branch name]],Table13[[#This Row],[Vlookup_by_thana name]])</f>
        <v>Shibganj, Chapai Nawabganj 6340</v>
      </c>
      <c r="I891" s="23"/>
      <c r="L891" s="96" t="s">
        <v>2640</v>
      </c>
    </row>
    <row r="892" spans="1:12" ht="16.5" thickTop="1" thickBot="1">
      <c r="A892" s="131" t="s">
        <v>4115</v>
      </c>
      <c r="B892" s="132" t="s">
        <v>4054</v>
      </c>
      <c r="C892" s="132" t="s">
        <v>4116</v>
      </c>
      <c r="D892" s="123" t="s">
        <v>1148</v>
      </c>
      <c r="E892" s="139" t="s">
        <v>1158</v>
      </c>
      <c r="F892" t="str">
        <f t="shared" si="13"/>
        <v/>
      </c>
      <c r="G892" t="str">
        <f>IFERROR(VLOOKUP(D892,Table14[],3,0),"")</f>
        <v/>
      </c>
      <c r="H892" s="143" t="s">
        <v>2634</v>
      </c>
      <c r="I892" s="23" t="s">
        <v>4181</v>
      </c>
      <c r="L892" s="96" t="s">
        <v>2634</v>
      </c>
    </row>
    <row r="893" spans="1:12" ht="16.5" thickTop="1" thickBot="1">
      <c r="A893" s="133" t="s">
        <v>4117</v>
      </c>
      <c r="B893" s="134" t="s">
        <v>4054</v>
      </c>
      <c r="C893" s="134" t="s">
        <v>4118</v>
      </c>
      <c r="D893" s="124" t="s">
        <v>1153</v>
      </c>
      <c r="E893" s="140" t="s">
        <v>1159</v>
      </c>
      <c r="F893" t="str">
        <f t="shared" si="13"/>
        <v>Rohanpur, Gomostapur, Chapai Nawabganj 6320</v>
      </c>
      <c r="G893" t="str">
        <f>IFERROR(VLOOKUP(D893,Table14[],3,0),"")</f>
        <v/>
      </c>
      <c r="H893" t="str">
        <f>IF(LEN(Table13[[#This Row],[Vlookup_by_thana name]])=0,Table13[[#This Row],[vlookup_by_branch name]],Table13[[#This Row],[Vlookup_by_thana name]])</f>
        <v>Rohanpur, Gomostapur, Chapai Nawabganj 6320</v>
      </c>
      <c r="I893" s="23"/>
      <c r="L893" s="96" t="s">
        <v>2636</v>
      </c>
    </row>
    <row r="894" spans="1:12" ht="16.5" thickTop="1" thickBot="1">
      <c r="A894" s="131" t="s">
        <v>4119</v>
      </c>
      <c r="B894" s="132" t="s">
        <v>4054</v>
      </c>
      <c r="C894" s="132" t="s">
        <v>4120</v>
      </c>
      <c r="D894" s="123" t="s">
        <v>1148</v>
      </c>
      <c r="E894" s="139" t="s">
        <v>115</v>
      </c>
      <c r="F894" t="str">
        <f t="shared" si="13"/>
        <v>Sadarghat, Chapai Nawabganj 6300</v>
      </c>
      <c r="G894" t="str">
        <f>IFERROR(VLOOKUP(D894,Table14[],3,0),"")</f>
        <v/>
      </c>
      <c r="H894" t="str">
        <f>IF(LEN(Table13[[#This Row],[Vlookup_by_thana name]])=0,Table13[[#This Row],[vlookup_by_branch name]],Table13[[#This Row],[Vlookup_by_thana name]])</f>
        <v>Sadarghat, Chapai Nawabganj 6300</v>
      </c>
      <c r="I894" s="23"/>
      <c r="L894" s="96" t="s">
        <v>2638</v>
      </c>
    </row>
    <row r="895" spans="1:12" ht="16.5" thickTop="1" thickBot="1">
      <c r="A895" s="133" t="s">
        <v>4121</v>
      </c>
      <c r="B895" s="134" t="s">
        <v>4122</v>
      </c>
      <c r="C895" s="134" t="s">
        <v>4123</v>
      </c>
      <c r="D895" s="124" t="s">
        <v>459</v>
      </c>
      <c r="E895" s="140" t="s">
        <v>1160</v>
      </c>
      <c r="F895" t="str">
        <f t="shared" si="13"/>
        <v/>
      </c>
      <c r="G895" t="str">
        <f>IFERROR(VLOOKUP(D895,Table14[],3,0),"")</f>
        <v>Shibganj, Chapai Nawabganj 6340</v>
      </c>
      <c r="H895" t="str">
        <f>IF(LEN(Table13[[#This Row],[Vlookup_by_thana name]])=0,Table13[[#This Row],[vlookup_by_branch name]],Table13[[#This Row],[Vlookup_by_thana name]])</f>
        <v>Shibganj, Chapai Nawabganj 6340</v>
      </c>
      <c r="I895" s="23"/>
      <c r="L895" s="96" t="s">
        <v>2640</v>
      </c>
    </row>
    <row r="896" spans="1:12" ht="16.5" thickTop="1" thickBot="1">
      <c r="A896" s="131" t="s">
        <v>4124</v>
      </c>
      <c r="B896" s="132" t="s">
        <v>4122</v>
      </c>
      <c r="C896" s="132" t="s">
        <v>4125</v>
      </c>
      <c r="D896" s="123" t="s">
        <v>1162</v>
      </c>
      <c r="E896" s="139" t="s">
        <v>1161</v>
      </c>
      <c r="F896" t="str">
        <f t="shared" si="13"/>
        <v>Station Road, Nilphamari Sadar, Nilphamari 5300</v>
      </c>
      <c r="G896" t="str">
        <f>IFERROR(VLOOKUP(D896,Table14[],3,0),"")</f>
        <v/>
      </c>
      <c r="H896" t="str">
        <f>IF(LEN(Table13[[#This Row],[Vlookup_by_thana name]])=0,Table13[[#This Row],[vlookup_by_branch name]],Table13[[#This Row],[Vlookup_by_thana name]])</f>
        <v>Station Road, Nilphamari Sadar, Nilphamari 5300</v>
      </c>
      <c r="I896" s="23"/>
      <c r="L896" s="96" t="s">
        <v>3747</v>
      </c>
    </row>
    <row r="897" spans="1:12" ht="16.5" thickTop="1" thickBot="1">
      <c r="A897" s="133" t="s">
        <v>4126</v>
      </c>
      <c r="B897" s="134" t="s">
        <v>4122</v>
      </c>
      <c r="C897" s="134" t="s">
        <v>4127</v>
      </c>
      <c r="D897" s="124" t="s">
        <v>1164</v>
      </c>
      <c r="E897" s="140" t="s">
        <v>1163</v>
      </c>
      <c r="F897" t="str">
        <f t="shared" si="13"/>
        <v>Dinajpur Road, Saidpur, Nilphamari 5310</v>
      </c>
      <c r="G897" t="str">
        <f>IFERROR(VLOOKUP(D897,Table14[],3,0),"")</f>
        <v/>
      </c>
      <c r="H897" t="str">
        <f>IF(LEN(Table13[[#This Row],[Vlookup_by_thana name]])=0,Table13[[#This Row],[vlookup_by_branch name]],Table13[[#This Row],[Vlookup_by_thana name]])</f>
        <v>Dinajpur Road, Saidpur, Nilphamari 5310</v>
      </c>
      <c r="I897" s="23"/>
      <c r="L897" s="96" t="s">
        <v>3749</v>
      </c>
    </row>
    <row r="898" spans="1:12" ht="16.5" thickTop="1" thickBot="1">
      <c r="A898" s="131" t="s">
        <v>4128</v>
      </c>
      <c r="B898" s="132" t="s">
        <v>4122</v>
      </c>
      <c r="C898" s="132" t="s">
        <v>4129</v>
      </c>
      <c r="D898" s="123" t="s">
        <v>1164</v>
      </c>
      <c r="E898" s="139" t="s">
        <v>1165</v>
      </c>
      <c r="F898" t="str">
        <f t="shared" si="13"/>
        <v/>
      </c>
      <c r="G898" t="str">
        <f>IFERROR(VLOOKUP(D898,Table14[],3,0),"")</f>
        <v/>
      </c>
      <c r="H898" s="143" t="s">
        <v>3751</v>
      </c>
      <c r="I898" s="23" t="s">
        <v>4268</v>
      </c>
      <c r="L898" s="96" t="s">
        <v>3751</v>
      </c>
    </row>
    <row r="899" spans="1:12" ht="16.5" thickTop="1" thickBot="1">
      <c r="A899" s="133" t="s">
        <v>4130</v>
      </c>
      <c r="B899" s="134" t="s">
        <v>4122</v>
      </c>
      <c r="C899" s="134" t="s">
        <v>4131</v>
      </c>
      <c r="D899" s="124" t="s">
        <v>1166</v>
      </c>
      <c r="E899" s="140" t="s">
        <v>1166</v>
      </c>
      <c r="F899" t="str">
        <f t="shared" ref="F899:F962" si="14">IFERROR(VLOOKUP(E899,$A$2:$C$922,3,0),"")</f>
        <v/>
      </c>
      <c r="G899" t="str">
        <f>IFERROR(VLOOKUP(D899,Table14[],3,0),"")</f>
        <v/>
      </c>
      <c r="H899" s="148" t="s">
        <v>4285</v>
      </c>
      <c r="I899" s="23" t="s">
        <v>4192</v>
      </c>
      <c r="L899" s="96" t="s">
        <v>4285</v>
      </c>
    </row>
    <row r="900" spans="1:12" ht="16.5" thickTop="1" thickBot="1">
      <c r="A900" s="131" t="s">
        <v>4132</v>
      </c>
      <c r="B900" s="132" t="s">
        <v>4122</v>
      </c>
      <c r="C900" s="132" t="s">
        <v>4133</v>
      </c>
      <c r="D900" s="123" t="s">
        <v>1168</v>
      </c>
      <c r="E900" s="139" t="s">
        <v>1167</v>
      </c>
      <c r="F900" t="str">
        <f t="shared" si="14"/>
        <v>Abdul Hamid Road, Pabna 6600</v>
      </c>
      <c r="G900" t="str">
        <f>IFERROR(VLOOKUP(D900,Table14[],3,0),"")</f>
        <v/>
      </c>
      <c r="H900" t="str">
        <f>IF(LEN(Table13[[#This Row],[Vlookup_by_thana name]])=0,Table13[[#This Row],[vlookup_by_branch name]],Table13[[#This Row],[Vlookup_by_thana name]])</f>
        <v>Abdul Hamid Road, Pabna 6600</v>
      </c>
      <c r="I900" s="23"/>
      <c r="L900" s="96" t="s">
        <v>3796</v>
      </c>
    </row>
    <row r="901" spans="1:12" ht="16.5" thickTop="1" thickBot="1">
      <c r="A901" s="133" t="s">
        <v>3704</v>
      </c>
      <c r="B901" s="134" t="s">
        <v>4122</v>
      </c>
      <c r="C901" s="134" t="s">
        <v>4134</v>
      </c>
      <c r="D901" s="124" t="s">
        <v>1169</v>
      </c>
      <c r="E901" s="140" t="s">
        <v>1169</v>
      </c>
      <c r="F901" t="str">
        <f t="shared" si="14"/>
        <v>Atghoria Bazar, Pabna 6610</v>
      </c>
      <c r="G901" t="str">
        <f>IFERROR(VLOOKUP(D901,Table14[],3,0),"")</f>
        <v>Atghoria Bazar, Pabna 6610</v>
      </c>
      <c r="H901" t="str">
        <f>IF(LEN(Table13[[#This Row],[Vlookup_by_thana name]])=0,Table13[[#This Row],[vlookup_by_branch name]],Table13[[#This Row],[Vlookup_by_thana name]])</f>
        <v>Atghoria Bazar, Pabna 6610</v>
      </c>
      <c r="I901" s="23"/>
      <c r="L901" s="96" t="s">
        <v>3798</v>
      </c>
    </row>
    <row r="902" spans="1:12" ht="16.5" thickTop="1" thickBot="1">
      <c r="A902" s="131" t="s">
        <v>4135</v>
      </c>
      <c r="B902" s="132" t="s">
        <v>4122</v>
      </c>
      <c r="C902" s="132" t="s">
        <v>4136</v>
      </c>
      <c r="D902" s="123" t="s">
        <v>1171</v>
      </c>
      <c r="E902" s="139" t="s">
        <v>1170</v>
      </c>
      <c r="F902" t="str">
        <f t="shared" si="14"/>
        <v>Baral Bridge, Vangura, Pabna 6640</v>
      </c>
      <c r="G902" t="str">
        <f>IFERROR(VLOOKUP(D902,Table14[],3,0),"")</f>
        <v/>
      </c>
      <c r="H902" t="str">
        <f>IF(LEN(Table13[[#This Row],[Vlookup_by_thana name]])=0,Table13[[#This Row],[vlookup_by_branch name]],Table13[[#This Row],[Vlookup_by_thana name]])</f>
        <v>Baral Bridge, Vangura, Pabna 6640</v>
      </c>
      <c r="I902" s="23"/>
      <c r="L902" s="96" t="s">
        <v>3802</v>
      </c>
    </row>
    <row r="903" spans="1:12" ht="16.5" thickTop="1" thickBot="1">
      <c r="A903" s="133" t="s">
        <v>4137</v>
      </c>
      <c r="B903" s="134" t="s">
        <v>4122</v>
      </c>
      <c r="C903" s="134" t="s">
        <v>4138</v>
      </c>
      <c r="D903" s="124" t="s">
        <v>1168</v>
      </c>
      <c r="E903" s="140" t="s">
        <v>1172</v>
      </c>
      <c r="F903" t="str">
        <f t="shared" si="14"/>
        <v>College Gate, Ishwardi Road, Pabna 6600</v>
      </c>
      <c r="G903" t="str">
        <f>IFERROR(VLOOKUP(D903,Table14[],3,0),"")</f>
        <v/>
      </c>
      <c r="H903" t="str">
        <f>IF(LEN(Table13[[#This Row],[Vlookup_by_thana name]])=0,Table13[[#This Row],[vlookup_by_branch name]],Table13[[#This Row],[Vlookup_by_thana name]])</f>
        <v>College Gate, Ishwardi Road, Pabna 6600</v>
      </c>
      <c r="I903" s="23"/>
      <c r="L903" s="96" t="s">
        <v>3804</v>
      </c>
    </row>
    <row r="904" spans="1:12" ht="16.5" thickTop="1" thickBot="1">
      <c r="A904" s="131" t="s">
        <v>4139</v>
      </c>
      <c r="B904" s="132" t="s">
        <v>4122</v>
      </c>
      <c r="C904" s="132" t="s">
        <v>4140</v>
      </c>
      <c r="D904" s="123" t="s">
        <v>1168</v>
      </c>
      <c r="E904" s="139" t="s">
        <v>733</v>
      </c>
      <c r="F904" t="str">
        <f t="shared" si="14"/>
        <v>52/1 Court Road, Narayanganj 1400</v>
      </c>
      <c r="G904" t="str">
        <f>IFERROR(VLOOKUP(D904,Table14[],3,0),"")</f>
        <v/>
      </c>
      <c r="H904" t="str">
        <f>IF(LEN(Table13[[#This Row],[Vlookup_by_thana name]])=0,Table13[[#This Row],[vlookup_by_branch name]],Table13[[#This Row],[Vlookup_by_thana name]])</f>
        <v>52/1 Court Road, Narayanganj 1400</v>
      </c>
      <c r="I904" s="23"/>
      <c r="L904" s="96" t="s">
        <v>3666</v>
      </c>
    </row>
    <row r="905" spans="1:12" ht="16.5" thickTop="1" thickBot="1">
      <c r="A905" s="133" t="s">
        <v>4141</v>
      </c>
      <c r="B905" s="134" t="s">
        <v>4122</v>
      </c>
      <c r="C905" s="134" t="s">
        <v>4142</v>
      </c>
      <c r="D905" s="124" t="s">
        <v>1168</v>
      </c>
      <c r="E905" s="140" t="s">
        <v>1173</v>
      </c>
      <c r="F905" t="str">
        <f t="shared" si="14"/>
        <v>Dublia Bazar, Pabna 6600</v>
      </c>
      <c r="G905" t="str">
        <f>IFERROR(VLOOKUP(D905,Table14[],3,0),"")</f>
        <v/>
      </c>
      <c r="H905" t="str">
        <f>IF(LEN(Table13[[#This Row],[Vlookup_by_thana name]])=0,Table13[[#This Row],[vlookup_by_branch name]],Table13[[#This Row],[Vlookup_by_thana name]])</f>
        <v>Dublia Bazar, Pabna 6600</v>
      </c>
      <c r="I905" s="23"/>
      <c r="L905" s="96" t="s">
        <v>3809</v>
      </c>
    </row>
    <row r="906" spans="1:12" ht="16.5" thickTop="1" thickBot="1">
      <c r="A906" s="131" t="s">
        <v>4143</v>
      </c>
      <c r="B906" s="132" t="s">
        <v>4122</v>
      </c>
      <c r="C906" s="132" t="s">
        <v>4144</v>
      </c>
      <c r="D906" s="123" t="s">
        <v>1168</v>
      </c>
      <c r="E906" s="139" t="s">
        <v>1174</v>
      </c>
      <c r="F906" t="str">
        <f t="shared" si="14"/>
        <v>HMM Road, Pabna 6600</v>
      </c>
      <c r="G906" t="str">
        <f>IFERROR(VLOOKUP(D906,Table14[],3,0),"")</f>
        <v/>
      </c>
      <c r="H906" t="str">
        <f>IF(LEN(Table13[[#This Row],[Vlookup_by_thana name]])=0,Table13[[#This Row],[vlookup_by_branch name]],Table13[[#This Row],[Vlookup_by_thana name]])</f>
        <v>HMM Road, Pabna 6600</v>
      </c>
      <c r="I906" s="23"/>
      <c r="L906" s="96" t="s">
        <v>3811</v>
      </c>
    </row>
    <row r="907" spans="1:12" ht="16.5" thickTop="1" thickBot="1">
      <c r="A907" s="133" t="s">
        <v>4145</v>
      </c>
      <c r="B907" s="134" t="s">
        <v>4122</v>
      </c>
      <c r="C907" s="134" t="s">
        <v>4146</v>
      </c>
      <c r="D907" s="124" t="s">
        <v>1175</v>
      </c>
      <c r="E907" s="140" t="s">
        <v>1175</v>
      </c>
      <c r="F907" t="str">
        <f t="shared" si="14"/>
        <v>Station Road, Ishwardi, Pabna 6620</v>
      </c>
      <c r="G907" t="str">
        <f>IFERROR(VLOOKUP(D907,Table14[],3,0),"")</f>
        <v>Station Road, Ishwardi, Pabna 6620</v>
      </c>
      <c r="H907" t="str">
        <f>IF(LEN(Table13[[#This Row],[Vlookup_by_thana name]])=0,Table13[[#This Row],[vlookup_by_branch name]],Table13[[#This Row],[Vlookup_by_thana name]])</f>
        <v>Station Road, Ishwardi, Pabna 6620</v>
      </c>
      <c r="I907" s="23"/>
      <c r="L907" s="96" t="s">
        <v>3813</v>
      </c>
    </row>
    <row r="908" spans="1:12" ht="16.5" thickTop="1" thickBot="1">
      <c r="A908" s="131" t="s">
        <v>2510</v>
      </c>
      <c r="B908" s="132" t="s">
        <v>4122</v>
      </c>
      <c r="C908" s="132" t="s">
        <v>4147</v>
      </c>
      <c r="D908" s="123" t="s">
        <v>415</v>
      </c>
      <c r="E908" s="139" t="s">
        <v>1176</v>
      </c>
      <c r="F908" t="str">
        <f t="shared" si="14"/>
        <v>Mirzapur Hat, Austomnisha, Chatmohar, Pabna 6640</v>
      </c>
      <c r="G908" t="str">
        <f>IFERROR(VLOOKUP(D908,Table14[],3,0),"")</f>
        <v/>
      </c>
      <c r="H908" t="str">
        <f>IF(LEN(Table13[[#This Row],[Vlookup_by_thana name]])=0,Table13[[#This Row],[vlookup_by_branch name]],Table13[[#This Row],[Vlookup_by_thana name]])</f>
        <v>Mirzapur Hat, Austomnisha, Chatmohar, Pabna 6640</v>
      </c>
      <c r="I908" s="23"/>
      <c r="L908" s="96" t="s">
        <v>3817</v>
      </c>
    </row>
    <row r="909" spans="1:12" ht="16.5" thickTop="1" thickBot="1">
      <c r="A909" s="133" t="s">
        <v>4148</v>
      </c>
      <c r="B909" s="134" t="s">
        <v>4122</v>
      </c>
      <c r="C909" s="134" t="s">
        <v>4149</v>
      </c>
      <c r="D909" s="124" t="s">
        <v>1175</v>
      </c>
      <c r="E909" s="140" t="s">
        <v>1177</v>
      </c>
      <c r="F909" t="str">
        <f t="shared" si="14"/>
        <v>Muladuli, Ishwardi, Pabna 6623</v>
      </c>
      <c r="G909" t="str">
        <f>IFERROR(VLOOKUP(D909,Table14[],3,0),"")</f>
        <v>Station Road, Ishwardi, Pabna 6620</v>
      </c>
      <c r="H909" t="str">
        <f>IF(LEN(Table13[[#This Row],[Vlookup_by_thana name]])=0,Table13[[#This Row],[vlookup_by_branch name]],Table13[[#This Row],[Vlookup_by_thana name]])</f>
        <v>Station Road, Ishwardi, Pabna 6620</v>
      </c>
      <c r="I909" s="23"/>
      <c r="L909" s="96" t="s">
        <v>3813</v>
      </c>
    </row>
    <row r="910" spans="1:12" ht="16.5" thickTop="1" thickBot="1">
      <c r="A910" s="131" t="s">
        <v>4150</v>
      </c>
      <c r="B910" s="132" t="s">
        <v>4122</v>
      </c>
      <c r="C910" s="132" t="s">
        <v>4151</v>
      </c>
      <c r="D910" s="123" t="s">
        <v>401</v>
      </c>
      <c r="E910" s="139" t="s">
        <v>1178</v>
      </c>
      <c r="F910" t="str">
        <f t="shared" si="14"/>
        <v/>
      </c>
      <c r="G910" t="str">
        <f>IFERROR(VLOOKUP(D910,Table14[],3,0),"")</f>
        <v/>
      </c>
      <c r="H910" s="148" t="s">
        <v>4286</v>
      </c>
      <c r="I910" s="23" t="s">
        <v>4192</v>
      </c>
      <c r="L910" s="96" t="s">
        <v>4286</v>
      </c>
    </row>
    <row r="911" spans="1:12" ht="16.5" thickTop="1" thickBot="1">
      <c r="A911" s="133" t="s">
        <v>4152</v>
      </c>
      <c r="B911" s="134" t="s">
        <v>4122</v>
      </c>
      <c r="C911" s="134" t="s">
        <v>4153</v>
      </c>
      <c r="D911" s="124" t="s">
        <v>410</v>
      </c>
      <c r="E911" s="140" t="s">
        <v>1179</v>
      </c>
      <c r="F911" t="str">
        <f t="shared" si="14"/>
        <v/>
      </c>
      <c r="G911" t="str">
        <f>IFERROR(VLOOKUP(D911,Table14[],3,0),"")</f>
        <v>Sujanagar, Pabna 6660</v>
      </c>
      <c r="H911" t="str">
        <f>IF(LEN(Table13[[#This Row],[Vlookup_by_thana name]])=0,Table13[[#This Row],[vlookup_by_branch name]],Table13[[#This Row],[Vlookup_by_thana name]])</f>
        <v>Sujanagar, Pabna 6660</v>
      </c>
      <c r="I911" s="23"/>
      <c r="L911" s="96" t="s">
        <v>3840</v>
      </c>
    </row>
    <row r="912" spans="1:12" ht="16.5" thickTop="1" thickBot="1">
      <c r="A912" s="131" t="s">
        <v>4154</v>
      </c>
      <c r="B912" s="132" t="s">
        <v>4122</v>
      </c>
      <c r="C912" s="132" t="s">
        <v>4155</v>
      </c>
      <c r="D912" s="123" t="s">
        <v>1175</v>
      </c>
      <c r="E912" s="139" t="s">
        <v>1180</v>
      </c>
      <c r="F912" t="str">
        <f t="shared" si="14"/>
        <v>Rail Bazar, Dashuria, Ishwardi, Pabna 6622</v>
      </c>
      <c r="G912" t="str">
        <f>IFERROR(VLOOKUP(D912,Table14[],3,0),"")</f>
        <v>Station Road, Ishwardi, Pabna 6620</v>
      </c>
      <c r="H912" t="str">
        <f>IF(LEN(Table13[[#This Row],[Vlookup_by_thana name]])=0,Table13[[#This Row],[vlookup_by_branch name]],Table13[[#This Row],[Vlookup_by_thana name]])</f>
        <v>Station Road, Ishwardi, Pabna 6620</v>
      </c>
      <c r="I912" s="23"/>
      <c r="L912" s="96" t="s">
        <v>3813</v>
      </c>
    </row>
    <row r="913" spans="1:12" ht="16.5" thickTop="1" thickBot="1">
      <c r="A913" s="133" t="s">
        <v>4156</v>
      </c>
      <c r="B913" s="134" t="s">
        <v>4122</v>
      </c>
      <c r="C913" s="134" t="s">
        <v>4157</v>
      </c>
      <c r="D913" s="124" t="s">
        <v>1182</v>
      </c>
      <c r="E913" s="140" t="s">
        <v>1181</v>
      </c>
      <c r="F913" t="str">
        <f t="shared" si="14"/>
        <v/>
      </c>
      <c r="G913" t="str">
        <f>IFERROR(VLOOKUP(D913,Table14[],3,0),"")</f>
        <v/>
      </c>
      <c r="H913" s="143" t="s">
        <v>3827</v>
      </c>
      <c r="I913" s="23" t="s">
        <v>4268</v>
      </c>
      <c r="L913" s="96" t="s">
        <v>3827</v>
      </c>
    </row>
    <row r="914" spans="1:12" ht="16.5" thickTop="1" thickBot="1">
      <c r="A914" s="131" t="s">
        <v>4158</v>
      </c>
      <c r="B914" s="132" t="s">
        <v>4122</v>
      </c>
      <c r="C914" s="132" t="s">
        <v>4159</v>
      </c>
      <c r="D914" s="123" t="s">
        <v>415</v>
      </c>
      <c r="E914" s="139" t="s">
        <v>1183</v>
      </c>
      <c r="F914" t="str">
        <f t="shared" si="14"/>
        <v/>
      </c>
      <c r="G914" t="str">
        <f>IFERROR(VLOOKUP(D914,Table14[],3,0),"")</f>
        <v/>
      </c>
      <c r="H914" s="143" t="s">
        <v>3830</v>
      </c>
      <c r="I914" s="23" t="s">
        <v>4268</v>
      </c>
      <c r="L914" s="96" t="s">
        <v>3830</v>
      </c>
    </row>
    <row r="915" spans="1:12" ht="16.5" thickTop="1" thickBot="1">
      <c r="A915" s="133" t="s">
        <v>4160</v>
      </c>
      <c r="B915" s="134" t="s">
        <v>4122</v>
      </c>
      <c r="C915" s="134" t="s">
        <v>4161</v>
      </c>
      <c r="D915" s="124" t="s">
        <v>1185</v>
      </c>
      <c r="E915" s="140" t="s">
        <v>1184</v>
      </c>
      <c r="F915" t="str">
        <f t="shared" si="14"/>
        <v/>
      </c>
      <c r="G915" t="str">
        <f>IFERROR(VLOOKUP(D915,Table14[],3,0),"")</f>
        <v/>
      </c>
      <c r="H915" s="143" t="s">
        <v>3815</v>
      </c>
      <c r="I915" s="23" t="s">
        <v>4268</v>
      </c>
      <c r="L915" s="96" t="s">
        <v>3815</v>
      </c>
    </row>
    <row r="916" spans="1:12" ht="16.5" thickTop="1" thickBot="1">
      <c r="A916" s="131" t="s">
        <v>4162</v>
      </c>
      <c r="B916" s="132" t="s">
        <v>4122</v>
      </c>
      <c r="C916" s="132" t="s">
        <v>4163</v>
      </c>
      <c r="D916" s="123" t="s">
        <v>1175</v>
      </c>
      <c r="E916" s="139" t="s">
        <v>1186</v>
      </c>
      <c r="F916" t="str">
        <f t="shared" si="14"/>
        <v/>
      </c>
      <c r="G916" t="str">
        <f>IFERROR(VLOOKUP(D916,Table14[],3,0),"")</f>
        <v>Station Road, Ishwardi, Pabna 6620</v>
      </c>
      <c r="H916" t="str">
        <f>IF(LEN(Table13[[#This Row],[Vlookup_by_thana name]])=0,Table13[[#This Row],[vlookup_by_branch name]],Table13[[#This Row],[Vlookup_by_thana name]])</f>
        <v>Station Road, Ishwardi, Pabna 6620</v>
      </c>
      <c r="I916" s="23"/>
      <c r="L916" s="96" t="s">
        <v>3813</v>
      </c>
    </row>
    <row r="917" spans="1:12" ht="16.5" thickTop="1" thickBot="1">
      <c r="A917" s="133" t="s">
        <v>4122</v>
      </c>
      <c r="B917" s="134" t="s">
        <v>4122</v>
      </c>
      <c r="C917" s="134" t="s">
        <v>4164</v>
      </c>
      <c r="D917" s="124" t="s">
        <v>401</v>
      </c>
      <c r="E917" s="140" t="s">
        <v>1187</v>
      </c>
      <c r="F917" t="str">
        <f t="shared" si="14"/>
        <v/>
      </c>
      <c r="G917" t="str">
        <f>IFERROR(VLOOKUP(D917,Table14[],3,0),"")</f>
        <v/>
      </c>
      <c r="H917" s="143" t="s">
        <v>3838</v>
      </c>
      <c r="I917" s="23" t="s">
        <v>4268</v>
      </c>
      <c r="L917" s="96" t="s">
        <v>3838</v>
      </c>
    </row>
    <row r="918" spans="1:12" ht="16.5" thickTop="1" thickBot="1">
      <c r="A918" s="131" t="s">
        <v>4165</v>
      </c>
      <c r="B918" s="132" t="s">
        <v>4122</v>
      </c>
      <c r="C918" s="132" t="s">
        <v>4166</v>
      </c>
      <c r="D918" s="123" t="s">
        <v>1168</v>
      </c>
      <c r="E918" s="139" t="s">
        <v>1188</v>
      </c>
      <c r="F918" t="str">
        <f t="shared" si="14"/>
        <v>Hazi Abdul Gani Road, Pabna 6600</v>
      </c>
      <c r="G918" t="str">
        <f>IFERROR(VLOOKUP(D918,Table14[],3,0),"")</f>
        <v/>
      </c>
      <c r="H918" t="str">
        <f>IF(LEN(Table13[[#This Row],[Vlookup_by_thana name]])=0,Table13[[#This Row],[vlookup_by_branch name]],Table13[[#This Row],[Vlookup_by_thana name]])</f>
        <v>Hazi Abdul Gani Road, Pabna 6600</v>
      </c>
      <c r="I918" s="23"/>
      <c r="L918" s="96" t="s">
        <v>3836</v>
      </c>
    </row>
    <row r="919" spans="1:12" ht="16.5" thickTop="1" thickBot="1">
      <c r="A919" s="133" t="s">
        <v>4167</v>
      </c>
      <c r="B919" s="134" t="s">
        <v>4168</v>
      </c>
      <c r="C919" s="134" t="s">
        <v>4169</v>
      </c>
      <c r="D919" s="124" t="s">
        <v>410</v>
      </c>
      <c r="E919" s="140" t="s">
        <v>410</v>
      </c>
      <c r="F919" t="str">
        <f t="shared" si="14"/>
        <v>Sujanagar, Pabna 6660</v>
      </c>
      <c r="G919" t="str">
        <f>IFERROR(VLOOKUP(D919,Table14[],3,0),"")</f>
        <v>Sujanagar, Pabna 6660</v>
      </c>
      <c r="H919" t="str">
        <f>IF(LEN(Table13[[#This Row],[Vlookup_by_thana name]])=0,Table13[[#This Row],[vlookup_by_branch name]],Table13[[#This Row],[Vlookup_by_thana name]])</f>
        <v>Sujanagar, Pabna 6660</v>
      </c>
      <c r="I919" s="23"/>
      <c r="L919" s="96" t="s">
        <v>3840</v>
      </c>
    </row>
    <row r="920" spans="1:12" ht="16.5" thickTop="1" thickBot="1">
      <c r="A920" s="131" t="s">
        <v>4170</v>
      </c>
      <c r="B920" s="132" t="s">
        <v>4168</v>
      </c>
      <c r="C920" s="132" t="s">
        <v>4171</v>
      </c>
      <c r="D920" s="123" t="s">
        <v>1182</v>
      </c>
      <c r="E920" s="139" t="s">
        <v>1182</v>
      </c>
      <c r="F920" t="str">
        <f t="shared" si="14"/>
        <v/>
      </c>
      <c r="G920" t="str">
        <f>IFERROR(VLOOKUP(D920,Table14[],3,0),"")</f>
        <v/>
      </c>
      <c r="H920" s="149" t="s">
        <v>4287</v>
      </c>
      <c r="I920" s="23" t="s">
        <v>4192</v>
      </c>
      <c r="L920" s="96" t="s">
        <v>4287</v>
      </c>
    </row>
    <row r="921" spans="1:12" ht="16.5" thickTop="1" thickBot="1">
      <c r="A921" s="133" t="s">
        <v>2597</v>
      </c>
      <c r="B921" s="134" t="s">
        <v>4168</v>
      </c>
      <c r="C921" s="134" t="s">
        <v>4172</v>
      </c>
      <c r="D921" s="124" t="s">
        <v>1185</v>
      </c>
      <c r="E921" s="140" t="s">
        <v>1185</v>
      </c>
      <c r="F921" t="str">
        <f t="shared" si="14"/>
        <v/>
      </c>
      <c r="G921" t="str">
        <f>IFERROR(VLOOKUP(D921,Table14[],3,0),"")</f>
        <v/>
      </c>
      <c r="H921" s="153" t="s">
        <v>4288</v>
      </c>
      <c r="I921" s="23" t="s">
        <v>4229</v>
      </c>
      <c r="L921" s="96" t="s">
        <v>4288</v>
      </c>
    </row>
    <row r="922" spans="1:12" ht="16.5" thickTop="1" thickBot="1">
      <c r="A922" s="131" t="s">
        <v>4168</v>
      </c>
      <c r="B922" s="132" t="s">
        <v>4168</v>
      </c>
      <c r="C922" s="132" t="s">
        <v>4173</v>
      </c>
      <c r="D922" s="123" t="s">
        <v>415</v>
      </c>
      <c r="E922" s="139" t="s">
        <v>415</v>
      </c>
      <c r="F922" t="str">
        <f t="shared" si="14"/>
        <v/>
      </c>
      <c r="G922" t="str">
        <f>IFERROR(VLOOKUP(D922,Table14[],3,0),"")</f>
        <v/>
      </c>
      <c r="H922" s="147" t="s">
        <v>4225</v>
      </c>
      <c r="I922" s="23" t="s">
        <v>4190</v>
      </c>
      <c r="L922" s="96" t="s">
        <v>4225</v>
      </c>
    </row>
    <row r="923" spans="1:12" ht="16.5" thickTop="1" thickBot="1">
      <c r="D923" s="124" t="s">
        <v>1191</v>
      </c>
      <c r="E923" s="140" t="s">
        <v>1189</v>
      </c>
      <c r="F923" t="str">
        <f t="shared" si="14"/>
        <v>Chaklahat, Panchagarh 5000</v>
      </c>
      <c r="G923" t="str">
        <f>IFERROR(VLOOKUP(D923,Table14[],3,0),"")</f>
        <v/>
      </c>
      <c r="H923" t="str">
        <f>IF(LEN(Table13[[#This Row],[Vlookup_by_thana name]])=0,Table13[[#This Row],[vlookup_by_branch name]],Table13[[#This Row],[Vlookup_by_thana name]])</f>
        <v>Chaklahat, Panchagarh 5000</v>
      </c>
      <c r="I923" s="23"/>
      <c r="L923" s="96" t="s">
        <v>3845</v>
      </c>
    </row>
    <row r="924" spans="1:12" ht="16.5" thickTop="1" thickBot="1">
      <c r="D924" s="123" t="s">
        <v>1191</v>
      </c>
      <c r="E924" s="139" t="s">
        <v>1192</v>
      </c>
      <c r="F924" t="str">
        <f t="shared" si="14"/>
        <v>Jagdalhat, Panchagarh 5000</v>
      </c>
      <c r="G924" t="str">
        <f>IFERROR(VLOOKUP(D924,Table14[],3,0),"")</f>
        <v/>
      </c>
      <c r="H924" t="str">
        <f>IF(LEN(Table13[[#This Row],[Vlookup_by_thana name]])=0,Table13[[#This Row],[vlookup_by_branch name]],Table13[[#This Row],[Vlookup_by_thana name]])</f>
        <v>Jagdalhat, Panchagarh 5000</v>
      </c>
      <c r="I924" s="23"/>
      <c r="L924" s="96" t="s">
        <v>3847</v>
      </c>
    </row>
    <row r="925" spans="1:12" ht="16.5" thickTop="1" thickBot="1">
      <c r="D925" s="124" t="s">
        <v>1194</v>
      </c>
      <c r="E925" s="140" t="s">
        <v>1193</v>
      </c>
      <c r="F925" t="str">
        <f t="shared" si="14"/>
        <v/>
      </c>
      <c r="G925" t="str">
        <f>IFERROR(VLOOKUP(D925,Table14[],3,0),"")</f>
        <v/>
      </c>
      <c r="H925" s="143" t="s">
        <v>3848</v>
      </c>
      <c r="I925" s="23" t="s">
        <v>4268</v>
      </c>
      <c r="L925" s="96" t="s">
        <v>3848</v>
      </c>
    </row>
    <row r="926" spans="1:12" ht="16.5" thickTop="1" thickBot="1">
      <c r="D926" s="123" t="s">
        <v>1191</v>
      </c>
      <c r="E926" s="139" t="s">
        <v>1190</v>
      </c>
      <c r="F926" t="str">
        <f t="shared" si="14"/>
        <v>Panchagarh Bazar, Panchagarh 5000</v>
      </c>
      <c r="G926" t="str">
        <f>IFERROR(VLOOKUP(D926,Table14[],3,0),"")</f>
        <v/>
      </c>
      <c r="H926" t="str">
        <f>IF(LEN(Table13[[#This Row],[Vlookup_by_thana name]])=0,Table13[[#This Row],[vlookup_by_branch name]],Table13[[#This Row],[Vlookup_by_thana name]])</f>
        <v>Panchagarh Bazar, Panchagarh 5000</v>
      </c>
      <c r="I926" s="23"/>
      <c r="L926" s="96" t="s">
        <v>3849</v>
      </c>
    </row>
    <row r="927" spans="1:12" ht="16.5" thickTop="1" thickBot="1">
      <c r="D927" s="124" t="s">
        <v>1196</v>
      </c>
      <c r="E927" s="140" t="s">
        <v>1195</v>
      </c>
      <c r="F927" t="str">
        <f t="shared" si="14"/>
        <v>Shalbahanhat, Tetulia, Panchagarh 5030</v>
      </c>
      <c r="G927" t="str">
        <f>IFERROR(VLOOKUP(D927,Table14[],3,0),"")</f>
        <v/>
      </c>
      <c r="H927" t="str">
        <f>IF(LEN(Table13[[#This Row],[Vlookup_by_thana name]])=0,Table13[[#This Row],[vlookup_by_branch name]],Table13[[#This Row],[Vlookup_by_thana name]])</f>
        <v>Shalbahanhat, Tetulia, Panchagarh 5030</v>
      </c>
      <c r="I927" s="23"/>
      <c r="L927" s="96" t="s">
        <v>3851</v>
      </c>
    </row>
    <row r="928" spans="1:12" ht="16.5" thickTop="1" thickBot="1">
      <c r="D928" s="123" t="s">
        <v>1191</v>
      </c>
      <c r="E928" s="139" t="s">
        <v>1197</v>
      </c>
      <c r="F928" t="str">
        <f t="shared" si="14"/>
        <v>Tunirhat, Panchagarh Sadar, Panchagarh 5000</v>
      </c>
      <c r="G928" t="str">
        <f>IFERROR(VLOOKUP(D928,Table14[],3,0),"")</f>
        <v/>
      </c>
      <c r="H928" t="str">
        <f>IF(LEN(Table13[[#This Row],[Vlookup_by_thana name]])=0,Table13[[#This Row],[vlookup_by_branch name]],Table13[[#This Row],[Vlookup_by_thana name]])</f>
        <v>Tunirhat, Panchagarh Sadar, Panchagarh 5000</v>
      </c>
      <c r="I928" s="23"/>
      <c r="L928" s="96" t="s">
        <v>3853</v>
      </c>
    </row>
    <row r="929" spans="4:12" ht="16.5" thickTop="1" thickBot="1">
      <c r="D929" s="124" t="s">
        <v>1199</v>
      </c>
      <c r="E929" s="140" t="s">
        <v>1198</v>
      </c>
      <c r="F929" t="str">
        <f t="shared" si="14"/>
        <v>Narayanpur Bazar, Bagha, Rajshahi 6280</v>
      </c>
      <c r="G929" t="str">
        <f>IFERROR(VLOOKUP(D929,Table14[],3,0),"")</f>
        <v/>
      </c>
      <c r="H929" t="str">
        <f>IF(LEN(Table13[[#This Row],[Vlookup_by_thana name]])=0,Table13[[#This Row],[vlookup_by_branch name]],Table13[[#This Row],[Vlookup_by_thana name]])</f>
        <v>Narayanpur Bazar, Bagha, Rajshahi 6280</v>
      </c>
      <c r="I929" s="23"/>
      <c r="L929" s="96" t="s">
        <v>3894</v>
      </c>
    </row>
    <row r="930" spans="4:12" ht="16.5" thickTop="1" thickBot="1">
      <c r="D930" s="123" t="s">
        <v>1200</v>
      </c>
      <c r="E930" s="139" t="s">
        <v>1200</v>
      </c>
      <c r="F930" t="str">
        <f t="shared" si="14"/>
        <v/>
      </c>
      <c r="G930" t="str">
        <f>IFERROR(VLOOKUP(D930,Table14[],3,0),"")</f>
        <v/>
      </c>
      <c r="H930" s="153" t="s">
        <v>4289</v>
      </c>
      <c r="I930" s="23" t="s">
        <v>4229</v>
      </c>
      <c r="L930" s="96" t="s">
        <v>4289</v>
      </c>
    </row>
    <row r="931" spans="4:12" ht="16.5" thickTop="1" thickBot="1">
      <c r="D931" s="124" t="s">
        <v>1202</v>
      </c>
      <c r="E931" s="140" t="s">
        <v>1201</v>
      </c>
      <c r="F931" t="str">
        <f t="shared" si="14"/>
        <v/>
      </c>
      <c r="G931" t="str">
        <f>IFERROR(VLOOKUP(D931,Table14[],3,0),"")</f>
        <v>Dhaka Road, Puthia, Rajshahi 6260</v>
      </c>
      <c r="H931" t="str">
        <f>IF(LEN(Table13[[#This Row],[Vlookup_by_thana name]])=0,Table13[[#This Row],[vlookup_by_branch name]],Table13[[#This Row],[Vlookup_by_thana name]])</f>
        <v>Dhaka Road, Puthia, Rajshahi 6260</v>
      </c>
      <c r="I931" s="23"/>
      <c r="L931" s="96" t="s">
        <v>3915</v>
      </c>
    </row>
    <row r="932" spans="4:12" ht="16.5" thickTop="1" thickBot="1">
      <c r="D932" s="123" t="s">
        <v>1203</v>
      </c>
      <c r="E932" s="139" t="s">
        <v>1203</v>
      </c>
      <c r="F932" t="str">
        <f t="shared" si="14"/>
        <v>Charghat Bazar, Charghat, Rajshahi 6270</v>
      </c>
      <c r="G932" t="str">
        <f>IFERROR(VLOOKUP(D932,Table14[],3,0),"")</f>
        <v>Charghat Bazar, Charghat, Rajshahi 6270</v>
      </c>
      <c r="H932" t="str">
        <f>IF(LEN(Table13[[#This Row],[Vlookup_by_thana name]])=0,Table13[[#This Row],[vlookup_by_branch name]],Table13[[#This Row],[Vlookup_by_thana name]])</f>
        <v>Charghat Bazar, Charghat, Rajshahi 6270</v>
      </c>
      <c r="I932" s="23"/>
      <c r="L932" s="96" t="s">
        <v>3902</v>
      </c>
    </row>
    <row r="933" spans="4:12" ht="16.5" thickTop="1" thickBot="1">
      <c r="D933" s="124" t="s">
        <v>1205</v>
      </c>
      <c r="E933" s="140" t="s">
        <v>1204</v>
      </c>
      <c r="F933" t="str">
        <f t="shared" si="14"/>
        <v>Rajshahi Sugar Mills, Paba, Rajshahi 6211</v>
      </c>
      <c r="G933" t="str">
        <f>IFERROR(VLOOKUP(D933,Table14[],3,0),"")</f>
        <v/>
      </c>
      <c r="H933" t="str">
        <f>IF(LEN(Table13[[#This Row],[Vlookup_by_thana name]])=0,Table13[[#This Row],[vlookup_by_branch name]],Table13[[#This Row],[Vlookup_by_thana name]])</f>
        <v>Rajshahi Sugar Mills, Paba, Rajshahi 6211</v>
      </c>
      <c r="I933" s="23"/>
      <c r="L933" s="96" t="s">
        <v>3906</v>
      </c>
    </row>
    <row r="934" spans="4:12" ht="16.5" thickTop="1" thickBot="1">
      <c r="D934" s="123" t="s">
        <v>403</v>
      </c>
      <c r="E934" s="139" t="s">
        <v>285</v>
      </c>
      <c r="F934" t="str">
        <f t="shared" si="14"/>
        <v/>
      </c>
      <c r="G934" t="str">
        <f>IFERROR(VLOOKUP(D934,Table14[],3,0),"")</f>
        <v/>
      </c>
      <c r="H934" s="143" t="s">
        <v>3907</v>
      </c>
      <c r="I934" s="23" t="s">
        <v>4268</v>
      </c>
      <c r="L934" s="96" t="s">
        <v>3907</v>
      </c>
    </row>
    <row r="935" spans="4:12" ht="16.5" thickTop="1" thickBot="1">
      <c r="D935" s="124" t="s">
        <v>1133</v>
      </c>
      <c r="E935" s="140" t="s">
        <v>1206</v>
      </c>
      <c r="F935" t="str">
        <f t="shared" si="14"/>
        <v>Ranibazar, Ghoramara, Boalia, Rajshahi 6100</v>
      </c>
      <c r="G935" t="str">
        <f>IFERROR(VLOOKUP(D935,Table14[],3,0),"")</f>
        <v>Santahar Road, Santahar, Naogaon 5891</v>
      </c>
      <c r="H935" t="str">
        <f>IF(LEN(Table13[[#This Row],[Vlookup_by_thana name]])=0,Table13[[#This Row],[vlookup_by_branch name]],Table13[[#This Row],[Vlookup_by_thana name]])</f>
        <v>Santahar Road, Santahar, Naogaon 5891</v>
      </c>
      <c r="I935" s="23"/>
      <c r="L935" s="96" t="s">
        <v>3623</v>
      </c>
    </row>
    <row r="936" spans="4:12" ht="16.5" thickTop="1" thickBot="1">
      <c r="D936" s="123" t="s">
        <v>1133</v>
      </c>
      <c r="E936" s="139" t="s">
        <v>1207</v>
      </c>
      <c r="F936" t="str">
        <f t="shared" si="14"/>
        <v>Malopara, Ghoramara, Boalia, Rajshahi 6100</v>
      </c>
      <c r="G936" t="str">
        <f>IFERROR(VLOOKUP(D936,Table14[],3,0),"")</f>
        <v>Santahar Road, Santahar, Naogaon 5891</v>
      </c>
      <c r="H936" t="str">
        <f>IF(LEN(Table13[[#This Row],[Vlookup_by_thana name]])=0,Table13[[#This Row],[vlookup_by_branch name]],Table13[[#This Row],[Vlookup_by_thana name]])</f>
        <v>Santahar Road, Santahar, Naogaon 5891</v>
      </c>
      <c r="I936" s="23"/>
      <c r="L936" s="96" t="s">
        <v>3623</v>
      </c>
    </row>
    <row r="937" spans="4:12" ht="16.5" thickTop="1" thickBot="1">
      <c r="D937" s="124" t="s">
        <v>1205</v>
      </c>
      <c r="E937" s="140" t="s">
        <v>1208</v>
      </c>
      <c r="F937" t="str">
        <f t="shared" si="14"/>
        <v>Nawhata, Lalitganj, Paba, Rajshahi 6210</v>
      </c>
      <c r="G937" t="str">
        <f>IFERROR(VLOOKUP(D937,Table14[],3,0),"")</f>
        <v/>
      </c>
      <c r="H937" t="str">
        <f>IF(LEN(Table13[[#This Row],[Vlookup_by_thana name]])=0,Table13[[#This Row],[vlookup_by_branch name]],Table13[[#This Row],[Vlookup_by_thana name]])</f>
        <v>Nawhata, Lalitganj, Paba, Rajshahi 6210</v>
      </c>
      <c r="I937" s="23"/>
      <c r="L937" s="96" t="s">
        <v>3913</v>
      </c>
    </row>
    <row r="938" spans="4:12" ht="16.5" thickTop="1" thickBot="1">
      <c r="D938" s="123" t="s">
        <v>1133</v>
      </c>
      <c r="E938" s="139" t="s">
        <v>675</v>
      </c>
      <c r="F938" t="str">
        <f t="shared" si="14"/>
        <v/>
      </c>
      <c r="G938" t="str">
        <f>IFERROR(VLOOKUP(D938,Table14[],3,0),"")</f>
        <v>Santahar Road, Santahar, Naogaon 5891</v>
      </c>
      <c r="H938" t="str">
        <f>IF(LEN(Table13[[#This Row],[Vlookup_by_thana name]])=0,Table13[[#This Row],[vlookup_by_branch name]],Table13[[#This Row],[Vlookup_by_thana name]])</f>
        <v>Santahar Road, Santahar, Naogaon 5891</v>
      </c>
      <c r="I938" s="23"/>
      <c r="L938" s="96" t="s">
        <v>3623</v>
      </c>
    </row>
    <row r="939" spans="4:12" ht="16.5" thickTop="1" thickBot="1">
      <c r="D939" s="124" t="s">
        <v>1202</v>
      </c>
      <c r="E939" s="140" t="s">
        <v>1202</v>
      </c>
      <c r="F939" t="str">
        <f t="shared" si="14"/>
        <v>Dhaka Road, Puthia, Rajshahi 6260</v>
      </c>
      <c r="G939" t="str">
        <f>IFERROR(VLOOKUP(D939,Table14[],3,0),"")</f>
        <v>Dhaka Road, Puthia, Rajshahi 6260</v>
      </c>
      <c r="H939" t="str">
        <f>IF(LEN(Table13[[#This Row],[Vlookup_by_thana name]])=0,Table13[[#This Row],[vlookup_by_branch name]],Table13[[#This Row],[Vlookup_by_thana name]])</f>
        <v>Dhaka Road, Puthia, Rajshahi 6260</v>
      </c>
      <c r="I939" s="23"/>
      <c r="L939" s="96" t="s">
        <v>3915</v>
      </c>
    </row>
    <row r="940" spans="4:12" ht="16.5" thickTop="1" thickBot="1">
      <c r="D940" s="123" t="s">
        <v>1210</v>
      </c>
      <c r="E940" s="139" t="s">
        <v>1209</v>
      </c>
      <c r="F940" t="str">
        <f t="shared" si="14"/>
        <v>Keshorhat, Mohanpur, Rajshahi 6220</v>
      </c>
      <c r="G940" t="str">
        <f>IFERROR(VLOOKUP(D940,Table14[],3,0),"")</f>
        <v/>
      </c>
      <c r="H940" t="str">
        <f>IF(LEN(Table13[[#This Row],[Vlookup_by_thana name]])=0,Table13[[#This Row],[vlookup_by_branch name]],Table13[[#This Row],[Vlookup_by_thana name]])</f>
        <v>Keshorhat, Mohanpur, Rajshahi 6220</v>
      </c>
      <c r="I940" s="23"/>
      <c r="L940" s="96" t="s">
        <v>3917</v>
      </c>
    </row>
    <row r="941" spans="4:12" ht="16.5" thickTop="1" thickBot="1">
      <c r="D941" s="124" t="s">
        <v>403</v>
      </c>
      <c r="E941" s="140" t="s">
        <v>1211</v>
      </c>
      <c r="F941" t="str">
        <f t="shared" si="14"/>
        <v>Upashahar, Rajshahi Cantonment, Boalia, Rajshahi 6202</v>
      </c>
      <c r="G941" t="str">
        <f>IFERROR(VLOOKUP(D941,Table14[],3,0),"")</f>
        <v/>
      </c>
      <c r="H941" t="str">
        <f>IF(LEN(Table13[[#This Row],[Vlookup_by_thana name]])=0,Table13[[#This Row],[vlookup_by_branch name]],Table13[[#This Row],[Vlookup_by_thana name]])</f>
        <v>Upashahar, Rajshahi Cantonment, Boalia, Rajshahi 6202</v>
      </c>
      <c r="I941" s="23"/>
      <c r="L941" s="96" t="s">
        <v>3919</v>
      </c>
    </row>
    <row r="942" spans="4:12" ht="16.5" thickTop="1" thickBot="1">
      <c r="D942" s="123" t="s">
        <v>1213</v>
      </c>
      <c r="E942" s="139" t="s">
        <v>1212</v>
      </c>
      <c r="F942" t="str">
        <f t="shared" si="14"/>
        <v>Rajshahi University, Motihar, Rajshahi 6205</v>
      </c>
      <c r="G942" t="str">
        <f>IFERROR(VLOOKUP(D942,Table14[],3,0),"")</f>
        <v/>
      </c>
      <c r="H942" t="str">
        <f>IF(LEN(Table13[[#This Row],[Vlookup_by_thana name]])=0,Table13[[#This Row],[vlookup_by_branch name]],Table13[[#This Row],[Vlookup_by_thana name]])</f>
        <v>Rajshahi University, Motihar, Rajshahi 6205</v>
      </c>
      <c r="I942" s="23"/>
      <c r="L942" s="96" t="s">
        <v>3923</v>
      </c>
    </row>
    <row r="943" spans="4:12" ht="16.5" thickTop="1" thickBot="1">
      <c r="D943" s="124" t="s">
        <v>1133</v>
      </c>
      <c r="E943" s="140" t="s">
        <v>1214</v>
      </c>
      <c r="F943" t="str">
        <f t="shared" si="14"/>
        <v>Shaheb Bazar, Ghoramara, Boalia, Rajshahi 6100</v>
      </c>
      <c r="G943" t="str">
        <f>IFERROR(VLOOKUP(D943,Table14[],3,0),"")</f>
        <v>Santahar Road, Santahar, Naogaon 5891</v>
      </c>
      <c r="H943" t="str">
        <f>IF(LEN(Table13[[#This Row],[Vlookup_by_thana name]])=0,Table13[[#This Row],[vlookup_by_branch name]],Table13[[#This Row],[Vlookup_by_thana name]])</f>
        <v>Santahar Road, Santahar, Naogaon 5891</v>
      </c>
      <c r="I943" s="23"/>
      <c r="L943" s="96" t="s">
        <v>3623</v>
      </c>
    </row>
    <row r="944" spans="4:12" ht="16.5" thickTop="1" thickBot="1">
      <c r="D944" s="123" t="s">
        <v>1133</v>
      </c>
      <c r="E944" s="139" t="s">
        <v>1215</v>
      </c>
      <c r="F944" t="str">
        <f t="shared" si="14"/>
        <v>Ananda Tower, Padma Abashik, Boalia, Rajshahi 6207</v>
      </c>
      <c r="G944" t="str">
        <f>IFERROR(VLOOKUP(D944,Table14[],3,0),"")</f>
        <v>Santahar Road, Santahar, Naogaon 5891</v>
      </c>
      <c r="H944" t="str">
        <f>IF(LEN(Table13[[#This Row],[Vlookup_by_thana name]])=0,Table13[[#This Row],[vlookup_by_branch name]],Table13[[#This Row],[Vlookup_by_thana name]])</f>
        <v>Santahar Road, Santahar, Naogaon 5891</v>
      </c>
      <c r="I944" s="23"/>
      <c r="L944" s="96" t="s">
        <v>3623</v>
      </c>
    </row>
    <row r="945" spans="4:12" ht="16.5" thickTop="1" thickBot="1">
      <c r="D945" s="124" t="s">
        <v>1133</v>
      </c>
      <c r="E945" s="140" t="s">
        <v>1216</v>
      </c>
      <c r="F945" t="str">
        <f t="shared" si="14"/>
        <v/>
      </c>
      <c r="G945" t="str">
        <f>IFERROR(VLOOKUP(D945,Table14[],3,0),"")</f>
        <v>Santahar Road, Santahar, Naogaon 5891</v>
      </c>
      <c r="H945" t="str">
        <f>IF(LEN(Table13[[#This Row],[Vlookup_by_thana name]])=0,Table13[[#This Row],[vlookup_by_branch name]],Table13[[#This Row],[Vlookup_by_thana name]])</f>
        <v>Santahar Road, Santahar, Naogaon 5891</v>
      </c>
      <c r="I945" s="23"/>
      <c r="L945" s="96" t="s">
        <v>3623</v>
      </c>
    </row>
    <row r="946" spans="4:12" ht="16.5" thickTop="1" thickBot="1">
      <c r="D946" s="123" t="s">
        <v>366</v>
      </c>
      <c r="E946" s="139" t="s">
        <v>1217</v>
      </c>
      <c r="F946" t="str">
        <f t="shared" si="14"/>
        <v>Station Approach Road, Alamnagar, Kotwali, Rangpur 5402</v>
      </c>
      <c r="G946" t="str">
        <f>IFERROR(VLOOKUP(D946,Table14[],3,0),"")</f>
        <v/>
      </c>
      <c r="H946" t="str">
        <f>IF(LEN(Table13[[#This Row],[Vlookup_by_thana name]])=0,Table13[[#This Row],[vlookup_by_branch name]],Table13[[#This Row],[Vlookup_by_thana name]])</f>
        <v>Station Approach Road, Alamnagar, Kotwali, Rangpur 5402</v>
      </c>
      <c r="I946" s="23"/>
      <c r="L946" s="96" t="s">
        <v>3938</v>
      </c>
    </row>
    <row r="947" spans="4:12" ht="16.5" thickTop="1" thickBot="1">
      <c r="D947" s="124" t="s">
        <v>1218</v>
      </c>
      <c r="E947" s="140" t="s">
        <v>1218</v>
      </c>
      <c r="F947" t="str">
        <f t="shared" si="14"/>
        <v>Parbatipur Raod, Badarganj, Rangpur 5430</v>
      </c>
      <c r="G947" t="str">
        <f>IFERROR(VLOOKUP(D947,Table14[],3,0),"")</f>
        <v>Parbatipur Raod, Badarganj, Rangpur 5430</v>
      </c>
      <c r="H947" t="str">
        <f>IF(LEN(Table13[[#This Row],[Vlookup_by_thana name]])=0,Table13[[#This Row],[vlookup_by_branch name]],Table13[[#This Row],[Vlookup_by_thana name]])</f>
        <v>Parbatipur Raod, Badarganj, Rangpur 5430</v>
      </c>
      <c r="I947" s="23"/>
      <c r="L947" s="96" t="s">
        <v>3940</v>
      </c>
    </row>
    <row r="948" spans="4:12" ht="16.5" thickTop="1" thickBot="1">
      <c r="D948" s="123" t="s">
        <v>1220</v>
      </c>
      <c r="E948" s="139" t="s">
        <v>1219</v>
      </c>
      <c r="F948" t="str">
        <f t="shared" si="14"/>
        <v>Modern More, Cadet College, Kotwali, Rangpur 5404</v>
      </c>
      <c r="G948" t="str">
        <f>IFERROR(VLOOKUP(D948,Table14[],3,0),"")</f>
        <v/>
      </c>
      <c r="H948" t="str">
        <f>IF(LEN(Table13[[#This Row],[Vlookup_by_thana name]])=0,Table13[[#This Row],[vlookup_by_branch name]],Table13[[#This Row],[Vlookup_by_thana name]])</f>
        <v>Modern More, Cadet College, Kotwali, Rangpur 5404</v>
      </c>
      <c r="I948" s="23"/>
      <c r="L948" s="96" t="s">
        <v>3953</v>
      </c>
    </row>
    <row r="949" spans="4:12" ht="16.5" thickTop="1" thickBot="1">
      <c r="D949" s="124" t="s">
        <v>366</v>
      </c>
      <c r="E949" s="140" t="s">
        <v>1221</v>
      </c>
      <c r="F949" t="str">
        <f t="shared" si="14"/>
        <v>Central Road, Kotwali, Rangpur 5400</v>
      </c>
      <c r="G949" t="str">
        <f>IFERROR(VLOOKUP(D949,Table14[],3,0),"")</f>
        <v/>
      </c>
      <c r="H949" t="str">
        <f>IF(LEN(Table13[[#This Row],[Vlookup_by_thana name]])=0,Table13[[#This Row],[vlookup_by_branch name]],Table13[[#This Row],[Vlookup_by_thana name]])</f>
        <v>Central Road, Kotwali, Rangpur 5400</v>
      </c>
      <c r="I949" s="23"/>
      <c r="L949" s="96" t="s">
        <v>3942</v>
      </c>
    </row>
    <row r="950" spans="4:12" ht="16.5" thickTop="1" thickBot="1">
      <c r="D950" s="123" t="s">
        <v>366</v>
      </c>
      <c r="E950" s="139" t="s">
        <v>1222</v>
      </c>
      <c r="F950" t="str">
        <f t="shared" si="14"/>
        <v/>
      </c>
      <c r="G950" t="str">
        <f>IFERROR(VLOOKUP(D950,Table14[],3,0),"")</f>
        <v/>
      </c>
      <c r="H950" s="68" t="s">
        <v>4290</v>
      </c>
      <c r="I950" s="23" t="s">
        <v>4179</v>
      </c>
      <c r="L950" s="96" t="s">
        <v>4290</v>
      </c>
    </row>
    <row r="951" spans="4:12" ht="16.5" thickTop="1" thickBot="1">
      <c r="D951" s="124" t="s">
        <v>1224</v>
      </c>
      <c r="E951" s="140" t="s">
        <v>1223</v>
      </c>
      <c r="F951" t="str">
        <f t="shared" si="14"/>
        <v/>
      </c>
      <c r="G951" t="str">
        <f>IFERROR(VLOOKUP(D951,Table14[],3,0),"")</f>
        <v/>
      </c>
      <c r="H951" s="143" t="s">
        <v>3948</v>
      </c>
      <c r="I951" s="23" t="s">
        <v>4268</v>
      </c>
      <c r="L951" s="96" t="s">
        <v>3948</v>
      </c>
    </row>
    <row r="952" spans="4:12" ht="16.5" thickTop="1" thickBot="1">
      <c r="D952" s="123" t="s">
        <v>1224</v>
      </c>
      <c r="E952" s="139" t="s">
        <v>1224</v>
      </c>
      <c r="F952" t="str">
        <f t="shared" si="14"/>
        <v/>
      </c>
      <c r="G952" t="str">
        <f>IFERROR(VLOOKUP(D952,Table14[],3,0),"")</f>
        <v/>
      </c>
      <c r="H952" s="143" t="s">
        <v>3950</v>
      </c>
      <c r="I952" s="23" t="s">
        <v>4268</v>
      </c>
      <c r="L952" s="96" t="s">
        <v>3950</v>
      </c>
    </row>
    <row r="953" spans="4:12" ht="16.5" thickTop="1" thickBot="1">
      <c r="D953" s="124" t="s">
        <v>366</v>
      </c>
      <c r="E953" s="140" t="s">
        <v>747</v>
      </c>
      <c r="F953" t="str">
        <f t="shared" si="14"/>
        <v>Station Road, Kotwali, Rangpur 5400</v>
      </c>
      <c r="G953" t="str">
        <f>IFERROR(VLOOKUP(D953,Table14[],3,0),"")</f>
        <v/>
      </c>
      <c r="H953" t="str">
        <f>IF(LEN(Table13[[#This Row],[Vlookup_by_thana name]])=0,Table13[[#This Row],[vlookup_by_branch name]],Table13[[#This Row],[Vlookup_by_thana name]])</f>
        <v>Station Road, Kotwali, Rangpur 5400</v>
      </c>
      <c r="I953" s="23"/>
      <c r="L953" s="96" t="s">
        <v>3951</v>
      </c>
    </row>
    <row r="954" spans="4:12" ht="16.5" thickTop="1" thickBot="1">
      <c r="D954" s="123" t="s">
        <v>366</v>
      </c>
      <c r="E954" s="139" t="s">
        <v>1225</v>
      </c>
      <c r="F954" t="str">
        <f t="shared" si="14"/>
        <v/>
      </c>
      <c r="G954" t="str">
        <f>IFERROR(VLOOKUP(D954,Table14[],3,0),"")</f>
        <v/>
      </c>
      <c r="H954" s="143" t="s">
        <v>3623</v>
      </c>
      <c r="I954" s="23" t="s">
        <v>4268</v>
      </c>
      <c r="L954" s="96" t="s">
        <v>3623</v>
      </c>
    </row>
    <row r="955" spans="4:12" ht="16.5" thickTop="1" thickBot="1">
      <c r="D955" s="124" t="s">
        <v>1227</v>
      </c>
      <c r="E955" s="140" t="s">
        <v>1226</v>
      </c>
      <c r="F955" t="str">
        <f t="shared" si="14"/>
        <v>Shadullahpur Road, Shanerhat, Pirganj, Rangpur 5420</v>
      </c>
      <c r="G955" t="str">
        <f>IFERROR(VLOOKUP(D955,Table14[],3,0),"")</f>
        <v/>
      </c>
      <c r="H955" t="str">
        <f>IF(LEN(Table13[[#This Row],[Vlookup_by_thana name]])=0,Table13[[#This Row],[vlookup_by_branch name]],Table13[[#This Row],[Vlookup_by_thana name]])</f>
        <v>Shadullahpur Road, Shanerhat, Pirganj, Rangpur 5420</v>
      </c>
      <c r="I955" s="23"/>
      <c r="L955" s="96" t="s">
        <v>3959</v>
      </c>
    </row>
    <row r="956" spans="4:12" ht="16.5" thickTop="1" thickBot="1">
      <c r="D956" s="123" t="s">
        <v>1224</v>
      </c>
      <c r="E956" s="139" t="s">
        <v>1228</v>
      </c>
      <c r="F956" t="str">
        <f t="shared" si="14"/>
        <v/>
      </c>
      <c r="G956" t="str">
        <f>IFERROR(VLOOKUP(D956,Table14[],3,0),"")</f>
        <v/>
      </c>
      <c r="H956" s="143" t="s">
        <v>3946</v>
      </c>
      <c r="I956" s="23" t="s">
        <v>4268</v>
      </c>
      <c r="L956" s="96" t="s">
        <v>3946</v>
      </c>
    </row>
    <row r="957" spans="4:12" ht="16.5" thickTop="1" thickBot="1">
      <c r="D957" s="124" t="s">
        <v>1229</v>
      </c>
      <c r="E957" s="140" t="s">
        <v>1229</v>
      </c>
      <c r="F957" t="str">
        <f t="shared" si="14"/>
        <v>Taraganj Market, Taraganj, Rangpur 5420</v>
      </c>
      <c r="G957" t="str">
        <f>IFERROR(VLOOKUP(D957,Table14[],3,0),"")</f>
        <v>Taraganj Market, Taraganj, Rangpur 5420</v>
      </c>
      <c r="H957" t="str">
        <f>IF(LEN(Table13[[#This Row],[Vlookup_by_thana name]])=0,Table13[[#This Row],[vlookup_by_branch name]],Table13[[#This Row],[Vlookup_by_thana name]])</f>
        <v>Taraganj Market, Taraganj, Rangpur 5420</v>
      </c>
      <c r="I957" s="23"/>
      <c r="L957" s="96" t="s">
        <v>3961</v>
      </c>
    </row>
    <row r="958" spans="4:12" ht="16.5" thickTop="1" thickBot="1">
      <c r="D958" s="123" t="s">
        <v>1232</v>
      </c>
      <c r="E958" s="139" t="s">
        <v>1230</v>
      </c>
      <c r="F958" t="str">
        <f t="shared" si="14"/>
        <v>Bahuli, Sirajganj 6700</v>
      </c>
      <c r="G958" t="str">
        <f>IFERROR(VLOOKUP(D958,Table14[],3,0),"")</f>
        <v/>
      </c>
      <c r="H958" t="str">
        <f>IF(LEN(Table13[[#This Row],[Vlookup_by_thana name]])=0,Table13[[#This Row],[vlookup_by_branch name]],Table13[[#This Row],[Vlookup_by_thana name]])</f>
        <v>Bahuli, Sirajganj 6700</v>
      </c>
      <c r="I958" s="23"/>
      <c r="L958" s="96" t="s">
        <v>4006</v>
      </c>
    </row>
    <row r="959" spans="4:12" ht="16.5" thickTop="1" thickBot="1">
      <c r="D959" s="124" t="s">
        <v>1234</v>
      </c>
      <c r="E959" s="140" t="s">
        <v>1233</v>
      </c>
      <c r="F959" t="str">
        <f t="shared" si="14"/>
        <v>Betkandi Bazar, Betkandi, Shahjadpur, Sirajganj 6770</v>
      </c>
      <c r="G959" t="str">
        <f>IFERROR(VLOOKUP(D959,Table14[],3,0),"")</f>
        <v/>
      </c>
      <c r="H959" t="str">
        <f>IF(LEN(Table13[[#This Row],[Vlookup_by_thana name]])=0,Table13[[#This Row],[vlookup_by_branch name]],Table13[[#This Row],[Vlookup_by_thana name]])</f>
        <v>Betkandi Bazar, Betkandi, Shahjadpur, Sirajganj 6770</v>
      </c>
      <c r="I959" s="23"/>
      <c r="L959" s="96" t="s">
        <v>4010</v>
      </c>
    </row>
    <row r="960" spans="4:12" ht="16.5" thickTop="1" thickBot="1">
      <c r="D960" s="123" t="s">
        <v>1236</v>
      </c>
      <c r="E960" s="139" t="s">
        <v>1235</v>
      </c>
      <c r="F960" t="str">
        <f t="shared" si="14"/>
        <v/>
      </c>
      <c r="G960" t="str">
        <f>IFERROR(VLOOKUP(D960,Table14[],3,0),"")</f>
        <v>Dhangara Bazar, Dhangara, Raiganj, Sirajganj 6720</v>
      </c>
      <c r="H960" t="str">
        <f>IF(LEN(Table13[[#This Row],[Vlookup_by_thana name]])=0,Table13[[#This Row],[vlookup_by_branch name]],Table13[[#This Row],[Vlookup_by_thana name]])</f>
        <v>Dhangara Bazar, Dhangara, Raiganj, Sirajganj 6720</v>
      </c>
      <c r="I960" s="23"/>
      <c r="L960" s="96" t="s">
        <v>4031</v>
      </c>
    </row>
    <row r="961" spans="4:12" ht="16.5" thickTop="1" thickBot="1">
      <c r="D961" s="124" t="s">
        <v>1236</v>
      </c>
      <c r="E961" s="140" t="s">
        <v>1237</v>
      </c>
      <c r="F961" t="str">
        <f t="shared" si="14"/>
        <v>Chandaikona, Raiganj, Sirajganj 6720</v>
      </c>
      <c r="G961" t="str">
        <f>IFERROR(VLOOKUP(D961,Table14[],3,0),"")</f>
        <v>Dhangara Bazar, Dhangara, Raiganj, Sirajganj 6720</v>
      </c>
      <c r="H961" t="str">
        <f>IF(LEN(Table13[[#This Row],[Vlookup_by_thana name]])=0,Table13[[#This Row],[vlookup_by_branch name]],Table13[[#This Row],[Vlookup_by_thana name]])</f>
        <v>Dhangara Bazar, Dhangara, Raiganj, Sirajganj 6720</v>
      </c>
      <c r="I961" s="23"/>
      <c r="L961" s="96" t="s">
        <v>4031</v>
      </c>
    </row>
    <row r="962" spans="4:12" ht="16.5" thickTop="1" thickBot="1">
      <c r="D962" s="123" t="s">
        <v>1239</v>
      </c>
      <c r="E962" s="139" t="s">
        <v>1238</v>
      </c>
      <c r="F962" t="str">
        <f t="shared" si="14"/>
        <v/>
      </c>
      <c r="G962" t="str">
        <f>IFERROR(VLOOKUP(D962,Table14[],3,0),"")</f>
        <v/>
      </c>
      <c r="H962" s="148" t="s">
        <v>4291</v>
      </c>
      <c r="I962" s="23" t="s">
        <v>4192</v>
      </c>
      <c r="L962" s="96" t="s">
        <v>4291</v>
      </c>
    </row>
    <row r="963" spans="4:12" ht="16.5" thickTop="1" thickBot="1">
      <c r="D963" s="124" t="s">
        <v>1240</v>
      </c>
      <c r="E963" s="140" t="s">
        <v>1240</v>
      </c>
      <c r="F963" t="str">
        <f t="shared" ref="F963:F981" si="15">IFERROR(VLOOKUP(E963,$A$2:$C$922,3,0),"")</f>
        <v>Enayetpur Bazar, Sirajganj 6751</v>
      </c>
      <c r="G963" t="str">
        <f>IFERROR(VLOOKUP(D963,Table14[],3,0),"")</f>
        <v>Enayetpur Bazar, Sirajganj 6751</v>
      </c>
      <c r="H963" t="str">
        <f>IF(LEN(Table13[[#This Row],[Vlookup_by_thana name]])=0,Table13[[#This Row],[vlookup_by_branch name]],Table13[[#This Row],[Vlookup_by_thana name]])</f>
        <v>Enayetpur Bazar, Sirajganj 6751</v>
      </c>
      <c r="I963" s="23"/>
      <c r="L963" s="96" t="s">
        <v>4018</v>
      </c>
    </row>
    <row r="964" spans="4:12" ht="16.5" thickTop="1" thickBot="1">
      <c r="D964" s="123" t="s">
        <v>1239</v>
      </c>
      <c r="E964" s="139" t="s">
        <v>1241</v>
      </c>
      <c r="F964" t="str">
        <f t="shared" si="15"/>
        <v>Salonga Bazar, Salonga, Sirajganj 6723</v>
      </c>
      <c r="G964" t="str">
        <f>IFERROR(VLOOKUP(D964,Table14[],3,0),"")</f>
        <v/>
      </c>
      <c r="H964" t="str">
        <f>IF(LEN(Table13[[#This Row],[Vlookup_by_thana name]])=0,Table13[[#This Row],[vlookup_by_branch name]],Table13[[#This Row],[Vlookup_by_thana name]])</f>
        <v>Salonga Bazar, Salonga, Sirajganj 6723</v>
      </c>
      <c r="I964" s="23"/>
      <c r="L964" s="96" t="s">
        <v>4020</v>
      </c>
    </row>
    <row r="965" spans="4:12" ht="16.5" thickTop="1" thickBot="1">
      <c r="D965" s="124" t="s">
        <v>1232</v>
      </c>
      <c r="E965" s="140" t="s">
        <v>1242</v>
      </c>
      <c r="F965" t="str">
        <f t="shared" si="15"/>
        <v/>
      </c>
      <c r="G965" t="str">
        <f>IFERROR(VLOOKUP(D965,Table14[],3,0),"")</f>
        <v/>
      </c>
      <c r="H965" s="143" t="s">
        <v>4022</v>
      </c>
      <c r="I965" s="23" t="s">
        <v>4268</v>
      </c>
      <c r="L965" s="96" t="s">
        <v>4022</v>
      </c>
    </row>
    <row r="966" spans="4:12" ht="16.5" thickTop="1" thickBot="1">
      <c r="D966" s="123" t="s">
        <v>1243</v>
      </c>
      <c r="E966" s="139" t="s">
        <v>1243</v>
      </c>
      <c r="F966" t="str">
        <f t="shared" si="15"/>
        <v>Belkuchi, Sirajganj 6740</v>
      </c>
      <c r="G966" t="str">
        <f>IFERROR(VLOOKUP(D966,Table14[],3,0),"")</f>
        <v>Belkuchi, Sirajganj 6740</v>
      </c>
      <c r="H966" t="str">
        <f>IF(LEN(Table13[[#This Row],[Vlookup_by_thana name]])=0,Table13[[#This Row],[vlookup_by_branch name]],Table13[[#This Row],[Vlookup_by_thana name]])</f>
        <v>Belkuchi, Sirajganj 6740</v>
      </c>
      <c r="I966" s="23"/>
      <c r="L966" s="96" t="s">
        <v>4008</v>
      </c>
    </row>
    <row r="967" spans="4:12" ht="16.5" thickTop="1" thickBot="1">
      <c r="D967" s="124" t="s">
        <v>1234</v>
      </c>
      <c r="E967" s="140" t="s">
        <v>1244</v>
      </c>
      <c r="F967" t="str">
        <f t="shared" si="15"/>
        <v/>
      </c>
      <c r="G967" t="str">
        <f>IFERROR(VLOOKUP(D967,Table14[],3,0),"")</f>
        <v/>
      </c>
      <c r="H967" s="143" t="s">
        <v>4029</v>
      </c>
      <c r="I967" s="23" t="s">
        <v>4268</v>
      </c>
      <c r="L967" s="96" t="s">
        <v>4029</v>
      </c>
    </row>
    <row r="968" spans="4:12" ht="16.5" thickTop="1" thickBot="1">
      <c r="D968" s="123" t="s">
        <v>1232</v>
      </c>
      <c r="E968" s="139" t="s">
        <v>493</v>
      </c>
      <c r="F968" t="str">
        <f t="shared" si="15"/>
        <v>886/904 HS Sohrawardy Road, Kotwali, Chittagong 4000</v>
      </c>
      <c r="G968" t="str">
        <f>IFERROR(VLOOKUP(D968,Table14[],3,0),"")</f>
        <v/>
      </c>
      <c r="H968" t="str">
        <f>IF(LEN(Table13[[#This Row],[Vlookup_by_thana name]])=0,Table13[[#This Row],[vlookup_by_branch name]],Table13[[#This Row],[Vlookup_by_thana name]])</f>
        <v>886/904 HS Sohrawardy Road, Kotwali, Chittagong 4000</v>
      </c>
      <c r="I968" s="23"/>
      <c r="L968" s="96" t="s">
        <v>2744</v>
      </c>
    </row>
    <row r="969" spans="4:12" ht="16.5" thickTop="1" thickBot="1">
      <c r="D969" s="124" t="s">
        <v>1236</v>
      </c>
      <c r="E969" s="140" t="s">
        <v>1245</v>
      </c>
      <c r="F969" t="str">
        <f t="shared" si="15"/>
        <v/>
      </c>
      <c r="G969" t="str">
        <f>IFERROR(VLOOKUP(D969,Table14[],3,0),"")</f>
        <v>Dhangara Bazar, Dhangara, Raiganj, Sirajganj 6720</v>
      </c>
      <c r="H969" t="str">
        <f>IF(LEN(Table13[[#This Row],[Vlookup_by_thana name]])=0,Table13[[#This Row],[vlookup_by_branch name]],Table13[[#This Row],[Vlookup_by_thana name]])</f>
        <v>Dhangara Bazar, Dhangara, Raiganj, Sirajganj 6720</v>
      </c>
      <c r="I969" s="23"/>
      <c r="L969" s="96" t="s">
        <v>4031</v>
      </c>
    </row>
    <row r="970" spans="4:12" ht="16.5" thickTop="1" thickBot="1">
      <c r="D970" s="123" t="s">
        <v>1236</v>
      </c>
      <c r="E970" s="139" t="s">
        <v>1246</v>
      </c>
      <c r="F970" t="str">
        <f t="shared" si="15"/>
        <v/>
      </c>
      <c r="G970" t="str">
        <f>IFERROR(VLOOKUP(D970,Table14[],3,0),"")</f>
        <v>Dhangara Bazar, Dhangara, Raiganj, Sirajganj 6720</v>
      </c>
      <c r="H970" t="str">
        <f>IF(LEN(Table13[[#This Row],[Vlookup_by_thana name]])=0,Table13[[#This Row],[vlookup_by_branch name]],Table13[[#This Row],[Vlookup_by_thana name]])</f>
        <v>Dhangara Bazar, Dhangara, Raiganj, Sirajganj 6720</v>
      </c>
      <c r="I970" s="23"/>
      <c r="L970" s="96" t="s">
        <v>4031</v>
      </c>
    </row>
    <row r="971" spans="4:12" ht="16.5" thickTop="1" thickBot="1">
      <c r="D971" s="124" t="s">
        <v>1236</v>
      </c>
      <c r="E971" s="140" t="s">
        <v>1236</v>
      </c>
      <c r="F971" t="str">
        <f t="shared" si="15"/>
        <v>Dhangara Bazar, Dhangara, Raiganj, Sirajganj 6720</v>
      </c>
      <c r="G971" t="str">
        <f>IFERROR(VLOOKUP(D971,Table14[],3,0),"")</f>
        <v>Dhangara Bazar, Dhangara, Raiganj, Sirajganj 6720</v>
      </c>
      <c r="H971" t="str">
        <f>IF(LEN(Table13[[#This Row],[Vlookup_by_thana name]])=0,Table13[[#This Row],[vlookup_by_branch name]],Table13[[#This Row],[Vlookup_by_thana name]])</f>
        <v>Dhangara Bazar, Dhangara, Raiganj, Sirajganj 6720</v>
      </c>
      <c r="I971" s="23"/>
      <c r="L971" s="96" t="s">
        <v>4031</v>
      </c>
    </row>
    <row r="972" spans="4:12" ht="16.5" thickTop="1" thickBot="1">
      <c r="D972" s="123" t="s">
        <v>1232</v>
      </c>
      <c r="E972" s="139" t="s">
        <v>1247</v>
      </c>
      <c r="F972" t="str">
        <f t="shared" si="15"/>
        <v/>
      </c>
      <c r="G972" t="str">
        <f>IFERROR(VLOOKUP(D972,Table14[],3,0),"")</f>
        <v/>
      </c>
      <c r="H972" s="143" t="s">
        <v>4037</v>
      </c>
      <c r="I972" s="23" t="s">
        <v>4268</v>
      </c>
      <c r="L972" s="96" t="s">
        <v>4037</v>
      </c>
    </row>
    <row r="973" spans="4:12" ht="16.5" thickTop="1" thickBot="1">
      <c r="D973" s="124" t="s">
        <v>1243</v>
      </c>
      <c r="E973" s="140" t="s">
        <v>1248</v>
      </c>
      <c r="F973" t="str">
        <f t="shared" si="15"/>
        <v/>
      </c>
      <c r="G973" t="str">
        <f>IFERROR(VLOOKUP(D973,Table14[],3,0),"")</f>
        <v>Belkuchi, Sirajganj 6740</v>
      </c>
      <c r="H973" t="str">
        <f>IF(LEN(Table13[[#This Row],[Vlookup_by_thana name]])=0,Table13[[#This Row],[vlookup_by_branch name]],Table13[[#This Row],[Vlookup_by_thana name]])</f>
        <v>Belkuchi, Sirajganj 6740</v>
      </c>
      <c r="I973" s="23"/>
      <c r="L973" s="96" t="s">
        <v>4008</v>
      </c>
    </row>
    <row r="974" spans="4:12" ht="16.5" thickTop="1" thickBot="1">
      <c r="D974" s="123" t="s">
        <v>1232</v>
      </c>
      <c r="E974" s="139" t="s">
        <v>57</v>
      </c>
      <c r="F974" t="str">
        <f t="shared" si="15"/>
        <v>JM Sengupta Road, Chandpur 3600</v>
      </c>
      <c r="G974" t="str">
        <f>IFERROR(VLOOKUP(D974,Table14[],3,0),"")</f>
        <v/>
      </c>
      <c r="H974" t="str">
        <f>IF(LEN(Table13[[#This Row],[Vlookup_by_thana name]])=0,Table13[[#This Row],[vlookup_by_branch name]],Table13[[#This Row],[Vlookup_by_thana name]])</f>
        <v>JM Sengupta Road, Chandpur 3600</v>
      </c>
      <c r="I974" s="23"/>
      <c r="L974" s="96" t="s">
        <v>2614</v>
      </c>
    </row>
    <row r="975" spans="4:12" ht="16.5" thickTop="1" thickBot="1">
      <c r="D975" s="124" t="s">
        <v>1234</v>
      </c>
      <c r="E975" s="140" t="s">
        <v>1249</v>
      </c>
      <c r="F975" t="str">
        <f t="shared" si="15"/>
        <v>Talgachi Bazar, Garadah, Shahjadpur, Sirajganj 6770</v>
      </c>
      <c r="G975" t="str">
        <f>IFERROR(VLOOKUP(D975,Table14[],3,0),"")</f>
        <v/>
      </c>
      <c r="H975" t="str">
        <f>IF(LEN(Table13[[#This Row],[Vlookup_by_thana name]])=0,Table13[[#This Row],[vlookup_by_branch name]],Table13[[#This Row],[Vlookup_by_thana name]])</f>
        <v>Talgachi Bazar, Garadah, Shahjadpur, Sirajganj 6770</v>
      </c>
      <c r="I975" s="23"/>
      <c r="L975" s="96" t="s">
        <v>4040</v>
      </c>
    </row>
    <row r="976" spans="4:12" ht="16.5" thickTop="1" thickBot="1">
      <c r="D976" s="123" t="s">
        <v>1250</v>
      </c>
      <c r="E976" s="139" t="s">
        <v>1250</v>
      </c>
      <c r="F976" t="str">
        <f t="shared" si="15"/>
        <v>Ullapara, Sirajganj 6761</v>
      </c>
      <c r="G976" t="str">
        <f>IFERROR(VLOOKUP(D976,Table14[],3,0),"")</f>
        <v>Ullapara, Sirajganj 6761</v>
      </c>
      <c r="H976" t="str">
        <f>IF(LEN(Table13[[#This Row],[Vlookup_by_thana name]])=0,Table13[[#This Row],[vlookup_by_branch name]],Table13[[#This Row],[Vlookup_by_thana name]])</f>
        <v>Ullapara, Sirajganj 6761</v>
      </c>
      <c r="I976" s="23"/>
      <c r="L976" s="96" t="s">
        <v>4042</v>
      </c>
    </row>
    <row r="977" spans="4:12" ht="16.5" thickTop="1" thickBot="1">
      <c r="D977" s="124" t="s">
        <v>1234</v>
      </c>
      <c r="E977" s="140" t="s">
        <v>1234</v>
      </c>
      <c r="F977" t="str">
        <f t="shared" si="15"/>
        <v/>
      </c>
      <c r="G977" t="str">
        <f>IFERROR(VLOOKUP(D977,Table14[],3,0),"")</f>
        <v/>
      </c>
      <c r="H977" s="143" t="s">
        <v>4033</v>
      </c>
      <c r="I977" s="23" t="s">
        <v>4268</v>
      </c>
      <c r="L977" s="96" t="s">
        <v>4033</v>
      </c>
    </row>
    <row r="978" spans="4:12" ht="18.75" thickTop="1" thickBot="1">
      <c r="D978" s="123" t="s">
        <v>1227</v>
      </c>
      <c r="E978" s="139" t="s">
        <v>1227</v>
      </c>
      <c r="F978" t="str">
        <f t="shared" si="15"/>
        <v/>
      </c>
      <c r="G978" t="str">
        <f>IFERROR(VLOOKUP(D978,Table14[],3,0),"")</f>
        <v/>
      </c>
      <c r="H978" s="145" t="s">
        <v>4292</v>
      </c>
      <c r="I978" s="23" t="s">
        <v>4186</v>
      </c>
      <c r="L978" s="96" t="s">
        <v>4292</v>
      </c>
    </row>
    <row r="979" spans="4:12" ht="16.5" thickTop="1" thickBot="1">
      <c r="D979" s="124" t="s">
        <v>1251</v>
      </c>
      <c r="E979" s="140" t="s">
        <v>1251</v>
      </c>
      <c r="F979" t="str">
        <f t="shared" si="15"/>
        <v>Jibanpur, Haripur, Thakurgaon 5130</v>
      </c>
      <c r="G979" t="str">
        <f>IFERROR(VLOOKUP(D979,Table14[],3,0),"")</f>
        <v>Jibanpur, Haripur, Thakurgaon 5130</v>
      </c>
      <c r="H979" t="str">
        <f>IF(LEN(Table13[[#This Row],[Vlookup_by_thana name]])=0,Table13[[#This Row],[vlookup_by_branch name]],Table13[[#This Row],[Vlookup_by_thana name]])</f>
        <v>Jibanpur, Haripur, Thakurgaon 5130</v>
      </c>
      <c r="I979" s="23"/>
      <c r="L979" s="96" t="s">
        <v>4171</v>
      </c>
    </row>
    <row r="980" spans="4:12" ht="16.5" thickTop="1" thickBot="1">
      <c r="D980" s="123" t="s">
        <v>754</v>
      </c>
      <c r="E980" s="139" t="s">
        <v>50</v>
      </c>
      <c r="F980" t="str">
        <f t="shared" si="15"/>
        <v>Degaldi, Munshirhat Bazar, Matlab South, Chandpur 3640</v>
      </c>
      <c r="G980" t="str">
        <f>IFERROR(VLOOKUP(D980,Table14[],3,0),"")</f>
        <v/>
      </c>
      <c r="H980" t="str">
        <f>IF(LEN(Table13[[#This Row],[Vlookup_by_thana name]])=0,Table13[[#This Row],[vlookup_by_branch name]],Table13[[#This Row],[Vlookup_by_thana name]])</f>
        <v>Degaldi, Munshirhat Bazar, Matlab South, Chandpur 3640</v>
      </c>
      <c r="I980" s="23"/>
      <c r="L980" s="96" t="s">
        <v>2598</v>
      </c>
    </row>
    <row r="981" spans="4:12" ht="16.5" thickTop="1" thickBot="1">
      <c r="D981" s="125" t="s">
        <v>754</v>
      </c>
      <c r="E981" s="141" t="s">
        <v>753</v>
      </c>
      <c r="F981" t="str">
        <f t="shared" si="15"/>
        <v>Bangabandhu Road, Thakurgaon 5100</v>
      </c>
      <c r="G981" t="str">
        <f>IFERROR(VLOOKUP(D981,Table14[],3,0),"")</f>
        <v/>
      </c>
      <c r="H981" t="str">
        <f>IF(LEN(Table13[[#This Row],[Vlookup_by_thana name]])=0,Table13[[#This Row],[vlookup_by_branch name]],Table13[[#This Row],[Vlookup_by_thana name]])</f>
        <v>Bangabandhu Road, Thakurgaon 5100</v>
      </c>
      <c r="I981" s="23"/>
      <c r="L981" s="96" t="s">
        <v>4173</v>
      </c>
    </row>
    <row r="982" spans="4:12" ht="15.75" thickTop="1"/>
  </sheetData>
  <phoneticPr fontId="7" type="noConversion"/>
  <hyperlinks>
    <hyperlink ref="A2" r:id="rId1" display="https://www.banksbd.org/agbk/bagerhat-branch-147.html" xr:uid="{C878B354-4D2D-4AF4-94AC-4CE475A3F38F}"/>
    <hyperlink ref="A3" r:id="rId2" display="https://www.banksbd.org/agbk/bagerhat-branch-4000.html" xr:uid="{9C3CDA33-A3DC-4B4B-BA02-4A3EFD203777}"/>
    <hyperlink ref="A4" r:id="rId3" display="https://www.banksbd.org/agbk/chitalmari-branch-320.html" xr:uid="{570FA4FD-EC51-4060-B0A5-79EDF25C3B4B}"/>
    <hyperlink ref="A5" r:id="rId4" display="https://www.banksbd.org/agbk/chulkathi-branch-321.html" xr:uid="{C1AE3DAC-C26C-4A46-A7BD-53B054526C1B}"/>
    <hyperlink ref="A6" r:id="rId5" display="https://www.banksbd.org/agbk/deypara-branch-3746.html" xr:uid="{878A8E23-493C-4F0B-8EF0-85FB68106590}"/>
    <hyperlink ref="A7" r:id="rId6" display="https://www.banksbd.org/agbk/goalmath-branch-3800.html" xr:uid="{8F0A773C-94E3-4132-AC0E-A0F5F00760BC}"/>
    <hyperlink ref="A8" r:id="rId7" display="https://www.banksbd.org/agbk/gobindapur-branch-3801.html" xr:uid="{EA9F148F-0134-40D6-B76C-13983683731D}"/>
    <hyperlink ref="A9" r:id="rId8" display="https://www.banksbd.org/agbk/jatrapur-bazar-branch-3867.html" xr:uid="{EDE19DC6-7FEF-4209-B13D-8B355D365352}"/>
    <hyperlink ref="A10" r:id="rId9" display="https://www.banksbd.org/agbk/mongla-port-branch-4001.html" xr:uid="{7AC5CDAC-BD52-4DBE-BF5C-0F06AAE313C0}"/>
    <hyperlink ref="A11" r:id="rId10" display="https://www.banksbd.org/agbk/morrelganj-bazar-branch-4002.html" xr:uid="{FC75879B-2962-4820-A9A2-56BA14C70165}"/>
    <hyperlink ref="A12" r:id="rId11" display="https://www.banksbd.org/agbk/muniganj-branch-4003.html" xr:uid="{E767E769-C8C0-40B5-891A-9639DBE8544B}"/>
    <hyperlink ref="A13" r:id="rId12" display="https://www.banksbd.org/agbk/polerhat-bazar-branch-4149.html" xr:uid="{B6738628-28B8-4373-96DE-61F472E5A679}"/>
    <hyperlink ref="A14" r:id="rId13" display="https://www.banksbd.org/agbk/sannashi-bazar-branch-4248.html" xr:uid="{DB8D046F-B2CD-4B15-A00F-59DD4282FAC8}"/>
    <hyperlink ref="A15" r:id="rId14" display="https://www.banksbd.org/agbk/vaga-bazar-branch-4387.html" xr:uid="{CC41B31C-0D0A-4CCD-959E-2F60740A9CBA}"/>
    <hyperlink ref="A16" r:id="rId15" display="https://www.banksbd.org/agbk/aziz-nagar-branch-106.html" xr:uid="{827303B2-13F1-41CD-A147-CBA164BE2435}"/>
    <hyperlink ref="A17" r:id="rId16" display="https://www.banksbd.org/agbk/bandarban-bazar-branch-148.html" xr:uid="{E5FCEB3A-643E-4F9E-A799-E8CE8046A52E}"/>
    <hyperlink ref="A18" r:id="rId17" display="https://www.banksbd.org/agbk/amtali-branch-107.html" xr:uid="{48E3C64D-4481-49F5-A563-4B974A740593}"/>
    <hyperlink ref="A19" r:id="rId18" display="https://www.banksbd.org/agbk/barguna-branch-149.html" xr:uid="{D1884563-0C9A-4FA5-9BB3-B28C5998AB7E}"/>
    <hyperlink ref="A20" r:id="rId19" display="https://www.banksbd.org/agbk/betagi-branch-150.html" xr:uid="{73EAA586-A458-4FE1-BA35-06AD5CB92EFF}"/>
    <hyperlink ref="A21" r:id="rId20" display="https://www.banksbd.org/agbk/gazipurhat-branch-3802.html" xr:uid="{8C13C3B7-E3B5-4342-89B7-E572EB5EC77D}"/>
    <hyperlink ref="A22" r:id="rId21" display="https://www.banksbd.org/agbk/kakchira-branch-3901.html" xr:uid="{B27C2F14-0251-4E50-9FC1-1878CD410A9B}"/>
    <hyperlink ref="A23" r:id="rId22" display="https://www.banksbd.org/agbk/patharghata-branch-4150.html" xr:uid="{21AD3500-6B12-43F6-B180-59FE5CB885DD}"/>
    <hyperlink ref="A24" r:id="rId23" display="https://www.banksbd.org/agbk/taltali-bazar-branch-4353.html" xr:uid="{811176CA-11B0-4C1E-8386-7254988F2D02}"/>
    <hyperlink ref="A25" r:id="rId24" display="https://www.banksbd.org/agbk/amua-bazar-branch-108.html" xr:uid="{33923EF4-13A0-4AB1-94EA-487BFB932DAA}"/>
    <hyperlink ref="A26" r:id="rId25" display="https://www.banksbd.org/agbk/banaripara-branch-151.html" xr:uid="{45758DC2-60D2-4D3F-88DA-CD914A7D8B8B}"/>
    <hyperlink ref="A27" r:id="rId26" display="https://www.banksbd.org/agbk/batajore-branch-152.html" xr:uid="{A3C64602-C58A-4B45-B66F-F5556DEBAAF9}"/>
    <hyperlink ref="A28" r:id="rId27" display="https://www.banksbd.org/agbk/battala-branch-153.html" xr:uid="{E6AE5B0D-18B0-434C-90F1-B3E63C0181E4}"/>
    <hyperlink ref="A29" r:id="rId28" display="https://www.banksbd.org/agbk/boalia-bazar-branch-154.html" xr:uid="{C997FE94-FF53-4FD2-A3E6-FEC59B879053}"/>
    <hyperlink ref="A30" r:id="rId29" display="https://www.banksbd.org/agbk/bukhainagar-branch-155.html" xr:uid="{8857EEAA-CC17-45B2-85A0-99642F861B2B}"/>
    <hyperlink ref="A31" r:id="rId30" display="https://www.banksbd.org/agbk/chawkbazar-branch-322.html" xr:uid="{CD83EBFC-58CC-4821-8C6C-54C9C71EF2AA}"/>
    <hyperlink ref="A32" r:id="rId31" display="https://www.banksbd.org/agbk/dhamuna-bandar-branch-3747.html" xr:uid="{0983E4DD-C326-43D6-BD18-8CFCA3309BE6}"/>
    <hyperlink ref="A33" r:id="rId32" display="https://www.banksbd.org/agbk/gournadi-branch-3803.html" xr:uid="{868EF644-63DF-4156-A181-8047C5286B08}"/>
    <hyperlink ref="A34" r:id="rId33" display="https://www.banksbd.org/agbk/lebubunia-hat-branch-3984.html" xr:uid="{51922DB5-09C0-432B-8146-E5CB242DDE8F}"/>
    <hyperlink ref="A35" r:id="rId34" display="https://www.banksbd.org/agbk/motherkathi-branch-4004.html" xr:uid="{01D58C75-927A-452A-8BEF-4CFEABBF66BF}"/>
    <hyperlink ref="A36" r:id="rId35" display="https://www.banksbd.org/agbk/muladi-branch-4005.html" xr:uid="{8E837C90-D2E9-4D7D-A65C-D4A8760A91BC}"/>
    <hyperlink ref="A37" r:id="rId36" display="https://www.banksbd.org/agbk/paisharhat-branch-4151.html" xr:uid="{DC69B6C0-0ECB-46D4-9347-36F339633629}"/>
    <hyperlink ref="A38" r:id="rId37" display="https://www.banksbd.org/agbk/puran-bazar-branch-4152.html" xr:uid="{2A01DD64-8968-4F5F-A1D6-F8186BE0A66C}"/>
    <hyperlink ref="A39" r:id="rId38" display="https://www.banksbd.org/agbk/rahutkathi-bandar-branch-4203.html" xr:uid="{4A9F2908-780A-44C5-8084-4EB12123DFEE}"/>
    <hyperlink ref="A40" r:id="rId39" display="https://www.banksbd.org/agbk/ranirhat-branch-4202.html" xr:uid="{5FF50A27-1FE9-4CF3-A912-D1E6B3F30E03}"/>
    <hyperlink ref="A41" r:id="rId40" display="https://www.banksbd.org/agbk/rupatoli-branch-4204.html" xr:uid="{0C3ADBCF-A679-47D2-95E6-3BC676258C7A}"/>
    <hyperlink ref="A42" r:id="rId41" display="https://www.banksbd.org/agbk/sadar-road-branch-4249.html" xr:uid="{3C459EE8-0116-49BE-A5B9-497196F7911E}"/>
    <hyperlink ref="A43" r:id="rId42" display="https://www.banksbd.org/agbk/shekherhat-branch-4250.html" xr:uid="{C06E48DC-3BB5-4D61-AED5-5CC695208FD1}"/>
    <hyperlink ref="A44" r:id="rId43" display="https://www.banksbd.org/agbk/tarki-bandar-branch-4354.html" xr:uid="{4661E900-3AD2-431C-BF1E-F953988D5A0D}"/>
    <hyperlink ref="A45" r:id="rId44" display="https://www.banksbd.org/agbk/ulania-branch-4381.html" xr:uid="{33245E88-BABA-4915-94E3-F821FA51C2FB}"/>
    <hyperlink ref="A46" r:id="rId45" display="https://www.banksbd.org/agbk/banglabazar-branch-156.html" xr:uid="{9B0A7D4A-24BF-4395-9F2B-9FBD9D37959C}"/>
    <hyperlink ref="A47" r:id="rId46" display="https://www.banksbd.org/agbk/bhola-branch-157.html" xr:uid="{CEF1D32D-B371-4AC8-AEA8-0777C74F1C87}"/>
    <hyperlink ref="A48" r:id="rId47" display="https://www.banksbd.org/agbk/borhanuddin-branch-159.html" xr:uid="{5AEC63B5-F5AA-4B5C-B5CC-A4319D18F7FE}"/>
    <hyperlink ref="A49" r:id="rId48" display="https://www.banksbd.org/agbk/char-fasson-bazar-branch-323.html" xr:uid="{0C7C5AC5-385E-4307-939C-284036B801C8}"/>
    <hyperlink ref="A50" r:id="rId49" display="https://www.banksbd.org/agbk/char-shashibushan-branch-324.html" xr:uid="{ABC649E2-3107-4EAB-B07E-D41E5AD5ABD1}"/>
    <hyperlink ref="A51" r:id="rId50" display="https://www.banksbd.org/agbk/daulatkhan-branch-3748.html" xr:uid="{EFD4CD07-8750-49C2-8466-191FF4637429}"/>
    <hyperlink ref="A52" r:id="rId51" display="https://www.banksbd.org/agbk/kalinath-rayer-bazar-branch-3902.html" xr:uid="{DF8BDBEB-6F2F-4D21-8A33-A2A6C7360FEA}"/>
    <hyperlink ref="A53" r:id="rId52" display="https://www.banksbd.org/agbk/khaiyerhat-branch-3903.html" xr:uid="{5043395F-8A54-4C85-A320-D76CCBCEC461}"/>
    <hyperlink ref="A54" r:id="rId53" display="https://www.banksbd.org/agbk/lalmohan-branch-3985.html" xr:uid="{85E6C5F1-8C17-480C-8AB7-094694E07201}"/>
    <hyperlink ref="A55" r:id="rId54" display="https://www.banksbd.org/agbk/wapda-branch-158.html" xr:uid="{D926CCFB-26D7-4B36-AFF9-F6D6173DC63A}"/>
    <hyperlink ref="A56" r:id="rId55" display="https://www.banksbd.org/agbk/badurtala-branch-160.html" xr:uid="{0D5BC2B2-0776-449D-8417-ECD43A1AEDC7}"/>
    <hyperlink ref="A57" r:id="rId56" display="https://www.banksbd.org/agbk/bagbari-branch-161.html" xr:uid="{5359833D-E556-48DE-A669-5A04CF646717}"/>
    <hyperlink ref="A58" r:id="rId57" display="https://www.banksbd.org/agbk/bhatra-branch-162.html" xr:uid="{B4FDF004-ADD0-4EB7-AC8F-D7A010E4F043}"/>
    <hyperlink ref="A59" r:id="rId58" display="https://www.banksbd.org/agbk/bogra-garison-branch-163.html" xr:uid="{67AB4097-1AC6-448E-A7B6-683A72F79762}"/>
    <hyperlink ref="A60" r:id="rId59" display="https://www.banksbd.org/agbk/chamrul-branch-325.html" xr:uid="{42E4C167-60AD-4B1C-AB41-2EA516F21B19}"/>
    <hyperlink ref="A61" r:id="rId60" display="https://www.banksbd.org/agbk/chelopara-branch-326.html" xr:uid="{E96BD03C-B7F3-4F98-8474-E14835939744}"/>
    <hyperlink ref="A62" r:id="rId61" display="https://www.banksbd.org/agbk/dhunat-branch-3749.html" xr:uid="{5CD7A0D2-B2A8-4EF6-919A-66E2F42E2872}"/>
    <hyperlink ref="A63" r:id="rId62" display="https://www.banksbd.org/agbk/dupchanchia-branch-3750.html" xr:uid="{645E93F7-F777-4A1F-8778-6A1C8A3A767F}"/>
    <hyperlink ref="A64" r:id="rId63" display="https://www.banksbd.org/agbk/goradhap-hat-branch-3804.html" xr:uid="{BAC2E24E-4831-47C0-983C-1571AE295FC6}"/>
    <hyperlink ref="A65" r:id="rId64" display="https://www.banksbd.org/agbk/khandar-branch-3904.html" xr:uid="{E7D03DCA-4340-4D6C-A604-36B2A7AF1F44}"/>
    <hyperlink ref="A66" r:id="rId65" display="https://www.banksbd.org/agbk/madla-branch-4006.html" xr:uid="{F2047B11-371B-4690-AFC5-4DD944CC24D4}"/>
    <hyperlink ref="A67" r:id="rId66" display="https://www.banksbd.org/agbk/mahasthangarh-branch-4009.html" xr:uid="{0329708C-A461-43E1-9495-7E8A188A1D56}"/>
    <hyperlink ref="A68" r:id="rId67" display="https://www.banksbd.org/agbk/majhira-branch-4007.html" xr:uid="{5B5A5CA9-3946-4CDF-8CAF-64DFD1BD5B24}"/>
    <hyperlink ref="A69" r:id="rId68" display="https://www.banksbd.org/agbk/mirzapur-branch-4008.html" xr:uid="{23739B7D-ECBE-443C-84BC-AED88CE78A94}"/>
    <hyperlink ref="A70" r:id="rId69" display="https://www.banksbd.org/agbk/namazghar-branch-4085.html" xr:uid="{08B33D20-E398-47D4-9783-1541AFE3C232}"/>
    <hyperlink ref="A71" r:id="rId70" display="https://www.banksbd.org/agbk/nandigram-branch-4086.html" xr:uid="{43E007F6-1EAE-4ECE-88A0-6C4B38C07AF3}"/>
    <hyperlink ref="A72" r:id="rId71" display="https://www.banksbd.org/agbk/nishindara-branch-4087.html" xr:uid="{0C95830F-80AE-4531-B3F1-7DC470BD0402}"/>
    <hyperlink ref="A73" r:id="rId72" display="https://www.banksbd.org/agbk/noymile-hat-branch-4088.html" xr:uid="{0EA161FF-8A7B-4BAA-A6AB-60374DC62496}"/>
    <hyperlink ref="A74" r:id="rId73" display="https://www.banksbd.org/agbk/poradah-hat-branch-4153.html" xr:uid="{9D7053E6-6DF1-4D77-9261-3E50597033B2}"/>
    <hyperlink ref="A75" r:id="rId74" display="https://www.banksbd.org/agbk/rajabazar-branch-4205.html" xr:uid="{D1816579-47AA-495F-8CE4-D25D973703AD}"/>
    <hyperlink ref="A76" r:id="rId75" display="https://www.banksbd.org/agbk/saptapadi-market-branch-4251.html" xr:uid="{AAA5957B-5A66-4607-9093-52F203EF9695}"/>
    <hyperlink ref="A77" r:id="rId76" display="https://www.banksbd.org/agbk/shankha-branch-4252.html" xr:uid="{B34057C3-4CF9-48CD-BE76-0FA5407C008B}"/>
    <hyperlink ref="A78" r:id="rId77" display="https://www.banksbd.org/agbk/sherpur-branch-4253.html" xr:uid="{7DCEA661-5253-4948-ACA6-6C7ADDE27956}"/>
    <hyperlink ref="A79" r:id="rId78" display="https://www.banksbd.org/agbk/shibbati-branch-4254.html" xr:uid="{64007E74-5851-44E8-AD28-ED93BF844FA0}"/>
    <hyperlink ref="A80" r:id="rId79" display="https://www.banksbd.org/agbk/sonatala-branch-4255.html" xr:uid="{C08A3E87-8D33-4911-99D2-4E35455B721F}"/>
    <hyperlink ref="A81" r:id="rId80" display="https://www.banksbd.org/agbk/sultanganj-branch-4256.html" xr:uid="{12A2F97F-9215-417B-97E4-A293D6FD7140}"/>
    <hyperlink ref="A82" r:id="rId81" display="https://www.banksbd.org/agbk/talora-branch-4355.html" xr:uid="{21F4A2F0-B10B-4D28-B1C1-EF1C049C0F22}"/>
    <hyperlink ref="A83" r:id="rId82" display="https://www.banksbd.org/agbk/taranihat-branch-4356.html" xr:uid="{A4FAB58B-46B2-484A-8C29-AA12BA284DDA}"/>
    <hyperlink ref="A84" r:id="rId83" display="https://www.banksbd.org/agbk/thana-road-branch-4357.html" xr:uid="{A9AD6294-F98D-44A7-A988-12ACFFA5BC81}"/>
    <hyperlink ref="A85" r:id="rId84" display="https://www.banksbd.org/agbk/zianagar-branch-4395.html" xr:uid="{DEDB07F5-AFC6-4386-A399-4ED86CEEB709}"/>
    <hyperlink ref="A86" r:id="rId85" display="https://www.banksbd.org/agbk/akhaura-branch-109.html" xr:uid="{E13B1561-8352-4D59-A52B-CA545848A3AC}"/>
    <hyperlink ref="A87" r:id="rId86" display="https://www.banksbd.org/agbk/ashuganj-branch-110.html" xr:uid="{C7EB884A-7172-449E-8CA7-4F8A99A15BA3}"/>
    <hyperlink ref="A88" r:id="rId87" display="https://www.banksbd.org/agbk/bancharampur-branch-164.html" xr:uid="{FAD33CFF-6402-473E-A762-F855AE6869A8}"/>
    <hyperlink ref="A89" r:id="rId88" display="https://www.banksbd.org/agbk/bangora-bazar-branch-165.html" xr:uid="{A21BC062-77E8-4C4E-9FD6-DA524A481D7E}"/>
    <hyperlink ref="A90" r:id="rId89" display="https://www.banksbd.org/agbk/bitghar-branch-166.html" xr:uid="{88242CBF-B6AE-40FD-940E-EB5887840F2B}"/>
    <hyperlink ref="A91" r:id="rId90" display="https://www.banksbd.org/agbk/brahmanbaria-branch-167.html" xr:uid="{52C0FF76-2B84-482A-9345-555698383F6A}"/>
    <hyperlink ref="A92" r:id="rId91" display="https://www.banksbd.org/agbk/chandua-bazar-branch-327.html" xr:uid="{903B7774-7923-47F4-B676-70EF31058CC8}"/>
    <hyperlink ref="A93" r:id="rId92" display="https://www.banksbd.org/agbk/jagath-bazar-branch-3868.html" xr:uid="{A5F7E76F-F897-4149-BBF4-90796695DDD3}"/>
    <hyperlink ref="A94" r:id="rId93" display="https://www.banksbd.org/agbk/kasba-branch-3905.html" xr:uid="{B7DB8A76-B018-4D54-B213-41B6436B2E0A}"/>
    <hyperlink ref="A95" r:id="rId94" display="https://www.banksbd.org/agbk/lalpur-bazar-branch-3986.html" xr:uid="{022E4F42-5B14-4DD4-9480-6679CFC05F6B}"/>
    <hyperlink ref="A96" r:id="rId95" display="https://www.banksbd.org/agbk/nabinagar-branch-4089.html" xr:uid="{ABD0CF4C-0E42-44C8-961F-8185E15E1635}"/>
    <hyperlink ref="A97" r:id="rId96" display="https://www.banksbd.org/agbk/salimganj-branch-4257.html" xr:uid="{0A0B2FD2-965C-42BB-BCE8-024C51CA963A}"/>
    <hyperlink ref="A98" r:id="rId97" display="https://www.banksbd.org/agbk/shahpur-branch-4258.html" xr:uid="{A3839813-A86A-40C9-BC7B-9942892A9D47}"/>
    <hyperlink ref="A99" r:id="rId98" display="https://www.banksbd.org/agbk/shibpur-branch-4259.html" xr:uid="{3FB6C340-CBB8-4E70-86E9-A16CC2060884}"/>
    <hyperlink ref="A100" r:id="rId99" display="https://www.banksbd.org/agbk/ta-road-branch-4358.html" xr:uid="{87B9CED9-0143-49C0-A544-BCE79EFB8A10}"/>
    <hyperlink ref="A101" r:id="rId100" display="https://www.banksbd.org/agbk/algi-bazar-branch-111.html" xr:uid="{E33C4333-A1D2-48BF-882E-57444CBD7131}"/>
    <hyperlink ref="A102" r:id="rId101" display="https://www.banksbd.org/agbk/baburhat-branch-168.html" xr:uid="{894E6AA6-2211-4D09-8087-B624E6498132}"/>
    <hyperlink ref="A103" r:id="rId102" display="https://www.banksbd.org/agbk/balithuba-branch-169.html" xr:uid="{59F8364B-D01E-49BD-AC00-926A0646C9EB}"/>
    <hyperlink ref="A104" r:id="rId103" display="https://www.banksbd.org/agbk/beltali-bazar-branch-170.html" xr:uid="{2F8109ED-BB82-47D9-97B4-A558C103F649}"/>
    <hyperlink ref="A105" r:id="rId104" display="https://www.banksbd.org/agbk/chandra-bazar-branch-328.html" xr:uid="{6CD88E49-C695-4EAB-9C9B-911AA31DC323}"/>
    <hyperlink ref="A106" r:id="rId105" display="https://www.banksbd.org/agbk/changarchar-bazar-branch-329.html" xr:uid="{8E29C0FF-02DC-475A-85F2-ED9FE7E9C63B}"/>
    <hyperlink ref="A107" r:id="rId106" display="https://www.banksbd.org/agbk/forrokabad-branch-3787.html" xr:uid="{9568AE65-BF1B-4DC3-9202-F5FF264C8928}"/>
    <hyperlink ref="A108" r:id="rId107" display="https://www.banksbd.org/agbk/hajiganj-branch-3833.html" xr:uid="{ADDA57DE-BAA6-420E-869B-10680B808D32}"/>
    <hyperlink ref="A109" r:id="rId108" display="https://www.banksbd.org/agbk/kachua-branch-3906.html" xr:uid="{11293447-FA00-4F11-AC97-04BF0DCCEA51}"/>
    <hyperlink ref="A110" r:id="rId109" display="https://www.banksbd.org/agbk/khajuria-bazar-branch-3907.html" xr:uid="{3116B068-CED8-4528-AF89-136320DB68D2}"/>
    <hyperlink ref="A111" r:id="rId110" display="https://www.banksbd.org/agbk/matlab-bazar-branch-4010.html" xr:uid="{9207DFAD-DDE1-4411-9A95-5E861CC19591}"/>
    <hyperlink ref="A112" r:id="rId111" display="https://www.banksbd.org/agbk/munshirhat-branch-4011.html" xr:uid="{105045C3-EBBA-44DC-B830-7AE6F0D3E5F1}"/>
    <hyperlink ref="A113" r:id="rId112" display="https://www.banksbd.org/agbk/nandalalpur-branch-4091.html" xr:uid="{9433D44C-F89A-4E32-89D1-2D6BB3D8E066}"/>
    <hyperlink ref="A114" r:id="rId113" display="https://www.banksbd.org/agbk/narayanpur-branch-4092.html" xr:uid="{BDAE30CF-BFF4-4D32-9C75-F191B3056A74}"/>
    <hyperlink ref="A115" r:id="rId114" display="https://www.banksbd.org/agbk/nb-chandpur-branch-4090.html" xr:uid="{92EF6AD0-EE78-4C31-93F9-40089177251C}"/>
    <hyperlink ref="A116" r:id="rId115" display="https://www.banksbd.org/agbk/ramchandrapur-bazar-branch-4206.html" xr:uid="{0DD4A7C3-FCDE-4420-8C38-3EFF14486048}"/>
    <hyperlink ref="A117" r:id="rId116" display="https://www.banksbd.org/agbk/rupsha-bazar-branch-4207.html" xr:uid="{8BBE68A2-367C-42FD-B4DA-7D9D1A6584A7}"/>
    <hyperlink ref="A118" r:id="rId117" display="https://www.banksbd.org/agbk/shahrasti-branch-4260.html" xr:uid="{7A6BDCCE-DB28-4FCF-BC93-2AFAB898507D}"/>
    <hyperlink ref="A119" r:id="rId118" display="https://www.banksbd.org/agbk/sree-ramdee-branch-4261.html" xr:uid="{7964E23D-359F-47C8-9562-C78D875A22F6}"/>
    <hyperlink ref="A120" r:id="rId119" display="https://www.banksbd.org/agbk/station-road-branch-4262.html" xr:uid="{1BF46F53-7CBD-4C6B-91AC-B85A186989C3}"/>
    <hyperlink ref="A121" r:id="rId120" display="https://www.banksbd.org/agbk/amnura-branch-112.html" xr:uid="{EF919CAA-7AD3-4146-9C54-F9A539406796}"/>
    <hyperlink ref="A122" r:id="rId121" display="https://www.banksbd.org/agbk/baroghoria-branch-171.html" xr:uid="{858CB591-71AD-418C-9510-59A9EB2778B3}"/>
    <hyperlink ref="A123" r:id="rId122" display="https://www.banksbd.org/agbk/binodpur-branch-172.html" xr:uid="{D7DC7A33-D080-4C3E-A2B9-6B5F48E0DF23}"/>
    <hyperlink ref="A124" r:id="rId123" display="https://www.banksbd.org/agbk/chapai-nawabganj-branch-331.html" xr:uid="{379B9B09-6AB5-438B-ABEF-B453C12C078B}"/>
    <hyperlink ref="A125" r:id="rId124" display="https://www.banksbd.org/agbk/chowdala-branch-330.html" xr:uid="{358773EB-3506-4248-A7DB-E70A9CE65F9C}"/>
    <hyperlink ref="A126" r:id="rId125" display="https://www.banksbd.org/agbk/gobratola-branch-3805.html" xr:uid="{3E5AF92D-C53F-4ED4-A29A-B78B04B74F74}"/>
    <hyperlink ref="A127" r:id="rId126" display="https://www.banksbd.org/agbk/khamar-branch-3908.html" xr:uid="{325E9001-B847-4BFF-BF70-4A386AD69CF3}"/>
    <hyperlink ref="A128" r:id="rId127" display="https://www.banksbd.org/agbk/manakasha-branch-4013.html" xr:uid="{810CF6B3-77EE-4A95-911B-78984771EFEF}"/>
    <hyperlink ref="A129" r:id="rId128" display="https://www.banksbd.org/agbk/mobarakpur-branch-4012.html" xr:uid="{8DC5667C-1E63-4300-A99F-0947011FF70D}"/>
    <hyperlink ref="A130" r:id="rId129" display="https://www.banksbd.org/agbk/raja-rampur-branch-4208.html" xr:uid="{20F8409A-EABF-412F-A2EC-F019A510D20D}"/>
    <hyperlink ref="A131" r:id="rId130" display="https://www.banksbd.org/agbk/rohanpur-branch-4209.html" xr:uid="{158EA25B-68F4-468E-BAE4-522C705D38D7}"/>
    <hyperlink ref="A132" r:id="rId131" display="https://www.banksbd.org/agbk/sadarghat-branch-4263.html" xr:uid="{E76E53C1-7F86-4D10-B234-FC545460F524}"/>
    <hyperlink ref="A133" r:id="rId132" display="https://www.banksbd.org/agbk/shibganj-branch-4264.html" xr:uid="{4D25B506-90CD-49DB-A2BF-55718EF8DFAD}"/>
    <hyperlink ref="A134" r:id="rId133" display="https://www.banksbd.org/agbk/agrabad-branch-3116.html" xr:uid="{EF2AEC9B-C72D-431D-95AE-DD4AFBB84F05}"/>
    <hyperlink ref="A135" r:id="rId134" display="https://www.banksbd.org/agbk/amanat-khan-sarak-branch-113.html" xr:uid="{A01BD404-41E4-4D0F-B74F-DCA9368D981B}"/>
    <hyperlink ref="A136" r:id="rId135" display="https://www.banksbd.org/agbk/amirabad-branch-114.html" xr:uid="{3E5B002B-EAE0-4146-956C-2938770D9062}"/>
    <hyperlink ref="A137" r:id="rId136" display="https://www.banksbd.org/agbk/amirhat-branch-115.html" xr:uid="{0E04A31D-D0AD-497F-B37C-4AC4E735DAA0}"/>
    <hyperlink ref="A138" r:id="rId137" display="https://www.banksbd.org/agbk/anwara-branch-116.html" xr:uid="{7BA0B8F2-3BC7-4BB5-8854-11ADDA924A4A}"/>
    <hyperlink ref="A139" r:id="rId138" display="https://www.banksbd.org/agbk/artilery-centre-branch-117.html" xr:uid="{FD03852C-DD06-42BF-BEA9-5677E5C66B86}"/>
    <hyperlink ref="A140" r:id="rId139" display="https://www.banksbd.org/agbk/asadganj-branch-118.html" xr:uid="{A4D64CB5-C52A-4DCE-938E-7C7BA4E9EF55}"/>
    <hyperlink ref="A141" r:id="rId140" display="https://www.banksbd.org/agbk/askerdighi-branch-119.html" xr:uid="{EEBCDBB1-7899-4EE0-8371-751C61674D2D}"/>
    <hyperlink ref="A142" r:id="rId141" display="https://www.banksbd.org/agbk/azadi-bazar-branch-120.html" xr:uid="{744F4271-5848-4DE5-BDE5-730A80BF599B}"/>
    <hyperlink ref="A143" r:id="rId142" display="https://www.banksbd.org/agbk/bahaddarhat-branch-173.html" xr:uid="{C36ADB67-72E0-46FA-BF7A-28F613098BBF}"/>
    <hyperlink ref="A144" r:id="rId143" display="https://www.banksbd.org/agbk/baradargar-hat-branch-174.html" xr:uid="{403F1297-47BA-4A58-95AB-EF0623E8CB12}"/>
    <hyperlink ref="A145" r:id="rId144" display="https://www.banksbd.org/agbk/baraiyer-hat-branch-175.html" xr:uid="{99E8A5B5-E237-4207-9C11-CC2382024105}"/>
    <hyperlink ref="A146" r:id="rId145" display="https://www.banksbd.org/agbk/boalkhali-branch-176.html" xr:uid="{685A2AA2-DAEF-4580-B968-7DE6A47D13E5}"/>
    <hyperlink ref="A147" r:id="rId146" display="https://www.banksbd.org/agbk/chaktai-branch-333.html" xr:uid="{F514F11A-08C7-44AA-B890-AC88EB16CC44}"/>
    <hyperlink ref="A148" r:id="rId147" display="https://www.banksbd.org/agbk/chatteswari-road-branch-334.html" xr:uid="{240BE99E-00D3-46D8-92A8-627D62C751AF}"/>
    <hyperlink ref="A149" r:id="rId148" display="https://www.banksbd.org/agbk/chaturi-branch-3114.html" xr:uid="{CC85CD4F-676C-4E0B-8AC1-76BD9707C52D}"/>
    <hyperlink ref="A150" r:id="rId149" display="https://www.banksbd.org/agbk/chittagong-air-base-branch-3117.html" xr:uid="{5A696DBF-F4E2-43E9-80F9-204E486882BC}"/>
    <hyperlink ref="A151" r:id="rId150" display="https://www.banksbd.org/agbk/chittagong-cadet-college-branch-332.html" xr:uid="{8D41E08A-5596-4888-A21A-5C34ECD5F9DD}"/>
    <hyperlink ref="A152" r:id="rId151" display="https://www.banksbd.org/agbk/chittagong-epz-branch-247.html" xr:uid="{58B0868C-F7A3-4D6B-AA8E-0046DACA124C}"/>
    <hyperlink ref="A153" r:id="rId152" display="https://www.banksbd.org/agbk/chittagong-i/a-branch-3860.html" xr:uid="{5902ECEA-115E-4D44-A695-897AAB5D2D82}"/>
    <hyperlink ref="A154" r:id="rId153" display="https://www.banksbd.org/agbk/chittagong-medical-college-branch-4016.html" xr:uid="{EB1DB0BD-DDA1-4681-B0AF-726A8D5C8405}"/>
    <hyperlink ref="A155" r:id="rId154" display="https://www.banksbd.org/agbk/chittagong-port-branch-4156.html" xr:uid="{A4E43425-9344-46DC-98BC-08694A24B79E}"/>
    <hyperlink ref="A156" r:id="rId155" display="https://www.banksbd.org/agbk/chittagong-university-branch-3118.html" xr:uid="{1AA5B9E8-6CFF-4F53-BBAE-7CC866C1272B}"/>
    <hyperlink ref="A157" r:id="rId156" display="https://www.banksbd.org/agbk/colonel-hat-branch-3115.html" xr:uid="{3812C5D9-A887-497F-BB8A-E13F9C8C9B43}"/>
    <hyperlink ref="A158" r:id="rId157" display="https://www.banksbd.org/agbk/dewanhat-branch-3751.html" xr:uid="{3399E8C9-533E-43B6-8D3A-FEDFA4E162C4}"/>
    <hyperlink ref="A159" r:id="rId158" display="https://www.banksbd.org/agbk/durgapur-branch-3752.html" xr:uid="{745A5B60-DDB0-4989-AB0A-F2674D8D8C99}"/>
    <hyperlink ref="A160" r:id="rId159" display="https://www.banksbd.org/agbk/firingi-bazar-branch-3789.html" xr:uid="{D5B92121-76D1-41C8-B9C7-774379FBA1F7}"/>
    <hyperlink ref="A161" r:id="rId160" display="https://www.banksbd.org/agbk/foteabad-branch-3788.html" xr:uid="{B893B84A-99BB-4989-9B8E-11851D8BCC1F}"/>
    <hyperlink ref="A162" r:id="rId161" display="https://www.banksbd.org/agbk/fouzderhat-branch-3790.html" xr:uid="{FEA14347-20C9-4A9B-A19F-AA594708EBD5}"/>
    <hyperlink ref="A163" r:id="rId162" display="https://www.banksbd.org/agbk/gahira-fkj-madrasha-branch-3806.html" xr:uid="{B92AB572-68A4-45DC-A8A1-1C735B578A1A}"/>
    <hyperlink ref="A164" r:id="rId163" display="https://www.banksbd.org/agbk/gunagari-branch-3807.html" xr:uid="{E9773A17-A274-4B91-8F8C-8B350C5AF555}"/>
    <hyperlink ref="A165" r:id="rId164" display="https://www.banksbd.org/agbk/halishahar-branch-3834.html" xr:uid="{C4840934-8740-4B14-A7E2-D1B4FE42DA94}"/>
    <hyperlink ref="A166" r:id="rId165" display="https://www.banksbd.org/agbk/hathazari-branch-3835.html" xr:uid="{16A51C05-0B11-4F6A-80AA-1164BD27B99C}"/>
    <hyperlink ref="A167" r:id="rId166" display="https://www.banksbd.org/agbk/ishakhali-branch-3861.html" xr:uid="{7CC0ABED-61F4-429C-8127-22E6561BBB61}"/>
    <hyperlink ref="A168" r:id="rId167" display="https://www.banksbd.org/agbk/ishanagar-branch-3862.html" xr:uid="{CAA33F48-4DEC-4F81-9046-457F7E1EDDCB}"/>
    <hyperlink ref="A169" r:id="rId168" display="https://www.banksbd.org/agbk/jahan-building-branch-3869.html" xr:uid="{E6AC4967-57A2-4674-A12E-F48332D2E781}"/>
    <hyperlink ref="A170" r:id="rId169" display="https://www.banksbd.org/agbk/jalalabad-branch-3870.html" xr:uid="{CD9E1F80-A464-44F0-AD43-378FFDA3B7CE}"/>
    <hyperlink ref="A171" r:id="rId170" display="https://www.banksbd.org/agbk/jubilee-road-branch-3871.html" xr:uid="{CA3AC088-8B2C-4456-BDEE-DD95827A3392}"/>
    <hyperlink ref="A172" r:id="rId171" display="https://www.banksbd.org/agbk/kapashgola-branch-3909.html" xr:uid="{4DCE5DEB-2B40-4BBB-B474-742CBD74470C}"/>
    <hyperlink ref="A173" r:id="rId172" display="https://www.banksbd.org/agbk/keranirhat-branch-3910.html" xr:uid="{E058E3C0-E632-4E9D-86B1-BB3A9F127923}"/>
    <hyperlink ref="A174" r:id="rId173" display="https://www.banksbd.org/agbk/khatunganj-branch-3911.html" xr:uid="{71C7D2FE-DB27-4116-AFC3-4A0EF0662489}"/>
    <hyperlink ref="A175" r:id="rId174" display="https://www.banksbd.org/agbk/khotakhali-branch-3912.html" xr:uid="{302225B7-AB7E-49EC-A62F-373E0575B433}"/>
    <hyperlink ref="A176" r:id="rId175" display="https://www.banksbd.org/agbk/khulshi-branch-3913.html" xr:uid="{338E4142-1DE5-4FB1-96F9-FD4C16000DF9}"/>
    <hyperlink ref="A177" r:id="rId176" display="https://www.banksbd.org/agbk/laldighi-east-branch-3988.html" xr:uid="{46A93174-4F5E-4A6C-B3BE-1DF2851F3003}"/>
    <hyperlink ref="A178" r:id="rId177" display="https://www.banksbd.org/agbk/lalkhan-bazar-branch-3987.html" xr:uid="{9F5C5608-DD50-47D5-873C-02F011A137E3}"/>
    <hyperlink ref="A179" r:id="rId178" display="https://www.banksbd.org/agbk/madambibirhat-branch-4014.html" xr:uid="{70592E9A-ABED-4C10-B620-DE89E46C7D10}"/>
    <hyperlink ref="A180" r:id="rId179" display="https://www.banksbd.org/agbk/maricha-branch-4015.html" xr:uid="{9486EB00-82F7-46B2-9CF3-FFF9965E026B}"/>
    <hyperlink ref="A181" r:id="rId180" display="https://www.banksbd.org/agbk/minnatali-hat-branch-4017.html" xr:uid="{A517FC09-2C12-457B-9593-A2A213C87974}"/>
    <hyperlink ref="A182" r:id="rId181" display="https://www.banksbd.org/agbk/mirsharai-branch-4018.html" xr:uid="{8207642C-3C96-4FE8-8F7F-AC34C21FC95A}"/>
    <hyperlink ref="A183" r:id="rId182" display="https://www.banksbd.org/agbk/mirzakhil-branch-4019.html" xr:uid="{0CD19064-26BA-4413-87A4-DDE693A93925}"/>
    <hyperlink ref="A184" r:id="rId183" display="https://www.banksbd.org/agbk/modunaghat-branch-4020.html" xr:uid="{445BE1CB-DD6B-4FCA-9474-C94BCA264E16}"/>
    <hyperlink ref="A185" r:id="rId184" display="https://www.banksbd.org/agbk/nazirhat-branch-4093.html" xr:uid="{E92FC525-2FAB-4009-811B-FB393BAF604F}"/>
    <hyperlink ref="A186" r:id="rId185" display="https://www.banksbd.org/agbk/new-market-branch-4094.html" xr:uid="{6D84ED66-FD4C-4239-8FBE-3A28027BE965}"/>
    <hyperlink ref="A187" r:id="rId186" display="https://www.banksbd.org/agbk/pahartali-branch-4154.html" xr:uid="{870FA332-C18D-4F08-969C-3212994D0615}"/>
    <hyperlink ref="A188" r:id="rId187" display="https://www.banksbd.org/agbk/patiya-branch-4155.html" xr:uid="{19AC6E65-78F2-44A9-89C0-4479D2E1A956}"/>
    <hyperlink ref="A189" r:id="rId188" display="https://www.banksbd.org/agbk/press-club-branch-4157.html" xr:uid="{36D20C99-B21F-4BDC-B685-3F613FBA7824}"/>
    <hyperlink ref="A190" r:id="rId189" display="https://www.banksbd.org/agbk/quaish-burischar-branch-4200.html" xr:uid="{2DAFFD9F-9702-4C7A-B8D5-B6995D40FB16}"/>
    <hyperlink ref="A191" r:id="rId190" display="https://www.banksbd.org/agbk/raozan-branch-4212.html" xr:uid="{2511F99B-2574-4D63-B7AA-21B29A8049BD}"/>
    <hyperlink ref="A192" r:id="rId191" display="https://www.banksbd.org/agbk/reajuddin-bazar-branch-4211.html" xr:uid="{8F6B1A08-221E-49D7-B819-C35712CE178B}"/>
    <hyperlink ref="A193" r:id="rId192" display="https://www.banksbd.org/agbk/sadarghat-branch-4265.html" xr:uid="{DDBBE9FA-4AAB-453E-8310-6D3B2AAD3318}"/>
    <hyperlink ref="A194" r:id="rId193" display="https://www.banksbd.org/agbk/sandwip-branch-4274.html" xr:uid="{183F6986-8E1F-4F71-8CA6-554EE70A6648}"/>
    <hyperlink ref="A195" r:id="rId194" display="https://www.banksbd.org/agbk/sarwatali-branch-4267.html" xr:uid="{B0268CBB-82F8-4BA3-8435-7A2389E4B896}"/>
    <hyperlink ref="A196" r:id="rId195" display="https://www.banksbd.org/agbk/sattarhat-branch-4268.html" xr:uid="{08767D72-4819-4AD2-AF40-5891C1BE7882}"/>
    <hyperlink ref="A197" r:id="rId196" display="https://www.banksbd.org/agbk/shamitirhat-branch-4266.html" xr:uid="{87AB99D4-B578-487C-8121-A5D579900A7D}"/>
    <hyperlink ref="A198" r:id="rId197" display="https://www.banksbd.org/agbk/shanti-niketan-branch-4269.html" xr:uid="{C06A9E7E-4794-4C5F-910E-AFCBCF874466}"/>
    <hyperlink ref="A199" r:id="rId198" display="https://www.banksbd.org/agbk/sitakunda-branch-4270.html" xr:uid="{4BCCA07C-634F-4815-9CE0-278F78BA0D2E}"/>
    <hyperlink ref="A200" r:id="rId199" display="https://www.banksbd.org/agbk/sk-mujib-sarak-branch-4271.html" xr:uid="{79134827-AF98-408A-BF48-41E85488D10C}"/>
    <hyperlink ref="A201" r:id="rId200" display="https://www.banksbd.org/agbk/steel-mills-branch-4272.html" xr:uid="{2219AF85-2FCA-4220-ACDA-6C9157BD5D2B}"/>
    <hyperlink ref="A202" r:id="rId201" display="https://www.banksbd.org/agbk/strand-road-branch-4273.html" xr:uid="{28778516-AE31-437B-A441-300250732F2A}"/>
    <hyperlink ref="A203" r:id="rId202" display="https://www.banksbd.org/agbk/alamdanga-branch-121.html" xr:uid="{354C9993-8250-46DC-8AC6-5C3407707516}"/>
    <hyperlink ref="A204" r:id="rId203" display="https://www.banksbd.org/agbk/andulbaria-branch-122.html" xr:uid="{F1C667BF-627A-438C-B499-9D60AA8B396B}"/>
    <hyperlink ref="A205" r:id="rId204" display="https://www.banksbd.org/agbk/asmankhali-branch-123.html" xr:uid="{9627326E-3044-407D-B210-42BC3ABF99EE}"/>
    <hyperlink ref="A206" r:id="rId205" display="https://www.banksbd.org/agbk/chuadanga-branch-3119.html" xr:uid="{99DE03CC-3E20-432C-9B94-0B293E3B5558}"/>
    <hyperlink ref="A207" r:id="rId206" display="https://www.banksbd.org/agbk/darshana-branch-3753.html" xr:uid="{F58C6153-A60F-4A44-BBB4-7A931A210058}"/>
    <hyperlink ref="A208" r:id="rId207" display="https://www.banksbd.org/agbk/hardi-branch-3836.html" xr:uid="{EE4B84F0-8331-47C9-A955-CEF16AB050A1}"/>
    <hyperlink ref="A209" r:id="rId208" display="https://www.banksbd.org/agbk/jibannagar-branch-3872.html" xr:uid="{7DCF6584-D06F-47B1-A998-D5FA21E01F93}"/>
    <hyperlink ref="A210" r:id="rId209" display="https://www.banksbd.org/agbk/kedarganj-branch-3914.html" xr:uid="{9F5F4E02-C804-4DAF-85A2-C38EB66E536D}"/>
    <hyperlink ref="A211" r:id="rId210" display="https://www.banksbd.org/agbk/radhakantapur-bazar-branch-4213.html" xr:uid="{19D03FDF-08FD-4F32-A6DB-5C4DC4111F06}"/>
    <hyperlink ref="A212" r:id="rId211" display="https://www.banksbd.org/agbk/ramdia-branch-4214.html" xr:uid="{C467A1F0-E167-4221-9C82-9ED77F422F4C}"/>
    <hyperlink ref="A213" r:id="rId212" display="https://www.banksbd.org/agbk/coxs-bazar-branch-3122.html" xr:uid="{2459C987-36A3-47CB-A23A-A6677EDB9AF3}"/>
    <hyperlink ref="A214" r:id="rId213" display="https://www.banksbd.org/agbk/teknaf-branch-4360.html" xr:uid="{E99EF9E0-FFAB-4CF5-BABC-99CD743F25F3}"/>
    <hyperlink ref="A215" r:id="rId214" display="https://www.banksbd.org/agbk/amratali-bazar-branch-124.html" xr:uid="{E259A975-ABF0-4C5E-9EFB-CCDBFE994338}"/>
    <hyperlink ref="A216" r:id="rId215" display="https://www.banksbd.org/agbk/bakshaganj-branch-177.html" xr:uid="{7552BE4C-95E2-4E9D-B4FC-5700AD03BF6A}"/>
    <hyperlink ref="A217" r:id="rId216" display="https://www.banksbd.org/agbk/balutupa-branch-178.html" xr:uid="{318A3C9B-15DD-4FD5-8352-1690C38439DD}"/>
    <hyperlink ref="A218" r:id="rId217" display="https://www.banksbd.org/agbk/bataisari-bazar-branch-179.html" xr:uid="{D2C75EDC-AA97-455E-AA58-4ECD45950998}"/>
    <hyperlink ref="A219" r:id="rId218" display="https://www.banksbd.org/agbk/bscic-branch-180.html" xr:uid="{644C6DD7-CE86-4108-861B-E5179B21A90A}"/>
    <hyperlink ref="A220" r:id="rId219" display="https://www.banksbd.org/agbk/burichong-bazar-branch-181.html" xr:uid="{FFEE6BBB-29E1-4862-945A-9D4777C70CC0}"/>
    <hyperlink ref="A221" r:id="rId220" display="https://www.banksbd.org/agbk/chandina-branch-3120.html" xr:uid="{6F5DB254-AB5B-4CC1-AE68-E0A5194CA327}"/>
    <hyperlink ref="A222" r:id="rId221" display="https://www.banksbd.org/agbk/comilla-medical-college-branch-3121.html" xr:uid="{8BC37E7F-2E4E-41AF-AC38-09819AEEE6D5}"/>
    <hyperlink ref="A223" r:id="rId222" display="https://www.banksbd.org/agbk/daudkandi-branch-3754.html" xr:uid="{1BBC3F3C-733C-47A5-8D6A-D34D49E2A7C7}"/>
    <hyperlink ref="A224" r:id="rId223" display="https://www.banksbd.org/agbk/hasanpur-branch-3837.html" xr:uid="{491CFA6A-08A2-40E5-A14B-EB7E6333625C}"/>
    <hyperlink ref="A225" r:id="rId224" display="https://www.banksbd.org/agbk/homna-branch-3838.html" xr:uid="{0E4E4977-55B4-4FEF-BF18-AC05890B9261}"/>
    <hyperlink ref="A226" r:id="rId225" display="https://www.banksbd.org/agbk/housing-estate-branch-3839.html" xr:uid="{ED33F4AB-1A42-4D53-B6EC-6A9C0D832D48}"/>
    <hyperlink ref="A227" r:id="rId226" display="https://www.banksbd.org/agbk/jagatpur-branch-3873.html" xr:uid="{9E03A539-3E54-4B65-B02B-844A16B8F184}"/>
    <hyperlink ref="A228" r:id="rId227" display="https://www.banksbd.org/agbk/jahapur-branch-3874.html" xr:uid="{47D6E0BE-26AA-461B-BC1F-90A9ABC6CB7C}"/>
    <hyperlink ref="A229" r:id="rId228" display="https://www.banksbd.org/agbk/jhalam-bazar-branch-3875.html" xr:uid="{9D742C28-EBF9-4EF3-BE2C-A0B6E07CE5F9}"/>
    <hyperlink ref="A230" r:id="rId229" display="https://www.banksbd.org/agbk/juktikhola-bazar-branch-3876.html" xr:uid="{71D4F12E-60FA-46EA-958A-7892DB0F7C6B}"/>
    <hyperlink ref="A231" r:id="rId230" display="https://www.banksbd.org/agbk/kashinagar-bazar-branch-3915.html" xr:uid="{B8A42F44-1D04-4EAA-9BC3-0A8A91B1A2BA}"/>
    <hyperlink ref="A232" r:id="rId231" display="https://www.banksbd.org/agbk/khila-bazar-branch-3916.html" xr:uid="{DEF0F259-D297-4F83-B377-DC9CCE0BD3D5}"/>
    <hyperlink ref="A233" r:id="rId232" display="https://www.banksbd.org/agbk/laksam-branch-3989.html" xr:uid="{42B87BE6-7517-47F6-9862-377C6BED816A}"/>
    <hyperlink ref="A234" r:id="rId233" display="https://www.banksbd.org/agbk/madhabpur-bazar-branch-4021.html" xr:uid="{789B3525-9955-4CBA-AEED-B8ADEE304FB3}"/>
    <hyperlink ref="A235" r:id="rId234" display="https://www.banksbd.org/agbk/manoharpur-branch-4022.html" xr:uid="{DE8D0869-12F1-4217-8E00-53CA40BAE0C5}"/>
    <hyperlink ref="A236" r:id="rId235" display="https://www.banksbd.org/agbk/moshikara-branch-4023.html" xr:uid="{4BF5619A-1DB0-49C5-A5FC-AB2CF95B77F7}"/>
    <hyperlink ref="A237" r:id="rId236" display="https://www.banksbd.org/agbk/munshirhat-branch-4024.html" xr:uid="{2B3EE0C2-2755-499C-A102-7F53CFDD4BC4}"/>
    <hyperlink ref="A238" r:id="rId237" display="https://www.banksbd.org/agbk/nasratpur-branch-4095.html" xr:uid="{2C25CDF4-CA57-4D48-AFB1-9D8A4AB9F088}"/>
    <hyperlink ref="A239" r:id="rId238" display="https://www.banksbd.org/agbk/natherpatua-branch-4096.html" xr:uid="{477CEF89-E31C-41D1-8CFE-5B832A78583C}"/>
    <hyperlink ref="A240" r:id="rId239" display="https://www.banksbd.org/agbk/nimsar-branch-4097.html" xr:uid="{258FEBC6-3FB1-45E9-BD57-6E36D355DB02}"/>
    <hyperlink ref="A241" r:id="rId240" display="https://www.banksbd.org/agbk/paduar-bazar-branch-4158.html" xr:uid="{E721E6B5-98B2-4968-BD9A-21DA8503C1E1}"/>
    <hyperlink ref="A242" r:id="rId241" display="https://www.banksbd.org/agbk/peria-bazar-branch-4159.html" xr:uid="{58E4EE54-D3A0-4E31-A910-F568118259AE}"/>
    <hyperlink ref="A243" r:id="rId242" display="https://www.banksbd.org/agbk/rajganj-branch-4215.html" xr:uid="{00F4D577-02B0-4AF5-A874-2B0DA88916DE}"/>
    <hyperlink ref="A244" r:id="rId243" display="https://www.banksbd.org/agbk/rupbabu-bazar-branch-4216.html" xr:uid="{929E4973-556A-4C2F-88C9-AA822008819B}"/>
    <hyperlink ref="A245" r:id="rId244" display="https://www.banksbd.org/agbk/shankachail-branch-4275.html" xr:uid="{32166AA4-77FE-441D-9E8D-BA52271B71AB}"/>
    <hyperlink ref="A246" r:id="rId245" display="https://www.banksbd.org/agbk/thomson-bridge-branch-4359.html" xr:uid="{C40DB891-384C-41D7-B9C8-2A80E3699A29}"/>
    <hyperlink ref="A247" r:id="rId246" display="https://www.banksbd.org/agbk/agamashi-lane-branch-125.html" xr:uid="{B6AAD73B-FCA6-44B9-946C-1A22B10D211A}"/>
    <hyperlink ref="A248" r:id="rId247" display="https://www.banksbd.org/agbk/amin-court-branch-126.html" xr:uid="{55D05052-418A-4344-99FF-787F80C5B86C}"/>
    <hyperlink ref="A249" r:id="rId248" display="https://www.banksbd.org/agbk/anta-barrah-branch-127.html" xr:uid="{F48F1DFF-0C4D-43EE-B9E7-B68AD94AC04D}"/>
    <hyperlink ref="A250" r:id="rId249" display="https://www.banksbd.org/agbk/babu-bazar-branch-184.html" xr:uid="{C997A32D-2A6E-4C3F-AD19-2837BF3AF06F}"/>
    <hyperlink ref="A251" r:id="rId250" display="https://www.banksbd.org/agbk/banani-branch-185.html" xr:uid="{C87D58B0-131E-46B7-A1E6-C24A1B369CE2}"/>
    <hyperlink ref="A252" r:id="rId251" display="https://www.banksbd.org/agbk/bangabandhu-avenue-branch-186.html" xr:uid="{55394978-5949-433C-81A0-7974DF197CE0}"/>
    <hyperlink ref="A253" r:id="rId252" display="https://www.banksbd.org/agbk/bangla-academy-branch-187.html" xr:uid="{AF2F4D08-842A-41B1-AF2C-0AC2384E294D}"/>
    <hyperlink ref="A254" r:id="rId253" display="https://www.banksbd.org/agbk/bangladesh-air-force-branch-182.html" xr:uid="{F9DDFC06-C2A6-4CDF-8001-18F702172E3B}"/>
    <hyperlink ref="A255" r:id="rId254" display="https://www.banksbd.org/agbk/bank-town-branch-188.html" xr:uid="{E4256664-B075-418C-9369-F08DB997B8BD}"/>
    <hyperlink ref="A256" r:id="rId255" display="https://www.banksbd.org/agbk/basaboo-branch-189.html" xr:uid="{3635723B-68CB-48BC-A620-90AC689108C6}"/>
    <hyperlink ref="A257" r:id="rId256" display="https://www.banksbd.org/agbk/becharam-dewry-branch-190.html" xr:uid="{252F70F0-BE5A-46F9-AE4E-AD109573B4CE}"/>
    <hyperlink ref="A258" r:id="rId257" display="https://www.banksbd.org/agbk/begum-bazar-branch-191.html" xr:uid="{C0A14560-DBBE-425F-9BAC-AA7E6EB31B55}"/>
    <hyperlink ref="A259" r:id="rId258" display="https://www.banksbd.org/agbk/central-law-college-branch-240.html" xr:uid="{281990B5-E664-46BB-9D63-0EE2DE673BC6}"/>
    <hyperlink ref="A260" r:id="rId259" display="https://www.banksbd.org/agbk/chawkbazar-branch-241.html" xr:uid="{0A41203F-9B00-4ED3-BFBC-DB472B592C00}"/>
    <hyperlink ref="A261" r:id="rId260" display="https://www.banksbd.org/agbk/chowdhury-bazar-branch-242.html" xr:uid="{003BB6A7-90BC-4E24-963D-9F367907DD2A}"/>
    <hyperlink ref="A262" r:id="rId261" display="https://www.banksbd.org/agbk/churain-bazar-branch-243.html" xr:uid="{56B998A4-DB65-47D6-B0ED-3495E2B93684}"/>
    <hyperlink ref="A263" r:id="rId262" display="https://www.banksbd.org/agbk/demra-branch-3773.html" xr:uid="{5D0ADFDE-66D3-4DAE-9143-101398C8CEBA}"/>
    <hyperlink ref="A264" r:id="rId263" display="https://www.banksbd.org/agbk/dhaka-new-market-branch-271.html" xr:uid="{A2D19829-7BCF-48F1-8BB5-6E7FCC1450B1}"/>
    <hyperlink ref="A265" r:id="rId264" display="https://www.banksbd.org/agbk/dhaka-university-branch-244.html" xr:uid="{A3883D21-2FA1-45E9-BF96-D77ED770A985}"/>
    <hyperlink ref="A266" r:id="rId265" display="https://www.banksbd.org/agbk/dhamrai-branch-3755.html" xr:uid="{96363450-EA50-4217-A908-9A96DCD94A0E}"/>
    <hyperlink ref="A267" r:id="rId266" display="https://www.banksbd.org/agbk/dhanmondi-branch-245.html" xr:uid="{EDCB6C3F-CBEB-485B-8D8C-F6AF990D1FB4}"/>
    <hyperlink ref="A268" r:id="rId267" display="https://www.banksbd.org/agbk/dolairpar-branch-3756.html" xr:uid="{C8558F96-0C89-4B65-9402-1B80C9026207}"/>
    <hyperlink ref="A269" r:id="rId268" display="https://www.banksbd.org/agbk/elephant-road-branch-246.html" xr:uid="{9563E9FC-4F39-4D80-9B65-E4F4C4F1027D}"/>
    <hyperlink ref="A270" r:id="rId269" display="https://www.banksbd.org/agbk/farashganj-branch-3791.html" xr:uid="{FD65590A-21C2-4D41-B3E1-559CEBB86A97}"/>
    <hyperlink ref="A271" r:id="rId270" display="https://www.banksbd.org/agbk/faridabad-branch-3792.html" xr:uid="{9A8522E1-1E5E-40F6-AF4C-54E23619028F}"/>
    <hyperlink ref="A272" r:id="rId271" display="https://www.banksbd.org/agbk/farm-gate-branch-249.html" xr:uid="{A74B2B5C-3A78-4FA1-AF9E-715F82A561BE}"/>
    <hyperlink ref="A273" r:id="rId272" display="https://www.banksbd.org/agbk/foreign-exchange-branch-250.html" xr:uid="{202A5715-888C-4307-9CB0-2F062016F7A3}"/>
    <hyperlink ref="A274" r:id="rId273" display="https://www.banksbd.org/agbk/gabtali-branch-251.html" xr:uid="{81C26B3A-4917-4B76-BDA2-F023CAE20081}"/>
    <hyperlink ref="A275" r:id="rId274" display="https://www.banksbd.org/agbk/green-road-branch-252.html" xr:uid="{7734EF4C-F53F-4618-95FD-8F6C78838904}"/>
    <hyperlink ref="A276" r:id="rId275" display="https://www.banksbd.org/agbk/gulshan-branch-253.html" xr:uid="{BAF26D51-65AB-44CA-8B33-4DE53B689B33}"/>
    <hyperlink ref="A277" r:id="rId276" display="https://www.banksbd.org/agbk/hatkhola-branch-3840.html" xr:uid="{94B768C6-DF53-47F1-B763-49C59584895C}"/>
    <hyperlink ref="A278" r:id="rId277" display="https://www.banksbd.org/agbk/hotel-sheraton-branch-254.html" xr:uid="{5AC7E498-B46F-43C0-B2F7-9A1E975198D1}"/>
    <hyperlink ref="A279" r:id="rId278" display="https://www.banksbd.org/agbk/icddrb-branch-255.html" xr:uid="{BF0DF466-54D2-4BC7-A071-DD1DBF2E0847}"/>
    <hyperlink ref="A280" r:id="rId279" display="https://www.banksbd.org/agbk/imamganj-branch-256.html" xr:uid="{120829E3-7CAA-4278-A95C-E48976C29F9E}"/>
    <hyperlink ref="A281" r:id="rId280" display="https://www.banksbd.org/agbk/islampur-branch-257.html" xr:uid="{4DB6F248-0A0F-488A-8B1D-206EC8254191}"/>
    <hyperlink ref="A282" r:id="rId281" display="https://www.banksbd.org/agbk/jagannath-university-branch-258.html" xr:uid="{B9ED2F7B-624C-4ED8-BE92-538DC2D9BCED}"/>
    <hyperlink ref="A283" r:id="rId282" display="https://www.banksbd.org/agbk/jahangirnagar-university-branch-259.html" xr:uid="{63EAD286-21AE-43E4-8028-8B6A4E321EA3}"/>
    <hyperlink ref="A284" r:id="rId283" display="https://www.banksbd.org/agbk/jatiya-press-club-branch-261.html" xr:uid="{1EDCA0F1-081F-48DF-8535-526169C34340}"/>
    <hyperlink ref="A285" r:id="rId284" display="https://www.banksbd.org/agbk/jatrabari-branch-262.html" xr:uid="{E1777BA9-F36A-494B-A277-A443E8D784FF}"/>
    <hyperlink ref="A286" r:id="rId285" display="https://www.banksbd.org/agbk/joypara-branch-3877.html" xr:uid="{CBCB3025-C002-489F-AE5B-E4DCB31FE77E}"/>
    <hyperlink ref="A287" r:id="rId286" display="https://www.banksbd.org/agbk/kadamtali-branch-263.html" xr:uid="{F13395B5-F8F8-4FDF-ABD7-82EFA2547AF0}"/>
    <hyperlink ref="A288" r:id="rId287" display="https://www.banksbd.org/agbk/kamalapur-branch-264.html" xr:uid="{D8CB262D-BD99-495A-97FA-980A7A0ABF25}"/>
    <hyperlink ref="A289" r:id="rId288" display="https://www.banksbd.org/agbk/kamrangirchar-branch-3917.html" xr:uid="{0E603948-CBB9-453B-BA86-D7A6BDAB54EC}"/>
    <hyperlink ref="A290" r:id="rId289" display="https://www.banksbd.org/agbk/kurmitola-branch-265.html" xr:uid="{E8851261-B636-4AB8-A427-5511424050D3}"/>
    <hyperlink ref="A291" r:id="rId290" display="https://www.banksbd.org/agbk/malibagh-branch-266.html" xr:uid="{ABB53E7B-D7C7-4675-8421-0C49EA8F6464}"/>
    <hyperlink ref="A292" r:id="rId291" display="https://www.banksbd.org/agbk/matuail-branch-4025.html" xr:uid="{AEC1CDD1-BA1F-4822-BF0B-439CF5E5D583}"/>
    <hyperlink ref="A293" r:id="rId292" display="https://www.banksbd.org/agbk/mirpur-branch-267.html" xr:uid="{76271D83-A45F-47E4-88A1-CA6A82511CF3}"/>
    <hyperlink ref="A294" r:id="rId293" display="https://www.banksbd.org/agbk/mohakhali-branch-268.html" xr:uid="{52A37D43-A939-4FF7-A8FA-4BC5B1660F92}"/>
    <hyperlink ref="A295" r:id="rId294" display="https://www.banksbd.org/agbk/mohammadpur-branch-269.html" xr:uid="{EF7C03B7-F554-4699-A30C-24DD1D034C11}"/>
    <hyperlink ref="A296" r:id="rId295" display="https://www.banksbd.org/agbk/mouchak-branch-270.html" xr:uid="{B33509B7-2B13-4D55-B87C-915287A17E51}"/>
    <hyperlink ref="A297" r:id="rId296" display="https://www.banksbd.org/agbk/moulvibazar-branch-4026.html" xr:uid="{B3A341F8-2CD4-42C0-BB06-EA36312FB88C}"/>
    <hyperlink ref="A298" r:id="rId297" display="https://www.banksbd.org/agbk/narinda-branch-4098.html" xr:uid="{81A2FF39-48CA-4EA7-A7E1-D3D703D73059}"/>
    <hyperlink ref="A299" r:id="rId298" display="https://www.banksbd.org/agbk/narisha-bazar-branch-4099.html" xr:uid="{555EDA76-45C7-4AD9-8057-15411ABA3A1D}"/>
    <hyperlink ref="A300" r:id="rId299" display="https://www.banksbd.org/agbk/national-museum-branch-260.html" xr:uid="{9E4ED7E9-60A7-4BAD-83B9-01F588F9A1BA}"/>
    <hyperlink ref="A301" r:id="rId300" display="https://www.banksbd.org/agbk/nawabganj-branch-4101.html" xr:uid="{620B74A8-EF05-4784-9C4D-46744D2066A1}"/>
    <hyperlink ref="A302" r:id="rId301" display="https://www.banksbd.org/agbk/nawabganj-road-branch-4100.html" xr:uid="{09EAFAAF-0F54-4FF1-A9C5-3713B1E18CF1}"/>
    <hyperlink ref="A303" r:id="rId302" display="https://www.banksbd.org/agbk/nawabpur-branch-4103.html" xr:uid="{BDCB188B-BBC7-41A0-BF72-622C122E85CD}"/>
    <hyperlink ref="A304" r:id="rId303" display="https://www.banksbd.org/agbk/north-south-road-branch-4102.html" xr:uid="{F91D0A07-42B5-4A1B-BEBC-EE825F8EFE69}"/>
    <hyperlink ref="A305" r:id="rId304" display="https://www.banksbd.org/agbk/pallabi-branch-273.html" xr:uid="{CE863C76-7255-4D3A-88CD-77220A8D0F80}"/>
    <hyperlink ref="A306" r:id="rId305" display="https://www.banksbd.org/agbk/panthapath-branch-274.html" xr:uid="{8500A8D4-9236-476D-A3F8-71856CA359E4}"/>
    <hyperlink ref="A307" r:id="rId306" display="https://www.banksbd.org/agbk/peari-das-road-branch-275.html" xr:uid="{790C1A0F-53C4-463D-A821-1FAF2F16B1F9}"/>
    <hyperlink ref="A308" r:id="rId307" display="https://www.banksbd.org/agbk/posta-branch-276.html" xr:uid="{CF6834B1-C146-4A01-A640-D23B2BBBB8EA}"/>
    <hyperlink ref="A309" r:id="rId308" display="https://www.banksbd.org/agbk/principal-branch-272.html" xr:uid="{640DB757-D95C-4B4E-BC35-0C5127ED3D81}"/>
    <hyperlink ref="A310" r:id="rId309" display="https://www.banksbd.org/agbk/purana-paltan-branch-277.html" xr:uid="{FDECD334-D602-480B-A971-309A01D357D4}"/>
    <hyperlink ref="A311" r:id="rId310" display="https://www.banksbd.org/agbk/rai-shaheb-bazar-branch-4217.html" xr:uid="{B2F1EE01-D55E-4BA4-AA70-9C5937C19C42}"/>
    <hyperlink ref="A312" r:id="rId311" display="https://www.banksbd.org/agbk/rajuk-bhaban-branch-278.html" xr:uid="{C0898058-8BF9-47A8-8E15-38754B2F71FC}"/>
    <hyperlink ref="A313" r:id="rId312" display="https://www.banksbd.org/agbk/ramna-branch-279.html" xr:uid="{D6022629-94CC-4AB0-B75A-32D3DDEF9EA9}"/>
    <hyperlink ref="A314" r:id="rId313" display="https://www.banksbd.org/agbk/rampura-branch-280.html" xr:uid="{50947412-6D85-4D0B-A077-AA6E15679385}"/>
    <hyperlink ref="A315" r:id="rId314" display="https://www.banksbd.org/agbk/rayer-bazar-branch-4218.html" xr:uid="{375C612B-DD19-4A40-A3D2-4F574556C02D}"/>
    <hyperlink ref="A316" r:id="rId315" display="https://www.banksbd.org/agbk/rayerbagh-branch-4219.html" xr:uid="{4982583B-FD81-4A2C-9A8B-5AB9D89A12D5}"/>
    <hyperlink ref="A317" r:id="rId316" display="https://www.banksbd.org/agbk/sadarghat-branch-282.html" xr:uid="{3605E073-82D9-413C-B2C3-7D0130BC74E2}"/>
    <hyperlink ref="A318" r:id="rId317" display="https://www.banksbd.org/agbk/satmasjid-road-branch-283.html" xr:uid="{87737F6A-C962-46BF-AAF6-96D5048269E6}"/>
    <hyperlink ref="A319" r:id="rId318" display="https://www.banksbd.org/agbk/savar-branch-4277.html" xr:uid="{294509EE-01F9-40F4-86F9-789CFA8A6832}"/>
    <hyperlink ref="A320" r:id="rId319" display="https://www.banksbd.org/agbk/senpara-parbata-branch-4278.html" xr:uid="{C90FAD9D-C419-427B-A916-F8666F283752}"/>
    <hyperlink ref="A321" r:id="rId320" display="https://www.banksbd.org/agbk/shantinagar-branch-4280.html" xr:uid="{F9DA4AAE-B79C-40A4-BEEB-74BFF0DC1D08}"/>
    <hyperlink ref="A322" r:id="rId321" display="https://www.banksbd.org/agbk/shewrapara-branch-4281.html" xr:uid="{8E5E9DC0-213E-4F8A-9EC8-A2AEF77AB473}"/>
    <hyperlink ref="A323" r:id="rId322" display="https://www.banksbd.org/agbk/shimulia-branch-4282.html" xr:uid="{7591CD8E-6D0A-4E51-BE52-7D0A5444E28A}"/>
    <hyperlink ref="A324" r:id="rId323" display="https://www.banksbd.org/agbk/shyamoli-branch-4279.html" xr:uid="{B09501E6-9AE2-45B9-B838-4F17FDC182F3}"/>
    <hyperlink ref="A325" r:id="rId324" display="https://www.banksbd.org/agbk/sonargoan-road-branch-4283.html" xr:uid="{EFEF76D3-F7B9-4091-A037-41AD6344A708}"/>
    <hyperlink ref="A326" r:id="rId325" display="https://www.banksbd.org/agbk/south-badda-branch-4284.html" xr:uid="{70B3A83F-21BA-4BC0-B7C3-9BB9CFB53588}"/>
    <hyperlink ref="A327" r:id="rId326" display="https://www.banksbd.org/agbk/ss-college-branch-4276.html" xr:uid="{24672B7C-7CEA-4A44-96B1-7E489C7241BC}"/>
    <hyperlink ref="A328" r:id="rId327" display="https://www.banksbd.org/agbk/ssmc-mitford-hospital-branch-281.html" xr:uid="{5498C27C-D9A5-431F-BAFF-C855C1B9A472}"/>
    <hyperlink ref="A329" r:id="rId328" display="https://www.banksbd.org/agbk/tejgaon-branch-4361.html" xr:uid="{58ACAC0C-FE10-4639-A3BB-ABC555FC6376}"/>
    <hyperlink ref="A330" r:id="rId329" display="https://www.banksbd.org/agbk/thatari-bazar-branch-4362.html" xr:uid="{566AF262-5A76-4DF4-8C52-D8544EA45FA7}"/>
    <hyperlink ref="A331" r:id="rId330" display="https://www.banksbd.org/agbk/uttara-model-town-branch-4382.html" xr:uid="{14047624-F779-4408-A077-62D7617C52D9}"/>
    <hyperlink ref="A332" r:id="rId331" display="https://www.banksbd.org/agbk/wapda-branch-183.html" xr:uid="{385A1CF1-4FCD-4799-9B99-7EA807CC9D7E}"/>
    <hyperlink ref="A333" r:id="rId332" display="https://www.banksbd.org/agbk/wasa-branch-4391.html" xr:uid="{05EA8252-726F-4DBB-9F79-B6B1DF06514C}"/>
    <hyperlink ref="A334" r:id="rId333" display="https://www.banksbd.org/agbk/zinzira-branch-4396.html" xr:uid="{99D32E93-A4D7-462E-9E8A-9C64D2912C86}"/>
    <hyperlink ref="A335" r:id="rId334" display="https://www.banksbd.org/agbk/amtali-branch-128.html" xr:uid="{B81619CD-FE25-4DDD-BEC6-1142599135D8}"/>
    <hyperlink ref="A336" r:id="rId335" display="https://www.banksbd.org/agbk/bhushir-bandar-branch-192.html" xr:uid="{FBE5BBA7-2813-4058-8226-6488C45CDEA6}"/>
    <hyperlink ref="A337" r:id="rId336" display="https://www.banksbd.org/agbk/birampur-branch-193.html" xr:uid="{3C1DA7F3-018B-47FD-956A-4C424DAC2618}"/>
    <hyperlink ref="A338" r:id="rId337" display="https://www.banksbd.org/agbk/hakimpur-branch-3841.html" xr:uid="{7ED46CB7-16FF-4539-A84E-2807D443CE6E}"/>
    <hyperlink ref="A339" r:id="rId338" display="https://www.banksbd.org/agbk/kamalpurhat-branch-3918.html" xr:uid="{10FA49E4-15B1-43AD-8DD7-0779A151A4F8}"/>
    <hyperlink ref="A340" r:id="rId339" display="https://www.banksbd.org/agbk/madilahat-branch-4027.html" xr:uid="{F75D3A83-6ABA-4964-9CF3-A88C8E267A09}"/>
    <hyperlink ref="A341" r:id="rId340" display="https://www.banksbd.org/agbk/maldahpatty-branch-4028.html" xr:uid="{1963C267-CF14-42EC-BECA-167EACC73CAD}"/>
    <hyperlink ref="A342" r:id="rId341" display="https://www.banksbd.org/agbk/munshipara-branch-4029.html" xr:uid="{384F65EF-ACA2-4A56-A7CE-5F8FC5944FCE}"/>
    <hyperlink ref="A343" r:id="rId342" display="https://www.banksbd.org/agbk/nawabganj-branch-4104.html" xr:uid="{AEBE683E-322A-4E4D-BE2B-C327AF43C2F7}"/>
    <hyperlink ref="A344" r:id="rId343" display="https://www.banksbd.org/agbk/parbatipur-branch-4160.html" xr:uid="{BC303027-CAEC-4636-9AE0-5D9B55A0B297}"/>
    <hyperlink ref="A345" r:id="rId344" display="https://www.banksbd.org/agbk/phulbari-branch-4161.html" xr:uid="{B4BC6E64-9D96-4359-ADD3-426528F0AC5C}"/>
    <hyperlink ref="A346" r:id="rId345" display="https://www.banksbd.org/agbk/pulhat-branch-4162.html" xr:uid="{545E16E3-3275-45FC-ADB1-E496D48FB169}"/>
    <hyperlink ref="A347" r:id="rId346" display="https://www.banksbd.org/agbk/puratan-bazar-branch-4163.html" xr:uid="{08653D4F-E526-4A3F-9EB1-EC69AAE62C6B}"/>
    <hyperlink ref="A348" r:id="rId347" display="https://www.banksbd.org/agbk/setabganj-branch-4285.html" xr:uid="{6CB8B084-5075-4C7E-ACEE-BA51F9F02099}"/>
    <hyperlink ref="A349" r:id="rId348" display="https://www.banksbd.org/agbk/station-road-branch-4286.html" xr:uid="{1A5AC56C-196C-45CE-BE45-83D50E3E4183}"/>
    <hyperlink ref="A350" r:id="rId349" display="https://www.banksbd.org/agbk/tajpurhat-branch-4363.html" xr:uid="{09AB54B4-6D19-46F9-8353-3D45923C854C}"/>
    <hyperlink ref="A351" r:id="rId350" display="https://www.banksbd.org/agbk/ahladipur-branch-129.html" xr:uid="{AECD2B05-DA7D-4A99-8C30-31FC9C9B8725}"/>
    <hyperlink ref="A352" r:id="rId351" display="https://www.banksbd.org/agbk/badarpur-branch-194.html" xr:uid="{CCBBB019-0771-49A4-AE80-27D5FA5E917E}"/>
    <hyperlink ref="A353" r:id="rId352" display="https://www.banksbd.org/agbk/bhanga-branch-195.html" xr:uid="{357CE91E-A538-440F-8517-9D209F99146D}"/>
    <hyperlink ref="A354" r:id="rId353" display="https://www.banksbd.org/agbk/boalmari-branch-196.html" xr:uid="{A3B4A925-05B5-451F-BF44-E7FABA0615E8}"/>
    <hyperlink ref="A355" r:id="rId354" display="https://www.banksbd.org/agbk/bus-stand-branch-3794.html" xr:uid="{374677E3-89EF-49FE-A0E6-8139B0B610F1}"/>
    <hyperlink ref="A356" r:id="rId355" display="https://www.banksbd.org/agbk/char-bhadrashan-branch-3123.html" xr:uid="{AAD540DE-951A-4796-B12F-65D690A250CD}"/>
    <hyperlink ref="A357" r:id="rId356" display="https://www.banksbd.org/agbk/district-council-branch-3757.html" xr:uid="{7617514C-7D0A-49D3-9A08-AEA572C2AD56}"/>
    <hyperlink ref="A358" r:id="rId357" display="https://www.banksbd.org/agbk/faridpur-branch-3793.html" xr:uid="{526899E6-279F-4593-B850-FCB113D04EB9}"/>
    <hyperlink ref="A359" r:id="rId358" display="https://www.banksbd.org/agbk/gharua-branch-3808.html" xr:uid="{3D4F1DC8-F8E4-4546-AADC-B7DFD4F09211}"/>
    <hyperlink ref="A360" r:id="rId359" display="https://www.banksbd.org/agbk/kalukhali-branch-3919.html" xr:uid="{7A6E0CE3-6DCA-4AAC-B6D8-24A1023AE04C}"/>
    <hyperlink ref="A361" r:id="rId360" display="https://www.banksbd.org/agbk/maligram-branch-4030.html" xr:uid="{83809B76-78B3-40D2-80ED-25EB48206533}"/>
    <hyperlink ref="A362" r:id="rId361" display="https://www.banksbd.org/agbk/nagarkanda-branch-4105.html" xr:uid="{FE84E24B-DEAF-455A-BCE8-D67BFACC9078}"/>
    <hyperlink ref="A363" r:id="rId362" display="https://www.banksbd.org/agbk/nalia-jamalpur-branch-4106.html" xr:uid="{BEE79F0F-F1E9-493F-B10C-A05E076C7865}"/>
    <hyperlink ref="A364" r:id="rId363" display="https://www.banksbd.org/agbk/sadarpur-branch-4287.html" xr:uid="{120A36BA-2993-440A-BCC1-04563306B0FC}"/>
    <hyperlink ref="A365" r:id="rId364" display="https://www.banksbd.org/agbk/shariatullah-market-branch-4288.html" xr:uid="{A8CF10CC-14E2-438F-B8E1-AEB0F8249972}"/>
    <hyperlink ref="A366" r:id="rId365" display="https://www.banksbd.org/agbk/bairagirhat-branch-198.html" xr:uid="{85F73FA1-C38C-4371-99C0-F5943B5DA28E}"/>
    <hyperlink ref="A367" r:id="rId366" display="https://www.banksbd.org/agbk/chhagalnaiya-branch-4289.html" xr:uid="{DEF72B07-053C-4CFF-B420-FB40866238A3}"/>
    <hyperlink ref="A368" r:id="rId367" display="https://www.banksbd.org/agbk/daganbhuiyan-branch-3758.html" xr:uid="{9A331C49-7463-4B85-AFDF-04068E299A77}"/>
    <hyperlink ref="A369" r:id="rId368" display="https://www.banksbd.org/agbk/feni-branch-3795.html" xr:uid="{C081E36C-61F2-43EB-8EEC-E5F3C8A90EB0}"/>
    <hyperlink ref="A370" r:id="rId369" display="https://www.banksbd.org/agbk/kamalapatty-branch-3920.html" xr:uid="{1ABA1B37-8240-4874-B43B-24C9FD0989F0}"/>
    <hyperlink ref="A371" r:id="rId370" display="https://www.banksbd.org/agbk/parashuram-branch-4164.html" xr:uid="{B72D6BB8-3F0A-49B4-93DD-EDDA449464FE}"/>
    <hyperlink ref="A372" r:id="rId371" display="https://www.banksbd.org/agbk/sonagazi-branch-4291.html" xr:uid="{AE0AFFAF-4060-473C-B51A-EE83182776D3}"/>
    <hyperlink ref="A373" r:id="rId372" display="https://www.banksbd.org/agbk/subar-bazar-branch-4292.html" xr:uid="{24DAF0C2-15FF-48E7-80E6-370122EFB973}"/>
    <hyperlink ref="A374" r:id="rId373" display="https://www.banksbd.org/agbk/bonarpara-branch-200.html" xr:uid="{1134F0FC-8939-4D64-B66C-C81013873340}"/>
    <hyperlink ref="A375" r:id="rId374" display="https://www.banksbd.org/agbk/dholbhanga-branch-3760.html" xr:uid="{13DF8703-7A98-4230-8B06-D69F2DCCD01D}"/>
    <hyperlink ref="A376" r:id="rId375" display="https://www.banksbd.org/agbk/fulchari-bazar-branch-4166.html" xr:uid="{6F5C66E3-4A55-4A44-BA1E-97E6B8CB2B25}"/>
    <hyperlink ref="A377" r:id="rId376" display="https://www.banksbd.org/agbk/gaibandha-branch-3809.html" xr:uid="{AFAB7D3F-31CE-48A9-A483-8474C16A2896}"/>
    <hyperlink ref="A378" r:id="rId377" display="https://www.banksbd.org/agbk/kamarpara-branch-3922.html" xr:uid="{F3E3BF56-AFBD-40D5-AE0F-969FAA7F5958}"/>
    <hyperlink ref="A379" r:id="rId378" display="https://www.banksbd.org/agbk/naldanga-branch-4107.html" xr:uid="{A53998CE-5FBA-4AFB-95D1-E03B0963AED8}"/>
    <hyperlink ref="A380" r:id="rId379" display="https://www.banksbd.org/agbk/panchpir-bazar-branch-4165.html" xr:uid="{81F4E7CD-4C71-4D74-83D8-2C878F893B05}"/>
    <hyperlink ref="A381" r:id="rId380" display="https://www.banksbd.org/agbk/rasulpur-branch-4220.html" xr:uid="{AEE9D569-2326-42FD-910A-1DA27AAE029F}"/>
    <hyperlink ref="A382" r:id="rId381" display="https://www.banksbd.org/agbk/sadullapur-branch-4293.html" xr:uid="{26ECD0D1-2608-4EC1-81EA-50AA15C3BB58}"/>
    <hyperlink ref="A383" r:id="rId382" display="https://www.banksbd.org/agbk/saghata-branch-4294.html" xr:uid="{3336A635-A3FC-4A0D-A16C-60356217A726}"/>
    <hyperlink ref="A384" r:id="rId383" display="https://www.banksbd.org/agbk/sundarganj-branch-4295.html" xr:uid="{ECC88D7B-63FC-4019-82F0-C583A104B411}"/>
    <hyperlink ref="A385" r:id="rId384" display="https://www.banksbd.org/agbk/bakterpur-branch-201.html" xr:uid="{E3018277-4F23-43C2-8741-BA28AF945BBF}"/>
    <hyperlink ref="A386" r:id="rId385" display="https://www.banksbd.org/agbk/barmi-bazar-branch-202.html" xr:uid="{0C673C5A-F9AB-4D36-A70C-8C0799BE8DC9}"/>
    <hyperlink ref="A387" r:id="rId386" display="https://www.banksbd.org/agbk/bhawal-rajabari-branch-4221.html" xr:uid="{9E4843FB-ED00-481A-AE1F-F11DEA24AFA0}"/>
    <hyperlink ref="A388" r:id="rId387" display="https://www.banksbd.org/agbk/board-bazar-branch-203.html" xr:uid="{E24CA711-F8D2-482C-8A59-D5F9752A1AF9}"/>
    <hyperlink ref="A389" r:id="rId388" display="https://www.banksbd.org/agbk/dolan-bazar-branch-3761.html" xr:uid="{98F7FBCD-8288-4A46-9967-06A29BB28F7E}"/>
    <hyperlink ref="A390" r:id="rId389" display="https://www.banksbd.org/agbk/duet-branch-3762.html" xr:uid="{2100B92C-963D-4481-8EFF-FF7738E456B7}"/>
    <hyperlink ref="A391" r:id="rId390" display="https://www.banksbd.org/agbk/gazipur-branch-3810.html" xr:uid="{AA77FEB4-A62E-4E74-A2D5-1968A0C032A2}"/>
    <hyperlink ref="A392" r:id="rId391" display="https://www.banksbd.org/agbk/ghagotia-chala-branch-3811.html" xr:uid="{0D22AB9C-D671-4859-99D0-8A085385D9D8}"/>
    <hyperlink ref="A393" r:id="rId392" display="https://www.banksbd.org/agbk/goshinga-branch-3812.html" xr:uid="{7798CDD6-0161-4635-A493-701922E2F9B2}"/>
    <hyperlink ref="A394" r:id="rId393" display="https://www.banksbd.org/agbk/kaliakoir-branch-3923.html" xr:uid="{F0565C9B-E64F-47D3-B476-7231E067F347}"/>
    <hyperlink ref="A395" r:id="rId394" display="https://www.banksbd.org/agbk/kaoraid-branch-3924.html" xr:uid="{D4FFD726-69C5-479D-82C0-9A9628B485A5}"/>
    <hyperlink ref="A396" r:id="rId395" display="https://www.banksbd.org/agbk/kapasia-branch-3925.html" xr:uid="{FCF12D63-1D0B-4088-BF82-F6A4B678BC2B}"/>
    <hyperlink ref="A397" r:id="rId396" display="https://www.banksbd.org/agbk/kashimpur-branch-3926.html" xr:uid="{127AE553-7DA6-4EB8-98E8-C313067079AF}"/>
    <hyperlink ref="A398" r:id="rId397" display="https://www.banksbd.org/agbk/mawna-bazar-branch-4031.html" xr:uid="{776FB3FC-7CE8-41A2-BDB9-FB382408EF77}"/>
    <hyperlink ref="A399" r:id="rId398" display="https://www.banksbd.org/agbk/nagari-branch-4108.html" xr:uid="{3E0D860C-B1B9-4476-A964-8BD5A08036E0}"/>
    <hyperlink ref="A400" r:id="rId399" display="https://www.banksbd.org/agbk/sreepur-branch-4296.html" xr:uid="{373F91A8-F95F-4ED2-A43A-6D464C289137}"/>
    <hyperlink ref="A401" r:id="rId400" display="https://www.banksbd.org/agbk/tokenayan-bazar-branch-4364.html" xr:uid="{2204D368-32B8-428E-A099-691AD72CC58A}"/>
    <hyperlink ref="A402" r:id="rId401" display="https://www.banksbd.org/agbk/tongi-branch-4365.html" xr:uid="{89C876B1-77B2-4B0C-BCEF-4FD8EFE82D55}"/>
    <hyperlink ref="A403" r:id="rId402" display="https://www.banksbd.org/agbk/banagram-branch-204.html" xr:uid="{B0C21389-81A0-4305-AF93-0A177A5C1E7E}"/>
    <hyperlink ref="A404" r:id="rId403" display="https://www.banksbd.org/agbk/bangabandhu-sk-mujib-sci-&amp;-tech-branch-205.html" xr:uid="{B4B5284A-033A-4AAF-B7B7-D3D842E182E6}"/>
    <hyperlink ref="A405" r:id="rId404" display="https://www.banksbd.org/agbk/bhangarhat-branch-206.html" xr:uid="{11285EA1-CB4F-46F2-946F-47EE56A86BF7}"/>
    <hyperlink ref="A406" r:id="rId405" display="https://www.banksbd.org/agbk/gopalganj-branch-3813.html" xr:uid="{23B4A151-F798-4F05-9CE2-3ECD06AE9045}"/>
    <hyperlink ref="A407" r:id="rId406" display="https://www.banksbd.org/agbk/jalirpar-branch-3878.html" xr:uid="{4116C5CC-F148-4797-B9F0-9F9DFA926667}"/>
    <hyperlink ref="A408" r:id="rId407" display="https://www.banksbd.org/agbk/jhutigram-branch-3879.html" xr:uid="{37A58AC7-74C7-46FA-B953-11B2DD246C20}"/>
    <hyperlink ref="A409" r:id="rId408" display="https://www.banksbd.org/agbk/kaliganj-bazar-branch-3927.html" xr:uid="{A03AF4E8-D4F0-4FA7-BFB7-EF1B964CE6AF}"/>
    <hyperlink ref="A410" r:id="rId409" display="https://www.banksbd.org/agbk/kashiani-branch-3928.html" xr:uid="{F7EE4E93-D4CA-4324-80FA-FF1501CCF57A}"/>
    <hyperlink ref="A411" r:id="rId410" display="https://www.banksbd.org/agbk/kotalipara-branch-3929.html" xr:uid="{16C57D4D-AD06-4FA6-8F8B-798A740E4C6C}"/>
    <hyperlink ref="A412" r:id="rId411" display="https://www.banksbd.org/agbk/muksudpur-branch-4032.html" xr:uid="{ACD83F52-04E7-42DF-A3CE-4D1A633633AD}"/>
    <hyperlink ref="A413" r:id="rId412" display="https://www.banksbd.org/agbk/poura-super-market-branch-4167.html" xr:uid="{A6375B06-EF67-4B3F-8223-1130C5BBC1DE}"/>
    <hyperlink ref="A414" r:id="rId413" display="https://www.banksbd.org/agbk/ramdia-branch-4222.html" xr:uid="{508FEA9F-6A1C-4639-AA62-4C459D757C9D}"/>
    <hyperlink ref="A415" r:id="rId414" display="https://www.banksbd.org/agbk/tungipara-branch-4366.html" xr:uid="{6BE53372-E094-4766-903F-1AB0115D7AF3}"/>
    <hyperlink ref="A416" r:id="rId415" display="https://www.banksbd.org/agbk/gopaiya-branch-3814.html" xr:uid="{9C325C37-523B-41D8-BA45-BE830FC8BA7F}"/>
    <hyperlink ref="A417" r:id="rId416" display="https://www.banksbd.org/agbk/habiganj-branch-3842.html" xr:uid="{16B6FA34-0ED9-4482-AEB4-A43197BCD31A}"/>
    <hyperlink ref="A418" r:id="rId417" display="https://www.banksbd.org/agbk/nabiganj-branch-4109.html" xr:uid="{63BF9391-0933-4EEA-90E9-D7E378563958}"/>
    <hyperlink ref="A419" r:id="rId418" display="https://www.banksbd.org/agbk/pb-shayestaganj-branch-4168.html" xr:uid="{66DA903E-6E31-46EC-8BF7-7E5F8C490645}"/>
    <hyperlink ref="A420" r:id="rId419" display="https://www.banksbd.org/agbk/balijuri-branch-207.html" xr:uid="{A80BB8D1-CC97-4FE4-A1A8-15BFB07D1874}"/>
    <hyperlink ref="A421" r:id="rId420" display="https://www.banksbd.org/agbk/batikamari-branch-208.html" xr:uid="{B3689992-39C1-4B80-9C3D-16CE598F4EA4}"/>
    <hyperlink ref="A422" r:id="rId421" display="https://www.banksbd.org/agbk/bus-stand-branch-209.html" xr:uid="{659D1B2C-93A4-4D97-97A3-984038984825}"/>
    <hyperlink ref="A423" r:id="rId422" display="https://www.banksbd.org/agbk/hazipur-bazar-branch-3843.html" xr:uid="{7724DB75-1F83-4B4A-847B-2ABBF1A32359}"/>
    <hyperlink ref="A424" r:id="rId423" display="https://www.banksbd.org/agbk/islampur-bazar-branch-3863.html" xr:uid="{16654EE1-E08D-4222-A675-E24749290248}"/>
    <hyperlink ref="A425" r:id="rId424" display="https://www.banksbd.org/agbk/jamalpur-branch-3880.html" xr:uid="{AC9E5BE9-5172-44AC-8A52-C68F541B0A83}"/>
    <hyperlink ref="A426" r:id="rId425" display="https://www.banksbd.org/agbk/jamtali-bazar-branch-3881.html" xr:uid="{799B7FD0-820B-49B3-B430-E22060A7AA3E}"/>
    <hyperlink ref="A427" r:id="rId426" display="https://www.banksbd.org/agbk/jamuna-fertilizer-company-branch-3882.html" xr:uid="{02655A56-EDD5-49B7-9AEA-C19773722F61}"/>
    <hyperlink ref="A428" r:id="rId427" display="https://www.banksbd.org/agbk/lahirikanda-branch-3990.html" xr:uid="{47FD4796-B212-41A1-85FB-12C67FCEDA02}"/>
    <hyperlink ref="A429" r:id="rId428" display="https://www.banksbd.org/agbk/peyarpur-branch-4169.html" xr:uid="{FDAE3063-BA14-44F7-8A89-DFE31B3EF8C9}"/>
    <hyperlink ref="A430" r:id="rId429" display="https://www.banksbd.org/agbk/pigna-branch-4170.html" xr:uid="{2E15FCCE-0CE4-43DB-80D6-D61CF215190F}"/>
    <hyperlink ref="A431" r:id="rId430" display="https://www.banksbd.org/agbk/sarishabari-branch-4298.html" xr:uid="{7DA08C77-FB9F-447F-A3CB-D463F044F7C8}"/>
    <hyperlink ref="A432" r:id="rId431" display="https://www.banksbd.org/agbk/shahbazpur-branch-4297.html" xr:uid="{38078227-A34E-466F-A42C-CA2FD573C67C}"/>
    <hyperlink ref="A433" r:id="rId432" display="https://www.banksbd.org/agbk/station-bazar-branch-4299.html" xr:uid="{FFD863A1-190C-4A0B-8DEA-17A2B83B7470}"/>
    <hyperlink ref="A434" r:id="rId433" display="https://www.banksbd.org/agbk/baf-jessore-branch-210.html" xr:uid="{60A0F86A-0148-40E1-8118-0C07AEFE5EF4}"/>
    <hyperlink ref="A435" r:id="rId434" display="https://www.banksbd.org/agbk/bazar-branch-211.html" xr:uid="{9DCA6E7D-51BC-44AB-A11A-4F9ADB662070}"/>
    <hyperlink ref="A436" r:id="rId435" display="https://www.banksbd.org/agbk/benapole-bazar-branch-212.html" xr:uid="{65C2B2C3-AA94-4270-8E4E-E7924B1C1573}"/>
    <hyperlink ref="A437" r:id="rId436" display="https://www.banksbd.org/agbk/daratana-road-branch-3763.html" xr:uid="{F06D8E61-F72C-4349-8208-C326B210B21A}"/>
    <hyperlink ref="A438" r:id="rId437" display="https://www.banksbd.org/agbk/ganga-nandanpur-branch-3815.html" xr:uid="{EBD795C5-8548-4A54-AECD-6D9E7EE66D83}"/>
    <hyperlink ref="A439" r:id="rId438" display="https://www.banksbd.org/agbk/gazirhat-branch-3816.html" xr:uid="{A2E0A035-6BFD-4B41-BE2A-5BF66E5831E5}"/>
    <hyperlink ref="A440" r:id="rId439" display="https://www.banksbd.org/agbk/godkhali-bazar-branch-3817.html" xr:uid="{021D7BA9-541D-41DA-9F3D-F0D936A7C46A}"/>
    <hyperlink ref="A441" r:id="rId440" display="https://www.banksbd.org/agbk/hashimpur-branch-3844.html" xr:uid="{C4BBD996-949F-4EFF-90F3-595D87F128CB}"/>
    <hyperlink ref="A442" r:id="rId441" display="https://www.banksbd.org/agbk/jessore-branch-3883.html" xr:uid="{62630AA0-87E1-4CBC-A5E8-AE07F1C35590}"/>
    <hyperlink ref="A443" r:id="rId442" display="https://www.banksbd.org/agbk/jhikargachha-branch-3885.html" xr:uid="{01C24EB7-3F92-4705-B535-6DA9B7D7B1F4}"/>
    <hyperlink ref="A444" r:id="rId443" display="https://www.banksbd.org/agbk/jhumjhumpur-branch-3886.html" xr:uid="{50669133-30A0-4A78-926C-9B17AA39B161}"/>
    <hyperlink ref="A445" r:id="rId444" display="https://www.banksbd.org/agbk/jstu-branch-3884.html" xr:uid="{0C6A40E4-E7F3-4560-9CB4-E42040012001}"/>
    <hyperlink ref="A446" r:id="rId445" display="https://www.banksbd.org/agbk/keshabpur-branch-3930.html" xr:uid="{2862DA00-8A70-46E1-979C-F1E40E9916F3}"/>
    <hyperlink ref="A447" r:id="rId446" display="https://www.banksbd.org/agbk/noapara-branch-4111.html" xr:uid="{18582286-2A50-4CB1-B0D5-F26974351E95}"/>
    <hyperlink ref="A448" r:id="rId447" display="https://www.banksbd.org/agbk/pratappur-branch-4171.html" xr:uid="{1FBD2EA6-3998-49F9-902E-A3220490A2A3}"/>
    <hyperlink ref="A449" r:id="rId448" display="https://www.banksbd.org/agbk/pulerhat-branch-4172.html" xr:uid="{EEC37932-68D1-44B0-BFA2-491886C4BA78}"/>
    <hyperlink ref="A450" r:id="rId449" display="https://www.banksbd.org/agbk/rail-bazar-branch-4223.html" xr:uid="{BCE974BC-2BC5-4DA0-B85B-D5C09A360820}"/>
    <hyperlink ref="A451" r:id="rId450" display="https://www.banksbd.org/agbk/rajarhat-branch-4224.html" xr:uid="{17FD59D4-0D84-4AF9-8AFE-10C48DAF09E0}"/>
    <hyperlink ref="A452" r:id="rId451" display="https://www.banksbd.org/agbk/shaikh-hati-branch-4300.html" xr:uid="{21231108-1EAB-4CB6-B549-86ADE603ED1F}"/>
    <hyperlink ref="A453" r:id="rId452" display="https://www.banksbd.org/agbk/jhalakathi-branch-3887.html" xr:uid="{E64AF00B-46FA-4B57-9D15-18B0BE4EA5CB}"/>
    <hyperlink ref="A454" r:id="rId453" display="https://www.banksbd.org/agbk/bazar-gopalpur-branch-213.html" xr:uid="{1FE51777-69A3-4E95-BC5B-FA34CA953A18}"/>
    <hyperlink ref="A455" r:id="rId454" display="https://www.banksbd.org/agbk/bhainar-moor-branch-214.html" xr:uid="{D4531675-1D94-45BF-BD9B-BCC6D45E210E}"/>
    <hyperlink ref="A456" r:id="rId455" display="https://www.banksbd.org/agbk/chaprail-branch-3719.html" xr:uid="{F1AE2AEC-A6CC-436D-B68B-3BADBBD07281}"/>
    <hyperlink ref="A457" r:id="rId456" display="https://www.banksbd.org/agbk/haldhani-bazar-branch-3845.html" xr:uid="{945D929D-33C5-468F-9844-7040D984102B}"/>
    <hyperlink ref="A458" r:id="rId457" display="https://www.banksbd.org/agbk/hamdah-bus-stand-branch-3846.html" xr:uid="{013B6C89-4C0D-412C-9C64-8948B2E421D3}"/>
    <hyperlink ref="A459" r:id="rId458" display="https://www.banksbd.org/agbk/jhenaidah-branch-3888.html" xr:uid="{D57C7ACE-FB9C-4F20-8337-753CDF12E3AD}"/>
    <hyperlink ref="A460" r:id="rId459" display="https://www.banksbd.org/agbk/kabirpur-branch-3931.html" xr:uid="{7FB489F2-8B5B-4D67-B620-5B62DAB7D8BA}"/>
    <hyperlink ref="A461" r:id="rId460" display="https://www.banksbd.org/agbk/kaliganj-branch-3932.html" xr:uid="{791D6750-D369-43D4-AA34-915EF61FE7EE}"/>
    <hyperlink ref="A462" r:id="rId461" display="https://www.banksbd.org/agbk/kannadah-branch-3933.html" xr:uid="{AA3A82F6-324D-4A88-807D-D10F3C35043C}"/>
    <hyperlink ref="A463" r:id="rId462" display="https://www.banksbd.org/agbk/kotchandpur-branch-3934.html" xr:uid="{53B09D84-6DFB-4558-A284-FBE53F6B9655}"/>
    <hyperlink ref="A464" r:id="rId463" display="https://www.banksbd.org/agbk/sadhuhati-branch-4301.html" xr:uid="{7A042528-98EA-4FA9-B9E3-54AD6D038676}"/>
    <hyperlink ref="A465" r:id="rId464" display="https://www.banksbd.org/agbk/akkelpur-branch-130.html" xr:uid="{42F62969-4FCA-4421-A224-0C7A06FD7E1B}"/>
    <hyperlink ref="A466" r:id="rId465" display="https://www.banksbd.org/agbk/awlai-branch-131.html" xr:uid="{5C562AF3-E637-4C49-8085-417B3C7BD4A9}"/>
    <hyperlink ref="A467" r:id="rId466" display="https://www.banksbd.org/agbk/chak-barket-branch-3720.html" xr:uid="{A4556F55-AB35-4B9E-B82A-4EC692135B58}"/>
    <hyperlink ref="A468" r:id="rId467" display="https://www.banksbd.org/agbk/joypurhat-branch-3889.html" xr:uid="{E453C71F-8C23-4FAE-85F3-06CAE10F7C25}"/>
    <hyperlink ref="A469" r:id="rId468" display="https://www.banksbd.org/agbk/joypurhat-girls-cadet-college-branch-3890.html" xr:uid="{661A5C56-CD88-4077-A55B-9E0309D9BC0C}"/>
    <hyperlink ref="A470" r:id="rId469" display="https://www.banksbd.org/agbk/kalai-branch-3935.html" xr:uid="{2B63B297-F9FB-4E8E-B200-C26B19F2461B}"/>
    <hyperlink ref="A471" r:id="rId470" display="https://www.banksbd.org/agbk/kushumba-branch-3936.html" xr:uid="{8A0F453F-7499-41E4-8586-7CDB9A8E8FC4}"/>
    <hyperlink ref="A472" r:id="rId471" display="https://www.banksbd.org/agbk/matrai-branch-4033.html" xr:uid="{EB1D0C15-01C1-43B5-AB97-DCF55FE0F05F}"/>
    <hyperlink ref="A473" r:id="rId472" display="https://www.banksbd.org/agbk/panchbibi-branch-4173.html" xr:uid="{7D530DBC-7E41-46A6-A248-EDF4FFC7048A}"/>
    <hyperlink ref="A474" r:id="rId473" display="https://www.banksbd.org/agbk/khagrachhari-branch-3937.html" xr:uid="{05820647-0F9B-4E5F-B0C6-0E58BFDB008E}"/>
    <hyperlink ref="A475" r:id="rId474" display="https://www.banksbd.org/agbk/ramgarh-branch-4210.html" xr:uid="{8DD77793-6049-4038-9A2B-70DD5AA118AC}"/>
    <hyperlink ref="A476" r:id="rId475" display="https://www.banksbd.org/agbk/baikali-branch-215.html" xr:uid="{2A10CC88-780A-4B56-89DE-866E33A51EF5}"/>
    <hyperlink ref="A477" r:id="rId476" display="https://www.banksbd.org/agbk/bandargati-branch-216.html" xr:uid="{7D167875-576E-4219-996A-3DF7727C3B67}"/>
    <hyperlink ref="A478" r:id="rId477" display="https://www.banksbd.org/agbk/banka-bazar-branch-217.html" xr:uid="{5B0FCD3F-660D-4625-9B87-AA44ED44548A}"/>
    <hyperlink ref="A479" r:id="rId478" display="https://www.banksbd.org/agbk/batbuina-bazar-branch-218.html" xr:uid="{B08597D1-6328-4BF8-8E4B-2C284CE7E675}"/>
    <hyperlink ref="A480" r:id="rId479" display="https://www.banksbd.org/agbk/bazua-bazar-branch-219.html" xr:uid="{02E3359F-C546-4931-B1C7-CDD9E4BC7AE8}"/>
    <hyperlink ref="A481" r:id="rId480" display="https://www.banksbd.org/agbk/chuknagar-branch-3722.html" xr:uid="{BAD4AE33-DF90-4C71-80A4-0C3F6445AA24}"/>
    <hyperlink ref="A482" r:id="rId481" display="https://www.banksbd.org/agbk/clay-road-branch-3721.html" xr:uid="{CC9E09D2-A29D-40CA-8D4E-16D18B655CA7}"/>
    <hyperlink ref="A483" r:id="rId482" display="https://www.banksbd.org/agbk/daulatpur-branch-3764.html" xr:uid="{BA0E998B-85D8-468D-9C17-A414D13320A1}"/>
    <hyperlink ref="A484" r:id="rId483" display="https://www.banksbd.org/agbk/farazipara-branch-3796.html" xr:uid="{6A317CCC-4B02-4114-9B5B-BD0D41096F73}"/>
    <hyperlink ref="A485" r:id="rId484" display="https://www.banksbd.org/agbk/goalpara-branch-3818.html" xr:uid="{A8425857-735A-45CD-BD3E-8728E21A2BDA}"/>
    <hyperlink ref="A486" r:id="rId485" display="https://www.banksbd.org/agbk/jaigir-mohal-branch-3891.html" xr:uid="{AC4FD5CA-5D11-4125-BBC3-CD7CE4D3A1F5}"/>
    <hyperlink ref="A487" r:id="rId486" display="https://www.banksbd.org/agbk/jessore-road-branch-3892.html" xr:uid="{60693947-258D-46A0-8F6B-D68A63D51646}"/>
    <hyperlink ref="A488" r:id="rId487" display="https://www.banksbd.org/agbk/kapilmuni-branch-3938.html" xr:uid="{90765541-E03A-4DA8-A9AE-D199AC8C1866}"/>
    <hyperlink ref="A489" r:id="rId488" display="https://www.banksbd.org/agbk/kazdia-branch-3939.html" xr:uid="{85FCEBD9-252D-48BC-84AD-D1749E892EA3}"/>
    <hyperlink ref="A490" r:id="rId489" display="https://www.banksbd.org/agbk/khalishpur-branch-3940.html" xr:uid="{E0643740-B691-4C71-8279-984D35EED498}"/>
    <hyperlink ref="A491" r:id="rId490" display="https://www.banksbd.org/agbk/khan-jahan-ali-road-branch-3941.html" xr:uid="{85E22176-15C1-4334-8FC0-91A79C3E8EE0}"/>
    <hyperlink ref="A492" r:id="rId491" display="https://www.banksbd.org/agbk/khulna-medical-college-branch-3942.html" xr:uid="{756C4EC7-D21C-4A36-BC2A-01D991238B38}"/>
    <hyperlink ref="A493" r:id="rId492" display="https://www.banksbd.org/agbk/khulna-new-market-branch-4113.html" xr:uid="{3CB3E116-1C8B-4649-9859-84B746A33285}"/>
    <hyperlink ref="A494" r:id="rId493" display="https://www.banksbd.org/agbk/khulna-university-branch-3943.html" xr:uid="{9BBD4798-AC50-40BF-BC29-79D4A2DB530B}"/>
    <hyperlink ref="A495" r:id="rId494" display="https://www.banksbd.org/agbk/liakatnagar-branch-3991.html" xr:uid="{F5C1722F-8701-483C-8FED-FC3B5DCD6EC6}"/>
    <hyperlink ref="A496" r:id="rId495" display="https://www.banksbd.org/agbk/maheshwarpasha-branch-4034.html" xr:uid="{569EFE27-FB48-4057-97AA-BEE92F23F65B}"/>
    <hyperlink ref="A497" r:id="rId496" display="https://www.banksbd.org/agbk/neval-base-branch-4112.html" xr:uid="{46D7E7D2-83B3-4F7D-9412-A3E5027B52C1}"/>
    <hyperlink ref="A498" r:id="rId497" display="https://www.banksbd.org/agbk/phulbari-gate-branch-4174.html" xr:uid="{15353011-289C-4812-B967-99F251BC5B64}"/>
    <hyperlink ref="A499" r:id="rId498" display="https://www.banksbd.org/agbk/phultala-branch-4175.html" xr:uid="{D90B45C3-B779-4ED8-8AC1-0FB842297EA0}"/>
    <hyperlink ref="A500" r:id="rId499" display="https://www.banksbd.org/agbk/rupsa-branch-4225.html" xr:uid="{511A9720-FAA7-41F5-ADD1-D2E82A7E3043}"/>
    <hyperlink ref="A501" r:id="rId500" display="https://www.banksbd.org/agbk/shaikpura-branch-4304.html" xr:uid="{349AF87F-0A80-477D-A7BD-58AC5682A24B}"/>
    <hyperlink ref="A502" r:id="rId501" display="https://www.banksbd.org/agbk/si-road-branch-4302.html" xr:uid="{2DD98C6B-E8C8-4E44-8FCF-23926C51E3B1}"/>
    <hyperlink ref="A503" r:id="rId502" display="https://www.banksbd.org/agbk/sr-road-branch-4303.html" xr:uid="{10B85A25-4C60-4FD9-8409-9DA14625C42E}"/>
    <hyperlink ref="A504" r:id="rId503" display="https://www.banksbd.org/agbk/terokhada-branch-4367.html" xr:uid="{9E819A67-C67F-4301-8516-93253ED9358E}"/>
    <hyperlink ref="A505" r:id="rId504" display="https://www.banksbd.org/agbk/bazitpur-branch-220.html" xr:uid="{E8D4F3E3-AC54-4478-85C6-859AE3A4F90B}"/>
    <hyperlink ref="A506" r:id="rId505" display="https://www.banksbd.org/agbk/bhairab-bazar-branch-221.html" xr:uid="{E4A9B2AD-9F94-47AF-B3B9-9C066F043EF1}"/>
    <hyperlink ref="A507" r:id="rId506" display="https://www.banksbd.org/agbk/charpamdi-branch-3723.html" xr:uid="{A11AAC09-CA26-4132-9A06-1590CC29E50C}"/>
    <hyperlink ref="A508" r:id="rId507" display="https://www.banksbd.org/agbk/hossainpur-branch-3847.html" xr:uid="{7C381856-4C5C-4389-98B0-91EF7CF80500}"/>
    <hyperlink ref="A509" r:id="rId508" display="https://www.banksbd.org/agbk/karimganj-branch-3944.html" xr:uid="{ECA41DE1-1BFF-4842-B5C0-45E3C2A81CCC}"/>
    <hyperlink ref="A510" r:id="rId509" display="https://www.banksbd.org/agbk/katiadi-bazar-branch-3945.html" xr:uid="{CA653C55-BE1B-4267-ABE6-C57A926B146A}"/>
    <hyperlink ref="A511" r:id="rId510" display="https://www.banksbd.org/agbk/kishoreganj-branch-3947.html" xr:uid="{2B759E48-E994-463A-A1D1-3BBB8F32A278}"/>
    <hyperlink ref="A512" r:id="rId511" display="https://www.banksbd.org/agbk/kuliarchar-branch-3946.html" xr:uid="{28B4860A-4C07-482F-8587-58D57A9F4787}"/>
    <hyperlink ref="A513" r:id="rId512" display="https://www.banksbd.org/agbk/mirzapur-branch-4035.html" xr:uid="{3ED37130-9EAA-4D96-BE2B-3AD4BEFB8D13}"/>
    <hyperlink ref="A514" r:id="rId513" display="https://www.banksbd.org/agbk/mothkhola-branch-4036.html" xr:uid="{A85D7D8A-3CAC-4EA2-B5C8-A21CE84BD170}"/>
    <hyperlink ref="A515" r:id="rId514" display="https://www.banksbd.org/agbk/nikli-branch-4114.html" xr:uid="{36570EA7-8C72-4AEC-AB33-0EC02A306D4F}"/>
    <hyperlink ref="A516" r:id="rId515" display="https://www.banksbd.org/agbk/pakundia-branch-4176.html" xr:uid="{285AE760-C8CE-4918-AEB2-54372C783B34}"/>
    <hyperlink ref="A517" r:id="rId516" display="https://www.banksbd.org/agbk/bhitorbond-branch-222.html" xr:uid="{A3233EDD-3B02-42D7-9EBE-5332D2204E45}"/>
    <hyperlink ref="A518" r:id="rId517" display="https://www.banksbd.org/agbk/bhurungamari-branch-224.html" xr:uid="{303E6C4E-3E18-40A4-ABD0-F18FA0E89664}"/>
    <hyperlink ref="A519" r:id="rId518" display="https://www.banksbd.org/agbk/chilmari-branch-3724.html" xr:uid="{9435F66C-29CE-4A97-83FE-BA056E5D4C10}"/>
    <hyperlink ref="A520" r:id="rId519" display="https://www.banksbd.org/agbk/fulpur-branch-3797.html" xr:uid="{EDAC7543-286C-4CA4-B81A-7E966231222F}"/>
    <hyperlink ref="A521" r:id="rId520" display="https://www.banksbd.org/agbk/kurigram-branch-3948.html" xr:uid="{7FC59C9B-EDA4-4860-962B-32A9BE5A3061}"/>
    <hyperlink ref="A522" r:id="rId521" display="https://www.banksbd.org/agbk/nageshwari-branch-4115.html" xr:uid="{F5000229-CEFF-476D-AB63-DE4F16ABA3AF}"/>
    <hyperlink ref="A523" r:id="rId522" display="https://www.banksbd.org/agbk/nazim-khan-branch-4116.html" xr:uid="{987F6110-D090-4DF5-8A04-B12CE6B250BD}"/>
    <hyperlink ref="A524" r:id="rId523" display="https://www.banksbd.org/agbk/rajarhat-branch-4226.html" xr:uid="{8C704F38-DC21-4789-B185-352D17520917}"/>
    <hyperlink ref="A525" r:id="rId524" display="https://www.banksbd.org/agbk/ulipur-branch-4383.html" xr:uid="{11BAA7EA-D11F-4781-8F41-0D573DA7E7FF}"/>
    <hyperlink ref="A526" r:id="rId525" display="https://www.banksbd.org/agbk/allardargah-branch-132.html" xr:uid="{0E88820D-250E-4AF9-9EA6-D8B1A39EDD73}"/>
    <hyperlink ref="A527" r:id="rId526" display="https://www.banksbd.org/agbk/bara-bazar-branch-223.html" xr:uid="{FAA2CFF8-BD86-4B11-B5F7-24A71C7A6815}"/>
    <hyperlink ref="A528" r:id="rId527" display="https://www.banksbd.org/agbk/bara-gangdia-branch-225.html" xr:uid="{0797B67D-92D0-4E42-9546-849F8C5DBC72}"/>
    <hyperlink ref="A529" r:id="rId528" display="https://www.banksbd.org/agbk/bheramara-branch-226.html" xr:uid="{4B53EA9B-CD75-476C-B6DF-C445735F44E4}"/>
    <hyperlink ref="A530" r:id="rId529" display="https://www.banksbd.org/agbk/daulatpur-branch-3765.html" xr:uid="{F9BBAD58-6BA3-4D2C-9FA9-BC116D475C03}"/>
    <hyperlink ref="A531" r:id="rId530" display="https://www.banksbd.org/agbk/golapnagar-branch-3819.html" xr:uid="{CBC5ABE2-60E1-4FCA-852C-8EDC83BCF730}"/>
    <hyperlink ref="A532" r:id="rId531" display="https://www.banksbd.org/agbk/islamic-university-branch-3864.html" xr:uid="{409F5D64-A88C-4195-ABAA-D6D7BC4F8716}"/>
    <hyperlink ref="A533" r:id="rId532" display="https://www.banksbd.org/agbk/khalisha-kundi-branch-3949.html" xr:uid="{0286075C-8555-4773-A6B1-FC3461F77F03}"/>
    <hyperlink ref="A534" r:id="rId533" display="https://www.banksbd.org/agbk/kumarkhali-branch-3950.html" xr:uid="{E801D40B-E8DA-4154-925C-5AF8C8B85C22}"/>
    <hyperlink ref="A535" r:id="rId534" display="https://www.banksbd.org/agbk/kushtia-new-market-branch-4117.html" xr:uid="{7E0EAA04-DFAE-4B7F-8C56-D183359A6DB3}"/>
    <hyperlink ref="A536" r:id="rId535" display="https://www.banksbd.org/agbk/mathurapur-branch-4037.html" xr:uid="{2B94B272-3A31-4698-98AD-CFB96299D096}"/>
    <hyperlink ref="A537" r:id="rId536" display="https://www.banksbd.org/agbk/mazampur-branch-4038.html" xr:uid="{3A6B427A-AE93-4DAF-B9BA-564AA62280A4}"/>
    <hyperlink ref="A538" r:id="rId537" display="https://www.banksbd.org/agbk/mirpur-branch-4039.html" xr:uid="{300F97D4-FED3-477E-92A6-6B6F5EAC0560}"/>
    <hyperlink ref="A539" r:id="rId538" display="https://www.banksbd.org/agbk/panti-branch-4177.html" xr:uid="{C7BF9D0A-D313-43A0-9B3E-1FA862709BA2}"/>
    <hyperlink ref="A540" r:id="rId539" display="https://www.banksbd.org/agbk/paragpur-branch-4178.html" xr:uid="{DB990AB1-ECC7-4299-B55B-F3F3B554A3B1}"/>
    <hyperlink ref="A541" r:id="rId540" display="https://www.banksbd.org/agbk/patikabari-branch-4179.html" xr:uid="{64CE460F-D1F5-4ABE-B3DB-9237E11C14CE}"/>
    <hyperlink ref="A542" r:id="rId541" display="https://www.banksbd.org/agbk/sc-benarjee-road-branch-4305.html" xr:uid="{7B8CC583-4D89-4260-A980-1E8A125A0B7A}"/>
    <hyperlink ref="A543" r:id="rId542" display="https://www.banksbd.org/agbk/selaidah-branch-4306.html" xr:uid="{EE8F29B9-0F1A-4790-B879-B743E8A54604}"/>
    <hyperlink ref="A544" r:id="rId543" display="https://www.banksbd.org/agbk/station-road-branch-4307.html" xr:uid="{89E254D1-A810-473D-88ED-EA0FDF539447}"/>
    <hyperlink ref="A545" r:id="rId544" display="https://www.banksbd.org/agbk/thanapara-branch-4368.html" xr:uid="{F2C2C7FA-B368-4A91-9445-32298DA2FA51}"/>
    <hyperlink ref="A546" r:id="rId545" display="https://www.banksbd.org/agbk/ujangram-branch-4384.html" xr:uid="{CFB223FF-E152-4420-A9C4-8FAC41CD2D6B}"/>
    <hyperlink ref="A547" r:id="rId546" display="https://www.banksbd.org/agbk/bhabaniganj-branch-227.html" xr:uid="{46A5C80D-ADEF-4ADF-AA65-0116979DE7AD}"/>
    <hyperlink ref="A548" r:id="rId547" display="https://www.banksbd.org/agbk/chandraganj-branch-3725.html" xr:uid="{C84B2C75-EEC2-4DAA-80B6-A9AC21C2E694}"/>
    <hyperlink ref="A549" r:id="rId548" display="https://www.banksbd.org/agbk/dalal-bazar-branch-3766.html" xr:uid="{6739DC67-1442-43B1-8FEB-A1F8195FAC26}"/>
    <hyperlink ref="A550" r:id="rId549" display="https://www.banksbd.org/agbk/dasherhat-branch-3767.html" xr:uid="{A10B2D77-EFBE-4DB9-BE7A-245DD69E96A7}"/>
    <hyperlink ref="A551" r:id="rId550" display="https://www.banksbd.org/agbk/joyag-bazar-branch-3893.html" xr:uid="{C22B0E72-4F5E-4EA5-A6CB-25E23BF0F6F8}"/>
    <hyperlink ref="A552" r:id="rId551" display="https://www.banksbd.org/agbk/lakshmipur-branch-3993.html" xr:uid="{06600311-34C6-4557-98CD-62E715907343}"/>
    <hyperlink ref="A553" r:id="rId552" display="https://www.banksbd.org/agbk/mandari-bazar-branch-4041.html" xr:uid="{E3674D33-AE3B-49E4-8922-05ED3927125B}"/>
    <hyperlink ref="A554" r:id="rId553" display="https://www.banksbd.org/agbk/nagmud-bazar-branch-4118.html" xr:uid="{F5720019-42F8-4CDB-9585-E6A84582E7CC}"/>
    <hyperlink ref="A555" r:id="rId554" display="https://www.banksbd.org/agbk/panpara-bazar-branch-4180.html" xr:uid="{98CC899D-DA74-44CE-AE2F-FC696D578BB1}"/>
    <hyperlink ref="A556" r:id="rId555" display="https://www.banksbd.org/agbk/raipur-branch-4229.html" xr:uid="{F4DE1448-2203-484A-A5D6-5B04A633CA52}"/>
    <hyperlink ref="A557" r:id="rId556" display="https://www.banksbd.org/agbk/ramganj-branch-4227.html" xr:uid="{04D0EE69-12D4-478A-9327-AB8A7CCB6992}"/>
    <hyperlink ref="A558" r:id="rId557" display="https://www.banksbd.org/agbk/ramgati-branch-4228.html" xr:uid="{5198271D-727B-469B-B748-CF86AB937A28}"/>
    <hyperlink ref="A559" r:id="rId558" display="https://www.banksbd.org/agbk/lalmonirhat-branch-3992.html" xr:uid="{ABDE2CFD-A9AD-4E8A-AA39-153A276121DE}"/>
    <hyperlink ref="A560" r:id="rId559" display="https://www.banksbd.org/agbk/mission-more-branch-4040.html" xr:uid="{FD262484-CA27-4CF2-9737-0E46C300B657}"/>
    <hyperlink ref="A561" r:id="rId560" display="https://www.banksbd.org/agbk/barhamganj-branch-228.html" xr:uid="{649B9121-9C4C-4982-9027-FDA83061FF4C}"/>
    <hyperlink ref="A562" r:id="rId561" display="https://www.banksbd.org/agbk/dikrirchar--hat-branch-3769.html" xr:uid="{023ED898-2D5B-4125-87B1-F0AFBBD86D99}"/>
    <hyperlink ref="A563" r:id="rId562" display="https://www.banksbd.org/agbk/kalkini-branch-3951.html" xr:uid="{49B6B1AA-0FFE-4841-BA7B-DC3AEF1D2DD5}"/>
    <hyperlink ref="A564" r:id="rId563" display="https://www.banksbd.org/agbk/madaripur-branch-4042.html" xr:uid="{AD19309C-288E-41BA-9FCD-3567E41A82A0}"/>
    <hyperlink ref="A565" r:id="rId564" display="https://www.banksbd.org/agbk/new-market-branch-4119.html" xr:uid="{D557310C-08D1-45A4-BCB8-43145C1DF006}"/>
    <hyperlink ref="A566" r:id="rId565" display="https://www.banksbd.org/agbk/takerhat-branch-4369.html" xr:uid="{0170D97E-F922-4B38-A29E-1FF1A3CA768C}"/>
    <hyperlink ref="A567" r:id="rId566" display="https://www.banksbd.org/agbk/zajira-branch-4397.html" xr:uid="{1FAA4B3A-15D4-4A9D-939D-9113BAE6F3CF}"/>
    <hyperlink ref="A568" r:id="rId567" display="https://www.banksbd.org/agbk/beroil-palita-branch-229.html" xr:uid="{20065BD9-70E6-4E5C-90EF-953446453498}"/>
    <hyperlink ref="A569" r:id="rId568" display="https://www.banksbd.org/agbk/hazipur-branch-3848.html" xr:uid="{B2C9E3AF-11D2-40EE-AE6C-1556A34D3CFF}"/>
    <hyperlink ref="A570" r:id="rId569" display="https://www.banksbd.org/agbk/ichakhada-branch-3865.html" xr:uid="{0EBE3B67-0EAC-42CB-AA4A-A7774AC3F9FF}"/>
    <hyperlink ref="A571" r:id="rId570" display="https://www.banksbd.org/agbk/magura-branch-4043.html" xr:uid="{116A16FB-5FDC-4844-9FDC-4AB4D883D52A}"/>
    <hyperlink ref="A572" r:id="rId571" display="https://www.banksbd.org/agbk/arichaghat-branch-133.html" xr:uid="{32138B73-AA40-4B2D-B924-884AFE3FA12E}"/>
    <hyperlink ref="A573" r:id="rId572" display="https://www.banksbd.org/agbk/bangladesh-hat-branch-230.html" xr:uid="{BDAE3407-38DD-45D2-8354-C588FBE8C820}"/>
    <hyperlink ref="A574" r:id="rId573" display="https://www.banksbd.org/agbk/boyra-branch-231.html" xr:uid="{17DFCF66-7C7F-46FF-851D-BE95956C3D34}"/>
    <hyperlink ref="A575" r:id="rId574" display="https://www.banksbd.org/agbk/charigram-branch-3726.html" xr:uid="{8F237683-3860-4FEB-8A4F-23FB4C086040}"/>
    <hyperlink ref="A576" r:id="rId575" display="https://www.banksbd.org/agbk/dhalla-branch-3770.html" xr:uid="{AE97B871-D190-4119-887F-2AAF83FF617A}"/>
    <hyperlink ref="A577" r:id="rId576" display="https://www.banksbd.org/agbk/jhitka-bazar-branch-3894.html" xr:uid="{6A42F0CE-D1A7-4869-9DE6-448365DB8590}"/>
    <hyperlink ref="A578" r:id="rId577" display="https://www.banksbd.org/agbk/krishnapur-branch-3952.html" xr:uid="{F013265F-2D25-413C-A6F8-7590051BA273}"/>
    <hyperlink ref="A579" r:id="rId578" display="https://www.banksbd.org/agbk/manikganj-branch-4044.html" xr:uid="{5DEACFC2-AB57-4801-9D84-93A45B241ADC}"/>
    <hyperlink ref="A580" r:id="rId579" display="https://www.banksbd.org/agbk/maniknagar-branch-4045.html" xr:uid="{62596A8D-AEDB-45F9-9DD4-5BCCD817AB36}"/>
    <hyperlink ref="A581" r:id="rId580" display="https://www.banksbd.org/agbk/saturia-branch-4309.html" xr:uid="{FE0C8CD9-D471-484A-9015-DCF39DC89615}"/>
    <hyperlink ref="A582" r:id="rId581" display="https://www.banksbd.org/agbk/singair-branch-4310.html" xr:uid="{571B8827-9C26-47DB-BB91-21DDDE0B23E3}"/>
    <hyperlink ref="A583" r:id="rId582" display="https://www.banksbd.org/agbk/wireless-gate-branch-4392.html" xr:uid="{71BFEFAC-A700-4C2D-8B01-3F6747EE636F}"/>
    <hyperlink ref="A584" r:id="rId583" display="https://www.banksbd.org/agbk/bamanpara-branch-232.html" xr:uid="{A4ABDF18-6F96-4603-8D5B-726E01E12916}"/>
    <hyperlink ref="A585" r:id="rId584" display="https://www.banksbd.org/agbk/bamundi-bazar-branch-233.html" xr:uid="{27B069A3-7DC4-48C8-A384-8590E5681A6D}"/>
    <hyperlink ref="A586" r:id="rId585" display="https://www.banksbd.org/agbk/gangni-branch-3820.html" xr:uid="{1B6CEABC-8578-4BB8-9C07-36D39C28835F}"/>
    <hyperlink ref="A587" r:id="rId586" display="https://www.banksbd.org/agbk/meherpur-branch-4046.html" xr:uid="{9F45DA21-4A76-4589-A9F2-B445A4BC5B5E}"/>
    <hyperlink ref="A588" r:id="rId587" display="https://www.banksbd.org/agbk/mujibnagar-branch-4047.html" xr:uid="{8813B9FB-50B5-46BF-AA4E-47CD9F2C2995}"/>
    <hyperlink ref="A589" r:id="rId588" display="https://www.banksbd.org/agbk/bhanugacha-bazar-branch-4388.html" xr:uid="{ABF5CE08-C794-48EE-9984-1C89E0A9222E}"/>
    <hyperlink ref="A590" r:id="rId589" display="https://www.banksbd.org/agbk/bhukshimoil-branch-234.html" xr:uid="{B6E5EC8A-A43A-4CFC-803F-4AD9B3E134C3}"/>
    <hyperlink ref="A591" r:id="rId590" display="https://www.banksbd.org/agbk/fultala-branch-4181.html" xr:uid="{CB5AD344-1245-4B68-8D84-6BDAD65F5784}"/>
    <hyperlink ref="A592" r:id="rId591" display="https://www.banksbd.org/agbk/kailashganj-bazar-branch-3953.html" xr:uid="{02806AB4-C866-4638-A685-7FBB769DD9E7}"/>
    <hyperlink ref="A593" r:id="rId592" display="https://www.banksbd.org/agbk/karmadha-branch-3954.html" xr:uid="{C1A40EEE-61A5-40AC-98B5-F25847F61969}"/>
    <hyperlink ref="A594" r:id="rId593" display="https://www.banksbd.org/agbk/katarkona-branch-3955.html" xr:uid="{CC8B3540-B549-4450-9DC2-8C9EE89AF8E4}"/>
    <hyperlink ref="A595" r:id="rId594" display="https://www.banksbd.org/agbk/kulaura-branch-3956.html" xr:uid="{C799E5FD-EFCF-443D-8C20-48A4045FF723}"/>
    <hyperlink ref="A596" r:id="rId595" display="https://www.banksbd.org/agbk/mostafapur-branch-4048.html" xr:uid="{8CD3899A-181E-474D-A8A8-76A0DFDCAD65}"/>
    <hyperlink ref="A597" r:id="rId596" display="https://www.banksbd.org/agbk/moulvibazar-branch-4049.html" xr:uid="{3F7078D0-C6DA-4702-A1E4-3BFD4BE804ED}"/>
    <hyperlink ref="A598" r:id="rId597" display="https://www.banksbd.org/agbk/munshi-bazar-branch-4050.html" xr:uid="{7C9C1291-703F-4B2C-97D7-9DA342CDFED5}"/>
    <hyperlink ref="A599" r:id="rId598" display="https://www.banksbd.org/agbk/rabir-bazar-branch-4230.html" xr:uid="{B34AFF75-F451-41F4-A823-B4F7CCC205A3}"/>
    <hyperlink ref="A600" r:id="rId599" display="https://www.banksbd.org/agbk/sindurkhan-bazar-branch-4311.html" xr:uid="{7E72B644-5739-48B3-A928-83A1F16B295D}"/>
    <hyperlink ref="A601" r:id="rId600" display="https://www.banksbd.org/agbk/sreemangal-branch-4312.html" xr:uid="{3B2D1552-AB62-439B-A6D2-7019BB67F13C}"/>
    <hyperlink ref="A602" r:id="rId601" display="https://www.banksbd.org/agbk/baligaon-branch-235.html" xr:uid="{1F10D11B-962C-4206-9E00-C8C6D288C3A5}"/>
    <hyperlink ref="A603" r:id="rId602" display="https://www.banksbd.org/agbk/dighirpar-branch-3771.html" xr:uid="{C381CB26-1242-42D9-B534-3C62B8AD0042}"/>
    <hyperlink ref="A604" r:id="rId603" display="https://www.banksbd.org/agbk/hasail-bazar-branch-3849.html" xr:uid="{58D2FA34-CD18-4462-8667-8FB9D27D0162}"/>
    <hyperlink ref="A605" r:id="rId604" display="https://www.banksbd.org/agbk/hashara-bazar-branch-3850.html" xr:uid="{C9A40935-9521-49E2-B1F4-A5ADC96E9789}"/>
    <hyperlink ref="A606" r:id="rId605" display="https://www.banksbd.org/agbk/hossandi-bazar-branch-3851.html" xr:uid="{A57C1648-D94F-4FF0-96FC-E612385B2DD4}"/>
    <hyperlink ref="A607" r:id="rId606" display="https://www.banksbd.org/agbk/kalapara-bazar-branch-3958.html" xr:uid="{40A8B75A-53BF-457D-A185-99C36036B33F}"/>
    <hyperlink ref="A608" r:id="rId607" display="https://www.banksbd.org/agbk/kalma-branch-3957.html" xr:uid="{F0A1DAE0-15CE-4FFA-8A91-C34B086C83FA}"/>
    <hyperlink ref="A609" r:id="rId608" display="https://www.banksbd.org/agbk/mirkadim-branch-4051.html" xr:uid="{CA9D745F-6C0E-4695-A8E2-86C0B16046AC}"/>
    <hyperlink ref="A610" r:id="rId609" display="https://www.banksbd.org/agbk/muktarpur-branch-4052.html" xr:uid="{007D13F4-7D75-41C6-B63C-6ABFBACC18AD}"/>
    <hyperlink ref="A611" r:id="rId610" display="https://www.banksbd.org/agbk/munshiganj-branch-4054.html" xr:uid="{05D51E00-8D22-4AA0-94B7-59DF3D363BAF}"/>
    <hyperlink ref="A612" r:id="rId611" display="https://www.banksbd.org/agbk/munshirhat-branch-4053.html" xr:uid="{6CE170CF-4286-49FC-A142-29C351762F3A}"/>
    <hyperlink ref="A613" r:id="rId612" display="https://www.banksbd.org/agbk/ramgopalpur-branch-4231.html" xr:uid="{56334CA4-C852-4190-BCF4-001B333209A9}"/>
    <hyperlink ref="A614" r:id="rId613" display="https://www.banksbd.org/agbk/simpara-branch-4313.html" xr:uid="{B7583EA0-09FE-46D3-AFCF-6330D0FD3E9B}"/>
    <hyperlink ref="A615" r:id="rId614" display="https://www.banksbd.org/agbk/sreenagar-branch-4314.html" xr:uid="{C7A012CC-1981-42F4-A5B4-6D2D6D787286}"/>
    <hyperlink ref="A616" r:id="rId615" display="https://www.banksbd.org/agbk/atharabari-branch-134.html" xr:uid="{CF79F04E-2DEE-4859-AD6D-D53134612274}"/>
    <hyperlink ref="A617" r:id="rId616" display="https://www.banksbd.org/agbk/bhaitkandi-branch-237.html" xr:uid="{2DEEAAB5-2EA7-4EF2-8891-18CA9738B7B1}"/>
    <hyperlink ref="A618" r:id="rId617" display="https://www.banksbd.org/agbk/bhaluka-branch-4389.html" xr:uid="{FF3F0EE6-8362-4DA2-B0BC-2BE96484B720}"/>
    <hyperlink ref="A619" r:id="rId618" display="https://www.banksbd.org/agbk/bidyaganj-branch-236.html" xr:uid="{5E06C1BE-BA2E-4216-B460-285BE1695F75}"/>
    <hyperlink ref="A620" r:id="rId619" display="https://www.banksbd.org/agbk/chotobazar-branch-3728.html" xr:uid="{3BE0C43C-B3C0-494A-8C78-D813948EDA59}"/>
    <hyperlink ref="A621" r:id="rId620" display="https://www.banksbd.org/agbk/ck-ghose-road-branch-3727.html" xr:uid="{A17A9D32-E6BD-4C24-BB96-A5FED380237D}"/>
    <hyperlink ref="A622" r:id="rId621" display="https://www.banksbd.org/agbk/dhara-bazar-branch-3772.html" xr:uid="{2022A2CE-6A01-42C9-9FCF-C01E7EF87217}"/>
    <hyperlink ref="A623" r:id="rId622" display="https://www.banksbd.org/agbk/gafargaon-branch-3821.html" xr:uid="{7D9D7068-D098-487D-8DD5-4EB7E4A3ABA4}"/>
    <hyperlink ref="A624" r:id="rId623" display="https://www.banksbd.org/agbk/kaliganj-bazar-branch-3959.html" xr:uid="{E6885D44-B9A4-47E8-A100-F0FD16817B40}"/>
    <hyperlink ref="A625" r:id="rId624" display="https://www.banksbd.org/agbk/kashiganj-branch-3960.html" xr:uid="{1B99C8E4-230A-4417-B7AA-5E4A02F93965}"/>
    <hyperlink ref="A626" r:id="rId625" display="https://www.banksbd.org/agbk/mechua-bazar-branch-4055.html" xr:uid="{FFB8CFE6-D505-4D1A-925B-D495A67FB04C}"/>
    <hyperlink ref="A627" r:id="rId626" display="https://www.banksbd.org/agbk/muktagachha-branch-4057.html" xr:uid="{AB34ADB6-A634-4BA7-AED1-BE94DDB97F68}"/>
    <hyperlink ref="A628" r:id="rId627" display="https://www.banksbd.org/agbk/mymensingh-branch-4058.html" xr:uid="{681CE6A5-7B08-44C1-AFB5-E2520DFE73CE}"/>
    <hyperlink ref="A629" r:id="rId628" display="https://www.banksbd.org/agbk/mymensingh-girls-cadet-college-branch-4059.html" xr:uid="{4A6D4E04-1639-45D0-BF0A-E10622414EF9}"/>
    <hyperlink ref="A630" r:id="rId629" display="https://www.banksbd.org/agbk/mymensingh-medical-college-branch-4056.html" xr:uid="{861C560D-8178-4761-B917-17FEA0070398}"/>
    <hyperlink ref="A631" r:id="rId630" display="https://www.banksbd.org/agbk/pagla-bazar-branch-4182.html" xr:uid="{E65257F1-FDB4-4853-8E93-6BE482F4696B}"/>
    <hyperlink ref="A632" r:id="rId631" display="https://www.banksbd.org/agbk/phulpur-branch-4183.html" xr:uid="{9E6063DF-46DF-4ED2-A567-DCD18139F6FD}"/>
    <hyperlink ref="A633" r:id="rId632" display="https://www.banksbd.org/agbk/trishal-branch-4370.html" xr:uid="{6F8712D1-CCC8-4387-B70C-BB2DF736735D}"/>
    <hyperlink ref="A634" r:id="rId633" display="https://www.banksbd.org/agbk/ahsanganj-branch-135.html" xr:uid="{258CE5D8-EB6C-4A11-B238-0651908D743B}"/>
    <hyperlink ref="A635" r:id="rId634" display="https://www.banksbd.org/agbk/aihai-branch-136.html" xr:uid="{6FB2F604-6A75-44FE-A320-9A5B666FD9DB}"/>
    <hyperlink ref="A636" r:id="rId635" display="https://www.banksbd.org/agbk/boalia-branch-238.html" xr:uid="{589AADD4-4FAA-4270-AFCD-448D0F2A7E3E}"/>
    <hyperlink ref="A637" r:id="rId636" display="https://www.banksbd.org/agbk/bus-stand-branch-239.html" xr:uid="{DCA5753D-4D40-4D4B-82F7-106A4A9FE9C0}"/>
    <hyperlink ref="A638" r:id="rId637" display="https://www.banksbd.org/agbk/keshab-branch-3961.html" xr:uid="{FED43197-95A9-4526-A14D-8A5656885C20}"/>
    <hyperlink ref="A639" r:id="rId638" display="https://www.banksbd.org/agbk/mainamhat-branch-4060.html" xr:uid="{0347658F-5DF2-4738-B24E-BA9AF5A36B4E}"/>
    <hyperlink ref="A640" r:id="rId639" display="https://www.banksbd.org/agbk/matajeehat-branch-4061.html" xr:uid="{988E86B4-20D8-4594-85A2-6C482DA4DEDB}"/>
    <hyperlink ref="A641" r:id="rId640" display="https://www.banksbd.org/agbk/naogaon-branch-4120.html" xr:uid="{AF52B2C8-29D6-47F6-943B-F51FC1318A4C}"/>
    <hyperlink ref="A642" r:id="rId641" display="https://www.banksbd.org/agbk/nithpur-branch-4121.html" xr:uid="{604EA50B-C81C-40C8-812C-A788C2F90A99}"/>
    <hyperlink ref="A643" r:id="rId642" display="https://www.banksbd.org/agbk/parsha-branch-4185.html" xr:uid="{AAFA55D5-141D-465E-BF36-C24DB53CD8BC}"/>
    <hyperlink ref="A644" r:id="rId643" display="https://www.banksbd.org/agbk/patnitala-branch-4184.html" xr:uid="{3BC033C5-E6BB-4BBC-AA9F-EB666A8A16DD}"/>
    <hyperlink ref="A645" r:id="rId644" display="https://www.banksbd.org/agbk/sapahar-branch-4315.html" xr:uid="{39015780-21ED-4F9C-93A1-40595E04FC6D}"/>
    <hyperlink ref="A646" r:id="rId645" display="https://www.banksbd.org/agbk/auria-branch-137.html" xr:uid="{4C7D947E-B8E1-45D2-989C-3B62900BB5EC}"/>
    <hyperlink ref="A647" r:id="rId646" display="https://www.banksbd.org/agbk/bagherpara-branch-284.html" xr:uid="{0618C187-3EF8-4F34-BD15-3A6EDDA246DF}"/>
    <hyperlink ref="A648" r:id="rId647" display="https://www.banksbd.org/agbk/bhangura-bazar-branch-285.html" xr:uid="{61D0EB65-3628-4999-AD30-94D72E8DCA90}"/>
    <hyperlink ref="A649" r:id="rId648" display="https://www.banksbd.org/agbk/jugania-branch-3895.html" xr:uid="{5F272DDB-0255-4EEA-9C0F-4C4990B130B7}"/>
    <hyperlink ref="A650" r:id="rId649" display="https://www.banksbd.org/agbk/kalabaria-branch-3962.html" xr:uid="{ADE74C24-A166-4793-98DA-55387EE34E26}"/>
    <hyperlink ref="A651" r:id="rId650" display="https://www.banksbd.org/agbk/kalia-branch-3963.html" xr:uid="{0F46AEB4-169E-48C2-A866-A7D7F8786E55}"/>
    <hyperlink ref="A652" r:id="rId651" display="https://www.banksbd.org/agbk/lohagara-branch-3994.html" xr:uid="{80180FB6-6D9F-4544-941A-9C7CB247269A}"/>
    <hyperlink ref="A653" r:id="rId652" display="https://www.banksbd.org/agbk/narail-branch-4110.html" xr:uid="{2415D23B-35BA-44BA-B5CA-F80D12CF650D}"/>
    <hyperlink ref="A654" r:id="rId653" display="https://www.banksbd.org/agbk/ratandanga-branch-4232.html" xr:uid="{D78F69B3-3404-4EA4-9CD0-9F3246C41989}"/>
    <hyperlink ref="A655" r:id="rId654" display="https://www.banksbd.org/agbk/araihazar-branch-138.html" xr:uid="{F7AB0FA8-0BA9-4C3D-ABE3-41754B667E69}"/>
    <hyperlink ref="A656" r:id="rId655" display="https://www.banksbd.org/agbk/bangabandhu-road-branch-286.html" xr:uid="{153E1673-C18F-45C9-BB8F-465513D38C90}"/>
    <hyperlink ref="A657" r:id="rId656" display="https://www.banksbd.org/agbk/bk-road-branch-287.html" xr:uid="{69F27AB2-2C05-4E49-B91F-C347379605F7}"/>
    <hyperlink ref="A658" r:id="rId657" display="https://www.banksbd.org/agbk/court-road-branch-3729.html" xr:uid="{419B6607-DC9D-4E85-982A-D49F690F6ADD}"/>
    <hyperlink ref="A659" r:id="rId658" display="https://www.banksbd.org/agbk/kalir-bazar-branch-3964.html" xr:uid="{EA7D86DA-51EE-41AD-AA1B-15FB0ABEA0CF}"/>
    <hyperlink ref="A660" r:id="rId659" display="https://www.banksbd.org/agbk/kanchan-branch-3965.html" xr:uid="{B8F59500-1212-4917-B8D9-880E08351F4B}"/>
    <hyperlink ref="A661" r:id="rId660" display="https://www.banksbd.org/agbk/mirjumla-road-branch-4062.html" xr:uid="{ACF09DA7-A70A-4B1C-985C-8A0C9233B029}"/>
    <hyperlink ref="A662" r:id="rId661" display="https://www.banksbd.org/agbk/sastapur-branch-4318.html" xr:uid="{242E4031-456A-4206-AA5C-CCDC26A252B1}"/>
    <hyperlink ref="A663" r:id="rId662" display="https://www.banksbd.org/agbk/siddhirganj-power-station-branch-4316.html" xr:uid="{605195A9-32B2-40EF-BB06-F1DECD51067B}"/>
    <hyperlink ref="A664" r:id="rId663" display="https://www.banksbd.org/agbk/sonargaon-branch-4317.html" xr:uid="{04729422-7B0C-4543-BF3E-76A242E2D344}"/>
    <hyperlink ref="A665" r:id="rId664" display="https://www.banksbd.org/agbk/tanbazar-branch-4371.html" xr:uid="{8CEC1D59-3871-4778-9782-1828193643A4}"/>
    <hyperlink ref="A666" r:id="rId665" display="https://www.banksbd.org/agbk/amirganj-branch-139.html" xr:uid="{FF770733-73D1-4228-9E3E-BDE6F38A511C}"/>
    <hyperlink ref="A667" r:id="rId666" display="https://www.banksbd.org/agbk/baburhat-branch-288.html" xr:uid="{13E46583-2100-40EE-B92E-5DEEBC74EC08}"/>
    <hyperlink ref="A668" r:id="rId667" display="https://www.banksbd.org/agbk/c&amp;b-bazar-branch-3730.html" xr:uid="{3770D84B-06EA-4169-A66B-F4A49A16D2C4}"/>
    <hyperlink ref="A669" r:id="rId668" display="https://www.banksbd.org/agbk/chalakchar-bazar-branch-3731.html" xr:uid="{07888A07-62A6-4787-9A12-0E2B6814D611}"/>
    <hyperlink ref="A670" r:id="rId669" display="https://www.banksbd.org/agbk/manohardi-branch-4063.html" xr:uid="{2BC41543-A2E8-4754-8575-186333D13EDA}"/>
    <hyperlink ref="A671" r:id="rId670" display="https://www.banksbd.org/agbk/musapur-bazar-branch-4064.html" xr:uid="{4800809F-7CE2-42B0-852C-EDE15C7FE258}"/>
    <hyperlink ref="A672" r:id="rId671" display="https://www.banksbd.org/agbk/narsingdi-branch-4122.html" xr:uid="{DFC6E54C-11F1-41CC-93CC-A33A8BB88757}"/>
    <hyperlink ref="A673" r:id="rId672" display="https://www.banksbd.org/agbk/palash-bazar-branch-4186.html" xr:uid="{B3822141-576E-416B-AF75-2AE47978A678}"/>
    <hyperlink ref="A674" r:id="rId673" display="https://www.banksbd.org/agbk/radhaganj-branch-4233.html" xr:uid="{75F085E3-DA8A-4734-AD88-1B922556C5DB}"/>
    <hyperlink ref="A675" r:id="rId674" display="https://www.banksbd.org/agbk/shibpur-branch-4319.html" xr:uid="{4736201C-A2C3-4FAB-A106-CA34BC42D048}"/>
    <hyperlink ref="A676" r:id="rId675" display="https://www.banksbd.org/agbk/station-road-branch-4320.html" xr:uid="{DCE2CDEB-A0D9-48C4-B5C9-25373C120B09}"/>
    <hyperlink ref="A677" r:id="rId676" display="https://www.banksbd.org/agbk/bagatipara-branch-289.html" xr:uid="{6A759B0B-60E6-429B-92E2-332E1CA93509}"/>
    <hyperlink ref="A678" r:id="rId677" display="https://www.banksbd.org/agbk/chanchkair-bazar-branch-3732.html" xr:uid="{822723BC-C89F-4BAD-9938-1B29C2FC03CF}"/>
    <hyperlink ref="A679" r:id="rId678" display="https://www.banksbd.org/agbk/gopalpur-branch-3822.html" xr:uid="{50E213F9-90CC-41E6-8F79-AEB10AD76238}"/>
    <hyperlink ref="A680" r:id="rId679" display="https://www.banksbd.org/agbk/halsha-branch-3852.html" xr:uid="{08EBF4A5-47C7-4537-8A1E-0A88E1A3B531}"/>
    <hyperlink ref="A681" r:id="rId680" display="https://www.banksbd.org/agbk/laxmikole-branch-3995.html" xr:uid="{3A0D3DBE-0E0A-4770-A35F-D1B58AAC0A22}"/>
    <hyperlink ref="A682" r:id="rId681" display="https://www.banksbd.org/agbk/lokmanpur-branch-3996.html" xr:uid="{3FC3286E-53E9-4D3C-862F-172FDEE5B4B1}"/>
    <hyperlink ref="A683" r:id="rId682" display="https://www.banksbd.org/agbk/natore-branch-4123.html" xr:uid="{2CCDA77F-2E7C-4174-91BE-F3546FDFB10E}"/>
    <hyperlink ref="A684" r:id="rId683" display="https://www.banksbd.org/agbk/natore-sugar-mills-branch-4124.html" xr:uid="{0483AC3F-91D6-443B-AB1C-C930B5684E16}"/>
    <hyperlink ref="A685" r:id="rId684" display="https://www.banksbd.org/agbk/nazirpur-branch-4125.html" xr:uid="{E3E6D8F5-92D2-41B0-A399-F8BA7CDB1083}"/>
    <hyperlink ref="A686" r:id="rId685" display="https://www.banksbd.org/agbk/north-bengal-sugar-mills-branch-4126.html" xr:uid="{E431665E-B451-4A0F-BD9C-E1ABE7431ED8}"/>
    <hyperlink ref="A687" r:id="rId686" display="https://www.banksbd.org/agbk/quadirabad-cantonment-branch-4201.html" xr:uid="{8AB18894-190F-4D6C-AE2A-4BC27539C6C1}"/>
    <hyperlink ref="A688" r:id="rId687" display="https://www.banksbd.org/agbk/rajapurhat-branch-4234.html" xr:uid="{C407DBC0-1FA9-47E4-9173-DB67AA42C6DA}"/>
    <hyperlink ref="A689" r:id="rId688" display="https://www.banksbd.org/agbk/singra-branch-4321.html" xr:uid="{8875D8FF-AB1A-4388-A364-49C50C203261}"/>
    <hyperlink ref="A690" r:id="rId689" display="https://www.banksbd.org/agbk/station-road-branch-4322.html" xr:uid="{F89A7A02-25A8-4EB1-B97A-C447F4618F10}"/>
    <hyperlink ref="A691" r:id="rId690" display="https://www.banksbd.org/agbk/barhatta-branch-290.html" xr:uid="{B46665AB-40CD-4854-849A-D05839AE3AD2}"/>
    <hyperlink ref="A692" r:id="rId691" display="https://www.banksbd.org/agbk/birisiri-branch-291.html" xr:uid="{B9703B08-ADF6-42AC-AEEA-773EE49F1BD4}"/>
    <hyperlink ref="A693" r:id="rId692" display="https://www.banksbd.org/agbk/durgapur-branch-3774.html" xr:uid="{6EE03078-4726-4612-8ACC-739382BFDB98}"/>
    <hyperlink ref="A694" r:id="rId693" display="https://www.banksbd.org/agbk/fakirer-bazar-branch-3798.html" xr:uid="{38499D1E-F69B-4D81-A017-A3D90A690719}"/>
    <hyperlink ref="A695" r:id="rId694" display="https://www.banksbd.org/agbk/jhanjail-branch-3896.html" xr:uid="{6CDCAE75-179F-435A-9C26-796D5BC15AB2}"/>
    <hyperlink ref="A696" r:id="rId695" display="https://www.banksbd.org/agbk/kendua-branch-3966.html" xr:uid="{6EB6327A-0DDE-4809-B652-F8A65A035581}"/>
    <hyperlink ref="A697" r:id="rId696" display="https://www.banksbd.org/agbk/mohanganj-branch-4065.html" xr:uid="{A27B1B5F-96C5-4277-8AC1-F3F8ADF0D53A}"/>
    <hyperlink ref="A698" r:id="rId697" display="https://www.banksbd.org/agbk/netrokona-branch-4127.html" xr:uid="{93F3A709-E6C4-4117-A3F0-6AC1686462B1}"/>
    <hyperlink ref="A699" r:id="rId698" display="https://www.banksbd.org/agbk/purbadhala-branch-4187.html" xr:uid="{486EE4A3-4B6D-497B-B29B-FA9712540CFE}"/>
    <hyperlink ref="A700" r:id="rId699" display="https://www.banksbd.org/agbk/rupganj-bazar-branch-4235.html" xr:uid="{3209A7CB-C526-4982-A597-973C40D8998D}"/>
    <hyperlink ref="A701" r:id="rId700" display="https://www.banksbd.org/agbk/teasree-bazar-branch-4372.html" xr:uid="{DBDCAA35-CE84-4991-8FB5-751310FD5FAC}"/>
    <hyperlink ref="A702" r:id="rId701" display="https://www.banksbd.org/agbk/nilphamari-branch-4128.html" xr:uid="{2D781D20-CAA8-4A1D-9269-89600E50B0F8}"/>
    <hyperlink ref="A703" r:id="rId702" display="https://www.banksbd.org/agbk/saidpur-branch-4323.html" xr:uid="{C2F29500-5339-4CB1-844A-97386601FC23}"/>
    <hyperlink ref="A704" r:id="rId703" display="https://www.banksbd.org/agbk/saidpur-cantonment-branch-4324.html" xr:uid="{B3F6EF44-031F-424B-93CF-9CC285340F20}"/>
    <hyperlink ref="A705" r:id="rId704" display="https://www.banksbd.org/agbk/badalkot-branch-292.html" xr:uid="{7AD3D3BB-C583-44ED-9420-F6B0B34914EC}"/>
    <hyperlink ref="A706" r:id="rId705" display="https://www.banksbd.org/agbk/badamtoli-branch-197.html" xr:uid="{95F30EB4-7C48-46CB-AAB1-8898F73C4616}"/>
    <hyperlink ref="A707" r:id="rId706" display="https://www.banksbd.org/agbk/basurhat-branch-199.html" xr:uid="{EF707A50-9978-43CF-8858-3FF6FD9D5727}"/>
    <hyperlink ref="A708" r:id="rId707" display="https://www.banksbd.org/agbk/bazra-bazar-branch-293.html" xr:uid="{128A441E-4ECC-45CD-9737-DD934884AA09}"/>
    <hyperlink ref="A709" r:id="rId708" display="https://www.banksbd.org/agbk/brojergaon-road-branch-294.html" xr:uid="{0C3DF056-4EF1-4DB6-8353-4D54B995BD98}"/>
    <hyperlink ref="A710" r:id="rId709" display="https://www.banksbd.org/agbk/chatkhil-branch-3733.html" xr:uid="{0478D577-587F-4B54-A35C-9440A83EB5ED}"/>
    <hyperlink ref="A711" r:id="rId710" display="https://www.banksbd.org/agbk/chowmuhani-branch-3124.html" xr:uid="{0F7ECCE3-DDF8-4343-9D46-EDC214824A6C}"/>
    <hyperlink ref="A712" r:id="rId711" display="https://www.banksbd.org/agbk/dashgaria-branch-3768.html" xr:uid="{A92432E8-1C45-402E-A83E-1D6C01BD29A9}"/>
    <hyperlink ref="A713" r:id="rId712" display="https://www.banksbd.org/agbk/datterhat-branch-3775.html" xr:uid="{84B665BA-8862-4DBB-8C88-5A1D456F2798}"/>
    <hyperlink ref="A714" r:id="rId713" display="https://www.banksbd.org/agbk/delta-gate-branch-3759.html" xr:uid="{2F43CC50-91D2-46E6-A19B-437578B3477A}"/>
    <hyperlink ref="A715" r:id="rId714" display="https://www.banksbd.org/agbk/gopalpur-branch-3823.html" xr:uid="{FFF71102-00AD-40A8-977D-B8A8F8FA0B92}"/>
    <hyperlink ref="A716" r:id="rId715" display="https://www.banksbd.org/agbk/hatiya-branch-3853.html" xr:uid="{0F6A8DBF-7D16-44D6-A126-C9317257B0DB}"/>
    <hyperlink ref="A717" r:id="rId716" display="https://www.banksbd.org/agbk/kashipur-bazar-branch-3921.html" xr:uid="{7F2F4D11-FDF1-4D53-AE78-D0996FB9FAED}"/>
    <hyperlink ref="A718" r:id="rId717" display="https://www.banksbd.org/agbk/khilpara-bazar-branch-3967.html" xr:uid="{B15D1EEB-57D0-4B05-B8AA-2DC7FE9BF5D6}"/>
    <hyperlink ref="A719" r:id="rId718" display="https://www.banksbd.org/agbk/maijdee-court-branch-4066.html" xr:uid="{254C9B26-6D3F-4662-A223-5AB5458DCE8D}"/>
    <hyperlink ref="A720" r:id="rId719" display="https://www.banksbd.org/agbk/nadana-bazar-branch-4129.html" xr:uid="{7191DF25-4FFA-45FF-B5BB-BF0E48E6B2FC}"/>
    <hyperlink ref="A721" r:id="rId720" display="https://www.banksbd.org/agbk/nstu-branch-4130.html" xr:uid="{7BE6D2F7-457E-435F-A953-629A3E400E1A}"/>
    <hyperlink ref="A722" r:id="rId721" display="https://www.banksbd.org/agbk/senbagh-branch-4290.html" xr:uid="{BD3F01D5-1100-4A71-A11C-7EEA5B52441F}"/>
    <hyperlink ref="A723" r:id="rId722" display="https://www.banksbd.org/agbk/sompara-branch-4308.html" xr:uid="{20E6993A-F128-4079-AEB0-68481B5DC25F}"/>
    <hyperlink ref="A724" r:id="rId723" display="https://www.banksbd.org/agbk/sonaimuri-branch-4325.html" xr:uid="{9B1ACDFB-2078-49A5-B231-BA9E0ED1404A}"/>
    <hyperlink ref="A725" r:id="rId724" display="https://www.banksbd.org/agbk/zilla-board-branch-4398.html" xr:uid="{4E785AB8-8CDF-4C14-84DE-F6B0D64652B3}"/>
    <hyperlink ref="A726" r:id="rId725" display="https://www.banksbd.org/agbk/abdul-hamid-road-branch-140.html" xr:uid="{80C8C8F9-0217-47E0-91F9-755537B444E6}"/>
    <hyperlink ref="A727" r:id="rId726" display="https://www.banksbd.org/agbk/atghoria-branch-141.html" xr:uid="{02E0112F-D11A-4DBE-9A81-B51563F298C1}"/>
    <hyperlink ref="A728" r:id="rId727" display="https://www.banksbd.org/agbk/banogram-branch-296.html" xr:uid="{E8B57C19-C316-459D-8A80-FFA10D7C1C02}"/>
    <hyperlink ref="A729" r:id="rId728" display="https://www.banksbd.org/agbk/baral-bridge-branch-295.html" xr:uid="{590CA1FA-4472-4032-857E-04C36B4D1C2E}"/>
    <hyperlink ref="A730" r:id="rId729" display="https://www.banksbd.org/agbk/college-gate-branch-3734.html" xr:uid="{F13B55B8-73E0-47A3-9134-B2969C23C5F7}"/>
    <hyperlink ref="A731" r:id="rId730" display="https://www.banksbd.org/agbk/court-road-branch-3735.html" xr:uid="{FEF6E3C6-972F-4899-9937-254C0B6E21C8}"/>
    <hyperlink ref="A732" r:id="rId731" display="https://www.banksbd.org/agbk/dashuria-branch-3776.html" xr:uid="{4B9E1311-F3C8-4A80-BB8F-D093AF52EDD9}"/>
    <hyperlink ref="A733" r:id="rId732" display="https://www.banksbd.org/agbk/dublia-bazar-branch-3777.html" xr:uid="{04A4F5B3-4316-4B9A-8F85-959974F80D8B}"/>
    <hyperlink ref="A734" r:id="rId733" display="https://www.banksbd.org/agbk/hmm-road-branch-3854.html" xr:uid="{535DF738-D3B7-465A-8CE8-9EDD15884EBA}"/>
    <hyperlink ref="A735" r:id="rId734" display="https://www.banksbd.org/agbk/ishwardi-branch-3866.html" xr:uid="{DEBCC50E-1BF5-4568-A67A-2ED6B95B9798}"/>
    <hyperlink ref="A736" r:id="rId735" display="https://www.banksbd.org/agbk/kashinathpur-branch-3968.html" xr:uid="{E5B253F0-586B-4644-B1E6-CE5D8B6EFF1A}"/>
    <hyperlink ref="A737" r:id="rId736" display="https://www.banksbd.org/agbk/mirzapur-hat-branch-4067.html" xr:uid="{C00E1B8D-1C14-4B1C-B8DF-484A936C1AF1}"/>
    <hyperlink ref="A738" r:id="rId737" display="https://www.banksbd.org/agbk/muladuli-branch-4068.html" xr:uid="{DAF392D3-0849-4067-B321-739AAADA546F}"/>
    <hyperlink ref="A739" r:id="rId738" display="https://www.banksbd.org/agbk/nalkhola-branch-4131.html" xr:uid="{AF929A05-A420-4EF9-AAFB-6B874EA112F5}"/>
    <hyperlink ref="A740" r:id="rId739" display="https://www.banksbd.org/agbk/narikelpara-branch-4132.html" xr:uid="{2752B0B4-BA01-427A-BA03-879E17A93462}"/>
    <hyperlink ref="A741" r:id="rId740" display="https://www.banksbd.org/agbk/nazirganj-branch-4133.html" xr:uid="{7E9D4C1D-C1F4-4F6E-962E-5626AAD04DC8}"/>
    <hyperlink ref="A742" r:id="rId741" display="https://www.banksbd.org/agbk/pushpapara-branch-4188.html" xr:uid="{21D71F35-130E-45E0-A615-05244DB17DFD}"/>
    <hyperlink ref="A743" r:id="rId742" display="https://www.banksbd.org/agbk/raghunathpur-branch-4236.html" xr:uid="{C2CE610A-A7F0-4474-88F6-C8921118DC97}"/>
    <hyperlink ref="A744" r:id="rId743" display="https://www.banksbd.org/agbk/rail-bazar-branch-4237.html" xr:uid="{8379A453-ABCA-476E-8501-04B1D13CAE03}"/>
    <hyperlink ref="A745" r:id="rId744" display="https://www.banksbd.org/agbk/ruppur-branch-4238.html" xr:uid="{0C6EB4DD-16F5-4375-99BF-C554C737AE93}"/>
    <hyperlink ref="A746" r:id="rId745" display="https://www.banksbd.org/agbk/satbaria-branch-4326.html" xr:uid="{E19C845C-83B9-41B4-BD41-84C22F251CCE}"/>
    <hyperlink ref="A747" r:id="rId746" display="https://www.banksbd.org/agbk/shibrampur-branch-4328.html" xr:uid="{54BCD191-28F8-450E-B3DA-9C1E4F7AD866}"/>
    <hyperlink ref="A748" r:id="rId747" display="https://www.banksbd.org/agbk/shyamganj-hat-branch-4327.html" xr:uid="{BF865CE6-6540-4D85-A528-B626C4E96279}"/>
    <hyperlink ref="A749" r:id="rId748" display="https://www.banksbd.org/agbk/sujanagar-branch-4329.html" xr:uid="{06CDB8B7-A950-4003-BD21-0D05FCBEC3D8}"/>
    <hyperlink ref="A750" r:id="rId749" display="https://www.banksbd.org/agbk/trimohani-branch-4373.html" xr:uid="{E2E26F6A-BB88-4811-A173-10ACC7AF494B}"/>
    <hyperlink ref="A751" r:id="rId750" display="https://www.banksbd.org/agbk/chaklahat-branch-3736.html" xr:uid="{533488D7-921E-4921-8BDC-D7CF627BD846}"/>
    <hyperlink ref="A752" r:id="rId751" display="https://www.banksbd.org/agbk/jagdalhat-branch-3897.html" xr:uid="{624C7567-CB63-48DF-9996-F24621816924}"/>
    <hyperlink ref="A753" r:id="rId752" display="https://www.banksbd.org/agbk/mirzapur-branch-4069.html" xr:uid="{295998BA-F106-4454-B4F5-D76ED4ED7326}"/>
    <hyperlink ref="A754" r:id="rId753" display="https://www.banksbd.org/agbk/panchagarh-branch-4189.html" xr:uid="{AE70C12D-1C15-47C6-BDE7-6BCE31837346}"/>
    <hyperlink ref="A755" r:id="rId754" display="https://www.banksbd.org/agbk/shalbahanhat-branch-4330.html" xr:uid="{77E98DD2-D61D-4F31-8039-85933BBF98A0}"/>
    <hyperlink ref="A756" r:id="rId755" display="https://www.banksbd.org/agbk/tunirhat-branch-4374.html" xr:uid="{51B6000B-79A1-4938-AE04-71B1C750F905}"/>
    <hyperlink ref="A757" r:id="rId756" display="https://www.banksbd.org/agbk/alipur-bandar-branch-142.html" xr:uid="{87F9B546-9A27-4B39-A329-5B10B82A58B8}"/>
    <hyperlink ref="A758" r:id="rId757" display="https://www.banksbd.org/agbk/bauphal-branch-297.html" xr:uid="{B131A9C7-AE34-4296-AF24-935C25577D95}"/>
    <hyperlink ref="A759" r:id="rId758" display="https://www.banksbd.org/agbk/dashmina-bazar-branch-3778.html" xr:uid="{7B5AA381-A338-4906-AD00-C8F386421BDB}"/>
    <hyperlink ref="A760" r:id="rId759" display="https://www.banksbd.org/agbk/galachipa-branch-3824.html" xr:uid="{EC7FFFDC-7449-44A9-B68E-FA271B70F602}"/>
    <hyperlink ref="A761" r:id="rId760" display="https://www.banksbd.org/agbk/kanakdia-branch-3969.html" xr:uid="{E4F28D64-D12B-456A-A360-ADB18F7AFFEB}"/>
    <hyperlink ref="A762" r:id="rId761" display="https://www.banksbd.org/agbk/khepupara-branch-3970.html" xr:uid="{05941CD3-5071-4995-962E-3D08077FB324}"/>
    <hyperlink ref="A763" r:id="rId762" display="https://www.banksbd.org/agbk/kuakata-branch-3971.html" xr:uid="{7FA2F1DA-E48D-4BBF-967F-BBC99A66FA21}"/>
    <hyperlink ref="A764" r:id="rId763" display="https://www.banksbd.org/agbk/mirzaganj-branch-4070.html" xr:uid="{79DF7145-FA2B-4798-B3C0-453E92F9E236}"/>
    <hyperlink ref="A765" r:id="rId764" display="https://www.banksbd.org/agbk/natun-bazar-branch-4134.html" xr:uid="{16B75BCC-FB0C-4A39-908E-C9A1B6F03E07}"/>
    <hyperlink ref="A766" r:id="rId765" display="https://www.banksbd.org/agbk/patuakhali-new-marker-branch-4135.html" xr:uid="{4CE23922-BFCA-4977-9421-486310E8F2CD}"/>
    <hyperlink ref="A767" r:id="rId766" display="https://www.banksbd.org/agbk/pstu-branch-4190.html" xr:uid="{C8879FB5-1487-45F9-BE27-B04570F7AC4C}"/>
    <hyperlink ref="A768" r:id="rId767" display="https://www.banksbd.org/agbk/puran-bazar-branch-4191.html" xr:uid="{1132A5C7-5F4A-46BB-95B8-3879A24C2F1D}"/>
    <hyperlink ref="A769" r:id="rId768" display="https://www.banksbd.org/agbk/bhandaria-branch-298.html" xr:uid="{4EF8DC51-F7DD-4A39-9ED8-9FC1BE099C1C}"/>
    <hyperlink ref="A770" r:id="rId769" display="https://www.banksbd.org/agbk/kaukhali-branch-3972.html" xr:uid="{403E610C-C46A-4500-8140-8E5E57C6476E}"/>
    <hyperlink ref="A771" r:id="rId770" display="https://www.banksbd.org/agbk/mathbaria-branch-4072.html" xr:uid="{6440AEF4-0DD3-4440-8E5B-12F4CBCC78F7}"/>
    <hyperlink ref="A772" r:id="rId771" display="https://www.banksbd.org/agbk/mirukhali-branch-4073.html" xr:uid="{C4FC55D2-C91A-4DB7-BEAA-B99E4B6FC821}"/>
    <hyperlink ref="A773" r:id="rId772" display="https://www.banksbd.org/agbk/parerhat-branch-4192.html" xr:uid="{26302394-EEEB-4D88-910C-523E73F3EC57}"/>
    <hyperlink ref="A774" r:id="rId773" display="https://www.banksbd.org/agbk/pirojpur-branch-4071.html" xr:uid="{AA961AC8-865D-4215-A6D8-5FA4BD28BBEE}"/>
    <hyperlink ref="A775" r:id="rId774" display="https://www.banksbd.org/agbk/thana-comp-branch-4375.html" xr:uid="{6FAF72A7-8080-4523-9B38-2AE42BF8CCA1}"/>
    <hyperlink ref="A776" r:id="rId775" display="https://www.banksbd.org/agbk/pangsha-branch-4193.html" xr:uid="{6CDAC452-9F1E-412E-994F-6EA69CB84324}"/>
    <hyperlink ref="A777" r:id="rId776" display="https://www.banksbd.org/agbk/rajbari-branch-4239.html" xr:uid="{26D59A09-F635-4641-82DC-AD1CD0CB7054}"/>
    <hyperlink ref="A778" r:id="rId777" display="https://www.banksbd.org/agbk/bajubagha-branch-299.html" xr:uid="{206424BD-0E13-43C2-9AD4-888D2D9351CB}"/>
    <hyperlink ref="A779" r:id="rId778" display="https://www.banksbd.org/agbk/baliaghata-branch-300.html" xr:uid="{43AB769A-B8B8-4427-A039-9FBD5ADFDA96}"/>
    <hyperlink ref="A780" r:id="rId779" display="https://www.banksbd.org/agbk/baneshwar-bazar-branch-301.html" xr:uid="{9912DECD-74F3-4B51-A012-967B604D6B04}"/>
    <hyperlink ref="A781" r:id="rId780" display="https://www.banksbd.org/agbk/bhadra-branch-302.html" xr:uid="{A2C49118-E348-4C2A-A102-2354EF6901EF}"/>
    <hyperlink ref="A782" r:id="rId781" display="https://www.banksbd.org/agbk/charghat-branch-3737.html" xr:uid="{15966B96-83CC-4912-81B9-2D964FB52F76}"/>
    <hyperlink ref="A783" r:id="rId782" display="https://www.banksbd.org/agbk/court-bazar-branch-3738.html" xr:uid="{DC22A645-C3A9-4C4A-8498-0D187177EA94}"/>
    <hyperlink ref="A784" r:id="rId783" display="https://www.banksbd.org/agbk/harian-branch-3855.html" xr:uid="{AA79133E-8F83-4E59-8533-0AB2000B0DA1}"/>
    <hyperlink ref="A785" r:id="rId784" display="https://www.banksbd.org/agbk/lakshmipur-branch-3997.html" xr:uid="{E4F7E058-0D4D-46EA-8F95-19019FCDEBB5}"/>
    <hyperlink ref="A786" r:id="rId785" display="https://www.banksbd.org/agbk/malopara-branch-4074.html" xr:uid="{6B3AA0CA-7837-4F80-8CE1-CD7070BEB5DC}"/>
    <hyperlink ref="A787" r:id="rId786" display="https://www.banksbd.org/agbk/nagar-bhaban-branch-4136.html" xr:uid="{AC58B44F-7D3E-49FF-8A2A-E6BDE9359EEE}"/>
    <hyperlink ref="A788" r:id="rId787" display="https://www.banksbd.org/agbk/nawhata-branch-4138.html" xr:uid="{2ADEC336-D429-48C6-A413-05FDB0F96C5B}"/>
    <hyperlink ref="A789" r:id="rId788" display="https://www.banksbd.org/agbk/puthia-branch-4194.html" xr:uid="{7D335F47-9F4B-48D2-ABB5-B0D43E6575EB}"/>
    <hyperlink ref="A790" r:id="rId789" display="https://www.banksbd.org/agbk/raighati-branch-4240.html" xr:uid="{1CE360FB-89CE-4170-8EB3-047CF17F77FE}"/>
    <hyperlink ref="A791" r:id="rId790" display="https://www.banksbd.org/agbk/rajshahi-cantonment-branch-4241.html" xr:uid="{A4B99506-3A15-498A-BB85-4C3F78185551}"/>
    <hyperlink ref="A792" r:id="rId791" display="https://www.banksbd.org/agbk/rajshahi-new-market-branch-4137.html" xr:uid="{26F0F04E-9E98-4125-A73F-F881D1C1B402}"/>
    <hyperlink ref="A793" r:id="rId792" display="https://www.banksbd.org/agbk/rajshahi-university-branch-4242.html" xr:uid="{385B71BC-C9B8-4867-9335-DBFE6BA2601A}"/>
    <hyperlink ref="A794" r:id="rId793" display="https://www.banksbd.org/agbk/shaheb-bazar-branch-4331.html" xr:uid="{2DF131CF-6036-4939-BF01-2D34CC12F476}"/>
    <hyperlink ref="A795" r:id="rId794" display="https://www.banksbd.org/agbk/wapda-sopura-branch-4393.html" xr:uid="{2B1F358C-C0B7-4D5A-ACEC-B8A611433D51}"/>
    <hyperlink ref="A796" r:id="rId795" display="https://www.banksbd.org/agbk/banorupa-branch-303.html" xr:uid="{06B02302-EC36-4F41-A315-EC2184EED54E}"/>
    <hyperlink ref="A797" r:id="rId796" display="https://www.banksbd.org/agbk/chandraghona-branch-3739.html" xr:uid="{FAF0B44C-164F-4BD0-AFA9-C4490EF91D4B}"/>
    <hyperlink ref="A798" r:id="rId797" display="https://www.banksbd.org/agbk/kaptai-branch-3973.html" xr:uid="{D6A79B47-8682-4B21-8991-93CD0F6A22D1}"/>
    <hyperlink ref="A799" r:id="rId798" display="https://www.banksbd.org/agbk/rangamati-branch-4243.html" xr:uid="{3C6EBE4C-E3B7-471B-91C9-9685C46EBE9F}"/>
    <hyperlink ref="A800" r:id="rId799" display="https://www.banksbd.org/agbk/alamnagar-branch-143.html" xr:uid="{914EDC12-106A-4168-A306-422ADD165088}"/>
    <hyperlink ref="A801" r:id="rId800" display="https://www.banksbd.org/agbk/badarganj-branch-304.html" xr:uid="{A6D05EBD-F951-4B51-8A2E-11D6FC4EFE2A}"/>
    <hyperlink ref="A802" r:id="rId801" display="https://www.banksbd.org/agbk/central-road-branch-4244.html" xr:uid="{9CDED10A-9D39-4871-AC11-B1B2055AFD0F}"/>
    <hyperlink ref="A803" r:id="rId802" display="https://www.banksbd.org/agbk/kachukata-branch-3974.html" xr:uid="{3C4980FA-38F8-4A12-8C70-569C420422F5}"/>
    <hyperlink ref="A804" r:id="rId803" display="https://www.banksbd.org/agbk/nek-mamudhat-branch-4139.html" xr:uid="{DF3ACED2-A022-497C-A388-1A2F6E6C6D6B}"/>
    <hyperlink ref="A805" r:id="rId804" display="https://www.banksbd.org/agbk/pawtana-branch-4195.html" xr:uid="{9CCC9CDE-125C-4E55-BCC8-9421C311ACC3}"/>
    <hyperlink ref="A806" r:id="rId805" display="https://www.banksbd.org/agbk/pirgachha-branch-4196.html" xr:uid="{A6582BB8-0839-4047-83EF-F3E1273CB643}"/>
    <hyperlink ref="A807" r:id="rId806" display="https://www.banksbd.org/agbk/rangpur-branch-3740.html" xr:uid="{C609F2D3-A8A4-497F-966E-5D3921755BAE}"/>
    <hyperlink ref="A808" r:id="rId807" display="https://www.banksbd.org/agbk/rangpur-cadet-college-branch-4245.html" xr:uid="{DFFE4A0F-94C3-4318-BD87-9A5712B03F8A}"/>
    <hyperlink ref="A809" r:id="rId808" display="https://www.banksbd.org/agbk/rangpur-medical-college-branch-4075.html" xr:uid="{EEE6D3D0-21A6-4E1C-BA25-A0E08430575C}"/>
    <hyperlink ref="A810" r:id="rId809" display="https://www.banksbd.org/agbk/shakerhat-branch-4332.html" xr:uid="{B2B0C09A-5ADF-4E37-AC61-6AD2967BE1F2}"/>
    <hyperlink ref="A811" r:id="rId810" display="https://www.banksbd.org/agbk/shanerhat-branch-4333.html" xr:uid="{48E843F1-E2D1-4653-8EE6-5B4C89DDDF73}"/>
    <hyperlink ref="A812" r:id="rId811" display="https://www.banksbd.org/agbk/taraganj-branch-4376.html" xr:uid="{FDE3E5F4-9176-495D-B0A6-D2EC8D0D3786}"/>
    <hyperlink ref="A813" r:id="rId812" display="https://www.banksbd.org/agbk/bangshipur-bus-stand-branch-305.html" xr:uid="{09EE2335-3200-4438-8189-B2EC69C1B230}"/>
    <hyperlink ref="A814" r:id="rId813" display="https://www.banksbd.org/agbk/bhetkhali-branch-306.html" xr:uid="{E02E2A1D-A16B-4C0B-9AEC-F9482E6D00B1}"/>
    <hyperlink ref="A815" r:id="rId814" display="https://www.banksbd.org/agbk/debhatta-branch-3779.html" xr:uid="{0E4B5769-BA4E-48AD-8A8D-D22E2BC8C261}"/>
    <hyperlink ref="A816" r:id="rId815" display="https://www.banksbd.org/agbk/gazirhat-branch-3825.html" xr:uid="{D025719E-F056-4C42-9AEE-7BDE99BF48A8}"/>
    <hyperlink ref="A817" r:id="rId816" display="https://www.banksbd.org/agbk/mautala-branch-4076.html" xr:uid="{3505E9C2-AA25-4496-B156-6FD614020E06}"/>
    <hyperlink ref="A818" r:id="rId817" display="https://www.banksbd.org/agbk/nurnagar-branch-4140.html" xr:uid="{7AF7450D-4F28-4E50-984B-79007835298B}"/>
    <hyperlink ref="A819" r:id="rId818" display="https://www.banksbd.org/agbk/patkelghata-branch-4197.html" xr:uid="{A9CDAED2-4B56-45D0-AAA9-9C7E1C41E1B1}"/>
    <hyperlink ref="A820" r:id="rId819" display="https://www.banksbd.org/agbk/satkhira-branch-4334.html" xr:uid="{01CBC726-7764-4C45-91FC-A98286E99A18}"/>
    <hyperlink ref="A821" r:id="rId820" display="https://www.banksbd.org/agbk/shyamnagar-branch-4335.html" xr:uid="{6914C688-7CBB-4020-B667-4F4FF0781D6A}"/>
    <hyperlink ref="A822" r:id="rId821" display="https://www.banksbd.org/agbk/sundarban-branch-4336.html" xr:uid="{E1FE9071-E658-44C1-87D5-20A7965BD55F}"/>
    <hyperlink ref="A823" r:id="rId822" display="https://www.banksbd.org/agbk/damudya-branch-3780.html" xr:uid="{E8B1C902-1B18-43D3-A3E9-5AC1BD180C31}"/>
    <hyperlink ref="A824" r:id="rId823" display="https://www.banksbd.org/agbk/mulfatganj-branch-4077.html" xr:uid="{CF309570-563F-41C4-8D6C-9FF823BAE613}"/>
    <hyperlink ref="A825" r:id="rId824" display="https://www.banksbd.org/agbk/naria-branch-4141.html" xr:uid="{61113975-D17A-465E-A56B-004C48D782FB}"/>
    <hyperlink ref="A826" r:id="rId825" display="https://www.banksbd.org/agbk/shariatpur-branch-4338.html" xr:uid="{B981E4FE-7DAB-420E-8742-A4D157CE119B}"/>
    <hyperlink ref="A827" r:id="rId826" display="https://www.banksbd.org/agbk/kakarkandi-branch-3975.html" xr:uid="{71C289CF-F416-482C-A999-011C8C06B084}"/>
    <hyperlink ref="A828" r:id="rId827" display="https://www.banksbd.org/agbk/nalitabari-branch-4142.html" xr:uid="{C8AC0A98-72BC-4935-B97F-A1CFAEABF76B}"/>
    <hyperlink ref="A829" r:id="rId828" display="https://www.banksbd.org/agbk/nandir-bazar-branch-4143.html" xr:uid="{2D02453E-D32E-4300-98EC-F4CC912745EA}"/>
    <hyperlink ref="A830" r:id="rId829" display="https://www.banksbd.org/agbk/nanni-bazar-branch-4144.html" xr:uid="{D47EB737-1A2B-4DEE-BCD4-1E4D92AD5FC2}"/>
    <hyperlink ref="A831" r:id="rId830" display="https://www.banksbd.org/agbk/sherpur-branch-4339.html" xr:uid="{FE37191A-3860-4BD0-A0E2-CC06065228E5}"/>
    <hyperlink ref="A832" r:id="rId831" display="https://www.banksbd.org/agbk/sreebardi-branch-4337.html" xr:uid="{4CC9820A-D6E7-4080-A03F-3EF8EFFF6E6C}"/>
    <hyperlink ref="A833" r:id="rId832" display="https://www.banksbd.org/agbk/tinani-bazar-branch-4377.html" xr:uid="{5FF282C7-5F82-48A5-921C-56E6739A15CA}"/>
    <hyperlink ref="A834" r:id="rId833" display="https://www.banksbd.org/agbk/vimganj-bazar-branch-4390.html" xr:uid="{196E99FA-3B0E-414D-AC1E-52F7F14AFBC7}"/>
    <hyperlink ref="A835" r:id="rId834" display="https://www.banksbd.org/agbk/bahuli-branch-307.html" xr:uid="{C5886378-8842-410A-980A-2671386AE532}"/>
    <hyperlink ref="A836" r:id="rId835" display="https://www.banksbd.org/agbk/belkuchi-branch-308.html" xr:uid="{A3A76C53-C3D3-49AE-A1F0-49FC5A7BA009}"/>
    <hyperlink ref="A837" r:id="rId836" display="https://www.banksbd.org/agbk/beltail-branch-309.html" xr:uid="{95899FAE-94F5-41CD-BAB6-48E69D36A253}"/>
    <hyperlink ref="A838" r:id="rId837" display="https://www.banksbd.org/agbk/brahmangacha-branch-310.html" xr:uid="{759689B5-E41A-47A0-AC17-153350EC938F}"/>
    <hyperlink ref="A839" r:id="rId838" display="https://www.banksbd.org/agbk/chandaikona-branch-3741.html" xr:uid="{6C504200-1FAA-41ED-BC93-CD6A1B2F0C62}"/>
    <hyperlink ref="A840" r:id="rId839" display="https://www.banksbd.org/agbk/dhubil-branch-3781.html" xr:uid="{34C3D505-CD0A-4B2E-9CB4-41EBC3D39DFE}"/>
    <hyperlink ref="A841" r:id="rId840" display="https://www.banksbd.org/agbk/enayetpur-branch-248.html" xr:uid="{0C39BA1C-41F9-49D1-A24D-261BE2CA5F8D}"/>
    <hyperlink ref="A842" r:id="rId841" display="https://www.banksbd.org/agbk/ghurka-branch-3826.html" xr:uid="{3B0C43C7-E120-4307-A8E5-892877C47CB2}"/>
    <hyperlink ref="A843" r:id="rId842" display="https://www.banksbd.org/agbk/kalibari-road-branch-3976.html" xr:uid="{F9D7C323-36B9-4F49-B8AE-7C3BCDBE8A6C}"/>
    <hyperlink ref="A844" r:id="rId843" display="https://www.banksbd.org/agbk/new-market-branch-4145.html" xr:uid="{0713861F-6E84-41DB-A496-AFBCC9135E24}"/>
    <hyperlink ref="A845" r:id="rId844" display="https://www.banksbd.org/agbk/nimgachhi-branch-4146.html" xr:uid="{27AB77B9-5090-4B01-AE42-8C4F7ADF765A}"/>
    <hyperlink ref="A846" r:id="rId845" display="https://www.banksbd.org/agbk/pangashiahat-branch-4198.html" xr:uid="{F5CA0619-1FD6-4684-B24B-48EEFD6ABA39}"/>
    <hyperlink ref="A847" r:id="rId846" display="https://www.banksbd.org/agbk/parjana-vatpara-branch-4199.html" xr:uid="{042CD2A3-C697-4026-BA49-CF776804224B}"/>
    <hyperlink ref="A848" r:id="rId847" display="https://www.banksbd.org/agbk/raiganj-branch-4246.html" xr:uid="{AB428F53-E0F9-4414-A325-248E2ADD144E}"/>
    <hyperlink ref="A849" r:id="rId848" display="https://www.banksbd.org/agbk/shahzadpur-branch-4341.html" xr:uid="{4C108AF8-1B91-4328-856D-AE099EBC82CF}"/>
    <hyperlink ref="A850" r:id="rId849" display="https://www.banksbd.org/agbk/somespur-branch-4342.html" xr:uid="{0E8FCC5A-6570-4E1A-9FF1-DDC6F00C4CA4}"/>
    <hyperlink ref="A851" r:id="rId850" display="https://www.banksbd.org/agbk/ss-road-branch-4340.html" xr:uid="{DF6ECF07-5034-425A-BDB1-69C80ADFD5D6}"/>
    <hyperlink ref="A852" r:id="rId851" display="https://www.banksbd.org/agbk/station-road-branch-4343.html" xr:uid="{11D14830-00E5-4BD2-B6CC-560357C40F2F}"/>
    <hyperlink ref="A853" r:id="rId852" display="https://www.banksbd.org/agbk/talgachi-bazar-branch-4378.html" xr:uid="{205128C3-FEFC-42DD-9985-42154230973D}"/>
    <hyperlink ref="A854" r:id="rId853" display="https://www.banksbd.org/agbk/ullapara-branch-4385.html" xr:uid="{CA3E298B-3CDA-4E2A-8723-C6207DE7E948}"/>
    <hyperlink ref="A855" r:id="rId854" display="https://www.banksbd.org/agbk/ambari-bazar-branch-144.html" xr:uid="{E4577105-A06C-40DC-B639-B9090AF0315D}"/>
    <hyperlink ref="A856" r:id="rId855" display="https://www.banksbd.org/agbk/chhatak-branch-3742.html" xr:uid="{8B36FA95-9711-407A-B523-B7B085AD750D}"/>
    <hyperlink ref="A857" r:id="rId856" display="https://www.banksbd.org/agbk/derai-branch-3782.html" xr:uid="{3737F14E-5336-4244-9FE4-730618A4E4C4}"/>
    <hyperlink ref="A858" r:id="rId857" display="https://www.banksbd.org/agbk/duara-bazar-branch-3783.html" xr:uid="{EBD1D637-C494-4ACA-A966-1DB0C25FB789}"/>
    <hyperlink ref="A859" r:id="rId858" display="https://www.banksbd.org/agbk/sunamganj-branch-4344.html" xr:uid="{36779D4E-38EB-4D4D-A08D-9A9AADDB2DFA}"/>
    <hyperlink ref="A860" r:id="rId859" display="https://www.banksbd.org/agbk/amberkhana-branch-145.html" xr:uid="{B02641D7-4B7B-424E-B097-AF61FC16A242}"/>
    <hyperlink ref="A861" r:id="rId860" display="https://www.banksbd.org/agbk/bairagir-bazar-branch-311.html" xr:uid="{15AE8902-2F91-4EC3-92FA-80ED5E1593BF}"/>
    <hyperlink ref="A862" r:id="rId861" display="https://www.banksbd.org/agbk/balaganj-branch-312.html" xr:uid="{2F4ABF3C-9A45-4AD3-9421-F877EA314D45}"/>
    <hyperlink ref="A863" r:id="rId862" display="https://www.banksbd.org/agbk/bandar-bazar-branch-313.html" xr:uid="{38FBAA03-24F9-46C2-93D4-B9D57B9A39E2}"/>
    <hyperlink ref="A864" r:id="rId863" display="https://www.banksbd.org/agbk/beanibazar-branch-314.html" xr:uid="{359A0CAE-2096-4494-B089-41AB11AC45CF}"/>
    <hyperlink ref="A865" r:id="rId864" display="https://www.banksbd.org/agbk/biswanath-branch-315.html" xr:uid="{C7D236A5-8FE8-4795-B698-07BE1CD9F150}"/>
    <hyperlink ref="A866" r:id="rId865" display="https://www.banksbd.org/agbk/boaljur-bazar-branch-316.html" xr:uid="{B23399DE-8B2C-48B0-A39A-9A949D5C307E}"/>
    <hyperlink ref="A867" r:id="rId866" display="https://www.banksbd.org/agbk/chagli-bazar-branch-3743.html" xr:uid="{322ED1D6-2FA9-4796-AFA9-AF7182B9759E}"/>
    <hyperlink ref="A868" r:id="rId867" display="https://www.banksbd.org/agbk/chawkbazar-branch-3744.html" xr:uid="{92943561-01F2-4F7E-96EE-5E036C04369E}"/>
    <hyperlink ref="A869" r:id="rId868" display="https://www.banksbd.org/agbk/dewalgram-branch-3784.html" xr:uid="{8148A174-461D-44BE-BFAA-0DF65055BB8C}"/>
    <hyperlink ref="A870" r:id="rId869" display="https://www.banksbd.org/agbk/dhakadakshin-branch-3785.html" xr:uid="{31002363-B7B3-4855-9AE0-6797D4F18CE5}"/>
    <hyperlink ref="A871" r:id="rId870" display="https://www.banksbd.org/agbk/fenchuganj-branch-3799.html" xr:uid="{AE97EDCC-126B-4EF5-9568-2202D5E3E67D}"/>
    <hyperlink ref="A872" r:id="rId871" display="https://www.banksbd.org/agbk/gasbari-bazar-branch-3827.html" xr:uid="{E1C3FD32-1DA8-409C-8E3D-61959035FF86}"/>
    <hyperlink ref="A873" r:id="rId872" display="https://www.banksbd.org/agbk/goalabazar-branch-3828.html" xr:uid="{A3E14693-29C1-489C-934E-929048505F20}"/>
    <hyperlink ref="A874" r:id="rId873" display="https://www.banksbd.org/agbk/godown-bazar-branch-3829.html" xr:uid="{AF241786-3951-44B3-8F0E-6EE2BB3E6670}"/>
    <hyperlink ref="A875" r:id="rId874" display="https://www.banksbd.org/agbk/golapganj-branch-3830.html" xr:uid="{54647CD9-51FF-4681-9C3C-358B2F16C993}"/>
    <hyperlink ref="A876" r:id="rId875" display="https://www.banksbd.org/agbk/haripur-gas-field-branch-3856.html" xr:uid="{478C152A-3C0E-4A75-8571-FA4BDE12CF21}"/>
    <hyperlink ref="A877" r:id="rId876" display="https://www.banksbd.org/agbk/hatimganj-branch-3857.html" xr:uid="{3EC4E6C9-F9B4-4E87-8CA4-8EDD9CCCA77C}"/>
    <hyperlink ref="A878" r:id="rId877" display="https://www.banksbd.org/agbk/jaflong-branch-3898.html" xr:uid="{AFD66172-390A-4CF0-9BA1-BBFD32E187E3}"/>
    <hyperlink ref="A879" r:id="rId878" display="https://www.banksbd.org/agbk/jalalpur-bazar-branch-3899.html" xr:uid="{58CB1B1F-6036-49AD-924C-CCCD7EA9868D}"/>
    <hyperlink ref="A880" r:id="rId879" display="https://www.banksbd.org/agbk/kakardi-bazar-branch-3977.html" xr:uid="{3AB13E03-E2AD-48C0-8B09-8337BF69A4D7}"/>
    <hyperlink ref="A881" r:id="rId880" display="https://www.banksbd.org/agbk/kaliginj-bazar-branch-3978.html" xr:uid="{4E5B8B4B-3A21-4B0D-AC71-521321B7AAF7}"/>
    <hyperlink ref="A882" r:id="rId881" display="https://www.banksbd.org/agbk/kazir-bazar-branch-3979.html" xr:uid="{0185EFE7-DF07-46E3-9186-D414FAA409BB}"/>
    <hyperlink ref="A883" r:id="rId882" display="https://www.banksbd.org/agbk/kuchai-branch-3980.html" xr:uid="{C7B596E0-64E0-4FBA-8A68-D963F19FFE25}"/>
    <hyperlink ref="A884" r:id="rId883" display="https://www.banksbd.org/agbk/lala-bazar-branch-3998.html" xr:uid="{DD74D4D3-71A8-41BF-A18F-7838F543AF79}"/>
    <hyperlink ref="A885" r:id="rId884" display="https://www.banksbd.org/agbk/laldighirpar-branch-3999.html" xr:uid="{54C43040-E29B-44ED-B564-6F3614846AC5}"/>
    <hyperlink ref="A886" r:id="rId885" display="https://www.banksbd.org/agbk/mathiura-eidgah-branch-4078.html" xr:uid="{33AD7804-C396-4AB8-934E-66C49A8300DA}"/>
    <hyperlink ref="A887" r:id="rId886" display="https://www.banksbd.org/agbk/ramdah-bazar-branch-4247.html" xr:uid="{2F512FF1-151B-485C-839D-B34B9F4D95B2}"/>
    <hyperlink ref="A888" r:id="rId887" display="https://www.banksbd.org/agbk/salutikar-bazar-branch-4345.html" xr:uid="{99B11D55-F6D3-4192-B916-2611801B4565}"/>
    <hyperlink ref="A889" r:id="rId888" display="https://www.banksbd.org/agbk/saraker-bazar-branch-4346.html" xr:uid="{70BCB1D8-FA71-47D8-816B-D1DFD06DC6F4}"/>
    <hyperlink ref="A890" r:id="rId889" display="https://www.banksbd.org/agbk/shibganj-branch-4347.html" xr:uid="{5F4AEEA8-0CE9-4ABC-B8AE-97A5300ED6BE}"/>
    <hyperlink ref="A891" r:id="rId890" display="https://www.banksbd.org/agbk/station-road-branch-4348.html" xr:uid="{6102A73C-1D16-4AE4-9A16-132D7E96B5C5}"/>
    <hyperlink ref="A892" r:id="rId891" display="https://www.banksbd.org/agbk/subid-bazar-branch-4349.html" xr:uid="{C9BFDC70-5B66-4A13-8B34-919093896F5C}"/>
    <hyperlink ref="A893" r:id="rId892" display="https://www.banksbd.org/agbk/umarpur-bazar-branch-4386.html" xr:uid="{6AD06476-090F-4D93-9245-90BC403B16F1}"/>
    <hyperlink ref="A894" r:id="rId893" display="https://www.banksbd.org/agbk/zindabazar-branch-4399.html" xr:uid="{68B3A268-F438-4871-A3CB-A991987B0F44}"/>
    <hyperlink ref="A895" r:id="rId894" display="https://www.banksbd.org/agbk/aishora-branch-146.html" xr:uid="{16BE1089-0A74-4E8A-9BC1-DA29ADFA1E8D}"/>
    <hyperlink ref="A896" r:id="rId895" display="https://www.banksbd.org/agbk/basail-branch-317.html" xr:uid="{F6B6D313-8EE7-4690-8A4B-4A4795028FDB}"/>
    <hyperlink ref="A897" r:id="rId896" display="https://www.banksbd.org/agbk/bhuapur-branch-318.html" xr:uid="{9EAD80CB-36D8-4E63-861E-D0643F3DD089}"/>
    <hyperlink ref="A898" r:id="rId897" display="https://www.banksbd.org/agbk/chapri-bazar-branch-3745.html" xr:uid="{5A6A0B48-784D-40FC-9550-9C89288CABEA}"/>
    <hyperlink ref="A899" r:id="rId898" display="https://www.banksbd.org/agbk/dhuburia-branch-3786.html" xr:uid="{F736883C-40EC-4A2D-867F-90934BCF7EDF}"/>
    <hyperlink ref="A900" r:id="rId899" display="https://www.banksbd.org/agbk/ghatail-branch-3831.html" xr:uid="{42D661D8-76F4-4EC8-9513-1196A3A1017B}"/>
    <hyperlink ref="A901" r:id="rId900" display="https://www.banksbd.org/agbk/gopalpur-branch-3832.html" xr:uid="{96743B1C-FFF1-4744-93C9-1AEF42BE20C7}"/>
    <hyperlink ref="A902" r:id="rId901" display="https://www.banksbd.org/agbk/hemnagar-branch-3858.html" xr:uid="{1C22BD65-469D-4782-8016-5E6B1F101F30}"/>
    <hyperlink ref="A903" r:id="rId902" display="https://www.banksbd.org/agbk/jamurki-branch-3900.html" xr:uid="{AB04A94E-40F4-4AEC-8696-2AB15CB1804F}"/>
    <hyperlink ref="A904" r:id="rId903" display="https://www.banksbd.org/agbk/kanchanpur-branch-3981.html" xr:uid="{F12E4A32-6C54-49E3-B2A9-6872BDE1A062}"/>
    <hyperlink ref="A905" r:id="rId904" display="https://www.banksbd.org/agbk/karatia-branch-3982.html" xr:uid="{AED759CF-C720-4F08-8FA0-05C36F007515}"/>
    <hyperlink ref="A906" r:id="rId905" display="https://www.banksbd.org/agbk/kawaljani-branch-3983.html" xr:uid="{B36CBC73-E345-4792-B1AA-D6D9253B61D2}"/>
    <hyperlink ref="A907" r:id="rId906" display="https://www.banksbd.org/agbk/madhupur-branch-4079.html" xr:uid="{CB274769-DE84-4B2F-9DBA-ACC33A5CD4BB}"/>
    <hyperlink ref="A908" r:id="rId907" display="https://www.banksbd.org/agbk/mirzapur-branch-4081.html" xr:uid="{C05E7D04-FE2A-4987-8972-86FF5CAB6FAD}"/>
    <hyperlink ref="A909" r:id="rId908" display="https://www.banksbd.org/agbk/mirzapur-cadet-college-branch-4080.html" xr:uid="{1A1FED86-23FB-4306-86CB-3577932B26DC}"/>
    <hyperlink ref="A910" r:id="rId909" display="https://www.banksbd.org/agbk/mohera-branch-4082.html" xr:uid="{6E2EA08A-26A6-444E-BFF6-5369A81D2CB8}"/>
    <hyperlink ref="A911" r:id="rId910" display="https://www.banksbd.org/agbk/mymensingh-road-branch-4083.html" xr:uid="{075CAEAC-F057-45F6-9F97-4F9FDA3F1857}"/>
    <hyperlink ref="A912" r:id="rId911" display="https://www.banksbd.org/agbk/nagarpur-branch-4147.html" xr:uid="{AD7C3CC7-4B43-4606-9026-9887D1612E7B}"/>
    <hyperlink ref="A913" r:id="rId912" display="https://www.banksbd.org/agbk/nalua-bazar-branch-4148.html" xr:uid="{11050D77-97C7-48DC-83DA-C4FEFC179F56}"/>
    <hyperlink ref="A914" r:id="rId913" display="https://www.banksbd.org/agbk/sakhipur-branch-4350.html" xr:uid="{CEEF8DB2-41D1-4A54-BE7D-D84B90BDCE26}"/>
    <hyperlink ref="A915" r:id="rId914" display="https://www.banksbd.org/agbk/shalimabad-branch-4351.html" xr:uid="{FF1857EA-74CA-463C-AED4-F2579183FD8D}"/>
    <hyperlink ref="A916" r:id="rId915" display="https://www.banksbd.org/agbk/suruj-bazar-branch-4352.html" xr:uid="{7E156D82-4411-47B7-926B-2D8603169111}"/>
    <hyperlink ref="A917" r:id="rId916" display="https://www.banksbd.org/agbk/tangail-branch-4379.html" xr:uid="{05A2FCFC-750F-4730-A028-F2A94258DB59}"/>
    <hyperlink ref="A918" r:id="rId917" display="https://www.banksbd.org/agbk/warshi-branch-4394.html" xr:uid="{3D2A91C0-E87D-4A9F-8AE2-EACD01075AC1}"/>
    <hyperlink ref="A919" r:id="rId918" display="https://www.banksbd.org/agbk/begunbari-branch-319.html" xr:uid="{F55331A8-C02C-47CB-B17B-4AA2AC04816F}"/>
    <hyperlink ref="A920" r:id="rId919" display="https://www.banksbd.org/agbk/haripur-branch-3859.html" xr:uid="{D7B4842B-9CCC-471E-898E-264F895DADE3}"/>
    <hyperlink ref="A921" r:id="rId920" display="https://www.banksbd.org/agbk/munshirhat-branch-4084.html" xr:uid="{0E5C11CC-F6FB-4A89-81D3-2A2532C3D606}"/>
    <hyperlink ref="A922" r:id="rId921" display="https://www.banksbd.org/agbk/thakurgaon-branch-4380.html" xr:uid="{2CFA5A47-68DB-4B3B-AB7C-912F6E143653}"/>
  </hyperlinks>
  <pageMargins left="0.7" right="0.7" top="0.75" bottom="0.75" header="0.3" footer="0.3"/>
  <tableParts count="2">
    <tablePart r:id="rId922"/>
    <tablePart r:id="rId92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7CCF9-DBF0-49F6-8894-062E42C39506}">
  <dimension ref="A1:D982"/>
  <sheetViews>
    <sheetView workbookViewId="0">
      <selection activeCell="I964" sqref="I964"/>
    </sheetView>
  </sheetViews>
  <sheetFormatPr defaultRowHeight="15"/>
  <cols>
    <col min="1" max="1" width="28.85546875" bestFit="1" customWidth="1"/>
    <col min="2" max="2" width="44.7109375" bestFit="1" customWidth="1"/>
    <col min="3" max="3" width="57" customWidth="1"/>
    <col min="4" max="4" width="36" bestFit="1" customWidth="1"/>
  </cols>
  <sheetData>
    <row r="1" spans="1:4" ht="16.5" thickTop="1" thickBot="1">
      <c r="A1" s="126" t="s">
        <v>6</v>
      </c>
      <c r="B1" s="138" t="s">
        <v>2</v>
      </c>
      <c r="C1" s="155" t="s">
        <v>4297</v>
      </c>
      <c r="D1" s="155" t="s">
        <v>4298</v>
      </c>
    </row>
    <row r="2" spans="1:4" ht="16.5" thickTop="1" thickBot="1">
      <c r="A2" s="123" t="s">
        <v>10</v>
      </c>
      <c r="B2" s="139" t="s">
        <v>8</v>
      </c>
      <c r="C2" s="96" t="s">
        <v>2410</v>
      </c>
      <c r="D2" t="s">
        <v>4299</v>
      </c>
    </row>
    <row r="3" spans="1:4" ht="16.5" thickTop="1" thickBot="1">
      <c r="A3" s="124" t="s">
        <v>13</v>
      </c>
      <c r="B3" s="140" t="s">
        <v>11</v>
      </c>
      <c r="C3" s="96" t="s">
        <v>4178</v>
      </c>
      <c r="D3" t="s">
        <v>4300</v>
      </c>
    </row>
    <row r="4" spans="1:4" ht="16.5" thickTop="1" thickBot="1">
      <c r="A4" s="123" t="s">
        <v>16</v>
      </c>
      <c r="B4" s="139" t="s">
        <v>14</v>
      </c>
      <c r="C4" s="96" t="s">
        <v>2592</v>
      </c>
      <c r="D4" t="s">
        <v>4301</v>
      </c>
    </row>
    <row r="5" spans="1:4" ht="16.5" thickTop="1" thickBot="1">
      <c r="A5" s="124" t="s">
        <v>19</v>
      </c>
      <c r="B5" s="140" t="s">
        <v>17</v>
      </c>
      <c r="C5" s="96" t="s">
        <v>2565</v>
      </c>
      <c r="D5" t="s">
        <v>4302</v>
      </c>
    </row>
    <row r="6" spans="1:4" ht="16.5" thickTop="1" thickBot="1">
      <c r="A6" s="123" t="s">
        <v>21</v>
      </c>
      <c r="B6" s="139" t="s">
        <v>20</v>
      </c>
      <c r="C6" s="96" t="s">
        <v>2651</v>
      </c>
      <c r="D6" t="s">
        <v>4303</v>
      </c>
    </row>
    <row r="7" spans="1:4" ht="16.5" thickTop="1" thickBot="1">
      <c r="A7" s="124" t="s">
        <v>19</v>
      </c>
      <c r="B7" s="140" t="s">
        <v>22</v>
      </c>
      <c r="C7" s="96" t="s">
        <v>2565</v>
      </c>
      <c r="D7" t="s">
        <v>4304</v>
      </c>
    </row>
    <row r="8" spans="1:4" ht="16.5" thickTop="1" thickBot="1">
      <c r="A8" s="123" t="s">
        <v>19</v>
      </c>
      <c r="B8" s="139" t="s">
        <v>23</v>
      </c>
      <c r="C8" s="96" t="s">
        <v>2565</v>
      </c>
      <c r="D8" t="s">
        <v>4305</v>
      </c>
    </row>
    <row r="9" spans="1:4" ht="16.5" thickTop="1" thickBot="1">
      <c r="A9" s="124" t="s">
        <v>24</v>
      </c>
      <c r="B9" s="140" t="s">
        <v>18</v>
      </c>
      <c r="C9" s="96" t="s">
        <v>2555</v>
      </c>
      <c r="D9" t="s">
        <v>4306</v>
      </c>
    </row>
    <row r="10" spans="1:4" ht="16.5" thickTop="1" thickBot="1">
      <c r="A10" s="123" t="s">
        <v>26</v>
      </c>
      <c r="B10" s="139" t="s">
        <v>25</v>
      </c>
      <c r="C10" s="96" t="s">
        <v>2548</v>
      </c>
      <c r="D10" t="s">
        <v>4307</v>
      </c>
    </row>
    <row r="11" spans="1:4" ht="16.5" thickTop="1" thickBot="1">
      <c r="A11" s="124" t="s">
        <v>19</v>
      </c>
      <c r="B11" s="140" t="s">
        <v>19</v>
      </c>
      <c r="C11" s="96" t="s">
        <v>2565</v>
      </c>
      <c r="D11" t="s">
        <v>4308</v>
      </c>
    </row>
    <row r="12" spans="1:4" ht="16.5" thickTop="1" thickBot="1">
      <c r="A12" s="123" t="s">
        <v>24</v>
      </c>
      <c r="B12" s="139" t="s">
        <v>27</v>
      </c>
      <c r="C12" s="96" t="s">
        <v>2559</v>
      </c>
      <c r="D12" t="s">
        <v>4309</v>
      </c>
    </row>
    <row r="13" spans="1:4" ht="16.5" thickTop="1" thickBot="1">
      <c r="A13" s="124" t="s">
        <v>29</v>
      </c>
      <c r="B13" s="140" t="s">
        <v>28</v>
      </c>
      <c r="C13" s="96" t="s">
        <v>2550</v>
      </c>
      <c r="D13" t="s">
        <v>4310</v>
      </c>
    </row>
    <row r="14" spans="1:4" ht="16.5" thickTop="1" thickBot="1">
      <c r="A14" s="123" t="s">
        <v>19</v>
      </c>
      <c r="B14" s="139" t="s">
        <v>30</v>
      </c>
      <c r="C14" s="96" t="s">
        <v>2565</v>
      </c>
      <c r="D14" t="s">
        <v>4311</v>
      </c>
    </row>
    <row r="15" spans="1:4" ht="16.5" thickTop="1" thickBot="1">
      <c r="A15" s="124" t="s">
        <v>24</v>
      </c>
      <c r="B15" s="140" t="s">
        <v>31</v>
      </c>
      <c r="C15" s="96" t="s">
        <v>2573</v>
      </c>
      <c r="D15" t="s">
        <v>4312</v>
      </c>
    </row>
    <row r="16" spans="1:4" ht="16.5" thickTop="1" thickBot="1">
      <c r="A16" s="123" t="s">
        <v>33</v>
      </c>
      <c r="B16" s="139" t="s">
        <v>32</v>
      </c>
      <c r="C16" s="96" t="s">
        <v>2557</v>
      </c>
      <c r="D16" t="s">
        <v>4313</v>
      </c>
    </row>
    <row r="17" spans="1:4" ht="16.5" thickTop="1" thickBot="1">
      <c r="A17" s="124" t="s">
        <v>26</v>
      </c>
      <c r="B17" s="140" t="s">
        <v>34</v>
      </c>
      <c r="C17" s="96" t="s">
        <v>2548</v>
      </c>
      <c r="D17" t="s">
        <v>4314</v>
      </c>
    </row>
    <row r="18" spans="1:4" ht="16.5" thickTop="1" thickBot="1">
      <c r="A18" s="123" t="s">
        <v>35</v>
      </c>
      <c r="B18" s="139" t="s">
        <v>35</v>
      </c>
      <c r="C18" s="96" t="s">
        <v>2561</v>
      </c>
      <c r="D18" t="s">
        <v>4315</v>
      </c>
    </row>
    <row r="19" spans="1:4" ht="16.5" thickTop="1" thickBot="1">
      <c r="A19" s="124" t="s">
        <v>19</v>
      </c>
      <c r="B19" s="140" t="s">
        <v>36</v>
      </c>
      <c r="C19" s="96" t="s">
        <v>2565</v>
      </c>
      <c r="D19" t="s">
        <v>4316</v>
      </c>
    </row>
    <row r="20" spans="1:4" ht="16.5" thickTop="1" thickBot="1">
      <c r="A20" s="123" t="s">
        <v>37</v>
      </c>
      <c r="B20" s="139" t="s">
        <v>37</v>
      </c>
      <c r="C20" s="96" t="s">
        <v>2546</v>
      </c>
      <c r="D20" t="s">
        <v>4317</v>
      </c>
    </row>
    <row r="21" spans="1:4" ht="16.5" thickTop="1" thickBot="1">
      <c r="A21" s="124" t="s">
        <v>39</v>
      </c>
      <c r="B21" s="140" t="s">
        <v>38</v>
      </c>
      <c r="C21" s="96" t="s">
        <v>2578</v>
      </c>
      <c r="D21" t="s">
        <v>4318</v>
      </c>
    </row>
    <row r="22" spans="1:4" ht="16.5" thickTop="1" thickBot="1">
      <c r="A22" s="123" t="s">
        <v>41</v>
      </c>
      <c r="B22" s="139" t="s">
        <v>40</v>
      </c>
      <c r="C22" s="96" t="s">
        <v>2582</v>
      </c>
      <c r="D22" t="s">
        <v>4319</v>
      </c>
    </row>
    <row r="23" spans="1:4" ht="16.5" thickTop="1" thickBot="1">
      <c r="A23" s="124" t="s">
        <v>39</v>
      </c>
      <c r="B23" s="140" t="s">
        <v>42</v>
      </c>
      <c r="C23" s="96" t="s">
        <v>2584</v>
      </c>
      <c r="D23" t="s">
        <v>4320</v>
      </c>
    </row>
    <row r="24" spans="1:4" ht="16.5" thickTop="1" thickBot="1">
      <c r="A24" s="123" t="s">
        <v>44</v>
      </c>
      <c r="B24" s="139" t="s">
        <v>43</v>
      </c>
      <c r="C24" s="96" t="s">
        <v>2590</v>
      </c>
      <c r="D24" t="s">
        <v>4321</v>
      </c>
    </row>
    <row r="25" spans="1:4" ht="16.5" thickTop="1" thickBot="1">
      <c r="A25" s="124" t="s">
        <v>46</v>
      </c>
      <c r="B25" s="140" t="s">
        <v>45</v>
      </c>
      <c r="C25" s="96" t="s">
        <v>2594</v>
      </c>
      <c r="D25" t="s">
        <v>4322</v>
      </c>
    </row>
    <row r="26" spans="1:4" ht="16.5" thickTop="1" thickBot="1">
      <c r="A26" s="123" t="s">
        <v>48</v>
      </c>
      <c r="B26" s="139" t="s">
        <v>47</v>
      </c>
      <c r="C26" s="96" t="s">
        <v>2596</v>
      </c>
      <c r="D26" t="s">
        <v>4323</v>
      </c>
    </row>
    <row r="27" spans="1:4" ht="16.5" thickTop="1" thickBot="1">
      <c r="A27" s="124" t="s">
        <v>49</v>
      </c>
      <c r="B27" s="140" t="s">
        <v>49</v>
      </c>
      <c r="C27" s="96" t="s">
        <v>2610</v>
      </c>
      <c r="D27" t="s">
        <v>4324</v>
      </c>
    </row>
    <row r="28" spans="1:4" ht="16.5" thickTop="1" thickBot="1">
      <c r="A28" s="123" t="s">
        <v>48</v>
      </c>
      <c r="B28" s="139" t="s">
        <v>50</v>
      </c>
      <c r="C28" s="96" t="s">
        <v>2598</v>
      </c>
      <c r="D28" t="s">
        <v>4325</v>
      </c>
    </row>
    <row r="29" spans="1:4" ht="16.5" thickTop="1" thickBot="1">
      <c r="A29" s="124" t="s">
        <v>48</v>
      </c>
      <c r="B29" s="140" t="s">
        <v>51</v>
      </c>
      <c r="C29" s="96" t="s">
        <v>2602</v>
      </c>
      <c r="D29" t="s">
        <v>4326</v>
      </c>
    </row>
    <row r="30" spans="1:4" ht="16.5" thickTop="1" thickBot="1">
      <c r="A30" s="123" t="s">
        <v>39</v>
      </c>
      <c r="B30" s="139" t="s">
        <v>52</v>
      </c>
      <c r="C30" s="96" t="s">
        <v>3870</v>
      </c>
      <c r="D30" t="s">
        <v>4327</v>
      </c>
    </row>
    <row r="31" spans="1:4" ht="16.5" thickTop="1" thickBot="1">
      <c r="A31" s="124" t="s">
        <v>54</v>
      </c>
      <c r="B31" s="140" t="s">
        <v>53</v>
      </c>
      <c r="C31" s="96" t="s">
        <v>2828</v>
      </c>
      <c r="D31" t="s">
        <v>4328</v>
      </c>
    </row>
    <row r="32" spans="1:4" ht="16.5" thickTop="1" thickBot="1">
      <c r="A32" s="123" t="s">
        <v>46</v>
      </c>
      <c r="B32" s="139" t="s">
        <v>55</v>
      </c>
      <c r="C32" s="96" t="s">
        <v>2608</v>
      </c>
      <c r="D32" t="s">
        <v>4329</v>
      </c>
    </row>
    <row r="33" spans="1:4" ht="16.5" thickTop="1" thickBot="1">
      <c r="A33" s="124" t="s">
        <v>39</v>
      </c>
      <c r="B33" s="140" t="s">
        <v>56</v>
      </c>
      <c r="C33" s="96" t="s">
        <v>2450</v>
      </c>
      <c r="D33" t="s">
        <v>4330</v>
      </c>
    </row>
    <row r="34" spans="1:4" ht="16.5" thickTop="1" thickBot="1">
      <c r="A34" s="123" t="s">
        <v>39</v>
      </c>
      <c r="B34" s="139" t="s">
        <v>57</v>
      </c>
      <c r="C34" s="96" t="s">
        <v>2614</v>
      </c>
      <c r="D34" t="s">
        <v>4331</v>
      </c>
    </row>
    <row r="35" spans="1:4" ht="16.5" thickTop="1" thickBot="1">
      <c r="A35" s="124" t="s">
        <v>41</v>
      </c>
      <c r="B35" s="140" t="s">
        <v>58</v>
      </c>
      <c r="C35" s="96" t="s">
        <v>2586</v>
      </c>
      <c r="D35" t="s">
        <v>4332</v>
      </c>
    </row>
    <row r="36" spans="1:4" ht="16.5" thickTop="1" thickBot="1">
      <c r="A36" s="123" t="s">
        <v>41</v>
      </c>
      <c r="B36" s="139" t="s">
        <v>59</v>
      </c>
      <c r="C36" s="96" t="s">
        <v>2600</v>
      </c>
      <c r="D36" t="s">
        <v>4333</v>
      </c>
    </row>
    <row r="37" spans="1:4" ht="16.5" thickTop="1" thickBot="1">
      <c r="A37" s="124" t="s">
        <v>44</v>
      </c>
      <c r="B37" s="140" t="s">
        <v>60</v>
      </c>
      <c r="C37" s="96" t="s">
        <v>2590</v>
      </c>
      <c r="D37" t="s">
        <v>4334</v>
      </c>
    </row>
    <row r="38" spans="1:4" ht="16.5" thickTop="1" thickBot="1">
      <c r="A38" s="123" t="s">
        <v>46</v>
      </c>
      <c r="B38" s="139" t="s">
        <v>61</v>
      </c>
      <c r="C38" s="96" t="s">
        <v>2580</v>
      </c>
      <c r="D38" t="s">
        <v>4335</v>
      </c>
    </row>
    <row r="39" spans="1:4" ht="16.5" thickTop="1" thickBot="1">
      <c r="A39" s="124" t="s">
        <v>63</v>
      </c>
      <c r="B39" s="140" t="s">
        <v>62</v>
      </c>
      <c r="C39" s="96" t="s">
        <v>2576</v>
      </c>
      <c r="D39" t="s">
        <v>4336</v>
      </c>
    </row>
    <row r="40" spans="1:4" ht="16.5" thickTop="1" thickBot="1">
      <c r="A40" s="123" t="s">
        <v>39</v>
      </c>
      <c r="B40" s="139" t="s">
        <v>64</v>
      </c>
      <c r="C40" s="96" t="s">
        <v>2588</v>
      </c>
      <c r="D40" t="s">
        <v>4337</v>
      </c>
    </row>
    <row r="41" spans="1:4" ht="16.5" thickTop="1" thickBot="1">
      <c r="A41" s="124" t="s">
        <v>66</v>
      </c>
      <c r="B41" s="140" t="s">
        <v>65</v>
      </c>
      <c r="C41" s="96" t="s">
        <v>2752</v>
      </c>
      <c r="D41" t="s">
        <v>4338</v>
      </c>
    </row>
    <row r="42" spans="1:4" ht="16.5" thickTop="1" thickBot="1">
      <c r="A42" s="123" t="s">
        <v>68</v>
      </c>
      <c r="B42" s="139" t="s">
        <v>67</v>
      </c>
      <c r="C42" s="96" t="s">
        <v>2675</v>
      </c>
      <c r="D42" t="s">
        <v>4339</v>
      </c>
    </row>
    <row r="43" spans="1:4" ht="16.5" thickTop="1" thickBot="1">
      <c r="A43" s="124" t="s">
        <v>70</v>
      </c>
      <c r="B43" s="140" t="s">
        <v>69</v>
      </c>
      <c r="C43" s="96" t="s">
        <v>4182</v>
      </c>
      <c r="D43" t="s">
        <v>4340</v>
      </c>
    </row>
    <row r="44" spans="1:4" ht="16.5" thickTop="1" thickBot="1">
      <c r="A44" s="123" t="s">
        <v>70</v>
      </c>
      <c r="B44" s="139" t="s">
        <v>71</v>
      </c>
      <c r="C44" s="96" t="s">
        <v>2657</v>
      </c>
      <c r="D44" t="s">
        <v>4341</v>
      </c>
    </row>
    <row r="45" spans="1:4" ht="16.5" thickTop="1" thickBot="1">
      <c r="A45" s="124" t="s">
        <v>73</v>
      </c>
      <c r="B45" s="140" t="s">
        <v>72</v>
      </c>
      <c r="C45" s="96" t="s">
        <v>2659</v>
      </c>
      <c r="D45" t="s">
        <v>4342</v>
      </c>
    </row>
    <row r="46" spans="1:4" ht="16.5" thickTop="1" thickBot="1">
      <c r="A46" s="123" t="s">
        <v>74</v>
      </c>
      <c r="B46" s="139" t="s">
        <v>74</v>
      </c>
      <c r="C46" s="96" t="s">
        <v>2766</v>
      </c>
      <c r="D46" t="s">
        <v>4343</v>
      </c>
    </row>
    <row r="47" spans="1:4" ht="16.5" thickTop="1" thickBot="1">
      <c r="A47" s="124" t="s">
        <v>76</v>
      </c>
      <c r="B47" s="140" t="s">
        <v>75</v>
      </c>
      <c r="C47" s="96" t="s">
        <v>2665</v>
      </c>
      <c r="D47" t="s">
        <v>4344</v>
      </c>
    </row>
    <row r="48" spans="1:4" ht="16.5" thickTop="1" thickBot="1">
      <c r="A48" s="123" t="s">
        <v>74</v>
      </c>
      <c r="B48" s="139" t="s">
        <v>77</v>
      </c>
      <c r="C48" s="96" t="s">
        <v>2766</v>
      </c>
      <c r="D48" t="s">
        <v>4345</v>
      </c>
    </row>
    <row r="49" spans="1:4" ht="16.5" thickTop="1" thickBot="1">
      <c r="A49" s="124" t="s">
        <v>74</v>
      </c>
      <c r="B49" s="140" t="s">
        <v>78</v>
      </c>
      <c r="C49" s="96" t="s">
        <v>2766</v>
      </c>
      <c r="D49" t="s">
        <v>4346</v>
      </c>
    </row>
    <row r="50" spans="1:4" ht="16.5" thickTop="1" thickBot="1">
      <c r="A50" s="123" t="s">
        <v>80</v>
      </c>
      <c r="B50" s="139" t="s">
        <v>79</v>
      </c>
      <c r="C50" s="96" t="s">
        <v>2669</v>
      </c>
      <c r="D50" t="s">
        <v>4347</v>
      </c>
    </row>
    <row r="51" spans="1:4" ht="16.5" thickTop="1" thickBot="1">
      <c r="A51" s="124" t="s">
        <v>82</v>
      </c>
      <c r="B51" s="140" t="s">
        <v>81</v>
      </c>
      <c r="C51" s="96" t="s">
        <v>2437</v>
      </c>
      <c r="D51" t="s">
        <v>4348</v>
      </c>
    </row>
    <row r="52" spans="1:4" ht="16.5" thickTop="1" thickBot="1">
      <c r="A52" s="123" t="s">
        <v>84</v>
      </c>
      <c r="B52" s="139" t="s">
        <v>83</v>
      </c>
      <c r="C52" s="96" t="s">
        <v>2689</v>
      </c>
      <c r="D52" t="s">
        <v>4349</v>
      </c>
    </row>
    <row r="53" spans="1:4" ht="16.5" thickTop="1" thickBot="1">
      <c r="A53" s="124" t="s">
        <v>86</v>
      </c>
      <c r="B53" s="140" t="s">
        <v>85</v>
      </c>
      <c r="C53" s="96" t="s">
        <v>4184</v>
      </c>
      <c r="D53" t="s">
        <v>4350</v>
      </c>
    </row>
    <row r="54" spans="1:4" ht="16.5" thickTop="1" thickBot="1">
      <c r="A54" s="123" t="s">
        <v>88</v>
      </c>
      <c r="B54" s="139" t="s">
        <v>87</v>
      </c>
      <c r="C54" s="96" t="s">
        <v>2693</v>
      </c>
      <c r="D54" t="s">
        <v>4351</v>
      </c>
    </row>
    <row r="55" spans="1:4" ht="16.5" thickTop="1" thickBot="1">
      <c r="A55" s="124" t="s">
        <v>91</v>
      </c>
      <c r="B55" s="140" t="s">
        <v>89</v>
      </c>
      <c r="C55" s="96" t="s">
        <v>3108</v>
      </c>
      <c r="D55" t="s">
        <v>4352</v>
      </c>
    </row>
    <row r="56" spans="1:4" ht="16.5" thickTop="1" thickBot="1">
      <c r="A56" s="123" t="s">
        <v>70</v>
      </c>
      <c r="B56" s="139" t="s">
        <v>92</v>
      </c>
      <c r="C56" s="96" t="s">
        <v>2695</v>
      </c>
      <c r="D56" t="s">
        <v>4353</v>
      </c>
    </row>
    <row r="57" spans="1:4" ht="16.5" thickTop="1" thickBot="1">
      <c r="A57" s="124" t="s">
        <v>84</v>
      </c>
      <c r="B57" s="140" t="s">
        <v>93</v>
      </c>
      <c r="C57" s="96" t="s">
        <v>2699</v>
      </c>
      <c r="D57" t="s">
        <v>4354</v>
      </c>
    </row>
    <row r="58" spans="1:4" ht="16.5" thickTop="1" thickBot="1">
      <c r="A58" s="123" t="s">
        <v>95</v>
      </c>
      <c r="B58" s="139" t="s">
        <v>94</v>
      </c>
      <c r="C58" s="96" t="s">
        <v>2704</v>
      </c>
      <c r="D58" t="s">
        <v>4355</v>
      </c>
    </row>
    <row r="59" spans="1:4" ht="16.5" thickTop="1" thickBot="1">
      <c r="A59" s="124" t="s">
        <v>97</v>
      </c>
      <c r="B59" s="140" t="s">
        <v>96</v>
      </c>
      <c r="C59" s="96" t="s">
        <v>4185</v>
      </c>
      <c r="D59" t="s">
        <v>4356</v>
      </c>
    </row>
    <row r="60" spans="1:4" ht="16.5" thickTop="1" thickBot="1">
      <c r="A60" s="123" t="s">
        <v>99</v>
      </c>
      <c r="B60" s="139" t="s">
        <v>98</v>
      </c>
      <c r="C60" s="96" t="s">
        <v>2707</v>
      </c>
      <c r="D60" t="s">
        <v>4357</v>
      </c>
    </row>
    <row r="61" spans="1:4" ht="16.5" thickTop="1" thickBot="1">
      <c r="A61" s="124" t="s">
        <v>101</v>
      </c>
      <c r="B61" s="140" t="s">
        <v>100</v>
      </c>
      <c r="C61" s="96" t="s">
        <v>4187</v>
      </c>
      <c r="D61" t="s">
        <v>4358</v>
      </c>
    </row>
    <row r="62" spans="1:4" ht="16.5" thickTop="1" thickBot="1">
      <c r="A62" s="123" t="s">
        <v>97</v>
      </c>
      <c r="B62" s="139" t="s">
        <v>102</v>
      </c>
      <c r="C62" s="96" t="s">
        <v>2713</v>
      </c>
      <c r="D62" t="s">
        <v>4359</v>
      </c>
    </row>
    <row r="63" spans="1:4" ht="16.5" thickTop="1" thickBot="1">
      <c r="A63" s="124" t="s">
        <v>70</v>
      </c>
      <c r="B63" s="140" t="s">
        <v>103</v>
      </c>
      <c r="C63" s="96" t="s">
        <v>2715</v>
      </c>
      <c r="D63" t="s">
        <v>4360</v>
      </c>
    </row>
    <row r="64" spans="1:4" ht="16.5" thickTop="1" thickBot="1">
      <c r="A64" s="123" t="s">
        <v>82</v>
      </c>
      <c r="B64" s="139" t="s">
        <v>104</v>
      </c>
      <c r="C64" s="96" t="s">
        <v>2437</v>
      </c>
      <c r="D64" t="s">
        <v>4361</v>
      </c>
    </row>
    <row r="65" spans="1:4" ht="16.5" thickTop="1" thickBot="1">
      <c r="A65" s="124" t="s">
        <v>70</v>
      </c>
      <c r="B65" s="140" t="s">
        <v>105</v>
      </c>
      <c r="C65" s="96" t="s">
        <v>2721</v>
      </c>
      <c r="D65" t="s">
        <v>4362</v>
      </c>
    </row>
    <row r="66" spans="1:4" ht="16.5" thickTop="1" thickBot="1">
      <c r="A66" s="123" t="s">
        <v>70</v>
      </c>
      <c r="B66" s="139" t="s">
        <v>106</v>
      </c>
      <c r="C66" s="96" t="s">
        <v>2726</v>
      </c>
      <c r="D66" t="s">
        <v>4363</v>
      </c>
    </row>
    <row r="67" spans="1:4" ht="16.5" thickTop="1" thickBot="1">
      <c r="A67" s="124" t="s">
        <v>107</v>
      </c>
      <c r="B67" s="140" t="s">
        <v>11</v>
      </c>
      <c r="C67" s="96" t="s">
        <v>2683</v>
      </c>
      <c r="D67" t="s">
        <v>4364</v>
      </c>
    </row>
    <row r="68" spans="1:4" ht="16.5" thickTop="1" thickBot="1">
      <c r="A68" s="123" t="s">
        <v>73</v>
      </c>
      <c r="B68" s="139" t="s">
        <v>108</v>
      </c>
      <c r="C68" s="96" t="s">
        <v>2742</v>
      </c>
      <c r="D68" t="s">
        <v>4365</v>
      </c>
    </row>
    <row r="69" spans="1:4" ht="16.5" thickTop="1" thickBot="1">
      <c r="A69" s="124" t="s">
        <v>70</v>
      </c>
      <c r="B69" s="140" t="s">
        <v>109</v>
      </c>
      <c r="C69" s="96" t="s">
        <v>2744</v>
      </c>
      <c r="D69" t="s">
        <v>4366</v>
      </c>
    </row>
    <row r="70" spans="1:4" ht="16.5" thickTop="1" thickBot="1">
      <c r="A70" s="123" t="s">
        <v>110</v>
      </c>
      <c r="B70" s="139" t="s">
        <v>110</v>
      </c>
      <c r="C70" s="96" t="s">
        <v>2745</v>
      </c>
      <c r="D70" t="s">
        <v>4367</v>
      </c>
    </row>
    <row r="71" spans="1:4" ht="16.5" thickTop="1" thickBot="1">
      <c r="A71" s="124" t="s">
        <v>112</v>
      </c>
      <c r="B71" s="140" t="s">
        <v>111</v>
      </c>
      <c r="C71" s="96" t="s">
        <v>2685</v>
      </c>
      <c r="D71" t="s">
        <v>4368</v>
      </c>
    </row>
    <row r="72" spans="1:4" ht="16.5" thickTop="1" thickBot="1">
      <c r="A72" s="123" t="s">
        <v>66</v>
      </c>
      <c r="B72" s="139" t="s">
        <v>113</v>
      </c>
      <c r="C72" s="96" t="s">
        <v>2752</v>
      </c>
      <c r="D72" t="s">
        <v>4369</v>
      </c>
    </row>
    <row r="73" spans="1:4" ht="16.5" thickTop="1" thickBot="1">
      <c r="A73" s="124" t="s">
        <v>115</v>
      </c>
      <c r="B73" s="140" t="s">
        <v>114</v>
      </c>
      <c r="C73" s="96" t="s">
        <v>2638</v>
      </c>
      <c r="D73" t="s">
        <v>4370</v>
      </c>
    </row>
    <row r="74" spans="1:4" ht="16.5" thickTop="1" thickBot="1">
      <c r="A74" s="123" t="s">
        <v>115</v>
      </c>
      <c r="B74" s="139" t="s">
        <v>115</v>
      </c>
      <c r="C74" s="96" t="s">
        <v>2638</v>
      </c>
      <c r="D74" t="s">
        <v>4371</v>
      </c>
    </row>
    <row r="75" spans="1:4" ht="16.5" thickTop="1" thickBot="1">
      <c r="A75" s="124" t="s">
        <v>99</v>
      </c>
      <c r="B75" s="140" t="s">
        <v>116</v>
      </c>
      <c r="C75" s="96" t="s">
        <v>2765</v>
      </c>
      <c r="D75" t="s">
        <v>4372</v>
      </c>
    </row>
    <row r="76" spans="1:4" ht="16.5" thickTop="1" thickBot="1">
      <c r="A76" s="123" t="s">
        <v>101</v>
      </c>
      <c r="B76" s="139" t="s">
        <v>117</v>
      </c>
      <c r="C76" s="96" t="s">
        <v>2768</v>
      </c>
      <c r="D76" t="s">
        <v>4373</v>
      </c>
    </row>
    <row r="77" spans="1:4" ht="16.5" thickTop="1" thickBot="1">
      <c r="A77" s="124" t="s">
        <v>115</v>
      </c>
      <c r="B77" s="140" t="s">
        <v>118</v>
      </c>
      <c r="C77" s="96" t="s">
        <v>2638</v>
      </c>
      <c r="D77" t="s">
        <v>4374</v>
      </c>
    </row>
    <row r="78" spans="1:4" ht="16.5" thickTop="1" thickBot="1">
      <c r="A78" s="123" t="s">
        <v>120</v>
      </c>
      <c r="B78" s="139" t="s">
        <v>119</v>
      </c>
      <c r="C78" s="96" t="s">
        <v>2705</v>
      </c>
      <c r="D78" t="s">
        <v>4375</v>
      </c>
    </row>
    <row r="79" spans="1:4" ht="16.5" thickTop="1" thickBot="1">
      <c r="A79" s="124" t="s">
        <v>101</v>
      </c>
      <c r="B79" s="140" t="s">
        <v>121</v>
      </c>
      <c r="C79" s="96" t="s">
        <v>4188</v>
      </c>
    </row>
    <row r="80" spans="1:4" ht="16.5" thickTop="1" thickBot="1">
      <c r="A80" s="123" t="s">
        <v>120</v>
      </c>
      <c r="B80" s="139" t="s">
        <v>122</v>
      </c>
      <c r="C80" s="96" t="s">
        <v>2705</v>
      </c>
      <c r="D80" t="s">
        <v>4376</v>
      </c>
    </row>
    <row r="81" spans="1:4" ht="16.5" thickTop="1" thickBot="1">
      <c r="A81" s="124" t="s">
        <v>101</v>
      </c>
      <c r="B81" s="140" t="s">
        <v>123</v>
      </c>
      <c r="C81" s="96" t="s">
        <v>2645</v>
      </c>
      <c r="D81" t="s">
        <v>4377</v>
      </c>
    </row>
    <row r="82" spans="1:4" ht="16.5" thickTop="1" thickBot="1">
      <c r="A82" s="123" t="s">
        <v>68</v>
      </c>
      <c r="B82" s="139" t="s">
        <v>124</v>
      </c>
      <c r="C82" s="96" t="s">
        <v>2770</v>
      </c>
      <c r="D82" t="s">
        <v>4378</v>
      </c>
    </row>
    <row r="83" spans="1:4" ht="16.5" thickTop="1" thickBot="1">
      <c r="A83" s="124" t="s">
        <v>126</v>
      </c>
      <c r="B83" s="140" t="s">
        <v>125</v>
      </c>
      <c r="C83" s="96" t="s">
        <v>2724</v>
      </c>
      <c r="D83" t="s">
        <v>4379</v>
      </c>
    </row>
    <row r="84" spans="1:4" ht="16.5" thickTop="1" thickBot="1">
      <c r="A84" s="123" t="s">
        <v>120</v>
      </c>
      <c r="B84" s="139" t="s">
        <v>127</v>
      </c>
      <c r="C84" s="96" t="s">
        <v>2705</v>
      </c>
      <c r="D84" t="s">
        <v>4380</v>
      </c>
    </row>
    <row r="85" spans="1:4" ht="16.5" thickTop="1" thickBot="1">
      <c r="A85" s="124" t="s">
        <v>73</v>
      </c>
      <c r="B85" s="140" t="s">
        <v>128</v>
      </c>
      <c r="C85" s="96" t="s">
        <v>2763</v>
      </c>
      <c r="D85" t="s">
        <v>4381</v>
      </c>
    </row>
    <row r="86" spans="1:4" ht="16.5" thickTop="1" thickBot="1">
      <c r="A86" s="123" t="s">
        <v>126</v>
      </c>
      <c r="B86" s="139" t="s">
        <v>129</v>
      </c>
      <c r="C86" s="96" t="s">
        <v>2728</v>
      </c>
      <c r="D86" t="s">
        <v>4382</v>
      </c>
    </row>
    <row r="87" spans="1:4" ht="16.5" thickTop="1" thickBot="1">
      <c r="A87" s="124" t="s">
        <v>131</v>
      </c>
      <c r="B87" s="140" t="s">
        <v>130</v>
      </c>
      <c r="C87" s="96" t="s">
        <v>2661</v>
      </c>
      <c r="D87" t="s">
        <v>4383</v>
      </c>
    </row>
    <row r="88" spans="1:4" ht="16.5" thickTop="1" thickBot="1">
      <c r="A88" s="123" t="s">
        <v>95</v>
      </c>
      <c r="B88" s="139" t="s">
        <v>132</v>
      </c>
      <c r="C88" s="96" t="s">
        <v>2653</v>
      </c>
      <c r="D88" t="s">
        <v>4384</v>
      </c>
    </row>
    <row r="89" spans="1:4" ht="16.5" thickTop="1" thickBot="1">
      <c r="A89" s="124" t="s">
        <v>134</v>
      </c>
      <c r="B89" s="140" t="s">
        <v>133</v>
      </c>
      <c r="C89" s="96" t="s">
        <v>2679</v>
      </c>
      <c r="D89" t="s">
        <v>4385</v>
      </c>
    </row>
    <row r="90" spans="1:4" ht="16.5" thickTop="1" thickBot="1">
      <c r="A90" s="123" t="s">
        <v>74</v>
      </c>
      <c r="B90" s="139" t="s">
        <v>135</v>
      </c>
      <c r="C90" s="96" t="s">
        <v>2766</v>
      </c>
      <c r="D90" t="s">
        <v>4386</v>
      </c>
    </row>
    <row r="91" spans="1:4" ht="16.5" thickTop="1" thickBot="1">
      <c r="A91" s="124" t="s">
        <v>66</v>
      </c>
      <c r="B91" s="140" t="s">
        <v>136</v>
      </c>
      <c r="C91" s="96" t="s">
        <v>2752</v>
      </c>
      <c r="D91" t="s">
        <v>4387</v>
      </c>
    </row>
    <row r="92" spans="1:4" ht="16.5" thickTop="1" thickBot="1">
      <c r="A92" s="123" t="s">
        <v>70</v>
      </c>
      <c r="B92" s="139" t="s">
        <v>137</v>
      </c>
      <c r="C92" s="96" t="s">
        <v>2748</v>
      </c>
      <c r="D92" t="s">
        <v>4388</v>
      </c>
    </row>
    <row r="93" spans="1:4" ht="16.5" thickTop="1" thickBot="1">
      <c r="A93" s="124" t="s">
        <v>120</v>
      </c>
      <c r="B93" s="140" t="s">
        <v>120</v>
      </c>
      <c r="C93" s="96" t="s">
        <v>2705</v>
      </c>
      <c r="D93" t="s">
        <v>4389</v>
      </c>
    </row>
    <row r="94" spans="1:4" ht="16.5" thickTop="1" thickBot="1">
      <c r="A94" s="123" t="s">
        <v>101</v>
      </c>
      <c r="B94" s="139" t="s">
        <v>138</v>
      </c>
      <c r="C94" s="96" t="s">
        <v>4188</v>
      </c>
    </row>
    <row r="95" spans="1:4" ht="16.5" thickTop="1" thickBot="1">
      <c r="A95" s="124" t="s">
        <v>140</v>
      </c>
      <c r="B95" s="140" t="s">
        <v>139</v>
      </c>
      <c r="C95" s="96" t="s">
        <v>2757</v>
      </c>
      <c r="D95" t="s">
        <v>4390</v>
      </c>
    </row>
    <row r="96" spans="1:4" ht="16.5" thickTop="1" thickBot="1">
      <c r="A96" s="123" t="s">
        <v>144</v>
      </c>
      <c r="B96" s="139" t="s">
        <v>141</v>
      </c>
      <c r="C96" s="96" t="s">
        <v>4146</v>
      </c>
      <c r="D96" t="s">
        <v>4391</v>
      </c>
    </row>
    <row r="97" spans="1:4" ht="16.5" thickTop="1" thickBot="1">
      <c r="A97" s="124" t="s">
        <v>17</v>
      </c>
      <c r="B97" s="140" t="s">
        <v>17</v>
      </c>
      <c r="C97" s="96" t="s">
        <v>2571</v>
      </c>
      <c r="D97" t="s">
        <v>4392</v>
      </c>
    </row>
    <row r="98" spans="1:4" ht="16.5" thickTop="1" thickBot="1">
      <c r="A98" s="123" t="s">
        <v>148</v>
      </c>
      <c r="B98" s="139" t="s">
        <v>146</v>
      </c>
      <c r="C98" s="96" t="s">
        <v>3616</v>
      </c>
      <c r="D98" t="s">
        <v>4393</v>
      </c>
    </row>
    <row r="99" spans="1:4" ht="16.5" thickTop="1" thickBot="1">
      <c r="A99" s="124" t="s">
        <v>151</v>
      </c>
      <c r="B99" s="140" t="s">
        <v>149</v>
      </c>
      <c r="C99" s="96" t="s">
        <v>3184</v>
      </c>
      <c r="D99" t="s">
        <v>4394</v>
      </c>
    </row>
    <row r="100" spans="1:4" ht="16.5" thickTop="1" thickBot="1">
      <c r="A100" s="123" t="s">
        <v>153</v>
      </c>
      <c r="B100" s="139" t="s">
        <v>152</v>
      </c>
      <c r="C100" s="96" t="s">
        <v>4189</v>
      </c>
      <c r="D100" t="s">
        <v>4395</v>
      </c>
    </row>
    <row r="101" spans="1:4" ht="16.5" thickTop="1" thickBot="1">
      <c r="A101" s="124" t="s">
        <v>155</v>
      </c>
      <c r="B101" s="140" t="s">
        <v>154</v>
      </c>
      <c r="C101" s="96" t="s">
        <v>2792</v>
      </c>
      <c r="D101" t="s">
        <v>4396</v>
      </c>
    </row>
    <row r="102" spans="1:4" ht="16.5" thickTop="1" thickBot="1">
      <c r="A102" s="123" t="s">
        <v>156</v>
      </c>
      <c r="B102" s="139" t="s">
        <v>156</v>
      </c>
      <c r="C102" s="96" t="s">
        <v>3149</v>
      </c>
      <c r="D102" t="s">
        <v>4397</v>
      </c>
    </row>
    <row r="103" spans="1:4" ht="16.5" thickTop="1" thickBot="1">
      <c r="A103" s="124" t="s">
        <v>159</v>
      </c>
      <c r="B103" s="140" t="s">
        <v>158</v>
      </c>
      <c r="C103" s="96" t="s">
        <v>2969</v>
      </c>
      <c r="D103" t="s">
        <v>4398</v>
      </c>
    </row>
    <row r="104" spans="1:4" ht="16.5" thickTop="1" thickBot="1">
      <c r="A104" s="123" t="s">
        <v>161</v>
      </c>
      <c r="B104" s="139" t="s">
        <v>160</v>
      </c>
      <c r="C104" s="96" t="s">
        <v>3612</v>
      </c>
      <c r="D104" t="s">
        <v>4399</v>
      </c>
    </row>
    <row r="105" spans="1:4" ht="16.5" thickTop="1" thickBot="1">
      <c r="A105" s="124" t="s">
        <v>17</v>
      </c>
      <c r="B105" s="140" t="s">
        <v>162</v>
      </c>
      <c r="C105" s="96" t="s">
        <v>2571</v>
      </c>
      <c r="D105" t="s">
        <v>4400</v>
      </c>
    </row>
    <row r="106" spans="1:4" ht="16.5" thickTop="1" thickBot="1">
      <c r="A106" s="123" t="s">
        <v>165</v>
      </c>
      <c r="B106" s="139" t="s">
        <v>163</v>
      </c>
      <c r="C106" s="96" t="s">
        <v>4191</v>
      </c>
      <c r="D106" t="s">
        <v>4401</v>
      </c>
    </row>
    <row r="107" spans="1:4" ht="16.5" thickTop="1" thickBot="1">
      <c r="A107" s="124" t="s">
        <v>165</v>
      </c>
      <c r="B107" s="140" t="s">
        <v>164</v>
      </c>
      <c r="C107" s="96" t="s">
        <v>3935</v>
      </c>
      <c r="D107" t="s">
        <v>4402</v>
      </c>
    </row>
    <row r="108" spans="1:4" ht="16.5" thickTop="1" thickBot="1">
      <c r="A108" s="123" t="s">
        <v>168</v>
      </c>
      <c r="B108" s="139" t="s">
        <v>166</v>
      </c>
      <c r="C108" s="96" t="s">
        <v>3482</v>
      </c>
      <c r="D108" t="s">
        <v>4403</v>
      </c>
    </row>
    <row r="109" spans="1:4" ht="16.5" thickTop="1" thickBot="1">
      <c r="A109" s="124" t="s">
        <v>171</v>
      </c>
      <c r="B109" s="140" t="s">
        <v>169</v>
      </c>
      <c r="C109" s="96" t="s">
        <v>3501</v>
      </c>
      <c r="D109" t="s">
        <v>4404</v>
      </c>
    </row>
    <row r="110" spans="1:4" ht="16.5" thickTop="1" thickBot="1">
      <c r="A110" s="123" t="s">
        <v>173</v>
      </c>
      <c r="B110" s="139" t="s">
        <v>172</v>
      </c>
      <c r="C110" s="96" t="s">
        <v>3280</v>
      </c>
      <c r="D110" t="s">
        <v>4405</v>
      </c>
    </row>
    <row r="111" spans="1:4" ht="16.5" thickTop="1" thickBot="1">
      <c r="A111" s="124" t="s">
        <v>175</v>
      </c>
      <c r="B111" s="140" t="s">
        <v>174</v>
      </c>
      <c r="C111" s="96" t="s">
        <v>2999</v>
      </c>
      <c r="D111" t="s">
        <v>4406</v>
      </c>
    </row>
    <row r="112" spans="1:4" ht="16.5" thickTop="1" thickBot="1">
      <c r="A112" s="123" t="s">
        <v>153</v>
      </c>
      <c r="B112" s="139" t="s">
        <v>176</v>
      </c>
      <c r="C112" s="96" t="s">
        <v>3178</v>
      </c>
      <c r="D112" t="s">
        <v>4407</v>
      </c>
    </row>
    <row r="113" spans="1:4" ht="16.5" thickTop="1" thickBot="1">
      <c r="A113" s="124" t="s">
        <v>179</v>
      </c>
      <c r="B113" s="140" t="s">
        <v>177</v>
      </c>
      <c r="C113" s="96" t="s">
        <v>4003</v>
      </c>
      <c r="D113" t="s">
        <v>4408</v>
      </c>
    </row>
    <row r="114" spans="1:4" ht="16.5" thickTop="1" thickBot="1">
      <c r="A114" s="123" t="s">
        <v>181</v>
      </c>
      <c r="B114" s="139" t="s">
        <v>180</v>
      </c>
      <c r="C114" s="96" t="s">
        <v>4193</v>
      </c>
      <c r="D114" t="s">
        <v>4409</v>
      </c>
    </row>
    <row r="115" spans="1:4" ht="16.5" thickTop="1" thickBot="1">
      <c r="A115" s="124" t="s">
        <v>182</v>
      </c>
      <c r="B115" s="140" t="s">
        <v>182</v>
      </c>
      <c r="C115" s="96" t="s">
        <v>3999</v>
      </c>
      <c r="D115" t="s">
        <v>4410</v>
      </c>
    </row>
    <row r="116" spans="1:4" ht="16.5" thickTop="1" thickBot="1">
      <c r="A116" s="123" t="s">
        <v>184</v>
      </c>
      <c r="B116" s="139" t="s">
        <v>183</v>
      </c>
      <c r="C116" s="96" t="s">
        <v>2799</v>
      </c>
      <c r="D116" t="s">
        <v>4411</v>
      </c>
    </row>
    <row r="117" spans="1:4" ht="16.5" thickTop="1" thickBot="1">
      <c r="A117" s="124" t="s">
        <v>13</v>
      </c>
      <c r="B117" s="140" t="s">
        <v>185</v>
      </c>
      <c r="C117" s="96" t="s">
        <v>2806</v>
      </c>
      <c r="D117" t="s">
        <v>4412</v>
      </c>
    </row>
    <row r="118" spans="1:4" ht="16.5" thickTop="1" thickBot="1">
      <c r="A118" s="123" t="s">
        <v>13</v>
      </c>
      <c r="B118" s="139" t="s">
        <v>186</v>
      </c>
      <c r="C118" s="96" t="s">
        <v>2803</v>
      </c>
      <c r="D118" t="s">
        <v>4413</v>
      </c>
    </row>
    <row r="119" spans="1:4" ht="16.5" thickTop="1" thickBot="1">
      <c r="A119" s="124" t="s">
        <v>184</v>
      </c>
      <c r="B119" s="140" t="s">
        <v>187</v>
      </c>
      <c r="C119" s="96" t="s">
        <v>2805</v>
      </c>
      <c r="D119" t="s">
        <v>4414</v>
      </c>
    </row>
    <row r="120" spans="1:4" ht="16.5" thickTop="1" thickBot="1">
      <c r="A120" s="123" t="s">
        <v>54</v>
      </c>
      <c r="B120" s="139" t="s">
        <v>188</v>
      </c>
      <c r="C120" s="96" t="s">
        <v>2801</v>
      </c>
      <c r="D120" t="s">
        <v>4415</v>
      </c>
    </row>
    <row r="121" spans="1:4" ht="16.5" thickTop="1" thickBot="1">
      <c r="A121" s="124" t="s">
        <v>189</v>
      </c>
      <c r="B121" s="140" t="s">
        <v>189</v>
      </c>
      <c r="C121" s="96" t="s">
        <v>2810</v>
      </c>
      <c r="D121" t="s">
        <v>4416</v>
      </c>
    </row>
    <row r="122" spans="1:4" ht="16.5" thickTop="1" thickBot="1">
      <c r="A122" s="123" t="s">
        <v>54</v>
      </c>
      <c r="B122" s="139" t="s">
        <v>190</v>
      </c>
      <c r="C122" s="96" t="s">
        <v>2816</v>
      </c>
      <c r="D122" t="s">
        <v>4417</v>
      </c>
    </row>
    <row r="123" spans="1:4" ht="16.5" thickTop="1" thickBot="1">
      <c r="A123" s="124" t="s">
        <v>191</v>
      </c>
      <c r="B123" s="140" t="s">
        <v>191</v>
      </c>
      <c r="C123" s="96" t="s">
        <v>2818</v>
      </c>
      <c r="D123" t="s">
        <v>4418</v>
      </c>
    </row>
    <row r="124" spans="1:4" ht="16.5" thickTop="1" thickBot="1">
      <c r="A124" s="123" t="s">
        <v>193</v>
      </c>
      <c r="B124" s="139" t="s">
        <v>192</v>
      </c>
      <c r="C124" s="96" t="s">
        <v>2824</v>
      </c>
      <c r="D124" t="s">
        <v>4419</v>
      </c>
    </row>
    <row r="125" spans="1:4" ht="16.5" thickTop="1" thickBot="1">
      <c r="A125" s="124" t="s">
        <v>184</v>
      </c>
      <c r="B125" s="140" t="s">
        <v>194</v>
      </c>
      <c r="C125" s="96" t="s">
        <v>2826</v>
      </c>
      <c r="D125" t="s">
        <v>4420</v>
      </c>
    </row>
    <row r="126" spans="1:4" ht="16.5" thickTop="1" thickBot="1">
      <c r="A126" s="123" t="s">
        <v>196</v>
      </c>
      <c r="B126" s="139" t="s">
        <v>195</v>
      </c>
      <c r="C126" s="96" t="s">
        <v>2830</v>
      </c>
      <c r="D126" t="s">
        <v>4421</v>
      </c>
    </row>
    <row r="127" spans="1:4" ht="16.5" thickTop="1" thickBot="1">
      <c r="A127" s="124" t="s">
        <v>198</v>
      </c>
      <c r="B127" s="140" t="s">
        <v>197</v>
      </c>
      <c r="C127" s="96" t="s">
        <v>2849</v>
      </c>
      <c r="D127" t="s">
        <v>4422</v>
      </c>
    </row>
    <row r="128" spans="1:4" ht="16.5" thickTop="1" thickBot="1">
      <c r="A128" s="123" t="s">
        <v>200</v>
      </c>
      <c r="B128" s="139" t="s">
        <v>199</v>
      </c>
      <c r="C128" s="96" t="s">
        <v>2832</v>
      </c>
      <c r="D128" t="s">
        <v>4423</v>
      </c>
    </row>
    <row r="129" spans="1:4" ht="16.5" thickTop="1" thickBot="1">
      <c r="A129" s="124" t="s">
        <v>202</v>
      </c>
      <c r="B129" s="140" t="s">
        <v>201</v>
      </c>
      <c r="C129" s="96" t="s">
        <v>2834</v>
      </c>
      <c r="D129" t="s">
        <v>4424</v>
      </c>
    </row>
    <row r="130" spans="1:4" ht="16.5" thickTop="1" thickBot="1">
      <c r="A130" s="123" t="s">
        <v>204</v>
      </c>
      <c r="B130" s="139" t="s">
        <v>203</v>
      </c>
      <c r="C130" s="96" t="s">
        <v>2836</v>
      </c>
      <c r="D130" t="s">
        <v>4425</v>
      </c>
    </row>
    <row r="131" spans="1:4" ht="16.5" thickTop="1" thickBot="1">
      <c r="A131" s="124" t="s">
        <v>205</v>
      </c>
      <c r="B131" s="140" t="s">
        <v>205</v>
      </c>
      <c r="C131" s="96" t="s">
        <v>4194</v>
      </c>
      <c r="D131" t="s">
        <v>4426</v>
      </c>
    </row>
    <row r="132" spans="1:4" ht="16.5" thickTop="1" thickBot="1">
      <c r="A132" s="123" t="s">
        <v>207</v>
      </c>
      <c r="B132" s="139" t="s">
        <v>206</v>
      </c>
      <c r="C132" s="96" t="s">
        <v>4196</v>
      </c>
      <c r="D132" t="s">
        <v>4427</v>
      </c>
    </row>
    <row r="133" spans="1:4" ht="16.5" thickTop="1" thickBot="1">
      <c r="A133" s="124" t="s">
        <v>13</v>
      </c>
      <c r="B133" s="140" t="s">
        <v>208</v>
      </c>
      <c r="C133" s="96" t="s">
        <v>2838</v>
      </c>
      <c r="D133" t="s">
        <v>4428</v>
      </c>
    </row>
    <row r="134" spans="1:4" ht="16.5" thickTop="1" thickBot="1">
      <c r="A134" s="123" t="s">
        <v>202</v>
      </c>
      <c r="B134" s="139" t="s">
        <v>209</v>
      </c>
      <c r="C134" s="96" t="s">
        <v>2843</v>
      </c>
      <c r="D134" t="s">
        <v>4429</v>
      </c>
    </row>
    <row r="135" spans="1:4" ht="16.5" thickTop="1" thickBot="1">
      <c r="A135" s="124" t="s">
        <v>200</v>
      </c>
      <c r="B135" s="140" t="s">
        <v>210</v>
      </c>
      <c r="C135" s="96" t="s">
        <v>2845</v>
      </c>
      <c r="D135" t="s">
        <v>4430</v>
      </c>
    </row>
    <row r="136" spans="1:4" ht="16.5" thickTop="1" thickBot="1">
      <c r="A136" s="123" t="s">
        <v>212</v>
      </c>
      <c r="B136" s="139" t="s">
        <v>211</v>
      </c>
      <c r="C136" s="96" t="s">
        <v>2847</v>
      </c>
      <c r="D136" t="s">
        <v>4431</v>
      </c>
    </row>
    <row r="137" spans="1:4" ht="16.5" thickTop="1" thickBot="1">
      <c r="A137" s="124" t="s">
        <v>54</v>
      </c>
      <c r="B137" s="140" t="s">
        <v>54</v>
      </c>
      <c r="C137" s="96" t="s">
        <v>4293</v>
      </c>
      <c r="D137" t="s">
        <v>4432</v>
      </c>
    </row>
    <row r="138" spans="1:4" ht="16.5" thickTop="1" thickBot="1">
      <c r="A138" s="123" t="s">
        <v>13</v>
      </c>
      <c r="B138" s="139" t="s">
        <v>213</v>
      </c>
      <c r="C138" s="96" t="s">
        <v>2853</v>
      </c>
      <c r="D138" t="s">
        <v>4433</v>
      </c>
    </row>
    <row r="139" spans="1:4" ht="16.5" thickTop="1" thickBot="1">
      <c r="A139" s="124" t="s">
        <v>215</v>
      </c>
      <c r="B139" s="140" t="s">
        <v>214</v>
      </c>
      <c r="C139" s="96" t="s">
        <v>4198</v>
      </c>
      <c r="D139" t="s">
        <v>4434</v>
      </c>
    </row>
    <row r="140" spans="1:4" ht="16.5" thickTop="1" thickBot="1">
      <c r="A140" s="123" t="s">
        <v>212</v>
      </c>
      <c r="B140" s="139" t="s">
        <v>216</v>
      </c>
      <c r="C140" s="96" t="s">
        <v>2857</v>
      </c>
      <c r="D140" t="s">
        <v>4435</v>
      </c>
    </row>
    <row r="141" spans="1:4" ht="16.5" thickTop="1" thickBot="1">
      <c r="A141" s="124" t="s">
        <v>13</v>
      </c>
      <c r="B141" s="140" t="s">
        <v>217</v>
      </c>
      <c r="C141" s="96" t="s">
        <v>2859</v>
      </c>
      <c r="D141" s="100" t="s">
        <v>4436</v>
      </c>
    </row>
    <row r="142" spans="1:4" ht="16.5" thickTop="1" thickBot="1">
      <c r="A142" s="123" t="s">
        <v>196</v>
      </c>
      <c r="B142" s="139" t="s">
        <v>50</v>
      </c>
      <c r="C142" s="96" t="s">
        <v>2598</v>
      </c>
      <c r="D142" t="s">
        <v>4437</v>
      </c>
    </row>
    <row r="143" spans="1:4" ht="16.5" thickTop="1" thickBot="1">
      <c r="A143" s="124" t="s">
        <v>219</v>
      </c>
      <c r="B143" s="140" t="s">
        <v>218</v>
      </c>
      <c r="C143" s="96" t="s">
        <v>4199</v>
      </c>
      <c r="D143" t="s">
        <v>4438</v>
      </c>
    </row>
    <row r="144" spans="1:4" ht="16.5" thickTop="1" thickBot="1">
      <c r="A144" s="123" t="s">
        <v>13</v>
      </c>
      <c r="B144" s="139" t="s">
        <v>220</v>
      </c>
      <c r="C144" s="96" t="s">
        <v>2820</v>
      </c>
      <c r="D144" t="s">
        <v>4439</v>
      </c>
    </row>
    <row r="145" spans="1:4" ht="16.5" thickTop="1" thickBot="1">
      <c r="A145" s="124" t="s">
        <v>221</v>
      </c>
      <c r="B145" s="140" t="s">
        <v>221</v>
      </c>
      <c r="C145" s="96" t="s">
        <v>2814</v>
      </c>
      <c r="D145" t="s">
        <v>4440</v>
      </c>
    </row>
    <row r="146" spans="1:4" ht="16.5" thickTop="1" thickBot="1">
      <c r="A146" s="123" t="s">
        <v>212</v>
      </c>
      <c r="B146" s="139" t="s">
        <v>212</v>
      </c>
      <c r="C146" s="96" t="s">
        <v>4294</v>
      </c>
      <c r="D146" t="s">
        <v>4441</v>
      </c>
    </row>
    <row r="147" spans="1:4" ht="16.5" thickTop="1" thickBot="1">
      <c r="A147" s="124" t="s">
        <v>159</v>
      </c>
      <c r="B147" s="140" t="s">
        <v>222</v>
      </c>
      <c r="C147" s="96" t="s">
        <v>2969</v>
      </c>
      <c r="D147" t="s">
        <v>4442</v>
      </c>
    </row>
    <row r="148" spans="1:4" ht="16.5" thickTop="1" thickBot="1">
      <c r="A148" s="123" t="s">
        <v>159</v>
      </c>
      <c r="B148" s="139" t="s">
        <v>223</v>
      </c>
      <c r="C148" s="96" t="s">
        <v>2969</v>
      </c>
      <c r="D148" t="s">
        <v>4443</v>
      </c>
    </row>
    <row r="149" spans="1:4" ht="16.5" thickTop="1" thickBot="1">
      <c r="A149" s="124" t="s">
        <v>226</v>
      </c>
      <c r="B149" s="140" t="s">
        <v>224</v>
      </c>
      <c r="C149" s="96" t="s">
        <v>3987</v>
      </c>
      <c r="D149" t="s">
        <v>4444</v>
      </c>
    </row>
    <row r="150" spans="1:4" ht="16.5" thickTop="1" thickBot="1">
      <c r="A150" s="123" t="s">
        <v>228</v>
      </c>
      <c r="B150" s="139" t="s">
        <v>227</v>
      </c>
      <c r="C150" s="96" t="s">
        <v>4201</v>
      </c>
      <c r="D150" t="s">
        <v>4445</v>
      </c>
    </row>
    <row r="151" spans="1:4" ht="16.5" thickTop="1" thickBot="1">
      <c r="A151" s="124" t="s">
        <v>229</v>
      </c>
      <c r="B151" s="140" t="s">
        <v>229</v>
      </c>
      <c r="C151" s="96" t="s">
        <v>4202</v>
      </c>
      <c r="D151" t="s">
        <v>4446</v>
      </c>
    </row>
    <row r="152" spans="1:4" ht="16.5" thickTop="1" thickBot="1">
      <c r="A152" s="123" t="s">
        <v>231</v>
      </c>
      <c r="B152" s="139" t="s">
        <v>230</v>
      </c>
      <c r="C152" s="96" t="s">
        <v>4203</v>
      </c>
      <c r="D152" t="s">
        <v>4447</v>
      </c>
    </row>
    <row r="153" spans="1:4" ht="16.5" thickTop="1" thickBot="1">
      <c r="A153" s="124" t="s">
        <v>233</v>
      </c>
      <c r="B153" s="140" t="s">
        <v>232</v>
      </c>
      <c r="C153" s="96" t="s">
        <v>3165</v>
      </c>
      <c r="D153" t="s">
        <v>4448</v>
      </c>
    </row>
    <row r="154" spans="1:4" ht="16.5" thickTop="1" thickBot="1">
      <c r="A154" s="123" t="s">
        <v>234</v>
      </c>
      <c r="B154" s="139" t="s">
        <v>234</v>
      </c>
      <c r="C154" s="96" t="s">
        <v>4204</v>
      </c>
      <c r="D154" t="s">
        <v>4449</v>
      </c>
    </row>
    <row r="155" spans="1:4" ht="16.5" thickTop="1" thickBot="1">
      <c r="A155" s="124" t="s">
        <v>237</v>
      </c>
      <c r="B155" s="140" t="s">
        <v>235</v>
      </c>
      <c r="C155" s="96" t="s">
        <v>4205</v>
      </c>
      <c r="D155" t="s">
        <v>4450</v>
      </c>
    </row>
    <row r="156" spans="1:4" ht="16.5" thickTop="1" thickBot="1">
      <c r="A156" s="123" t="s">
        <v>240</v>
      </c>
      <c r="B156" s="139" t="s">
        <v>238</v>
      </c>
      <c r="C156" s="96" t="s">
        <v>4206</v>
      </c>
      <c r="D156" t="s">
        <v>4451</v>
      </c>
    </row>
    <row r="157" spans="1:4" ht="16.5" thickTop="1" thickBot="1">
      <c r="A157" s="124" t="s">
        <v>242</v>
      </c>
      <c r="B157" s="140" t="s">
        <v>241</v>
      </c>
      <c r="C157" s="96" t="s">
        <v>4207</v>
      </c>
      <c r="D157" t="s">
        <v>4452</v>
      </c>
    </row>
    <row r="158" spans="1:4" ht="16.5" thickTop="1" thickBot="1">
      <c r="A158" s="123" t="s">
        <v>244</v>
      </c>
      <c r="B158" s="139" t="s">
        <v>243</v>
      </c>
      <c r="C158" s="96" t="s">
        <v>2732</v>
      </c>
      <c r="D158" t="s">
        <v>4453</v>
      </c>
    </row>
    <row r="159" spans="1:4" ht="16.5" thickTop="1" thickBot="1">
      <c r="A159" s="124" t="s">
        <v>246</v>
      </c>
      <c r="B159" s="140" t="s">
        <v>245</v>
      </c>
      <c r="C159" s="96" t="s">
        <v>4208</v>
      </c>
      <c r="D159" t="s">
        <v>4454</v>
      </c>
    </row>
    <row r="160" spans="1:4" ht="16.5" thickTop="1" thickBot="1">
      <c r="A160" s="123" t="s">
        <v>247</v>
      </c>
      <c r="B160" s="139" t="s">
        <v>247</v>
      </c>
      <c r="C160" s="96" t="s">
        <v>2796</v>
      </c>
      <c r="D160" t="s">
        <v>4455</v>
      </c>
    </row>
    <row r="161" spans="1:4" ht="16.5" thickTop="1" thickBot="1">
      <c r="A161" s="124" t="s">
        <v>249</v>
      </c>
      <c r="B161" s="140" t="s">
        <v>248</v>
      </c>
      <c r="C161" s="96" t="s">
        <v>4188</v>
      </c>
      <c r="D161" t="s">
        <v>4457</v>
      </c>
    </row>
    <row r="162" spans="1:4" ht="16.5" thickTop="1" thickBot="1">
      <c r="A162" s="123" t="s">
        <v>246</v>
      </c>
      <c r="B162" s="139" t="s">
        <v>250</v>
      </c>
      <c r="C162" s="96" t="s">
        <v>4188</v>
      </c>
      <c r="D162" t="s">
        <v>4456</v>
      </c>
    </row>
    <row r="163" spans="1:4" ht="16.5" thickTop="1" thickBot="1">
      <c r="A163" s="124" t="s">
        <v>253</v>
      </c>
      <c r="B163" s="140" t="s">
        <v>251</v>
      </c>
      <c r="C163" s="96" t="s">
        <v>4209</v>
      </c>
      <c r="D163" t="s">
        <v>4458</v>
      </c>
    </row>
    <row r="164" spans="1:4" ht="16.5" thickTop="1" thickBot="1">
      <c r="A164" s="123" t="s">
        <v>255</v>
      </c>
      <c r="B164" s="139" t="s">
        <v>254</v>
      </c>
      <c r="C164" s="96" t="s">
        <v>3886</v>
      </c>
      <c r="D164" t="s">
        <v>4459</v>
      </c>
    </row>
    <row r="165" spans="1:4" ht="16.5" thickTop="1" thickBot="1">
      <c r="A165" s="124" t="s">
        <v>257</v>
      </c>
      <c r="B165" s="140" t="s">
        <v>256</v>
      </c>
      <c r="C165" s="96" t="s">
        <v>4210</v>
      </c>
      <c r="D165" t="s">
        <v>4460</v>
      </c>
    </row>
    <row r="166" spans="1:4" ht="16.5" thickTop="1" thickBot="1">
      <c r="A166" s="123" t="s">
        <v>259</v>
      </c>
      <c r="B166" s="139" t="s">
        <v>258</v>
      </c>
      <c r="C166" s="96" t="s">
        <v>3099</v>
      </c>
      <c r="D166" t="s">
        <v>4461</v>
      </c>
    </row>
    <row r="167" spans="1:4" ht="16.5" thickTop="1" thickBot="1">
      <c r="A167" s="124" t="s">
        <v>260</v>
      </c>
      <c r="B167" s="140" t="s">
        <v>90</v>
      </c>
      <c r="C167" s="96" t="s">
        <v>3100</v>
      </c>
      <c r="D167" t="s">
        <v>4462</v>
      </c>
    </row>
    <row r="168" spans="1:4" ht="16.5" thickTop="1" thickBot="1">
      <c r="A168" s="123" t="s">
        <v>260</v>
      </c>
      <c r="B168" s="139" t="s">
        <v>261</v>
      </c>
      <c r="C168" s="96" t="s">
        <v>3102</v>
      </c>
      <c r="D168" t="s">
        <v>4463</v>
      </c>
    </row>
    <row r="169" spans="1:4" ht="16.5" thickTop="1" thickBot="1">
      <c r="A169" s="124" t="s">
        <v>262</v>
      </c>
      <c r="B169" s="140" t="s">
        <v>262</v>
      </c>
      <c r="C169" s="96" t="s">
        <v>3106</v>
      </c>
      <c r="D169" t="s">
        <v>4464</v>
      </c>
    </row>
    <row r="170" spans="1:4" ht="16.5" thickTop="1" thickBot="1">
      <c r="A170" s="123" t="s">
        <v>259</v>
      </c>
      <c r="B170" s="139" t="s">
        <v>263</v>
      </c>
      <c r="C170" s="96" t="s">
        <v>3099</v>
      </c>
      <c r="D170" t="s">
        <v>4465</v>
      </c>
    </row>
    <row r="171" spans="1:4" ht="16.5" thickTop="1" thickBot="1">
      <c r="A171" s="124" t="s">
        <v>264</v>
      </c>
      <c r="B171" s="140" t="s">
        <v>264</v>
      </c>
      <c r="C171" s="96" t="s">
        <v>3097</v>
      </c>
      <c r="D171" t="s">
        <v>4466</v>
      </c>
    </row>
    <row r="172" spans="1:4" ht="16.5" thickTop="1" thickBot="1">
      <c r="A172" s="123" t="s">
        <v>91</v>
      </c>
      <c r="B172" s="139" t="s">
        <v>91</v>
      </c>
      <c r="C172" s="96" t="s">
        <v>3104</v>
      </c>
      <c r="D172" t="s">
        <v>4467</v>
      </c>
    </row>
    <row r="173" spans="1:4" ht="16.5" thickTop="1" thickBot="1">
      <c r="A173" s="124" t="s">
        <v>171</v>
      </c>
      <c r="B173" s="140" t="s">
        <v>265</v>
      </c>
      <c r="C173" s="96" t="s">
        <v>4211</v>
      </c>
      <c r="D173" t="s">
        <v>4468</v>
      </c>
    </row>
    <row r="174" spans="1:4" ht="16.5" thickTop="1" thickBot="1">
      <c r="A174" s="123" t="s">
        <v>151</v>
      </c>
      <c r="B174" s="139" t="s">
        <v>266</v>
      </c>
      <c r="C174" s="96" t="s">
        <v>3184</v>
      </c>
      <c r="D174" t="s">
        <v>4469</v>
      </c>
    </row>
    <row r="175" spans="1:4" ht="16.5" thickTop="1" thickBot="1">
      <c r="A175" s="124" t="s">
        <v>270</v>
      </c>
      <c r="B175" s="140" t="s">
        <v>267</v>
      </c>
      <c r="C175" s="96" t="s">
        <v>3192</v>
      </c>
      <c r="D175" t="s">
        <v>4470</v>
      </c>
    </row>
    <row r="176" spans="1:4" ht="16.5" thickTop="1" thickBot="1">
      <c r="A176" s="123" t="s">
        <v>270</v>
      </c>
      <c r="B176" s="139" t="s">
        <v>269</v>
      </c>
      <c r="C176" s="96" t="s">
        <v>3193</v>
      </c>
      <c r="D176" t="s">
        <v>4471</v>
      </c>
    </row>
    <row r="177" spans="1:4" ht="16.5" thickTop="1" thickBot="1">
      <c r="A177" s="124" t="s">
        <v>272</v>
      </c>
      <c r="B177" s="140" t="s">
        <v>271</v>
      </c>
      <c r="C177" s="96" t="s">
        <v>3195</v>
      </c>
      <c r="D177" t="s">
        <v>4472</v>
      </c>
    </row>
    <row r="178" spans="1:4" ht="16.5" thickTop="1" thickBot="1">
      <c r="A178" s="123" t="s">
        <v>272</v>
      </c>
      <c r="B178" s="139" t="s">
        <v>273</v>
      </c>
      <c r="C178" s="96" t="s">
        <v>3195</v>
      </c>
      <c r="D178" t="s">
        <v>4473</v>
      </c>
    </row>
    <row r="179" spans="1:4" ht="16.5" thickTop="1" thickBot="1">
      <c r="A179" s="124" t="s">
        <v>275</v>
      </c>
      <c r="B179" s="140" t="s">
        <v>274</v>
      </c>
      <c r="C179" s="96" t="s">
        <v>3197</v>
      </c>
      <c r="D179" t="s">
        <v>4474</v>
      </c>
    </row>
    <row r="180" spans="1:4" ht="16.5" thickTop="1" thickBot="1">
      <c r="A180" s="123" t="s">
        <v>276</v>
      </c>
      <c r="B180" s="139" t="s">
        <v>276</v>
      </c>
      <c r="C180" s="96" t="s">
        <v>3932</v>
      </c>
      <c r="D180" t="s">
        <v>4475</v>
      </c>
    </row>
    <row r="181" spans="1:4" ht="16.5" thickTop="1" thickBot="1">
      <c r="A181" s="124" t="s">
        <v>277</v>
      </c>
      <c r="B181" s="140" t="s">
        <v>277</v>
      </c>
      <c r="C181" s="96" t="s">
        <v>3934</v>
      </c>
      <c r="D181" t="s">
        <v>4476</v>
      </c>
    </row>
    <row r="182" spans="1:4" ht="16.5" thickTop="1" thickBot="1">
      <c r="A182" s="123" t="s">
        <v>280</v>
      </c>
      <c r="B182" s="139" t="s">
        <v>278</v>
      </c>
      <c r="C182" s="96" t="s">
        <v>3306</v>
      </c>
      <c r="D182" t="s">
        <v>4477</v>
      </c>
    </row>
    <row r="183" spans="1:4" ht="16.5" thickTop="1" thickBot="1">
      <c r="A183" s="124" t="s">
        <v>283</v>
      </c>
      <c r="B183" s="140" t="s">
        <v>281</v>
      </c>
      <c r="C183" s="96" t="s">
        <v>3450</v>
      </c>
      <c r="D183" t="s">
        <v>4478</v>
      </c>
    </row>
    <row r="184" spans="1:4" ht="16.5" thickTop="1" thickBot="1">
      <c r="A184" s="123" t="s">
        <v>283</v>
      </c>
      <c r="B184" s="139" t="s">
        <v>284</v>
      </c>
      <c r="C184" s="96" t="s">
        <v>3454</v>
      </c>
      <c r="D184" t="s">
        <v>4479</v>
      </c>
    </row>
    <row r="185" spans="1:4" ht="16.5" thickTop="1" thickBot="1">
      <c r="A185" s="124" t="s">
        <v>283</v>
      </c>
      <c r="B185" s="140" t="s">
        <v>285</v>
      </c>
      <c r="C185" s="96" t="s">
        <v>4212</v>
      </c>
      <c r="D185" t="s">
        <v>4480</v>
      </c>
    </row>
    <row r="186" spans="1:4" ht="16.5" thickTop="1" thickBot="1">
      <c r="A186" s="123" t="s">
        <v>287</v>
      </c>
      <c r="B186" s="139" t="s">
        <v>286</v>
      </c>
      <c r="C186" s="96" t="s">
        <v>3469</v>
      </c>
      <c r="D186" t="s">
        <v>4481</v>
      </c>
    </row>
    <row r="187" spans="1:4" ht="16.5" thickTop="1" thickBot="1">
      <c r="A187" s="124" t="s">
        <v>289</v>
      </c>
      <c r="B187" s="140" t="s">
        <v>288</v>
      </c>
      <c r="C187" s="96" t="s">
        <v>3452</v>
      </c>
      <c r="D187" t="s">
        <v>4482</v>
      </c>
    </row>
    <row r="188" spans="1:4" ht="16.5" thickTop="1" thickBot="1">
      <c r="A188" s="123" t="s">
        <v>287</v>
      </c>
      <c r="B188" s="139" t="s">
        <v>287</v>
      </c>
      <c r="C188" s="96" t="s">
        <v>3469</v>
      </c>
      <c r="D188" t="s">
        <v>4483</v>
      </c>
    </row>
    <row r="189" spans="1:4" ht="16.5" thickTop="1" thickBot="1">
      <c r="A189" s="124" t="s">
        <v>290</v>
      </c>
      <c r="B189" s="140" t="s">
        <v>290</v>
      </c>
      <c r="C189" s="96" t="s">
        <v>3467</v>
      </c>
      <c r="D189" t="s">
        <v>4484</v>
      </c>
    </row>
    <row r="190" spans="1:4" ht="16.5" thickTop="1" thickBot="1">
      <c r="A190" s="123" t="s">
        <v>291</v>
      </c>
      <c r="B190" s="139" t="s">
        <v>291</v>
      </c>
      <c r="C190" s="96" t="s">
        <v>3471</v>
      </c>
      <c r="D190" t="s">
        <v>4485</v>
      </c>
    </row>
    <row r="191" spans="1:4" ht="16.5" thickTop="1" thickBot="1">
      <c r="A191" s="124" t="s">
        <v>289</v>
      </c>
      <c r="B191" s="140" t="s">
        <v>292</v>
      </c>
      <c r="C191" s="96" t="s">
        <v>3452</v>
      </c>
      <c r="D191" t="s">
        <v>4486</v>
      </c>
    </row>
    <row r="192" spans="1:4" ht="16.5" thickTop="1" thickBot="1">
      <c r="A192" s="123" t="s">
        <v>293</v>
      </c>
      <c r="B192" s="139" t="s">
        <v>293</v>
      </c>
      <c r="C192" s="96" t="s">
        <v>3284</v>
      </c>
      <c r="D192" t="s">
        <v>4487</v>
      </c>
    </row>
    <row r="193" spans="1:4" ht="16.5" thickTop="1" thickBot="1">
      <c r="A193" s="124" t="s">
        <v>297</v>
      </c>
      <c r="B193" s="140" t="s">
        <v>296</v>
      </c>
      <c r="C193" s="96" t="s">
        <v>2408</v>
      </c>
      <c r="D193" t="s">
        <v>4488</v>
      </c>
    </row>
    <row r="194" spans="1:4" ht="16.5" thickTop="1" thickBot="1">
      <c r="A194" s="123" t="s">
        <v>300</v>
      </c>
      <c r="B194" s="139" t="s">
        <v>298</v>
      </c>
      <c r="C194" s="96" t="s">
        <v>2405</v>
      </c>
      <c r="D194" t="s">
        <v>4489</v>
      </c>
    </row>
    <row r="195" spans="1:4" ht="16.5" thickTop="1" thickBot="1">
      <c r="A195" s="124" t="s">
        <v>301</v>
      </c>
      <c r="B195" s="140" t="s">
        <v>301</v>
      </c>
      <c r="C195" s="96" t="s">
        <v>3527</v>
      </c>
      <c r="D195" t="s">
        <v>4490</v>
      </c>
    </row>
    <row r="196" spans="1:4" ht="16.5" thickTop="1" thickBot="1">
      <c r="A196" s="123" t="s">
        <v>303</v>
      </c>
      <c r="B196" s="139" t="s">
        <v>303</v>
      </c>
      <c r="C196" s="96" t="s">
        <v>3161</v>
      </c>
      <c r="D196" t="s">
        <v>4491</v>
      </c>
    </row>
    <row r="197" spans="1:4" ht="16.5" thickTop="1" thickBot="1">
      <c r="A197" s="124" t="s">
        <v>305</v>
      </c>
      <c r="B197" s="140" t="s">
        <v>305</v>
      </c>
      <c r="C197" s="96" t="s">
        <v>2957</v>
      </c>
      <c r="D197" t="s">
        <v>4492</v>
      </c>
    </row>
    <row r="198" spans="1:4" ht="16.5" thickTop="1" thickBot="1">
      <c r="A198" s="123" t="s">
        <v>308</v>
      </c>
      <c r="B198" s="139" t="s">
        <v>306</v>
      </c>
      <c r="C198" s="96" t="s">
        <v>3544</v>
      </c>
      <c r="D198" t="s">
        <v>4493</v>
      </c>
    </row>
    <row r="199" spans="1:4" ht="16.5" thickTop="1" thickBot="1">
      <c r="A199" s="124" t="s">
        <v>310</v>
      </c>
      <c r="B199" s="140" t="s">
        <v>309</v>
      </c>
      <c r="C199" s="96" t="s">
        <v>3536</v>
      </c>
      <c r="D199" t="s">
        <v>4494</v>
      </c>
    </row>
    <row r="200" spans="1:4" ht="16.5" thickTop="1" thickBot="1">
      <c r="A200" s="123" t="s">
        <v>312</v>
      </c>
      <c r="B200" s="139" t="s">
        <v>311</v>
      </c>
      <c r="C200" s="96" t="s">
        <v>4213</v>
      </c>
      <c r="D200" t="s">
        <v>4495</v>
      </c>
    </row>
    <row r="201" spans="1:4" ht="16.5" thickTop="1" thickBot="1">
      <c r="A201" s="124" t="s">
        <v>308</v>
      </c>
      <c r="B201" s="140" t="s">
        <v>313</v>
      </c>
      <c r="C201" s="96" t="s">
        <v>3544</v>
      </c>
      <c r="D201" t="s">
        <v>4496</v>
      </c>
    </row>
    <row r="202" spans="1:4" ht="16.5" thickTop="1" thickBot="1">
      <c r="A202" s="123" t="s">
        <v>308</v>
      </c>
      <c r="B202" s="139" t="s">
        <v>314</v>
      </c>
      <c r="C202" s="96" t="s">
        <v>3544</v>
      </c>
      <c r="D202" t="s">
        <v>4497</v>
      </c>
    </row>
    <row r="203" spans="1:4" ht="16.5" thickTop="1" thickBot="1">
      <c r="A203" s="124" t="s">
        <v>308</v>
      </c>
      <c r="B203" s="140" t="s">
        <v>308</v>
      </c>
      <c r="C203" s="96" t="s">
        <v>3544</v>
      </c>
      <c r="D203" t="s">
        <v>4498</v>
      </c>
    </row>
    <row r="204" spans="1:4" ht="16.5" thickTop="1" thickBot="1">
      <c r="A204" s="123" t="s">
        <v>316</v>
      </c>
      <c r="B204" s="139" t="s">
        <v>315</v>
      </c>
      <c r="C204" s="96" t="s">
        <v>3532</v>
      </c>
      <c r="D204" t="s">
        <v>4499</v>
      </c>
    </row>
    <row r="205" spans="1:4" ht="16.5" thickTop="1" thickBot="1">
      <c r="A205" s="124" t="s">
        <v>312</v>
      </c>
      <c r="B205" s="140" t="s">
        <v>317</v>
      </c>
      <c r="C205" s="96" t="s">
        <v>3546</v>
      </c>
      <c r="D205" t="s">
        <v>4500</v>
      </c>
    </row>
    <row r="206" spans="1:4" ht="16.5" thickTop="1" thickBot="1">
      <c r="A206" s="123" t="s">
        <v>312</v>
      </c>
      <c r="B206" s="139" t="s">
        <v>318</v>
      </c>
      <c r="C206" s="96" t="s">
        <v>3547</v>
      </c>
      <c r="D206" t="s">
        <v>4501</v>
      </c>
    </row>
    <row r="207" spans="1:4" ht="16.5" thickTop="1" thickBot="1">
      <c r="A207" s="124" t="s">
        <v>320</v>
      </c>
      <c r="B207" s="140" t="s">
        <v>319</v>
      </c>
      <c r="C207" s="96" t="s">
        <v>3549</v>
      </c>
      <c r="D207" t="s">
        <v>4502</v>
      </c>
    </row>
    <row r="208" spans="1:4" ht="16.5" thickTop="1" thickBot="1">
      <c r="A208" s="123" t="s">
        <v>308</v>
      </c>
      <c r="B208" s="139" t="s">
        <v>321</v>
      </c>
      <c r="C208" s="96" t="s">
        <v>3544</v>
      </c>
      <c r="D208" t="s">
        <v>4503</v>
      </c>
    </row>
    <row r="209" spans="1:4" ht="16.5" thickTop="1" thickBot="1">
      <c r="A209" s="124" t="s">
        <v>323</v>
      </c>
      <c r="B209" s="140" t="s">
        <v>322</v>
      </c>
      <c r="C209" s="96" t="s">
        <v>3555</v>
      </c>
      <c r="D209" t="s">
        <v>4504</v>
      </c>
    </row>
    <row r="210" spans="1:4" ht="16.5" thickTop="1" thickBot="1">
      <c r="A210" s="123" t="s">
        <v>323</v>
      </c>
      <c r="B210" s="139" t="s">
        <v>323</v>
      </c>
      <c r="C210" s="96" t="s">
        <v>3555</v>
      </c>
      <c r="D210" t="s">
        <v>4505</v>
      </c>
    </row>
    <row r="211" spans="1:4" ht="16.5" thickTop="1" thickBot="1">
      <c r="A211" s="124" t="s">
        <v>326</v>
      </c>
      <c r="B211" s="140" t="s">
        <v>324</v>
      </c>
      <c r="C211" s="96" t="s">
        <v>4214</v>
      </c>
      <c r="D211" t="s">
        <v>4506</v>
      </c>
    </row>
    <row r="212" spans="1:4" ht="16.5" thickTop="1" thickBot="1">
      <c r="A212" s="123" t="s">
        <v>328</v>
      </c>
      <c r="B212" s="139" t="s">
        <v>327</v>
      </c>
      <c r="C212" s="96" t="s">
        <v>4215</v>
      </c>
      <c r="D212" t="s">
        <v>4507</v>
      </c>
    </row>
    <row r="213" spans="1:4" ht="16.5" thickTop="1" thickBot="1">
      <c r="A213" s="124" t="s">
        <v>330</v>
      </c>
      <c r="B213" s="140" t="s">
        <v>329</v>
      </c>
      <c r="C213" s="96" t="s">
        <v>3530</v>
      </c>
      <c r="D213" t="s">
        <v>4508</v>
      </c>
    </row>
    <row r="214" spans="1:4" ht="16.5" thickTop="1" thickBot="1">
      <c r="A214" s="123" t="s">
        <v>333</v>
      </c>
      <c r="B214" s="139" t="s">
        <v>331</v>
      </c>
      <c r="C214" s="96" t="s">
        <v>4216</v>
      </c>
      <c r="D214" t="s">
        <v>4509</v>
      </c>
    </row>
    <row r="215" spans="1:4" ht="16.5" thickTop="1" thickBot="1">
      <c r="A215" s="124" t="s">
        <v>336</v>
      </c>
      <c r="B215" s="140" t="s">
        <v>334</v>
      </c>
      <c r="C215" s="96" t="s">
        <v>3764</v>
      </c>
      <c r="D215" t="s">
        <v>4510</v>
      </c>
    </row>
    <row r="216" spans="1:4" ht="16.5" thickTop="1" thickBot="1">
      <c r="A216" s="123" t="s">
        <v>338</v>
      </c>
      <c r="B216" s="139" t="s">
        <v>337</v>
      </c>
      <c r="C216" s="96" t="s">
        <v>3756</v>
      </c>
      <c r="D216" t="s">
        <v>4511</v>
      </c>
    </row>
    <row r="217" spans="1:4" ht="16.5" thickTop="1" thickBot="1">
      <c r="A217" s="124" t="s">
        <v>340</v>
      </c>
      <c r="B217" s="140" t="s">
        <v>339</v>
      </c>
      <c r="C217" s="96" t="s">
        <v>3758</v>
      </c>
      <c r="D217" t="s">
        <v>4512</v>
      </c>
    </row>
    <row r="218" spans="1:4" ht="16.5" thickTop="1" thickBot="1">
      <c r="A218" s="123" t="s">
        <v>342</v>
      </c>
      <c r="B218" s="139" t="s">
        <v>341</v>
      </c>
      <c r="C218" s="96" t="s">
        <v>3791</v>
      </c>
      <c r="D218" t="s">
        <v>4513</v>
      </c>
    </row>
    <row r="219" spans="1:4" ht="16.5" thickTop="1" thickBot="1">
      <c r="A219" s="124" t="s">
        <v>342</v>
      </c>
      <c r="B219" s="140" t="s">
        <v>343</v>
      </c>
      <c r="C219" s="96" t="s">
        <v>3791</v>
      </c>
      <c r="D219" t="s">
        <v>4514</v>
      </c>
    </row>
    <row r="220" spans="1:4" ht="16.5" thickTop="1" thickBot="1">
      <c r="A220" s="123" t="s">
        <v>338</v>
      </c>
      <c r="B220" s="139" t="s">
        <v>344</v>
      </c>
      <c r="C220" s="96" t="s">
        <v>4217</v>
      </c>
      <c r="D220" t="s">
        <v>4515</v>
      </c>
    </row>
    <row r="221" spans="1:4" ht="16.5" thickTop="1" thickBot="1">
      <c r="A221" s="124" t="s">
        <v>336</v>
      </c>
      <c r="B221" s="140" t="s">
        <v>345</v>
      </c>
      <c r="C221" s="96" t="s">
        <v>3764</v>
      </c>
      <c r="D221" t="s">
        <v>4516</v>
      </c>
    </row>
    <row r="222" spans="1:4" ht="16.5" thickTop="1" thickBot="1">
      <c r="A222" s="123" t="s">
        <v>347</v>
      </c>
      <c r="B222" s="139" t="s">
        <v>346</v>
      </c>
      <c r="C222" s="96" t="s">
        <v>3770</v>
      </c>
      <c r="D222" t="s">
        <v>4517</v>
      </c>
    </row>
    <row r="223" spans="1:4" ht="16.5" thickTop="1" thickBot="1">
      <c r="A223" s="124" t="s">
        <v>338</v>
      </c>
      <c r="B223" s="140" t="s">
        <v>348</v>
      </c>
      <c r="C223" s="96" t="s">
        <v>3772</v>
      </c>
      <c r="D223" t="s">
        <v>4518</v>
      </c>
    </row>
    <row r="224" spans="1:4" ht="16.5" thickTop="1" thickBot="1">
      <c r="A224" s="123" t="s">
        <v>338</v>
      </c>
      <c r="B224" s="139" t="s">
        <v>349</v>
      </c>
      <c r="C224" s="96" t="s">
        <v>3705</v>
      </c>
      <c r="D224" t="s">
        <v>4519</v>
      </c>
    </row>
    <row r="225" spans="1:4" ht="16.5" thickTop="1" thickBot="1">
      <c r="A225" s="124" t="s">
        <v>342</v>
      </c>
      <c r="B225" s="140" t="s">
        <v>350</v>
      </c>
      <c r="C225" s="96" t="s">
        <v>3791</v>
      </c>
      <c r="D225" t="s">
        <v>4520</v>
      </c>
    </row>
    <row r="226" spans="1:4" ht="16.5" thickTop="1" thickBot="1">
      <c r="A226" s="123" t="s">
        <v>342</v>
      </c>
      <c r="B226" s="139" t="s">
        <v>351</v>
      </c>
      <c r="C226" s="96" t="s">
        <v>3791</v>
      </c>
      <c r="D226" t="s">
        <v>4521</v>
      </c>
    </row>
    <row r="227" spans="1:4" ht="16.5" thickTop="1" thickBot="1">
      <c r="A227" s="124" t="s">
        <v>347</v>
      </c>
      <c r="B227" s="140" t="s">
        <v>352</v>
      </c>
      <c r="C227" s="96" t="s">
        <v>3781</v>
      </c>
      <c r="D227" t="s">
        <v>4522</v>
      </c>
    </row>
    <row r="228" spans="1:4" ht="16.5" thickTop="1" thickBot="1">
      <c r="A228" s="123" t="s">
        <v>354</v>
      </c>
      <c r="B228" s="139" t="s">
        <v>353</v>
      </c>
      <c r="C228" s="96" t="s">
        <v>3787</v>
      </c>
      <c r="D228" t="s">
        <v>4523</v>
      </c>
    </row>
    <row r="229" spans="1:4" ht="16.5" thickTop="1" thickBot="1">
      <c r="A229" s="124" t="s">
        <v>289</v>
      </c>
      <c r="B229" s="140" t="s">
        <v>355</v>
      </c>
      <c r="C229" s="96" t="s">
        <v>3452</v>
      </c>
      <c r="D229" t="s">
        <v>4524</v>
      </c>
    </row>
    <row r="230" spans="1:4" ht="16.5" thickTop="1" thickBot="1">
      <c r="A230" s="123" t="s">
        <v>342</v>
      </c>
      <c r="B230" s="139" t="s">
        <v>356</v>
      </c>
      <c r="C230" s="96" t="s">
        <v>3791</v>
      </c>
      <c r="D230" t="s">
        <v>4525</v>
      </c>
    </row>
    <row r="231" spans="1:4" ht="16.5" thickTop="1" thickBot="1">
      <c r="A231" s="124" t="s">
        <v>336</v>
      </c>
      <c r="B231" s="140" t="s">
        <v>336</v>
      </c>
      <c r="C231" s="96" t="s">
        <v>3764</v>
      </c>
      <c r="D231" t="s">
        <v>4526</v>
      </c>
    </row>
    <row r="232" spans="1:4" ht="16.5" thickTop="1" thickBot="1">
      <c r="A232" s="123" t="s">
        <v>347</v>
      </c>
      <c r="B232" s="139" t="s">
        <v>357</v>
      </c>
      <c r="C232" s="96" t="s">
        <v>4295</v>
      </c>
      <c r="D232" t="s">
        <v>4527</v>
      </c>
    </row>
    <row r="233" spans="1:4" ht="16.5" thickTop="1" thickBot="1">
      <c r="A233" s="124" t="s">
        <v>336</v>
      </c>
      <c r="B233" s="140" t="s">
        <v>358</v>
      </c>
      <c r="C233" s="96" t="s">
        <v>3764</v>
      </c>
      <c r="D233" t="s">
        <v>4528</v>
      </c>
    </row>
    <row r="234" spans="1:4" ht="16.5" thickTop="1" thickBot="1">
      <c r="A234" s="123" t="s">
        <v>342</v>
      </c>
      <c r="B234" s="139" t="s">
        <v>342</v>
      </c>
      <c r="C234" s="96" t="s">
        <v>3791</v>
      </c>
      <c r="D234" t="s">
        <v>4529</v>
      </c>
    </row>
    <row r="235" spans="1:4" ht="16.5" thickTop="1" thickBot="1">
      <c r="A235" s="124" t="s">
        <v>347</v>
      </c>
      <c r="B235" s="140" t="s">
        <v>359</v>
      </c>
      <c r="C235" s="96" t="s">
        <v>3793</v>
      </c>
      <c r="D235" t="s">
        <v>4530</v>
      </c>
    </row>
    <row r="236" spans="1:4" ht="16.5" thickTop="1" thickBot="1">
      <c r="A236" s="123" t="s">
        <v>361</v>
      </c>
      <c r="B236" s="139" t="s">
        <v>360</v>
      </c>
      <c r="C236" s="96" t="s">
        <v>3775</v>
      </c>
      <c r="D236" t="s">
        <v>4531</v>
      </c>
    </row>
    <row r="237" spans="1:4" ht="16.5" thickTop="1" thickBot="1">
      <c r="A237" s="124" t="s">
        <v>336</v>
      </c>
      <c r="B237" s="140" t="s">
        <v>362</v>
      </c>
      <c r="C237" s="96" t="s">
        <v>3764</v>
      </c>
      <c r="D237" t="s">
        <v>4532</v>
      </c>
    </row>
    <row r="238" spans="1:4" ht="16.5" thickTop="1" thickBot="1">
      <c r="A238" s="123" t="s">
        <v>347</v>
      </c>
      <c r="B238" s="139" t="s">
        <v>363</v>
      </c>
      <c r="C238" s="96" t="s">
        <v>4188</v>
      </c>
      <c r="D238" t="s">
        <v>4533</v>
      </c>
    </row>
    <row r="239" spans="1:4" ht="16.5" thickTop="1" thickBot="1">
      <c r="A239" s="124" t="s">
        <v>366</v>
      </c>
      <c r="B239" s="140" t="s">
        <v>364</v>
      </c>
      <c r="C239" s="96" t="s">
        <v>4219</v>
      </c>
      <c r="D239" t="s">
        <v>4534</v>
      </c>
    </row>
    <row r="240" spans="1:4" ht="16.5" thickTop="1" thickBot="1">
      <c r="A240" s="123" t="s">
        <v>368</v>
      </c>
      <c r="B240" s="139" t="s">
        <v>367</v>
      </c>
      <c r="C240" s="96" t="s">
        <v>3654</v>
      </c>
      <c r="D240" t="s">
        <v>4535</v>
      </c>
    </row>
    <row r="241" spans="1:4" ht="16.5" thickTop="1" thickBot="1">
      <c r="A241" s="124" t="s">
        <v>369</v>
      </c>
      <c r="B241" s="140" t="s">
        <v>369</v>
      </c>
      <c r="C241" s="96" t="s">
        <v>2667</v>
      </c>
      <c r="D241" t="s">
        <v>4536</v>
      </c>
    </row>
    <row r="242" spans="1:4" ht="16.5" thickTop="1" thickBot="1">
      <c r="A242" s="123" t="s">
        <v>371</v>
      </c>
      <c r="B242" s="139" t="s">
        <v>370</v>
      </c>
      <c r="C242" s="96" t="s">
        <v>2703</v>
      </c>
      <c r="D242" t="s">
        <v>4537</v>
      </c>
    </row>
    <row r="243" spans="1:4" ht="16.5" thickTop="1" thickBot="1">
      <c r="A243" s="124" t="s">
        <v>21</v>
      </c>
      <c r="B243" s="140" t="s">
        <v>21</v>
      </c>
      <c r="C243" s="96" t="s">
        <v>2651</v>
      </c>
      <c r="D243" t="s">
        <v>4538</v>
      </c>
    </row>
    <row r="244" spans="1:4" ht="16.5" thickTop="1" thickBot="1">
      <c r="A244" s="123" t="s">
        <v>373</v>
      </c>
      <c r="B244" s="139" t="s">
        <v>372</v>
      </c>
      <c r="C244" s="96" t="s">
        <v>2709</v>
      </c>
      <c r="D244" t="s">
        <v>4539</v>
      </c>
    </row>
    <row r="245" spans="1:4" ht="16.5" thickTop="1" thickBot="1">
      <c r="A245" s="124" t="s">
        <v>375</v>
      </c>
      <c r="B245" s="140" t="s">
        <v>374</v>
      </c>
      <c r="C245" s="96" t="s">
        <v>2719</v>
      </c>
      <c r="D245" t="s">
        <v>4540</v>
      </c>
    </row>
    <row r="246" spans="1:4" ht="16.5" thickTop="1" thickBot="1">
      <c r="A246" s="123" t="s">
        <v>21</v>
      </c>
      <c r="B246" s="139" t="s">
        <v>376</v>
      </c>
      <c r="C246" s="96" t="s">
        <v>2651</v>
      </c>
      <c r="D246" t="s">
        <v>4541</v>
      </c>
    </row>
    <row r="247" spans="1:4" ht="16.5" thickTop="1" thickBot="1">
      <c r="A247" s="124" t="s">
        <v>375</v>
      </c>
      <c r="B247" s="140" t="s">
        <v>377</v>
      </c>
      <c r="C247" s="96" t="s">
        <v>2738</v>
      </c>
      <c r="D247" t="s">
        <v>4542</v>
      </c>
    </row>
    <row r="248" spans="1:4" ht="16.5" thickTop="1" thickBot="1">
      <c r="A248" s="123" t="s">
        <v>378</v>
      </c>
      <c r="B248" s="139" t="s">
        <v>378</v>
      </c>
      <c r="C248" s="96" t="s">
        <v>2746</v>
      </c>
      <c r="D248" t="s">
        <v>4543</v>
      </c>
    </row>
    <row r="249" spans="1:4" ht="16.5" thickTop="1" thickBot="1">
      <c r="A249" s="124" t="s">
        <v>21</v>
      </c>
      <c r="B249" s="140" t="s">
        <v>379</v>
      </c>
      <c r="C249" s="96" t="s">
        <v>2651</v>
      </c>
      <c r="D249" t="s">
        <v>4544</v>
      </c>
    </row>
    <row r="250" spans="1:4" ht="16.5" thickTop="1" thickBot="1">
      <c r="A250" s="123" t="s">
        <v>369</v>
      </c>
      <c r="B250" s="139" t="s">
        <v>380</v>
      </c>
      <c r="C250" s="96" t="s">
        <v>2667</v>
      </c>
      <c r="D250" t="s">
        <v>4545</v>
      </c>
    </row>
    <row r="251" spans="1:4" ht="16.5" thickTop="1" thickBot="1">
      <c r="A251" s="124" t="s">
        <v>120</v>
      </c>
      <c r="B251" s="140" t="s">
        <v>381</v>
      </c>
      <c r="C251" s="96" t="s">
        <v>2705</v>
      </c>
      <c r="D251" t="s">
        <v>4546</v>
      </c>
    </row>
    <row r="252" spans="1:4" ht="16.5" thickTop="1" thickBot="1">
      <c r="A252" s="123" t="s">
        <v>382</v>
      </c>
      <c r="B252" s="139" t="s">
        <v>382</v>
      </c>
      <c r="C252" s="96" t="s">
        <v>3308</v>
      </c>
      <c r="D252" t="s">
        <v>4547</v>
      </c>
    </row>
    <row r="253" spans="1:4" ht="16.5" thickTop="1" thickBot="1">
      <c r="A253" s="124" t="s">
        <v>384</v>
      </c>
      <c r="B253" s="140" t="s">
        <v>383</v>
      </c>
      <c r="C253" s="96" t="s">
        <v>4220</v>
      </c>
      <c r="D253" t="s">
        <v>4548</v>
      </c>
    </row>
    <row r="254" spans="1:4" ht="16.5" thickTop="1" thickBot="1">
      <c r="A254" s="123" t="s">
        <v>386</v>
      </c>
      <c r="B254" s="139" t="s">
        <v>385</v>
      </c>
      <c r="C254" s="96" t="s">
        <v>4221</v>
      </c>
      <c r="D254" t="s">
        <v>4549</v>
      </c>
    </row>
    <row r="255" spans="1:4" ht="16.5" thickTop="1" thickBot="1">
      <c r="A255" s="124" t="s">
        <v>388</v>
      </c>
      <c r="B255" s="140" t="s">
        <v>387</v>
      </c>
      <c r="C255" s="96" t="s">
        <v>4222</v>
      </c>
      <c r="D255" t="s">
        <v>4550</v>
      </c>
    </row>
    <row r="256" spans="1:4" ht="16.5" thickTop="1" thickBot="1">
      <c r="A256" s="123" t="s">
        <v>391</v>
      </c>
      <c r="B256" s="139" t="s">
        <v>389</v>
      </c>
      <c r="C256" s="96" t="s">
        <v>4045</v>
      </c>
      <c r="D256" t="s">
        <v>4551</v>
      </c>
    </row>
    <row r="257" spans="1:4" ht="16.5" thickTop="1" thickBot="1">
      <c r="A257" s="124" t="s">
        <v>393</v>
      </c>
      <c r="B257" s="140" t="s">
        <v>392</v>
      </c>
      <c r="C257" s="96" t="s">
        <v>4047</v>
      </c>
      <c r="D257" t="s">
        <v>4552</v>
      </c>
    </row>
    <row r="258" spans="1:4" ht="16.5" thickTop="1" thickBot="1">
      <c r="A258" s="123" t="s">
        <v>394</v>
      </c>
      <c r="B258" s="139" t="s">
        <v>394</v>
      </c>
      <c r="C258" s="96" t="s">
        <v>4049</v>
      </c>
      <c r="D258" t="s">
        <v>4553</v>
      </c>
    </row>
    <row r="259" spans="1:4" ht="16.5" thickTop="1" thickBot="1">
      <c r="A259" s="124" t="s">
        <v>391</v>
      </c>
      <c r="B259" s="140" t="s">
        <v>395</v>
      </c>
      <c r="C259" s="96" t="s">
        <v>4051</v>
      </c>
      <c r="D259" t="s">
        <v>4554</v>
      </c>
    </row>
    <row r="260" spans="1:4" ht="16.5" thickTop="1" thickBot="1">
      <c r="A260" s="123" t="s">
        <v>397</v>
      </c>
      <c r="B260" s="139" t="s">
        <v>396</v>
      </c>
      <c r="C260" s="96" t="s">
        <v>4223</v>
      </c>
      <c r="D260" t="s">
        <v>4555</v>
      </c>
    </row>
    <row r="261" spans="1:4" ht="16.5" thickTop="1" thickBot="1">
      <c r="A261" s="124" t="s">
        <v>401</v>
      </c>
      <c r="B261" s="140" t="s">
        <v>398</v>
      </c>
      <c r="C261" s="96" t="s">
        <v>4224</v>
      </c>
      <c r="D261" t="s">
        <v>4556</v>
      </c>
    </row>
    <row r="262" spans="1:4" ht="16.5" thickTop="1" thickBot="1">
      <c r="A262" s="123" t="s">
        <v>403</v>
      </c>
      <c r="B262" s="139" t="s">
        <v>402</v>
      </c>
      <c r="C262" s="96" t="s">
        <v>3904</v>
      </c>
      <c r="D262" t="s">
        <v>4557</v>
      </c>
    </row>
    <row r="263" spans="1:4" ht="16.5" thickTop="1" thickBot="1">
      <c r="A263" s="124" t="s">
        <v>405</v>
      </c>
      <c r="B263" s="140" t="s">
        <v>404</v>
      </c>
      <c r="C263" s="96" t="s">
        <v>3296</v>
      </c>
      <c r="D263" t="s">
        <v>4558</v>
      </c>
    </row>
    <row r="264" spans="1:4" ht="16.5" thickTop="1" thickBot="1">
      <c r="A264" s="123" t="s">
        <v>408</v>
      </c>
      <c r="B264" s="139" t="s">
        <v>406</v>
      </c>
      <c r="C264" s="96" t="s">
        <v>3703</v>
      </c>
      <c r="D264" t="s">
        <v>4559</v>
      </c>
    </row>
    <row r="265" spans="1:4" ht="16.5" thickTop="1" thickBot="1">
      <c r="A265" s="124" t="s">
        <v>410</v>
      </c>
      <c r="B265" s="140" t="s">
        <v>409</v>
      </c>
      <c r="C265" s="96" t="s">
        <v>3840</v>
      </c>
      <c r="D265" t="s">
        <v>4560</v>
      </c>
    </row>
    <row r="266" spans="1:4" ht="16.5" thickTop="1" thickBot="1">
      <c r="A266" s="123" t="s">
        <v>411</v>
      </c>
      <c r="B266" s="139" t="s">
        <v>57</v>
      </c>
      <c r="C266" s="96" t="s">
        <v>2614</v>
      </c>
      <c r="D266" t="s">
        <v>4561</v>
      </c>
    </row>
    <row r="267" spans="1:4" ht="16.5" thickTop="1" thickBot="1">
      <c r="A267" s="124" t="s">
        <v>413</v>
      </c>
      <c r="B267" s="140" t="s">
        <v>412</v>
      </c>
      <c r="C267" s="96" t="s">
        <v>4188</v>
      </c>
      <c r="D267" t="s">
        <v>4562</v>
      </c>
    </row>
    <row r="268" spans="1:4" ht="16.5" thickTop="1" thickBot="1">
      <c r="A268" s="123" t="s">
        <v>415</v>
      </c>
      <c r="B268" s="139" t="s">
        <v>414</v>
      </c>
      <c r="C268" s="96" t="s">
        <v>4225</v>
      </c>
      <c r="D268" t="s">
        <v>4563</v>
      </c>
    </row>
    <row r="269" spans="1:4" ht="16.5" thickTop="1" thickBot="1">
      <c r="A269" s="124" t="s">
        <v>413</v>
      </c>
      <c r="B269" s="140" t="s">
        <v>416</v>
      </c>
      <c r="C269" s="96" t="s">
        <v>4226</v>
      </c>
      <c r="D269" t="s">
        <v>4564</v>
      </c>
    </row>
    <row r="270" spans="1:4" ht="16.5" thickTop="1" thickBot="1">
      <c r="A270" s="123" t="s">
        <v>418</v>
      </c>
      <c r="B270" s="139" t="s">
        <v>417</v>
      </c>
      <c r="C270" s="96" t="s">
        <v>4055</v>
      </c>
      <c r="D270" t="s">
        <v>4565</v>
      </c>
    </row>
    <row r="271" spans="1:4" ht="16.5" thickTop="1" thickBot="1">
      <c r="A271" s="124" t="s">
        <v>420</v>
      </c>
      <c r="B271" s="140" t="s">
        <v>419</v>
      </c>
      <c r="C271" s="96" t="s">
        <v>4057</v>
      </c>
      <c r="D271" t="s">
        <v>4566</v>
      </c>
    </row>
    <row r="272" spans="1:4" ht="16.5" thickTop="1" thickBot="1">
      <c r="A272" s="123" t="s">
        <v>422</v>
      </c>
      <c r="B272" s="139" t="s">
        <v>421</v>
      </c>
      <c r="C272" s="96" t="s">
        <v>4059</v>
      </c>
      <c r="D272" t="s">
        <v>4567</v>
      </c>
    </row>
    <row r="273" spans="1:4" ht="16.5" thickTop="1" thickBot="1">
      <c r="A273" s="124" t="s">
        <v>418</v>
      </c>
      <c r="B273" s="140" t="s">
        <v>423</v>
      </c>
      <c r="C273" s="96" t="s">
        <v>4061</v>
      </c>
      <c r="D273" t="s">
        <v>4568</v>
      </c>
    </row>
    <row r="274" spans="1:4" ht="16.5" thickTop="1" thickBot="1">
      <c r="A274" s="123" t="s">
        <v>425</v>
      </c>
      <c r="B274" s="139" t="s">
        <v>424</v>
      </c>
      <c r="C274" s="96" t="s">
        <v>4063</v>
      </c>
      <c r="D274" t="s">
        <v>4569</v>
      </c>
    </row>
    <row r="275" spans="1:4" ht="16.5" thickTop="1" thickBot="1">
      <c r="A275" s="124" t="s">
        <v>420</v>
      </c>
      <c r="B275" s="140" t="s">
        <v>426</v>
      </c>
      <c r="C275" s="96" t="s">
        <v>4065</v>
      </c>
      <c r="D275" t="s">
        <v>4570</v>
      </c>
    </row>
    <row r="276" spans="1:4" ht="16.5" thickTop="1" thickBot="1">
      <c r="A276" s="123" t="s">
        <v>422</v>
      </c>
      <c r="B276" s="139" t="s">
        <v>427</v>
      </c>
      <c r="C276" s="96" t="s">
        <v>4059</v>
      </c>
      <c r="D276" t="s">
        <v>4571</v>
      </c>
    </row>
    <row r="277" spans="1:4" ht="16.5" thickTop="1" thickBot="1">
      <c r="A277" s="124" t="s">
        <v>429</v>
      </c>
      <c r="B277" s="140" t="s">
        <v>428</v>
      </c>
      <c r="C277" s="96" t="s">
        <v>4227</v>
      </c>
      <c r="D277" t="s">
        <v>4572</v>
      </c>
    </row>
    <row r="278" spans="1:4" ht="16.5" thickTop="1" thickBot="1">
      <c r="A278" s="123" t="s">
        <v>431</v>
      </c>
      <c r="B278" s="139" t="s">
        <v>430</v>
      </c>
      <c r="C278" s="96" t="s">
        <v>4228</v>
      </c>
      <c r="D278" t="s">
        <v>4573</v>
      </c>
    </row>
    <row r="279" spans="1:4" ht="16.5" thickTop="1" thickBot="1">
      <c r="A279" s="124" t="s">
        <v>425</v>
      </c>
      <c r="B279" s="140" t="s">
        <v>432</v>
      </c>
      <c r="C279" s="96" t="s">
        <v>4072</v>
      </c>
      <c r="D279" t="s">
        <v>4574</v>
      </c>
    </row>
    <row r="280" spans="1:4" ht="16.5" thickTop="1" thickBot="1">
      <c r="A280" s="123" t="s">
        <v>434</v>
      </c>
      <c r="B280" s="139" t="s">
        <v>433</v>
      </c>
      <c r="C280" s="96" t="s">
        <v>4084</v>
      </c>
      <c r="D280" t="s">
        <v>4575</v>
      </c>
    </row>
    <row r="281" spans="1:4" ht="16.5" thickTop="1" thickBot="1">
      <c r="A281" s="124" t="s">
        <v>436</v>
      </c>
      <c r="B281" s="140" t="s">
        <v>435</v>
      </c>
      <c r="C281" s="96" t="s">
        <v>4076</v>
      </c>
      <c r="D281" t="s">
        <v>4576</v>
      </c>
    </row>
    <row r="282" spans="1:4" ht="16.5" thickTop="1" thickBot="1">
      <c r="A282" s="123" t="s">
        <v>438</v>
      </c>
      <c r="B282" s="139" t="s">
        <v>437</v>
      </c>
      <c r="C282" s="96" t="s">
        <v>4080</v>
      </c>
      <c r="D282" t="s">
        <v>4577</v>
      </c>
    </row>
    <row r="283" spans="1:4" ht="16.5" thickTop="1" thickBot="1">
      <c r="A283" s="124" t="s">
        <v>425</v>
      </c>
      <c r="B283" s="140" t="s">
        <v>439</v>
      </c>
      <c r="C283" s="96" t="s">
        <v>4082</v>
      </c>
      <c r="D283" t="s">
        <v>4578</v>
      </c>
    </row>
    <row r="284" spans="1:4" ht="16.5" thickTop="1" thickBot="1">
      <c r="A284" s="123" t="s">
        <v>434</v>
      </c>
      <c r="B284" s="139" t="s">
        <v>440</v>
      </c>
      <c r="C284" s="96" t="s">
        <v>4084</v>
      </c>
      <c r="D284" t="s">
        <v>4579</v>
      </c>
    </row>
    <row r="285" spans="1:4" ht="16.5" thickTop="1" thickBot="1">
      <c r="A285" s="124" t="s">
        <v>442</v>
      </c>
      <c r="B285" s="140" t="s">
        <v>441</v>
      </c>
      <c r="C285" s="96" t="s">
        <v>4086</v>
      </c>
      <c r="D285" t="s">
        <v>4580</v>
      </c>
    </row>
    <row r="286" spans="1:4" ht="16.5" thickTop="1" thickBot="1">
      <c r="A286" s="123" t="s">
        <v>434</v>
      </c>
      <c r="B286" s="139" t="s">
        <v>443</v>
      </c>
      <c r="C286" s="96" t="s">
        <v>4084</v>
      </c>
      <c r="D286" t="s">
        <v>4581</v>
      </c>
    </row>
    <row r="287" spans="1:4" ht="16.5" thickTop="1" thickBot="1">
      <c r="A287" s="124" t="s">
        <v>445</v>
      </c>
      <c r="B287" s="140" t="s">
        <v>444</v>
      </c>
      <c r="C287" s="96" t="s">
        <v>4092</v>
      </c>
      <c r="D287" t="s">
        <v>4582</v>
      </c>
    </row>
    <row r="288" spans="1:4" ht="16.5" thickTop="1" thickBot="1">
      <c r="A288" s="123" t="s">
        <v>425</v>
      </c>
      <c r="B288" s="139" t="s">
        <v>446</v>
      </c>
      <c r="C288" s="96" t="s">
        <v>4094</v>
      </c>
      <c r="D288" t="s">
        <v>4583</v>
      </c>
    </row>
    <row r="289" spans="1:4" ht="16.5" thickTop="1" thickBot="1">
      <c r="A289" s="124" t="s">
        <v>420</v>
      </c>
      <c r="B289" s="140" t="s">
        <v>447</v>
      </c>
      <c r="C289" s="96" t="s">
        <v>4096</v>
      </c>
      <c r="D289" t="s">
        <v>4584</v>
      </c>
    </row>
    <row r="290" spans="1:4" ht="16.5" thickTop="1" thickBot="1">
      <c r="A290" s="123" t="s">
        <v>418</v>
      </c>
      <c r="B290" s="139" t="s">
        <v>448</v>
      </c>
      <c r="C290" s="96" t="s">
        <v>4098</v>
      </c>
      <c r="D290" t="s">
        <v>4585</v>
      </c>
    </row>
    <row r="291" spans="1:4" ht="16.5" thickTop="1" thickBot="1">
      <c r="A291" s="124" t="s">
        <v>431</v>
      </c>
      <c r="B291" s="140" t="s">
        <v>449</v>
      </c>
      <c r="C291" s="96" t="s">
        <v>4230</v>
      </c>
      <c r="D291" t="s">
        <v>4586</v>
      </c>
    </row>
    <row r="292" spans="1:4" ht="16.5" thickTop="1" thickBot="1">
      <c r="A292" s="123" t="s">
        <v>431</v>
      </c>
      <c r="B292" s="139" t="s">
        <v>450</v>
      </c>
      <c r="C292" s="96" t="s">
        <v>4102</v>
      </c>
      <c r="D292" t="s">
        <v>4587</v>
      </c>
    </row>
    <row r="293" spans="1:4" ht="16.5" thickTop="1" thickBot="1">
      <c r="A293" s="124" t="s">
        <v>418</v>
      </c>
      <c r="B293" s="140" t="s">
        <v>451</v>
      </c>
      <c r="C293" s="96" t="s">
        <v>4104</v>
      </c>
      <c r="D293" t="s">
        <v>4588</v>
      </c>
    </row>
    <row r="294" spans="1:4" ht="16.5" thickTop="1" thickBot="1">
      <c r="A294" s="123" t="s">
        <v>425</v>
      </c>
      <c r="B294" s="139" t="s">
        <v>452</v>
      </c>
      <c r="C294" s="96" t="s">
        <v>4231</v>
      </c>
      <c r="D294" t="s">
        <v>4589</v>
      </c>
    </row>
    <row r="295" spans="1:4" ht="16.5" thickTop="1" thickBot="1">
      <c r="A295" s="124" t="s">
        <v>454</v>
      </c>
      <c r="B295" s="140" t="s">
        <v>453</v>
      </c>
      <c r="C295" s="96" t="s">
        <v>4090</v>
      </c>
      <c r="D295" t="s">
        <v>4590</v>
      </c>
    </row>
    <row r="296" spans="1:4" ht="16.5" thickTop="1" thickBot="1">
      <c r="A296" s="123" t="s">
        <v>425</v>
      </c>
      <c r="B296" s="139" t="s">
        <v>455</v>
      </c>
      <c r="C296" s="96" t="s">
        <v>4108</v>
      </c>
      <c r="D296" t="s">
        <v>4591</v>
      </c>
    </row>
    <row r="297" spans="1:4" ht="16.5" thickTop="1" thickBot="1">
      <c r="A297" s="124" t="s">
        <v>454</v>
      </c>
      <c r="B297" s="140" t="s">
        <v>456</v>
      </c>
      <c r="C297" s="96" t="s">
        <v>4110</v>
      </c>
      <c r="D297" t="s">
        <v>4592</v>
      </c>
    </row>
    <row r="298" spans="1:4" ht="16.5" thickTop="1" thickBot="1">
      <c r="A298" s="123" t="s">
        <v>458</v>
      </c>
      <c r="B298" s="139" t="s">
        <v>457</v>
      </c>
      <c r="C298" s="96" t="s">
        <v>4112</v>
      </c>
      <c r="D298" t="s">
        <v>4593</v>
      </c>
    </row>
    <row r="299" spans="1:4" ht="16.5" thickTop="1" thickBot="1">
      <c r="A299" s="124" t="s">
        <v>460</v>
      </c>
      <c r="B299" s="140" t="s">
        <v>459</v>
      </c>
      <c r="C299" s="96" t="s">
        <v>2640</v>
      </c>
      <c r="D299" t="s">
        <v>4594</v>
      </c>
    </row>
    <row r="300" spans="1:4" ht="16.5" thickTop="1" thickBot="1">
      <c r="A300" s="123" t="s">
        <v>431</v>
      </c>
      <c r="B300" s="139" t="s">
        <v>57</v>
      </c>
      <c r="C300" s="96" t="s">
        <v>2614</v>
      </c>
      <c r="D300" t="s">
        <v>4595</v>
      </c>
    </row>
    <row r="301" spans="1:4" ht="16.5" thickTop="1" thickBot="1">
      <c r="A301" s="124" t="s">
        <v>418</v>
      </c>
      <c r="B301" s="140" t="s">
        <v>461</v>
      </c>
      <c r="C301" s="96" t="s">
        <v>4116</v>
      </c>
      <c r="D301" t="s">
        <v>4596</v>
      </c>
    </row>
    <row r="302" spans="1:4" ht="16.5" thickTop="1" thickBot="1">
      <c r="A302" s="123" t="s">
        <v>438</v>
      </c>
      <c r="B302" s="139" t="s">
        <v>462</v>
      </c>
      <c r="C302" s="96" t="s">
        <v>4118</v>
      </c>
      <c r="D302" t="s">
        <v>4597</v>
      </c>
    </row>
    <row r="303" spans="1:4" ht="16.5" thickTop="1" thickBot="1">
      <c r="A303" s="124" t="s">
        <v>418</v>
      </c>
      <c r="B303" s="140" t="s">
        <v>463</v>
      </c>
      <c r="C303" s="96" t="s">
        <v>4120</v>
      </c>
      <c r="D303" t="s">
        <v>4598</v>
      </c>
    </row>
    <row r="304" spans="1:4" ht="16.5" thickTop="1" thickBot="1">
      <c r="A304" s="123" t="s">
        <v>458</v>
      </c>
      <c r="B304" s="139" t="s">
        <v>464</v>
      </c>
      <c r="C304" s="96" t="s">
        <v>4078</v>
      </c>
      <c r="D304" t="s">
        <v>4599</v>
      </c>
    </row>
    <row r="305" spans="1:4" ht="16.5" thickTop="1" thickBot="1">
      <c r="A305" s="124" t="s">
        <v>418</v>
      </c>
      <c r="B305" s="140" t="s">
        <v>465</v>
      </c>
      <c r="C305" s="96" t="s">
        <v>4232</v>
      </c>
      <c r="D305" t="s">
        <v>4600</v>
      </c>
    </row>
    <row r="306" spans="1:4" ht="16.5" thickTop="1" thickBot="1">
      <c r="A306" s="123" t="s">
        <v>467</v>
      </c>
      <c r="B306" s="139" t="s">
        <v>466</v>
      </c>
      <c r="C306" s="96" t="s">
        <v>2862</v>
      </c>
      <c r="D306" t="s">
        <v>4601</v>
      </c>
    </row>
    <row r="307" spans="1:4" ht="16.5" thickTop="1" thickBot="1">
      <c r="A307" s="124" t="s">
        <v>469</v>
      </c>
      <c r="B307" s="140" t="s">
        <v>468</v>
      </c>
      <c r="C307" s="96" t="s">
        <v>3024</v>
      </c>
      <c r="D307" t="s">
        <v>4602</v>
      </c>
    </row>
    <row r="308" spans="1:4" ht="16.5" thickTop="1" thickBot="1">
      <c r="A308" s="123" t="s">
        <v>471</v>
      </c>
      <c r="B308" s="139" t="s">
        <v>470</v>
      </c>
      <c r="C308" s="96" t="s">
        <v>4233</v>
      </c>
      <c r="D308" t="s">
        <v>4603</v>
      </c>
    </row>
    <row r="309" spans="1:4" ht="16.5" thickTop="1" thickBot="1">
      <c r="A309" s="124" t="s">
        <v>473</v>
      </c>
      <c r="B309" s="140" t="s">
        <v>472</v>
      </c>
      <c r="C309" s="96" t="s">
        <v>4234</v>
      </c>
      <c r="D309" t="s">
        <v>4604</v>
      </c>
    </row>
    <row r="310" spans="1:4" ht="16.5" thickTop="1" thickBot="1">
      <c r="A310" s="123" t="s">
        <v>475</v>
      </c>
      <c r="B310" s="139" t="s">
        <v>474</v>
      </c>
      <c r="C310" s="96" t="s">
        <v>2876</v>
      </c>
      <c r="D310" t="s">
        <v>4605</v>
      </c>
    </row>
    <row r="311" spans="1:4" ht="16.5" thickTop="1" thickBot="1">
      <c r="A311" s="124" t="s">
        <v>477</v>
      </c>
      <c r="B311" s="140" t="s">
        <v>476</v>
      </c>
      <c r="C311" s="96" t="s">
        <v>4235</v>
      </c>
      <c r="D311" t="s">
        <v>4606</v>
      </c>
    </row>
    <row r="312" spans="1:4" ht="16.5" thickTop="1" thickBot="1">
      <c r="A312" s="123" t="s">
        <v>467</v>
      </c>
      <c r="B312" s="139" t="s">
        <v>478</v>
      </c>
      <c r="C312" s="96" t="s">
        <v>2868</v>
      </c>
      <c r="D312" t="s">
        <v>4607</v>
      </c>
    </row>
    <row r="313" spans="1:4" ht="16.5" thickTop="1" thickBot="1">
      <c r="A313" s="124" t="s">
        <v>480</v>
      </c>
      <c r="B313" s="140" t="s">
        <v>479</v>
      </c>
      <c r="C313" s="96" t="s">
        <v>2915</v>
      </c>
      <c r="D313" t="s">
        <v>4608</v>
      </c>
    </row>
    <row r="314" spans="1:4" ht="16.5" thickTop="1" thickBot="1">
      <c r="A314" s="123" t="s">
        <v>482</v>
      </c>
      <c r="B314" s="139" t="s">
        <v>481</v>
      </c>
      <c r="C314" s="96" t="s">
        <v>2874</v>
      </c>
      <c r="D314" t="s">
        <v>4609</v>
      </c>
    </row>
    <row r="315" spans="1:4" ht="16.5" thickTop="1" thickBot="1">
      <c r="A315" s="124" t="s">
        <v>82</v>
      </c>
      <c r="B315" s="140" t="s">
        <v>483</v>
      </c>
      <c r="C315" s="96" t="s">
        <v>2437</v>
      </c>
      <c r="D315" t="s">
        <v>4613</v>
      </c>
    </row>
    <row r="316" spans="1:4" ht="16.5" thickTop="1" thickBot="1">
      <c r="A316" s="123" t="s">
        <v>477</v>
      </c>
      <c r="B316" s="139" t="s">
        <v>484</v>
      </c>
      <c r="C316" s="96" t="s">
        <v>2886</v>
      </c>
      <c r="D316" t="s">
        <v>4610</v>
      </c>
    </row>
    <row r="317" spans="1:4" ht="16.5" thickTop="1" thickBot="1">
      <c r="A317" s="124" t="s">
        <v>486</v>
      </c>
      <c r="B317" s="140" t="s">
        <v>485</v>
      </c>
      <c r="C317" s="96" t="s">
        <v>2889</v>
      </c>
      <c r="D317" t="s">
        <v>4611</v>
      </c>
    </row>
    <row r="318" spans="1:4" ht="16.5" thickTop="1" thickBot="1">
      <c r="A318" s="123" t="s">
        <v>82</v>
      </c>
      <c r="B318" s="139" t="s">
        <v>82</v>
      </c>
      <c r="C318" s="96" t="s">
        <v>2437</v>
      </c>
      <c r="D318" t="s">
        <v>4612</v>
      </c>
    </row>
    <row r="319" spans="1:4" ht="16.5" thickTop="1" thickBot="1">
      <c r="A319" s="124" t="s">
        <v>471</v>
      </c>
      <c r="B319" s="140" t="s">
        <v>487</v>
      </c>
      <c r="C319" s="96" t="s">
        <v>2991</v>
      </c>
      <c r="D319" t="s">
        <v>4614</v>
      </c>
    </row>
    <row r="320" spans="1:4" ht="16.5" thickTop="1" thickBot="1">
      <c r="A320" s="123" t="s">
        <v>489</v>
      </c>
      <c r="B320" s="139" t="s">
        <v>488</v>
      </c>
      <c r="C320" s="96" t="s">
        <v>2993</v>
      </c>
      <c r="D320" t="s">
        <v>4615</v>
      </c>
    </row>
    <row r="321" spans="1:4" ht="16.5" thickTop="1" thickBot="1">
      <c r="A321" s="124" t="s">
        <v>491</v>
      </c>
      <c r="B321" s="140" t="s">
        <v>490</v>
      </c>
      <c r="C321" s="96" t="s">
        <v>2903</v>
      </c>
      <c r="D321" t="s">
        <v>4616</v>
      </c>
    </row>
    <row r="322" spans="1:4" ht="16.5" thickTop="1" thickBot="1">
      <c r="A322" s="123" t="s">
        <v>493</v>
      </c>
      <c r="B322" s="139" t="s">
        <v>492</v>
      </c>
      <c r="C322" s="96" t="s">
        <v>2744</v>
      </c>
      <c r="D322" t="s">
        <v>4617</v>
      </c>
    </row>
    <row r="323" spans="1:4" ht="16.5" thickTop="1" thickBot="1">
      <c r="A323" s="124" t="s">
        <v>495</v>
      </c>
      <c r="B323" s="140" t="s">
        <v>494</v>
      </c>
      <c r="C323" s="96" t="s">
        <v>2907</v>
      </c>
      <c r="D323" t="s">
        <v>4618</v>
      </c>
    </row>
    <row r="324" spans="1:4" ht="16.5" thickTop="1" thickBot="1">
      <c r="A324" s="123" t="s">
        <v>491</v>
      </c>
      <c r="B324" s="139" t="s">
        <v>496</v>
      </c>
      <c r="C324" s="96" t="s">
        <v>2909</v>
      </c>
      <c r="D324" t="s">
        <v>4619</v>
      </c>
    </row>
    <row r="325" spans="1:4" ht="16.5" thickTop="1" thickBot="1">
      <c r="A325" s="124" t="s">
        <v>471</v>
      </c>
      <c r="B325" s="140" t="s">
        <v>497</v>
      </c>
      <c r="C325" s="96" t="s">
        <v>4236</v>
      </c>
      <c r="D325" t="s">
        <v>4620</v>
      </c>
    </row>
    <row r="326" spans="1:4" ht="16.5" thickTop="1" thickBot="1">
      <c r="A326" s="123" t="s">
        <v>499</v>
      </c>
      <c r="B326" s="139" t="s">
        <v>498</v>
      </c>
      <c r="C326" s="96" t="s">
        <v>2917</v>
      </c>
      <c r="D326" t="s">
        <v>4621</v>
      </c>
    </row>
    <row r="327" spans="1:4" ht="16.5" thickTop="1" thickBot="1">
      <c r="A327" s="124" t="s">
        <v>499</v>
      </c>
      <c r="B327" s="140" t="s">
        <v>500</v>
      </c>
      <c r="C327" s="96" t="s">
        <v>4237</v>
      </c>
      <c r="D327" t="s">
        <v>4622</v>
      </c>
    </row>
    <row r="328" spans="1:4" ht="16.5" thickTop="1" thickBot="1">
      <c r="A328" s="123" t="s">
        <v>502</v>
      </c>
      <c r="B328" s="139" t="s">
        <v>501</v>
      </c>
      <c r="C328" s="96" t="s">
        <v>2921</v>
      </c>
      <c r="D328" t="s">
        <v>4623</v>
      </c>
    </row>
    <row r="329" spans="1:4" ht="16.5" thickTop="1" thickBot="1">
      <c r="A329" s="124" t="s">
        <v>82</v>
      </c>
      <c r="B329" s="140" t="s">
        <v>503</v>
      </c>
      <c r="C329" s="96" t="s">
        <v>2437</v>
      </c>
      <c r="D329" t="s">
        <v>4624</v>
      </c>
    </row>
    <row r="330" spans="1:4" ht="16.5" thickTop="1" thickBot="1">
      <c r="A330" s="123" t="s">
        <v>505</v>
      </c>
      <c r="B330" s="139" t="s">
        <v>504</v>
      </c>
      <c r="C330" s="96" t="s">
        <v>2929</v>
      </c>
      <c r="D330" t="s">
        <v>4625</v>
      </c>
    </row>
    <row r="331" spans="1:4" ht="16.5" thickTop="1" thickBot="1">
      <c r="A331" s="124" t="s">
        <v>505</v>
      </c>
      <c r="B331" s="140" t="s">
        <v>506</v>
      </c>
      <c r="C331" s="96" t="s">
        <v>2931</v>
      </c>
      <c r="D331" t="s">
        <v>4626</v>
      </c>
    </row>
    <row r="332" spans="1:4" ht="16.5" thickTop="1" thickBot="1">
      <c r="A332" s="123" t="s">
        <v>508</v>
      </c>
      <c r="B332" s="139" t="s">
        <v>507</v>
      </c>
      <c r="C332" s="96" t="s">
        <v>3004</v>
      </c>
      <c r="D332" t="s">
        <v>4627</v>
      </c>
    </row>
    <row r="333" spans="1:4" ht="16.5" thickTop="1" thickBot="1">
      <c r="A333" s="124" t="s">
        <v>509</v>
      </c>
      <c r="B333" s="140" t="s">
        <v>509</v>
      </c>
      <c r="C333" s="96" t="s">
        <v>2937</v>
      </c>
      <c r="D333" t="s">
        <v>4628</v>
      </c>
    </row>
    <row r="334" spans="1:4" ht="16.5" thickTop="1" thickBot="1">
      <c r="A334" s="123" t="s">
        <v>473</v>
      </c>
      <c r="B334" s="139" t="s">
        <v>510</v>
      </c>
      <c r="C334" s="96" t="s">
        <v>2939</v>
      </c>
      <c r="D334" t="s">
        <v>4629</v>
      </c>
    </row>
    <row r="335" spans="1:4" ht="16.5" thickTop="1" thickBot="1">
      <c r="A335" s="124" t="s">
        <v>491</v>
      </c>
      <c r="B335" s="140" t="s">
        <v>511</v>
      </c>
      <c r="C335" s="96" t="s">
        <v>2941</v>
      </c>
      <c r="D335" t="s">
        <v>4630</v>
      </c>
    </row>
    <row r="336" spans="1:4" ht="16.5" thickTop="1" thickBot="1">
      <c r="A336" s="123" t="s">
        <v>475</v>
      </c>
      <c r="B336" s="139" t="s">
        <v>512</v>
      </c>
      <c r="C336" s="96" t="s">
        <v>2947</v>
      </c>
      <c r="D336" t="s">
        <v>4631</v>
      </c>
    </row>
    <row r="337" spans="1:4" ht="16.5" thickTop="1" thickBot="1">
      <c r="A337" s="124" t="s">
        <v>489</v>
      </c>
      <c r="B337" s="140" t="s">
        <v>513</v>
      </c>
      <c r="C337" s="96" t="s">
        <v>2993</v>
      </c>
      <c r="D337" t="s">
        <v>4632</v>
      </c>
    </row>
    <row r="338" spans="1:4" ht="16.5" thickTop="1" thickBot="1">
      <c r="A338" s="123" t="s">
        <v>515</v>
      </c>
      <c r="B338" s="139" t="s">
        <v>514</v>
      </c>
      <c r="C338" s="96" t="s">
        <v>2893</v>
      </c>
      <c r="D338" t="s">
        <v>4633</v>
      </c>
    </row>
    <row r="339" spans="1:4" ht="16.5" thickTop="1" thickBot="1">
      <c r="A339" s="124" t="s">
        <v>516</v>
      </c>
      <c r="B339" s="140" t="s">
        <v>516</v>
      </c>
      <c r="C339" s="96" t="s">
        <v>2953</v>
      </c>
      <c r="D339" t="s">
        <v>4634</v>
      </c>
    </row>
    <row r="340" spans="1:4" ht="16.5" thickTop="1" thickBot="1">
      <c r="A340" s="123" t="s">
        <v>518</v>
      </c>
      <c r="B340" s="139" t="s">
        <v>517</v>
      </c>
      <c r="C340" s="96" t="s">
        <v>2870</v>
      </c>
      <c r="D340" t="s">
        <v>4635</v>
      </c>
    </row>
    <row r="341" spans="1:4" ht="16.5" thickTop="1" thickBot="1">
      <c r="A341" s="124" t="s">
        <v>305</v>
      </c>
      <c r="B341" s="140" t="s">
        <v>305</v>
      </c>
      <c r="C341" s="96" t="s">
        <v>2957</v>
      </c>
      <c r="D341" t="s">
        <v>4636</v>
      </c>
    </row>
    <row r="342" spans="1:4" ht="16.5" thickTop="1" thickBot="1">
      <c r="A342" s="123" t="s">
        <v>82</v>
      </c>
      <c r="B342" s="139" t="s">
        <v>519</v>
      </c>
      <c r="C342" s="96" t="s">
        <v>2437</v>
      </c>
      <c r="D342" t="s">
        <v>4637</v>
      </c>
    </row>
    <row r="343" spans="1:4" ht="16.5" thickTop="1" thickBot="1">
      <c r="A343" s="124" t="s">
        <v>502</v>
      </c>
      <c r="B343" s="140" t="s">
        <v>520</v>
      </c>
      <c r="C343" s="96" t="s">
        <v>2963</v>
      </c>
      <c r="D343" t="s">
        <v>4638</v>
      </c>
    </row>
    <row r="344" spans="1:4" ht="16.5" thickTop="1" thickBot="1">
      <c r="A344" s="123" t="s">
        <v>473</v>
      </c>
      <c r="B344" s="139" t="s">
        <v>521</v>
      </c>
      <c r="C344" s="96" t="s">
        <v>2965</v>
      </c>
      <c r="D344" t="s">
        <v>4639</v>
      </c>
    </row>
    <row r="345" spans="1:4" ht="16.5" thickTop="1" thickBot="1">
      <c r="A345" s="124" t="s">
        <v>523</v>
      </c>
      <c r="B345" s="140" t="s">
        <v>522</v>
      </c>
      <c r="C345" s="96" t="s">
        <v>2971</v>
      </c>
      <c r="D345" t="s">
        <v>4640</v>
      </c>
    </row>
    <row r="346" spans="1:4" ht="16.5" thickTop="1" thickBot="1">
      <c r="A346" s="123" t="s">
        <v>467</v>
      </c>
      <c r="B346" s="139" t="s">
        <v>524</v>
      </c>
      <c r="C346" s="96" t="s">
        <v>4238</v>
      </c>
      <c r="D346" t="s">
        <v>4641</v>
      </c>
    </row>
    <row r="347" spans="1:4" ht="16.5" thickTop="1" thickBot="1">
      <c r="A347" s="124" t="s">
        <v>489</v>
      </c>
      <c r="B347" s="140" t="s">
        <v>525</v>
      </c>
      <c r="C347" s="96" t="s">
        <v>2993</v>
      </c>
      <c r="D347" t="s">
        <v>4642</v>
      </c>
    </row>
    <row r="348" spans="1:4" ht="16.5" thickTop="1" thickBot="1">
      <c r="A348" s="123" t="s">
        <v>493</v>
      </c>
      <c r="B348" s="139" t="s">
        <v>493</v>
      </c>
      <c r="C348" s="96" t="s">
        <v>2744</v>
      </c>
      <c r="D348" t="s">
        <v>4643</v>
      </c>
    </row>
    <row r="349" spans="1:4" ht="16.5" thickTop="1" thickBot="1">
      <c r="A349" s="124" t="s">
        <v>82</v>
      </c>
      <c r="B349" s="140" t="s">
        <v>526</v>
      </c>
      <c r="C349" s="96" t="s">
        <v>2437</v>
      </c>
      <c r="D349" t="s">
        <v>4644</v>
      </c>
    </row>
    <row r="350" spans="1:4" ht="16.5" thickTop="1" thickBot="1">
      <c r="A350" s="123" t="s">
        <v>528</v>
      </c>
      <c r="B350" s="139" t="s">
        <v>527</v>
      </c>
      <c r="C350" s="96" t="s">
        <v>4239</v>
      </c>
      <c r="D350" t="s">
        <v>4645</v>
      </c>
    </row>
    <row r="351" spans="1:4" ht="16.5" thickTop="1" thickBot="1">
      <c r="A351" s="124" t="s">
        <v>82</v>
      </c>
      <c r="B351" s="140" t="s">
        <v>529</v>
      </c>
      <c r="C351" s="96" t="s">
        <v>2437</v>
      </c>
      <c r="D351" t="s">
        <v>4646</v>
      </c>
    </row>
    <row r="352" spans="1:4" ht="16.5" thickTop="1" thickBot="1">
      <c r="A352" s="123" t="s">
        <v>471</v>
      </c>
      <c r="B352" s="139" t="s">
        <v>530</v>
      </c>
      <c r="C352" s="96" t="s">
        <v>2985</v>
      </c>
      <c r="D352" t="s">
        <v>4647</v>
      </c>
    </row>
    <row r="353" spans="1:4" ht="16.5" thickTop="1" thickBot="1">
      <c r="A353" s="124" t="s">
        <v>477</v>
      </c>
      <c r="B353" s="140" t="s">
        <v>531</v>
      </c>
      <c r="C353" s="96" t="s">
        <v>2987</v>
      </c>
      <c r="D353" t="s">
        <v>4648</v>
      </c>
    </row>
    <row r="354" spans="1:4" ht="16.5" thickTop="1" thickBot="1">
      <c r="A354" s="123" t="s">
        <v>495</v>
      </c>
      <c r="B354" s="139" t="s">
        <v>532</v>
      </c>
      <c r="C354" s="96" t="s">
        <v>2981</v>
      </c>
      <c r="D354" t="s">
        <v>4649</v>
      </c>
    </row>
    <row r="355" spans="1:4" ht="16.5" thickTop="1" thickBot="1">
      <c r="A355" s="124" t="s">
        <v>495</v>
      </c>
      <c r="B355" s="140" t="s">
        <v>533</v>
      </c>
      <c r="C355" s="96" t="s">
        <v>2989</v>
      </c>
      <c r="D355" t="s">
        <v>4650</v>
      </c>
    </row>
    <row r="356" spans="1:4" ht="16.5" thickTop="1" thickBot="1">
      <c r="A356" s="123" t="s">
        <v>477</v>
      </c>
      <c r="B356" s="139" t="s">
        <v>534</v>
      </c>
      <c r="C356" s="96" t="s">
        <v>4240</v>
      </c>
      <c r="D356" t="s">
        <v>4651</v>
      </c>
    </row>
    <row r="357" spans="1:4" ht="16.5" thickTop="1" thickBot="1">
      <c r="A357" s="124" t="s">
        <v>535</v>
      </c>
      <c r="B357" s="140" t="s">
        <v>535</v>
      </c>
      <c r="C357" s="96" t="s">
        <v>2995</v>
      </c>
      <c r="D357" t="s">
        <v>4652</v>
      </c>
    </row>
    <row r="358" spans="1:4" ht="16.5" thickTop="1" thickBot="1">
      <c r="A358" s="123" t="s">
        <v>495</v>
      </c>
      <c r="B358" s="139" t="s">
        <v>536</v>
      </c>
      <c r="C358" s="96" t="s">
        <v>3020</v>
      </c>
      <c r="D358" t="s">
        <v>4653</v>
      </c>
    </row>
    <row r="359" spans="1:4" ht="16.5" thickTop="1" thickBot="1">
      <c r="A359" s="124" t="s">
        <v>495</v>
      </c>
      <c r="B359" s="140" t="s">
        <v>537</v>
      </c>
      <c r="C359" s="96" t="s">
        <v>3000</v>
      </c>
      <c r="D359" t="s">
        <v>4654</v>
      </c>
    </row>
    <row r="360" spans="1:4" ht="16.5" thickTop="1" thickBot="1">
      <c r="A360" s="123" t="s">
        <v>489</v>
      </c>
      <c r="B360" s="139" t="s">
        <v>538</v>
      </c>
      <c r="C360" s="96" t="s">
        <v>2993</v>
      </c>
      <c r="D360" t="s">
        <v>4655</v>
      </c>
    </row>
    <row r="361" spans="1:4" ht="16.5" thickTop="1" thickBot="1">
      <c r="A361" s="124" t="s">
        <v>508</v>
      </c>
      <c r="B361" s="140" t="s">
        <v>508</v>
      </c>
      <c r="C361" s="96" t="s">
        <v>3004</v>
      </c>
      <c r="D361" t="s">
        <v>4656</v>
      </c>
    </row>
    <row r="362" spans="1:4" ht="16.5" thickTop="1" thickBot="1">
      <c r="A362" s="123" t="s">
        <v>516</v>
      </c>
      <c r="B362" s="139" t="s">
        <v>539</v>
      </c>
      <c r="C362" s="96" t="s">
        <v>2953</v>
      </c>
      <c r="D362" t="s">
        <v>4657</v>
      </c>
    </row>
    <row r="363" spans="1:4" ht="16.5" thickTop="1" thickBot="1">
      <c r="A363" s="124" t="s">
        <v>516</v>
      </c>
      <c r="B363" s="140" t="s">
        <v>540</v>
      </c>
      <c r="C363" s="96" t="s">
        <v>2953</v>
      </c>
      <c r="D363" t="s">
        <v>4658</v>
      </c>
    </row>
    <row r="364" spans="1:4" ht="16.5" thickTop="1" thickBot="1">
      <c r="A364" s="123" t="s">
        <v>528</v>
      </c>
      <c r="B364" s="139" t="s">
        <v>541</v>
      </c>
      <c r="C364" s="96" t="s">
        <v>3012</v>
      </c>
      <c r="D364" t="s">
        <v>4659</v>
      </c>
    </row>
    <row r="365" spans="1:4" ht="16.5" thickTop="1" thickBot="1">
      <c r="A365" s="124" t="s">
        <v>542</v>
      </c>
      <c r="B365" s="140" t="s">
        <v>542</v>
      </c>
      <c r="C365" s="96" t="s">
        <v>3018</v>
      </c>
      <c r="D365" t="s">
        <v>4660</v>
      </c>
    </row>
    <row r="366" spans="1:4" ht="16.5" thickTop="1" thickBot="1">
      <c r="A366" s="123" t="s">
        <v>544</v>
      </c>
      <c r="B366" s="139" t="s">
        <v>543</v>
      </c>
      <c r="C366" s="96" t="s">
        <v>4241</v>
      </c>
      <c r="D366" t="s">
        <v>4661</v>
      </c>
    </row>
    <row r="367" spans="1:4" ht="16.5" thickTop="1" thickBot="1">
      <c r="A367" s="124" t="s">
        <v>502</v>
      </c>
      <c r="B367" s="140" t="s">
        <v>545</v>
      </c>
      <c r="C367" s="96" t="s">
        <v>3026</v>
      </c>
      <c r="D367" t="s">
        <v>4662</v>
      </c>
    </row>
    <row r="368" spans="1:4" ht="16.5" thickTop="1" thickBot="1">
      <c r="A368" s="123" t="s">
        <v>471</v>
      </c>
      <c r="B368" s="139" t="s">
        <v>546</v>
      </c>
      <c r="C368" s="96" t="s">
        <v>4242</v>
      </c>
      <c r="D368" t="s">
        <v>4663</v>
      </c>
    </row>
    <row r="369" spans="1:4" ht="16.5" thickTop="1" thickBot="1">
      <c r="A369" s="124" t="s">
        <v>469</v>
      </c>
      <c r="B369" s="140" t="s">
        <v>547</v>
      </c>
      <c r="C369" s="96" t="s">
        <v>3024</v>
      </c>
      <c r="D369" t="s">
        <v>4664</v>
      </c>
    </row>
    <row r="370" spans="1:4" ht="16.5" thickTop="1" thickBot="1">
      <c r="A370" s="123" t="s">
        <v>549</v>
      </c>
      <c r="B370" s="139" t="s">
        <v>548</v>
      </c>
      <c r="C370" s="96" t="s">
        <v>3032</v>
      </c>
      <c r="D370" t="s">
        <v>4665</v>
      </c>
    </row>
    <row r="371" spans="1:4" ht="16.5" thickTop="1" thickBot="1">
      <c r="A371" s="124" t="s">
        <v>551</v>
      </c>
      <c r="B371" s="140" t="s">
        <v>550</v>
      </c>
      <c r="C371" s="96" t="s">
        <v>2901</v>
      </c>
      <c r="D371" t="s">
        <v>4666</v>
      </c>
    </row>
    <row r="372" spans="1:4" ht="16.5" thickTop="1" thickBot="1">
      <c r="A372" s="123" t="s">
        <v>553</v>
      </c>
      <c r="B372" s="139" t="s">
        <v>552</v>
      </c>
      <c r="C372" s="96" t="s">
        <v>3028</v>
      </c>
      <c r="D372" t="s">
        <v>4667</v>
      </c>
    </row>
    <row r="373" spans="1:4" ht="16.5" thickTop="1" thickBot="1">
      <c r="A373" s="124" t="s">
        <v>508</v>
      </c>
      <c r="B373" s="140" t="s">
        <v>554</v>
      </c>
      <c r="C373" s="96" t="s">
        <v>3004</v>
      </c>
      <c r="D373" t="s">
        <v>4668</v>
      </c>
    </row>
    <row r="374" spans="1:4" ht="16.5" thickTop="1" thickBot="1">
      <c r="A374" s="123" t="s">
        <v>482</v>
      </c>
      <c r="B374" s="139" t="s">
        <v>555</v>
      </c>
      <c r="C374" s="96" t="s">
        <v>2935</v>
      </c>
      <c r="D374" t="s">
        <v>4669</v>
      </c>
    </row>
    <row r="375" spans="1:4" ht="16.5" thickTop="1" thickBot="1">
      <c r="A375" s="124" t="s">
        <v>482</v>
      </c>
      <c r="B375" s="140" t="s">
        <v>556</v>
      </c>
      <c r="C375" s="96" t="s">
        <v>2967</v>
      </c>
      <c r="D375" t="s">
        <v>4670</v>
      </c>
    </row>
    <row r="376" spans="1:4" ht="16.5" thickTop="1" thickBot="1">
      <c r="A376" s="123" t="s">
        <v>518</v>
      </c>
      <c r="B376" s="139" t="s">
        <v>557</v>
      </c>
      <c r="C376" s="96" t="s">
        <v>2870</v>
      </c>
      <c r="D376" t="s">
        <v>4671</v>
      </c>
    </row>
    <row r="377" spans="1:4" ht="16.5" thickTop="1" thickBot="1">
      <c r="A377" s="124" t="s">
        <v>505</v>
      </c>
      <c r="B377" s="140" t="s">
        <v>558</v>
      </c>
      <c r="C377" s="96" t="s">
        <v>3022</v>
      </c>
      <c r="D377" t="s">
        <v>4672</v>
      </c>
    </row>
    <row r="378" spans="1:4" ht="16.5" thickTop="1" thickBot="1">
      <c r="A378" s="123" t="s">
        <v>559</v>
      </c>
      <c r="B378" s="139" t="s">
        <v>559</v>
      </c>
      <c r="C378" s="96" t="s">
        <v>2899</v>
      </c>
      <c r="D378" t="s">
        <v>4673</v>
      </c>
    </row>
    <row r="379" spans="1:4" ht="16.5" thickTop="1" thickBot="1">
      <c r="A379" s="124" t="s">
        <v>518</v>
      </c>
      <c r="B379" s="140" t="s">
        <v>560</v>
      </c>
      <c r="C379" s="96" t="s">
        <v>2870</v>
      </c>
      <c r="D379" t="s">
        <v>4674</v>
      </c>
    </row>
    <row r="380" spans="1:4" ht="16.5" thickTop="1" thickBot="1">
      <c r="A380" s="123" t="s">
        <v>562</v>
      </c>
      <c r="B380" s="139" t="s">
        <v>561</v>
      </c>
      <c r="C380" s="96" t="s">
        <v>4243</v>
      </c>
      <c r="D380" t="s">
        <v>4675</v>
      </c>
    </row>
    <row r="381" spans="1:4" ht="16.5" thickTop="1" thickBot="1">
      <c r="A381" s="124" t="s">
        <v>471</v>
      </c>
      <c r="B381" s="140" t="s">
        <v>563</v>
      </c>
      <c r="C381" s="96" t="s">
        <v>2943</v>
      </c>
      <c r="D381" t="s">
        <v>4676</v>
      </c>
    </row>
    <row r="382" spans="1:4" ht="16.5" thickTop="1" thickBot="1">
      <c r="A382" s="123" t="s">
        <v>551</v>
      </c>
      <c r="B382" s="139" t="s">
        <v>564</v>
      </c>
      <c r="C382" s="96" t="s">
        <v>2901</v>
      </c>
      <c r="D382" t="s">
        <v>4677</v>
      </c>
    </row>
    <row r="383" spans="1:4" ht="16.5" thickTop="1" thickBot="1">
      <c r="A383" s="124" t="s">
        <v>482</v>
      </c>
      <c r="B383" s="140" t="s">
        <v>565</v>
      </c>
      <c r="C383" s="96" t="s">
        <v>2897</v>
      </c>
      <c r="D383" t="s">
        <v>4678</v>
      </c>
    </row>
    <row r="384" spans="1:4" ht="16.5" thickTop="1" thickBot="1">
      <c r="A384" s="123" t="s">
        <v>489</v>
      </c>
      <c r="B384" s="139" t="s">
        <v>566</v>
      </c>
      <c r="C384" s="96" t="s">
        <v>2993</v>
      </c>
      <c r="D384" t="s">
        <v>4679</v>
      </c>
    </row>
    <row r="385" spans="1:4" ht="16.5" thickTop="1" thickBot="1">
      <c r="A385" s="124" t="s">
        <v>567</v>
      </c>
      <c r="B385" s="140" t="s">
        <v>567</v>
      </c>
      <c r="C385" s="96" t="s">
        <v>2977</v>
      </c>
      <c r="D385" t="s">
        <v>4680</v>
      </c>
    </row>
    <row r="386" spans="1:4" ht="16.5" thickTop="1" thickBot="1">
      <c r="A386" s="123" t="s">
        <v>305</v>
      </c>
      <c r="B386" s="139" t="s">
        <v>568</v>
      </c>
      <c r="C386" s="96" t="s">
        <v>2957</v>
      </c>
      <c r="D386" t="s">
        <v>4681</v>
      </c>
    </row>
    <row r="387" spans="1:4" ht="16.5" thickTop="1" thickBot="1">
      <c r="A387" s="124" t="s">
        <v>569</v>
      </c>
      <c r="B387" s="140" t="s">
        <v>569</v>
      </c>
      <c r="C387" s="96" t="s">
        <v>2919</v>
      </c>
      <c r="D387" t="s">
        <v>4682</v>
      </c>
    </row>
    <row r="388" spans="1:4" ht="16.5" thickTop="1" thickBot="1">
      <c r="A388" s="123" t="s">
        <v>471</v>
      </c>
      <c r="B388" s="139" t="s">
        <v>570</v>
      </c>
      <c r="C388" s="96" t="s">
        <v>2985</v>
      </c>
      <c r="D388" t="s">
        <v>4683</v>
      </c>
    </row>
    <row r="389" spans="1:4" ht="16.5" thickTop="1" thickBot="1">
      <c r="A389" s="124" t="s">
        <v>572</v>
      </c>
      <c r="B389" s="140" t="s">
        <v>571</v>
      </c>
      <c r="C389" s="96" t="s">
        <v>2997</v>
      </c>
      <c r="D389" t="s">
        <v>4684</v>
      </c>
    </row>
    <row r="390" spans="1:4" ht="16.5" thickTop="1" thickBot="1">
      <c r="A390" s="123" t="s">
        <v>467</v>
      </c>
      <c r="B390" s="139" t="s">
        <v>573</v>
      </c>
      <c r="C390" s="96" t="s">
        <v>2975</v>
      </c>
      <c r="D390" t="s">
        <v>4685</v>
      </c>
    </row>
    <row r="391" spans="1:4" ht="16.5" thickTop="1" thickBot="1">
      <c r="A391" s="124" t="s">
        <v>159</v>
      </c>
      <c r="B391" s="140" t="s">
        <v>574</v>
      </c>
      <c r="C391" s="96" t="s">
        <v>2969</v>
      </c>
      <c r="D391" t="s">
        <v>4686</v>
      </c>
    </row>
    <row r="392" spans="1:4" ht="16.5" thickTop="1" thickBot="1">
      <c r="A392" s="123" t="s">
        <v>246</v>
      </c>
      <c r="B392" s="139" t="s">
        <v>575</v>
      </c>
      <c r="C392" s="96" t="s">
        <v>2979</v>
      </c>
      <c r="D392" t="s">
        <v>4687</v>
      </c>
    </row>
    <row r="393" spans="1:4" ht="16.5" thickTop="1" thickBot="1">
      <c r="A393" s="124" t="s">
        <v>471</v>
      </c>
      <c r="B393" s="140" t="s">
        <v>576</v>
      </c>
      <c r="C393" s="96" t="s">
        <v>4233</v>
      </c>
      <c r="D393" t="s">
        <v>4688</v>
      </c>
    </row>
    <row r="394" spans="1:4" ht="16.5" thickTop="1" thickBot="1">
      <c r="A394" s="123" t="s">
        <v>569</v>
      </c>
      <c r="B394" s="139" t="s">
        <v>577</v>
      </c>
      <c r="C394" s="96" t="s">
        <v>2919</v>
      </c>
      <c r="D394" t="s">
        <v>4689</v>
      </c>
    </row>
    <row r="395" spans="1:4" ht="16.5" thickTop="1" thickBot="1">
      <c r="A395" s="124" t="s">
        <v>579</v>
      </c>
      <c r="B395" s="140" t="s">
        <v>578</v>
      </c>
      <c r="C395" s="96" t="s">
        <v>2945</v>
      </c>
      <c r="D395" t="s">
        <v>4690</v>
      </c>
    </row>
    <row r="396" spans="1:4" ht="16.5" thickTop="1" thickBot="1">
      <c r="A396" s="123" t="s">
        <v>582</v>
      </c>
      <c r="B396" s="139" t="s">
        <v>580</v>
      </c>
      <c r="C396" s="96" t="s">
        <v>2462</v>
      </c>
      <c r="D396" t="s">
        <v>4691</v>
      </c>
    </row>
    <row r="397" spans="1:4" ht="16.5" thickTop="1" thickBot="1">
      <c r="A397" s="124" t="s">
        <v>585</v>
      </c>
      <c r="B397" s="140" t="s">
        <v>583</v>
      </c>
      <c r="C397" s="96" t="s">
        <v>2443</v>
      </c>
      <c r="D397" t="s">
        <v>4692</v>
      </c>
    </row>
    <row r="398" spans="1:4" ht="16.5" thickTop="1" thickBot="1">
      <c r="A398" s="123" t="s">
        <v>587</v>
      </c>
      <c r="B398" s="139" t="s">
        <v>586</v>
      </c>
      <c r="C398" s="96" t="s">
        <v>2427</v>
      </c>
      <c r="D398" t="s">
        <v>4693</v>
      </c>
    </row>
    <row r="399" spans="1:4" ht="16.5" thickTop="1" thickBot="1">
      <c r="A399" s="124" t="s">
        <v>589</v>
      </c>
      <c r="B399" s="140" t="s">
        <v>588</v>
      </c>
      <c r="C399" s="96" t="s">
        <v>2452</v>
      </c>
      <c r="D399" t="s">
        <v>4694</v>
      </c>
    </row>
    <row r="400" spans="1:4" ht="16.5" thickTop="1" thickBot="1">
      <c r="A400" s="123" t="s">
        <v>591</v>
      </c>
      <c r="B400" s="139" t="s">
        <v>590</v>
      </c>
      <c r="C400" s="96" t="s">
        <v>4244</v>
      </c>
      <c r="D400" t="s">
        <v>4695</v>
      </c>
    </row>
    <row r="401" spans="1:4" ht="16.5" thickTop="1" thickBot="1">
      <c r="A401" s="124" t="s">
        <v>593</v>
      </c>
      <c r="B401" s="140" t="s">
        <v>592</v>
      </c>
      <c r="C401" s="96" t="s">
        <v>4245</v>
      </c>
      <c r="D401" t="s">
        <v>4696</v>
      </c>
    </row>
    <row r="402" spans="1:4" ht="16.5" thickTop="1" thickBot="1">
      <c r="A402" s="123" t="s">
        <v>595</v>
      </c>
      <c r="B402" s="139" t="s">
        <v>594</v>
      </c>
      <c r="C402" s="96" t="s">
        <v>3067</v>
      </c>
      <c r="D402" t="s">
        <v>4697</v>
      </c>
    </row>
    <row r="403" spans="1:4" ht="16.5" thickTop="1" thickBot="1">
      <c r="A403" s="124" t="s">
        <v>596</v>
      </c>
      <c r="B403" s="140" t="s">
        <v>596</v>
      </c>
      <c r="C403" s="96" t="s">
        <v>3069</v>
      </c>
      <c r="D403" t="s">
        <v>4698</v>
      </c>
    </row>
    <row r="404" spans="1:4" ht="16.5" thickTop="1" thickBot="1">
      <c r="A404" s="123" t="s">
        <v>595</v>
      </c>
      <c r="B404" s="139" t="s">
        <v>597</v>
      </c>
      <c r="C404" s="96" t="s">
        <v>3073</v>
      </c>
      <c r="D404" t="s">
        <v>4699</v>
      </c>
    </row>
    <row r="405" spans="1:4" ht="16.5" thickTop="1" thickBot="1">
      <c r="A405" s="124" t="s">
        <v>596</v>
      </c>
      <c r="B405" s="140" t="s">
        <v>598</v>
      </c>
      <c r="C405" s="96" t="s">
        <v>3069</v>
      </c>
      <c r="D405" t="s">
        <v>4700</v>
      </c>
    </row>
    <row r="406" spans="1:4" ht="16.5" thickTop="1" thickBot="1">
      <c r="A406" s="123" t="s">
        <v>600</v>
      </c>
      <c r="B406" s="139" t="s">
        <v>599</v>
      </c>
      <c r="C406" s="96" t="s">
        <v>3075</v>
      </c>
      <c r="D406" t="s">
        <v>4701</v>
      </c>
    </row>
    <row r="407" spans="1:4" ht="16.5" thickTop="1" thickBot="1">
      <c r="A407" s="124" t="s">
        <v>595</v>
      </c>
      <c r="B407" s="140" t="s">
        <v>601</v>
      </c>
      <c r="C407" s="96" t="s">
        <v>3077</v>
      </c>
      <c r="D407" t="s">
        <v>4702</v>
      </c>
    </row>
    <row r="408" spans="1:4" ht="16.5" thickTop="1" thickBot="1">
      <c r="A408" s="123" t="s">
        <v>595</v>
      </c>
      <c r="B408" s="139" t="s">
        <v>236</v>
      </c>
      <c r="C408" s="96" t="s">
        <v>3078</v>
      </c>
      <c r="D408" t="s">
        <v>4703</v>
      </c>
    </row>
    <row r="409" spans="1:4" ht="16.5" thickTop="1" thickBot="1">
      <c r="A409" s="124" t="s">
        <v>596</v>
      </c>
      <c r="B409" s="140" t="s">
        <v>602</v>
      </c>
      <c r="C409" s="96" t="s">
        <v>3069</v>
      </c>
      <c r="D409" t="s">
        <v>4704</v>
      </c>
    </row>
    <row r="410" spans="1:4" ht="16.5" thickTop="1" thickBot="1">
      <c r="A410" s="123" t="s">
        <v>603</v>
      </c>
      <c r="B410" s="139" t="s">
        <v>603</v>
      </c>
      <c r="C410" s="96" t="s">
        <v>3086</v>
      </c>
      <c r="D410" t="s">
        <v>4705</v>
      </c>
    </row>
    <row r="411" spans="1:4" ht="16.5" thickTop="1" thickBot="1">
      <c r="A411" s="124" t="s">
        <v>604</v>
      </c>
      <c r="B411" s="140" t="s">
        <v>604</v>
      </c>
      <c r="C411" s="96" t="s">
        <v>3090</v>
      </c>
      <c r="D411" t="s">
        <v>4706</v>
      </c>
    </row>
    <row r="412" spans="1:4" ht="16.5" thickTop="1" thickBot="1">
      <c r="A412" s="123" t="s">
        <v>595</v>
      </c>
      <c r="B412" s="139" t="s">
        <v>605</v>
      </c>
      <c r="C412" s="96" t="s">
        <v>3092</v>
      </c>
      <c r="D412" t="s">
        <v>4707</v>
      </c>
    </row>
    <row r="413" spans="1:4" ht="16.5" thickTop="1" thickBot="1">
      <c r="A413" s="124" t="s">
        <v>606</v>
      </c>
      <c r="B413" s="140" t="s">
        <v>606</v>
      </c>
      <c r="C413" s="96" t="s">
        <v>3071</v>
      </c>
      <c r="D413" t="s">
        <v>4708</v>
      </c>
    </row>
    <row r="414" spans="1:4" ht="16.5" thickTop="1" thickBot="1">
      <c r="A414" s="123" t="s">
        <v>607</v>
      </c>
      <c r="B414" s="139" t="s">
        <v>607</v>
      </c>
      <c r="C414" s="96" t="s">
        <v>2446</v>
      </c>
      <c r="D414" t="s">
        <v>4709</v>
      </c>
    </row>
    <row r="415" spans="1:4" ht="16.5" thickTop="1" thickBot="1">
      <c r="A415" s="124" t="s">
        <v>610</v>
      </c>
      <c r="B415" s="140" t="s">
        <v>608</v>
      </c>
      <c r="C415" s="96" t="s">
        <v>2475</v>
      </c>
      <c r="D415" t="s">
        <v>4710</v>
      </c>
    </row>
    <row r="416" spans="1:4" ht="16.5" thickTop="1" thickBot="1">
      <c r="A416" s="123" t="s">
        <v>612</v>
      </c>
      <c r="B416" s="139" t="s">
        <v>611</v>
      </c>
      <c r="C416" s="96" t="s">
        <v>2454</v>
      </c>
      <c r="D416" t="s">
        <v>4711</v>
      </c>
    </row>
    <row r="417" spans="1:4" ht="16.5" thickTop="1" thickBot="1">
      <c r="A417" s="124" t="s">
        <v>591</v>
      </c>
      <c r="B417" s="140" t="s">
        <v>613</v>
      </c>
      <c r="C417" s="96" t="s">
        <v>4246</v>
      </c>
      <c r="D417" t="s">
        <v>4712</v>
      </c>
    </row>
    <row r="418" spans="1:4" ht="16.5" thickTop="1" thickBot="1">
      <c r="A418" s="123" t="s">
        <v>589</v>
      </c>
      <c r="B418" s="139" t="s">
        <v>614</v>
      </c>
      <c r="C418" s="96" t="s">
        <v>4247</v>
      </c>
      <c r="D418" t="s">
        <v>4713</v>
      </c>
    </row>
    <row r="419" spans="1:4" ht="16.5" thickTop="1" thickBot="1">
      <c r="A419" s="124" t="s">
        <v>607</v>
      </c>
      <c r="B419" s="140" t="s">
        <v>615</v>
      </c>
      <c r="C419" s="96" t="s">
        <v>2446</v>
      </c>
      <c r="D419" t="s">
        <v>4714</v>
      </c>
    </row>
    <row r="420" spans="1:4" ht="16.5" thickTop="1" thickBot="1">
      <c r="A420" s="123" t="s">
        <v>618</v>
      </c>
      <c r="B420" s="139" t="s">
        <v>616</v>
      </c>
      <c r="C420" s="96" t="s">
        <v>4248</v>
      </c>
      <c r="D420" t="s">
        <v>4715</v>
      </c>
    </row>
    <row r="421" spans="1:4" ht="16.5" thickTop="1" thickBot="1">
      <c r="A421" s="124" t="s">
        <v>620</v>
      </c>
      <c r="B421" s="140" t="s">
        <v>619</v>
      </c>
      <c r="C421" s="96" t="s">
        <v>3139</v>
      </c>
      <c r="D421" t="s">
        <v>4716</v>
      </c>
    </row>
    <row r="422" spans="1:4" ht="16.5" thickTop="1" thickBot="1">
      <c r="A422" s="123" t="s">
        <v>303</v>
      </c>
      <c r="B422" s="139" t="s">
        <v>621</v>
      </c>
      <c r="C422" s="96" t="s">
        <v>3161</v>
      </c>
      <c r="D422" t="s">
        <v>4717</v>
      </c>
    </row>
    <row r="423" spans="1:4" ht="16.5" thickTop="1" thickBot="1">
      <c r="A423" s="124" t="s">
        <v>620</v>
      </c>
      <c r="B423" s="140" t="s">
        <v>622</v>
      </c>
      <c r="C423" s="96" t="s">
        <v>3142</v>
      </c>
      <c r="D423" t="s">
        <v>4718</v>
      </c>
    </row>
    <row r="424" spans="1:4" ht="16.5" thickTop="1" thickBot="1">
      <c r="A424" s="123" t="s">
        <v>303</v>
      </c>
      <c r="B424" s="139" t="s">
        <v>623</v>
      </c>
      <c r="C424" s="96" t="s">
        <v>3161</v>
      </c>
      <c r="D424" t="s">
        <v>4719</v>
      </c>
    </row>
    <row r="425" spans="1:4" ht="16.5" thickTop="1" thickBot="1">
      <c r="A425" s="124" t="s">
        <v>620</v>
      </c>
      <c r="B425" s="140" t="s">
        <v>624</v>
      </c>
      <c r="C425" s="96" t="s">
        <v>4249</v>
      </c>
      <c r="D425" t="s">
        <v>4720</v>
      </c>
    </row>
    <row r="426" spans="1:4" ht="16.5" thickTop="1" thickBot="1">
      <c r="A426" s="123" t="s">
        <v>303</v>
      </c>
      <c r="B426" s="139" t="s">
        <v>625</v>
      </c>
      <c r="C426" s="96" t="s">
        <v>3161</v>
      </c>
      <c r="D426" t="s">
        <v>4722</v>
      </c>
    </row>
    <row r="427" spans="1:4" ht="16.5" thickTop="1" thickBot="1">
      <c r="A427" s="124" t="s">
        <v>303</v>
      </c>
      <c r="B427" s="140" t="s">
        <v>626</v>
      </c>
      <c r="C427" s="96" t="s">
        <v>3161</v>
      </c>
      <c r="D427" t="s">
        <v>4721</v>
      </c>
    </row>
    <row r="428" spans="1:4" ht="16.5" thickTop="1" thickBot="1">
      <c r="A428" s="123" t="s">
        <v>303</v>
      </c>
      <c r="B428" s="139" t="s">
        <v>627</v>
      </c>
      <c r="C428" s="96" t="s">
        <v>3161</v>
      </c>
      <c r="D428" t="s">
        <v>4723</v>
      </c>
    </row>
    <row r="429" spans="1:4" ht="16.5" thickTop="1" thickBot="1">
      <c r="A429" s="124" t="s">
        <v>303</v>
      </c>
      <c r="B429" s="140" t="s">
        <v>303</v>
      </c>
      <c r="C429" s="96" t="s">
        <v>3161</v>
      </c>
      <c r="D429" t="s">
        <v>4724</v>
      </c>
    </row>
    <row r="430" spans="1:4" ht="16.5" thickTop="1" thickBot="1">
      <c r="A430" s="123" t="s">
        <v>629</v>
      </c>
      <c r="B430" s="139" t="s">
        <v>628</v>
      </c>
      <c r="C430" s="96" t="s">
        <v>3153</v>
      </c>
      <c r="D430" t="s">
        <v>4725</v>
      </c>
    </row>
    <row r="431" spans="1:4" ht="16.5" thickTop="1" thickBot="1">
      <c r="A431" s="124" t="s">
        <v>233</v>
      </c>
      <c r="B431" s="140" t="s">
        <v>630</v>
      </c>
      <c r="C431" s="96" t="s">
        <v>3165</v>
      </c>
      <c r="D431" t="s">
        <v>4726</v>
      </c>
    </row>
    <row r="432" spans="1:4" ht="16.5" thickTop="1" thickBot="1">
      <c r="A432" s="123" t="s">
        <v>620</v>
      </c>
      <c r="B432" s="139" t="s">
        <v>631</v>
      </c>
      <c r="C432" s="96" t="s">
        <v>3155</v>
      </c>
      <c r="D432" t="s">
        <v>4727</v>
      </c>
    </row>
    <row r="433" spans="1:4" ht="16.5" thickTop="1" thickBot="1">
      <c r="A433" s="124" t="s">
        <v>629</v>
      </c>
      <c r="B433" s="140" t="s">
        <v>632</v>
      </c>
      <c r="C433" s="96" t="s">
        <v>3153</v>
      </c>
      <c r="D433" t="s">
        <v>4728</v>
      </c>
    </row>
    <row r="434" spans="1:4" ht="16.5" thickTop="1" thickBot="1">
      <c r="A434" s="123" t="s">
        <v>629</v>
      </c>
      <c r="B434" s="139" t="s">
        <v>629</v>
      </c>
      <c r="C434" s="96" t="s">
        <v>3153</v>
      </c>
      <c r="D434" t="s">
        <v>4729</v>
      </c>
    </row>
    <row r="435" spans="1:4" ht="16.5" thickTop="1" thickBot="1">
      <c r="A435" s="124" t="s">
        <v>173</v>
      </c>
      <c r="B435" s="140" t="s">
        <v>633</v>
      </c>
      <c r="C435" s="96" t="s">
        <v>3280</v>
      </c>
      <c r="D435" t="s">
        <v>4730</v>
      </c>
    </row>
    <row r="436" spans="1:4" ht="16.5" thickTop="1" thickBot="1">
      <c r="A436" s="123" t="s">
        <v>181</v>
      </c>
      <c r="B436" s="139" t="s">
        <v>150</v>
      </c>
      <c r="C436" s="96" t="s">
        <v>3172</v>
      </c>
      <c r="D436" t="s">
        <v>4731</v>
      </c>
    </row>
    <row r="437" spans="1:4" ht="16.5" thickTop="1" thickBot="1">
      <c r="A437" s="124" t="s">
        <v>151</v>
      </c>
      <c r="B437" s="140" t="s">
        <v>634</v>
      </c>
      <c r="C437" s="96" t="s">
        <v>3184</v>
      </c>
      <c r="D437" t="s">
        <v>4732</v>
      </c>
    </row>
    <row r="438" spans="1:4" ht="16.5" thickTop="1" thickBot="1">
      <c r="A438" s="123" t="s">
        <v>151</v>
      </c>
      <c r="B438" s="139" t="s">
        <v>635</v>
      </c>
      <c r="C438" s="96" t="s">
        <v>3184</v>
      </c>
      <c r="D438" t="s">
        <v>4733</v>
      </c>
    </row>
    <row r="439" spans="1:4" ht="16.5" thickTop="1" thickBot="1">
      <c r="A439" s="124" t="s">
        <v>155</v>
      </c>
      <c r="B439" s="140" t="s">
        <v>155</v>
      </c>
      <c r="C439" s="96" t="s">
        <v>4250</v>
      </c>
      <c r="D439" t="s">
        <v>4734</v>
      </c>
    </row>
    <row r="440" spans="1:4" ht="16.5" thickTop="1" thickBot="1">
      <c r="A440" s="123" t="s">
        <v>151</v>
      </c>
      <c r="B440" s="139" t="s">
        <v>151</v>
      </c>
      <c r="C440" s="96" t="s">
        <v>3184</v>
      </c>
      <c r="D440" t="s">
        <v>4735</v>
      </c>
    </row>
    <row r="441" spans="1:4" ht="16.5" thickTop="1" thickBot="1">
      <c r="A441" s="124" t="s">
        <v>181</v>
      </c>
      <c r="B441" s="140" t="s">
        <v>636</v>
      </c>
      <c r="C441" s="96" t="s">
        <v>3186</v>
      </c>
      <c r="D441" t="s">
        <v>4736</v>
      </c>
    </row>
    <row r="442" spans="1:4" ht="16.5" thickTop="1" thickBot="1">
      <c r="A442" s="123" t="s">
        <v>637</v>
      </c>
      <c r="B442" s="139" t="s">
        <v>637</v>
      </c>
      <c r="C442" s="96" t="s">
        <v>3189</v>
      </c>
      <c r="D442" t="s">
        <v>4737</v>
      </c>
    </row>
    <row r="443" spans="1:4" ht="16.5" thickTop="1" thickBot="1">
      <c r="A443" s="124" t="s">
        <v>153</v>
      </c>
      <c r="B443" s="140" t="s">
        <v>638</v>
      </c>
      <c r="C443" s="96" t="s">
        <v>3182</v>
      </c>
      <c r="D443" t="s">
        <v>4738</v>
      </c>
    </row>
    <row r="444" spans="1:4" ht="16.5" thickTop="1" thickBot="1">
      <c r="A444" s="123" t="s">
        <v>454</v>
      </c>
      <c r="B444" s="139" t="s">
        <v>639</v>
      </c>
      <c r="C444" s="96" t="s">
        <v>4251</v>
      </c>
      <c r="D444" t="s">
        <v>4739</v>
      </c>
    </row>
    <row r="445" spans="1:4" ht="16.5" thickTop="1" thickBot="1">
      <c r="A445" s="124" t="s">
        <v>642</v>
      </c>
      <c r="B445" s="140" t="s">
        <v>640</v>
      </c>
      <c r="C445" s="96" t="s">
        <v>3220</v>
      </c>
      <c r="D445" t="s">
        <v>4740</v>
      </c>
    </row>
    <row r="446" spans="1:4" ht="16.5" thickTop="1" thickBot="1">
      <c r="A446" s="123" t="s">
        <v>644</v>
      </c>
      <c r="B446" s="139" t="s">
        <v>643</v>
      </c>
      <c r="C446" s="96" t="s">
        <v>3203</v>
      </c>
      <c r="D446" t="s">
        <v>4741</v>
      </c>
    </row>
    <row r="447" spans="1:4" ht="16.5" thickTop="1" thickBot="1">
      <c r="A447" s="124" t="s">
        <v>644</v>
      </c>
      <c r="B447" s="140" t="s">
        <v>645</v>
      </c>
      <c r="C447" s="96" t="s">
        <v>3205</v>
      </c>
      <c r="D447" t="s">
        <v>4742</v>
      </c>
    </row>
    <row r="448" spans="1:4" ht="16.5" thickTop="1" thickBot="1">
      <c r="A448" s="123" t="s">
        <v>644</v>
      </c>
      <c r="B448" s="139" t="s">
        <v>641</v>
      </c>
      <c r="C448" s="96" t="s">
        <v>3208</v>
      </c>
      <c r="D448" t="s">
        <v>4743</v>
      </c>
    </row>
    <row r="449" spans="1:4" ht="16.5" thickTop="1" thickBot="1">
      <c r="A449" s="124" t="s">
        <v>644</v>
      </c>
      <c r="B449" s="140" t="s">
        <v>646</v>
      </c>
      <c r="C449" s="96" t="s">
        <v>3210</v>
      </c>
      <c r="D449" t="s">
        <v>4744</v>
      </c>
    </row>
    <row r="450" spans="1:4" ht="16.5" thickTop="1" thickBot="1">
      <c r="A450" s="123" t="s">
        <v>644</v>
      </c>
      <c r="B450" s="139" t="s">
        <v>647</v>
      </c>
      <c r="C450" s="96" t="s">
        <v>3214</v>
      </c>
      <c r="D450" t="s">
        <v>4745</v>
      </c>
    </row>
    <row r="451" spans="1:4" ht="16.5" thickTop="1" thickBot="1">
      <c r="A451" s="124" t="s">
        <v>644</v>
      </c>
      <c r="B451" s="140" t="s">
        <v>648</v>
      </c>
      <c r="C451" s="96" t="s">
        <v>3216</v>
      </c>
      <c r="D451" t="s">
        <v>4746</v>
      </c>
    </row>
    <row r="452" spans="1:4" ht="16.5" thickTop="1" thickBot="1">
      <c r="A452" s="123" t="s">
        <v>642</v>
      </c>
      <c r="B452" s="139" t="s">
        <v>649</v>
      </c>
      <c r="C452" s="96" t="s">
        <v>3220</v>
      </c>
      <c r="D452" t="s">
        <v>4747</v>
      </c>
    </row>
    <row r="453" spans="1:4" ht="16.5" thickTop="1" thickBot="1">
      <c r="A453" s="124" t="s">
        <v>642</v>
      </c>
      <c r="B453" s="140" t="s">
        <v>642</v>
      </c>
      <c r="C453" s="96" t="s">
        <v>3220</v>
      </c>
      <c r="D453" t="s">
        <v>4748</v>
      </c>
    </row>
    <row r="454" spans="1:4" ht="16.5" thickTop="1" thickBot="1">
      <c r="A454" s="123" t="s">
        <v>644</v>
      </c>
      <c r="B454" s="139" t="s">
        <v>650</v>
      </c>
      <c r="C454" s="96" t="s">
        <v>3222</v>
      </c>
      <c r="D454" t="s">
        <v>4749</v>
      </c>
    </row>
    <row r="455" spans="1:4" ht="16.5" thickTop="1" thickBot="1">
      <c r="A455" s="124" t="s">
        <v>644</v>
      </c>
      <c r="B455" s="140" t="s">
        <v>57</v>
      </c>
      <c r="C455" s="96" t="s">
        <v>2614</v>
      </c>
      <c r="D455" t="s">
        <v>4750</v>
      </c>
    </row>
    <row r="456" spans="1:4" ht="16.5" thickTop="1" thickBot="1">
      <c r="A456" s="123" t="s">
        <v>642</v>
      </c>
      <c r="B456" s="139" t="s">
        <v>651</v>
      </c>
      <c r="C456" s="96" t="s">
        <v>3220</v>
      </c>
      <c r="D456" t="s">
        <v>4751</v>
      </c>
    </row>
    <row r="457" spans="1:4" ht="16.5" thickTop="1" thickBot="1">
      <c r="A457" s="124" t="s">
        <v>653</v>
      </c>
      <c r="B457" s="140" t="s">
        <v>652</v>
      </c>
      <c r="C457" s="96" t="s">
        <v>2929</v>
      </c>
      <c r="D457" t="s">
        <v>4752</v>
      </c>
    </row>
    <row r="458" spans="1:4" ht="16.5" thickTop="1" thickBot="1">
      <c r="A458" s="123" t="s">
        <v>655</v>
      </c>
      <c r="B458" s="139" t="s">
        <v>654</v>
      </c>
      <c r="C458" s="96" t="s">
        <v>4252</v>
      </c>
      <c r="D458" t="s">
        <v>4753</v>
      </c>
    </row>
    <row r="459" spans="1:4" ht="16.5" thickTop="1" thickBot="1">
      <c r="A459" s="124" t="s">
        <v>431</v>
      </c>
      <c r="B459" s="140" t="s">
        <v>656</v>
      </c>
      <c r="C459" s="96" t="s">
        <v>4253</v>
      </c>
      <c r="D459" t="s">
        <v>4754</v>
      </c>
    </row>
    <row r="460" spans="1:4" ht="16.5" thickTop="1" thickBot="1">
      <c r="A460" s="123" t="s">
        <v>275</v>
      </c>
      <c r="B460" s="139" t="s">
        <v>657</v>
      </c>
      <c r="C460" s="96" t="s">
        <v>4254</v>
      </c>
      <c r="D460" t="s">
        <v>4755</v>
      </c>
    </row>
    <row r="461" spans="1:4" ht="16.5" thickTop="1" thickBot="1">
      <c r="A461" s="124" t="s">
        <v>659</v>
      </c>
      <c r="B461" s="140" t="s">
        <v>658</v>
      </c>
      <c r="C461" s="96" t="s">
        <v>4188</v>
      </c>
      <c r="D461" t="s">
        <v>4756</v>
      </c>
    </row>
    <row r="462" spans="1:4" ht="16.5" thickTop="1" thickBot="1">
      <c r="A462" s="123" t="s">
        <v>661</v>
      </c>
      <c r="B462" s="139" t="s">
        <v>660</v>
      </c>
      <c r="C462" s="96" t="s">
        <v>3372</v>
      </c>
      <c r="D462" t="s">
        <v>4757</v>
      </c>
    </row>
    <row r="463" spans="1:4" ht="16.5" thickTop="1" thickBot="1">
      <c r="A463" s="124" t="s">
        <v>663</v>
      </c>
      <c r="B463" s="140" t="s">
        <v>662</v>
      </c>
      <c r="C463" s="96" t="s">
        <v>3376</v>
      </c>
      <c r="D463" t="s">
        <v>4759</v>
      </c>
    </row>
    <row r="464" spans="1:4" ht="16.5" thickTop="1" thickBot="1">
      <c r="A464" s="123" t="s">
        <v>663</v>
      </c>
      <c r="B464" s="139" t="s">
        <v>663</v>
      </c>
      <c r="C464" s="96" t="s">
        <v>3376</v>
      </c>
      <c r="D464" t="s">
        <v>4758</v>
      </c>
    </row>
    <row r="465" spans="1:4" ht="16.5" thickTop="1" thickBot="1">
      <c r="A465" s="124" t="s">
        <v>664</v>
      </c>
      <c r="B465" s="140" t="s">
        <v>664</v>
      </c>
      <c r="C465" s="96" t="s">
        <v>3378</v>
      </c>
      <c r="D465" t="s">
        <v>4760</v>
      </c>
    </row>
    <row r="466" spans="1:4" ht="16.5" thickTop="1" thickBot="1">
      <c r="A466" s="123" t="s">
        <v>253</v>
      </c>
      <c r="B466" s="139" t="s">
        <v>252</v>
      </c>
      <c r="C466" s="96" t="s">
        <v>3381</v>
      </c>
      <c r="D466" t="s">
        <v>4761</v>
      </c>
    </row>
    <row r="467" spans="1:4" ht="16.5" thickTop="1" thickBot="1">
      <c r="A467" s="124" t="s">
        <v>666</v>
      </c>
      <c r="B467" s="140" t="s">
        <v>665</v>
      </c>
      <c r="C467" s="96" t="s">
        <v>3390</v>
      </c>
      <c r="D467" t="s">
        <v>4763</v>
      </c>
    </row>
    <row r="468" spans="1:4" ht="16.5" thickTop="1" thickBot="1">
      <c r="A468" s="123" t="s">
        <v>666</v>
      </c>
      <c r="B468" s="139" t="s">
        <v>667</v>
      </c>
      <c r="C468" s="96" t="s">
        <v>3390</v>
      </c>
      <c r="D468" t="s">
        <v>4762</v>
      </c>
    </row>
    <row r="469" spans="1:4" ht="16.5" thickTop="1" thickBot="1">
      <c r="A469" s="124" t="s">
        <v>668</v>
      </c>
      <c r="B469" s="140" t="s">
        <v>668</v>
      </c>
      <c r="C469" s="96" t="s">
        <v>3388</v>
      </c>
      <c r="D469" t="s">
        <v>4764</v>
      </c>
    </row>
    <row r="470" spans="1:4" ht="16.5" thickTop="1" thickBot="1">
      <c r="A470" s="123" t="s">
        <v>666</v>
      </c>
      <c r="B470" s="139" t="s">
        <v>666</v>
      </c>
      <c r="C470" s="96" t="s">
        <v>3390</v>
      </c>
      <c r="D470" t="s">
        <v>4765</v>
      </c>
    </row>
    <row r="471" spans="1:4" ht="16.5" thickTop="1" thickBot="1">
      <c r="A471" s="124" t="s">
        <v>255</v>
      </c>
      <c r="B471" s="140" t="s">
        <v>255</v>
      </c>
      <c r="C471" s="96" t="s">
        <v>4255</v>
      </c>
      <c r="D471" t="s">
        <v>4766</v>
      </c>
    </row>
    <row r="472" spans="1:4" ht="16.5" thickTop="1" thickBot="1">
      <c r="A472" s="123" t="s">
        <v>669</v>
      </c>
      <c r="B472" s="139" t="s">
        <v>669</v>
      </c>
      <c r="C472" s="96" t="s">
        <v>3383</v>
      </c>
      <c r="D472" t="s">
        <v>4767</v>
      </c>
    </row>
    <row r="473" spans="1:4" ht="16.5" thickTop="1" thickBot="1">
      <c r="A473" s="124" t="s">
        <v>671</v>
      </c>
      <c r="B473" s="140" t="s">
        <v>670</v>
      </c>
      <c r="C473" s="96" t="s">
        <v>3380</v>
      </c>
      <c r="D473" t="s">
        <v>4768</v>
      </c>
    </row>
    <row r="474" spans="1:4" ht="16.5" thickTop="1" thickBot="1">
      <c r="A474" s="123" t="s">
        <v>673</v>
      </c>
      <c r="B474" s="139" t="s">
        <v>672</v>
      </c>
      <c r="C474" s="96" t="s">
        <v>4256</v>
      </c>
      <c r="D474" t="s">
        <v>4769</v>
      </c>
    </row>
    <row r="475" spans="1:4" ht="16.5" thickTop="1" thickBot="1">
      <c r="A475" s="124" t="s">
        <v>674</v>
      </c>
      <c r="B475" s="140" t="s">
        <v>167</v>
      </c>
      <c r="C475" s="96" t="s">
        <v>3483</v>
      </c>
      <c r="D475" t="s">
        <v>4770</v>
      </c>
    </row>
    <row r="476" spans="1:4" ht="16.5" thickTop="1" thickBot="1">
      <c r="A476" s="123" t="s">
        <v>674</v>
      </c>
      <c r="B476" s="139" t="s">
        <v>675</v>
      </c>
      <c r="C476" s="96" t="s">
        <v>3484</v>
      </c>
      <c r="D476" t="s">
        <v>4771</v>
      </c>
    </row>
    <row r="477" spans="1:4" ht="16.5" thickTop="1" thickBot="1">
      <c r="A477" s="124" t="s">
        <v>677</v>
      </c>
      <c r="B477" s="140" t="s">
        <v>676</v>
      </c>
      <c r="C477" s="96" t="s">
        <v>3486</v>
      </c>
      <c r="D477" t="s">
        <v>4772</v>
      </c>
    </row>
    <row r="478" spans="1:4" ht="16.5" thickTop="1" thickBot="1">
      <c r="A478" s="123" t="s">
        <v>168</v>
      </c>
      <c r="B478" s="139" t="s">
        <v>168</v>
      </c>
      <c r="C478" s="96" t="s">
        <v>3482</v>
      </c>
      <c r="D478" t="s">
        <v>4773</v>
      </c>
    </row>
    <row r="479" spans="1:4" ht="16.5" thickTop="1" thickBot="1">
      <c r="A479" s="124" t="s">
        <v>679</v>
      </c>
      <c r="B479" s="140" t="s">
        <v>678</v>
      </c>
      <c r="C479" s="96" t="s">
        <v>3499</v>
      </c>
      <c r="D479" t="s">
        <v>4774</v>
      </c>
    </row>
    <row r="480" spans="1:4" ht="16.5" thickTop="1" thickBot="1">
      <c r="A480" s="123" t="s">
        <v>681</v>
      </c>
      <c r="B480" s="139" t="s">
        <v>680</v>
      </c>
      <c r="C480" s="96" t="s">
        <v>3518</v>
      </c>
      <c r="D480" t="s">
        <v>4775</v>
      </c>
    </row>
    <row r="481" spans="1:4" ht="16.5" thickTop="1" thickBot="1">
      <c r="A481" s="124" t="s">
        <v>681</v>
      </c>
      <c r="B481" s="140" t="s">
        <v>682</v>
      </c>
      <c r="C481" s="96" t="s">
        <v>3518</v>
      </c>
      <c r="D481" t="s">
        <v>4776</v>
      </c>
    </row>
    <row r="482" spans="1:4" ht="16.5" thickTop="1" thickBot="1">
      <c r="A482" s="123" t="s">
        <v>685</v>
      </c>
      <c r="B482" s="139" t="s">
        <v>683</v>
      </c>
      <c r="C482" s="96" t="s">
        <v>3566</v>
      </c>
      <c r="D482" t="s">
        <v>4777</v>
      </c>
    </row>
    <row r="483" spans="1:4" ht="16.5" thickTop="1" thickBot="1">
      <c r="A483" s="124" t="s">
        <v>686</v>
      </c>
      <c r="B483" s="140" t="s">
        <v>686</v>
      </c>
      <c r="C483" s="96" t="s">
        <v>3516</v>
      </c>
      <c r="D483" t="s">
        <v>4778</v>
      </c>
    </row>
    <row r="484" spans="1:4" ht="16.5" thickTop="1" thickBot="1">
      <c r="A484" s="123" t="s">
        <v>688</v>
      </c>
      <c r="B484" s="139" t="s">
        <v>687</v>
      </c>
      <c r="C484" s="96" t="s">
        <v>3509</v>
      </c>
      <c r="D484" t="s">
        <v>4779</v>
      </c>
    </row>
    <row r="485" spans="1:4" ht="16.5" thickTop="1" thickBot="1">
      <c r="A485" s="124" t="s">
        <v>171</v>
      </c>
      <c r="B485" s="140" t="s">
        <v>689</v>
      </c>
      <c r="C485" s="96" t="s">
        <v>3511</v>
      </c>
      <c r="D485" t="s">
        <v>4780</v>
      </c>
    </row>
    <row r="486" spans="1:4" ht="16.5" thickTop="1" thickBot="1">
      <c r="A486" s="123" t="s">
        <v>171</v>
      </c>
      <c r="B486" s="139" t="s">
        <v>170</v>
      </c>
      <c r="C486" s="96" t="s">
        <v>3512</v>
      </c>
      <c r="D486" t="s">
        <v>4781</v>
      </c>
    </row>
    <row r="487" spans="1:4" ht="16.5" thickTop="1" thickBot="1">
      <c r="A487" s="124" t="s">
        <v>681</v>
      </c>
      <c r="B487" s="140" t="s">
        <v>690</v>
      </c>
      <c r="C487" s="96" t="s">
        <v>3518</v>
      </c>
      <c r="D487" t="s">
        <v>4783</v>
      </c>
    </row>
    <row r="488" spans="1:4" ht="16.5" thickTop="1" thickBot="1">
      <c r="A488" s="123" t="s">
        <v>681</v>
      </c>
      <c r="B488" s="139" t="s">
        <v>681</v>
      </c>
      <c r="C488" s="96" t="s">
        <v>3518</v>
      </c>
      <c r="D488" t="s">
        <v>4782</v>
      </c>
    </row>
    <row r="489" spans="1:4" ht="16.5" thickTop="1" thickBot="1">
      <c r="A489" s="124" t="s">
        <v>688</v>
      </c>
      <c r="B489" s="140" t="s">
        <v>691</v>
      </c>
      <c r="C489" s="96" t="s">
        <v>3503</v>
      </c>
      <c r="D489" t="s">
        <v>4784</v>
      </c>
    </row>
    <row r="490" spans="1:4" ht="16.5" thickTop="1" thickBot="1">
      <c r="A490" s="123" t="s">
        <v>171</v>
      </c>
      <c r="B490" s="139" t="s">
        <v>692</v>
      </c>
      <c r="C490" s="96" t="s">
        <v>4257</v>
      </c>
      <c r="D490" t="s">
        <v>4785</v>
      </c>
    </row>
    <row r="491" spans="1:4" ht="16.5" thickTop="1" thickBot="1">
      <c r="A491" s="124" t="s">
        <v>694</v>
      </c>
      <c r="B491" s="140" t="s">
        <v>693</v>
      </c>
      <c r="C491" s="96" t="s">
        <v>4258</v>
      </c>
      <c r="D491" t="s">
        <v>4786</v>
      </c>
    </row>
    <row r="492" spans="1:4" ht="16.5" thickTop="1" thickBot="1">
      <c r="A492" s="123" t="s">
        <v>694</v>
      </c>
      <c r="B492" s="139" t="s">
        <v>695</v>
      </c>
      <c r="C492" s="96" t="s">
        <v>3560</v>
      </c>
      <c r="D492" t="s">
        <v>4787</v>
      </c>
    </row>
    <row r="493" spans="1:4" ht="16.5" thickTop="1" thickBot="1">
      <c r="A493" s="124" t="s">
        <v>694</v>
      </c>
      <c r="B493" s="140" t="s">
        <v>696</v>
      </c>
      <c r="C493" s="96" t="s">
        <v>3562</v>
      </c>
      <c r="D493" t="s">
        <v>4788</v>
      </c>
    </row>
    <row r="494" spans="1:4" ht="16.5" thickTop="1" thickBot="1">
      <c r="A494" s="123" t="s">
        <v>698</v>
      </c>
      <c r="B494" s="139" t="s">
        <v>697</v>
      </c>
      <c r="C494" s="96" t="s">
        <v>3582</v>
      </c>
      <c r="D494" t="s">
        <v>4789</v>
      </c>
    </row>
    <row r="495" spans="1:4" ht="16.5" thickTop="1" thickBot="1">
      <c r="A495" s="124" t="s">
        <v>700</v>
      </c>
      <c r="B495" s="140" t="s">
        <v>699</v>
      </c>
      <c r="C495" s="96" t="s">
        <v>3570</v>
      </c>
      <c r="D495" t="s">
        <v>4790</v>
      </c>
    </row>
    <row r="496" spans="1:4" ht="16.5" thickTop="1" thickBot="1">
      <c r="A496" s="123" t="s">
        <v>698</v>
      </c>
      <c r="B496" s="139" t="s">
        <v>701</v>
      </c>
      <c r="C496" s="96" t="s">
        <v>3582</v>
      </c>
      <c r="D496" t="s">
        <v>4791</v>
      </c>
    </row>
    <row r="497" spans="1:4" ht="16.5" thickTop="1" thickBot="1">
      <c r="A497" s="124" t="s">
        <v>703</v>
      </c>
      <c r="B497" s="140" t="s">
        <v>702</v>
      </c>
      <c r="C497" s="96" t="s">
        <v>3572</v>
      </c>
      <c r="D497" t="s">
        <v>4792</v>
      </c>
    </row>
    <row r="498" spans="1:4" ht="16.5" thickTop="1" thickBot="1">
      <c r="A498" s="123" t="s">
        <v>703</v>
      </c>
      <c r="B498" s="139" t="s">
        <v>704</v>
      </c>
      <c r="C498" s="96" t="s">
        <v>3574</v>
      </c>
      <c r="D498" t="s">
        <v>4793</v>
      </c>
    </row>
    <row r="499" spans="1:4" ht="16.5" thickTop="1" thickBot="1">
      <c r="A499" s="124" t="s">
        <v>703</v>
      </c>
      <c r="B499" s="140" t="s">
        <v>705</v>
      </c>
      <c r="C499" s="96" t="s">
        <v>3575</v>
      </c>
      <c r="D499" t="s">
        <v>4794</v>
      </c>
    </row>
    <row r="500" spans="1:4" ht="16.5" thickTop="1" thickBot="1">
      <c r="A500" s="123" t="s">
        <v>703</v>
      </c>
      <c r="B500" s="139" t="s">
        <v>50</v>
      </c>
      <c r="C500" s="96" t="s">
        <v>2598</v>
      </c>
      <c r="D500" t="s">
        <v>4795</v>
      </c>
    </row>
    <row r="501" spans="1:4" ht="16.5" thickTop="1" thickBot="1">
      <c r="A501" s="124" t="s">
        <v>703</v>
      </c>
      <c r="B501" s="140" t="s">
        <v>706</v>
      </c>
      <c r="C501" s="96" t="s">
        <v>3578</v>
      </c>
      <c r="D501" t="s">
        <v>4796</v>
      </c>
    </row>
    <row r="502" spans="1:4" ht="16.5" thickTop="1" thickBot="1">
      <c r="A502" s="123" t="s">
        <v>698</v>
      </c>
      <c r="B502" s="139" t="s">
        <v>707</v>
      </c>
      <c r="C502" s="96" t="s">
        <v>3582</v>
      </c>
      <c r="D502" t="s">
        <v>4797</v>
      </c>
    </row>
    <row r="503" spans="1:4" ht="16.5" thickTop="1" thickBot="1">
      <c r="A503" s="124" t="s">
        <v>698</v>
      </c>
      <c r="B503" s="140" t="s">
        <v>698</v>
      </c>
      <c r="C503" s="96" t="s">
        <v>3582</v>
      </c>
      <c r="D503" t="s">
        <v>4798</v>
      </c>
    </row>
    <row r="504" spans="1:4" ht="16.5" thickTop="1" thickBot="1">
      <c r="A504" s="123" t="s">
        <v>709</v>
      </c>
      <c r="B504" s="139" t="s">
        <v>708</v>
      </c>
      <c r="C504" s="96" t="s">
        <v>3585</v>
      </c>
      <c r="D504" t="s">
        <v>4799</v>
      </c>
    </row>
    <row r="505" spans="1:4" ht="16.5" thickTop="1" thickBot="1">
      <c r="A505" s="124" t="s">
        <v>711</v>
      </c>
      <c r="B505" s="140" t="s">
        <v>710</v>
      </c>
      <c r="C505" s="96" t="s">
        <v>3614</v>
      </c>
      <c r="D505" t="s">
        <v>4800</v>
      </c>
    </row>
    <row r="506" spans="1:4" ht="16.5" thickTop="1" thickBot="1">
      <c r="A506" s="123" t="s">
        <v>713</v>
      </c>
      <c r="B506" s="139" t="s">
        <v>712</v>
      </c>
      <c r="C506" s="96" t="s">
        <v>4259</v>
      </c>
      <c r="D506" t="s">
        <v>4801</v>
      </c>
    </row>
    <row r="507" spans="1:4" ht="16.5" thickTop="1" thickBot="1">
      <c r="A507" s="124" t="s">
        <v>713</v>
      </c>
      <c r="B507" s="140" t="s">
        <v>714</v>
      </c>
      <c r="C507" s="96" t="s">
        <v>4260</v>
      </c>
      <c r="D507" t="s">
        <v>4802</v>
      </c>
    </row>
    <row r="508" spans="1:4" ht="16.5" thickTop="1" thickBot="1">
      <c r="A508" s="123" t="s">
        <v>711</v>
      </c>
      <c r="B508" s="139" t="s">
        <v>715</v>
      </c>
      <c r="C508" s="96" t="s">
        <v>3614</v>
      </c>
      <c r="D508" t="s">
        <v>4803</v>
      </c>
    </row>
    <row r="509" spans="1:4" ht="16.5" thickTop="1" thickBot="1">
      <c r="A509" s="124" t="s">
        <v>717</v>
      </c>
      <c r="B509" s="140" t="s">
        <v>716</v>
      </c>
      <c r="C509" s="96" t="s">
        <v>3599</v>
      </c>
      <c r="D509" t="s">
        <v>4804</v>
      </c>
    </row>
    <row r="510" spans="1:4" ht="16.5" thickTop="1" thickBot="1">
      <c r="A510" s="123" t="s">
        <v>719</v>
      </c>
      <c r="B510" s="139" t="s">
        <v>718</v>
      </c>
      <c r="C510" s="96" t="s">
        <v>3602</v>
      </c>
      <c r="D510" t="s">
        <v>4805</v>
      </c>
    </row>
    <row r="511" spans="1:4" ht="16.5" thickTop="1" thickBot="1">
      <c r="A511" s="124" t="s">
        <v>713</v>
      </c>
      <c r="B511" s="140" t="s">
        <v>720</v>
      </c>
      <c r="C511" s="96" t="s">
        <v>3604</v>
      </c>
      <c r="D511" t="s">
        <v>4806</v>
      </c>
    </row>
    <row r="512" spans="1:4" ht="16.5" thickTop="1" thickBot="1">
      <c r="A512" s="123" t="s">
        <v>721</v>
      </c>
      <c r="B512" s="139" t="s">
        <v>721</v>
      </c>
      <c r="C512" s="96" t="s">
        <v>3606</v>
      </c>
      <c r="D512" t="s">
        <v>4807</v>
      </c>
    </row>
    <row r="513" spans="1:4" ht="16.5" thickTop="1" thickBot="1">
      <c r="A513" s="124" t="s">
        <v>713</v>
      </c>
      <c r="B513" s="140" t="s">
        <v>147</v>
      </c>
      <c r="C513" s="96" t="s">
        <v>3593</v>
      </c>
      <c r="D513" t="s">
        <v>4808</v>
      </c>
    </row>
    <row r="514" spans="1:4" ht="16.5" thickTop="1" thickBot="1">
      <c r="A514" s="123" t="s">
        <v>723</v>
      </c>
      <c r="B514" s="139" t="s">
        <v>722</v>
      </c>
      <c r="C514" s="96" t="s">
        <v>3597</v>
      </c>
      <c r="D514" t="s">
        <v>4809</v>
      </c>
    </row>
    <row r="515" spans="1:4" ht="16.5" thickTop="1" thickBot="1">
      <c r="A515" s="124" t="s">
        <v>725</v>
      </c>
      <c r="B515" s="140" t="s">
        <v>724</v>
      </c>
      <c r="C515" s="96" t="s">
        <v>3600</v>
      </c>
      <c r="D515" t="s">
        <v>4810</v>
      </c>
    </row>
    <row r="516" spans="1:4" ht="16.5" thickTop="1" thickBot="1">
      <c r="A516" s="123" t="s">
        <v>713</v>
      </c>
      <c r="B516" s="139" t="s">
        <v>726</v>
      </c>
      <c r="C516" s="96" t="s">
        <v>3608</v>
      </c>
      <c r="D516" t="s">
        <v>4811</v>
      </c>
    </row>
    <row r="517" spans="1:4" ht="16.5" thickTop="1" thickBot="1">
      <c r="A517" s="124" t="s">
        <v>713</v>
      </c>
      <c r="B517" s="140" t="s">
        <v>11</v>
      </c>
      <c r="C517" s="96" t="s">
        <v>4261</v>
      </c>
      <c r="D517" t="s">
        <v>4812</v>
      </c>
    </row>
    <row r="518" spans="1:4" ht="16.5" thickTop="1" thickBot="1">
      <c r="A518" s="123" t="s">
        <v>727</v>
      </c>
      <c r="B518" s="139" t="s">
        <v>727</v>
      </c>
      <c r="C518" s="96" t="s">
        <v>3589</v>
      </c>
      <c r="D518" t="s">
        <v>4813</v>
      </c>
    </row>
    <row r="519" spans="1:4" ht="16.5" thickTop="1" thickBot="1">
      <c r="A519" s="124" t="s">
        <v>713</v>
      </c>
      <c r="B519" s="140" t="s">
        <v>728</v>
      </c>
      <c r="C519" s="96" t="s">
        <v>4262</v>
      </c>
      <c r="D519" t="s">
        <v>4814</v>
      </c>
    </row>
    <row r="520" spans="1:4" ht="16.5" thickTop="1" thickBot="1">
      <c r="A520" s="123" t="s">
        <v>731</v>
      </c>
      <c r="B520" s="139" t="s">
        <v>729</v>
      </c>
      <c r="C520" s="96" t="s">
        <v>4263</v>
      </c>
      <c r="D520" t="s">
        <v>4815</v>
      </c>
    </row>
    <row r="521" spans="1:4" ht="16.5" thickTop="1" thickBot="1">
      <c r="A521" s="124" t="s">
        <v>732</v>
      </c>
      <c r="B521" s="140" t="s">
        <v>732</v>
      </c>
      <c r="C521" s="96" t="s">
        <v>3678</v>
      </c>
      <c r="D521" t="s">
        <v>4816</v>
      </c>
    </row>
    <row r="522" spans="1:4" ht="16.5" thickTop="1" thickBot="1">
      <c r="A522" s="123" t="s">
        <v>731</v>
      </c>
      <c r="B522" s="139" t="s">
        <v>733</v>
      </c>
      <c r="C522" s="96" t="s">
        <v>3666</v>
      </c>
      <c r="D522" t="s">
        <v>4817</v>
      </c>
    </row>
    <row r="523" spans="1:4" ht="16.5" thickTop="1" thickBot="1">
      <c r="A523" s="124" t="s">
        <v>734</v>
      </c>
      <c r="B523" s="140" t="s">
        <v>515</v>
      </c>
      <c r="C523" s="96" t="s">
        <v>2893</v>
      </c>
      <c r="D523" t="s">
        <v>4818</v>
      </c>
    </row>
    <row r="524" spans="1:4" ht="16.5" thickTop="1" thickBot="1">
      <c r="A524" s="123" t="s">
        <v>731</v>
      </c>
      <c r="B524" s="139" t="s">
        <v>735</v>
      </c>
      <c r="C524" s="96" t="s">
        <v>3668</v>
      </c>
      <c r="D524" t="s">
        <v>4819</v>
      </c>
    </row>
    <row r="525" spans="1:4" ht="16.5" thickTop="1" thickBot="1">
      <c r="A525" s="124" t="s">
        <v>737</v>
      </c>
      <c r="B525" s="140" t="s">
        <v>736</v>
      </c>
      <c r="C525" s="96" t="s">
        <v>3670</v>
      </c>
      <c r="D525" s="100" t="s">
        <v>4820</v>
      </c>
    </row>
    <row r="526" spans="1:4" ht="16.5" thickTop="1" thickBot="1">
      <c r="A526" s="123" t="s">
        <v>731</v>
      </c>
      <c r="B526" s="139" t="s">
        <v>738</v>
      </c>
      <c r="C526" s="96" t="s">
        <v>3672</v>
      </c>
      <c r="D526" t="s">
        <v>4821</v>
      </c>
    </row>
    <row r="527" spans="1:4" ht="16.5" thickTop="1" thickBot="1">
      <c r="A527" s="124" t="s">
        <v>173</v>
      </c>
      <c r="B527" s="140" t="s">
        <v>739</v>
      </c>
      <c r="C527" s="96" t="s">
        <v>3280</v>
      </c>
      <c r="D527" t="s">
        <v>4822</v>
      </c>
    </row>
    <row r="528" spans="1:4" ht="16.5" thickTop="1" thickBot="1">
      <c r="A528" s="123" t="s">
        <v>734</v>
      </c>
      <c r="B528" s="139" t="s">
        <v>740</v>
      </c>
      <c r="C528" s="96" t="s">
        <v>3676</v>
      </c>
      <c r="D528" t="s">
        <v>4823</v>
      </c>
    </row>
    <row r="529" spans="1:4" ht="16.5" thickTop="1" thickBot="1">
      <c r="A529" s="124" t="s">
        <v>731</v>
      </c>
      <c r="B529" s="140" t="s">
        <v>741</v>
      </c>
      <c r="C529" s="96" t="s">
        <v>3664</v>
      </c>
      <c r="D529" t="s">
        <v>4824</v>
      </c>
    </row>
    <row r="530" spans="1:4" ht="16.5" thickTop="1" thickBot="1">
      <c r="A530" s="123" t="s">
        <v>731</v>
      </c>
      <c r="B530" s="139" t="s">
        <v>742</v>
      </c>
      <c r="C530" s="96" t="s">
        <v>3680</v>
      </c>
      <c r="D530" t="s">
        <v>4825</v>
      </c>
    </row>
    <row r="531" spans="1:4" ht="16.5" thickTop="1" thickBot="1">
      <c r="A531" s="124" t="s">
        <v>744</v>
      </c>
      <c r="B531" s="140" t="s">
        <v>743</v>
      </c>
      <c r="C531" s="96" t="s">
        <v>3674</v>
      </c>
      <c r="D531" t="s">
        <v>4826</v>
      </c>
    </row>
    <row r="532" spans="1:4" ht="16.5" thickTop="1" thickBot="1">
      <c r="A532" s="123" t="s">
        <v>745</v>
      </c>
      <c r="B532" s="139" t="s">
        <v>745</v>
      </c>
      <c r="C532" s="96" t="s">
        <v>3660</v>
      </c>
      <c r="D532" t="s">
        <v>4827</v>
      </c>
    </row>
    <row r="533" spans="1:4" ht="16.5" thickTop="1" thickBot="1">
      <c r="A533" s="124" t="s">
        <v>749</v>
      </c>
      <c r="B533" s="140" t="s">
        <v>746</v>
      </c>
      <c r="C533" s="96" t="s">
        <v>3475</v>
      </c>
      <c r="D533" t="s">
        <v>4828</v>
      </c>
    </row>
    <row r="534" spans="1:4" ht="16.5" thickTop="1" thickBot="1">
      <c r="A534" s="123" t="s">
        <v>750</v>
      </c>
      <c r="B534" s="139" t="s">
        <v>750</v>
      </c>
      <c r="C534" s="96" t="s">
        <v>4264</v>
      </c>
      <c r="D534" t="s">
        <v>4829</v>
      </c>
    </row>
    <row r="535" spans="1:4" ht="16.5" thickTop="1" thickBot="1">
      <c r="A535" s="124" t="s">
        <v>173</v>
      </c>
      <c r="B535" s="140" t="s">
        <v>752</v>
      </c>
      <c r="C535" s="96" t="s">
        <v>3280</v>
      </c>
      <c r="D535" t="s">
        <v>4830</v>
      </c>
    </row>
    <row r="536" spans="1:4" ht="16.5" thickTop="1" thickBot="1">
      <c r="A536" s="123" t="s">
        <v>754</v>
      </c>
      <c r="B536" s="139" t="s">
        <v>57</v>
      </c>
      <c r="C536" s="96" t="s">
        <v>2614</v>
      </c>
      <c r="D536" t="s">
        <v>4831</v>
      </c>
    </row>
    <row r="537" spans="1:4" ht="16.5" thickTop="1" thickBot="1">
      <c r="A537" s="124" t="s">
        <v>756</v>
      </c>
      <c r="B537" s="140" t="s">
        <v>755</v>
      </c>
      <c r="C537" s="96" t="s">
        <v>3683</v>
      </c>
      <c r="D537" t="s">
        <v>4832</v>
      </c>
    </row>
    <row r="538" spans="1:4" ht="16.5" thickTop="1" thickBot="1">
      <c r="A538" s="123" t="s">
        <v>757</v>
      </c>
      <c r="B538" s="139" t="s">
        <v>38</v>
      </c>
      <c r="C538" s="96" t="s">
        <v>2578</v>
      </c>
      <c r="D538" t="s">
        <v>4833</v>
      </c>
    </row>
    <row r="539" spans="1:4" ht="16.5" thickTop="1" thickBot="1">
      <c r="A539" s="124" t="s">
        <v>228</v>
      </c>
      <c r="B539" s="140" t="s">
        <v>758</v>
      </c>
      <c r="C539" s="96" t="s">
        <v>3688</v>
      </c>
      <c r="D539" t="s">
        <v>4834</v>
      </c>
    </row>
    <row r="540" spans="1:4" ht="16.5" thickTop="1" thickBot="1">
      <c r="A540" s="123" t="s">
        <v>228</v>
      </c>
      <c r="B540" s="139" t="s">
        <v>759</v>
      </c>
      <c r="C540" s="96" t="s">
        <v>3690</v>
      </c>
      <c r="D540" t="s">
        <v>4835</v>
      </c>
    </row>
    <row r="541" spans="1:4" ht="16.5" thickTop="1" thickBot="1">
      <c r="A541" s="124" t="s">
        <v>757</v>
      </c>
      <c r="B541" s="140" t="s">
        <v>760</v>
      </c>
      <c r="C541" s="96" t="s">
        <v>3693</v>
      </c>
      <c r="D541" t="s">
        <v>4836</v>
      </c>
    </row>
    <row r="542" spans="1:4" ht="16.5" thickTop="1" thickBot="1">
      <c r="A542" s="123" t="s">
        <v>207</v>
      </c>
      <c r="B542" s="139" t="s">
        <v>761</v>
      </c>
      <c r="C542" s="96" t="s">
        <v>3695</v>
      </c>
      <c r="D542" t="s">
        <v>4837</v>
      </c>
    </row>
    <row r="543" spans="1:4" ht="16.5" thickTop="1" thickBot="1">
      <c r="A543" s="124" t="s">
        <v>756</v>
      </c>
      <c r="B543" s="140" t="s">
        <v>762</v>
      </c>
      <c r="C543" s="96" t="s">
        <v>3697</v>
      </c>
      <c r="D543" t="s">
        <v>4838</v>
      </c>
    </row>
    <row r="544" spans="1:4" ht="16.5" thickTop="1" thickBot="1">
      <c r="A544" s="123" t="s">
        <v>757</v>
      </c>
      <c r="B544" s="139" t="s">
        <v>57</v>
      </c>
      <c r="C544" s="96" t="s">
        <v>2614</v>
      </c>
      <c r="D544" t="s">
        <v>4839</v>
      </c>
    </row>
    <row r="545" spans="1:4" ht="16.5" thickTop="1" thickBot="1">
      <c r="A545" s="124" t="s">
        <v>756</v>
      </c>
      <c r="B545" s="140" t="s">
        <v>763</v>
      </c>
      <c r="C545" s="96" t="s">
        <v>3692</v>
      </c>
      <c r="D545" t="s">
        <v>4840</v>
      </c>
    </row>
    <row r="546" spans="1:4" ht="16.5" thickTop="1" thickBot="1">
      <c r="A546" s="123" t="s">
        <v>764</v>
      </c>
      <c r="B546" s="139" t="s">
        <v>764</v>
      </c>
      <c r="C546" s="96" t="s">
        <v>3727</v>
      </c>
      <c r="D546" t="s">
        <v>4841</v>
      </c>
    </row>
    <row r="547" spans="1:4" ht="16.5" thickTop="1" thickBot="1">
      <c r="A547" s="124" t="s">
        <v>87</v>
      </c>
      <c r="B547" s="140" t="s">
        <v>766</v>
      </c>
      <c r="C547" s="96" t="s">
        <v>2693</v>
      </c>
      <c r="D547" t="s">
        <v>4842</v>
      </c>
    </row>
    <row r="548" spans="1:4" ht="16.5" thickTop="1" thickBot="1">
      <c r="A548" s="123" t="s">
        <v>87</v>
      </c>
      <c r="B548" s="139" t="s">
        <v>87</v>
      </c>
      <c r="C548" s="96" t="s">
        <v>2693</v>
      </c>
      <c r="D548" t="s">
        <v>4843</v>
      </c>
    </row>
    <row r="549" spans="1:4" ht="16.5" thickTop="1" thickBot="1">
      <c r="A549" s="124" t="s">
        <v>767</v>
      </c>
      <c r="B549" s="140" t="s">
        <v>767</v>
      </c>
      <c r="C549" s="96" t="s">
        <v>3736</v>
      </c>
      <c r="D549" t="s">
        <v>4844</v>
      </c>
    </row>
    <row r="550" spans="1:4" ht="16.5" thickTop="1" thickBot="1">
      <c r="A550" s="123" t="s">
        <v>765</v>
      </c>
      <c r="B550" s="139" t="s">
        <v>768</v>
      </c>
      <c r="C550" s="96" t="s">
        <v>3739</v>
      </c>
      <c r="D550" t="s">
        <v>4845</v>
      </c>
    </row>
    <row r="551" spans="1:4" ht="16.5" thickTop="1" thickBot="1">
      <c r="A551" s="124" t="s">
        <v>769</v>
      </c>
      <c r="B551" s="140" t="s">
        <v>769</v>
      </c>
      <c r="C551" s="96" t="s">
        <v>3741</v>
      </c>
      <c r="D551" t="s">
        <v>4846</v>
      </c>
    </row>
    <row r="552" spans="1:4" ht="16.5" thickTop="1" thickBot="1">
      <c r="A552" s="123" t="s">
        <v>764</v>
      </c>
      <c r="B552" s="139" t="s">
        <v>770</v>
      </c>
      <c r="C552" s="96" t="s">
        <v>3727</v>
      </c>
      <c r="D552" t="s">
        <v>4847</v>
      </c>
    </row>
    <row r="553" spans="1:4" ht="16.5" thickTop="1" thickBot="1">
      <c r="A553" s="124" t="s">
        <v>87</v>
      </c>
      <c r="B553" s="140" t="s">
        <v>771</v>
      </c>
      <c r="C553" s="96" t="s">
        <v>2693</v>
      </c>
      <c r="D553" t="s">
        <v>4848</v>
      </c>
    </row>
    <row r="554" spans="1:4" ht="16.5" thickTop="1" thickBot="1">
      <c r="A554" s="123" t="s">
        <v>764</v>
      </c>
      <c r="B554" s="139" t="s">
        <v>772</v>
      </c>
      <c r="C554" s="96" t="s">
        <v>3727</v>
      </c>
      <c r="D554" t="s">
        <v>4849</v>
      </c>
    </row>
    <row r="555" spans="1:4" ht="16.5" thickTop="1" thickBot="1">
      <c r="A555" s="124" t="s">
        <v>774</v>
      </c>
      <c r="B555" s="140" t="s">
        <v>773</v>
      </c>
      <c r="C555" s="96" t="s">
        <v>3745</v>
      </c>
      <c r="D555" t="s">
        <v>4850</v>
      </c>
    </row>
    <row r="556" spans="1:4" ht="16.5" thickTop="1" thickBot="1">
      <c r="A556" s="123" t="s">
        <v>776</v>
      </c>
      <c r="B556" s="139" t="s">
        <v>775</v>
      </c>
      <c r="C556" s="96" t="s">
        <v>3738</v>
      </c>
      <c r="D556" t="s">
        <v>4851</v>
      </c>
    </row>
    <row r="557" spans="1:4" ht="16.5" thickTop="1" thickBot="1">
      <c r="A557" s="124" t="s">
        <v>779</v>
      </c>
      <c r="B557" s="140" t="s">
        <v>777</v>
      </c>
      <c r="C557" s="96" t="s">
        <v>3065</v>
      </c>
      <c r="D557" t="s">
        <v>4852</v>
      </c>
    </row>
    <row r="558" spans="1:4" ht="16.5" thickTop="1" thickBot="1">
      <c r="A558" s="123" t="s">
        <v>780</v>
      </c>
      <c r="B558" s="139" t="s">
        <v>780</v>
      </c>
      <c r="C558" s="96" t="s">
        <v>3082</v>
      </c>
      <c r="D558" t="s">
        <v>4853</v>
      </c>
    </row>
    <row r="559" spans="1:4" ht="16.5" thickTop="1" thickBot="1">
      <c r="A559" s="124" t="s">
        <v>782</v>
      </c>
      <c r="B559" s="140" t="s">
        <v>781</v>
      </c>
      <c r="C559" s="96" t="s">
        <v>3088</v>
      </c>
      <c r="D559" t="s">
        <v>4854</v>
      </c>
    </row>
    <row r="560" spans="1:4" ht="16.5" thickTop="1" thickBot="1">
      <c r="A560" s="123" t="s">
        <v>779</v>
      </c>
      <c r="B560" s="139" t="s">
        <v>778</v>
      </c>
      <c r="C560" s="96" t="s">
        <v>3891</v>
      </c>
      <c r="D560" t="s">
        <v>4855</v>
      </c>
    </row>
    <row r="561" spans="1:4" ht="16.5" thickTop="1" thickBot="1">
      <c r="A561" s="124" t="s">
        <v>783</v>
      </c>
      <c r="B561" s="140" t="s">
        <v>783</v>
      </c>
      <c r="C561" s="96" t="s">
        <v>3890</v>
      </c>
      <c r="D561" t="s">
        <v>4856</v>
      </c>
    </row>
    <row r="562" spans="1:4" ht="16.5" thickTop="1" thickBot="1">
      <c r="A562" s="123" t="s">
        <v>785</v>
      </c>
      <c r="B562" s="139" t="s">
        <v>784</v>
      </c>
      <c r="C562" s="96" t="s">
        <v>3488</v>
      </c>
      <c r="D562" t="s">
        <v>4857</v>
      </c>
    </row>
    <row r="563" spans="1:4" ht="16.5" thickTop="1" thickBot="1">
      <c r="A563" s="124" t="s">
        <v>226</v>
      </c>
      <c r="B563" s="140" t="s">
        <v>786</v>
      </c>
      <c r="C563" s="96" t="s">
        <v>3987</v>
      </c>
      <c r="D563" t="s">
        <v>4859</v>
      </c>
    </row>
    <row r="564" spans="1:4" ht="16.5" thickTop="1" thickBot="1">
      <c r="A564" s="123" t="s">
        <v>226</v>
      </c>
      <c r="B564" s="139" t="s">
        <v>226</v>
      </c>
      <c r="C564" s="96" t="s">
        <v>3987</v>
      </c>
      <c r="D564" t="s">
        <v>4858</v>
      </c>
    </row>
    <row r="565" spans="1:4" ht="16.5" thickTop="1" thickBot="1">
      <c r="A565" s="124" t="s">
        <v>787</v>
      </c>
      <c r="B565" s="140" t="s">
        <v>225</v>
      </c>
      <c r="C565" s="96" t="s">
        <v>3988</v>
      </c>
      <c r="D565" t="s">
        <v>4860</v>
      </c>
    </row>
    <row r="566" spans="1:4" ht="16.5" thickTop="1" thickBot="1">
      <c r="A566" s="123" t="s">
        <v>789</v>
      </c>
      <c r="B566" s="139" t="s">
        <v>788</v>
      </c>
      <c r="C566" s="96" t="s">
        <v>3983</v>
      </c>
      <c r="D566" t="s">
        <v>4861</v>
      </c>
    </row>
    <row r="567" spans="1:4" ht="16.5" thickTop="1" thickBot="1">
      <c r="A567" s="124" t="s">
        <v>791</v>
      </c>
      <c r="B567" s="140" t="s">
        <v>790</v>
      </c>
      <c r="C567" s="96" t="s">
        <v>3992</v>
      </c>
      <c r="D567" t="s">
        <v>4862</v>
      </c>
    </row>
    <row r="568" spans="1:4" ht="16.5" thickTop="1" thickBot="1">
      <c r="A568" s="123" t="s">
        <v>179</v>
      </c>
      <c r="B568" s="139" t="s">
        <v>792</v>
      </c>
      <c r="C568" s="96" t="s">
        <v>3994</v>
      </c>
      <c r="D568" t="s">
        <v>4863</v>
      </c>
    </row>
    <row r="569" spans="1:4" ht="16.5" thickTop="1" thickBot="1">
      <c r="A569" s="124" t="s">
        <v>791</v>
      </c>
      <c r="B569" s="140" t="s">
        <v>791</v>
      </c>
      <c r="C569" s="96" t="s">
        <v>3992</v>
      </c>
      <c r="D569" t="s">
        <v>4864</v>
      </c>
    </row>
    <row r="570" spans="1:4" ht="16.5" thickTop="1" thickBot="1">
      <c r="A570" s="123" t="s">
        <v>791</v>
      </c>
      <c r="B570" s="139" t="s">
        <v>793</v>
      </c>
      <c r="C570" s="96" t="s">
        <v>3992</v>
      </c>
      <c r="D570" t="s">
        <v>4865</v>
      </c>
    </row>
    <row r="571" spans="1:4" ht="16.5" thickTop="1" thickBot="1">
      <c r="A571" s="124" t="s">
        <v>179</v>
      </c>
      <c r="B571" s="140" t="s">
        <v>178</v>
      </c>
      <c r="C571" s="96" t="s">
        <v>2529</v>
      </c>
      <c r="D571" t="s">
        <v>4866</v>
      </c>
    </row>
    <row r="572" spans="1:4" ht="16.5" thickTop="1" thickBot="1">
      <c r="A572" s="123" t="s">
        <v>795</v>
      </c>
      <c r="B572" s="139" t="s">
        <v>794</v>
      </c>
      <c r="C572" s="96" t="s">
        <v>4001</v>
      </c>
      <c r="D572" t="s">
        <v>4867</v>
      </c>
    </row>
    <row r="573" spans="1:4" ht="16.5" thickTop="1" thickBot="1">
      <c r="A573" s="124" t="s">
        <v>797</v>
      </c>
      <c r="B573" s="140" t="s">
        <v>796</v>
      </c>
      <c r="C573" s="96" t="s">
        <v>4125</v>
      </c>
      <c r="D573" t="s">
        <v>4868</v>
      </c>
    </row>
    <row r="574" spans="1:4" ht="16.5" thickTop="1" thickBot="1">
      <c r="A574" s="123" t="s">
        <v>797</v>
      </c>
      <c r="B574" s="139" t="s">
        <v>798</v>
      </c>
      <c r="C574" s="96" t="s">
        <v>4125</v>
      </c>
      <c r="D574" t="s">
        <v>4869</v>
      </c>
    </row>
    <row r="575" spans="1:4" ht="16.5" thickTop="1" thickBot="1">
      <c r="A575" s="124" t="s">
        <v>667</v>
      </c>
      <c r="B575" s="140" t="s">
        <v>799</v>
      </c>
      <c r="C575" s="96" t="s">
        <v>2511</v>
      </c>
      <c r="D575" t="s">
        <v>4870</v>
      </c>
    </row>
    <row r="576" spans="1:4" ht="16.5" thickTop="1" thickBot="1">
      <c r="A576" s="123" t="s">
        <v>801</v>
      </c>
      <c r="B576" s="139" t="s">
        <v>800</v>
      </c>
      <c r="C576" s="96" t="s">
        <v>4155</v>
      </c>
      <c r="D576" t="s">
        <v>4871</v>
      </c>
    </row>
    <row r="577" spans="1:4" ht="16.5" thickTop="1" thickBot="1">
      <c r="A577" s="124" t="s">
        <v>349</v>
      </c>
      <c r="B577" s="140" t="s">
        <v>349</v>
      </c>
      <c r="C577" s="96" t="s">
        <v>3705</v>
      </c>
      <c r="D577" t="s">
        <v>4872</v>
      </c>
    </row>
    <row r="578" spans="1:4" ht="16.5" thickTop="1" thickBot="1">
      <c r="A578" s="123" t="s">
        <v>349</v>
      </c>
      <c r="B578" s="139" t="s">
        <v>802</v>
      </c>
      <c r="C578" s="96" t="s">
        <v>3705</v>
      </c>
      <c r="D578" t="s">
        <v>4873</v>
      </c>
    </row>
    <row r="579" spans="1:4" ht="16.5" thickTop="1" thickBot="1">
      <c r="A579" s="124" t="s">
        <v>667</v>
      </c>
      <c r="B579" s="140" t="s">
        <v>803</v>
      </c>
      <c r="C579" s="96" t="s">
        <v>2511</v>
      </c>
      <c r="D579" t="s">
        <v>4874</v>
      </c>
    </row>
    <row r="580" spans="1:4" ht="16.5" thickTop="1" thickBot="1">
      <c r="A580" s="123" t="s">
        <v>797</v>
      </c>
      <c r="B580" s="139" t="s">
        <v>804</v>
      </c>
      <c r="C580" s="96" t="s">
        <v>4125</v>
      </c>
      <c r="D580" t="s">
        <v>4875</v>
      </c>
    </row>
    <row r="581" spans="1:4" ht="16.5" thickTop="1" thickBot="1">
      <c r="A581" s="124" t="s">
        <v>231</v>
      </c>
      <c r="B581" s="140" t="s">
        <v>805</v>
      </c>
      <c r="C581" s="96" t="s">
        <v>4142</v>
      </c>
      <c r="D581" t="s">
        <v>4876</v>
      </c>
    </row>
    <row r="582" spans="1:4" ht="16.5" thickTop="1" thickBot="1">
      <c r="A582" s="123" t="s">
        <v>797</v>
      </c>
      <c r="B582" s="139" t="s">
        <v>806</v>
      </c>
      <c r="C582" s="96" t="s">
        <v>4125</v>
      </c>
      <c r="D582" t="s">
        <v>4877</v>
      </c>
    </row>
    <row r="583" spans="1:4" ht="16.5" thickTop="1" thickBot="1">
      <c r="A583" s="124" t="s">
        <v>667</v>
      </c>
      <c r="B583" s="140" t="s">
        <v>667</v>
      </c>
      <c r="C583" s="96" t="s">
        <v>2511</v>
      </c>
      <c r="D583" t="s">
        <v>4878</v>
      </c>
    </row>
    <row r="584" spans="1:4" ht="16.5" thickTop="1" thickBot="1">
      <c r="A584" s="123" t="s">
        <v>667</v>
      </c>
      <c r="B584" s="139" t="s">
        <v>807</v>
      </c>
      <c r="C584" s="96" t="s">
        <v>2511</v>
      </c>
      <c r="D584" t="s">
        <v>4879</v>
      </c>
    </row>
    <row r="585" spans="1:4" ht="16.5" thickTop="1" thickBot="1">
      <c r="A585" s="124" t="s">
        <v>231</v>
      </c>
      <c r="B585" s="140" t="s">
        <v>808</v>
      </c>
      <c r="C585" s="96" t="s">
        <v>4153</v>
      </c>
      <c r="D585" t="s">
        <v>4880</v>
      </c>
    </row>
    <row r="586" spans="1:4" ht="16.5" thickTop="1" thickBot="1">
      <c r="A586" s="123" t="s">
        <v>801</v>
      </c>
      <c r="B586" s="139" t="s">
        <v>801</v>
      </c>
      <c r="C586" s="96" t="s">
        <v>4155</v>
      </c>
      <c r="D586" t="s">
        <v>4881</v>
      </c>
    </row>
    <row r="587" spans="1:4" ht="16.5" thickTop="1" thickBot="1">
      <c r="A587" s="124" t="s">
        <v>801</v>
      </c>
      <c r="B587" s="140" t="s">
        <v>809</v>
      </c>
      <c r="C587" s="96" t="s">
        <v>4155</v>
      </c>
      <c r="D587" t="s">
        <v>4882</v>
      </c>
    </row>
    <row r="588" spans="1:4" ht="16.5" thickTop="1" thickBot="1">
      <c r="A588" s="123" t="s">
        <v>811</v>
      </c>
      <c r="B588" s="139" t="s">
        <v>810</v>
      </c>
      <c r="C588" s="96" t="s">
        <v>4265</v>
      </c>
      <c r="D588" t="s">
        <v>4883</v>
      </c>
    </row>
    <row r="589" spans="1:4" ht="16.5" thickTop="1" thickBot="1">
      <c r="A589" s="124" t="s">
        <v>231</v>
      </c>
      <c r="B589" s="140" t="s">
        <v>143</v>
      </c>
      <c r="C589" s="96" t="s">
        <v>4164</v>
      </c>
      <c r="D589" t="s">
        <v>4884</v>
      </c>
    </row>
    <row r="590" spans="1:4" ht="16.5" thickTop="1" thickBot="1">
      <c r="A590" s="123" t="s">
        <v>667</v>
      </c>
      <c r="B590" s="139" t="s">
        <v>812</v>
      </c>
      <c r="C590" s="96" t="s">
        <v>2511</v>
      </c>
      <c r="D590" t="s">
        <v>4885</v>
      </c>
    </row>
    <row r="591" spans="1:4" ht="16.5" thickTop="1" thickBot="1">
      <c r="A591" s="124" t="s">
        <v>813</v>
      </c>
      <c r="B591" s="140" t="s">
        <v>813</v>
      </c>
      <c r="C591" s="96" t="s">
        <v>4133</v>
      </c>
      <c r="D591" t="s">
        <v>4886</v>
      </c>
    </row>
    <row r="592" spans="1:4" ht="16.5" thickTop="1" thickBot="1">
      <c r="A592" s="123" t="s">
        <v>144</v>
      </c>
      <c r="B592" s="139" t="s">
        <v>144</v>
      </c>
      <c r="C592" s="96" t="s">
        <v>4146</v>
      </c>
      <c r="D592" t="s">
        <v>4887</v>
      </c>
    </row>
    <row r="593" spans="1:4" ht="16.5" thickTop="1" thickBot="1">
      <c r="A593" s="124" t="s">
        <v>231</v>
      </c>
      <c r="B593" s="140" t="s">
        <v>814</v>
      </c>
      <c r="C593" s="96" t="s">
        <v>4163</v>
      </c>
      <c r="D593" t="s">
        <v>4888</v>
      </c>
    </row>
    <row r="594" spans="1:4" ht="16.5" thickTop="1" thickBot="1">
      <c r="A594" s="123" t="s">
        <v>811</v>
      </c>
      <c r="B594" s="139" t="s">
        <v>815</v>
      </c>
      <c r="C594" s="96" t="s">
        <v>4157</v>
      </c>
      <c r="D594" t="s">
        <v>4889</v>
      </c>
    </row>
    <row r="595" spans="1:4" ht="16.5" thickTop="1" thickBot="1">
      <c r="A595" s="124" t="s">
        <v>816</v>
      </c>
      <c r="B595" s="140" t="s">
        <v>816</v>
      </c>
      <c r="C595" s="96" t="s">
        <v>4127</v>
      </c>
      <c r="D595" t="s">
        <v>4890</v>
      </c>
    </row>
    <row r="596" spans="1:4" ht="16.5" thickTop="1" thickBot="1">
      <c r="A596" s="123" t="s">
        <v>817</v>
      </c>
      <c r="B596" s="139" t="s">
        <v>817</v>
      </c>
      <c r="C596" s="96" t="s">
        <v>4266</v>
      </c>
      <c r="D596" t="s">
        <v>4891</v>
      </c>
    </row>
    <row r="597" spans="1:4" ht="16.5" thickTop="1" thickBot="1">
      <c r="A597" s="124" t="s">
        <v>709</v>
      </c>
      <c r="B597" s="140" t="s">
        <v>818</v>
      </c>
      <c r="C597" s="96" t="s">
        <v>4267</v>
      </c>
      <c r="D597" t="s">
        <v>4892</v>
      </c>
    </row>
    <row r="598" spans="1:4" ht="16.5" thickTop="1" thickBot="1">
      <c r="A598" s="123" t="s">
        <v>820</v>
      </c>
      <c r="B598" s="139" t="s">
        <v>819</v>
      </c>
      <c r="C598" s="96" t="s">
        <v>2385</v>
      </c>
      <c r="D598" t="s">
        <v>4893</v>
      </c>
    </row>
    <row r="599" spans="1:4" ht="16.5" thickTop="1" thickBot="1">
      <c r="A599" s="124" t="s">
        <v>820</v>
      </c>
      <c r="B599" s="140" t="s">
        <v>821</v>
      </c>
      <c r="C599" s="96" t="s">
        <v>2387</v>
      </c>
      <c r="D599" t="s">
        <v>4894</v>
      </c>
    </row>
    <row r="600" spans="1:4" ht="16.5" thickTop="1" thickBot="1">
      <c r="A600" s="123" t="s">
        <v>16</v>
      </c>
      <c r="B600" s="139" t="s">
        <v>822</v>
      </c>
      <c r="C600" s="96" t="s">
        <v>2592</v>
      </c>
      <c r="D600" t="s">
        <v>4895</v>
      </c>
    </row>
    <row r="601" spans="1:4" ht="16.5" thickTop="1" thickBot="1">
      <c r="A601" s="124" t="s">
        <v>16</v>
      </c>
      <c r="B601" s="140" t="s">
        <v>823</v>
      </c>
      <c r="C601" s="96" t="s">
        <v>2592</v>
      </c>
      <c r="D601" t="s">
        <v>4896</v>
      </c>
    </row>
    <row r="602" spans="1:4" ht="16.5" thickTop="1" thickBot="1">
      <c r="A602" s="123" t="s">
        <v>824</v>
      </c>
      <c r="B602" s="139" t="s">
        <v>824</v>
      </c>
      <c r="C602" s="96" t="s">
        <v>2383</v>
      </c>
      <c r="D602" t="s">
        <v>4897</v>
      </c>
    </row>
    <row r="603" spans="1:4" ht="16.5" thickTop="1" thickBot="1">
      <c r="A603" s="124" t="s">
        <v>820</v>
      </c>
      <c r="B603" s="140" t="s">
        <v>825</v>
      </c>
      <c r="C603" s="96" t="s">
        <v>2393</v>
      </c>
      <c r="D603" t="s">
        <v>4898</v>
      </c>
    </row>
    <row r="604" spans="1:4" ht="16.5" thickTop="1" thickBot="1">
      <c r="A604" s="123" t="s">
        <v>820</v>
      </c>
      <c r="B604" s="139" t="s">
        <v>826</v>
      </c>
      <c r="C604" s="96" t="s">
        <v>4269</v>
      </c>
      <c r="D604" t="s">
        <v>4899</v>
      </c>
    </row>
    <row r="605" spans="1:4" ht="16.5" thickTop="1" thickBot="1">
      <c r="A605" s="124" t="s">
        <v>828</v>
      </c>
      <c r="B605" s="140" t="s">
        <v>827</v>
      </c>
      <c r="C605" s="96" t="s">
        <v>2397</v>
      </c>
      <c r="D605" t="s">
        <v>4900</v>
      </c>
    </row>
    <row r="606" spans="1:4" ht="16.5" thickTop="1" thickBot="1">
      <c r="A606" s="123" t="s">
        <v>820</v>
      </c>
      <c r="B606" s="139" t="s">
        <v>829</v>
      </c>
      <c r="C606" s="96" t="s">
        <v>2399</v>
      </c>
      <c r="D606" t="s">
        <v>4901</v>
      </c>
    </row>
    <row r="607" spans="1:4" ht="16.5" thickTop="1" thickBot="1">
      <c r="A607" s="124" t="s">
        <v>820</v>
      </c>
      <c r="B607" s="140" t="s">
        <v>299</v>
      </c>
      <c r="C607" s="96" t="s">
        <v>2380</v>
      </c>
      <c r="D607" t="s">
        <v>4902</v>
      </c>
    </row>
    <row r="608" spans="1:4" ht="16.5" thickTop="1" thickBot="1">
      <c r="A608" s="123" t="s">
        <v>828</v>
      </c>
      <c r="B608" s="139" t="s">
        <v>830</v>
      </c>
      <c r="C608" s="96" t="s">
        <v>4270</v>
      </c>
      <c r="D608" t="s">
        <v>4903</v>
      </c>
    </row>
    <row r="609" spans="1:4" ht="16.5" thickTop="1" thickBot="1">
      <c r="A609" s="124" t="s">
        <v>832</v>
      </c>
      <c r="B609" s="140" t="s">
        <v>831</v>
      </c>
      <c r="C609" s="96" t="s">
        <v>2395</v>
      </c>
      <c r="D609" t="s">
        <v>4904</v>
      </c>
    </row>
    <row r="610" spans="1:4" ht="16.5" thickTop="1" thickBot="1">
      <c r="A610" s="123" t="s">
        <v>828</v>
      </c>
      <c r="B610" s="139" t="s">
        <v>833</v>
      </c>
      <c r="C610" s="96" t="s">
        <v>2401</v>
      </c>
      <c r="D610" t="s">
        <v>4905</v>
      </c>
    </row>
    <row r="611" spans="1:4" ht="16.5" thickTop="1" thickBot="1">
      <c r="A611" s="124" t="s">
        <v>834</v>
      </c>
      <c r="B611" s="140" t="s">
        <v>834</v>
      </c>
      <c r="C611" s="96" t="s">
        <v>2801</v>
      </c>
      <c r="D611" t="s">
        <v>4906</v>
      </c>
    </row>
    <row r="612" spans="1:4" ht="16.5" thickTop="1" thickBot="1">
      <c r="A612" s="123" t="s">
        <v>835</v>
      </c>
      <c r="B612" s="139" t="s">
        <v>835</v>
      </c>
      <c r="C612" s="96" t="s">
        <v>2412</v>
      </c>
      <c r="D612" t="s">
        <v>4907</v>
      </c>
    </row>
    <row r="613" spans="1:4" ht="16.5" thickTop="1" thickBot="1">
      <c r="A613" s="124" t="s">
        <v>837</v>
      </c>
      <c r="B613" s="140" t="s">
        <v>836</v>
      </c>
      <c r="C613" s="96" t="s">
        <v>2413</v>
      </c>
      <c r="D613" t="s">
        <v>4908</v>
      </c>
    </row>
    <row r="614" spans="1:4" ht="16.5" thickTop="1" thickBot="1">
      <c r="A614" s="123" t="s">
        <v>839</v>
      </c>
      <c r="B614" s="139" t="s">
        <v>838</v>
      </c>
      <c r="C614" s="96" t="s">
        <v>2419</v>
      </c>
      <c r="D614" t="s">
        <v>4909</v>
      </c>
    </row>
    <row r="615" spans="1:4" ht="16.5" thickTop="1" thickBot="1">
      <c r="A615" s="124" t="s">
        <v>840</v>
      </c>
      <c r="B615" s="140" t="s">
        <v>840</v>
      </c>
      <c r="C615" s="96" t="s">
        <v>2415</v>
      </c>
      <c r="D615" t="s">
        <v>4910</v>
      </c>
    </row>
    <row r="616" spans="1:4" ht="16.5" thickTop="1" thickBot="1">
      <c r="A616" s="123" t="s">
        <v>839</v>
      </c>
      <c r="B616" s="139" t="s">
        <v>841</v>
      </c>
      <c r="C616" s="96" t="s">
        <v>2421</v>
      </c>
      <c r="D616" t="s">
        <v>4911</v>
      </c>
    </row>
    <row r="617" spans="1:4" ht="16.5" thickTop="1" thickBot="1">
      <c r="A617" s="124" t="s">
        <v>843</v>
      </c>
      <c r="B617" s="140" t="s">
        <v>842</v>
      </c>
      <c r="C617" s="96" t="s">
        <v>2423</v>
      </c>
      <c r="D617" t="s">
        <v>4912</v>
      </c>
    </row>
    <row r="618" spans="1:4" ht="16.5" thickTop="1" thickBot="1">
      <c r="A618" s="123" t="s">
        <v>835</v>
      </c>
      <c r="B618" s="139" t="s">
        <v>844</v>
      </c>
      <c r="C618" s="96" t="s">
        <v>2412</v>
      </c>
      <c r="D618" t="s">
        <v>4913</v>
      </c>
    </row>
    <row r="619" spans="1:4" ht="16.5" thickTop="1" thickBot="1">
      <c r="A619" s="124" t="s">
        <v>582</v>
      </c>
      <c r="B619" s="140" t="s">
        <v>845</v>
      </c>
      <c r="C619" s="96" t="s">
        <v>2429</v>
      </c>
      <c r="D619" t="s">
        <v>4914</v>
      </c>
    </row>
    <row r="620" spans="1:4" ht="16.5" thickTop="1" thickBot="1">
      <c r="A620" s="123" t="s">
        <v>847</v>
      </c>
      <c r="B620" s="139" t="s">
        <v>846</v>
      </c>
      <c r="C620" s="96" t="s">
        <v>2431</v>
      </c>
      <c r="D620" t="s">
        <v>4915</v>
      </c>
    </row>
    <row r="621" spans="1:4" ht="16.5" thickTop="1" thickBot="1">
      <c r="A621" s="124" t="s">
        <v>848</v>
      </c>
      <c r="B621" s="140" t="s">
        <v>351</v>
      </c>
      <c r="C621" s="96" t="s">
        <v>3777</v>
      </c>
      <c r="D621" t="s">
        <v>4916</v>
      </c>
    </row>
    <row r="622" spans="1:4" ht="16.5" thickTop="1" thickBot="1">
      <c r="A622" s="123" t="s">
        <v>847</v>
      </c>
      <c r="B622" s="139" t="s">
        <v>849</v>
      </c>
      <c r="C622" s="96" t="s">
        <v>4296</v>
      </c>
      <c r="D622" t="s">
        <v>4917</v>
      </c>
    </row>
    <row r="623" spans="1:4" ht="16.5" thickTop="1" thickBot="1">
      <c r="A623" s="124" t="s">
        <v>582</v>
      </c>
      <c r="B623" s="140" t="s">
        <v>850</v>
      </c>
      <c r="C623" s="96" t="s">
        <v>2441</v>
      </c>
      <c r="D623" t="s">
        <v>4918</v>
      </c>
    </row>
    <row r="624" spans="1:4" ht="16.5" thickTop="1" thickBot="1">
      <c r="A624" s="123" t="s">
        <v>847</v>
      </c>
      <c r="B624" s="139" t="s">
        <v>56</v>
      </c>
      <c r="C624" s="96" t="s">
        <v>2450</v>
      </c>
      <c r="D624" t="s">
        <v>4919</v>
      </c>
    </row>
    <row r="625" spans="1:4" ht="16.5" thickTop="1" thickBot="1">
      <c r="A625" s="124" t="s">
        <v>847</v>
      </c>
      <c r="B625" s="140" t="s">
        <v>851</v>
      </c>
      <c r="C625" s="96" t="s">
        <v>2458</v>
      </c>
      <c r="D625" t="s">
        <v>4920</v>
      </c>
    </row>
    <row r="626" spans="1:4" ht="16.5" thickTop="1" thickBot="1">
      <c r="A626" s="123" t="s">
        <v>853</v>
      </c>
      <c r="B626" s="139" t="s">
        <v>852</v>
      </c>
      <c r="C626" s="96" t="s">
        <v>2464</v>
      </c>
      <c r="D626" t="s">
        <v>4921</v>
      </c>
    </row>
    <row r="627" spans="1:4" ht="16.5" thickTop="1" thickBot="1">
      <c r="A627" s="124" t="s">
        <v>855</v>
      </c>
      <c r="B627" s="140" t="s">
        <v>854</v>
      </c>
      <c r="C627" s="96" t="s">
        <v>2471</v>
      </c>
      <c r="D627" t="s">
        <v>4922</v>
      </c>
    </row>
    <row r="628" spans="1:4" ht="16.5" thickTop="1" thickBot="1">
      <c r="A628" s="123" t="s">
        <v>856</v>
      </c>
      <c r="B628" s="139" t="s">
        <v>609</v>
      </c>
      <c r="C628" s="96" t="s">
        <v>2467</v>
      </c>
      <c r="D628" t="s">
        <v>4923</v>
      </c>
    </row>
    <row r="629" spans="1:4" ht="16.5" thickTop="1" thickBot="1">
      <c r="A629" s="124" t="s">
        <v>858</v>
      </c>
      <c r="B629" s="140" t="s">
        <v>857</v>
      </c>
      <c r="C629" s="96" t="s">
        <v>2473</v>
      </c>
      <c r="D629" t="s">
        <v>4924</v>
      </c>
    </row>
    <row r="630" spans="1:4" ht="16.5" thickTop="1" thickBot="1">
      <c r="A630" s="123" t="s">
        <v>856</v>
      </c>
      <c r="B630" s="139" t="s">
        <v>859</v>
      </c>
      <c r="C630" s="96" t="s">
        <v>2479</v>
      </c>
      <c r="D630" t="s">
        <v>4925</v>
      </c>
    </row>
    <row r="631" spans="1:4" ht="16.5" thickTop="1" thickBot="1">
      <c r="A631" s="124" t="s">
        <v>861</v>
      </c>
      <c r="B631" s="140" t="s">
        <v>860</v>
      </c>
      <c r="C631" s="96" t="s">
        <v>2481</v>
      </c>
      <c r="D631" t="s">
        <v>4926</v>
      </c>
    </row>
    <row r="632" spans="1:4" ht="16.5" thickTop="1" thickBot="1">
      <c r="A632" s="123" t="s">
        <v>856</v>
      </c>
      <c r="B632" s="139" t="s">
        <v>862</v>
      </c>
      <c r="C632" s="96" t="s">
        <v>2482</v>
      </c>
      <c r="D632" t="s">
        <v>4927</v>
      </c>
    </row>
    <row r="633" spans="1:4" ht="16.5" thickTop="1" thickBot="1">
      <c r="A633" s="124" t="s">
        <v>856</v>
      </c>
      <c r="B633" s="140" t="s">
        <v>863</v>
      </c>
      <c r="C633" s="96" t="s">
        <v>2477</v>
      </c>
      <c r="D633" t="s">
        <v>4928</v>
      </c>
    </row>
    <row r="634" spans="1:4" ht="16.5" thickTop="1" thickBot="1">
      <c r="A634" s="123" t="s">
        <v>865</v>
      </c>
      <c r="B634" s="139" t="s">
        <v>864</v>
      </c>
      <c r="C634" s="96" t="s">
        <v>2469</v>
      </c>
      <c r="D634" t="s">
        <v>4929</v>
      </c>
    </row>
    <row r="635" spans="1:4" ht="16.5" thickTop="1" thickBot="1">
      <c r="A635" s="124" t="s">
        <v>610</v>
      </c>
      <c r="B635" s="140" t="s">
        <v>610</v>
      </c>
      <c r="C635" s="96" t="s">
        <v>2475</v>
      </c>
      <c r="D635" t="s">
        <v>4930</v>
      </c>
    </row>
    <row r="636" spans="1:4" ht="16.5" thickTop="1" thickBot="1">
      <c r="A636" s="123" t="s">
        <v>866</v>
      </c>
      <c r="B636" s="139" t="s">
        <v>866</v>
      </c>
      <c r="C636" s="96" t="s">
        <v>2775</v>
      </c>
      <c r="D636" t="s">
        <v>4931</v>
      </c>
    </row>
    <row r="637" spans="1:4" ht="16.5" thickTop="1" thickBot="1">
      <c r="A637" s="124" t="s">
        <v>869</v>
      </c>
      <c r="B637" s="140" t="s">
        <v>868</v>
      </c>
      <c r="C637" s="96" t="s">
        <v>2777</v>
      </c>
      <c r="D637" t="s">
        <v>4932</v>
      </c>
    </row>
    <row r="638" spans="1:4" ht="16.5" thickTop="1" thickBot="1">
      <c r="A638" s="123" t="s">
        <v>866</v>
      </c>
      <c r="B638" s="139" t="s">
        <v>870</v>
      </c>
      <c r="C638" s="96" t="s">
        <v>2775</v>
      </c>
      <c r="D638" t="s">
        <v>4933</v>
      </c>
    </row>
    <row r="639" spans="1:4" ht="16.5" thickTop="1" thickBot="1">
      <c r="A639" s="124" t="s">
        <v>871</v>
      </c>
      <c r="B639" s="140" t="s">
        <v>867</v>
      </c>
      <c r="C639" s="96" t="s">
        <v>2780</v>
      </c>
      <c r="D639" t="s">
        <v>4934</v>
      </c>
    </row>
    <row r="640" spans="1:4" ht="16.5" thickTop="1" thickBot="1">
      <c r="A640" s="123" t="s">
        <v>873</v>
      </c>
      <c r="B640" s="139" t="s">
        <v>872</v>
      </c>
      <c r="C640" s="96" t="s">
        <v>2782</v>
      </c>
      <c r="D640" t="s">
        <v>4935</v>
      </c>
    </row>
    <row r="641" spans="1:4" ht="16.5" thickTop="1" thickBot="1">
      <c r="A641" s="124" t="s">
        <v>869</v>
      </c>
      <c r="B641" s="140" t="s">
        <v>874</v>
      </c>
      <c r="C641" s="96" t="s">
        <v>2786</v>
      </c>
      <c r="D641" t="s">
        <v>4936</v>
      </c>
    </row>
    <row r="642" spans="1:4" ht="16.5" thickTop="1" thickBot="1">
      <c r="A642" s="123" t="s">
        <v>866</v>
      </c>
      <c r="B642" s="139" t="s">
        <v>875</v>
      </c>
      <c r="C642" s="96" t="s">
        <v>2775</v>
      </c>
      <c r="D642" t="s">
        <v>4937</v>
      </c>
    </row>
    <row r="643" spans="1:4" ht="16.5" thickTop="1" thickBot="1">
      <c r="A643" s="124" t="s">
        <v>871</v>
      </c>
      <c r="B643" s="140" t="s">
        <v>876</v>
      </c>
      <c r="C643" s="96" t="s">
        <v>2788</v>
      </c>
      <c r="D643" t="s">
        <v>4938</v>
      </c>
    </row>
    <row r="644" spans="1:4" ht="16.5" thickTop="1" thickBot="1">
      <c r="A644" s="123" t="s">
        <v>866</v>
      </c>
      <c r="B644" s="139" t="s">
        <v>877</v>
      </c>
      <c r="C644" s="96" t="s">
        <v>2775</v>
      </c>
      <c r="D644" t="s">
        <v>4939</v>
      </c>
    </row>
    <row r="645" spans="1:4" ht="16.5" thickTop="1" thickBot="1">
      <c r="A645" s="124" t="s">
        <v>866</v>
      </c>
      <c r="B645" s="140" t="s">
        <v>878</v>
      </c>
      <c r="C645" s="96" t="s">
        <v>2775</v>
      </c>
      <c r="D645" t="s">
        <v>4940</v>
      </c>
    </row>
    <row r="646" spans="1:4" ht="16.5" thickTop="1" thickBot="1">
      <c r="A646" s="123" t="s">
        <v>880</v>
      </c>
      <c r="B646" s="139" t="s">
        <v>879</v>
      </c>
      <c r="C646" s="96" t="s">
        <v>3644</v>
      </c>
      <c r="D646" t="s">
        <v>4941</v>
      </c>
    </row>
    <row r="647" spans="1:4" ht="16.5" thickTop="1" thickBot="1">
      <c r="A647" s="124" t="s">
        <v>882</v>
      </c>
      <c r="B647" s="140" t="s">
        <v>881</v>
      </c>
      <c r="C647" s="96" t="s">
        <v>3252</v>
      </c>
      <c r="D647" t="s">
        <v>4942</v>
      </c>
    </row>
    <row r="648" spans="1:4" ht="16.5" thickTop="1" thickBot="1">
      <c r="A648" s="123" t="s">
        <v>366</v>
      </c>
      <c r="B648" s="139" t="s">
        <v>883</v>
      </c>
      <c r="C648" s="96" t="s">
        <v>3233</v>
      </c>
      <c r="D648" t="s">
        <v>4943</v>
      </c>
    </row>
    <row r="649" spans="1:4" ht="16.5" thickTop="1" thickBot="1">
      <c r="A649" s="124" t="s">
        <v>885</v>
      </c>
      <c r="B649" s="140" t="s">
        <v>884</v>
      </c>
      <c r="C649" s="96" t="s">
        <v>3239</v>
      </c>
      <c r="D649" t="s">
        <v>4944</v>
      </c>
    </row>
    <row r="650" spans="1:4" ht="16.5" thickTop="1" thickBot="1">
      <c r="A650" s="123" t="s">
        <v>366</v>
      </c>
      <c r="B650" s="139" t="s">
        <v>886</v>
      </c>
      <c r="C650" s="96" t="s">
        <v>4272</v>
      </c>
      <c r="D650" t="s">
        <v>4945</v>
      </c>
    </row>
    <row r="651" spans="1:4" ht="16.5" thickTop="1" thickBot="1">
      <c r="A651" s="124" t="s">
        <v>366</v>
      </c>
      <c r="B651" s="140" t="s">
        <v>887</v>
      </c>
      <c r="C651" s="96" t="s">
        <v>3241</v>
      </c>
      <c r="D651" t="s">
        <v>4946</v>
      </c>
    </row>
    <row r="652" spans="1:4" ht="16.5" thickTop="1" thickBot="1">
      <c r="A652" s="123" t="s">
        <v>366</v>
      </c>
      <c r="B652" s="139" t="s">
        <v>888</v>
      </c>
      <c r="C652" s="96" t="s">
        <v>3227</v>
      </c>
      <c r="D652" t="s">
        <v>4947</v>
      </c>
    </row>
    <row r="653" spans="1:4" ht="16.5" thickTop="1" thickBot="1">
      <c r="A653" s="124" t="s">
        <v>885</v>
      </c>
      <c r="B653" s="140" t="s">
        <v>889</v>
      </c>
      <c r="C653" s="96" t="s">
        <v>3245</v>
      </c>
      <c r="D653" t="s">
        <v>4948</v>
      </c>
    </row>
    <row r="654" spans="1:4" ht="16.5" thickTop="1" thickBot="1">
      <c r="A654" s="123" t="s">
        <v>366</v>
      </c>
      <c r="B654" s="139" t="s">
        <v>890</v>
      </c>
      <c r="C654" s="96" t="s">
        <v>3247</v>
      </c>
      <c r="D654" t="s">
        <v>4949</v>
      </c>
    </row>
    <row r="655" spans="1:4" ht="16.5" thickTop="1" thickBot="1">
      <c r="A655" s="124" t="s">
        <v>366</v>
      </c>
      <c r="B655" s="140" t="s">
        <v>891</v>
      </c>
      <c r="C655" s="96" t="s">
        <v>3243</v>
      </c>
      <c r="D655" t="s">
        <v>4950</v>
      </c>
    </row>
    <row r="656" spans="1:4" ht="16.5" thickTop="1" thickBot="1">
      <c r="A656" s="123" t="s">
        <v>366</v>
      </c>
      <c r="B656" s="139" t="s">
        <v>892</v>
      </c>
      <c r="C656" s="96" t="s">
        <v>3256</v>
      </c>
      <c r="D656" t="s">
        <v>4952</v>
      </c>
    </row>
    <row r="657" spans="1:4" ht="16.5" thickTop="1" thickBot="1">
      <c r="A657" s="124" t="s">
        <v>366</v>
      </c>
      <c r="B657" s="140" t="s">
        <v>893</v>
      </c>
      <c r="C657" s="96" t="s">
        <v>3258</v>
      </c>
      <c r="D657" t="s">
        <v>4951</v>
      </c>
    </row>
    <row r="658" spans="1:4" ht="16.5" thickTop="1" thickBot="1">
      <c r="A658" s="123" t="s">
        <v>366</v>
      </c>
      <c r="B658" s="139" t="s">
        <v>894</v>
      </c>
      <c r="C658" s="96" t="s">
        <v>3260</v>
      </c>
      <c r="D658" t="s">
        <v>4953</v>
      </c>
    </row>
    <row r="659" spans="1:4" ht="16.5" thickTop="1" thickBot="1">
      <c r="A659" s="124" t="s">
        <v>885</v>
      </c>
      <c r="B659" s="140" t="s">
        <v>895</v>
      </c>
      <c r="C659" s="96" t="s">
        <v>3235</v>
      </c>
      <c r="D659" t="s">
        <v>4954</v>
      </c>
    </row>
    <row r="660" spans="1:4" ht="16.5" thickTop="1" thickBot="1">
      <c r="A660" s="123" t="s">
        <v>897</v>
      </c>
      <c r="B660" s="139" t="s">
        <v>896</v>
      </c>
      <c r="C660" s="96" t="s">
        <v>3231</v>
      </c>
      <c r="D660" t="s">
        <v>4955</v>
      </c>
    </row>
    <row r="661" spans="1:4" ht="16.5" thickTop="1" thickBot="1">
      <c r="A661" s="124" t="s">
        <v>880</v>
      </c>
      <c r="B661" s="140" t="s">
        <v>898</v>
      </c>
      <c r="C661" s="96" t="s">
        <v>3646</v>
      </c>
      <c r="D661" t="s">
        <v>4956</v>
      </c>
    </row>
    <row r="662" spans="1:4" ht="16.5" thickTop="1" thickBot="1">
      <c r="A662" s="123" t="s">
        <v>366</v>
      </c>
      <c r="B662" s="139" t="s">
        <v>899</v>
      </c>
      <c r="C662" s="96" t="s">
        <v>3262</v>
      </c>
      <c r="D662" t="s">
        <v>4957</v>
      </c>
    </row>
    <row r="663" spans="1:4" ht="16.5" thickTop="1" thickBot="1">
      <c r="A663" s="124" t="s">
        <v>901</v>
      </c>
      <c r="B663" s="140" t="s">
        <v>900</v>
      </c>
      <c r="C663" s="96" t="s">
        <v>3250</v>
      </c>
      <c r="D663" t="s">
        <v>4958</v>
      </c>
    </row>
    <row r="664" spans="1:4" ht="16.5" thickTop="1" thickBot="1">
      <c r="A664" s="123" t="s">
        <v>901</v>
      </c>
      <c r="B664" s="139" t="s">
        <v>901</v>
      </c>
      <c r="C664" s="96" t="s">
        <v>3250</v>
      </c>
      <c r="D664" t="s">
        <v>4959</v>
      </c>
    </row>
    <row r="665" spans="1:4" ht="16.5" thickTop="1" thickBot="1">
      <c r="A665" s="124" t="s">
        <v>366</v>
      </c>
      <c r="B665" s="140" t="s">
        <v>902</v>
      </c>
      <c r="C665" s="96" t="s">
        <v>3248</v>
      </c>
      <c r="D665" t="s">
        <v>4960</v>
      </c>
    </row>
    <row r="666" spans="1:4" ht="16.5" thickTop="1" thickBot="1">
      <c r="A666" s="123" t="s">
        <v>904</v>
      </c>
      <c r="B666" s="139" t="s">
        <v>903</v>
      </c>
      <c r="C666" s="96" t="s">
        <v>2426</v>
      </c>
      <c r="D666" t="s">
        <v>4961</v>
      </c>
    </row>
    <row r="667" spans="1:4" ht="16.5" thickTop="1" thickBot="1">
      <c r="A667" s="124" t="s">
        <v>905</v>
      </c>
      <c r="B667" s="140" t="s">
        <v>584</v>
      </c>
      <c r="C667" s="96" t="s">
        <v>3264</v>
      </c>
      <c r="D667" t="s">
        <v>4962</v>
      </c>
    </row>
    <row r="668" spans="1:4" ht="16.5" thickTop="1" thickBot="1">
      <c r="A668" s="123" t="s">
        <v>905</v>
      </c>
      <c r="B668" s="139" t="s">
        <v>906</v>
      </c>
      <c r="C668" s="96" t="s">
        <v>2460</v>
      </c>
      <c r="D668" t="s">
        <v>4963</v>
      </c>
    </row>
    <row r="669" spans="1:4" ht="16.5" thickTop="1" thickBot="1">
      <c r="A669" s="124" t="s">
        <v>908</v>
      </c>
      <c r="B669" s="140" t="s">
        <v>907</v>
      </c>
      <c r="C669" s="96" t="s">
        <v>4273</v>
      </c>
      <c r="D669" t="s">
        <v>4964</v>
      </c>
    </row>
    <row r="670" spans="1:4" ht="16.5" thickTop="1" thickBot="1">
      <c r="A670" s="123" t="s">
        <v>847</v>
      </c>
      <c r="B670" s="139" t="s">
        <v>909</v>
      </c>
      <c r="C670" s="96" t="s">
        <v>2456</v>
      </c>
      <c r="D670" t="s">
        <v>4965</v>
      </c>
    </row>
    <row r="671" spans="1:4" ht="16.5" thickTop="1" thickBot="1">
      <c r="A671" s="124" t="s">
        <v>910</v>
      </c>
      <c r="B671" s="140" t="s">
        <v>295</v>
      </c>
      <c r="C671" s="96" t="s">
        <v>3276</v>
      </c>
      <c r="D671" t="s">
        <v>4966</v>
      </c>
    </row>
    <row r="672" spans="1:4" ht="16.5" thickTop="1" thickBot="1">
      <c r="A672" s="123" t="s">
        <v>173</v>
      </c>
      <c r="B672" s="139" t="s">
        <v>173</v>
      </c>
      <c r="C672" s="96" t="s">
        <v>3280</v>
      </c>
      <c r="D672" t="s">
        <v>4967</v>
      </c>
    </row>
    <row r="673" spans="1:4" ht="16.5" thickTop="1" thickBot="1">
      <c r="A673" s="124" t="s">
        <v>910</v>
      </c>
      <c r="B673" s="140" t="s">
        <v>911</v>
      </c>
      <c r="C673" s="96" t="s">
        <v>3286</v>
      </c>
      <c r="D673" t="s">
        <v>4968</v>
      </c>
    </row>
    <row r="674" spans="1:4" ht="16.5" thickTop="1" thickBot="1">
      <c r="A674" s="123" t="s">
        <v>910</v>
      </c>
      <c r="B674" s="139" t="s">
        <v>912</v>
      </c>
      <c r="C674" s="96" t="s">
        <v>3267</v>
      </c>
      <c r="D674" t="s">
        <v>4969</v>
      </c>
    </row>
    <row r="675" spans="1:4" ht="16.5" thickTop="1" thickBot="1">
      <c r="A675" s="124" t="s">
        <v>173</v>
      </c>
      <c r="B675" s="140" t="s">
        <v>913</v>
      </c>
      <c r="C675" s="96" t="s">
        <v>3280</v>
      </c>
      <c r="D675" t="s">
        <v>4970</v>
      </c>
    </row>
    <row r="676" spans="1:4" ht="16.5" thickTop="1" thickBot="1">
      <c r="A676" s="123" t="s">
        <v>915</v>
      </c>
      <c r="B676" s="139" t="s">
        <v>914</v>
      </c>
      <c r="C676" s="96" t="s">
        <v>3278</v>
      </c>
      <c r="D676" t="s">
        <v>4971</v>
      </c>
    </row>
    <row r="677" spans="1:4" ht="16.5" thickTop="1" thickBot="1">
      <c r="A677" s="124" t="s">
        <v>917</v>
      </c>
      <c r="B677" s="140" t="s">
        <v>916</v>
      </c>
      <c r="C677" s="96" t="s">
        <v>3282</v>
      </c>
      <c r="D677" t="s">
        <v>4973</v>
      </c>
    </row>
    <row r="678" spans="1:4" ht="16.5" thickTop="1" thickBot="1">
      <c r="A678" s="123" t="s">
        <v>910</v>
      </c>
      <c r="B678" s="139" t="s">
        <v>918</v>
      </c>
      <c r="C678" s="96" t="s">
        <v>3275</v>
      </c>
      <c r="D678" t="s">
        <v>4972</v>
      </c>
    </row>
    <row r="679" spans="1:4" ht="16.5" thickTop="1" thickBot="1">
      <c r="A679" s="124" t="s">
        <v>910</v>
      </c>
      <c r="B679" s="140" t="s">
        <v>919</v>
      </c>
      <c r="C679" s="96" t="s">
        <v>3273</v>
      </c>
      <c r="D679" t="s">
        <v>4974</v>
      </c>
    </row>
    <row r="680" spans="1:4" ht="16.5" thickTop="1" thickBot="1">
      <c r="A680" s="123" t="s">
        <v>921</v>
      </c>
      <c r="B680" s="139" t="s">
        <v>920</v>
      </c>
      <c r="C680" s="96" t="s">
        <v>3339</v>
      </c>
      <c r="D680" t="s">
        <v>4975</v>
      </c>
    </row>
    <row r="681" spans="1:4" ht="16.5" thickTop="1" thickBot="1">
      <c r="A681" s="124" t="s">
        <v>921</v>
      </c>
      <c r="B681" s="140" t="s">
        <v>922</v>
      </c>
      <c r="C681" s="96" t="s">
        <v>3339</v>
      </c>
      <c r="D681" t="s">
        <v>4976</v>
      </c>
    </row>
    <row r="682" spans="1:4" ht="16.5" thickTop="1" thickBot="1">
      <c r="A682" s="123" t="s">
        <v>924</v>
      </c>
      <c r="B682" s="139" t="s">
        <v>923</v>
      </c>
      <c r="C682" s="96" t="s">
        <v>3319</v>
      </c>
      <c r="D682" t="s">
        <v>4977</v>
      </c>
    </row>
    <row r="683" spans="1:4" ht="16.5" thickTop="1" thickBot="1">
      <c r="A683" s="124" t="s">
        <v>926</v>
      </c>
      <c r="B683" s="140" t="s">
        <v>925</v>
      </c>
      <c r="C683" s="96" t="s">
        <v>3313</v>
      </c>
      <c r="D683" t="s">
        <v>4978</v>
      </c>
    </row>
    <row r="684" spans="1:4" ht="16.5" thickTop="1" thickBot="1">
      <c r="A684" s="123" t="s">
        <v>928</v>
      </c>
      <c r="B684" s="139" t="s">
        <v>927</v>
      </c>
      <c r="C684" s="96" t="s">
        <v>3315</v>
      </c>
      <c r="D684" t="s">
        <v>4979</v>
      </c>
    </row>
    <row r="685" spans="1:4" ht="16.5" thickTop="1" thickBot="1">
      <c r="A685" s="124" t="s">
        <v>924</v>
      </c>
      <c r="B685" s="140" t="s">
        <v>929</v>
      </c>
      <c r="C685" s="96" t="s">
        <v>4274</v>
      </c>
      <c r="D685" t="s">
        <v>4980</v>
      </c>
    </row>
    <row r="686" spans="1:4" ht="16.5" thickTop="1" thickBot="1">
      <c r="A686" s="123" t="s">
        <v>931</v>
      </c>
      <c r="B686" s="139" t="s">
        <v>930</v>
      </c>
      <c r="C686" s="96" t="s">
        <v>3321</v>
      </c>
      <c r="D686" t="s">
        <v>4981</v>
      </c>
    </row>
    <row r="687" spans="1:4" ht="16.5" thickTop="1" thickBot="1">
      <c r="A687" s="124" t="s">
        <v>933</v>
      </c>
      <c r="B687" s="140" t="s">
        <v>932</v>
      </c>
      <c r="C687" s="96" t="s">
        <v>3323</v>
      </c>
      <c r="D687" t="s">
        <v>4982</v>
      </c>
    </row>
    <row r="688" spans="1:4" ht="16.5" thickTop="1" thickBot="1">
      <c r="A688" s="123" t="s">
        <v>933</v>
      </c>
      <c r="B688" s="139" t="s">
        <v>934</v>
      </c>
      <c r="C688" s="96" t="s">
        <v>4275</v>
      </c>
      <c r="D688" t="s">
        <v>4983</v>
      </c>
    </row>
    <row r="689" spans="1:4" ht="16.5" thickTop="1" thickBot="1">
      <c r="A689" s="124" t="s">
        <v>935</v>
      </c>
      <c r="B689" s="140" t="s">
        <v>935</v>
      </c>
      <c r="C689" s="96" t="s">
        <v>3325</v>
      </c>
      <c r="D689" t="s">
        <v>4984</v>
      </c>
    </row>
    <row r="690" spans="1:4" ht="16.5" thickTop="1" thickBot="1">
      <c r="A690" s="123" t="s">
        <v>933</v>
      </c>
      <c r="B690" s="139" t="s">
        <v>936</v>
      </c>
      <c r="C690" s="96" t="s">
        <v>3327</v>
      </c>
      <c r="D690" t="s">
        <v>4985</v>
      </c>
    </row>
    <row r="691" spans="1:4" ht="16.5" thickTop="1" thickBot="1">
      <c r="A691" s="124" t="s">
        <v>938</v>
      </c>
      <c r="B691" s="140" t="s">
        <v>937</v>
      </c>
      <c r="C691" s="96" t="s">
        <v>3357</v>
      </c>
      <c r="D691" t="s">
        <v>4986</v>
      </c>
    </row>
    <row r="692" spans="1:4" ht="16.5" thickTop="1" thickBot="1">
      <c r="A692" s="123" t="s">
        <v>940</v>
      </c>
      <c r="B692" s="139" t="s">
        <v>939</v>
      </c>
      <c r="C692" s="96" t="s">
        <v>3331</v>
      </c>
      <c r="D692" t="s">
        <v>4987</v>
      </c>
    </row>
    <row r="693" spans="1:4" ht="16.5" thickTop="1" thickBot="1">
      <c r="A693" s="124" t="s">
        <v>926</v>
      </c>
      <c r="B693" s="140" t="s">
        <v>941</v>
      </c>
      <c r="C693" s="96" t="s">
        <v>3333</v>
      </c>
      <c r="D693" t="s">
        <v>4988</v>
      </c>
    </row>
    <row r="694" spans="1:4" ht="16.5" thickTop="1" thickBot="1">
      <c r="A694" s="123" t="s">
        <v>926</v>
      </c>
      <c r="B694" s="139" t="s">
        <v>942</v>
      </c>
      <c r="C694" s="96" t="s">
        <v>3345</v>
      </c>
      <c r="D694" t="s">
        <v>4989</v>
      </c>
    </row>
    <row r="695" spans="1:4" ht="16.5" thickTop="1" thickBot="1">
      <c r="A695" s="124" t="s">
        <v>928</v>
      </c>
      <c r="B695" s="140" t="s">
        <v>943</v>
      </c>
      <c r="C695" s="96" t="s">
        <v>3335</v>
      </c>
      <c r="D695" t="s">
        <v>4990</v>
      </c>
    </row>
    <row r="696" spans="1:4" ht="16.5" thickTop="1" thickBot="1">
      <c r="A696" s="123" t="s">
        <v>945</v>
      </c>
      <c r="B696" s="139" t="s">
        <v>944</v>
      </c>
      <c r="C696" s="96" t="s">
        <v>3359</v>
      </c>
      <c r="D696" t="s">
        <v>4991</v>
      </c>
    </row>
    <row r="697" spans="1:4" ht="16.5" thickTop="1" thickBot="1">
      <c r="A697" s="124" t="s">
        <v>921</v>
      </c>
      <c r="B697" s="140" t="s">
        <v>921</v>
      </c>
      <c r="C697" s="96" t="s">
        <v>3339</v>
      </c>
      <c r="D697" t="s">
        <v>4992</v>
      </c>
    </row>
    <row r="698" spans="1:4" ht="16.5" thickTop="1" thickBot="1">
      <c r="A698" s="123" t="s">
        <v>933</v>
      </c>
      <c r="B698" s="139" t="s">
        <v>946</v>
      </c>
      <c r="C698" s="96" t="s">
        <v>3341</v>
      </c>
      <c r="D698" t="s">
        <v>4993</v>
      </c>
    </row>
    <row r="699" spans="1:4" ht="16.5" thickTop="1" thickBot="1">
      <c r="A699" s="124" t="s">
        <v>935</v>
      </c>
      <c r="B699" s="140" t="s">
        <v>947</v>
      </c>
      <c r="C699" s="96" t="s">
        <v>3325</v>
      </c>
      <c r="D699" t="s">
        <v>4994</v>
      </c>
    </row>
    <row r="700" spans="1:4" ht="16.5" thickTop="1" thickBot="1">
      <c r="A700" s="123" t="s">
        <v>933</v>
      </c>
      <c r="B700" s="139" t="s">
        <v>948</v>
      </c>
      <c r="C700" s="96" t="s">
        <v>3359</v>
      </c>
      <c r="D700" t="s">
        <v>4995</v>
      </c>
    </row>
    <row r="701" spans="1:4" ht="16.5" thickTop="1" thickBot="1">
      <c r="A701" s="124" t="s">
        <v>933</v>
      </c>
      <c r="B701" s="140" t="s">
        <v>949</v>
      </c>
      <c r="C701" s="96" t="s">
        <v>3363</v>
      </c>
      <c r="D701" t="s">
        <v>4996</v>
      </c>
    </row>
    <row r="702" spans="1:4" ht="16.5" thickTop="1" thickBot="1">
      <c r="A702" s="123" t="s">
        <v>933</v>
      </c>
      <c r="B702" s="139" t="s">
        <v>950</v>
      </c>
      <c r="C702" s="96" t="s">
        <v>3365</v>
      </c>
      <c r="D702" t="s">
        <v>4997</v>
      </c>
    </row>
    <row r="703" spans="1:4" ht="16.5" thickTop="1" thickBot="1">
      <c r="A703" s="124" t="s">
        <v>952</v>
      </c>
      <c r="B703" s="140" t="s">
        <v>951</v>
      </c>
      <c r="C703" s="96" t="s">
        <v>3367</v>
      </c>
      <c r="D703" t="s">
        <v>4998</v>
      </c>
    </row>
    <row r="704" spans="1:4" ht="16.5" thickTop="1" thickBot="1">
      <c r="A704" s="123" t="s">
        <v>952</v>
      </c>
      <c r="B704" s="139" t="s">
        <v>952</v>
      </c>
      <c r="C704" s="96" t="s">
        <v>3367</v>
      </c>
      <c r="D704" t="s">
        <v>4999</v>
      </c>
    </row>
    <row r="705" spans="1:4" ht="16.5" thickTop="1" thickBot="1">
      <c r="A705" s="124" t="s">
        <v>921</v>
      </c>
      <c r="B705" s="140" t="s">
        <v>953</v>
      </c>
      <c r="C705" s="96" t="s">
        <v>3339</v>
      </c>
      <c r="D705" t="s">
        <v>5000</v>
      </c>
    </row>
    <row r="706" spans="1:4" ht="16.5" thickTop="1" thickBot="1">
      <c r="A706" s="123" t="s">
        <v>955</v>
      </c>
      <c r="B706" s="139" t="s">
        <v>954</v>
      </c>
      <c r="C706" s="96" t="s">
        <v>3355</v>
      </c>
      <c r="D706" t="s">
        <v>5001</v>
      </c>
    </row>
    <row r="707" spans="1:4" ht="16.5" thickTop="1" thickBot="1">
      <c r="A707" s="124" t="s">
        <v>926</v>
      </c>
      <c r="B707" s="140" t="s">
        <v>956</v>
      </c>
      <c r="C707" s="96" t="s">
        <v>3343</v>
      </c>
      <c r="D707" t="s">
        <v>5002</v>
      </c>
    </row>
    <row r="708" spans="1:4" ht="16.5" thickTop="1" thickBot="1">
      <c r="A708" s="123" t="s">
        <v>926</v>
      </c>
      <c r="B708" s="139" t="s">
        <v>957</v>
      </c>
      <c r="C708" s="96" t="s">
        <v>3347</v>
      </c>
      <c r="D708" t="s">
        <v>5003</v>
      </c>
    </row>
    <row r="709" spans="1:4" ht="16.5" thickTop="1" thickBot="1">
      <c r="A709" s="124" t="s">
        <v>935</v>
      </c>
      <c r="B709" s="140" t="s">
        <v>958</v>
      </c>
      <c r="C709" s="96" t="s">
        <v>3325</v>
      </c>
      <c r="D709" t="s">
        <v>5004</v>
      </c>
    </row>
    <row r="710" spans="1:4" ht="16.5" thickTop="1" thickBot="1">
      <c r="A710" s="123" t="s">
        <v>935</v>
      </c>
      <c r="B710" s="139" t="s">
        <v>960</v>
      </c>
      <c r="C710" s="96" t="s">
        <v>3325</v>
      </c>
      <c r="D710" t="s">
        <v>5005</v>
      </c>
    </row>
    <row r="711" spans="1:4" ht="16.5" thickTop="1" thickBot="1">
      <c r="A711" s="124" t="s">
        <v>961</v>
      </c>
      <c r="B711" s="140" t="s">
        <v>961</v>
      </c>
      <c r="C711" s="96" t="s">
        <v>3416</v>
      </c>
      <c r="D711" t="s">
        <v>5006</v>
      </c>
    </row>
    <row r="712" spans="1:4" ht="16.5" thickTop="1" thickBot="1">
      <c r="A712" s="123" t="s">
        <v>963</v>
      </c>
      <c r="B712" s="139" t="s">
        <v>962</v>
      </c>
      <c r="C712" s="96" t="s">
        <v>3412</v>
      </c>
      <c r="D712" t="s">
        <v>5007</v>
      </c>
    </row>
    <row r="713" spans="1:4" ht="16.5" thickTop="1" thickBot="1">
      <c r="A713" s="124" t="s">
        <v>935</v>
      </c>
      <c r="B713" s="140" t="s">
        <v>935</v>
      </c>
      <c r="C713" s="96" t="s">
        <v>3325</v>
      </c>
      <c r="D713" t="s">
        <v>5008</v>
      </c>
    </row>
    <row r="714" spans="1:4" ht="16.5" thickTop="1" thickBot="1">
      <c r="A714" s="123" t="s">
        <v>961</v>
      </c>
      <c r="B714" s="139" t="s">
        <v>964</v>
      </c>
      <c r="C714" s="96" t="s">
        <v>3416</v>
      </c>
      <c r="D714" t="s">
        <v>5009</v>
      </c>
    </row>
    <row r="715" spans="1:4" ht="16.5" thickTop="1" thickBot="1">
      <c r="A715" s="124" t="s">
        <v>935</v>
      </c>
      <c r="B715" s="140" t="s">
        <v>965</v>
      </c>
      <c r="C715" s="96" t="s">
        <v>3325</v>
      </c>
      <c r="D715" t="s">
        <v>5010</v>
      </c>
    </row>
    <row r="716" spans="1:4" ht="16.5" thickTop="1" thickBot="1">
      <c r="A716" s="123" t="s">
        <v>966</v>
      </c>
      <c r="B716" s="139" t="s">
        <v>966</v>
      </c>
      <c r="C716" s="96" t="s">
        <v>3425</v>
      </c>
      <c r="D716" t="s">
        <v>5011</v>
      </c>
    </row>
    <row r="717" spans="1:4" ht="16.5" thickTop="1" thickBot="1">
      <c r="A717" s="124" t="s">
        <v>935</v>
      </c>
      <c r="B717" s="140" t="s">
        <v>967</v>
      </c>
      <c r="C717" s="96" t="s">
        <v>3325</v>
      </c>
      <c r="D717" t="s">
        <v>5012</v>
      </c>
    </row>
    <row r="718" spans="1:4" ht="16.5" thickTop="1" thickBot="1">
      <c r="A718" s="123" t="s">
        <v>516</v>
      </c>
      <c r="B718" s="139" t="s">
        <v>516</v>
      </c>
      <c r="C718" s="96" t="s">
        <v>2953</v>
      </c>
      <c r="D718" t="s">
        <v>5013</v>
      </c>
    </row>
    <row r="719" spans="1:4" ht="16.5" thickTop="1" thickBot="1">
      <c r="A719" s="124" t="s">
        <v>963</v>
      </c>
      <c r="B719" s="140" t="s">
        <v>968</v>
      </c>
      <c r="C719" s="96" t="s">
        <v>3431</v>
      </c>
      <c r="D719" t="s">
        <v>5014</v>
      </c>
    </row>
    <row r="720" spans="1:4" ht="16.5" thickTop="1" thickBot="1">
      <c r="A720" s="123" t="s">
        <v>963</v>
      </c>
      <c r="B720" s="139" t="s">
        <v>493</v>
      </c>
      <c r="C720" s="96" t="s">
        <v>2744</v>
      </c>
      <c r="D720" t="s">
        <v>5015</v>
      </c>
    </row>
    <row r="721" spans="1:4" ht="16.5" thickTop="1" thickBot="1">
      <c r="A721" s="124" t="s">
        <v>966</v>
      </c>
      <c r="B721" s="140" t="s">
        <v>969</v>
      </c>
      <c r="C721" s="96" t="s">
        <v>3425</v>
      </c>
      <c r="D721" t="s">
        <v>5016</v>
      </c>
    </row>
    <row r="722" spans="1:4" ht="16.5" thickTop="1" thickBot="1">
      <c r="A722" s="123" t="s">
        <v>935</v>
      </c>
      <c r="B722" s="139" t="s">
        <v>970</v>
      </c>
      <c r="C722" s="96" t="s">
        <v>3325</v>
      </c>
      <c r="D722" t="s">
        <v>5017</v>
      </c>
    </row>
    <row r="723" spans="1:4" ht="16.5" thickTop="1" thickBot="1">
      <c r="A723" s="124" t="s">
        <v>972</v>
      </c>
      <c r="B723" s="140" t="s">
        <v>971</v>
      </c>
      <c r="C723" s="96" t="s">
        <v>3438</v>
      </c>
      <c r="D723" t="s">
        <v>5018</v>
      </c>
    </row>
    <row r="724" spans="1:4" ht="16.5" thickTop="1" thickBot="1">
      <c r="A724" s="123" t="s">
        <v>963</v>
      </c>
      <c r="B724" s="139" t="s">
        <v>973</v>
      </c>
      <c r="C724" s="96" t="s">
        <v>3440</v>
      </c>
      <c r="D724" t="s">
        <v>5019</v>
      </c>
    </row>
    <row r="725" spans="1:4" ht="16.5" thickTop="1" thickBot="1">
      <c r="A725" s="124" t="s">
        <v>966</v>
      </c>
      <c r="B725" s="140" t="s">
        <v>974</v>
      </c>
      <c r="C725" s="96" t="s">
        <v>3425</v>
      </c>
      <c r="D725" t="s">
        <v>5020</v>
      </c>
    </row>
    <row r="726" spans="1:4" ht="16.5" thickTop="1" thickBot="1">
      <c r="A726" s="123" t="s">
        <v>963</v>
      </c>
      <c r="B726" s="139" t="s">
        <v>57</v>
      </c>
      <c r="C726" s="96" t="s">
        <v>2614</v>
      </c>
      <c r="D726" t="s">
        <v>5021</v>
      </c>
    </row>
    <row r="727" spans="1:4" ht="16.5" thickTop="1" thickBot="1">
      <c r="A727" s="124" t="s">
        <v>963</v>
      </c>
      <c r="B727" s="140" t="s">
        <v>975</v>
      </c>
      <c r="C727" s="96" t="s">
        <v>3445</v>
      </c>
      <c r="D727" t="s">
        <v>5022</v>
      </c>
    </row>
    <row r="728" spans="1:4" ht="16.5" thickTop="1" thickBot="1">
      <c r="A728" s="123" t="s">
        <v>972</v>
      </c>
      <c r="B728" s="139" t="s">
        <v>976</v>
      </c>
      <c r="C728" s="96" t="s">
        <v>3447</v>
      </c>
      <c r="D728" t="s">
        <v>5023</v>
      </c>
    </row>
    <row r="729" spans="1:4" ht="16.5" thickTop="1" thickBot="1">
      <c r="A729" s="124" t="s">
        <v>972</v>
      </c>
      <c r="B729" s="140" t="s">
        <v>977</v>
      </c>
      <c r="C729" s="96" t="s">
        <v>3421</v>
      </c>
      <c r="D729" t="s">
        <v>5024</v>
      </c>
    </row>
    <row r="730" spans="1:4" ht="16.5" thickTop="1" thickBot="1">
      <c r="A730" s="123" t="s">
        <v>388</v>
      </c>
      <c r="B730" s="139" t="s">
        <v>978</v>
      </c>
      <c r="C730" s="96" t="s">
        <v>3495</v>
      </c>
      <c r="D730" t="s">
        <v>5025</v>
      </c>
    </row>
    <row r="731" spans="1:4" ht="16.5" thickTop="1" thickBot="1">
      <c r="A731" s="124" t="s">
        <v>388</v>
      </c>
      <c r="B731" s="140" t="s">
        <v>304</v>
      </c>
      <c r="C731" s="96" t="s">
        <v>3496</v>
      </c>
      <c r="D731" t="s">
        <v>5026</v>
      </c>
    </row>
    <row r="732" spans="1:4" ht="16.5" thickTop="1" thickBot="1">
      <c r="A732" s="123" t="s">
        <v>388</v>
      </c>
      <c r="B732" s="139" t="s">
        <v>979</v>
      </c>
      <c r="C732" s="96" t="s">
        <v>3493</v>
      </c>
      <c r="D732" t="s">
        <v>5027</v>
      </c>
    </row>
    <row r="733" spans="1:4" ht="16.5" thickTop="1" thickBot="1">
      <c r="A733" s="124" t="s">
        <v>388</v>
      </c>
      <c r="B733" s="140" t="s">
        <v>980</v>
      </c>
      <c r="C733" s="96" t="s">
        <v>3269</v>
      </c>
      <c r="D733" t="s">
        <v>5028</v>
      </c>
    </row>
    <row r="734" spans="1:4" ht="16.5" thickTop="1" thickBot="1">
      <c r="A734" s="123" t="s">
        <v>388</v>
      </c>
      <c r="B734" s="139" t="s">
        <v>981</v>
      </c>
      <c r="C734" s="96" t="s">
        <v>3491</v>
      </c>
      <c r="D734" t="s">
        <v>5029</v>
      </c>
    </row>
    <row r="735" spans="1:4" ht="16.5" thickTop="1" thickBot="1">
      <c r="A735" s="124" t="s">
        <v>302</v>
      </c>
      <c r="B735" s="140" t="s">
        <v>982</v>
      </c>
      <c r="C735" s="96" t="s">
        <v>3528</v>
      </c>
      <c r="D735" t="s">
        <v>5030</v>
      </c>
    </row>
    <row r="736" spans="1:4" ht="16.5" thickTop="1" thickBot="1">
      <c r="A736" s="123" t="s">
        <v>301</v>
      </c>
      <c r="B736" s="139" t="s">
        <v>983</v>
      </c>
      <c r="C736" s="96" t="s">
        <v>3527</v>
      </c>
      <c r="D736" t="s">
        <v>5031</v>
      </c>
    </row>
    <row r="737" spans="1:4" ht="16.5" thickTop="1" thickBot="1">
      <c r="A737" s="124" t="s">
        <v>302</v>
      </c>
      <c r="B737" s="140" t="s">
        <v>302</v>
      </c>
      <c r="C737" s="96" t="s">
        <v>3528</v>
      </c>
      <c r="D737" t="s">
        <v>5032</v>
      </c>
    </row>
    <row r="738" spans="1:4" ht="16.5" thickTop="1" thickBot="1">
      <c r="A738" s="123" t="s">
        <v>302</v>
      </c>
      <c r="B738" s="139" t="s">
        <v>984</v>
      </c>
      <c r="C738" s="96" t="s">
        <v>3528</v>
      </c>
      <c r="D738" t="s">
        <v>5033</v>
      </c>
    </row>
    <row r="739" spans="1:4" ht="16.5" thickTop="1" thickBot="1">
      <c r="A739" s="124" t="s">
        <v>326</v>
      </c>
      <c r="B739" s="140" t="s">
        <v>326</v>
      </c>
      <c r="C739" s="96" t="s">
        <v>3654</v>
      </c>
      <c r="D739" t="s">
        <v>5034</v>
      </c>
    </row>
    <row r="740" spans="1:4" ht="16.5" thickTop="1" thickBot="1">
      <c r="A740" s="123" t="s">
        <v>986</v>
      </c>
      <c r="B740" s="139" t="s">
        <v>985</v>
      </c>
      <c r="C740" s="96" t="s">
        <v>3652</v>
      </c>
      <c r="D740" t="s">
        <v>5035</v>
      </c>
    </row>
    <row r="741" spans="1:4" ht="16.5" thickTop="1" thickBot="1">
      <c r="A741" s="124" t="s">
        <v>986</v>
      </c>
      <c r="B741" s="140" t="s">
        <v>986</v>
      </c>
      <c r="C741" s="96" t="s">
        <v>3652</v>
      </c>
      <c r="D741" t="s">
        <v>5036</v>
      </c>
    </row>
    <row r="742" spans="1:4" ht="16.5" thickTop="1" thickBot="1">
      <c r="A742" s="123" t="s">
        <v>987</v>
      </c>
      <c r="B742" s="139" t="s">
        <v>325</v>
      </c>
      <c r="C742" s="96" t="s">
        <v>3655</v>
      </c>
      <c r="D742" t="s">
        <v>5037</v>
      </c>
    </row>
    <row r="743" spans="1:4" ht="16.5" thickTop="1" thickBot="1">
      <c r="A743" s="124" t="s">
        <v>987</v>
      </c>
      <c r="B743" s="140" t="s">
        <v>988</v>
      </c>
      <c r="C743" s="96" t="s">
        <v>3657</v>
      </c>
      <c r="D743" t="s">
        <v>5038</v>
      </c>
    </row>
    <row r="744" spans="1:4" ht="16.5" thickTop="1" thickBot="1">
      <c r="A744" s="123" t="s">
        <v>990</v>
      </c>
      <c r="B744" s="139" t="s">
        <v>989</v>
      </c>
      <c r="C744" s="96" t="s">
        <v>3648</v>
      </c>
      <c r="D744" t="s">
        <v>5039</v>
      </c>
    </row>
    <row r="745" spans="1:4" ht="16.5" thickTop="1" thickBot="1">
      <c r="A745" s="124" t="s">
        <v>987</v>
      </c>
      <c r="B745" s="140" t="s">
        <v>991</v>
      </c>
      <c r="C745" s="96" t="s">
        <v>3642</v>
      </c>
      <c r="D745" t="s">
        <v>5040</v>
      </c>
    </row>
    <row r="746" spans="1:4" ht="16.5" thickTop="1" thickBot="1">
      <c r="A746" s="123" t="s">
        <v>990</v>
      </c>
      <c r="B746" s="139" t="s">
        <v>992</v>
      </c>
      <c r="C746" s="96" t="s">
        <v>3650</v>
      </c>
      <c r="D746" t="s">
        <v>5041</v>
      </c>
    </row>
    <row r="747" spans="1:4" ht="16.5" thickTop="1" thickBot="1">
      <c r="A747" s="124" t="s">
        <v>994</v>
      </c>
      <c r="B747" s="140" t="s">
        <v>993</v>
      </c>
      <c r="C747" s="96" t="s">
        <v>3858</v>
      </c>
      <c r="D747" t="s">
        <v>5042</v>
      </c>
    </row>
    <row r="748" spans="1:4" ht="16.5" thickTop="1" thickBot="1">
      <c r="A748" s="123" t="s">
        <v>995</v>
      </c>
      <c r="B748" s="139" t="s">
        <v>995</v>
      </c>
      <c r="C748" s="96" t="s">
        <v>3860</v>
      </c>
      <c r="D748" t="s">
        <v>5043</v>
      </c>
    </row>
    <row r="749" spans="1:4" ht="16.5" thickTop="1" thickBot="1">
      <c r="A749" s="124" t="s">
        <v>994</v>
      </c>
      <c r="B749" s="140" t="s">
        <v>996</v>
      </c>
      <c r="C749" s="96" t="s">
        <v>3863</v>
      </c>
      <c r="D749" t="s">
        <v>5044</v>
      </c>
    </row>
    <row r="750" spans="1:4" ht="16.5" thickTop="1" thickBot="1">
      <c r="A750" s="123" t="s">
        <v>618</v>
      </c>
      <c r="B750" s="139" t="s">
        <v>997</v>
      </c>
      <c r="C750" s="96" t="s">
        <v>3865</v>
      </c>
      <c r="D750" t="s">
        <v>5045</v>
      </c>
    </row>
    <row r="751" spans="1:4" ht="16.5" thickTop="1" thickBot="1">
      <c r="A751" s="124" t="s">
        <v>999</v>
      </c>
      <c r="B751" s="140" t="s">
        <v>998</v>
      </c>
      <c r="C751" s="96" t="s">
        <v>3868</v>
      </c>
      <c r="D751" t="s">
        <v>5046</v>
      </c>
    </row>
    <row r="752" spans="1:4" ht="16.5" thickTop="1" thickBot="1">
      <c r="A752" s="123" t="s">
        <v>1000</v>
      </c>
      <c r="B752" s="139" t="s">
        <v>675</v>
      </c>
      <c r="C752" s="96" t="s">
        <v>3872</v>
      </c>
      <c r="D752" t="s">
        <v>5047</v>
      </c>
    </row>
    <row r="753" spans="1:4" ht="16.5" thickTop="1" thickBot="1">
      <c r="A753" s="124" t="s">
        <v>1002</v>
      </c>
      <c r="B753" s="140" t="s">
        <v>1001</v>
      </c>
      <c r="C753" s="96" t="s">
        <v>3874</v>
      </c>
      <c r="D753" t="s">
        <v>5048</v>
      </c>
    </row>
    <row r="754" spans="1:4" ht="16.5" thickTop="1" thickBot="1">
      <c r="A754" s="123" t="s">
        <v>1000</v>
      </c>
      <c r="B754" s="139" t="s">
        <v>52</v>
      </c>
      <c r="C754" s="96" t="s">
        <v>3870</v>
      </c>
      <c r="D754" t="s">
        <v>5049</v>
      </c>
    </row>
    <row r="755" spans="1:4" ht="16.5" thickTop="1" thickBot="1">
      <c r="A755" s="124" t="s">
        <v>1000</v>
      </c>
      <c r="B755" s="140" t="s">
        <v>56</v>
      </c>
      <c r="C755" s="96" t="s">
        <v>2450</v>
      </c>
      <c r="D755" t="s">
        <v>5050</v>
      </c>
    </row>
    <row r="756" spans="1:4" ht="16.5" thickTop="1" thickBot="1">
      <c r="A756" s="123" t="s">
        <v>1004</v>
      </c>
      <c r="B756" s="139" t="s">
        <v>1003</v>
      </c>
      <c r="C756" s="96" t="s">
        <v>3856</v>
      </c>
      <c r="D756" t="s">
        <v>5051</v>
      </c>
    </row>
    <row r="757" spans="1:4" ht="16.5" thickTop="1" thickBot="1">
      <c r="A757" s="124" t="s">
        <v>1005</v>
      </c>
      <c r="B757" s="140" t="s">
        <v>1005</v>
      </c>
      <c r="C757" s="96" t="s">
        <v>3861</v>
      </c>
      <c r="D757" t="s">
        <v>5052</v>
      </c>
    </row>
    <row r="758" spans="1:4" ht="16.5" thickTop="1" thickBot="1">
      <c r="A758" s="123" t="s">
        <v>1004</v>
      </c>
      <c r="B758" s="139" t="s">
        <v>1006</v>
      </c>
      <c r="C758" s="96" t="s">
        <v>3867</v>
      </c>
      <c r="D758" t="s">
        <v>5053</v>
      </c>
    </row>
    <row r="759" spans="1:4" ht="16.5" thickTop="1" thickBot="1">
      <c r="A759" s="124" t="s">
        <v>587</v>
      </c>
      <c r="B759" s="140" t="s">
        <v>587</v>
      </c>
      <c r="C759" s="96" t="s">
        <v>2427</v>
      </c>
      <c r="D759" t="s">
        <v>5054</v>
      </c>
    </row>
    <row r="760" spans="1:4" ht="16.5" thickTop="1" thickBot="1">
      <c r="A760" s="123" t="s">
        <v>1007</v>
      </c>
      <c r="B760" s="139" t="s">
        <v>1007</v>
      </c>
      <c r="C760" s="96" t="s">
        <v>3878</v>
      </c>
      <c r="D760" t="s">
        <v>5055</v>
      </c>
    </row>
    <row r="761" spans="1:4" ht="16.5" thickTop="1" thickBot="1">
      <c r="A761" s="124" t="s">
        <v>1010</v>
      </c>
      <c r="B761" s="140" t="s">
        <v>1009</v>
      </c>
      <c r="C761" s="96" t="s">
        <v>3880</v>
      </c>
      <c r="D761" t="s">
        <v>5056</v>
      </c>
    </row>
    <row r="762" spans="1:4" ht="16.5" thickTop="1" thickBot="1">
      <c r="A762" s="123" t="s">
        <v>1011</v>
      </c>
      <c r="B762" s="139" t="s">
        <v>1011</v>
      </c>
      <c r="C762" s="96" t="s">
        <v>3881</v>
      </c>
      <c r="D762" t="s">
        <v>5057</v>
      </c>
    </row>
    <row r="763" spans="1:4" ht="16.5" thickTop="1" thickBot="1">
      <c r="A763" s="124" t="s">
        <v>1011</v>
      </c>
      <c r="B763" s="140" t="s">
        <v>1012</v>
      </c>
      <c r="C763" s="96" t="s">
        <v>3881</v>
      </c>
      <c r="D763" t="s">
        <v>5058</v>
      </c>
    </row>
    <row r="764" spans="1:4" ht="16.5" thickTop="1" thickBot="1">
      <c r="A764" s="123" t="s">
        <v>1014</v>
      </c>
      <c r="B764" s="139" t="s">
        <v>1013</v>
      </c>
      <c r="C764" s="96" t="s">
        <v>3885</v>
      </c>
      <c r="D764" t="s">
        <v>5059</v>
      </c>
    </row>
    <row r="765" spans="1:4" ht="16.5" thickTop="1" thickBot="1">
      <c r="A765" s="124" t="s">
        <v>1015</v>
      </c>
      <c r="B765" s="140" t="s">
        <v>826</v>
      </c>
      <c r="C765" s="96" t="s">
        <v>3886</v>
      </c>
      <c r="D765" t="s">
        <v>5060</v>
      </c>
    </row>
    <row r="766" spans="1:4" ht="16.5" thickTop="1" thickBot="1">
      <c r="A766" s="123" t="s">
        <v>1015</v>
      </c>
      <c r="B766" s="139" t="s">
        <v>1016</v>
      </c>
      <c r="C766" s="96" t="s">
        <v>4276</v>
      </c>
      <c r="D766" t="s">
        <v>5061</v>
      </c>
    </row>
    <row r="767" spans="1:4" ht="16.5" thickTop="1" thickBot="1">
      <c r="A767" s="124" t="s">
        <v>1018</v>
      </c>
      <c r="B767" s="140" t="s">
        <v>1017</v>
      </c>
      <c r="C767" s="96" t="s">
        <v>3978</v>
      </c>
      <c r="D767" t="s">
        <v>5062</v>
      </c>
    </row>
    <row r="768" spans="1:4" ht="16.5" thickTop="1" thickBot="1">
      <c r="A768" s="123" t="s">
        <v>1020</v>
      </c>
      <c r="B768" s="139" t="s">
        <v>1019</v>
      </c>
      <c r="C768" s="96" t="s">
        <v>3968</v>
      </c>
      <c r="D768" t="s">
        <v>5063</v>
      </c>
    </row>
    <row r="769" spans="1:4" ht="16.5" thickTop="1" thickBot="1">
      <c r="A769" s="124" t="s">
        <v>1020</v>
      </c>
      <c r="B769" s="140" t="s">
        <v>985</v>
      </c>
      <c r="C769" s="96" t="s">
        <v>3237</v>
      </c>
      <c r="D769" t="s">
        <v>5064</v>
      </c>
    </row>
    <row r="770" spans="1:4" ht="16.5" thickTop="1" thickBot="1">
      <c r="A770" s="123" t="s">
        <v>173</v>
      </c>
      <c r="B770" s="139" t="s">
        <v>1021</v>
      </c>
      <c r="C770" s="96" t="s">
        <v>3280</v>
      </c>
      <c r="D770" t="s">
        <v>5065</v>
      </c>
    </row>
    <row r="771" spans="1:4" ht="16.5" thickTop="1" thickBot="1">
      <c r="A771" s="124" t="s">
        <v>1018</v>
      </c>
      <c r="B771" s="140" t="s">
        <v>1022</v>
      </c>
      <c r="C771" s="96" t="s">
        <v>3978</v>
      </c>
      <c r="D771" t="s">
        <v>5068</v>
      </c>
    </row>
    <row r="772" spans="1:4" ht="16.5" thickTop="1" thickBot="1">
      <c r="A772" s="123" t="s">
        <v>333</v>
      </c>
      <c r="B772" s="139" t="s">
        <v>332</v>
      </c>
      <c r="C772" s="96" t="s">
        <v>3976</v>
      </c>
      <c r="D772" t="s">
        <v>5067</v>
      </c>
    </row>
    <row r="773" spans="1:4" ht="16.5" thickTop="1" thickBot="1">
      <c r="A773" s="124" t="s">
        <v>1018</v>
      </c>
      <c r="B773" s="140" t="s">
        <v>1023</v>
      </c>
      <c r="C773" s="96" t="s">
        <v>3978</v>
      </c>
      <c r="D773" t="s">
        <v>5066</v>
      </c>
    </row>
    <row r="774" spans="1:4" ht="16.5" thickTop="1" thickBot="1">
      <c r="A774" s="123" t="s">
        <v>1024</v>
      </c>
      <c r="B774" s="139" t="s">
        <v>1024</v>
      </c>
      <c r="C774" s="96" t="s">
        <v>3975</v>
      </c>
      <c r="D774" t="s">
        <v>5069</v>
      </c>
    </row>
    <row r="775" spans="1:4" ht="16.5" thickTop="1" thickBot="1">
      <c r="A775" s="124" t="s">
        <v>1018</v>
      </c>
      <c r="B775" s="140" t="s">
        <v>1025</v>
      </c>
      <c r="C775" s="96" t="s">
        <v>3978</v>
      </c>
      <c r="D775" t="s">
        <v>5070</v>
      </c>
    </row>
    <row r="776" spans="1:4" ht="16.5" thickTop="1" thickBot="1">
      <c r="A776" s="123" t="s">
        <v>1018</v>
      </c>
      <c r="B776" s="139" t="s">
        <v>1026</v>
      </c>
      <c r="C776" s="96" t="s">
        <v>3978</v>
      </c>
      <c r="D776" t="s">
        <v>5071</v>
      </c>
    </row>
    <row r="777" spans="1:4" ht="16.5" thickTop="1" thickBot="1">
      <c r="A777" s="124" t="s">
        <v>1029</v>
      </c>
      <c r="B777" s="140" t="s">
        <v>1027</v>
      </c>
      <c r="C777" s="96" t="s">
        <v>2485</v>
      </c>
      <c r="D777" t="s">
        <v>5072</v>
      </c>
    </row>
    <row r="778" spans="1:4" ht="16.5" thickTop="1" thickBot="1">
      <c r="A778" s="123" t="s">
        <v>1031</v>
      </c>
      <c r="B778" s="139" t="s">
        <v>1030</v>
      </c>
      <c r="C778" s="96" t="s">
        <v>2515</v>
      </c>
      <c r="D778" t="s">
        <v>5073</v>
      </c>
    </row>
    <row r="779" spans="1:4" ht="16.5" thickTop="1" thickBot="1">
      <c r="A779" s="124" t="s">
        <v>1032</v>
      </c>
      <c r="B779" s="140" t="s">
        <v>475</v>
      </c>
      <c r="C779" s="96" t="s">
        <v>2491</v>
      </c>
      <c r="D779" t="s">
        <v>5074</v>
      </c>
    </row>
    <row r="780" spans="1:4" ht="16.5" thickTop="1" thickBot="1">
      <c r="A780" s="123" t="s">
        <v>1034</v>
      </c>
      <c r="B780" s="139" t="s">
        <v>1033</v>
      </c>
      <c r="C780" s="96" t="s">
        <v>2499</v>
      </c>
      <c r="D780" t="s">
        <v>5075</v>
      </c>
    </row>
    <row r="781" spans="1:4" ht="16.5" thickTop="1" thickBot="1">
      <c r="A781" s="124" t="s">
        <v>1029</v>
      </c>
      <c r="B781" s="140" t="s">
        <v>1035</v>
      </c>
      <c r="C781" s="96" t="s">
        <v>2495</v>
      </c>
      <c r="D781" t="s">
        <v>5076</v>
      </c>
    </row>
    <row r="782" spans="1:4" ht="16.5" thickTop="1" thickBot="1">
      <c r="A782" s="123" t="s">
        <v>1032</v>
      </c>
      <c r="B782" s="139" t="s">
        <v>1036</v>
      </c>
      <c r="C782" s="96" t="s">
        <v>2519</v>
      </c>
      <c r="D782" t="s">
        <v>5077</v>
      </c>
    </row>
    <row r="783" spans="1:4" ht="16.5" thickTop="1" thickBot="1">
      <c r="A783" s="124" t="s">
        <v>1037</v>
      </c>
      <c r="B783" s="140" t="s">
        <v>1037</v>
      </c>
      <c r="C783" s="96" t="s">
        <v>2497</v>
      </c>
      <c r="D783" t="s">
        <v>5078</v>
      </c>
    </row>
    <row r="784" spans="1:4" ht="16.5" thickTop="1" thickBot="1">
      <c r="A784" s="123" t="s">
        <v>1029</v>
      </c>
      <c r="B784" s="139" t="s">
        <v>1038</v>
      </c>
      <c r="C784" s="96" t="s">
        <v>2501</v>
      </c>
      <c r="D784" t="s">
        <v>5079</v>
      </c>
    </row>
    <row r="785" spans="1:4" ht="16.5" thickTop="1" thickBot="1">
      <c r="A785" s="124" t="s">
        <v>459</v>
      </c>
      <c r="B785" s="140" t="s">
        <v>1039</v>
      </c>
      <c r="C785" s="96" t="s">
        <v>2640</v>
      </c>
      <c r="D785" t="s">
        <v>4594</v>
      </c>
    </row>
    <row r="786" spans="1:4" ht="16.5" thickTop="1" thickBot="1">
      <c r="A786" s="123" t="s">
        <v>1029</v>
      </c>
      <c r="B786" s="139" t="s">
        <v>1040</v>
      </c>
      <c r="C786" s="96" t="s">
        <v>2503</v>
      </c>
      <c r="D786" t="s">
        <v>5080</v>
      </c>
    </row>
    <row r="787" spans="1:4" ht="16.5" thickTop="1" thickBot="1">
      <c r="A787" s="124" t="s">
        <v>1032</v>
      </c>
      <c r="B787" s="140" t="s">
        <v>1041</v>
      </c>
      <c r="C787" s="96" t="s">
        <v>2505</v>
      </c>
      <c r="D787" t="s">
        <v>5081</v>
      </c>
    </row>
    <row r="788" spans="1:4" ht="16.5" thickTop="1" thickBot="1">
      <c r="A788" s="123" t="s">
        <v>1032</v>
      </c>
      <c r="B788" s="139" t="s">
        <v>1042</v>
      </c>
      <c r="C788" s="96" t="s">
        <v>2509</v>
      </c>
      <c r="D788" t="s">
        <v>5082</v>
      </c>
    </row>
    <row r="789" spans="1:4" ht="16.5" thickTop="1" thickBot="1">
      <c r="A789" s="124" t="s">
        <v>178</v>
      </c>
      <c r="B789" s="140" t="s">
        <v>667</v>
      </c>
      <c r="C789" s="96" t="s">
        <v>2529</v>
      </c>
      <c r="D789" t="s">
        <v>5083</v>
      </c>
    </row>
    <row r="790" spans="1:4" ht="16.5" thickTop="1" thickBot="1">
      <c r="A790" s="123" t="s">
        <v>1029</v>
      </c>
      <c r="B790" s="139" t="s">
        <v>1043</v>
      </c>
      <c r="C790" s="96" t="s">
        <v>4277</v>
      </c>
      <c r="D790" t="s">
        <v>5084</v>
      </c>
    </row>
    <row r="791" spans="1:4" ht="16.5" thickTop="1" thickBot="1">
      <c r="A791" s="124" t="s">
        <v>1031</v>
      </c>
      <c r="B791" s="140" t="s">
        <v>1031</v>
      </c>
      <c r="C791" s="96" t="s">
        <v>2515</v>
      </c>
      <c r="D791" t="s">
        <v>5085</v>
      </c>
    </row>
    <row r="792" spans="1:4" ht="16.5" thickTop="1" thickBot="1">
      <c r="A792" s="123" t="s">
        <v>1029</v>
      </c>
      <c r="B792" s="139" t="s">
        <v>1044</v>
      </c>
      <c r="C792" s="96" t="s">
        <v>2517</v>
      </c>
      <c r="D792" t="s">
        <v>5086</v>
      </c>
    </row>
    <row r="793" spans="1:4" ht="16.5" thickTop="1" thickBot="1">
      <c r="A793" s="124" t="s">
        <v>1046</v>
      </c>
      <c r="B793" s="140" t="s">
        <v>1045</v>
      </c>
      <c r="C793" s="96" t="s">
        <v>2915</v>
      </c>
      <c r="D793" t="s">
        <v>5087</v>
      </c>
    </row>
    <row r="794" spans="1:4" ht="16.5" thickTop="1" thickBot="1">
      <c r="A794" s="123" t="s">
        <v>1029</v>
      </c>
      <c r="B794" s="139" t="s">
        <v>1047</v>
      </c>
      <c r="C794" s="96" t="s">
        <v>2523</v>
      </c>
      <c r="D794" t="s">
        <v>5088</v>
      </c>
    </row>
    <row r="795" spans="1:4" ht="16.5" thickTop="1" thickBot="1">
      <c r="A795" s="124" t="s">
        <v>1029</v>
      </c>
      <c r="B795" s="140" t="s">
        <v>1048</v>
      </c>
      <c r="C795" s="96" t="s">
        <v>2525</v>
      </c>
      <c r="D795" t="s">
        <v>5089</v>
      </c>
    </row>
    <row r="796" spans="1:4" ht="16.5" thickTop="1" thickBot="1">
      <c r="A796" s="123" t="s">
        <v>178</v>
      </c>
      <c r="B796" s="139" t="s">
        <v>1049</v>
      </c>
      <c r="C796" s="96" t="s">
        <v>2529</v>
      </c>
      <c r="D796" t="s">
        <v>5090</v>
      </c>
    </row>
    <row r="797" spans="1:4" ht="16.5" thickTop="1" thickBot="1">
      <c r="A797" s="124" t="s">
        <v>178</v>
      </c>
      <c r="B797" s="140" t="s">
        <v>178</v>
      </c>
      <c r="C797" s="96" t="s">
        <v>2529</v>
      </c>
      <c r="D797" t="s">
        <v>5091</v>
      </c>
    </row>
    <row r="798" spans="1:4" ht="16.5" thickTop="1" thickBot="1">
      <c r="A798" s="123" t="s">
        <v>1029</v>
      </c>
      <c r="B798" s="139" t="s">
        <v>1050</v>
      </c>
      <c r="C798" s="96" t="s">
        <v>2531</v>
      </c>
      <c r="D798" t="s">
        <v>5092</v>
      </c>
    </row>
    <row r="799" spans="1:4" ht="16.5" thickTop="1" thickBot="1">
      <c r="A799" s="124" t="s">
        <v>1052</v>
      </c>
      <c r="B799" s="140" t="s">
        <v>1051</v>
      </c>
      <c r="C799" s="96" t="s">
        <v>2533</v>
      </c>
      <c r="D799" t="s">
        <v>5093</v>
      </c>
    </row>
    <row r="800" spans="1:4" ht="16.5" thickTop="1" thickBot="1">
      <c r="A800" s="123" t="s">
        <v>1029</v>
      </c>
      <c r="B800" s="139" t="s">
        <v>1053</v>
      </c>
      <c r="C800" s="96" t="s">
        <v>2535</v>
      </c>
      <c r="D800" t="s">
        <v>5094</v>
      </c>
    </row>
    <row r="801" spans="1:4" ht="16.5" thickTop="1" thickBot="1">
      <c r="A801" s="124" t="s">
        <v>1034</v>
      </c>
      <c r="B801" s="140" t="s">
        <v>1054</v>
      </c>
      <c r="C801" s="96" t="s">
        <v>2499</v>
      </c>
      <c r="D801" t="s">
        <v>5095</v>
      </c>
    </row>
    <row r="802" spans="1:4" ht="16.5" thickTop="1" thickBot="1">
      <c r="A802" s="123" t="s">
        <v>1034</v>
      </c>
      <c r="B802" s="139" t="s">
        <v>1055</v>
      </c>
      <c r="C802" s="96" t="s">
        <v>2499</v>
      </c>
      <c r="D802" t="s">
        <v>5096</v>
      </c>
    </row>
    <row r="803" spans="1:4" ht="16.5" thickTop="1" thickBot="1">
      <c r="A803" s="124" t="s">
        <v>1046</v>
      </c>
      <c r="B803" s="140" t="s">
        <v>1056</v>
      </c>
      <c r="C803" s="96" t="s">
        <v>2915</v>
      </c>
      <c r="D803" t="s">
        <v>5097</v>
      </c>
    </row>
    <row r="804" spans="1:4" ht="16.5" thickTop="1" thickBot="1">
      <c r="A804" s="123" t="s">
        <v>1029</v>
      </c>
      <c r="B804" s="139" t="s">
        <v>1057</v>
      </c>
      <c r="C804" s="96" t="s">
        <v>2541</v>
      </c>
      <c r="D804" t="s">
        <v>5098</v>
      </c>
    </row>
    <row r="805" spans="1:4" ht="16.5" thickTop="1" thickBot="1">
      <c r="A805" s="124" t="s">
        <v>1034</v>
      </c>
      <c r="B805" s="140" t="s">
        <v>1058</v>
      </c>
      <c r="C805" s="96" t="s">
        <v>2499</v>
      </c>
      <c r="D805" t="s">
        <v>5099</v>
      </c>
    </row>
    <row r="806" spans="1:4" ht="16.5" thickTop="1" thickBot="1">
      <c r="A806" s="123" t="s">
        <v>1046</v>
      </c>
      <c r="B806" s="139" t="s">
        <v>1059</v>
      </c>
      <c r="C806" s="96" t="s">
        <v>2915</v>
      </c>
      <c r="D806" t="s">
        <v>5100</v>
      </c>
    </row>
    <row r="807" spans="1:4" ht="16.5" thickTop="1" thickBot="1">
      <c r="A807" s="124" t="s">
        <v>287</v>
      </c>
      <c r="B807" s="140" t="s">
        <v>1060</v>
      </c>
      <c r="C807" s="96" t="s">
        <v>3469</v>
      </c>
      <c r="D807" t="s">
        <v>5101</v>
      </c>
    </row>
    <row r="808" spans="1:4" ht="16.5" thickTop="1" thickBot="1">
      <c r="A808" s="123" t="s">
        <v>88</v>
      </c>
      <c r="B808" s="139" t="s">
        <v>88</v>
      </c>
      <c r="C808" s="96" t="s">
        <v>4278</v>
      </c>
      <c r="D808" t="s">
        <v>5102</v>
      </c>
    </row>
    <row r="809" spans="1:4" ht="16.5" thickTop="1" thickBot="1">
      <c r="A809" s="124" t="s">
        <v>287</v>
      </c>
      <c r="B809" s="140" t="s">
        <v>1061</v>
      </c>
      <c r="C809" s="96" t="s">
        <v>3469</v>
      </c>
      <c r="D809" t="s">
        <v>5103</v>
      </c>
    </row>
    <row r="810" spans="1:4" ht="16.5" thickTop="1" thickBot="1">
      <c r="A810" s="123" t="s">
        <v>41</v>
      </c>
      <c r="B810" s="139" t="s">
        <v>1062</v>
      </c>
      <c r="C810" s="96" t="s">
        <v>4279</v>
      </c>
      <c r="D810" t="s">
        <v>5104</v>
      </c>
    </row>
    <row r="811" spans="1:4" ht="16.5" thickTop="1" thickBot="1">
      <c r="A811" s="124" t="s">
        <v>1064</v>
      </c>
      <c r="B811" s="140" t="s">
        <v>1063</v>
      </c>
      <c r="C811" s="96" t="s">
        <v>4280</v>
      </c>
      <c r="D811" t="s">
        <v>5105</v>
      </c>
    </row>
    <row r="812" spans="1:4" ht="16.5" thickTop="1" thickBot="1">
      <c r="A812" s="123" t="s">
        <v>204</v>
      </c>
      <c r="B812" s="139" t="s">
        <v>204</v>
      </c>
      <c r="C812" s="96" t="s">
        <v>4281</v>
      </c>
      <c r="D812" t="s">
        <v>5106</v>
      </c>
    </row>
    <row r="813" spans="1:4" ht="16.5" thickTop="1" thickBot="1">
      <c r="A813" s="124" t="s">
        <v>1065</v>
      </c>
      <c r="B813" s="140" t="s">
        <v>1065</v>
      </c>
      <c r="C813" s="96" t="s">
        <v>4282</v>
      </c>
      <c r="D813" t="s">
        <v>5107</v>
      </c>
    </row>
    <row r="814" spans="1:4" ht="16.5" thickTop="1" thickBot="1">
      <c r="A814" s="123" t="s">
        <v>1066</v>
      </c>
      <c r="B814" s="139" t="s">
        <v>835</v>
      </c>
      <c r="C814" s="96" t="s">
        <v>2412</v>
      </c>
      <c r="D814" t="s">
        <v>5108</v>
      </c>
    </row>
    <row r="815" spans="1:4" ht="16.5" thickTop="1" thickBot="1">
      <c r="A815" s="124" t="s">
        <v>1066</v>
      </c>
      <c r="B815" s="140" t="s">
        <v>1067</v>
      </c>
      <c r="C815" s="96" t="s">
        <v>3036</v>
      </c>
      <c r="D815" t="s">
        <v>5109</v>
      </c>
    </row>
    <row r="816" spans="1:4" ht="16.5" thickTop="1" thickBot="1">
      <c r="A816" s="123" t="s">
        <v>1068</v>
      </c>
      <c r="B816" s="139" t="s">
        <v>1068</v>
      </c>
      <c r="C816" s="96" t="s">
        <v>3038</v>
      </c>
      <c r="D816" t="s">
        <v>5110</v>
      </c>
    </row>
    <row r="817" spans="1:4" ht="16.5" thickTop="1" thickBot="1">
      <c r="A817" s="124" t="s">
        <v>1069</v>
      </c>
      <c r="B817" s="140" t="s">
        <v>1069</v>
      </c>
      <c r="C817" s="96" t="s">
        <v>3040</v>
      </c>
      <c r="D817" t="s">
        <v>5111</v>
      </c>
    </row>
    <row r="818" spans="1:4" ht="16.5" thickTop="1" thickBot="1">
      <c r="A818" s="123" t="s">
        <v>1071</v>
      </c>
      <c r="B818" s="139" t="s">
        <v>1070</v>
      </c>
      <c r="C818" s="96" t="s">
        <v>3053</v>
      </c>
      <c r="D818" t="s">
        <v>5112</v>
      </c>
    </row>
    <row r="819" spans="1:4" ht="16.5" thickTop="1" thickBot="1">
      <c r="A819" s="124" t="s">
        <v>366</v>
      </c>
      <c r="B819" s="140" t="s">
        <v>1072</v>
      </c>
      <c r="C819" s="96" t="s">
        <v>3042</v>
      </c>
      <c r="D819" t="s">
        <v>5113</v>
      </c>
    </row>
    <row r="820" spans="1:4" ht="16.5" thickTop="1" thickBot="1">
      <c r="A820" s="123" t="s">
        <v>1071</v>
      </c>
      <c r="B820" s="139" t="s">
        <v>1073</v>
      </c>
      <c r="C820" s="96" t="s">
        <v>3044</v>
      </c>
      <c r="D820" t="s">
        <v>5114</v>
      </c>
    </row>
    <row r="821" spans="1:4" ht="16.5" thickTop="1" thickBot="1">
      <c r="A821" s="124" t="s">
        <v>366</v>
      </c>
      <c r="B821" s="140" t="s">
        <v>1074</v>
      </c>
      <c r="C821" s="96" t="s">
        <v>3046</v>
      </c>
      <c r="D821" t="s">
        <v>5115</v>
      </c>
    </row>
    <row r="822" spans="1:4" ht="16.5" thickTop="1" thickBot="1">
      <c r="A822" s="123" t="s">
        <v>366</v>
      </c>
      <c r="B822" s="139" t="s">
        <v>1075</v>
      </c>
      <c r="C822" s="96" t="s">
        <v>3048</v>
      </c>
      <c r="D822" t="s">
        <v>5116</v>
      </c>
    </row>
    <row r="823" spans="1:4" ht="16.5" thickTop="1" thickBot="1">
      <c r="A823" s="124" t="s">
        <v>159</v>
      </c>
      <c r="B823" s="140" t="s">
        <v>159</v>
      </c>
      <c r="C823" s="96" t="s">
        <v>2969</v>
      </c>
      <c r="D823" t="s">
        <v>5117</v>
      </c>
    </row>
    <row r="824" spans="1:4" ht="16.5" thickTop="1" thickBot="1">
      <c r="A824" s="123" t="s">
        <v>1077</v>
      </c>
      <c r="B824" s="139" t="s">
        <v>1076</v>
      </c>
      <c r="C824" s="96" t="s">
        <v>3051</v>
      </c>
      <c r="D824" t="s">
        <v>5118</v>
      </c>
    </row>
    <row r="825" spans="1:4" ht="16.5" thickTop="1" thickBot="1">
      <c r="A825" s="124" t="s">
        <v>366</v>
      </c>
      <c r="B825" s="140" t="s">
        <v>1078</v>
      </c>
      <c r="C825" s="96" t="s">
        <v>3055</v>
      </c>
      <c r="D825" t="s">
        <v>5119</v>
      </c>
    </row>
    <row r="826" spans="1:4" ht="16.5" thickTop="1" thickBot="1">
      <c r="A826" s="123" t="s">
        <v>1077</v>
      </c>
      <c r="B826" s="139" t="s">
        <v>1079</v>
      </c>
      <c r="C826" s="96" t="s">
        <v>3057</v>
      </c>
      <c r="D826" t="s">
        <v>5120</v>
      </c>
    </row>
    <row r="827" spans="1:4" ht="16.5" thickTop="1" thickBot="1">
      <c r="A827" s="124" t="s">
        <v>1081</v>
      </c>
      <c r="B827" s="140" t="s">
        <v>1080</v>
      </c>
      <c r="C827" s="96" t="s">
        <v>3059</v>
      </c>
      <c r="D827" t="s">
        <v>5121</v>
      </c>
    </row>
    <row r="828" spans="1:4" ht="16.5" thickTop="1" thickBot="1">
      <c r="A828" s="123" t="s">
        <v>366</v>
      </c>
      <c r="B828" s="139" t="s">
        <v>1082</v>
      </c>
      <c r="C828" s="96" t="s">
        <v>3060</v>
      </c>
      <c r="D828" t="s">
        <v>5122</v>
      </c>
    </row>
    <row r="829" spans="1:4" ht="16.5" thickTop="1" thickBot="1">
      <c r="A829" s="124" t="s">
        <v>366</v>
      </c>
      <c r="B829" s="140" t="s">
        <v>1083</v>
      </c>
      <c r="C829" s="96" t="s">
        <v>3062</v>
      </c>
      <c r="D829" t="s">
        <v>5123</v>
      </c>
    </row>
    <row r="830" spans="1:4" ht="16.5" thickTop="1" thickBot="1">
      <c r="A830" s="123" t="s">
        <v>1086</v>
      </c>
      <c r="B830" s="139" t="s">
        <v>1084</v>
      </c>
      <c r="C830" s="96" t="s">
        <v>3111</v>
      </c>
      <c r="D830" t="s">
        <v>5124</v>
      </c>
    </row>
    <row r="831" spans="1:4" ht="16.5" thickTop="1" thickBot="1">
      <c r="A831" s="124" t="s">
        <v>1088</v>
      </c>
      <c r="B831" s="140" t="s">
        <v>1087</v>
      </c>
      <c r="C831" s="96" t="s">
        <v>3126</v>
      </c>
      <c r="D831" t="s">
        <v>5125</v>
      </c>
    </row>
    <row r="832" spans="1:4" ht="16.5" thickTop="1" thickBot="1">
      <c r="A832" s="123" t="s">
        <v>1090</v>
      </c>
      <c r="B832" s="139" t="s">
        <v>1089</v>
      </c>
      <c r="C832" s="96" t="s">
        <v>3115</v>
      </c>
      <c r="D832" t="s">
        <v>5126</v>
      </c>
    </row>
    <row r="833" spans="1:4" ht="16.5" thickTop="1" thickBot="1">
      <c r="A833" s="124" t="s">
        <v>1091</v>
      </c>
      <c r="B833" s="140" t="s">
        <v>1085</v>
      </c>
      <c r="C833" s="96" t="s">
        <v>3116</v>
      </c>
      <c r="D833" t="s">
        <v>5127</v>
      </c>
    </row>
    <row r="834" spans="1:4" ht="16.5" thickTop="1" thickBot="1">
      <c r="A834" s="123" t="s">
        <v>1088</v>
      </c>
      <c r="B834" s="139" t="s">
        <v>1092</v>
      </c>
      <c r="C834" s="96" t="s">
        <v>3126</v>
      </c>
      <c r="D834" t="s">
        <v>5128</v>
      </c>
    </row>
    <row r="835" spans="1:4" ht="16.5" thickTop="1" thickBot="1">
      <c r="A835" s="124" t="s">
        <v>1088</v>
      </c>
      <c r="B835" s="140" t="s">
        <v>1093</v>
      </c>
      <c r="C835" s="96" t="s">
        <v>3126</v>
      </c>
      <c r="D835" t="s">
        <v>5129</v>
      </c>
    </row>
    <row r="836" spans="1:4" ht="16.5" thickTop="1" thickBot="1">
      <c r="A836" s="123" t="s">
        <v>1088</v>
      </c>
      <c r="B836" s="139" t="s">
        <v>1094</v>
      </c>
      <c r="C836" s="96" t="s">
        <v>3126</v>
      </c>
      <c r="D836" t="s">
        <v>5130</v>
      </c>
    </row>
    <row r="837" spans="1:4" ht="16.5" thickTop="1" thickBot="1">
      <c r="A837" s="124" t="s">
        <v>1088</v>
      </c>
      <c r="B837" s="140" t="s">
        <v>1088</v>
      </c>
      <c r="C837" s="96" t="s">
        <v>3126</v>
      </c>
      <c r="D837" t="s">
        <v>5131</v>
      </c>
    </row>
    <row r="838" spans="1:4" ht="16.5" thickTop="1" thickBot="1">
      <c r="A838" s="123" t="s">
        <v>1086</v>
      </c>
      <c r="B838" s="139" t="s">
        <v>1095</v>
      </c>
      <c r="C838" s="96" t="s">
        <v>3128</v>
      </c>
      <c r="D838" t="s">
        <v>5132</v>
      </c>
    </row>
    <row r="839" spans="1:4" ht="16.5" thickTop="1" thickBot="1">
      <c r="A839" s="124" t="s">
        <v>1097</v>
      </c>
      <c r="B839" s="140" t="s">
        <v>1096</v>
      </c>
      <c r="C839" s="96" t="s">
        <v>3130</v>
      </c>
      <c r="D839" t="s">
        <v>5133</v>
      </c>
    </row>
    <row r="840" spans="1:4" ht="16.5" thickTop="1" thickBot="1">
      <c r="A840" s="123" t="s">
        <v>1097</v>
      </c>
      <c r="B840" s="139" t="s">
        <v>1098</v>
      </c>
      <c r="C840" s="96" t="s">
        <v>3130</v>
      </c>
      <c r="D840" t="s">
        <v>5134</v>
      </c>
    </row>
    <row r="841" spans="1:4" ht="16.5" thickTop="1" thickBot="1">
      <c r="A841" s="124" t="s">
        <v>1099</v>
      </c>
      <c r="B841" s="140" t="s">
        <v>1099</v>
      </c>
      <c r="C841" s="96" t="s">
        <v>3289</v>
      </c>
      <c r="D841" t="s">
        <v>5135</v>
      </c>
    </row>
    <row r="842" spans="1:4" ht="16.5" thickTop="1" thickBot="1">
      <c r="A842" s="123" t="s">
        <v>1101</v>
      </c>
      <c r="B842" s="139" t="s">
        <v>1100</v>
      </c>
      <c r="C842" s="96" t="s">
        <v>3291</v>
      </c>
      <c r="D842" t="s">
        <v>5136</v>
      </c>
    </row>
    <row r="843" spans="1:4" ht="16.5" thickTop="1" thickBot="1">
      <c r="A843" s="124" t="s">
        <v>405</v>
      </c>
      <c r="B843" s="140" t="s">
        <v>1102</v>
      </c>
      <c r="C843" s="96" t="s">
        <v>3293</v>
      </c>
      <c r="D843" t="s">
        <v>5137</v>
      </c>
    </row>
    <row r="844" spans="1:4" ht="16.5" thickTop="1" thickBot="1">
      <c r="A844" s="123" t="s">
        <v>405</v>
      </c>
      <c r="B844" s="139" t="s">
        <v>1103</v>
      </c>
      <c r="C844" s="96" t="s">
        <v>3294</v>
      </c>
      <c r="D844" t="s">
        <v>5138</v>
      </c>
    </row>
    <row r="845" spans="1:4" ht="16.5" thickTop="1" thickBot="1">
      <c r="A845" s="124" t="s">
        <v>1104</v>
      </c>
      <c r="B845" s="140" t="s">
        <v>1104</v>
      </c>
      <c r="C845" s="96" t="s">
        <v>3298</v>
      </c>
      <c r="D845" t="s">
        <v>5139</v>
      </c>
    </row>
    <row r="846" spans="1:4" ht="16.5" thickTop="1" thickBot="1">
      <c r="A846" s="123" t="s">
        <v>1101</v>
      </c>
      <c r="B846" s="139" t="s">
        <v>1105</v>
      </c>
      <c r="C846" s="96" t="s">
        <v>3300</v>
      </c>
      <c r="D846" t="s">
        <v>5140</v>
      </c>
    </row>
    <row r="847" spans="1:4" ht="16.5" thickTop="1" thickBot="1">
      <c r="A847" s="124" t="s">
        <v>1104</v>
      </c>
      <c r="B847" s="140" t="s">
        <v>1106</v>
      </c>
      <c r="C847" s="96" t="s">
        <v>3298</v>
      </c>
      <c r="D847" t="s">
        <v>5141</v>
      </c>
    </row>
    <row r="848" spans="1:4" ht="16.5" thickTop="1" thickBot="1">
      <c r="A848" s="123" t="s">
        <v>1101</v>
      </c>
      <c r="B848" s="139" t="s">
        <v>1107</v>
      </c>
      <c r="C848" s="96" t="s">
        <v>3304</v>
      </c>
      <c r="D848" t="s">
        <v>5142</v>
      </c>
    </row>
    <row r="849" spans="1:4" ht="16.5" thickTop="1" thickBot="1">
      <c r="A849" s="124" t="s">
        <v>1110</v>
      </c>
      <c r="B849" s="140" t="s">
        <v>1108</v>
      </c>
      <c r="C849" s="96" t="s">
        <v>3393</v>
      </c>
      <c r="D849" t="s">
        <v>5143</v>
      </c>
    </row>
    <row r="850" spans="1:4" ht="16.5" thickTop="1" thickBot="1">
      <c r="A850" s="123" t="s">
        <v>1111</v>
      </c>
      <c r="B850" s="139" t="s">
        <v>1111</v>
      </c>
      <c r="C850" s="96" t="s">
        <v>3397</v>
      </c>
      <c r="D850" t="s">
        <v>5144</v>
      </c>
    </row>
    <row r="851" spans="1:4" ht="16.5" thickTop="1" thickBot="1">
      <c r="A851" s="124" t="s">
        <v>1112</v>
      </c>
      <c r="B851" s="140" t="s">
        <v>1109</v>
      </c>
      <c r="C851" s="96" t="s">
        <v>3400</v>
      </c>
      <c r="D851" t="s">
        <v>5145</v>
      </c>
    </row>
    <row r="852" spans="1:4" ht="16.5" thickTop="1" thickBot="1">
      <c r="A852" s="123" t="s">
        <v>1110</v>
      </c>
      <c r="B852" s="139" t="s">
        <v>1110</v>
      </c>
      <c r="C852" s="96" t="s">
        <v>3402</v>
      </c>
      <c r="D852" t="s">
        <v>5146</v>
      </c>
    </row>
    <row r="853" spans="1:4" ht="16.5" thickTop="1" thickBot="1">
      <c r="A853" s="124" t="s">
        <v>894</v>
      </c>
      <c r="B853" s="140" t="s">
        <v>1113</v>
      </c>
      <c r="C853" s="96" t="s">
        <v>3260</v>
      </c>
      <c r="D853" t="s">
        <v>5147</v>
      </c>
    </row>
    <row r="854" spans="1:4" ht="16.5" thickTop="1" thickBot="1">
      <c r="A854" s="123" t="s">
        <v>1114</v>
      </c>
      <c r="B854" s="139" t="s">
        <v>1114</v>
      </c>
      <c r="C854" s="96" t="s">
        <v>3407</v>
      </c>
      <c r="D854" t="s">
        <v>5148</v>
      </c>
    </row>
    <row r="855" spans="1:4" ht="16.5" thickTop="1" thickBot="1">
      <c r="A855" s="124" t="s">
        <v>1115</v>
      </c>
      <c r="B855" s="140" t="s">
        <v>1115</v>
      </c>
      <c r="C855" s="96" t="s">
        <v>3395</v>
      </c>
      <c r="D855" t="s">
        <v>5149</v>
      </c>
    </row>
    <row r="856" spans="1:4" ht="16.5" thickTop="1" thickBot="1">
      <c r="A856" s="123" t="s">
        <v>894</v>
      </c>
      <c r="B856" s="139" t="s">
        <v>894</v>
      </c>
      <c r="C856" s="96" t="s">
        <v>3260</v>
      </c>
      <c r="D856" t="s">
        <v>5150</v>
      </c>
    </row>
    <row r="857" spans="1:4" ht="16.5" thickTop="1" thickBot="1">
      <c r="A857" s="124" t="s">
        <v>1071</v>
      </c>
      <c r="B857" s="140" t="s">
        <v>1071</v>
      </c>
      <c r="C857" s="96" t="s">
        <v>4283</v>
      </c>
      <c r="D857" t="s">
        <v>5151</v>
      </c>
    </row>
    <row r="858" spans="1:4" ht="16.5" thickTop="1" thickBot="1">
      <c r="A858" s="123" t="s">
        <v>749</v>
      </c>
      <c r="B858" s="139" t="s">
        <v>748</v>
      </c>
      <c r="C858" s="96" t="s">
        <v>3473</v>
      </c>
      <c r="D858" t="s">
        <v>5152</v>
      </c>
    </row>
    <row r="859" spans="1:4" ht="16.5" thickTop="1" thickBot="1">
      <c r="A859" s="124" t="s">
        <v>1116</v>
      </c>
      <c r="B859" s="140" t="s">
        <v>1116</v>
      </c>
      <c r="C859" s="96" t="s">
        <v>3701</v>
      </c>
      <c r="D859" t="s">
        <v>5153</v>
      </c>
    </row>
    <row r="860" spans="1:4" ht="16.5" thickTop="1" thickBot="1">
      <c r="A860" s="123" t="s">
        <v>1117</v>
      </c>
      <c r="B860" s="139" t="s">
        <v>349</v>
      </c>
      <c r="C860" s="96" t="s">
        <v>3705</v>
      </c>
      <c r="D860" t="s">
        <v>5154</v>
      </c>
    </row>
    <row r="861" spans="1:4" ht="16.5" thickTop="1" thickBot="1">
      <c r="A861" s="124" t="s">
        <v>411</v>
      </c>
      <c r="B861" s="140" t="s">
        <v>1118</v>
      </c>
      <c r="C861" s="96" t="s">
        <v>3707</v>
      </c>
      <c r="D861" t="s">
        <v>5155</v>
      </c>
    </row>
    <row r="862" spans="1:4" ht="16.5" thickTop="1" thickBot="1">
      <c r="A862" s="123" t="s">
        <v>1120</v>
      </c>
      <c r="B862" s="139" t="s">
        <v>1119</v>
      </c>
      <c r="C862" s="96" t="s">
        <v>3709</v>
      </c>
      <c r="D862" t="s">
        <v>5156</v>
      </c>
    </row>
    <row r="863" spans="1:4" ht="16.5" thickTop="1" thickBot="1">
      <c r="A863" s="124" t="s">
        <v>411</v>
      </c>
      <c r="B863" s="140" t="s">
        <v>1121</v>
      </c>
      <c r="C863" s="96" t="s">
        <v>3705</v>
      </c>
      <c r="D863" t="s">
        <v>5157</v>
      </c>
    </row>
    <row r="864" spans="1:4" ht="16.5" thickTop="1" thickBot="1">
      <c r="A864" s="123" t="s">
        <v>411</v>
      </c>
      <c r="B864" s="139" t="s">
        <v>407</v>
      </c>
      <c r="C864" s="96" t="s">
        <v>3712</v>
      </c>
      <c r="D864" t="s">
        <v>5158</v>
      </c>
    </row>
    <row r="865" spans="1:4" ht="16.5" thickTop="1" thickBot="1">
      <c r="A865" s="124" t="s">
        <v>408</v>
      </c>
      <c r="B865" s="140" t="s">
        <v>1122</v>
      </c>
      <c r="C865" s="96" t="s">
        <v>3716</v>
      </c>
      <c r="D865" t="s">
        <v>5159</v>
      </c>
    </row>
    <row r="866" spans="1:4" ht="16.5" thickTop="1" thickBot="1">
      <c r="A866" s="123" t="s">
        <v>1120</v>
      </c>
      <c r="B866" s="139" t="s">
        <v>1123</v>
      </c>
      <c r="C866" s="96" t="s">
        <v>3721</v>
      </c>
      <c r="D866" t="s">
        <v>5160</v>
      </c>
    </row>
    <row r="867" spans="1:4" ht="16.5" thickTop="1" thickBot="1">
      <c r="A867" s="124" t="s">
        <v>1124</v>
      </c>
      <c r="B867" s="140" t="s">
        <v>1124</v>
      </c>
      <c r="C867" s="96" t="s">
        <v>3723</v>
      </c>
      <c r="D867" t="s">
        <v>5161</v>
      </c>
    </row>
    <row r="868" spans="1:4" ht="16.5" thickTop="1" thickBot="1">
      <c r="A868" s="123" t="s">
        <v>411</v>
      </c>
      <c r="B868" s="139" t="s">
        <v>1125</v>
      </c>
      <c r="C868" s="96" t="s">
        <v>3714</v>
      </c>
      <c r="D868" t="s">
        <v>5162</v>
      </c>
    </row>
    <row r="869" spans="1:4" ht="16.5" thickTop="1" thickBot="1">
      <c r="A869" s="124" t="s">
        <v>1116</v>
      </c>
      <c r="B869" s="140" t="s">
        <v>1126</v>
      </c>
      <c r="C869" s="96" t="s">
        <v>3701</v>
      </c>
      <c r="D869" t="s">
        <v>5163</v>
      </c>
    </row>
    <row r="870" spans="1:4" ht="16.5" thickTop="1" thickBot="1">
      <c r="A870" s="123" t="s">
        <v>1116</v>
      </c>
      <c r="B870" s="139" t="s">
        <v>1127</v>
      </c>
      <c r="C870" s="96" t="s">
        <v>3701</v>
      </c>
      <c r="D870" t="s">
        <v>5164</v>
      </c>
    </row>
    <row r="871" spans="1:4" ht="16.5" thickTop="1" thickBot="1">
      <c r="A871" s="124" t="s">
        <v>1130</v>
      </c>
      <c r="B871" s="140" t="s">
        <v>1128</v>
      </c>
      <c r="C871" s="96" t="s">
        <v>3619</v>
      </c>
      <c r="D871" t="s">
        <v>5165</v>
      </c>
    </row>
    <row r="872" spans="1:4" ht="16.5" thickTop="1" thickBot="1">
      <c r="A872" s="123" t="s">
        <v>1132</v>
      </c>
      <c r="B872" s="139" t="s">
        <v>1131</v>
      </c>
      <c r="C872" s="96" t="s">
        <v>3639</v>
      </c>
      <c r="D872" t="s">
        <v>5166</v>
      </c>
    </row>
    <row r="873" spans="1:4" ht="16.5" thickTop="1" thickBot="1">
      <c r="A873" s="124" t="s">
        <v>1134</v>
      </c>
      <c r="B873" s="140" t="s">
        <v>1133</v>
      </c>
      <c r="C873" s="96" t="s">
        <v>3623</v>
      </c>
      <c r="D873" t="s">
        <v>5167</v>
      </c>
    </row>
    <row r="874" spans="1:4" ht="16.5" thickTop="1" thickBot="1">
      <c r="A874" s="123" t="s">
        <v>1136</v>
      </c>
      <c r="B874" s="139" t="s">
        <v>1135</v>
      </c>
      <c r="C874" s="96" t="s">
        <v>3626</v>
      </c>
      <c r="D874" t="s">
        <v>5168</v>
      </c>
    </row>
    <row r="875" spans="1:4" ht="16.5" thickTop="1" thickBot="1">
      <c r="A875" s="124" t="s">
        <v>1138</v>
      </c>
      <c r="B875" s="140" t="s">
        <v>1137</v>
      </c>
      <c r="C875" s="96" t="s">
        <v>3630</v>
      </c>
      <c r="D875" t="s">
        <v>5169</v>
      </c>
    </row>
    <row r="876" spans="1:4" ht="16.5" thickTop="1" thickBot="1">
      <c r="A876" s="123" t="s">
        <v>1134</v>
      </c>
      <c r="B876" s="139" t="s">
        <v>1129</v>
      </c>
      <c r="C876" s="96" t="s">
        <v>3631</v>
      </c>
      <c r="D876" t="s">
        <v>5170</v>
      </c>
    </row>
    <row r="877" spans="1:4" ht="16.5" thickTop="1" thickBot="1">
      <c r="A877" s="124" t="s">
        <v>1140</v>
      </c>
      <c r="B877" s="140" t="s">
        <v>1139</v>
      </c>
      <c r="C877" s="96" t="s">
        <v>3633</v>
      </c>
      <c r="D877" t="s">
        <v>5171</v>
      </c>
    </row>
    <row r="878" spans="1:4" ht="16.5" thickTop="1" thickBot="1">
      <c r="A878" s="123" t="s">
        <v>1142</v>
      </c>
      <c r="B878" s="139" t="s">
        <v>1141</v>
      </c>
      <c r="C878" s="96" t="s">
        <v>3637</v>
      </c>
      <c r="D878" t="s">
        <v>5172</v>
      </c>
    </row>
    <row r="879" spans="1:4" ht="16.5" thickTop="1" thickBot="1">
      <c r="A879" s="124" t="s">
        <v>1140</v>
      </c>
      <c r="B879" s="140" t="s">
        <v>1143</v>
      </c>
      <c r="C879" s="96" t="s">
        <v>4284</v>
      </c>
      <c r="D879" t="s">
        <v>5173</v>
      </c>
    </row>
    <row r="880" spans="1:4" ht="16.5" thickTop="1" thickBot="1">
      <c r="A880" s="123" t="s">
        <v>1132</v>
      </c>
      <c r="B880" s="139" t="s">
        <v>1132</v>
      </c>
      <c r="C880" s="96" t="s">
        <v>3639</v>
      </c>
      <c r="D880" t="s">
        <v>5174</v>
      </c>
    </row>
    <row r="881" spans="1:4" ht="16.5" thickTop="1" thickBot="1">
      <c r="A881" s="124" t="s">
        <v>1136</v>
      </c>
      <c r="B881" s="140" t="s">
        <v>1144</v>
      </c>
      <c r="C881" s="96" t="s">
        <v>3628</v>
      </c>
      <c r="D881" t="s">
        <v>5175</v>
      </c>
    </row>
    <row r="882" spans="1:4" ht="16.5" thickTop="1" thickBot="1">
      <c r="A882" s="123" t="s">
        <v>1134</v>
      </c>
      <c r="B882" s="139" t="s">
        <v>1145</v>
      </c>
      <c r="C882" s="96" t="s">
        <v>3073</v>
      </c>
      <c r="D882" t="s">
        <v>5176</v>
      </c>
    </row>
    <row r="883" spans="1:4" ht="16.5" thickTop="1" thickBot="1">
      <c r="A883" s="124" t="s">
        <v>1148</v>
      </c>
      <c r="B883" s="140" t="s">
        <v>1146</v>
      </c>
      <c r="C883" s="96" t="s">
        <v>2617</v>
      </c>
      <c r="D883" t="s">
        <v>5177</v>
      </c>
    </row>
    <row r="884" spans="1:4" ht="16.5" thickTop="1" thickBot="1">
      <c r="A884" s="123" t="s">
        <v>1148</v>
      </c>
      <c r="B884" s="139" t="s">
        <v>1149</v>
      </c>
      <c r="C884" s="96" t="s">
        <v>2619</v>
      </c>
      <c r="D884" t="s">
        <v>5178</v>
      </c>
    </row>
    <row r="885" spans="1:4" ht="16.5" thickTop="1" thickBot="1">
      <c r="A885" s="124" t="s">
        <v>459</v>
      </c>
      <c r="B885" s="140" t="s">
        <v>1150</v>
      </c>
      <c r="C885" s="96" t="s">
        <v>2640</v>
      </c>
      <c r="D885" t="s">
        <v>5179</v>
      </c>
    </row>
    <row r="886" spans="1:4" ht="16.5" thickTop="1" thickBot="1">
      <c r="A886" s="123" t="s">
        <v>1148</v>
      </c>
      <c r="B886" s="139" t="s">
        <v>1151</v>
      </c>
      <c r="C886" s="96" t="s">
        <v>2622</v>
      </c>
      <c r="D886" t="s">
        <v>5180</v>
      </c>
    </row>
    <row r="887" spans="1:4" ht="16.5" thickTop="1" thickBot="1">
      <c r="A887" s="124" t="s">
        <v>1153</v>
      </c>
      <c r="B887" s="140" t="s">
        <v>1152</v>
      </c>
      <c r="C887" s="96" t="s">
        <v>2624</v>
      </c>
      <c r="D887" t="s">
        <v>5181</v>
      </c>
    </row>
    <row r="888" spans="1:4" ht="16.5" thickTop="1" thickBot="1">
      <c r="A888" s="123" t="s">
        <v>1148</v>
      </c>
      <c r="B888" s="139" t="s">
        <v>1154</v>
      </c>
      <c r="C888" s="96" t="s">
        <v>2626</v>
      </c>
      <c r="D888" t="s">
        <v>5182</v>
      </c>
    </row>
    <row r="889" spans="1:4" ht="16.5" thickTop="1" thickBot="1">
      <c r="A889" s="124" t="s">
        <v>1148</v>
      </c>
      <c r="B889" s="140" t="s">
        <v>1155</v>
      </c>
      <c r="C889" s="96" t="s">
        <v>2628</v>
      </c>
      <c r="D889" t="s">
        <v>5183</v>
      </c>
    </row>
    <row r="890" spans="1:4" ht="16.5" thickTop="1" thickBot="1">
      <c r="A890" s="123" t="s">
        <v>459</v>
      </c>
      <c r="B890" s="139" t="s">
        <v>1156</v>
      </c>
      <c r="C890" s="96" t="s">
        <v>2640</v>
      </c>
      <c r="D890" t="s">
        <v>5184</v>
      </c>
    </row>
    <row r="891" spans="1:4" ht="16.5" thickTop="1" thickBot="1">
      <c r="A891" s="124" t="s">
        <v>459</v>
      </c>
      <c r="B891" s="140" t="s">
        <v>1157</v>
      </c>
      <c r="C891" s="96" t="s">
        <v>2640</v>
      </c>
      <c r="D891" t="s">
        <v>5185</v>
      </c>
    </row>
    <row r="892" spans="1:4" ht="16.5" thickTop="1" thickBot="1">
      <c r="A892" s="123" t="s">
        <v>1148</v>
      </c>
      <c r="B892" s="139" t="s">
        <v>1158</v>
      </c>
      <c r="C892" s="96" t="s">
        <v>2634</v>
      </c>
      <c r="D892" t="s">
        <v>5186</v>
      </c>
    </row>
    <row r="893" spans="1:4" ht="16.5" thickTop="1" thickBot="1">
      <c r="A893" s="124" t="s">
        <v>1153</v>
      </c>
      <c r="B893" s="140" t="s">
        <v>1159</v>
      </c>
      <c r="C893" s="96" t="s">
        <v>2636</v>
      </c>
      <c r="D893" t="s">
        <v>5187</v>
      </c>
    </row>
    <row r="894" spans="1:4" ht="16.5" thickTop="1" thickBot="1">
      <c r="A894" s="123" t="s">
        <v>1148</v>
      </c>
      <c r="B894" s="139" t="s">
        <v>115</v>
      </c>
      <c r="C894" s="96" t="s">
        <v>2638</v>
      </c>
      <c r="D894" t="s">
        <v>5188</v>
      </c>
    </row>
    <row r="895" spans="1:4" ht="16.5" thickTop="1" thickBot="1">
      <c r="A895" s="124" t="s">
        <v>459</v>
      </c>
      <c r="B895" s="140" t="s">
        <v>1160</v>
      </c>
      <c r="C895" s="96" t="s">
        <v>2640</v>
      </c>
      <c r="D895" t="s">
        <v>5189</v>
      </c>
    </row>
    <row r="896" spans="1:4" ht="16.5" thickTop="1" thickBot="1">
      <c r="A896" s="123" t="s">
        <v>1162</v>
      </c>
      <c r="B896" s="139" t="s">
        <v>1161</v>
      </c>
      <c r="C896" s="96" t="s">
        <v>3747</v>
      </c>
      <c r="D896" t="s">
        <v>5190</v>
      </c>
    </row>
    <row r="897" spans="1:4" ht="16.5" thickTop="1" thickBot="1">
      <c r="A897" s="124" t="s">
        <v>1164</v>
      </c>
      <c r="B897" s="140" t="s">
        <v>1163</v>
      </c>
      <c r="C897" s="96" t="s">
        <v>3749</v>
      </c>
      <c r="D897" t="s">
        <v>5191</v>
      </c>
    </row>
    <row r="898" spans="1:4" ht="16.5" thickTop="1" thickBot="1">
      <c r="A898" s="123" t="s">
        <v>1164</v>
      </c>
      <c r="B898" s="139" t="s">
        <v>1165</v>
      </c>
      <c r="C898" s="96" t="s">
        <v>3751</v>
      </c>
      <c r="D898" t="s">
        <v>5192</v>
      </c>
    </row>
    <row r="899" spans="1:4" ht="16.5" thickTop="1" thickBot="1">
      <c r="A899" s="124" t="s">
        <v>1166</v>
      </c>
      <c r="B899" s="140" t="s">
        <v>1166</v>
      </c>
      <c r="C899" s="96" t="s">
        <v>4285</v>
      </c>
      <c r="D899" t="s">
        <v>5193</v>
      </c>
    </row>
    <row r="900" spans="1:4" ht="16.5" thickTop="1" thickBot="1">
      <c r="A900" s="123" t="s">
        <v>1168</v>
      </c>
      <c r="B900" s="139" t="s">
        <v>1167</v>
      </c>
      <c r="C900" s="96" t="s">
        <v>3796</v>
      </c>
      <c r="D900" t="s">
        <v>5194</v>
      </c>
    </row>
    <row r="901" spans="1:4" ht="16.5" thickTop="1" thickBot="1">
      <c r="A901" s="124" t="s">
        <v>1169</v>
      </c>
      <c r="B901" s="140" t="s">
        <v>1169</v>
      </c>
      <c r="C901" s="96" t="s">
        <v>3798</v>
      </c>
      <c r="D901" t="s">
        <v>5195</v>
      </c>
    </row>
    <row r="902" spans="1:4" ht="16.5" thickTop="1" thickBot="1">
      <c r="A902" s="123" t="s">
        <v>1171</v>
      </c>
      <c r="B902" s="139" t="s">
        <v>1170</v>
      </c>
      <c r="C902" s="96" t="s">
        <v>3802</v>
      </c>
      <c r="D902" t="s">
        <v>5196</v>
      </c>
    </row>
    <row r="903" spans="1:4" ht="16.5" thickTop="1" thickBot="1">
      <c r="A903" s="124" t="s">
        <v>1168</v>
      </c>
      <c r="B903" s="140" t="s">
        <v>1172</v>
      </c>
      <c r="C903" s="96" t="s">
        <v>3804</v>
      </c>
      <c r="D903" t="s">
        <v>5197</v>
      </c>
    </row>
    <row r="904" spans="1:4" ht="16.5" thickTop="1" thickBot="1">
      <c r="A904" s="123" t="s">
        <v>1168</v>
      </c>
      <c r="B904" s="139" t="s">
        <v>733</v>
      </c>
      <c r="C904" s="96" t="s">
        <v>3666</v>
      </c>
      <c r="D904" t="s">
        <v>5198</v>
      </c>
    </row>
    <row r="905" spans="1:4" ht="16.5" thickTop="1" thickBot="1">
      <c r="A905" s="124" t="s">
        <v>1168</v>
      </c>
      <c r="B905" s="140" t="s">
        <v>1173</v>
      </c>
      <c r="C905" s="96" t="s">
        <v>3809</v>
      </c>
      <c r="D905" t="s">
        <v>5199</v>
      </c>
    </row>
    <row r="906" spans="1:4" ht="16.5" thickTop="1" thickBot="1">
      <c r="A906" s="123" t="s">
        <v>1168</v>
      </c>
      <c r="B906" s="139" t="s">
        <v>1174</v>
      </c>
      <c r="C906" s="96" t="s">
        <v>3811</v>
      </c>
      <c r="D906" t="s">
        <v>5200</v>
      </c>
    </row>
    <row r="907" spans="1:4" ht="16.5" thickTop="1" thickBot="1">
      <c r="A907" s="124" t="s">
        <v>1175</v>
      </c>
      <c r="B907" s="140" t="s">
        <v>1175</v>
      </c>
      <c r="C907" s="96" t="s">
        <v>3813</v>
      </c>
      <c r="D907" t="s">
        <v>5201</v>
      </c>
    </row>
    <row r="908" spans="1:4" ht="16.5" thickTop="1" thickBot="1">
      <c r="A908" s="123" t="s">
        <v>415</v>
      </c>
      <c r="B908" s="139" t="s">
        <v>1176</v>
      </c>
      <c r="C908" s="96" t="s">
        <v>3817</v>
      </c>
      <c r="D908" t="s">
        <v>5202</v>
      </c>
    </row>
    <row r="909" spans="1:4" ht="16.5" thickTop="1" thickBot="1">
      <c r="A909" s="124" t="s">
        <v>1175</v>
      </c>
      <c r="B909" s="140" t="s">
        <v>1177</v>
      </c>
      <c r="C909" s="96" t="s">
        <v>3813</v>
      </c>
      <c r="D909" t="s">
        <v>5203</v>
      </c>
    </row>
    <row r="910" spans="1:4" ht="16.5" thickTop="1" thickBot="1">
      <c r="A910" s="123" t="s">
        <v>401</v>
      </c>
      <c r="B910" s="139" t="s">
        <v>1178</v>
      </c>
      <c r="C910" s="96" t="s">
        <v>4286</v>
      </c>
      <c r="D910" t="s">
        <v>5204</v>
      </c>
    </row>
    <row r="911" spans="1:4" ht="16.5" thickTop="1" thickBot="1">
      <c r="A911" s="124" t="s">
        <v>410</v>
      </c>
      <c r="B911" s="140" t="s">
        <v>1179</v>
      </c>
      <c r="C911" s="96" t="s">
        <v>3840</v>
      </c>
      <c r="D911" t="s">
        <v>5205</v>
      </c>
    </row>
    <row r="912" spans="1:4" ht="16.5" thickTop="1" thickBot="1">
      <c r="A912" s="123" t="s">
        <v>1175</v>
      </c>
      <c r="B912" s="139" t="s">
        <v>1180</v>
      </c>
      <c r="C912" s="96" t="s">
        <v>3813</v>
      </c>
      <c r="D912" t="s">
        <v>5206</v>
      </c>
    </row>
    <row r="913" spans="1:4" ht="16.5" thickTop="1" thickBot="1">
      <c r="A913" s="124" t="s">
        <v>1182</v>
      </c>
      <c r="B913" s="140" t="s">
        <v>1181</v>
      </c>
      <c r="C913" s="96" t="s">
        <v>3827</v>
      </c>
      <c r="D913" t="s">
        <v>5207</v>
      </c>
    </row>
    <row r="914" spans="1:4" ht="16.5" thickTop="1" thickBot="1">
      <c r="A914" s="123" t="s">
        <v>415</v>
      </c>
      <c r="B914" s="139" t="s">
        <v>1183</v>
      </c>
      <c r="C914" s="96" t="s">
        <v>3830</v>
      </c>
      <c r="D914" t="s">
        <v>5208</v>
      </c>
    </row>
    <row r="915" spans="1:4" ht="16.5" thickTop="1" thickBot="1">
      <c r="A915" s="124" t="s">
        <v>1185</v>
      </c>
      <c r="B915" s="140" t="s">
        <v>1184</v>
      </c>
      <c r="C915" s="96" t="s">
        <v>3815</v>
      </c>
      <c r="D915" t="s">
        <v>5209</v>
      </c>
    </row>
    <row r="916" spans="1:4" ht="16.5" thickTop="1" thickBot="1">
      <c r="A916" s="123" t="s">
        <v>1175</v>
      </c>
      <c r="B916" s="139" t="s">
        <v>1186</v>
      </c>
      <c r="C916" s="96" t="s">
        <v>3813</v>
      </c>
      <c r="D916" t="s">
        <v>5210</v>
      </c>
    </row>
    <row r="917" spans="1:4" ht="16.5" thickTop="1" thickBot="1">
      <c r="A917" s="124" t="s">
        <v>401</v>
      </c>
      <c r="B917" s="140" t="s">
        <v>1187</v>
      </c>
      <c r="C917" s="96" t="s">
        <v>3838</v>
      </c>
      <c r="D917" t="s">
        <v>5211</v>
      </c>
    </row>
    <row r="918" spans="1:4" ht="16.5" thickTop="1" thickBot="1">
      <c r="A918" s="123" t="s">
        <v>1168</v>
      </c>
      <c r="B918" s="139" t="s">
        <v>1188</v>
      </c>
      <c r="C918" s="96" t="s">
        <v>3836</v>
      </c>
      <c r="D918" t="s">
        <v>5212</v>
      </c>
    </row>
    <row r="919" spans="1:4" ht="16.5" thickTop="1" thickBot="1">
      <c r="A919" s="124" t="s">
        <v>410</v>
      </c>
      <c r="B919" s="140" t="s">
        <v>410</v>
      </c>
      <c r="C919" s="96" t="s">
        <v>3840</v>
      </c>
      <c r="D919" t="s">
        <v>5213</v>
      </c>
    </row>
    <row r="920" spans="1:4" ht="16.5" thickTop="1" thickBot="1">
      <c r="A920" s="123" t="s">
        <v>1182</v>
      </c>
      <c r="B920" s="139" t="s">
        <v>1182</v>
      </c>
      <c r="C920" s="96" t="s">
        <v>4287</v>
      </c>
      <c r="D920" t="s">
        <v>5214</v>
      </c>
    </row>
    <row r="921" spans="1:4" ht="16.5" thickTop="1" thickBot="1">
      <c r="A921" s="124" t="s">
        <v>1185</v>
      </c>
      <c r="B921" s="140" t="s">
        <v>1185</v>
      </c>
      <c r="C921" s="96" t="s">
        <v>4288</v>
      </c>
      <c r="D921" t="s">
        <v>5215</v>
      </c>
    </row>
    <row r="922" spans="1:4" ht="16.5" thickTop="1" thickBot="1">
      <c r="A922" s="123" t="s">
        <v>415</v>
      </c>
      <c r="B922" s="139" t="s">
        <v>415</v>
      </c>
      <c r="C922" s="96" t="s">
        <v>4225</v>
      </c>
      <c r="D922" t="s">
        <v>5216</v>
      </c>
    </row>
    <row r="923" spans="1:4" ht="16.5" thickTop="1" thickBot="1">
      <c r="A923" s="124" t="s">
        <v>1191</v>
      </c>
      <c r="B923" s="140" t="s">
        <v>1189</v>
      </c>
      <c r="C923" s="96" t="s">
        <v>3845</v>
      </c>
      <c r="D923" t="s">
        <v>5217</v>
      </c>
    </row>
    <row r="924" spans="1:4" ht="16.5" thickTop="1" thickBot="1">
      <c r="A924" s="123" t="s">
        <v>1191</v>
      </c>
      <c r="B924" s="139" t="s">
        <v>1192</v>
      </c>
      <c r="C924" s="96" t="s">
        <v>3847</v>
      </c>
      <c r="D924" t="s">
        <v>5218</v>
      </c>
    </row>
    <row r="925" spans="1:4" ht="16.5" thickTop="1" thickBot="1">
      <c r="A925" s="124" t="s">
        <v>1194</v>
      </c>
      <c r="B925" s="140" t="s">
        <v>1193</v>
      </c>
      <c r="C925" s="96" t="s">
        <v>3848</v>
      </c>
      <c r="D925" t="s">
        <v>5219</v>
      </c>
    </row>
    <row r="926" spans="1:4" ht="16.5" thickTop="1" thickBot="1">
      <c r="A926" s="123" t="s">
        <v>1191</v>
      </c>
      <c r="B926" s="139" t="s">
        <v>1190</v>
      </c>
      <c r="C926" s="96" t="s">
        <v>3849</v>
      </c>
      <c r="D926" t="s">
        <v>5220</v>
      </c>
    </row>
    <row r="927" spans="1:4" ht="16.5" thickTop="1" thickBot="1">
      <c r="A927" s="124" t="s">
        <v>1196</v>
      </c>
      <c r="B927" s="140" t="s">
        <v>1195</v>
      </c>
      <c r="C927" s="96" t="s">
        <v>3851</v>
      </c>
      <c r="D927" t="s">
        <v>5221</v>
      </c>
    </row>
    <row r="928" spans="1:4" ht="16.5" thickTop="1" thickBot="1">
      <c r="A928" s="123" t="s">
        <v>1191</v>
      </c>
      <c r="B928" s="139" t="s">
        <v>1197</v>
      </c>
      <c r="C928" s="96" t="s">
        <v>3853</v>
      </c>
      <c r="D928" t="s">
        <v>5222</v>
      </c>
    </row>
    <row r="929" spans="1:4" ht="16.5" thickTop="1" thickBot="1">
      <c r="A929" s="124" t="s">
        <v>1199</v>
      </c>
      <c r="B929" s="140" t="s">
        <v>1198</v>
      </c>
      <c r="C929" s="96" t="s">
        <v>3894</v>
      </c>
      <c r="D929" t="s">
        <v>5223</v>
      </c>
    </row>
    <row r="930" spans="1:4" ht="16.5" thickTop="1" thickBot="1">
      <c r="A930" s="123" t="s">
        <v>1200</v>
      </c>
      <c r="B930" s="139" t="s">
        <v>1200</v>
      </c>
      <c r="C930" s="96" t="s">
        <v>4289</v>
      </c>
      <c r="D930" t="s">
        <v>5224</v>
      </c>
    </row>
    <row r="931" spans="1:4" ht="16.5" thickTop="1" thickBot="1">
      <c r="A931" s="124" t="s">
        <v>1202</v>
      </c>
      <c r="B931" s="140" t="s">
        <v>1201</v>
      </c>
      <c r="C931" s="96" t="s">
        <v>3915</v>
      </c>
      <c r="D931" t="s">
        <v>5225</v>
      </c>
    </row>
    <row r="932" spans="1:4" ht="16.5" thickTop="1" thickBot="1">
      <c r="A932" s="123" t="s">
        <v>1203</v>
      </c>
      <c r="B932" s="139" t="s">
        <v>1203</v>
      </c>
      <c r="C932" s="96" t="s">
        <v>3902</v>
      </c>
      <c r="D932" t="s">
        <v>5226</v>
      </c>
    </row>
    <row r="933" spans="1:4" ht="16.5" thickTop="1" thickBot="1">
      <c r="A933" s="124" t="s">
        <v>1205</v>
      </c>
      <c r="B933" s="140" t="s">
        <v>1204</v>
      </c>
      <c r="C933" s="96" t="s">
        <v>3906</v>
      </c>
      <c r="D933" t="s">
        <v>5227</v>
      </c>
    </row>
    <row r="934" spans="1:4" ht="16.5" thickTop="1" thickBot="1">
      <c r="A934" s="123" t="s">
        <v>403</v>
      </c>
      <c r="B934" s="139" t="s">
        <v>285</v>
      </c>
      <c r="C934" s="96" t="s">
        <v>3907</v>
      </c>
      <c r="D934" t="s">
        <v>5228</v>
      </c>
    </row>
    <row r="935" spans="1:4" ht="16.5" thickTop="1" thickBot="1">
      <c r="A935" s="124" t="s">
        <v>1133</v>
      </c>
      <c r="B935" s="140" t="s">
        <v>1206</v>
      </c>
      <c r="C935" s="96" t="s">
        <v>3623</v>
      </c>
      <c r="D935" t="s">
        <v>5229</v>
      </c>
    </row>
    <row r="936" spans="1:4" ht="16.5" thickTop="1" thickBot="1">
      <c r="A936" s="123" t="s">
        <v>1133</v>
      </c>
      <c r="B936" s="139" t="s">
        <v>1207</v>
      </c>
      <c r="C936" s="96" t="s">
        <v>3623</v>
      </c>
      <c r="D936" t="s">
        <v>5230</v>
      </c>
    </row>
    <row r="937" spans="1:4" ht="16.5" thickTop="1" thickBot="1">
      <c r="A937" s="124" t="s">
        <v>1205</v>
      </c>
      <c r="B937" s="140" t="s">
        <v>1208</v>
      </c>
      <c r="C937" s="96" t="s">
        <v>3913</v>
      </c>
      <c r="D937" t="s">
        <v>5231</v>
      </c>
    </row>
    <row r="938" spans="1:4" ht="16.5" thickTop="1" thickBot="1">
      <c r="A938" s="123" t="s">
        <v>1133</v>
      </c>
      <c r="B938" s="139" t="s">
        <v>675</v>
      </c>
      <c r="C938" s="96" t="s">
        <v>3623</v>
      </c>
      <c r="D938" t="s">
        <v>5232</v>
      </c>
    </row>
    <row r="939" spans="1:4" ht="16.5" thickTop="1" thickBot="1">
      <c r="A939" s="124" t="s">
        <v>1202</v>
      </c>
      <c r="B939" s="140" t="s">
        <v>1202</v>
      </c>
      <c r="C939" s="96" t="s">
        <v>3915</v>
      </c>
      <c r="D939" t="s">
        <v>5233</v>
      </c>
    </row>
    <row r="940" spans="1:4" ht="16.5" thickTop="1" thickBot="1">
      <c r="A940" s="123" t="s">
        <v>1210</v>
      </c>
      <c r="B940" s="139" t="s">
        <v>1209</v>
      </c>
      <c r="C940" s="96" t="s">
        <v>3917</v>
      </c>
      <c r="D940" t="s">
        <v>5234</v>
      </c>
    </row>
    <row r="941" spans="1:4" ht="16.5" thickTop="1" thickBot="1">
      <c r="A941" s="124" t="s">
        <v>403</v>
      </c>
      <c r="B941" s="140" t="s">
        <v>1211</v>
      </c>
      <c r="C941" s="96" t="s">
        <v>3919</v>
      </c>
      <c r="D941" t="s">
        <v>5235</v>
      </c>
    </row>
    <row r="942" spans="1:4" ht="16.5" thickTop="1" thickBot="1">
      <c r="A942" s="123" t="s">
        <v>1213</v>
      </c>
      <c r="B942" s="139" t="s">
        <v>1212</v>
      </c>
      <c r="C942" s="96" t="s">
        <v>3923</v>
      </c>
      <c r="D942" t="s">
        <v>5236</v>
      </c>
    </row>
    <row r="943" spans="1:4" ht="16.5" thickTop="1" thickBot="1">
      <c r="A943" s="124" t="s">
        <v>1133</v>
      </c>
      <c r="B943" s="140" t="s">
        <v>1214</v>
      </c>
      <c r="C943" s="96" t="s">
        <v>3623</v>
      </c>
      <c r="D943" t="s">
        <v>5237</v>
      </c>
    </row>
    <row r="944" spans="1:4" ht="16.5" thickTop="1" thickBot="1">
      <c r="A944" s="123" t="s">
        <v>1133</v>
      </c>
      <c r="B944" s="139" t="s">
        <v>1215</v>
      </c>
      <c r="C944" s="96" t="s">
        <v>3623</v>
      </c>
      <c r="D944" t="s">
        <v>5238</v>
      </c>
    </row>
    <row r="945" spans="1:4" ht="16.5" thickTop="1" thickBot="1">
      <c r="A945" s="124" t="s">
        <v>1133</v>
      </c>
      <c r="B945" s="140" t="s">
        <v>1216</v>
      </c>
      <c r="C945" s="96" t="s">
        <v>3623</v>
      </c>
      <c r="D945" t="s">
        <v>5239</v>
      </c>
    </row>
    <row r="946" spans="1:4" ht="16.5" thickTop="1" thickBot="1">
      <c r="A946" s="123" t="s">
        <v>366</v>
      </c>
      <c r="B946" s="139" t="s">
        <v>1217</v>
      </c>
      <c r="C946" s="96" t="s">
        <v>3938</v>
      </c>
      <c r="D946" t="s">
        <v>5240</v>
      </c>
    </row>
    <row r="947" spans="1:4" ht="16.5" thickTop="1" thickBot="1">
      <c r="A947" s="124" t="s">
        <v>1218</v>
      </c>
      <c r="B947" s="140" t="s">
        <v>1218</v>
      </c>
      <c r="C947" s="96" t="s">
        <v>3940</v>
      </c>
      <c r="D947" t="s">
        <v>5241</v>
      </c>
    </row>
    <row r="948" spans="1:4" ht="16.5" thickTop="1" thickBot="1">
      <c r="A948" s="123" t="s">
        <v>1220</v>
      </c>
      <c r="B948" s="139" t="s">
        <v>1219</v>
      </c>
      <c r="C948" s="96" t="s">
        <v>3953</v>
      </c>
      <c r="D948" t="s">
        <v>5242</v>
      </c>
    </row>
    <row r="949" spans="1:4" ht="16.5" thickTop="1" thickBot="1">
      <c r="A949" s="124" t="s">
        <v>366</v>
      </c>
      <c r="B949" s="140" t="s">
        <v>1221</v>
      </c>
      <c r="C949" s="96" t="s">
        <v>3942</v>
      </c>
      <c r="D949" t="s">
        <v>5243</v>
      </c>
    </row>
    <row r="950" spans="1:4" ht="16.5" thickTop="1" thickBot="1">
      <c r="A950" s="123" t="s">
        <v>366</v>
      </c>
      <c r="B950" s="139" t="s">
        <v>1222</v>
      </c>
      <c r="C950" s="96" t="s">
        <v>4290</v>
      </c>
      <c r="D950" t="s">
        <v>5244</v>
      </c>
    </row>
    <row r="951" spans="1:4" ht="16.5" thickTop="1" thickBot="1">
      <c r="A951" s="124" t="s">
        <v>1224</v>
      </c>
      <c r="B951" s="140" t="s">
        <v>1223</v>
      </c>
      <c r="C951" s="96" t="s">
        <v>3948</v>
      </c>
      <c r="D951" t="s">
        <v>5245</v>
      </c>
    </row>
    <row r="952" spans="1:4" ht="16.5" thickTop="1" thickBot="1">
      <c r="A952" s="123" t="s">
        <v>1224</v>
      </c>
      <c r="B952" s="139" t="s">
        <v>1224</v>
      </c>
      <c r="C952" s="96" t="s">
        <v>3950</v>
      </c>
      <c r="D952" t="s">
        <v>5246</v>
      </c>
    </row>
    <row r="953" spans="1:4" ht="16.5" thickTop="1" thickBot="1">
      <c r="A953" s="124" t="s">
        <v>366</v>
      </c>
      <c r="B953" s="140" t="s">
        <v>747</v>
      </c>
      <c r="C953" s="96" t="s">
        <v>3951</v>
      </c>
      <c r="D953" t="s">
        <v>5247</v>
      </c>
    </row>
    <row r="954" spans="1:4" ht="16.5" thickTop="1" thickBot="1">
      <c r="A954" s="123" t="s">
        <v>366</v>
      </c>
      <c r="B954" s="139" t="s">
        <v>1225</v>
      </c>
      <c r="C954" s="96" t="s">
        <v>3623</v>
      </c>
      <c r="D954" t="s">
        <v>5248</v>
      </c>
    </row>
    <row r="955" spans="1:4" ht="16.5" thickTop="1" thickBot="1">
      <c r="A955" s="124" t="s">
        <v>1227</v>
      </c>
      <c r="B955" s="140" t="s">
        <v>1226</v>
      </c>
      <c r="C955" s="96" t="s">
        <v>3959</v>
      </c>
      <c r="D955" t="s">
        <v>5249</v>
      </c>
    </row>
    <row r="956" spans="1:4" ht="16.5" thickTop="1" thickBot="1">
      <c r="A956" s="123" t="s">
        <v>1224</v>
      </c>
      <c r="B956" s="139" t="s">
        <v>1228</v>
      </c>
      <c r="C956" s="96" t="s">
        <v>3946</v>
      </c>
      <c r="D956" t="s">
        <v>5250</v>
      </c>
    </row>
    <row r="957" spans="1:4" ht="16.5" thickTop="1" thickBot="1">
      <c r="A957" s="124" t="s">
        <v>1229</v>
      </c>
      <c r="B957" s="140" t="s">
        <v>1229</v>
      </c>
      <c r="C957" s="96" t="s">
        <v>3961</v>
      </c>
      <c r="D957" t="s">
        <v>5251</v>
      </c>
    </row>
    <row r="958" spans="1:4" ht="16.5" thickTop="1" thickBot="1">
      <c r="A958" s="123" t="s">
        <v>1232</v>
      </c>
      <c r="B958" s="139" t="s">
        <v>1230</v>
      </c>
      <c r="C958" s="96" t="s">
        <v>4006</v>
      </c>
      <c r="D958" t="s">
        <v>5252</v>
      </c>
    </row>
    <row r="959" spans="1:4" ht="16.5" thickTop="1" thickBot="1">
      <c r="A959" s="124" t="s">
        <v>1234</v>
      </c>
      <c r="B959" s="140" t="s">
        <v>1233</v>
      </c>
      <c r="C959" s="96" t="s">
        <v>4010</v>
      </c>
      <c r="D959" t="s">
        <v>5253</v>
      </c>
    </row>
    <row r="960" spans="1:4" ht="16.5" thickTop="1" thickBot="1">
      <c r="A960" s="123" t="s">
        <v>1236</v>
      </c>
      <c r="B960" s="139" t="s">
        <v>1235</v>
      </c>
      <c r="C960" s="96" t="s">
        <v>4031</v>
      </c>
      <c r="D960" t="s">
        <v>5254</v>
      </c>
    </row>
    <row r="961" spans="1:4" ht="16.5" thickTop="1" thickBot="1">
      <c r="A961" s="124" t="s">
        <v>1236</v>
      </c>
      <c r="B961" s="140" t="s">
        <v>1237</v>
      </c>
      <c r="C961" s="96" t="s">
        <v>4031</v>
      </c>
      <c r="D961" t="s">
        <v>5263</v>
      </c>
    </row>
    <row r="962" spans="1:4" ht="16.5" thickTop="1" thickBot="1">
      <c r="A962" s="123" t="s">
        <v>1239</v>
      </c>
      <c r="B962" s="139" t="s">
        <v>1238</v>
      </c>
      <c r="C962" s="96" t="s">
        <v>4291</v>
      </c>
      <c r="D962" t="s">
        <v>5264</v>
      </c>
    </row>
    <row r="963" spans="1:4" ht="16.5" thickTop="1" thickBot="1">
      <c r="A963" s="124" t="s">
        <v>1240</v>
      </c>
      <c r="B963" s="140" t="s">
        <v>1240</v>
      </c>
      <c r="C963" s="96" t="s">
        <v>4018</v>
      </c>
      <c r="D963" t="s">
        <v>5265</v>
      </c>
    </row>
    <row r="964" spans="1:4" ht="16.5" thickTop="1" thickBot="1">
      <c r="A964" s="123" t="s">
        <v>1239</v>
      </c>
      <c r="B964" s="139" t="s">
        <v>1241</v>
      </c>
      <c r="C964" s="96" t="s">
        <v>4020</v>
      </c>
      <c r="D964" t="s">
        <v>5266</v>
      </c>
    </row>
    <row r="965" spans="1:4" ht="16.5" thickTop="1" thickBot="1">
      <c r="A965" s="124" t="s">
        <v>1232</v>
      </c>
      <c r="B965" s="140" t="s">
        <v>1242</v>
      </c>
      <c r="C965" s="96" t="s">
        <v>4022</v>
      </c>
      <c r="D965" t="s">
        <v>5267</v>
      </c>
    </row>
    <row r="966" spans="1:4" ht="16.5" thickTop="1" thickBot="1">
      <c r="A966" s="123" t="s">
        <v>1243</v>
      </c>
      <c r="B966" s="139" t="s">
        <v>1243</v>
      </c>
      <c r="C966" s="96" t="s">
        <v>4008</v>
      </c>
      <c r="D966" t="s">
        <v>5268</v>
      </c>
    </row>
    <row r="967" spans="1:4" ht="16.5" thickTop="1" thickBot="1">
      <c r="A967" s="124" t="s">
        <v>1234</v>
      </c>
      <c r="B967" s="140" t="s">
        <v>1244</v>
      </c>
      <c r="C967" s="96" t="s">
        <v>4029</v>
      </c>
      <c r="D967" t="s">
        <v>5269</v>
      </c>
    </row>
    <row r="968" spans="1:4" ht="16.5" thickTop="1" thickBot="1">
      <c r="A968" s="123" t="s">
        <v>1232</v>
      </c>
      <c r="B968" s="139" t="s">
        <v>493</v>
      </c>
      <c r="C968" s="96" t="s">
        <v>2744</v>
      </c>
      <c r="D968" t="s">
        <v>5270</v>
      </c>
    </row>
    <row r="969" spans="1:4" ht="16.5" thickTop="1" thickBot="1">
      <c r="A969" s="124" t="s">
        <v>1236</v>
      </c>
      <c r="B969" s="140" t="s">
        <v>1245</v>
      </c>
      <c r="C969" s="96" t="s">
        <v>4031</v>
      </c>
      <c r="D969" t="s">
        <v>5271</v>
      </c>
    </row>
    <row r="970" spans="1:4" ht="16.5" thickTop="1" thickBot="1">
      <c r="A970" s="123" t="s">
        <v>1236</v>
      </c>
      <c r="B970" s="139" t="s">
        <v>1246</v>
      </c>
      <c r="C970" s="96" t="s">
        <v>4031</v>
      </c>
      <c r="D970" t="s">
        <v>5272</v>
      </c>
    </row>
    <row r="971" spans="1:4" ht="16.5" thickTop="1" thickBot="1">
      <c r="A971" s="124" t="s">
        <v>1236</v>
      </c>
      <c r="B971" s="140" t="s">
        <v>1236</v>
      </c>
      <c r="C971" s="96" t="s">
        <v>4031</v>
      </c>
      <c r="D971" t="s">
        <v>5273</v>
      </c>
    </row>
    <row r="972" spans="1:4" ht="16.5" thickTop="1" thickBot="1">
      <c r="A972" s="123" t="s">
        <v>1232</v>
      </c>
      <c r="B972" s="139" t="s">
        <v>1247</v>
      </c>
      <c r="C972" s="96" t="s">
        <v>4037</v>
      </c>
      <c r="D972" t="s">
        <v>5274</v>
      </c>
    </row>
    <row r="973" spans="1:4" ht="16.5" thickTop="1" thickBot="1">
      <c r="A973" s="124" t="s">
        <v>1243</v>
      </c>
      <c r="B973" s="140" t="s">
        <v>1248</v>
      </c>
      <c r="C973" s="96" t="s">
        <v>5276</v>
      </c>
      <c r="D973" t="s">
        <v>5275</v>
      </c>
    </row>
    <row r="974" spans="1:4" ht="16.5" thickTop="1" thickBot="1">
      <c r="A974" s="123" t="s">
        <v>1232</v>
      </c>
      <c r="B974" s="139" t="s">
        <v>57</v>
      </c>
      <c r="C974" s="96" t="s">
        <v>2614</v>
      </c>
      <c r="D974" t="s">
        <v>5262</v>
      </c>
    </row>
    <row r="975" spans="1:4" ht="16.5" thickTop="1" thickBot="1">
      <c r="A975" s="124" t="s">
        <v>1234</v>
      </c>
      <c r="B975" s="140" t="s">
        <v>1249</v>
      </c>
      <c r="C975" s="96" t="s">
        <v>4040</v>
      </c>
      <c r="D975" t="s">
        <v>5261</v>
      </c>
    </row>
    <row r="976" spans="1:4" ht="16.5" thickTop="1" thickBot="1">
      <c r="A976" s="123" t="s">
        <v>1250</v>
      </c>
      <c r="B976" s="139" t="s">
        <v>1250</v>
      </c>
      <c r="C976" s="96" t="s">
        <v>4042</v>
      </c>
      <c r="D976" t="s">
        <v>5260</v>
      </c>
    </row>
    <row r="977" spans="1:4" ht="16.5" thickTop="1" thickBot="1">
      <c r="A977" s="124" t="s">
        <v>1234</v>
      </c>
      <c r="B977" s="140" t="s">
        <v>1234</v>
      </c>
      <c r="C977" s="96" t="s">
        <v>4033</v>
      </c>
      <c r="D977" t="s">
        <v>5259</v>
      </c>
    </row>
    <row r="978" spans="1:4" ht="16.5" thickTop="1" thickBot="1">
      <c r="A978" s="123" t="s">
        <v>1227</v>
      </c>
      <c r="B978" s="139" t="s">
        <v>1227</v>
      </c>
      <c r="C978" s="96" t="s">
        <v>4292</v>
      </c>
      <c r="D978" t="s">
        <v>5258</v>
      </c>
    </row>
    <row r="979" spans="1:4" ht="16.5" thickTop="1" thickBot="1">
      <c r="A979" s="124" t="s">
        <v>1251</v>
      </c>
      <c r="B979" s="140" t="s">
        <v>1251</v>
      </c>
      <c r="C979" s="96" t="s">
        <v>4171</v>
      </c>
      <c r="D979" t="s">
        <v>5257</v>
      </c>
    </row>
    <row r="980" spans="1:4" ht="16.5" thickTop="1" thickBot="1">
      <c r="A980" s="123" t="s">
        <v>754</v>
      </c>
      <c r="B980" s="139" t="s">
        <v>50</v>
      </c>
      <c r="C980" s="96" t="s">
        <v>2598</v>
      </c>
      <c r="D980" t="s">
        <v>5256</v>
      </c>
    </row>
    <row r="981" spans="1:4" ht="16.5" thickTop="1" thickBot="1">
      <c r="A981" s="125" t="s">
        <v>754</v>
      </c>
      <c r="B981" s="141" t="s">
        <v>753</v>
      </c>
      <c r="C981" s="96" t="s">
        <v>4173</v>
      </c>
      <c r="D981" t="s">
        <v>5255</v>
      </c>
    </row>
    <row r="982" spans="1:4" ht="15.75" thickTop="1"/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6971D-3C9D-41ED-BA9F-9F7D8011D4A1}">
  <dimension ref="A1:AA982"/>
  <sheetViews>
    <sheetView tabSelected="1" workbookViewId="0">
      <selection activeCell="F1" sqref="F1:F1048576"/>
    </sheetView>
  </sheetViews>
  <sheetFormatPr defaultRowHeight="15"/>
  <cols>
    <col min="1" max="1" width="16.5703125" bestFit="1" customWidth="1"/>
    <col min="2" max="2" width="17.28515625" bestFit="1" customWidth="1"/>
    <col min="3" max="3" width="12.85546875" bestFit="1" customWidth="1"/>
    <col min="4" max="4" width="26.7109375" customWidth="1"/>
    <col min="5" max="5" width="44.7109375" customWidth="1"/>
    <col min="6" max="6" width="37" bestFit="1" customWidth="1"/>
    <col min="7" max="7" width="23.140625" bestFit="1" customWidth="1"/>
    <col min="8" max="8" width="21.140625" bestFit="1" customWidth="1"/>
    <col min="9" max="10" width="21.140625" style="122" customWidth="1"/>
    <col min="11" max="23" width="21.140625" customWidth="1"/>
    <col min="24" max="24" width="18.42578125" bestFit="1" customWidth="1"/>
    <col min="25" max="25" width="17.5703125" bestFit="1" customWidth="1"/>
    <col min="26" max="26" width="20.85546875" bestFit="1" customWidth="1"/>
    <col min="27" max="27" width="28.85546875" bestFit="1" customWidth="1"/>
  </cols>
  <sheetData>
    <row r="1" spans="1:27" ht="15.75" thickBot="1">
      <c r="A1" s="157" t="s">
        <v>1255</v>
      </c>
      <c r="B1" s="158" t="s">
        <v>0</v>
      </c>
      <c r="C1" s="159" t="s">
        <v>1</v>
      </c>
      <c r="D1" s="158" t="s">
        <v>2</v>
      </c>
      <c r="E1" s="158" t="s">
        <v>5279</v>
      </c>
      <c r="F1" s="158" t="s">
        <v>5280</v>
      </c>
      <c r="G1" s="158" t="s">
        <v>1681</v>
      </c>
      <c r="H1" s="158" t="s">
        <v>1673</v>
      </c>
      <c r="I1" s="160" t="s">
        <v>2349</v>
      </c>
      <c r="J1" s="160" t="s">
        <v>2350</v>
      </c>
      <c r="K1" s="158" t="s">
        <v>2351</v>
      </c>
      <c r="L1" s="158" t="s">
        <v>2352</v>
      </c>
      <c r="M1" s="158" t="s">
        <v>2353</v>
      </c>
      <c r="N1" s="158" t="s">
        <v>2354</v>
      </c>
      <c r="O1" s="158" t="s">
        <v>2355</v>
      </c>
      <c r="P1" s="158" t="s">
        <v>2356</v>
      </c>
      <c r="Q1" s="158" t="s">
        <v>2357</v>
      </c>
      <c r="R1" s="158" t="s">
        <v>2358</v>
      </c>
      <c r="S1" s="158" t="s">
        <v>2359</v>
      </c>
      <c r="T1" s="158" t="s">
        <v>2360</v>
      </c>
      <c r="U1" s="158" t="s">
        <v>2361</v>
      </c>
      <c r="V1" s="158" t="s">
        <v>2362</v>
      </c>
      <c r="W1" s="158" t="s">
        <v>2363</v>
      </c>
      <c r="X1" s="159" t="s">
        <v>3</v>
      </c>
      <c r="Y1" s="158" t="s">
        <v>4</v>
      </c>
      <c r="Z1" s="158" t="s">
        <v>5</v>
      </c>
      <c r="AA1" s="158" t="s">
        <v>6</v>
      </c>
    </row>
    <row r="2" spans="1:27" ht="16.5" thickTop="1" thickBot="1">
      <c r="A2" s="161">
        <v>1</v>
      </c>
      <c r="B2" s="162" t="s">
        <v>7</v>
      </c>
      <c r="C2" s="163">
        <v>11</v>
      </c>
      <c r="D2" s="162" t="s">
        <v>8</v>
      </c>
      <c r="E2" s="162" t="str">
        <f>VLOOKUP(Table12[[#This Row],[BRANCH NAME]],'Branch Address-2'!$B$2:$D$981,2,0)</f>
        <v>Bandarban Bazar, Bandarban Sadar, Bandarban</v>
      </c>
      <c r="F2" s="162" t="str">
        <f>VLOOKUP(Table12[[#This Row],[BRANCH NAME]],'Branch Address-2'!$B$2:$D$981,3,0)</f>
        <v>22.19705835921985, 92.21739563902193</v>
      </c>
      <c r="G2" s="164">
        <f>VLOOKUP(FINAL_DATASET!$D2,'R_E_P allocation'!$A$3:$D$983,4,0)</f>
        <v>88282</v>
      </c>
      <c r="H2" s="165">
        <f>VLOOKUP(FINAL_DATASET!$D2,'R_E_P allocation'!$A$3:$E$983,5,0)</f>
        <v>3.108897462082396E-3</v>
      </c>
      <c r="I2" s="166">
        <f>VLOOKUP(FINAL_DATASET!$D2,'R_E_P allocation'!$A$3:$F$983,6,0)</f>
        <v>49210166.905319408</v>
      </c>
      <c r="J2" s="166">
        <f>VLOOKUP(FINAL_DATASET!$D2,'R_E_P allocation'!$A$3:$G$983,7,0)</f>
        <v>41443379.682393812</v>
      </c>
      <c r="K2" s="166">
        <f>VLOOKUP(FINAL_DATASET!$D2,'R_E_P allocation'!$A$3:$T$984,8,0)</f>
        <v>41000266.6237166</v>
      </c>
      <c r="L2" s="166">
        <f>VLOOKUP(FINAL_DATASET!$D2,'R_E_P allocation'!$A$3:$T$984,9,0)</f>
        <v>34218175.08674036</v>
      </c>
      <c r="M2" s="166">
        <f>VLOOKUP($D2,'R_E_P allocation'!$A$3:$T$984,'R_E_P allocation'!J$984,0)</f>
        <v>33147318.528270431</v>
      </c>
      <c r="N2" s="166">
        <f>VLOOKUP($D2,'R_E_P allocation'!$A$3:$T$984,'R_E_P allocation'!K$984,0)</f>
        <v>38655460.021549679</v>
      </c>
      <c r="O2" s="166">
        <f>VLOOKUP($D2,'R_E_P allocation'!$A$3:$T$984,'R_E_P allocation'!L$984,0)</f>
        <v>34045853.34169922</v>
      </c>
      <c r="P2" s="166">
        <f>VLOOKUP($D2,'R_E_P allocation'!$A$3:$T$984,'R_E_P allocation'!M$984,0)</f>
        <v>37012249.095621675</v>
      </c>
      <c r="Q2" s="166">
        <f>VLOOKUP($D2,'R_E_P allocation'!$A$3:$T$984,'R_E_P allocation'!N$984,0)</f>
        <v>30143996.686124872</v>
      </c>
      <c r="R2" s="166">
        <f>VLOOKUP($D2,'R_E_P allocation'!$A$3:$T$984,'R_E_P allocation'!O$984,0)</f>
        <v>27608405.294805266</v>
      </c>
      <c r="S2" s="166">
        <f>VLOOKUP($D2,'R_E_P allocation'!$A$3:$T$984,'R_E_P allocation'!P$984,0)</f>
        <v>424650.01456566271</v>
      </c>
      <c r="T2" s="166">
        <f>VLOOKUP($D2,'R_E_P allocation'!$A$3:$T$984,'R_E_P allocation'!Q$984,0)</f>
        <v>683132.63212737057</v>
      </c>
      <c r="U2" s="166">
        <f>VLOOKUP($D2,'R_E_P allocation'!$A$3:$T$984,'R_E_P allocation'!R$984,0)</f>
        <v>843145.68109414203</v>
      </c>
      <c r="V2" s="166">
        <f>VLOOKUP($D2,'R_E_P allocation'!$A$3:$T$984,'R_E_P allocation'!S$984,0)</f>
        <v>-86160.872520569261</v>
      </c>
      <c r="W2" s="166">
        <f>VLOOKUP($D2,'R_E_P allocation'!$A$3:$T$984,'R_E_P allocation'!T$984,0)</f>
        <v>658515.2399786365</v>
      </c>
      <c r="X2" s="163">
        <v>110001</v>
      </c>
      <c r="Y2" s="162" t="s">
        <v>9</v>
      </c>
      <c r="Z2" s="162" t="s">
        <v>8</v>
      </c>
      <c r="AA2" s="162" t="s">
        <v>10</v>
      </c>
    </row>
    <row r="3" spans="1:27" ht="16.5" thickTop="1" thickBot="1">
      <c r="A3" s="161">
        <v>2</v>
      </c>
      <c r="B3" s="162" t="s">
        <v>7</v>
      </c>
      <c r="C3" s="163">
        <v>11</v>
      </c>
      <c r="D3" s="162" t="s">
        <v>11</v>
      </c>
      <c r="E3" s="162" t="str">
        <f>VLOOKUP(Table12[[#This Row],[BRANCH NAME]],'Branch Address-2'!$B$2:$D$981,2,0)</f>
        <v>Tomchon Bridge, Comilla Medical College, Cumilla</v>
      </c>
      <c r="F3" s="162" t="str">
        <f>VLOOKUP(Table12[[#This Row],[BRANCH NAME]],'Branch Address-2'!$B$2:$D$981,3,0)</f>
        <v>23.452577976390913, 91.19559055793324</v>
      </c>
      <c r="G3" s="164">
        <f>VLOOKUP(FINAL_DATASET!$D3,'R_E_P allocation'!$A$3:$D$983,4,0)</f>
        <v>30993.360000000001</v>
      </c>
      <c r="H3" s="165">
        <f>VLOOKUP(FINAL_DATASET!$D3,'R_E_P allocation'!$A$3:$E$983,5,0)</f>
        <v>1.0914476138443403E-3</v>
      </c>
      <c r="I3" s="166">
        <f>VLOOKUP(FINAL_DATASET!$D3,'R_E_P allocation'!$A$3:$F$983,6,0)</f>
        <v>17276323.809572171</v>
      </c>
      <c r="J3" s="166">
        <f>VLOOKUP(FINAL_DATASET!$D3,'R_E_P allocation'!$A$3:$G$983,7,0)</f>
        <v>14549620.376895824</v>
      </c>
      <c r="K3" s="166">
        <f>VLOOKUP(FINAL_DATASET!$D3,'R_E_P allocation'!$A$3:$T$984,8,0)</f>
        <v>14394055.680261359</v>
      </c>
      <c r="L3" s="166">
        <f>VLOOKUP(FINAL_DATASET!$D3,'R_E_P allocation'!$A$3:$T$984,9,0)</f>
        <v>12013051.57343938</v>
      </c>
      <c r="M3" s="166">
        <f>VLOOKUP($D3,'R_E_P allocation'!$A$3:$T$984,'R_E_P allocation'!J$984,0)</f>
        <v>11637103.556572752</v>
      </c>
      <c r="N3" s="166">
        <f>VLOOKUP($D3,'R_E_P allocation'!$A$3:$T$984,'R_E_P allocation'!K$984,0)</f>
        <v>13570859.160570636</v>
      </c>
      <c r="O3" s="166">
        <f>VLOOKUP($D3,'R_E_P allocation'!$A$3:$T$984,'R_E_P allocation'!L$984,0)</f>
        <v>11952554.191414865</v>
      </c>
      <c r="P3" s="166">
        <f>VLOOKUP($D3,'R_E_P allocation'!$A$3:$T$984,'R_E_P allocation'!M$984,0)</f>
        <v>12993973.410551155</v>
      </c>
      <c r="Q3" s="166">
        <f>VLOOKUP($D3,'R_E_P allocation'!$A$3:$T$984,'R_E_P allocation'!N$984,0)</f>
        <v>10582720.612716921</v>
      </c>
      <c r="R3" s="166">
        <f>VLOOKUP($D3,'R_E_P allocation'!$A$3:$T$984,'R_E_P allocation'!O$984,0)</f>
        <v>9692544.8486419171</v>
      </c>
      <c r="S3" s="166">
        <f>VLOOKUP($D3,'R_E_P allocation'!$A$3:$T$984,'R_E_P allocation'!P$984,0)</f>
        <v>149082.83427469732</v>
      </c>
      <c r="T3" s="166">
        <f>VLOOKUP($D3,'R_E_P allocation'!$A$3:$T$984,'R_E_P allocation'!Q$984,0)</f>
        <v>239828.90731146964</v>
      </c>
      <c r="U3" s="166">
        <f>VLOOKUP($D3,'R_E_P allocation'!$A$3:$T$984,'R_E_P allocation'!R$984,0)</f>
        <v>296005.04776280484</v>
      </c>
      <c r="V3" s="166">
        <f>VLOOKUP($D3,'R_E_P allocation'!$A$3:$T$984,'R_E_P allocation'!S$984,0)</f>
        <v>-30248.69101225743</v>
      </c>
      <c r="W3" s="166">
        <f>VLOOKUP($D3,'R_E_P allocation'!$A$3:$T$984,'R_E_P allocation'!T$984,0)</f>
        <v>231186.42416511037</v>
      </c>
      <c r="X3" s="163">
        <v>110002</v>
      </c>
      <c r="Y3" s="162" t="s">
        <v>9</v>
      </c>
      <c r="Z3" s="162" t="s">
        <v>12</v>
      </c>
      <c r="AA3" s="162" t="s">
        <v>13</v>
      </c>
    </row>
    <row r="4" spans="1:27" ht="16.5" thickTop="1" thickBot="1">
      <c r="A4" s="161">
        <v>3</v>
      </c>
      <c r="B4" s="162" t="s">
        <v>7</v>
      </c>
      <c r="C4" s="163">
        <v>11</v>
      </c>
      <c r="D4" s="162" t="s">
        <v>14</v>
      </c>
      <c r="E4" s="162" t="str">
        <f>VLOOKUP(Table12[[#This Row],[BRANCH NAME]],'Branch Address-2'!$B$2:$D$981,2,0)</f>
        <v>Kachua, Chandpur</v>
      </c>
      <c r="F4" s="162" t="str">
        <f>VLOOKUP(Table12[[#This Row],[BRANCH NAME]],'Branch Address-2'!$B$2:$D$981,3,0)</f>
        <v>23.34319305635428, 90.89675806098022</v>
      </c>
      <c r="G4" s="164">
        <f>VLOOKUP(FINAL_DATASET!$D4,'R_E_P allocation'!$A$3:$D$983,4,0)</f>
        <v>382139</v>
      </c>
      <c r="H4" s="165">
        <f>VLOOKUP(FINAL_DATASET!$D4,'R_E_P allocation'!$A$3:$E$983,5,0)</f>
        <v>1.3457227603166045E-2</v>
      </c>
      <c r="I4" s="166">
        <f>VLOOKUP(FINAL_DATASET!$D4,'R_E_P allocation'!$A$3:$F$983,6,0)</f>
        <v>213011983.99483311</v>
      </c>
      <c r="J4" s="166">
        <f>VLOOKUP(FINAL_DATASET!$D4,'R_E_P allocation'!$A$3:$G$983,7,0)</f>
        <v>179392533.79454803</v>
      </c>
      <c r="K4" s="166">
        <f>VLOOKUP(FINAL_DATASET!$D4,'R_E_P allocation'!$A$3:$T$984,8,0)</f>
        <v>177474466.90514985</v>
      </c>
      <c r="L4" s="166">
        <f>VLOOKUP(FINAL_DATASET!$D4,'R_E_P allocation'!$A$3:$T$984,9,0)</f>
        <v>148117387.57019413</v>
      </c>
      <c r="M4" s="166">
        <f>VLOOKUP($D4,'R_E_P allocation'!$A$3:$T$984,'R_E_P allocation'!J$984,0)</f>
        <v>143482059.25414845</v>
      </c>
      <c r="N4" s="166">
        <f>VLOOKUP($D4,'R_E_P allocation'!$A$3:$T$984,'R_E_P allocation'!K$984,0)</f>
        <v>167324696.28208438</v>
      </c>
      <c r="O4" s="166">
        <f>VLOOKUP($D4,'R_E_P allocation'!$A$3:$T$984,'R_E_P allocation'!L$984,0)</f>
        <v>147371472.66876146</v>
      </c>
      <c r="P4" s="166">
        <f>VLOOKUP($D4,'R_E_P allocation'!$A$3:$T$984,'R_E_P allocation'!M$984,0)</f>
        <v>160211864.90056607</v>
      </c>
      <c r="Q4" s="166">
        <f>VLOOKUP($D4,'R_E_P allocation'!$A$3:$T$984,'R_E_P allocation'!N$984,0)</f>
        <v>130481828.11489402</v>
      </c>
      <c r="R4" s="166">
        <f>VLOOKUP($D4,'R_E_P allocation'!$A$3:$T$984,'R_E_P allocation'!O$984,0)</f>
        <v>119506223.13667101</v>
      </c>
      <c r="S4" s="166">
        <f>VLOOKUP($D4,'R_E_P allocation'!$A$3:$T$984,'R_E_P allocation'!P$984,0)</f>
        <v>1838147.435673272</v>
      </c>
      <c r="T4" s="166">
        <f>VLOOKUP($D4,'R_E_P allocation'!$A$3:$T$984,'R_E_P allocation'!Q$984,0)</f>
        <v>2957019.7878222205</v>
      </c>
      <c r="U4" s="166">
        <f>VLOOKUP($D4,'R_E_P allocation'!$A$3:$T$984,'R_E_P allocation'!R$984,0)</f>
        <v>3649655.053438236</v>
      </c>
      <c r="V4" s="166">
        <f>VLOOKUP($D4,'R_E_P allocation'!$A$3:$T$984,'R_E_P allocation'!S$984,0)</f>
        <v>-372957.45071631612</v>
      </c>
      <c r="W4" s="166">
        <f>VLOOKUP($D4,'R_E_P allocation'!$A$3:$T$984,'R_E_P allocation'!T$984,0)</f>
        <v>2850460.5161889871</v>
      </c>
      <c r="X4" s="163">
        <v>110003</v>
      </c>
      <c r="Y4" s="162" t="s">
        <v>9</v>
      </c>
      <c r="Z4" s="162" t="s">
        <v>15</v>
      </c>
      <c r="AA4" s="162" t="s">
        <v>16</v>
      </c>
    </row>
    <row r="5" spans="1:27" ht="16.5" thickTop="1" thickBot="1">
      <c r="A5" s="161">
        <v>4</v>
      </c>
      <c r="B5" s="162" t="s">
        <v>7</v>
      </c>
      <c r="C5" s="163">
        <v>11</v>
      </c>
      <c r="D5" s="162" t="s">
        <v>17</v>
      </c>
      <c r="E5" s="162" t="str">
        <f>VLOOKUP(Table12[[#This Row],[BRANCH NAME]],'Branch Address-2'!$B$2:$D$981,2,0)</f>
        <v>Nabinagar, Brahmanbaria 3410</v>
      </c>
      <c r="F5" s="162" t="str">
        <f>VLOOKUP(Table12[[#This Row],[BRANCH NAME]],'Branch Address-2'!$B$2:$D$981,3,0)</f>
        <v>23.843467767287127, 91.0378826545023</v>
      </c>
      <c r="G5" s="164">
        <f>VLOOKUP(FINAL_DATASET!$D5,'R_E_P allocation'!$A$3:$D$983,4,0)</f>
        <v>108573.96</v>
      </c>
      <c r="H5" s="165">
        <f>VLOOKUP(FINAL_DATASET!$D5,'R_E_P allocation'!$A$3:$E$983,5,0)</f>
        <v>3.8234895980181192E-3</v>
      </c>
      <c r="I5" s="166">
        <f>VLOOKUP(FINAL_DATASET!$D5,'R_E_P allocation'!$A$3:$F$983,6,0)</f>
        <v>60521314.573429167</v>
      </c>
      <c r="J5" s="166">
        <f>VLOOKUP(FINAL_DATASET!$D5,'R_E_P allocation'!$A$3:$G$983,7,0)</f>
        <v>50969301.192780398</v>
      </c>
      <c r="K5" s="166">
        <f>VLOOKUP(FINAL_DATASET!$D5,'R_E_P allocation'!$A$3:$T$984,8,0)</f>
        <v>50424336.879462875</v>
      </c>
      <c r="L5" s="166">
        <f>VLOOKUP(FINAL_DATASET!$D5,'R_E_P allocation'!$A$3:$T$984,9,0)</f>
        <v>42083355.306186371</v>
      </c>
      <c r="M5" s="166">
        <f>VLOOKUP($D5,'R_E_P allocation'!$A$3:$T$984,'R_E_P allocation'!J$984,0)</f>
        <v>40766358.215669021</v>
      </c>
      <c r="N5" s="166">
        <f>VLOOKUP($D5,'R_E_P allocation'!$A$3:$T$984,'R_E_P allocation'!K$984,0)</f>
        <v>47540567.388157651</v>
      </c>
      <c r="O5" s="166">
        <f>VLOOKUP($D5,'R_E_P allocation'!$A$3:$T$984,'R_E_P allocation'!L$984,0)</f>
        <v>41871424.739896223</v>
      </c>
      <c r="P5" s="166">
        <f>VLOOKUP($D5,'R_E_P allocation'!$A$3:$T$984,'R_E_P allocation'!M$984,0)</f>
        <v>45519658.059605181</v>
      </c>
      <c r="Q5" s="166">
        <f>VLOOKUP($D5,'R_E_P allocation'!$A$3:$T$984,'R_E_P allocation'!N$984,0)</f>
        <v>37072711.203183599</v>
      </c>
      <c r="R5" s="166">
        <f>VLOOKUP($D5,'R_E_P allocation'!$A$3:$T$984,'R_E_P allocation'!O$984,0)</f>
        <v>33954304.299200006</v>
      </c>
      <c r="S5" s="166">
        <f>VLOOKUP($D5,'R_E_P allocation'!$A$3:$T$984,'R_E_P allocation'!P$984,0)</f>
        <v>522257.4669292912</v>
      </c>
      <c r="T5" s="166">
        <f>VLOOKUP($D5,'R_E_P allocation'!$A$3:$T$984,'R_E_P allocation'!Q$984,0)</f>
        <v>840153.31636451208</v>
      </c>
      <c r="U5" s="166">
        <f>VLOOKUP($D5,'R_E_P allocation'!$A$3:$T$984,'R_E_P allocation'!R$984,0)</f>
        <v>1036945.9850625058</v>
      </c>
      <c r="V5" s="166">
        <f>VLOOKUP($D5,'R_E_P allocation'!$A$3:$T$984,'R_E_P allocation'!S$984,0)</f>
        <v>-105965.28314507358</v>
      </c>
      <c r="W5" s="166">
        <f>VLOOKUP($D5,'R_E_P allocation'!$A$3:$T$984,'R_E_P allocation'!T$984,0)</f>
        <v>809877.52118020528</v>
      </c>
      <c r="X5" s="163">
        <v>110004</v>
      </c>
      <c r="Y5" s="162" t="s">
        <v>9</v>
      </c>
      <c r="Z5" s="162" t="s">
        <v>18</v>
      </c>
      <c r="AA5" s="162" t="s">
        <v>19</v>
      </c>
    </row>
    <row r="6" spans="1:27" ht="16.5" thickTop="1" thickBot="1">
      <c r="A6" s="161">
        <v>5</v>
      </c>
      <c r="B6" s="162" t="s">
        <v>7</v>
      </c>
      <c r="C6" s="163">
        <v>11</v>
      </c>
      <c r="D6" s="162" t="s">
        <v>20</v>
      </c>
      <c r="E6" s="162" t="str">
        <f>VLOOKUP(Table12[[#This Row],[BRANCH NAME]],'Branch Address-2'!$B$2:$D$981,2,0)</f>
        <v>Hajirhat, Jeori, Anwara, Chittagong 4376</v>
      </c>
      <c r="F6" s="162" t="str">
        <f>VLOOKUP(Table12[[#This Row],[BRANCH NAME]],'Branch Address-2'!$B$2:$D$981,3,0)</f>
        <v>22.255398473559847, 91.86720087422593</v>
      </c>
      <c r="G6" s="164">
        <f>VLOOKUP(FINAL_DATASET!$D6,'R_E_P allocation'!$A$3:$D$983,4,0)</f>
        <v>46623.96</v>
      </c>
      <c r="H6" s="165">
        <f>VLOOKUP(FINAL_DATASET!$D6,'R_E_P allocation'!$A$3:$E$983,5,0)</f>
        <v>1.6418874846087668E-3</v>
      </c>
      <c r="I6" s="166">
        <f>VLOOKUP(FINAL_DATASET!$D6,'R_E_P allocation'!$A$3:$F$983,6,0)</f>
        <v>25989135.422701526</v>
      </c>
      <c r="J6" s="166">
        <f>VLOOKUP(FINAL_DATASET!$D6,'R_E_P allocation'!$A$3:$G$983,7,0)</f>
        <v>21887298.391254637</v>
      </c>
      <c r="K6" s="166">
        <f>VLOOKUP(FINAL_DATASET!$D6,'R_E_P allocation'!$A$3:$T$984,8,0)</f>
        <v>21653279.162836116</v>
      </c>
      <c r="L6" s="166">
        <f>VLOOKUP(FINAL_DATASET!$D6,'R_E_P allocation'!$A$3:$T$984,9,0)</f>
        <v>18071484.861208167</v>
      </c>
      <c r="M6" s="166">
        <f>VLOOKUP($D6,'R_E_P allocation'!$A$3:$T$984,'R_E_P allocation'!J$984,0)</f>
        <v>17505938.392530069</v>
      </c>
      <c r="N6" s="166">
        <f>VLOOKUP($D6,'R_E_P allocation'!$A$3:$T$984,'R_E_P allocation'!K$984,0)</f>
        <v>20414927.412454762</v>
      </c>
      <c r="O6" s="166">
        <f>VLOOKUP($D6,'R_E_P allocation'!$A$3:$T$984,'R_E_P allocation'!L$984,0)</f>
        <v>17980477.383489851</v>
      </c>
      <c r="P6" s="166">
        <f>VLOOKUP($D6,'R_E_P allocation'!$A$3:$T$984,'R_E_P allocation'!M$984,0)</f>
        <v>19547106.107069407</v>
      </c>
      <c r="Q6" s="166">
        <f>VLOOKUP($D6,'R_E_P allocation'!$A$3:$T$984,'R_E_P allocation'!N$984,0)</f>
        <v>15919808.066582302</v>
      </c>
      <c r="R6" s="166">
        <f>VLOOKUP($D6,'R_E_P allocation'!$A$3:$T$984,'R_E_P allocation'!O$984,0)</f>
        <v>14580698.03729853</v>
      </c>
      <c r="S6" s="166">
        <f>VLOOKUP($D6,'R_E_P allocation'!$A$3:$T$984,'R_E_P allocation'!P$984,0)</f>
        <v>224268.42723441785</v>
      </c>
      <c r="T6" s="166">
        <f>VLOOKUP($D6,'R_E_P allocation'!$A$3:$T$984,'R_E_P allocation'!Q$984,0)</f>
        <v>360779.64381188963</v>
      </c>
      <c r="U6" s="166">
        <f>VLOOKUP($D6,'R_E_P allocation'!$A$3:$T$984,'R_E_P allocation'!R$984,0)</f>
        <v>445286.58740746736</v>
      </c>
      <c r="V6" s="166">
        <f>VLOOKUP($D6,'R_E_P allocation'!$A$3:$T$984,'R_E_P allocation'!S$984,0)</f>
        <v>-45503.738859157253</v>
      </c>
      <c r="W6" s="166">
        <f>VLOOKUP($D6,'R_E_P allocation'!$A$3:$T$984,'R_E_P allocation'!T$984,0)</f>
        <v>347778.57556641614</v>
      </c>
      <c r="X6" s="163">
        <v>110005</v>
      </c>
      <c r="Y6" s="162" t="s">
        <v>9</v>
      </c>
      <c r="Z6" s="162" t="s">
        <v>9</v>
      </c>
      <c r="AA6" s="162" t="s">
        <v>21</v>
      </c>
    </row>
    <row r="7" spans="1:27" ht="16.5" thickTop="1" thickBot="1">
      <c r="A7" s="161">
        <v>6</v>
      </c>
      <c r="B7" s="162" t="s">
        <v>7</v>
      </c>
      <c r="C7" s="163">
        <v>11</v>
      </c>
      <c r="D7" s="162" t="s">
        <v>22</v>
      </c>
      <c r="E7" s="162" t="str">
        <f>VLOOKUP(Table12[[#This Row],[BRANCH NAME]],'Branch Address-2'!$B$2:$D$981,2,0)</f>
        <v>Nabinagar, Brahmanbaria 3410</v>
      </c>
      <c r="F7" s="162" t="str">
        <f>VLOOKUP(Table12[[#This Row],[BRANCH NAME]],'Branch Address-2'!$B$2:$D$981,3,0)</f>
        <v>23.874411621946578, 91.036168596758</v>
      </c>
      <c r="G7" s="164">
        <f>VLOOKUP(FINAL_DATASET!$D7,'R_E_P allocation'!$A$3:$D$983,4,0)</f>
        <v>74027.7</v>
      </c>
      <c r="H7" s="165">
        <f>VLOOKUP(FINAL_DATASET!$D7,'R_E_P allocation'!$A$3:$E$983,5,0)</f>
        <v>2.6069247259214445E-3</v>
      </c>
      <c r="I7" s="166">
        <f>VLOOKUP(FINAL_DATASET!$D7,'R_E_P allocation'!$A$3:$F$983,6,0)</f>
        <v>41264532.663701698</v>
      </c>
      <c r="J7" s="166">
        <f>VLOOKUP(FINAL_DATASET!$D7,'R_E_P allocation'!$A$3:$G$983,7,0)</f>
        <v>34751796.267804809</v>
      </c>
      <c r="K7" s="166">
        <f>VLOOKUP(FINAL_DATASET!$D7,'R_E_P allocation'!$A$3:$T$984,8,0)</f>
        <v>34380229.690542862</v>
      </c>
      <c r="L7" s="166">
        <f>VLOOKUP(FINAL_DATASET!$D7,'R_E_P allocation'!$A$3:$T$984,9,0)</f>
        <v>28693196.799672518</v>
      </c>
      <c r="M7" s="166">
        <f>VLOOKUP($D7,'R_E_P allocation'!$A$3:$T$984,'R_E_P allocation'!J$984,0)</f>
        <v>27795244.237956148</v>
      </c>
      <c r="N7" s="166">
        <f>VLOOKUP($D7,'R_E_P allocation'!$A$3:$T$984,'R_E_P allocation'!K$984,0)</f>
        <v>32414023.219198395</v>
      </c>
      <c r="O7" s="166">
        <f>VLOOKUP($D7,'R_E_P allocation'!$A$3:$T$984,'R_E_P allocation'!L$984,0)</f>
        <v>28548698.686292872</v>
      </c>
      <c r="P7" s="166">
        <f>VLOOKUP($D7,'R_E_P allocation'!$A$3:$T$984,'R_E_P allocation'!M$984,0)</f>
        <v>31036130.495185345</v>
      </c>
      <c r="Q7" s="166">
        <f>VLOOKUP($D7,'R_E_P allocation'!$A$3:$T$984,'R_E_P allocation'!N$984,0)</f>
        <v>25276848.54762518</v>
      </c>
      <c r="R7" s="166">
        <f>VLOOKUP($D7,'R_E_P allocation'!$A$3:$T$984,'R_E_P allocation'!O$984,0)</f>
        <v>23150662.02218182</v>
      </c>
      <c r="S7" s="166">
        <f>VLOOKUP($D7,'R_E_P allocation'!$A$3:$T$984,'R_E_P allocation'!P$984,0)</f>
        <v>356084.63654269848</v>
      </c>
      <c r="T7" s="166">
        <f>VLOOKUP($D7,'R_E_P allocation'!$A$3:$T$984,'R_E_P allocation'!Q$984,0)</f>
        <v>572831.80661216716</v>
      </c>
      <c r="U7" s="166">
        <f>VLOOKUP($D7,'R_E_P allocation'!$A$3:$T$984,'R_E_P allocation'!R$984,0)</f>
        <v>707008.62617898115</v>
      </c>
      <c r="V7" s="166">
        <f>VLOOKUP($D7,'R_E_P allocation'!$A$3:$T$984,'R_E_P allocation'!S$984,0)</f>
        <v>-72249.056689822886</v>
      </c>
      <c r="W7" s="166">
        <f>VLOOKUP($D7,'R_E_P allocation'!$A$3:$T$984,'R_E_P allocation'!T$984,0)</f>
        <v>552189.21898650343</v>
      </c>
      <c r="X7" s="163">
        <v>110006</v>
      </c>
      <c r="Y7" s="162" t="s">
        <v>9</v>
      </c>
      <c r="Z7" s="162" t="s">
        <v>18</v>
      </c>
      <c r="AA7" s="162" t="s">
        <v>19</v>
      </c>
    </row>
    <row r="8" spans="1:27" ht="16.5" thickTop="1" thickBot="1">
      <c r="A8" s="161">
        <v>7</v>
      </c>
      <c r="B8" s="162" t="s">
        <v>7</v>
      </c>
      <c r="C8" s="163">
        <v>11</v>
      </c>
      <c r="D8" s="162" t="s">
        <v>23</v>
      </c>
      <c r="E8" s="162" t="str">
        <f>VLOOKUP(Table12[[#This Row],[BRANCH NAME]],'Branch Address-2'!$B$2:$D$981,2,0)</f>
        <v>Nabinagar, Brahmanbaria 3410</v>
      </c>
      <c r="F8" s="162" t="str">
        <f>VLOOKUP(Table12[[#This Row],[BRANCH NAME]],'Branch Address-2'!$B$2:$D$981,3,0)</f>
        <v>23.83987292777118, 91.03788521055506</v>
      </c>
      <c r="G8" s="164">
        <f>VLOOKUP(FINAL_DATASET!$D8,'R_E_P allocation'!$A$3:$D$983,4,0)</f>
        <v>88833.24</v>
      </c>
      <c r="H8" s="165">
        <f>VLOOKUP(FINAL_DATASET!$D8,'R_E_P allocation'!$A$3:$E$983,5,0)</f>
        <v>3.128309671105734E-3</v>
      </c>
      <c r="I8" s="166">
        <f>VLOOKUP(FINAL_DATASET!$D8,'R_E_P allocation'!$A$3:$F$983,6,0)</f>
        <v>49517439.196442053</v>
      </c>
      <c r="J8" s="166">
        <f>VLOOKUP(FINAL_DATASET!$D8,'R_E_P allocation'!$A$3:$G$983,7,0)</f>
        <v>41702155.521365777</v>
      </c>
      <c r="K8" s="166">
        <f>VLOOKUP(FINAL_DATASET!$D8,'R_E_P allocation'!$A$3:$T$984,8,0)</f>
        <v>41256275.628651448</v>
      </c>
      <c r="L8" s="166">
        <f>VLOOKUP(FINAL_DATASET!$D8,'R_E_P allocation'!$A$3:$T$984,9,0)</f>
        <v>34431836.15960703</v>
      </c>
      <c r="M8" s="166">
        <f>VLOOKUP($D8,'R_E_P allocation'!$A$3:$T$984,'R_E_P allocation'!J$984,0)</f>
        <v>33354293.085547384</v>
      </c>
      <c r="N8" s="166">
        <f>VLOOKUP($D8,'R_E_P allocation'!$A$3:$T$984,'R_E_P allocation'!K$984,0)</f>
        <v>38896827.863038085</v>
      </c>
      <c r="O8" s="166">
        <f>VLOOKUP($D8,'R_E_P allocation'!$A$3:$T$984,'R_E_P allocation'!L$984,0)</f>
        <v>34258438.423551455</v>
      </c>
      <c r="P8" s="166">
        <f>VLOOKUP($D8,'R_E_P allocation'!$A$3:$T$984,'R_E_P allocation'!M$984,0)</f>
        <v>37243356.594222419</v>
      </c>
      <c r="Q8" s="166">
        <f>VLOOKUP($D8,'R_E_P allocation'!$A$3:$T$984,'R_E_P allocation'!N$984,0)</f>
        <v>30332218.257150222</v>
      </c>
      <c r="R8" s="166">
        <f>VLOOKUP($D8,'R_E_P allocation'!$A$3:$T$984,'R_E_P allocation'!O$984,0)</f>
        <v>27780794.426618192</v>
      </c>
      <c r="S8" s="166">
        <f>VLOOKUP($D8,'R_E_P allocation'!$A$3:$T$984,'R_E_P allocation'!P$984,0)</f>
        <v>427301.56385123823</v>
      </c>
      <c r="T8" s="166">
        <f>VLOOKUP($D8,'R_E_P allocation'!$A$3:$T$984,'R_E_P allocation'!Q$984,0)</f>
        <v>687398.16793460073</v>
      </c>
      <c r="U8" s="166">
        <f>VLOOKUP($D8,'R_E_P allocation'!$A$3:$T$984,'R_E_P allocation'!R$984,0)</f>
        <v>848410.35141477757</v>
      </c>
      <c r="V8" s="166">
        <f>VLOOKUP($D8,'R_E_P allocation'!$A$3:$T$984,'R_E_P allocation'!S$984,0)</f>
        <v>-86698.868027787481</v>
      </c>
      <c r="W8" s="166">
        <f>VLOOKUP($D8,'R_E_P allocation'!$A$3:$T$984,'R_E_P allocation'!T$984,0)</f>
        <v>662627.06278380426</v>
      </c>
      <c r="X8" s="163">
        <v>110007</v>
      </c>
      <c r="Y8" s="162" t="s">
        <v>9</v>
      </c>
      <c r="Z8" s="162" t="s">
        <v>18</v>
      </c>
      <c r="AA8" s="162" t="s">
        <v>19</v>
      </c>
    </row>
    <row r="9" spans="1:27" ht="16.5" thickTop="1" thickBot="1">
      <c r="A9" s="161">
        <v>8</v>
      </c>
      <c r="B9" s="162" t="s">
        <v>7</v>
      </c>
      <c r="C9" s="163">
        <v>11</v>
      </c>
      <c r="D9" s="162" t="s">
        <v>18</v>
      </c>
      <c r="E9" s="162" t="str">
        <f>VLOOKUP(Table12[[#This Row],[BRANCH NAME]],'Branch Address-2'!$B$2:$D$981,2,0)</f>
        <v>Court Road, Brahmanbaria 3400</v>
      </c>
      <c r="F9" s="162" t="str">
        <f>VLOOKUP(Table12[[#This Row],[BRANCH NAME]],'Branch Address-2'!$B$2:$D$981,3,0)</f>
        <v>23.97499540935636, 91.10976409348875</v>
      </c>
      <c r="G9" s="164">
        <f>VLOOKUP(FINAL_DATASET!$D9,'R_E_P allocation'!$A$3:$D$983,4,0)</f>
        <v>234897.3</v>
      </c>
      <c r="H9" s="165">
        <f>VLOOKUP(FINAL_DATASET!$D9,'R_E_P allocation'!$A$3:$E$983,5,0)</f>
        <v>8.272033028477007E-3</v>
      </c>
      <c r="I9" s="166">
        <f>VLOOKUP(FINAL_DATASET!$D9,'R_E_P allocation'!$A$3:$F$983,6,0)</f>
        <v>130936491.4547573</v>
      </c>
      <c r="J9" s="166">
        <f>VLOOKUP(FINAL_DATASET!$D9,'R_E_P allocation'!$A$3:$G$983,7,0)</f>
        <v>110270927.14561477</v>
      </c>
      <c r="K9" s="166">
        <f>VLOOKUP(FINAL_DATASET!$D9,'R_E_P allocation'!$A$3:$T$984,8,0)</f>
        <v>109091909.21355593</v>
      </c>
      <c r="L9" s="166">
        <f>VLOOKUP(FINAL_DATASET!$D9,'R_E_P allocation'!$A$3:$T$984,9,0)</f>
        <v>91046384.753433049</v>
      </c>
      <c r="M9" s="166">
        <f>VLOOKUP($D9,'R_E_P allocation'!$A$3:$T$984,'R_E_P allocation'!J$984,0)</f>
        <v>88197091.417624176</v>
      </c>
      <c r="N9" s="166">
        <f>VLOOKUP($D9,'R_E_P allocation'!$A$3:$T$984,'R_E_P allocation'!K$984,0)</f>
        <v>102852939.32307786</v>
      </c>
      <c r="O9" s="166">
        <f>VLOOKUP($D9,'R_E_P allocation'!$A$3:$T$984,'R_E_P allocation'!L$984,0)</f>
        <v>90587877.779854611</v>
      </c>
      <c r="P9" s="166">
        <f>VLOOKUP($D9,'R_E_P allocation'!$A$3:$T$984,'R_E_P allocation'!M$984,0)</f>
        <v>98480747.825026318</v>
      </c>
      <c r="Q9" s="166">
        <f>VLOOKUP($D9,'R_E_P allocation'!$A$3:$T$984,'R_E_P allocation'!N$984,0)</f>
        <v>80205969.878114223</v>
      </c>
      <c r="R9" s="166">
        <f>VLOOKUP($D9,'R_E_P allocation'!$A$3:$T$984,'R_E_P allocation'!O$984,0)</f>
        <v>73459367.266888604</v>
      </c>
      <c r="S9" s="166">
        <f>VLOOKUP($D9,'R_E_P allocation'!$A$3:$T$984,'R_E_P allocation'!P$984,0)</f>
        <v>1129892.1848897266</v>
      </c>
      <c r="T9" s="166">
        <f>VLOOKUP($D9,'R_E_P allocation'!$A$3:$T$984,'R_E_P allocation'!Q$984,0)</f>
        <v>1817652.6452573864</v>
      </c>
      <c r="U9" s="166">
        <f>VLOOKUP($D9,'R_E_P allocation'!$A$3:$T$984,'R_E_P allocation'!R$984,0)</f>
        <v>2243409.1207230804</v>
      </c>
      <c r="V9" s="166">
        <f>VLOOKUP($D9,'R_E_P allocation'!$A$3:$T$984,'R_E_P allocation'!S$984,0)</f>
        <v>-229253.4867892199</v>
      </c>
      <c r="W9" s="166">
        <f>VLOOKUP($D9,'R_E_P allocation'!$A$3:$T$984,'R_E_P allocation'!T$984,0)</f>
        <v>1752151.649031895</v>
      </c>
      <c r="X9" s="163">
        <v>110008</v>
      </c>
      <c r="Y9" s="162" t="s">
        <v>9</v>
      </c>
      <c r="Z9" s="162" t="s">
        <v>18</v>
      </c>
      <c r="AA9" s="162" t="s">
        <v>24</v>
      </c>
    </row>
    <row r="10" spans="1:27" ht="16.5" thickTop="1" thickBot="1">
      <c r="A10" s="161">
        <v>9</v>
      </c>
      <c r="B10" s="162" t="s">
        <v>7</v>
      </c>
      <c r="C10" s="163">
        <v>11</v>
      </c>
      <c r="D10" s="162" t="s">
        <v>25</v>
      </c>
      <c r="E10" s="162" t="str">
        <f>VLOOKUP(Table12[[#This Row],[BRANCH NAME]],'Branch Address-2'!$B$2:$D$981,2,0)</f>
        <v>Ashugaj Bazar, Brahmanbaria 3402</v>
      </c>
      <c r="F10" s="162" t="str">
        <f>VLOOKUP(Table12[[#This Row],[BRANCH NAME]],'Branch Address-2'!$B$2:$D$981,3,0)</f>
        <v>24.047124488843806, 91.00893962213064</v>
      </c>
      <c r="G10" s="164">
        <f>VLOOKUP(FINAL_DATASET!$D10,'R_E_P allocation'!$A$3:$D$983,4,0)</f>
        <v>113812.02</v>
      </c>
      <c r="H10" s="165">
        <f>VLOOKUP(FINAL_DATASET!$D10,'R_E_P allocation'!$A$3:$E$983,5,0)</f>
        <v>4.0079506596188454E-3</v>
      </c>
      <c r="I10" s="166">
        <f>VLOOKUP(FINAL_DATASET!$D10,'R_E_P allocation'!$A$3:$F$983,6,0)</f>
        <v>63441114.836903915</v>
      </c>
      <c r="J10" s="166">
        <f>VLOOKUP(FINAL_DATASET!$D10,'R_E_P allocation'!$A$3:$G$983,7,0)</f>
        <v>53428272.550238989</v>
      </c>
      <c r="K10" s="166">
        <f>VLOOKUP(FINAL_DATASET!$D10,'R_E_P allocation'!$A$3:$T$984,8,0)</f>
        <v>52857016.88887617</v>
      </c>
      <c r="L10" s="166">
        <f>VLOOKUP(FINAL_DATASET!$D10,'R_E_P allocation'!$A$3:$T$984,9,0)</f>
        <v>44113631.627461955</v>
      </c>
      <c r="M10" s="166">
        <f>VLOOKUP($D10,'R_E_P allocation'!$A$3:$T$984,'R_E_P allocation'!J$984,0)</f>
        <v>42733097.112501808</v>
      </c>
      <c r="N10" s="166">
        <f>VLOOKUP($D10,'R_E_P allocation'!$A$3:$T$984,'R_E_P allocation'!K$984,0)</f>
        <v>49834122.347497933</v>
      </c>
      <c r="O10" s="166">
        <f>VLOOKUP($D10,'R_E_P allocation'!$A$3:$T$984,'R_E_P allocation'!L$984,0)</f>
        <v>43891476.648043081</v>
      </c>
      <c r="P10" s="166">
        <f>VLOOKUP($D10,'R_E_P allocation'!$A$3:$T$984,'R_E_P allocation'!M$984,0)</f>
        <v>47715715.936610818</v>
      </c>
      <c r="Q10" s="166">
        <f>VLOOKUP($D10,'R_E_P allocation'!$A$3:$T$984,'R_E_P allocation'!N$984,0)</f>
        <v>38861253.185487166</v>
      </c>
      <c r="R10" s="166">
        <f>VLOOKUP($D10,'R_E_P allocation'!$A$3:$T$984,'R_E_P allocation'!O$984,0)</f>
        <v>35592401.345466606</v>
      </c>
      <c r="S10" s="166">
        <f>VLOOKUP($D10,'R_E_P allocation'!$A$3:$T$984,'R_E_P allocation'!P$984,0)</f>
        <v>547453.34213936585</v>
      </c>
      <c r="T10" s="166">
        <f>VLOOKUP($D10,'R_E_P allocation'!$A$3:$T$984,'R_E_P allocation'!Q$984,0)</f>
        <v>880685.81126767572</v>
      </c>
      <c r="U10" s="166">
        <f>VLOOKUP($D10,'R_E_P allocation'!$A$3:$T$984,'R_E_P allocation'!R$984,0)</f>
        <v>1086972.5778709149</v>
      </c>
      <c r="V10" s="166">
        <f>VLOOKUP($D10,'R_E_P allocation'!$A$3:$T$984,'R_E_P allocation'!S$984,0)</f>
        <v>-111077.48970943656</v>
      </c>
      <c r="W10" s="166">
        <f>VLOOKUP($D10,'R_E_P allocation'!$A$3:$T$984,'R_E_P allocation'!T$984,0)</f>
        <v>848949.385636408</v>
      </c>
      <c r="X10" s="163">
        <v>110010</v>
      </c>
      <c r="Y10" s="162" t="s">
        <v>9</v>
      </c>
      <c r="Z10" s="162" t="s">
        <v>18</v>
      </c>
      <c r="AA10" s="162" t="s">
        <v>26</v>
      </c>
    </row>
    <row r="11" spans="1:27" ht="16.5" thickTop="1" thickBot="1">
      <c r="A11" s="161">
        <v>10</v>
      </c>
      <c r="B11" s="162" t="s">
        <v>7</v>
      </c>
      <c r="C11" s="163">
        <v>11</v>
      </c>
      <c r="D11" s="162" t="s">
        <v>19</v>
      </c>
      <c r="E11" s="162" t="str">
        <f>VLOOKUP(Table12[[#This Row],[BRANCH NAME]],'Branch Address-2'!$B$2:$D$981,2,0)</f>
        <v>Nabinagar, Brahmanbaria 3410</v>
      </c>
      <c r="F11" s="162" t="str">
        <f>VLOOKUP(Table12[[#This Row],[BRANCH NAME]],'Branch Address-2'!$B$2:$D$981,3,0)</f>
        <v>23.851689308090105, 90.84530579161542</v>
      </c>
      <c r="G11" s="164">
        <f>VLOOKUP(FINAL_DATASET!$D11,'R_E_P allocation'!$A$3:$D$983,4,0)</f>
        <v>493518</v>
      </c>
      <c r="H11" s="165">
        <f>VLOOKUP(FINAL_DATASET!$D11,'R_E_P allocation'!$A$3:$E$983,5,0)</f>
        <v>1.7379498172809631E-2</v>
      </c>
      <c r="I11" s="166">
        <f>VLOOKUP(FINAL_DATASET!$D11,'R_E_P allocation'!$A$3:$F$983,6,0)</f>
        <v>275096884.42467803</v>
      </c>
      <c r="J11" s="166">
        <f>VLOOKUP(FINAL_DATASET!$D11,'R_E_P allocation'!$A$3:$G$983,7,0)</f>
        <v>231678641.7853654</v>
      </c>
      <c r="K11" s="166">
        <f>VLOOKUP(FINAL_DATASET!$D11,'R_E_P allocation'!$A$3:$T$984,8,0)</f>
        <v>229201531.27028579</v>
      </c>
      <c r="L11" s="166">
        <f>VLOOKUP(FINAL_DATASET!$D11,'R_E_P allocation'!$A$3:$T$984,9,0)</f>
        <v>191287978.66448349</v>
      </c>
      <c r="M11" s="166">
        <f>VLOOKUP($D11,'R_E_P allocation'!$A$3:$T$984,'R_E_P allocation'!J$984,0)</f>
        <v>185301628.253041</v>
      </c>
      <c r="N11" s="166">
        <f>VLOOKUP($D11,'R_E_P allocation'!$A$3:$T$984,'R_E_P allocation'!K$984,0)</f>
        <v>216093488.12798932</v>
      </c>
      <c r="O11" s="166">
        <f>VLOOKUP($D11,'R_E_P allocation'!$A$3:$T$984,'R_E_P allocation'!L$984,0)</f>
        <v>190324657.90861917</v>
      </c>
      <c r="P11" s="166">
        <f>VLOOKUP($D11,'R_E_P allocation'!$A$3:$T$984,'R_E_P allocation'!M$984,0)</f>
        <v>206907536.63456899</v>
      </c>
      <c r="Q11" s="166">
        <f>VLOOKUP($D11,'R_E_P allocation'!$A$3:$T$984,'R_E_P allocation'!N$984,0)</f>
        <v>168512323.65083453</v>
      </c>
      <c r="R11" s="166">
        <f>VLOOKUP($D11,'R_E_P allocation'!$A$3:$T$984,'R_E_P allocation'!O$984,0)</f>
        <v>154337746.81454548</v>
      </c>
      <c r="S11" s="166">
        <f>VLOOKUP($D11,'R_E_P allocation'!$A$3:$T$984,'R_E_P allocation'!P$984,0)</f>
        <v>2373897.5769513235</v>
      </c>
      <c r="T11" s="166">
        <f>VLOOKUP($D11,'R_E_P allocation'!$A$3:$T$984,'R_E_P allocation'!Q$984,0)</f>
        <v>3818878.7107477817</v>
      </c>
      <c r="U11" s="166">
        <f>VLOOKUP($D11,'R_E_P allocation'!$A$3:$T$984,'R_E_P allocation'!R$984,0)</f>
        <v>4713390.8411932075</v>
      </c>
      <c r="V11" s="166">
        <f>VLOOKUP($D11,'R_E_P allocation'!$A$3:$T$984,'R_E_P allocation'!S$984,0)</f>
        <v>-481660.37793215259</v>
      </c>
      <c r="W11" s="166">
        <f>VLOOKUP($D11,'R_E_P allocation'!$A$3:$T$984,'R_E_P allocation'!T$984,0)</f>
        <v>3681261.4599100235</v>
      </c>
      <c r="X11" s="163">
        <v>110011</v>
      </c>
      <c r="Y11" s="162" t="s">
        <v>9</v>
      </c>
      <c r="Z11" s="162" t="s">
        <v>18</v>
      </c>
      <c r="AA11" s="162" t="s">
        <v>19</v>
      </c>
    </row>
    <row r="12" spans="1:27" ht="16.5" thickTop="1" thickBot="1">
      <c r="A12" s="161">
        <v>11</v>
      </c>
      <c r="B12" s="162" t="s">
        <v>7</v>
      </c>
      <c r="C12" s="163">
        <v>11</v>
      </c>
      <c r="D12" s="162" t="s">
        <v>27</v>
      </c>
      <c r="E12" s="162" t="str">
        <f>VLOOKUP(Table12[[#This Row],[BRANCH NAME]],'Branch Address-2'!$B$2:$D$981,2,0)</f>
        <v>Jagath Bazar, Brahmanbaria 3400</v>
      </c>
      <c r="F12" s="162" t="str">
        <f>VLOOKUP(Table12[[#This Row],[BRANCH NAME]],'Branch Address-2'!$B$2:$D$981,3,0)</f>
        <v>23.9742147522547, 91.11464821422152</v>
      </c>
      <c r="G12" s="164">
        <f>VLOOKUP(FINAL_DATASET!$D12,'R_E_P allocation'!$A$3:$D$983,4,0)</f>
        <v>104398.8</v>
      </c>
      <c r="H12" s="165">
        <f>VLOOKUP(FINAL_DATASET!$D12,'R_E_P allocation'!$A$3:$E$983,5,0)</f>
        <v>3.6764591237675591E-3</v>
      </c>
      <c r="I12" s="166">
        <f>VLOOKUP(FINAL_DATASET!$D12,'R_E_P allocation'!$A$3:$F$983,6,0)</f>
        <v>58193996.202114366</v>
      </c>
      <c r="J12" s="166">
        <f>VLOOKUP(FINAL_DATASET!$D12,'R_E_P allocation'!$A$3:$G$983,7,0)</f>
        <v>49009300.953606576</v>
      </c>
      <c r="K12" s="166">
        <f>VLOOKUP(FINAL_DATASET!$D12,'R_E_P allocation'!$A$3:$T$984,8,0)</f>
        <v>48485292.983802639</v>
      </c>
      <c r="L12" s="166">
        <f>VLOOKUP(FINAL_DATASET!$D12,'R_E_P allocation'!$A$3:$T$984,9,0)</f>
        <v>40465059.890414692</v>
      </c>
      <c r="M12" s="166">
        <f>VLOOKUP($D12,'R_E_P allocation'!$A$3:$T$984,'R_E_P allocation'!J$984,0)</f>
        <v>39198707.296721861</v>
      </c>
      <c r="N12" s="166">
        <f>VLOOKUP($D12,'R_E_P allocation'!$A$3:$T$984,'R_E_P allocation'!K$984,0)</f>
        <v>45712417.476923503</v>
      </c>
      <c r="O12" s="166">
        <f>VLOOKUP($D12,'R_E_P allocation'!$A$3:$T$984,'R_E_P allocation'!L$984,0)</f>
        <v>40261279.013268717</v>
      </c>
      <c r="P12" s="166">
        <f>VLOOKUP($D12,'R_E_P allocation'!$A$3:$T$984,'R_E_P allocation'!M$984,0)</f>
        <v>43769221.25556726</v>
      </c>
      <c r="Q12" s="166">
        <f>VLOOKUP($D12,'R_E_P allocation'!$A$3:$T$984,'R_E_P allocation'!N$984,0)</f>
        <v>35647097.723606326</v>
      </c>
      <c r="R12" s="166">
        <f>VLOOKUP($D12,'R_E_P allocation'!$A$3:$T$984,'R_E_P allocation'!O$984,0)</f>
        <v>32648607.674172718</v>
      </c>
      <c r="S12" s="166">
        <f>VLOOKUP($D12,'R_E_P allocation'!$A$3:$T$984,'R_E_P allocation'!P$984,0)</f>
        <v>502174.30439543404</v>
      </c>
      <c r="T12" s="166">
        <f>VLOOKUP($D12,'R_E_P allocation'!$A$3:$T$984,'R_E_P allocation'!Q$984,0)</f>
        <v>807845.620114394</v>
      </c>
      <c r="U12" s="166">
        <f>VLOOKUP($D12,'R_E_P allocation'!$A$3:$T$984,'R_E_P allocation'!R$984,0)</f>
        <v>997070.72032136924</v>
      </c>
      <c r="V12" s="166">
        <f>VLOOKUP($D12,'R_E_P allocation'!$A$3:$T$984,'R_E_P allocation'!S$984,0)</f>
        <v>-101890.43857298663</v>
      </c>
      <c r="W12" s="166">
        <f>VLOOKUP($D12,'R_E_P allocation'!$A$3:$T$984,'R_E_P allocation'!T$984,0)</f>
        <v>778734.06623639783</v>
      </c>
      <c r="X12" s="163">
        <v>110012</v>
      </c>
      <c r="Y12" s="162" t="s">
        <v>9</v>
      </c>
      <c r="Z12" s="162" t="s">
        <v>18</v>
      </c>
      <c r="AA12" s="162" t="s">
        <v>24</v>
      </c>
    </row>
    <row r="13" spans="1:27" ht="16.5" thickTop="1" thickBot="1">
      <c r="A13" s="161">
        <v>12</v>
      </c>
      <c r="B13" s="162" t="s">
        <v>7</v>
      </c>
      <c r="C13" s="163">
        <v>11</v>
      </c>
      <c r="D13" s="162" t="s">
        <v>28</v>
      </c>
      <c r="E13" s="162" t="str">
        <f>VLOOKUP(Table12[[#This Row],[BRANCH NAME]],'Branch Address-2'!$B$2:$D$981,2,0)</f>
        <v>Bancharampur, Brahmanbaria 3420</v>
      </c>
      <c r="F13" s="162" t="str">
        <f>VLOOKUP(Table12[[#This Row],[BRANCH NAME]],'Branch Address-2'!$B$2:$D$981,3,0)</f>
        <v>23.877915391102103, 90.84694846631689</v>
      </c>
      <c r="G13" s="164">
        <f>VLOOKUP(FINAL_DATASET!$D13,'R_E_P allocation'!$A$3:$D$983,4,0)</f>
        <v>298430</v>
      </c>
      <c r="H13" s="165">
        <f>VLOOKUP(FINAL_DATASET!$D13,'R_E_P allocation'!$A$3:$E$983,5,0)</f>
        <v>1.0509370761981485E-2</v>
      </c>
      <c r="I13" s="166">
        <f>VLOOKUP(FINAL_DATASET!$D13,'R_E_P allocation'!$A$3:$F$983,6,0)</f>
        <v>166350899.49881598</v>
      </c>
      <c r="J13" s="166">
        <f>VLOOKUP(FINAL_DATASET!$D13,'R_E_P allocation'!$A$3:$G$983,7,0)</f>
        <v>140095917.61193433</v>
      </c>
      <c r="K13" s="166">
        <f>VLOOKUP(FINAL_DATASET!$D13,'R_E_P allocation'!$A$3:$T$984,8,0)</f>
        <v>138598010.56292048</v>
      </c>
      <c r="L13" s="166">
        <f>VLOOKUP(FINAL_DATASET!$D13,'R_E_P allocation'!$A$3:$T$984,9,0)</f>
        <v>115671711.00718071</v>
      </c>
      <c r="M13" s="166">
        <f>VLOOKUP($D13,'R_E_P allocation'!$A$3:$T$984,'R_E_P allocation'!J$984,0)</f>
        <v>112051768.9720639</v>
      </c>
      <c r="N13" s="166">
        <f>VLOOKUP($D13,'R_E_P allocation'!$A$3:$T$984,'R_E_P allocation'!K$984,0)</f>
        <v>130671585.76188885</v>
      </c>
      <c r="O13" s="166">
        <f>VLOOKUP($D13,'R_E_P allocation'!$A$3:$T$984,'R_E_P allocation'!L$984,0)</f>
        <v>115089191.59923087</v>
      </c>
      <c r="P13" s="166">
        <f>VLOOKUP($D13,'R_E_P allocation'!$A$3:$T$984,'R_E_P allocation'!M$984,0)</f>
        <v>125116847.12179582</v>
      </c>
      <c r="Q13" s="166">
        <f>VLOOKUP($D13,'R_E_P allocation'!$A$3:$T$984,'R_E_P allocation'!N$984,0)</f>
        <v>101899287.86208113</v>
      </c>
      <c r="R13" s="166">
        <f>VLOOKUP($D13,'R_E_P allocation'!$A$3:$T$984,'R_E_P allocation'!O$984,0)</f>
        <v>93327930.859390765</v>
      </c>
      <c r="S13" s="166">
        <f>VLOOKUP($D13,'R_E_P allocation'!$A$3:$T$984,'R_E_P allocation'!P$984,0)</f>
        <v>1435494.2553049403</v>
      </c>
      <c r="T13" s="166">
        <f>VLOOKUP($D13,'R_E_P allocation'!$A$3:$T$984,'R_E_P allocation'!Q$984,0)</f>
        <v>2309273.3672296866</v>
      </c>
      <c r="U13" s="166">
        <f>VLOOKUP($D13,'R_E_P allocation'!$A$3:$T$984,'R_E_P allocation'!R$984,0)</f>
        <v>2850184.2460402441</v>
      </c>
      <c r="V13" s="166">
        <f>VLOOKUP($D13,'R_E_P allocation'!$A$3:$T$984,'R_E_P allocation'!S$984,0)</f>
        <v>-291259.70397491544</v>
      </c>
      <c r="W13" s="166">
        <f>VLOOKUP($D13,'R_E_P allocation'!$A$3:$T$984,'R_E_P allocation'!T$984,0)</f>
        <v>2226056.3089511395</v>
      </c>
      <c r="X13" s="163">
        <v>110013</v>
      </c>
      <c r="Y13" s="162" t="s">
        <v>9</v>
      </c>
      <c r="Z13" s="162" t="s">
        <v>18</v>
      </c>
      <c r="AA13" s="162" t="s">
        <v>29</v>
      </c>
    </row>
    <row r="14" spans="1:27" ht="16.5" thickTop="1" thickBot="1">
      <c r="A14" s="161">
        <v>13</v>
      </c>
      <c r="B14" s="162" t="s">
        <v>7</v>
      </c>
      <c r="C14" s="163">
        <v>11</v>
      </c>
      <c r="D14" s="162" t="s">
        <v>30</v>
      </c>
      <c r="E14" s="162" t="str">
        <f>VLOOKUP(Table12[[#This Row],[BRANCH NAME]],'Branch Address-2'!$B$2:$D$981,2,0)</f>
        <v>Nabinagar, Brahmanbaria 3410</v>
      </c>
      <c r="F14" s="162" t="str">
        <f>VLOOKUP(Table12[[#This Row],[BRANCH NAME]],'Branch Address-2'!$B$2:$D$981,3,0)</f>
        <v>23.85348344275541, 90.8472978625024</v>
      </c>
      <c r="G14" s="164">
        <f>VLOOKUP(FINAL_DATASET!$D14,'R_E_P allocation'!$A$3:$D$983,4,0)</f>
        <v>64157.34</v>
      </c>
      <c r="H14" s="165">
        <f>VLOOKUP(FINAL_DATASET!$D14,'R_E_P allocation'!$A$3:$E$983,5,0)</f>
        <v>2.259334762465252E-3</v>
      </c>
      <c r="I14" s="166">
        <f>VLOOKUP(FINAL_DATASET!$D14,'R_E_P allocation'!$A$3:$F$983,6,0)</f>
        <v>35762594.975208141</v>
      </c>
      <c r="J14" s="166">
        <f>VLOOKUP(FINAL_DATASET!$D14,'R_E_P allocation'!$A$3:$G$983,7,0)</f>
        <v>30118223.432097502</v>
      </c>
      <c r="K14" s="166">
        <f>VLOOKUP(FINAL_DATASET!$D14,'R_E_P allocation'!$A$3:$T$984,8,0)</f>
        <v>29796199.065137148</v>
      </c>
      <c r="L14" s="166">
        <f>VLOOKUP(FINAL_DATASET!$D14,'R_E_P allocation'!$A$3:$T$984,9,0)</f>
        <v>24867437.226382852</v>
      </c>
      <c r="M14" s="166">
        <f>VLOOKUP($D14,'R_E_P allocation'!$A$3:$T$984,'R_E_P allocation'!J$984,0)</f>
        <v>24089211.672895331</v>
      </c>
      <c r="N14" s="166">
        <f>VLOOKUP($D14,'R_E_P allocation'!$A$3:$T$984,'R_E_P allocation'!K$984,0)</f>
        <v>28092153.456638608</v>
      </c>
      <c r="O14" s="166">
        <f>VLOOKUP($D14,'R_E_P allocation'!$A$3:$T$984,'R_E_P allocation'!L$984,0)</f>
        <v>24742205.528120492</v>
      </c>
      <c r="P14" s="166">
        <f>VLOOKUP($D14,'R_E_P allocation'!$A$3:$T$984,'R_E_P allocation'!M$984,0)</f>
        <v>26897979.762493964</v>
      </c>
      <c r="Q14" s="166">
        <f>VLOOKUP($D14,'R_E_P allocation'!$A$3:$T$984,'R_E_P allocation'!N$984,0)</f>
        <v>21906602.07460849</v>
      </c>
      <c r="R14" s="166">
        <f>VLOOKUP($D14,'R_E_P allocation'!$A$3:$T$984,'R_E_P allocation'!O$984,0)</f>
        <v>20063907.085890912</v>
      </c>
      <c r="S14" s="166">
        <f>VLOOKUP($D14,'R_E_P allocation'!$A$3:$T$984,'R_E_P allocation'!P$984,0)</f>
        <v>308606.68500367203</v>
      </c>
      <c r="T14" s="166">
        <f>VLOOKUP($D14,'R_E_P allocation'!$A$3:$T$984,'R_E_P allocation'!Q$984,0)</f>
        <v>496454.2323972116</v>
      </c>
      <c r="U14" s="166">
        <f>VLOOKUP($D14,'R_E_P allocation'!$A$3:$T$984,'R_E_P allocation'!R$984,0)</f>
        <v>612740.80935511703</v>
      </c>
      <c r="V14" s="166">
        <f>VLOOKUP($D14,'R_E_P allocation'!$A$3:$T$984,'R_E_P allocation'!S$984,0)</f>
        <v>-62615.849131179835</v>
      </c>
      <c r="W14" s="166">
        <f>VLOOKUP($D14,'R_E_P allocation'!$A$3:$T$984,'R_E_P allocation'!T$984,0)</f>
        <v>478563.98978830304</v>
      </c>
      <c r="X14" s="163">
        <v>110014</v>
      </c>
      <c r="Y14" s="162" t="s">
        <v>9</v>
      </c>
      <c r="Z14" s="162" t="s">
        <v>18</v>
      </c>
      <c r="AA14" s="162" t="s">
        <v>19</v>
      </c>
    </row>
    <row r="15" spans="1:27" ht="16.5" thickTop="1" thickBot="1">
      <c r="A15" s="161">
        <v>14</v>
      </c>
      <c r="B15" s="162" t="s">
        <v>7</v>
      </c>
      <c r="C15" s="163">
        <v>11</v>
      </c>
      <c r="D15" s="162" t="s">
        <v>31</v>
      </c>
      <c r="E15" s="162" t="str">
        <f>VLOOKUP(Table12[[#This Row],[BRANCH NAME]],'Branch Address-2'!$B$2:$D$981,2,0)</f>
        <v>TA Road, Brahmanbaria 3400</v>
      </c>
      <c r="F15" s="162" t="str">
        <f>VLOOKUP(Table12[[#This Row],[BRANCH NAME]],'Branch Address-2'!$B$2:$D$981,3,0)</f>
        <v>23.971746543829717, 91.11105822000569</v>
      </c>
      <c r="G15" s="164">
        <f>VLOOKUP(FINAL_DATASET!$D15,'R_E_P allocation'!$A$3:$D$983,4,0)</f>
        <v>182697.9</v>
      </c>
      <c r="H15" s="165">
        <f>VLOOKUP(FINAL_DATASET!$D15,'R_E_P allocation'!$A$3:$E$983,5,0)</f>
        <v>6.4338034665932286E-3</v>
      </c>
      <c r="I15" s="166">
        <f>VLOOKUP(FINAL_DATASET!$D15,'R_E_P allocation'!$A$3:$F$983,6,0)</f>
        <v>101839493.35370015</v>
      </c>
      <c r="J15" s="166">
        <f>VLOOKUP(FINAL_DATASET!$D15,'R_E_P allocation'!$A$3:$G$983,7,0)</f>
        <v>85766276.6688115</v>
      </c>
      <c r="K15" s="166">
        <f>VLOOKUP(FINAL_DATASET!$D15,'R_E_P allocation'!$A$3:$T$984,8,0)</f>
        <v>84849262.721654624</v>
      </c>
      <c r="L15" s="166">
        <f>VLOOKUP(FINAL_DATASET!$D15,'R_E_P allocation'!$A$3:$T$984,9,0)</f>
        <v>70813854.808225721</v>
      </c>
      <c r="M15" s="166">
        <f>VLOOKUP($D15,'R_E_P allocation'!$A$3:$T$984,'R_E_P allocation'!J$984,0)</f>
        <v>68597737.769263253</v>
      </c>
      <c r="N15" s="166">
        <f>VLOOKUP($D15,'R_E_P allocation'!$A$3:$T$984,'R_E_P allocation'!K$984,0)</f>
        <v>79996730.584616125</v>
      </c>
      <c r="O15" s="166">
        <f>VLOOKUP($D15,'R_E_P allocation'!$A$3:$T$984,'R_E_P allocation'!L$984,0)</f>
        <v>70457238.273220256</v>
      </c>
      <c r="P15" s="166">
        <f>VLOOKUP($D15,'R_E_P allocation'!$A$3:$T$984,'R_E_P allocation'!M$984,0)</f>
        <v>76596137.197242707</v>
      </c>
      <c r="Q15" s="166">
        <f>VLOOKUP($D15,'R_E_P allocation'!$A$3:$T$984,'R_E_P allocation'!N$984,0)</f>
        <v>62382421.016311072</v>
      </c>
      <c r="R15" s="166">
        <f>VLOOKUP($D15,'R_E_P allocation'!$A$3:$T$984,'R_E_P allocation'!O$984,0)</f>
        <v>57135063.429802261</v>
      </c>
      <c r="S15" s="166">
        <f>VLOOKUP($D15,'R_E_P allocation'!$A$3:$T$984,'R_E_P allocation'!P$984,0)</f>
        <v>878805.03269200958</v>
      </c>
      <c r="T15" s="166">
        <f>VLOOKUP($D15,'R_E_P allocation'!$A$3:$T$984,'R_E_P allocation'!Q$984,0)</f>
        <v>1413729.8352001896</v>
      </c>
      <c r="U15" s="166">
        <f>VLOOKUP($D15,'R_E_P allocation'!$A$3:$T$984,'R_E_P allocation'!R$984,0)</f>
        <v>1744873.7605623961</v>
      </c>
      <c r="V15" s="166">
        <f>VLOOKUP($D15,'R_E_P allocation'!$A$3:$T$984,'R_E_P allocation'!S$984,0)</f>
        <v>-178308.26750272661</v>
      </c>
      <c r="W15" s="166">
        <f>VLOOKUP($D15,'R_E_P allocation'!$A$3:$T$984,'R_E_P allocation'!T$984,0)</f>
        <v>1362784.6159136961</v>
      </c>
      <c r="X15" s="163">
        <v>110015</v>
      </c>
      <c r="Y15" s="162" t="s">
        <v>9</v>
      </c>
      <c r="Z15" s="162" t="s">
        <v>18</v>
      </c>
      <c r="AA15" s="162" t="s">
        <v>24</v>
      </c>
    </row>
    <row r="16" spans="1:27" ht="16.5" thickTop="1" thickBot="1">
      <c r="A16" s="161">
        <v>15</v>
      </c>
      <c r="B16" s="162" t="s">
        <v>7</v>
      </c>
      <c r="C16" s="163">
        <v>11</v>
      </c>
      <c r="D16" s="162" t="s">
        <v>32</v>
      </c>
      <c r="E16" s="162" t="str">
        <f>VLOOKUP(Table12[[#This Row],[BRANCH NAME]],'Branch Address-2'!$B$2:$D$981,2,0)</f>
        <v>Chandura Bazar, Brahmanbaria 3432</v>
      </c>
      <c r="F16" s="162" t="str">
        <f>VLOOKUP(Table12[[#This Row],[BRANCH NAME]],'Branch Address-2'!$B$2:$D$981,3,0)</f>
        <v>24.05813120281777, 91.23437119756962</v>
      </c>
      <c r="G16" s="164">
        <f>VLOOKUP(FINAL_DATASET!$D16,'R_E_P allocation'!$A$3:$D$983,4,0)</f>
        <v>257247</v>
      </c>
      <c r="H16" s="165">
        <f>VLOOKUP(FINAL_DATASET!$D16,'R_E_P allocation'!$A$3:$E$983,5,0)</f>
        <v>9.0590895701084043E-3</v>
      </c>
      <c r="I16" s="166">
        <f>VLOOKUP(FINAL_DATASET!$D16,'R_E_P allocation'!$A$3:$F$983,6,0)</f>
        <v>143394664.89083508</v>
      </c>
      <c r="J16" s="166">
        <f>VLOOKUP(FINAL_DATASET!$D16,'R_E_P allocation'!$A$3:$G$983,7,0)</f>
        <v>120762840.59215651</v>
      </c>
      <c r="K16" s="166">
        <f>VLOOKUP(FINAL_DATASET!$D16,'R_E_P allocation'!$A$3:$T$984,8,0)</f>
        <v>119471643.0093476</v>
      </c>
      <c r="L16" s="166">
        <f>VLOOKUP(FINAL_DATASET!$D16,'R_E_P allocation'!$A$3:$T$984,9,0)</f>
        <v>99709146.672466621</v>
      </c>
      <c r="M16" s="166">
        <f>VLOOKUP($D16,'R_E_P allocation'!$A$3:$T$984,'R_E_P allocation'!J$984,0)</f>
        <v>96588752.514011726</v>
      </c>
      <c r="N16" s="166">
        <f>VLOOKUP($D16,'R_E_P allocation'!$A$3:$T$984,'R_E_P allocation'!K$984,0)</f>
        <v>112639055.80031705</v>
      </c>
      <c r="O16" s="166">
        <f>VLOOKUP($D16,'R_E_P allocation'!$A$3:$T$984,'R_E_P allocation'!L$984,0)</f>
        <v>99207014.279152036</v>
      </c>
      <c r="P16" s="166">
        <f>VLOOKUP($D16,'R_E_P allocation'!$A$3:$T$984,'R_E_P allocation'!M$984,0)</f>
        <v>107850864.76406731</v>
      </c>
      <c r="Q16" s="166">
        <f>VLOOKUP($D16,'R_E_P allocation'!$A$3:$T$984,'R_E_P allocation'!N$984,0)</f>
        <v>87837302.230529055</v>
      </c>
      <c r="R16" s="166">
        <f>VLOOKUP($D16,'R_E_P allocation'!$A$3:$T$984,'R_E_P allocation'!O$984,0)</f>
        <v>80448782.728900224</v>
      </c>
      <c r="S16" s="166">
        <f>VLOOKUP($D16,'R_E_P allocation'!$A$3:$T$984,'R_E_P allocation'!P$984,0)</f>
        <v>1237397.6835252151</v>
      </c>
      <c r="T16" s="166">
        <f>VLOOKUP($D16,'R_E_P allocation'!$A$3:$T$984,'R_E_P allocation'!Q$984,0)</f>
        <v>1990596.2734970856</v>
      </c>
      <c r="U16" s="166">
        <f>VLOOKUP($D16,'R_E_P allocation'!$A$3:$T$984,'R_E_P allocation'!R$984,0)</f>
        <v>2456862.0672891955</v>
      </c>
      <c r="V16" s="166">
        <f>VLOOKUP($D16,'R_E_P allocation'!$A$3:$T$984,'R_E_P allocation'!S$984,0)</f>
        <v>-251066.19665729004</v>
      </c>
      <c r="W16" s="166">
        <f>VLOOKUP($D16,'R_E_P allocation'!$A$3:$T$984,'R_E_P allocation'!T$984,0)</f>
        <v>1918863.0744521453</v>
      </c>
      <c r="X16" s="163">
        <v>110016</v>
      </c>
      <c r="Y16" s="162" t="s">
        <v>9</v>
      </c>
      <c r="Z16" s="162" t="s">
        <v>18</v>
      </c>
      <c r="AA16" s="162" t="s">
        <v>33</v>
      </c>
    </row>
    <row r="17" spans="1:27" ht="16.5" thickTop="1" thickBot="1">
      <c r="A17" s="161">
        <v>16</v>
      </c>
      <c r="B17" s="162" t="s">
        <v>7</v>
      </c>
      <c r="C17" s="163">
        <v>11</v>
      </c>
      <c r="D17" s="162" t="s">
        <v>34</v>
      </c>
      <c r="E17" s="162" t="str">
        <f>VLOOKUP(Table12[[#This Row],[BRANCH NAME]],'Branch Address-2'!$B$2:$D$981,2,0)</f>
        <v>Ashugaj Bazar, Brahmanbaria 3402</v>
      </c>
      <c r="F17" s="162" t="str">
        <f>VLOOKUP(Table12[[#This Row],[BRANCH NAME]],'Branch Address-2'!$B$2:$D$981,3,0)</f>
        <v>24.043730233465993, 91.00882246789558</v>
      </c>
      <c r="G17" s="164">
        <f>VLOOKUP(FINAL_DATASET!$D17,'R_E_P allocation'!$A$3:$D$983,4,0)</f>
        <v>66841.98</v>
      </c>
      <c r="H17" s="165">
        <f>VLOOKUP(FINAL_DATASET!$D17,'R_E_P allocation'!$A$3:$E$983,5,0)</f>
        <v>2.3538757842205917E-3</v>
      </c>
      <c r="I17" s="166">
        <f>VLOOKUP(FINAL_DATASET!$D17,'R_E_P allocation'!$A$3:$F$983,6,0)</f>
        <v>37259067.443895951</v>
      </c>
      <c r="J17" s="166">
        <f>VLOOKUP(FINAL_DATASET!$D17,'R_E_P allocation'!$A$3:$G$983,7,0)</f>
        <v>31378509.275537185</v>
      </c>
      <c r="K17" s="166">
        <f>VLOOKUP(FINAL_DATASET!$D17,'R_E_P allocation'!$A$3:$T$984,8,0)</f>
        <v>31043009.918863785</v>
      </c>
      <c r="L17" s="166">
        <f>VLOOKUP(FINAL_DATASET!$D17,'R_E_P allocation'!$A$3:$T$984,9,0)</f>
        <v>25908005.876445908</v>
      </c>
      <c r="M17" s="166">
        <f>VLOOKUP($D17,'R_E_P allocation'!$A$3:$T$984,'R_E_P allocation'!J$984,0)</f>
        <v>25097215.764485192</v>
      </c>
      <c r="N17" s="166">
        <f>VLOOKUP($D17,'R_E_P allocation'!$A$3:$T$984,'R_E_P allocation'!K$984,0)</f>
        <v>29267659.156467039</v>
      </c>
      <c r="O17" s="166">
        <f>VLOOKUP($D17,'R_E_P allocation'!$A$3:$T$984,'R_E_P allocation'!L$984,0)</f>
        <v>25777533.904406253</v>
      </c>
      <c r="P17" s="166">
        <f>VLOOKUP($D17,'R_E_P allocation'!$A$3:$T$984,'R_E_P allocation'!M$984,0)</f>
        <v>28023515.708803181</v>
      </c>
      <c r="Q17" s="166">
        <f>VLOOKUP($D17,'R_E_P allocation'!$A$3:$T$984,'R_E_P allocation'!N$984,0)</f>
        <v>22823275.680365477</v>
      </c>
      <c r="R17" s="166">
        <f>VLOOKUP($D17,'R_E_P allocation'!$A$3:$T$984,'R_E_P allocation'!O$984,0)</f>
        <v>20903473.80606769</v>
      </c>
      <c r="S17" s="166">
        <f>VLOOKUP($D17,'R_E_P allocation'!$A$3:$T$984,'R_E_P allocation'!P$984,0)</f>
        <v>321520.21681200853</v>
      </c>
      <c r="T17" s="166">
        <f>VLOOKUP($D17,'R_E_P allocation'!$A$3:$T$984,'R_E_P allocation'!Q$984,0)</f>
        <v>517228.17487149208</v>
      </c>
      <c r="U17" s="166">
        <f>VLOOKUP($D17,'R_E_P allocation'!$A$3:$T$984,'R_E_P allocation'!R$984,0)</f>
        <v>638380.72033688659</v>
      </c>
      <c r="V17" s="166">
        <f>VLOOKUP($D17,'R_E_P allocation'!$A$3:$T$984,'R_E_P allocation'!S$984,0)</f>
        <v>-65235.986019827826</v>
      </c>
      <c r="W17" s="166">
        <f>VLOOKUP($D17,'R_E_P allocation'!$A$3:$T$984,'R_E_P allocation'!T$984,0)</f>
        <v>498589.32172296982</v>
      </c>
      <c r="X17" s="163">
        <v>110017</v>
      </c>
      <c r="Y17" s="162" t="s">
        <v>9</v>
      </c>
      <c r="Z17" s="162" t="s">
        <v>18</v>
      </c>
      <c r="AA17" s="162" t="s">
        <v>26</v>
      </c>
    </row>
    <row r="18" spans="1:27" ht="16.5" thickTop="1" thickBot="1">
      <c r="A18" s="161">
        <v>17</v>
      </c>
      <c r="B18" s="162" t="s">
        <v>7</v>
      </c>
      <c r="C18" s="163">
        <v>11</v>
      </c>
      <c r="D18" s="162" t="s">
        <v>35</v>
      </c>
      <c r="E18" s="162" t="str">
        <f>VLOOKUP(Table12[[#This Row],[BRANCH NAME]],'Branch Address-2'!$B$2:$D$981,2,0)</f>
        <v>Kasba, Brahmanbaria 3460</v>
      </c>
      <c r="F18" s="162" t="str">
        <f>VLOOKUP(Table12[[#This Row],[BRANCH NAME]],'Branch Address-2'!$B$2:$D$981,3,0)</f>
        <v>23.74599987157141, 91.14782991021688</v>
      </c>
      <c r="G18" s="164">
        <f>VLOOKUP(FINAL_DATASET!$D18,'R_E_P allocation'!$A$3:$D$983,4,0)</f>
        <v>319221</v>
      </c>
      <c r="H18" s="165">
        <f>VLOOKUP(FINAL_DATASET!$D18,'R_E_P allocation'!$A$3:$E$983,5,0)</f>
        <v>1.1241536856249344E-2</v>
      </c>
      <c r="I18" s="166">
        <f>VLOOKUP(FINAL_DATASET!$D18,'R_E_P allocation'!$A$3:$F$983,6,0)</f>
        <v>177940222.12549523</v>
      </c>
      <c r="J18" s="166">
        <f>VLOOKUP(FINAL_DATASET!$D18,'R_E_P allocation'!$A$3:$G$983,7,0)</f>
        <v>149856110.02915019</v>
      </c>
      <c r="K18" s="166">
        <f>VLOOKUP(FINAL_DATASET!$D18,'R_E_P allocation'!$A$3:$T$984,8,0)</f>
        <v>148253846.89845538</v>
      </c>
      <c r="L18" s="166">
        <f>VLOOKUP(FINAL_DATASET!$D18,'R_E_P allocation'!$A$3:$T$984,9,0)</f>
        <v>123730319.53698768</v>
      </c>
      <c r="M18" s="166">
        <f>VLOOKUP($D18,'R_E_P allocation'!$A$3:$T$984,'R_E_P allocation'!J$984,0)</f>
        <v>119858183.63780856</v>
      </c>
      <c r="N18" s="166">
        <f>VLOOKUP($D18,'R_E_P allocation'!$A$3:$T$984,'R_E_P allocation'!K$984,0)</f>
        <v>139775204.49852869</v>
      </c>
      <c r="O18" s="166">
        <f>VLOOKUP($D18,'R_E_P allocation'!$A$3:$T$984,'R_E_P allocation'!L$984,0)</f>
        <v>123107217.20838414</v>
      </c>
      <c r="P18" s="166">
        <f>VLOOKUP($D18,'R_E_P allocation'!$A$3:$T$984,'R_E_P allocation'!M$984,0)</f>
        <v>133833478.72220212</v>
      </c>
      <c r="Q18" s="166">
        <f>VLOOKUP($D18,'R_E_P allocation'!$A$3:$T$984,'R_E_P allocation'!N$984,0)</f>
        <v>108998400.19643266</v>
      </c>
      <c r="R18" s="166">
        <f>VLOOKUP($D18,'R_E_P allocation'!$A$3:$T$984,'R_E_P allocation'!O$984,0)</f>
        <v>99829894.504123509</v>
      </c>
      <c r="S18" s="166">
        <f>VLOOKUP($D18,'R_E_P allocation'!$A$3:$T$984,'R_E_P allocation'!P$984,0)</f>
        <v>1535502.166915854</v>
      </c>
      <c r="T18" s="166">
        <f>VLOOKUP($D18,'R_E_P allocation'!$A$3:$T$984,'R_E_P allocation'!Q$984,0)</f>
        <v>2470155.6598211569</v>
      </c>
      <c r="U18" s="166">
        <f>VLOOKUP($D18,'R_E_P allocation'!$A$3:$T$984,'R_E_P allocation'!R$984,0)</f>
        <v>3048750.679238725</v>
      </c>
      <c r="V18" s="166">
        <f>VLOOKUP($D18,'R_E_P allocation'!$A$3:$T$984,'R_E_P allocation'!S$984,0)</f>
        <v>-311551.16430176754</v>
      </c>
      <c r="W18" s="166">
        <f>VLOOKUP($D18,'R_E_P allocation'!$A$3:$T$984,'R_E_P allocation'!T$984,0)</f>
        <v>2381141.0414492232</v>
      </c>
      <c r="X18" s="163">
        <v>110018</v>
      </c>
      <c r="Y18" s="162" t="s">
        <v>9</v>
      </c>
      <c r="Z18" s="162" t="s">
        <v>18</v>
      </c>
      <c r="AA18" s="162" t="s">
        <v>35</v>
      </c>
    </row>
    <row r="19" spans="1:27" ht="16.5" thickTop="1" thickBot="1">
      <c r="A19" s="161">
        <v>18</v>
      </c>
      <c r="B19" s="162" t="s">
        <v>7</v>
      </c>
      <c r="C19" s="163">
        <v>11</v>
      </c>
      <c r="D19" s="162" t="s">
        <v>36</v>
      </c>
      <c r="E19" s="162" t="str">
        <f>VLOOKUP(Table12[[#This Row],[BRANCH NAME]],'Branch Address-2'!$B$2:$D$981,2,0)</f>
        <v>Nabinagar, Brahmanbaria 3410</v>
      </c>
      <c r="F19" s="162" t="str">
        <f>VLOOKUP(Table12[[#This Row],[BRANCH NAME]],'Branch Address-2'!$B$2:$D$981,3,0)</f>
        <v>25.062896186666443, 90.02181796850499</v>
      </c>
      <c r="G19" s="164">
        <f>VLOOKUP(FINAL_DATASET!$D19,'R_E_P allocation'!$A$3:$D$983,4,0)</f>
        <v>59222.16</v>
      </c>
      <c r="H19" s="165">
        <f>VLOOKUP(FINAL_DATASET!$D19,'R_E_P allocation'!$A$3:$E$983,5,0)</f>
        <v>2.0855397807371559E-3</v>
      </c>
      <c r="I19" s="166">
        <f>VLOOKUP(FINAL_DATASET!$D19,'R_E_P allocation'!$A$3:$F$983,6,0)</f>
        <v>33011626.130961362</v>
      </c>
      <c r="J19" s="166">
        <f>VLOOKUP(FINAL_DATASET!$D19,'R_E_P allocation'!$A$3:$G$983,7,0)</f>
        <v>27801437.014243852</v>
      </c>
      <c r="K19" s="166">
        <f>VLOOKUP(FINAL_DATASET!$D19,'R_E_P allocation'!$A$3:$T$984,8,0)</f>
        <v>27504183.752434295</v>
      </c>
      <c r="L19" s="166">
        <f>VLOOKUP(FINAL_DATASET!$D19,'R_E_P allocation'!$A$3:$T$984,9,0)</f>
        <v>22954557.439738017</v>
      </c>
      <c r="M19" s="166">
        <f>VLOOKUP($D19,'R_E_P allocation'!$A$3:$T$984,'R_E_P allocation'!J$984,0)</f>
        <v>22236195.390364923</v>
      </c>
      <c r="N19" s="166">
        <f>VLOOKUP($D19,'R_E_P allocation'!$A$3:$T$984,'R_E_P allocation'!K$984,0)</f>
        <v>25931218.575358719</v>
      </c>
      <c r="O19" s="166">
        <f>VLOOKUP($D19,'R_E_P allocation'!$A$3:$T$984,'R_E_P allocation'!L$984,0)</f>
        <v>22838958.9490343</v>
      </c>
      <c r="P19" s="166">
        <f>VLOOKUP($D19,'R_E_P allocation'!$A$3:$T$984,'R_E_P allocation'!M$984,0)</f>
        <v>24828904.396148279</v>
      </c>
      <c r="Q19" s="166">
        <f>VLOOKUP($D19,'R_E_P allocation'!$A$3:$T$984,'R_E_P allocation'!N$984,0)</f>
        <v>20221478.838100147</v>
      </c>
      <c r="R19" s="166">
        <f>VLOOKUP($D19,'R_E_P allocation'!$A$3:$T$984,'R_E_P allocation'!O$984,0)</f>
        <v>18520529.617745459</v>
      </c>
      <c r="S19" s="166">
        <f>VLOOKUP($D19,'R_E_P allocation'!$A$3:$T$984,'R_E_P allocation'!P$984,0)</f>
        <v>284867.7092341588</v>
      </c>
      <c r="T19" s="166">
        <f>VLOOKUP($D19,'R_E_P allocation'!$A$3:$T$984,'R_E_P allocation'!Q$984,0)</f>
        <v>458265.44528973382</v>
      </c>
      <c r="U19" s="166">
        <f>VLOOKUP($D19,'R_E_P allocation'!$A$3:$T$984,'R_E_P allocation'!R$984,0)</f>
        <v>565606.90094318497</v>
      </c>
      <c r="V19" s="166">
        <f>VLOOKUP($D19,'R_E_P allocation'!$A$3:$T$984,'R_E_P allocation'!S$984,0)</f>
        <v>-57799.245351858313</v>
      </c>
      <c r="W19" s="166">
        <f>VLOOKUP($D19,'R_E_P allocation'!$A$3:$T$984,'R_E_P allocation'!T$984,0)</f>
        <v>441751.37518920284</v>
      </c>
      <c r="X19" s="163">
        <v>110019</v>
      </c>
      <c r="Y19" s="162" t="s">
        <v>9</v>
      </c>
      <c r="Z19" s="162" t="s">
        <v>18</v>
      </c>
      <c r="AA19" s="162" t="s">
        <v>19</v>
      </c>
    </row>
    <row r="20" spans="1:27" ht="16.5" thickTop="1" thickBot="1">
      <c r="A20" s="161">
        <v>19</v>
      </c>
      <c r="B20" s="162" t="s">
        <v>7</v>
      </c>
      <c r="C20" s="163">
        <v>11</v>
      </c>
      <c r="D20" s="162" t="s">
        <v>37</v>
      </c>
      <c r="E20" s="162" t="str">
        <f>VLOOKUP(Table12[[#This Row],[BRANCH NAME]],'Branch Address-2'!$B$2:$D$981,2,0)</f>
        <v>Sarak Bazar, Akhaura, Brahmanbaria 3450</v>
      </c>
      <c r="F20" s="162" t="str">
        <f>VLOOKUP(Table12[[#This Row],[BRANCH NAME]],'Branch Address-2'!$B$2:$D$981,3,0)</f>
        <v>23.97485940338975, 91.1096754376352</v>
      </c>
      <c r="G20" s="164">
        <f>VLOOKUP(FINAL_DATASET!$D20,'R_E_P allocation'!$A$3:$D$983,4,0)</f>
        <v>145215</v>
      </c>
      <c r="H20" s="165">
        <f>VLOOKUP(FINAL_DATASET!$D20,'R_E_P allocation'!$A$3:$E$983,5,0)</f>
        <v>5.1138232590595498E-3</v>
      </c>
      <c r="I20" s="166">
        <f>VLOOKUP(FINAL_DATASET!$D20,'R_E_P allocation'!$A$3:$F$983,6,0)</f>
        <v>80945769.093993783</v>
      </c>
      <c r="J20" s="166">
        <f>VLOOKUP(FINAL_DATASET!$D20,'R_E_P allocation'!$A$3:$G$983,7,0)</f>
        <v>68170186.227983266</v>
      </c>
      <c r="K20" s="166">
        <f>VLOOKUP(FINAL_DATASET!$D20,'R_E_P allocation'!$A$3:$T$984,8,0)</f>
        <v>67441309.867957309</v>
      </c>
      <c r="L20" s="166">
        <f>VLOOKUP(FINAL_DATASET!$D20,'R_E_P allocation'!$A$3:$T$984,9,0)</f>
        <v>56285452.246448904</v>
      </c>
      <c r="M20" s="166">
        <f>VLOOKUP($D20,'R_E_P allocation'!$A$3:$T$984,'R_E_P allocation'!J$984,0)</f>
        <v>54524001.043052845</v>
      </c>
      <c r="N20" s="166">
        <f>VLOOKUP($D20,'R_E_P allocation'!$A$3:$T$984,'R_E_P allocation'!K$984,0)</f>
        <v>63584339.129486606</v>
      </c>
      <c r="O20" s="166">
        <f>VLOOKUP($D20,'R_E_P allocation'!$A$3:$T$984,'R_E_P allocation'!L$984,0)</f>
        <v>56002000.328661032</v>
      </c>
      <c r="P20" s="166">
        <f>VLOOKUP($D20,'R_E_P allocation'!$A$3:$T$984,'R_E_P allocation'!M$984,0)</f>
        <v>60881422.627723686</v>
      </c>
      <c r="Q20" s="166">
        <f>VLOOKUP($D20,'R_E_P allocation'!$A$3:$T$984,'R_E_P allocation'!N$984,0)</f>
        <v>49583839.047321357</v>
      </c>
      <c r="R20" s="166">
        <f>VLOOKUP($D20,'R_E_P allocation'!$A$3:$T$984,'R_E_P allocation'!O$984,0)</f>
        <v>45413046.542728379</v>
      </c>
      <c r="S20" s="166">
        <f>VLOOKUP($D20,'R_E_P allocation'!$A$3:$T$984,'R_E_P allocation'!P$984,0)</f>
        <v>698506.51169154211</v>
      </c>
      <c r="T20" s="166">
        <f>VLOOKUP($D20,'R_E_P allocation'!$A$3:$T$984,'R_E_P allocation'!Q$984,0)</f>
        <v>1123684.3883733505</v>
      </c>
      <c r="U20" s="166">
        <f>VLOOKUP($D20,'R_E_P allocation'!$A$3:$T$984,'R_E_P allocation'!R$984,0)</f>
        <v>1386889.7406049462</v>
      </c>
      <c r="V20" s="166">
        <f>VLOOKUP($D20,'R_E_P allocation'!$A$3:$T$984,'R_E_P allocation'!S$984,0)</f>
        <v>-141725.9588939361</v>
      </c>
      <c r="W20" s="166">
        <f>VLOOKUP($D20,'R_E_P allocation'!$A$3:$T$984,'R_E_P allocation'!T$984,0)</f>
        <v>1083191.2572607973</v>
      </c>
      <c r="X20" s="163">
        <v>110020</v>
      </c>
      <c r="Y20" s="162" t="s">
        <v>9</v>
      </c>
      <c r="Z20" s="162" t="s">
        <v>18</v>
      </c>
      <c r="AA20" s="162" t="s">
        <v>37</v>
      </c>
    </row>
    <row r="21" spans="1:27" ht="16.5" thickTop="1" thickBot="1">
      <c r="A21" s="161">
        <v>20</v>
      </c>
      <c r="B21" s="162" t="s">
        <v>7</v>
      </c>
      <c r="C21" s="163">
        <v>11</v>
      </c>
      <c r="D21" s="162" t="s">
        <v>38</v>
      </c>
      <c r="E21" s="162" t="str">
        <f>VLOOKUP(Table12[[#This Row],[BRANCH NAME]],'Branch Address-2'!$B$2:$D$981,2,0)</f>
        <v>Baburhat Bazar, Chandpur 3602</v>
      </c>
      <c r="F21" s="162" t="str">
        <f>VLOOKUP(Table12[[#This Row],[BRANCH NAME]],'Branch Address-2'!$B$2:$D$981,3,0)</f>
        <v>23.258199989147307, 90.69490828296618</v>
      </c>
      <c r="G21" s="164">
        <f>VLOOKUP(FINAL_DATASET!$D21,'R_E_P allocation'!$A$3:$D$983,4,0)</f>
        <v>79206.23</v>
      </c>
      <c r="H21" s="165">
        <f>VLOOKUP(FINAL_DATASET!$D21,'R_E_P allocation'!$A$3:$E$983,5,0)</f>
        <v>2.7892894069925299E-3</v>
      </c>
      <c r="I21" s="166">
        <f>VLOOKUP(FINAL_DATASET!$D21,'R_E_P allocation'!$A$3:$F$983,6,0)</f>
        <v>44151149.704822242</v>
      </c>
      <c r="J21" s="166">
        <f>VLOOKUP(FINAL_DATASET!$D21,'R_E_P allocation'!$A$3:$G$983,7,0)</f>
        <v>37182821.674871564</v>
      </c>
      <c r="K21" s="166">
        <f>VLOOKUP(FINAL_DATASET!$D21,'R_E_P allocation'!$A$3:$T$984,8,0)</f>
        <v>36785262.547964707</v>
      </c>
      <c r="L21" s="166">
        <f>VLOOKUP(FINAL_DATASET!$D21,'R_E_P allocation'!$A$3:$T$984,9,0)</f>
        <v>30700399.244473699</v>
      </c>
      <c r="M21" s="166">
        <f>VLOOKUP($D21,'R_E_P allocation'!$A$3:$T$984,'R_E_P allocation'!J$984,0)</f>
        <v>29739631.354448803</v>
      </c>
      <c r="N21" s="166">
        <f>VLOOKUP($D21,'R_E_P allocation'!$A$3:$T$984,'R_E_P allocation'!K$984,0)</f>
        <v>34681512.168082602</v>
      </c>
      <c r="O21" s="166">
        <f>VLOOKUP($D21,'R_E_P allocation'!$A$3:$T$984,'R_E_P allocation'!L$984,0)</f>
        <v>30545792.917343255</v>
      </c>
      <c r="P21" s="166">
        <f>VLOOKUP($D21,'R_E_P allocation'!$A$3:$T$984,'R_E_P allocation'!M$984,0)</f>
        <v>33207230.405803021</v>
      </c>
      <c r="Q21" s="166">
        <f>VLOOKUP($D21,'R_E_P allocation'!$A$3:$T$984,'R_E_P allocation'!N$984,0)</f>
        <v>27045063.938746795</v>
      </c>
      <c r="R21" s="166">
        <f>VLOOKUP($D21,'R_E_P allocation'!$A$3:$T$984,'R_E_P allocation'!O$984,0)</f>
        <v>24770142.268113133</v>
      </c>
      <c r="S21" s="166">
        <f>VLOOKUP($D21,'R_E_P allocation'!$A$3:$T$984,'R_E_P allocation'!P$984,0)</f>
        <v>380994.16328573466</v>
      </c>
      <c r="T21" s="166">
        <f>VLOOKUP($D21,'R_E_P allocation'!$A$3:$T$984,'R_E_P allocation'!Q$984,0)</f>
        <v>612903.65398139937</v>
      </c>
      <c r="U21" s="166">
        <f>VLOOKUP($D21,'R_E_P allocation'!$A$3:$T$984,'R_E_P allocation'!R$984,0)</f>
        <v>756466.67203109653</v>
      </c>
      <c r="V21" s="166">
        <f>VLOOKUP($D21,'R_E_P allocation'!$A$3:$T$984,'R_E_P allocation'!S$984,0)</f>
        <v>-77303.163565221534</v>
      </c>
      <c r="W21" s="166">
        <f>VLOOKUP($D21,'R_E_P allocation'!$A$3:$T$984,'R_E_P allocation'!T$984,0)</f>
        <v>590817.03581990744</v>
      </c>
      <c r="X21" s="163">
        <v>110021</v>
      </c>
      <c r="Y21" s="162" t="s">
        <v>9</v>
      </c>
      <c r="Z21" s="162" t="s">
        <v>15</v>
      </c>
      <c r="AA21" s="162" t="s">
        <v>39</v>
      </c>
    </row>
    <row r="22" spans="1:27" ht="16.5" thickTop="1" thickBot="1">
      <c r="A22" s="161">
        <v>21</v>
      </c>
      <c r="B22" s="162" t="s">
        <v>7</v>
      </c>
      <c r="C22" s="163">
        <v>11</v>
      </c>
      <c r="D22" s="162" t="s">
        <v>40</v>
      </c>
      <c r="E22" s="162" t="str">
        <f>VLOOKUP(Table12[[#This Row],[BRANCH NAME]],'Branch Address-2'!$B$2:$D$981,2,0)</f>
        <v>Badarpur, Beltali Bazar Matlab North, Chandpur 3640</v>
      </c>
      <c r="F22" s="162" t="str">
        <f>VLOOKUP(Table12[[#This Row],[BRANCH NAME]],'Branch Address-2'!$B$2:$D$981,3,0)</f>
        <v>23.34610223749626, 90.70696928137234</v>
      </c>
      <c r="G22" s="164">
        <f>VLOOKUP(FINAL_DATASET!$D22,'R_E_P allocation'!$A$3:$D$983,4,0)</f>
        <v>82827.92</v>
      </c>
      <c r="H22" s="165">
        <f>VLOOKUP(FINAL_DATASET!$D22,'R_E_P allocation'!$A$3:$E$983,5,0)</f>
        <v>2.9168291415867758E-3</v>
      </c>
      <c r="I22" s="166">
        <f>VLOOKUP(FINAL_DATASET!$D22,'R_E_P allocation'!$A$3:$F$983,6,0)</f>
        <v>46169952.738049023</v>
      </c>
      <c r="J22" s="166">
        <f>VLOOKUP(FINAL_DATASET!$D22,'R_E_P allocation'!$A$3:$G$983,7,0)</f>
        <v>38882999.216861196</v>
      </c>
      <c r="K22" s="166">
        <f>VLOOKUP(FINAL_DATASET!$D22,'R_E_P allocation'!$A$3:$T$984,8,0)</f>
        <v>38467261.773497075</v>
      </c>
      <c r="L22" s="166">
        <f>VLOOKUP(FINAL_DATASET!$D22,'R_E_P allocation'!$A$3:$T$984,9,0)</f>
        <v>32104169.237562858</v>
      </c>
      <c r="M22" s="166">
        <f>VLOOKUP($D22,'R_E_P allocation'!$A$3:$T$984,'R_E_P allocation'!J$984,0)</f>
        <v>31099470.416099556</v>
      </c>
      <c r="N22" s="166">
        <f>VLOOKUP($D22,'R_E_P allocation'!$A$3:$T$984,'R_E_P allocation'!K$984,0)</f>
        <v>36267317.80236192</v>
      </c>
      <c r="O22" s="166">
        <f>VLOOKUP($D22,'R_E_P allocation'!$A$3:$T$984,'R_E_P allocation'!L$984,0)</f>
        <v>31942493.565143473</v>
      </c>
      <c r="P22" s="166">
        <f>VLOOKUP($D22,'R_E_P allocation'!$A$3:$T$984,'R_E_P allocation'!M$984,0)</f>
        <v>34725624.783219963</v>
      </c>
      <c r="Q22" s="166">
        <f>VLOOKUP($D22,'R_E_P allocation'!$A$3:$T$984,'R_E_P allocation'!N$984,0)</f>
        <v>28281694.411076054</v>
      </c>
      <c r="R22" s="166">
        <f>VLOOKUP($D22,'R_E_P allocation'!$A$3:$T$984,'R_E_P allocation'!O$984,0)</f>
        <v>25902752.374048017</v>
      </c>
      <c r="S22" s="166">
        <f>VLOOKUP($D22,'R_E_P allocation'!$A$3:$T$984,'R_E_P allocation'!P$984,0)</f>
        <v>398415.04989061813</v>
      </c>
      <c r="T22" s="166">
        <f>VLOOKUP($D22,'R_E_P allocation'!$A$3:$T$984,'R_E_P allocation'!Q$984,0)</f>
        <v>640928.55851969006</v>
      </c>
      <c r="U22" s="166">
        <f>VLOOKUP($D22,'R_E_P allocation'!$A$3:$T$984,'R_E_P allocation'!R$984,0)</f>
        <v>791055.96862340125</v>
      </c>
      <c r="V22" s="166">
        <f>VLOOKUP($D22,'R_E_P allocation'!$A$3:$T$984,'R_E_P allocation'!S$984,0)</f>
        <v>-80837.836209690635</v>
      </c>
      <c r="W22" s="166">
        <f>VLOOKUP($D22,'R_E_P allocation'!$A$3:$T$984,'R_E_P allocation'!T$984,0)</f>
        <v>617832.03388834989</v>
      </c>
      <c r="X22" s="163">
        <v>110022</v>
      </c>
      <c r="Y22" s="162" t="s">
        <v>9</v>
      </c>
      <c r="Z22" s="162" t="s">
        <v>15</v>
      </c>
      <c r="AA22" s="162" t="s">
        <v>41</v>
      </c>
    </row>
    <row r="23" spans="1:27" ht="16.5" thickTop="1" thickBot="1">
      <c r="A23" s="161">
        <v>22</v>
      </c>
      <c r="B23" s="162" t="s">
        <v>7</v>
      </c>
      <c r="C23" s="163">
        <v>11</v>
      </c>
      <c r="D23" s="162" t="s">
        <v>42</v>
      </c>
      <c r="E23" s="162" t="str">
        <f>VLOOKUP(Table12[[#This Row],[BRANCH NAME]],'Branch Address-2'!$B$2:$D$981,2,0)</f>
        <v>South Balia, Bakharpur, Chandpur 3651</v>
      </c>
      <c r="F23" s="162" t="str">
        <f>VLOOKUP(Table12[[#This Row],[BRANCH NAME]],'Branch Address-2'!$B$2:$D$981,3,0)</f>
        <v>23.20931193415937, 90.73898432618105</v>
      </c>
      <c r="G23" s="164">
        <f>VLOOKUP(FINAL_DATASET!$D23,'R_E_P allocation'!$A$3:$D$983,4,0)</f>
        <v>69887.850000000006</v>
      </c>
      <c r="H23" s="165">
        <f>VLOOKUP(FINAL_DATASET!$D23,'R_E_P allocation'!$A$3:$E$983,5,0)</f>
        <v>2.4611377120522327E-3</v>
      </c>
      <c r="I23" s="166">
        <f>VLOOKUP(FINAL_DATASET!$D23,'R_E_P allocation'!$A$3:$F$983,6,0)</f>
        <v>38956896.798372574</v>
      </c>
      <c r="J23" s="166">
        <f>VLOOKUP(FINAL_DATASET!$D23,'R_E_P allocation'!$A$3:$G$983,7,0)</f>
        <v>32808372.066063147</v>
      </c>
      <c r="K23" s="166">
        <f>VLOOKUP(FINAL_DATASET!$D23,'R_E_P allocation'!$A$3:$T$984,8,0)</f>
        <v>32457584.601145335</v>
      </c>
      <c r="L23" s="166">
        <f>VLOOKUP(FINAL_DATASET!$D23,'R_E_P allocation'!$A$3:$T$984,9,0)</f>
        <v>27088587.568653267</v>
      </c>
      <c r="M23" s="166">
        <f>VLOOKUP($D23,'R_E_P allocation'!$A$3:$T$984,'R_E_P allocation'!J$984,0)</f>
        <v>26240851.195101887</v>
      </c>
      <c r="N23" s="166">
        <f>VLOOKUP($D23,'R_E_P allocation'!$A$3:$T$984,'R_E_P allocation'!K$984,0)</f>
        <v>30601334.265955243</v>
      </c>
      <c r="O23" s="166">
        <f>VLOOKUP($D23,'R_E_P allocation'!$A$3:$T$984,'R_E_P allocation'!L$984,0)</f>
        <v>26952170.22118523</v>
      </c>
      <c r="P23" s="166">
        <f>VLOOKUP($D23,'R_E_P allocation'!$A$3:$T$984,'R_E_P allocation'!M$984,0)</f>
        <v>29300497.416885026</v>
      </c>
      <c r="Q23" s="166">
        <f>VLOOKUP($D23,'R_E_P allocation'!$A$3:$T$984,'R_E_P allocation'!N$984,0)</f>
        <v>23863291.710658941</v>
      </c>
      <c r="R23" s="166">
        <f>VLOOKUP($D23,'R_E_P allocation'!$A$3:$T$984,'R_E_P allocation'!O$984,0)</f>
        <v>21856007.883629236</v>
      </c>
      <c r="S23" s="166">
        <f>VLOOKUP($D23,'R_E_P allocation'!$A$3:$T$984,'R_E_P allocation'!P$984,0)</f>
        <v>336171.32054623653</v>
      </c>
      <c r="T23" s="166">
        <f>VLOOKUP($D23,'R_E_P allocation'!$A$3:$T$984,'R_E_P allocation'!Q$984,0)</f>
        <v>540797.34174829361</v>
      </c>
      <c r="U23" s="166">
        <f>VLOOKUP($D23,'R_E_P allocation'!$A$3:$T$984,'R_E_P allocation'!R$984,0)</f>
        <v>667470.59296861466</v>
      </c>
      <c r="V23" s="166">
        <f>VLOOKUP($D23,'R_E_P allocation'!$A$3:$T$984,'R_E_P allocation'!S$984,0)</f>
        <v>-68208.673734019016</v>
      </c>
      <c r="W23" s="166">
        <f>VLOOKUP($D23,'R_E_P allocation'!$A$3:$T$984,'R_E_P allocation'!T$984,0)</f>
        <v>521309.14925285964</v>
      </c>
      <c r="X23" s="163">
        <v>110023</v>
      </c>
      <c r="Y23" s="162" t="s">
        <v>9</v>
      </c>
      <c r="Z23" s="162" t="s">
        <v>15</v>
      </c>
      <c r="AA23" s="162" t="s">
        <v>39</v>
      </c>
    </row>
    <row r="24" spans="1:27" ht="16.5" thickTop="1" thickBot="1">
      <c r="A24" s="161">
        <v>23</v>
      </c>
      <c r="B24" s="162" t="s">
        <v>7</v>
      </c>
      <c r="C24" s="163">
        <v>11</v>
      </c>
      <c r="D24" s="162" t="s">
        <v>43</v>
      </c>
      <c r="E24" s="162" t="str">
        <f>VLOOKUP(Table12[[#This Row],[BRANCH NAME]],'Branch Address-2'!$B$2:$D$981,2,0)</f>
        <v>Hajiganj East Bazar, Hajiganj, Chandpur 3610</v>
      </c>
      <c r="F24" s="162" t="str">
        <f>VLOOKUP(Table12[[#This Row],[BRANCH NAME]],'Branch Address-2'!$B$2:$D$981,3,0)</f>
        <v>23.251519575193004, 90.8534570543878</v>
      </c>
      <c r="G24" s="164">
        <f>VLOOKUP(FINAL_DATASET!$D24,'R_E_P allocation'!$A$3:$D$983,4,0)</f>
        <v>155324.19</v>
      </c>
      <c r="H24" s="165">
        <f>VLOOKUP(FINAL_DATASET!$D24,'R_E_P allocation'!$A$3:$E$983,5,0)</f>
        <v>5.4698237476609492E-3</v>
      </c>
      <c r="I24" s="166">
        <f>VLOOKUP(FINAL_DATASET!$D24,'R_E_P allocation'!$A$3:$F$983,6,0)</f>
        <v>86580835.44022049</v>
      </c>
      <c r="J24" s="166">
        <f>VLOOKUP(FINAL_DATASET!$D24,'R_E_P allocation'!$A$3:$G$983,7,0)</f>
        <v>72915876.169890538</v>
      </c>
      <c r="K24" s="166">
        <f>VLOOKUP(FINAL_DATASET!$D24,'R_E_P allocation'!$A$3:$T$984,8,0)</f>
        <v>72136258.842264742</v>
      </c>
      <c r="L24" s="166">
        <f>VLOOKUP(FINAL_DATASET!$D24,'R_E_P allocation'!$A$3:$T$984,9,0)</f>
        <v>60203782.522214346</v>
      </c>
      <c r="M24" s="166">
        <f>VLOOKUP($D24,'R_E_P allocation'!$A$3:$T$984,'R_E_P allocation'!J$984,0)</f>
        <v>58319707.313785337</v>
      </c>
      <c r="N24" s="166">
        <f>VLOOKUP($D24,'R_E_P allocation'!$A$3:$T$984,'R_E_P allocation'!K$984,0)</f>
        <v>68010783.816911563</v>
      </c>
      <c r="O24" s="166">
        <f>VLOOKUP($D24,'R_E_P allocation'!$A$3:$T$984,'R_E_P allocation'!L$984,0)</f>
        <v>59900598.005915426</v>
      </c>
      <c r="P24" s="166">
        <f>VLOOKUP($D24,'R_E_P allocation'!$A$3:$T$984,'R_E_P allocation'!M$984,0)</f>
        <v>65119702.893632568</v>
      </c>
      <c r="Q24" s="166">
        <f>VLOOKUP($D24,'R_E_P allocation'!$A$3:$T$984,'R_E_P allocation'!N$984,0)</f>
        <v>53035634.315432712</v>
      </c>
      <c r="R24" s="166">
        <f>VLOOKUP($D24,'R_E_P allocation'!$A$3:$T$984,'R_E_P allocation'!O$984,0)</f>
        <v>48574490.718462877</v>
      </c>
      <c r="S24" s="166">
        <f>VLOOKUP($D24,'R_E_P allocation'!$A$3:$T$984,'R_E_P allocation'!P$984,0)</f>
        <v>747133.27230805566</v>
      </c>
      <c r="T24" s="166">
        <f>VLOOKUP($D24,'R_E_P allocation'!$A$3:$T$984,'R_E_P allocation'!Q$984,0)</f>
        <v>1201910.0467564375</v>
      </c>
      <c r="U24" s="166">
        <f>VLOOKUP($D24,'R_E_P allocation'!$A$3:$T$984,'R_E_P allocation'!R$984,0)</f>
        <v>1483438.5261768643</v>
      </c>
      <c r="V24" s="166">
        <f>VLOOKUP($D24,'R_E_P allocation'!$A$3:$T$984,'R_E_P allocation'!S$984,0)</f>
        <v>-151592.25814946057</v>
      </c>
      <c r="W24" s="166">
        <f>VLOOKUP($D24,'R_E_P allocation'!$A$3:$T$984,'R_E_P allocation'!T$984,0)</f>
        <v>1158597.9729994487</v>
      </c>
      <c r="X24" s="163">
        <v>110024</v>
      </c>
      <c r="Y24" s="162" t="s">
        <v>9</v>
      </c>
      <c r="Z24" s="162" t="s">
        <v>15</v>
      </c>
      <c r="AA24" s="162" t="s">
        <v>44</v>
      </c>
    </row>
    <row r="25" spans="1:27" ht="16.5" thickTop="1" thickBot="1">
      <c r="A25" s="161">
        <v>24</v>
      </c>
      <c r="B25" s="162" t="s">
        <v>7</v>
      </c>
      <c r="C25" s="163">
        <v>11</v>
      </c>
      <c r="D25" s="162" t="s">
        <v>45</v>
      </c>
      <c r="E25" s="162" t="str">
        <f>VLOOKUP(Table12[[#This Row],[BRANCH NAME]],'Branch Address-2'!$B$2:$D$981,2,0)</f>
        <v>Khajuria, Singhargoan, Faridganj, Chandpur 3650</v>
      </c>
      <c r="F25" s="162" t="str">
        <f>VLOOKUP(Table12[[#This Row],[BRANCH NAME]],'Branch Address-2'!$B$2:$D$981,3,0)</f>
        <v>23.036498798164587, 90.97985250507718</v>
      </c>
      <c r="G25" s="164">
        <f>VLOOKUP(FINAL_DATASET!$D25,'R_E_P allocation'!$A$3:$D$983,4,0)</f>
        <v>162640.03</v>
      </c>
      <c r="H25" s="165">
        <f>VLOOKUP(FINAL_DATASET!$D25,'R_E_P allocation'!$A$3:$E$983,5,0)</f>
        <v>5.7274549341882232E-3</v>
      </c>
      <c r="I25" s="166">
        <f>VLOOKUP(FINAL_DATASET!$D25,'R_E_P allocation'!$A$3:$F$983,6,0)</f>
        <v>90658832.17174685</v>
      </c>
      <c r="J25" s="166">
        <f>VLOOKUP(FINAL_DATASET!$D25,'R_E_P allocation'!$A$3:$G$983,7,0)</f>
        <v>76350247.104119971</v>
      </c>
      <c r="K25" s="166">
        <f>VLOOKUP(FINAL_DATASET!$D25,'R_E_P allocation'!$A$3:$T$984,8,0)</f>
        <v>75533909.445745066</v>
      </c>
      <c r="L25" s="166">
        <f>VLOOKUP(FINAL_DATASET!$D25,'R_E_P allocation'!$A$3:$T$984,9,0)</f>
        <v>63039408.063395768</v>
      </c>
      <c r="M25" s="166">
        <f>VLOOKUP($D25,'R_E_P allocation'!$A$3:$T$984,'R_E_P allocation'!J$984,0)</f>
        <v>61066592.055656403</v>
      </c>
      <c r="N25" s="166">
        <f>VLOOKUP($D25,'R_E_P allocation'!$A$3:$T$984,'R_E_P allocation'!K$984,0)</f>
        <v>71214122.670177832</v>
      </c>
      <c r="O25" s="166">
        <f>VLOOKUP($D25,'R_E_P allocation'!$A$3:$T$984,'R_E_P allocation'!L$984,0)</f>
        <v>62721943.418472186</v>
      </c>
      <c r="P25" s="166">
        <f>VLOOKUP($D25,'R_E_P allocation'!$A$3:$T$984,'R_E_P allocation'!M$984,0)</f>
        <v>68186870.520370886</v>
      </c>
      <c r="Q25" s="166">
        <f>VLOOKUP($D25,'R_E_P allocation'!$A$3:$T$984,'R_E_P allocation'!N$984,0)</f>
        <v>55533636.815559797</v>
      </c>
      <c r="R25" s="166">
        <f>VLOOKUP($D25,'R_E_P allocation'!$A$3:$T$984,'R_E_P allocation'!O$984,0)</f>
        <v>50862371.325970039</v>
      </c>
      <c r="S25" s="166">
        <f>VLOOKUP($D25,'R_E_P allocation'!$A$3:$T$984,'R_E_P allocation'!P$984,0)</f>
        <v>782323.58927595452</v>
      </c>
      <c r="T25" s="166">
        <f>VLOOKUP($D25,'R_E_P allocation'!$A$3:$T$984,'R_E_P allocation'!Q$984,0)</f>
        <v>1258520.5566613183</v>
      </c>
      <c r="U25" s="166">
        <f>VLOOKUP($D25,'R_E_P allocation'!$A$3:$T$984,'R_E_P allocation'!R$984,0)</f>
        <v>1553309.1555189244</v>
      </c>
      <c r="V25" s="166">
        <f>VLOOKUP($D25,'R_E_P allocation'!$A$3:$T$984,'R_E_P allocation'!S$984,0)</f>
        <v>-158732.3224617879</v>
      </c>
      <c r="W25" s="166">
        <f>VLOOKUP($D25,'R_E_P allocation'!$A$3:$T$984,'R_E_P allocation'!T$984,0)</f>
        <v>1213168.4645293788</v>
      </c>
      <c r="X25" s="163">
        <v>110025</v>
      </c>
      <c r="Y25" s="162" t="s">
        <v>9</v>
      </c>
      <c r="Z25" s="162" t="s">
        <v>15</v>
      </c>
      <c r="AA25" s="162" t="s">
        <v>46</v>
      </c>
    </row>
    <row r="26" spans="1:27" ht="16.5" thickTop="1" thickBot="1">
      <c r="A26" s="161">
        <v>25</v>
      </c>
      <c r="B26" s="162" t="s">
        <v>7</v>
      </c>
      <c r="C26" s="163">
        <v>11</v>
      </c>
      <c r="D26" s="162" t="s">
        <v>47</v>
      </c>
      <c r="E26" s="162" t="str">
        <f>VLOOKUP(Table12[[#This Row],[BRANCH NAME]],'Branch Address-2'!$B$2:$D$981,2,0)</f>
        <v>Agrani Bank Road, Matlab, Matlab South, Chandpur 3640</v>
      </c>
      <c r="F26" s="162" t="str">
        <f>VLOOKUP(Table12[[#This Row],[BRANCH NAME]],'Branch Address-2'!$B$2:$D$981,3,0)</f>
        <v>23.372171397747376, 90.77269999671782</v>
      </c>
      <c r="G26" s="164">
        <f>VLOOKUP(FINAL_DATASET!$D26,'R_E_P allocation'!$A$3:$D$983,4,0)</f>
        <v>71417</v>
      </c>
      <c r="H26" s="165">
        <f>VLOOKUP(FINAL_DATASET!$D26,'R_E_P allocation'!$A$3:$E$983,5,0)</f>
        <v>2.5149875404900032E-3</v>
      </c>
      <c r="I26" s="166">
        <f>VLOOKUP(FINAL_DATASET!$D26,'R_E_P allocation'!$A$3:$F$983,6,0)</f>
        <v>39809275.841929227</v>
      </c>
      <c r="J26" s="166">
        <f>VLOOKUP(FINAL_DATASET!$D26,'R_E_P allocation'!$A$3:$G$983,7,0)</f>
        <v>33526221.050469164</v>
      </c>
      <c r="K26" s="166">
        <f>VLOOKUP(FINAL_DATASET!$D26,'R_E_P allocation'!$A$3:$T$984,8,0)</f>
        <v>33167758.336534835</v>
      </c>
      <c r="L26" s="166">
        <f>VLOOKUP(FINAL_DATASET!$D26,'R_E_P allocation'!$A$3:$T$984,9,0)</f>
        <v>27681287.353817724</v>
      </c>
      <c r="M26" s="166">
        <f>VLOOKUP($D26,'R_E_P allocation'!$A$3:$T$984,'R_E_P allocation'!J$984,0)</f>
        <v>26815002.461809758</v>
      </c>
      <c r="N26" s="166">
        <f>VLOOKUP($D26,'R_E_P allocation'!$A$3:$T$984,'R_E_P allocation'!K$984,0)</f>
        <v>31270893.141965669</v>
      </c>
      <c r="O26" s="166">
        <f>VLOOKUP($D26,'R_E_P allocation'!$A$3:$T$984,'R_E_P allocation'!L$984,0)</f>
        <v>27541885.187287707</v>
      </c>
      <c r="P26" s="166">
        <f>VLOOKUP($D26,'R_E_P allocation'!$A$3:$T$984,'R_E_P allocation'!M$984,0)</f>
        <v>29941593.911125861</v>
      </c>
      <c r="Q26" s="166">
        <f>VLOOKUP($D26,'R_E_P allocation'!$A$3:$T$984,'R_E_P allocation'!N$984,0)</f>
        <v>24385421.845143743</v>
      </c>
      <c r="R26" s="166">
        <f>VLOOKUP($D26,'R_E_P allocation'!$A$3:$T$984,'R_E_P allocation'!O$984,0)</f>
        <v>22334218.537630633</v>
      </c>
      <c r="S26" s="166">
        <f>VLOOKUP($D26,'R_E_P allocation'!$A$3:$T$984,'R_E_P allocation'!P$984,0)</f>
        <v>343526.76752039976</v>
      </c>
      <c r="T26" s="166">
        <f>VLOOKUP($D26,'R_E_P allocation'!$A$3:$T$984,'R_E_P allocation'!Q$984,0)</f>
        <v>552630.01731542579</v>
      </c>
      <c r="U26" s="166">
        <f>VLOOKUP($D26,'R_E_P allocation'!$A$3:$T$984,'R_E_P allocation'!R$984,0)</f>
        <v>682074.88623615622</v>
      </c>
      <c r="V26" s="166">
        <f>VLOOKUP($D26,'R_E_P allocation'!$A$3:$T$984,'R_E_P allocation'!S$984,0)</f>
        <v>-69701.083265008652</v>
      </c>
      <c r="W26" s="166">
        <f>VLOOKUP($D26,'R_E_P allocation'!$A$3:$T$984,'R_E_P allocation'!T$984,0)</f>
        <v>532715.42209685186</v>
      </c>
      <c r="X26" s="163">
        <v>110026</v>
      </c>
      <c r="Y26" s="162" t="s">
        <v>9</v>
      </c>
      <c r="Z26" s="162" t="s">
        <v>15</v>
      </c>
      <c r="AA26" s="162" t="s">
        <v>48</v>
      </c>
    </row>
    <row r="27" spans="1:27" ht="16.5" thickTop="1" thickBot="1">
      <c r="A27" s="161">
        <v>26</v>
      </c>
      <c r="B27" s="162" t="s">
        <v>7</v>
      </c>
      <c r="C27" s="163">
        <v>11</v>
      </c>
      <c r="D27" s="162" t="s">
        <v>49</v>
      </c>
      <c r="E27" s="162" t="str">
        <f>VLOOKUP(Table12[[#This Row],[BRANCH NAME]],'Branch Address-2'!$B$2:$D$981,2,0)</f>
        <v>Niz Maher, Shahrasti, Chandpur 3620</v>
      </c>
      <c r="F27" s="162" t="str">
        <f>VLOOKUP(Table12[[#This Row],[BRANCH NAME]],'Branch Address-2'!$B$2:$D$981,3,0)</f>
        <v>23.231483672260985, 90.94888436674735</v>
      </c>
      <c r="G27" s="164">
        <f>VLOOKUP(FINAL_DATASET!$D27,'R_E_P allocation'!$A$3:$D$983,4,0)</f>
        <v>229118</v>
      </c>
      <c r="H27" s="165">
        <f>VLOOKUP(FINAL_DATASET!$D27,'R_E_P allocation'!$A$3:$E$983,5,0)</f>
        <v>8.0685119131577721E-3</v>
      </c>
      <c r="I27" s="166">
        <f>VLOOKUP(FINAL_DATASET!$D27,'R_E_P allocation'!$A$3:$F$983,6,0)</f>
        <v>127714993.10179847</v>
      </c>
      <c r="J27" s="166">
        <f>VLOOKUP(FINAL_DATASET!$D27,'R_E_P allocation'!$A$3:$G$983,7,0)</f>
        <v>107557874.3806292</v>
      </c>
      <c r="K27" s="166">
        <f>VLOOKUP(FINAL_DATASET!$D27,'R_E_P allocation'!$A$3:$T$984,8,0)</f>
        <v>106407864.43774156</v>
      </c>
      <c r="L27" s="166">
        <f>VLOOKUP(FINAL_DATASET!$D27,'R_E_P allocation'!$A$3:$T$984,9,0)</f>
        <v>88806323.367433667</v>
      </c>
      <c r="M27" s="166">
        <f>VLOOKUP($D27,'R_E_P allocation'!$A$3:$T$984,'R_E_P allocation'!J$984,0)</f>
        <v>86027132.672121897</v>
      </c>
      <c r="N27" s="166">
        <f>VLOOKUP($D27,'R_E_P allocation'!$A$3:$T$984,'R_E_P allocation'!K$984,0)</f>
        <v>100322395.15662785</v>
      </c>
      <c r="O27" s="166">
        <f>VLOOKUP($D27,'R_E_P allocation'!$A$3:$T$984,'R_E_P allocation'!L$984,0)</f>
        <v>88359097.278532922</v>
      </c>
      <c r="P27" s="166">
        <f>VLOOKUP($D27,'R_E_P allocation'!$A$3:$T$984,'R_E_P allocation'!M$984,0)</f>
        <v>96057774.951752886</v>
      </c>
      <c r="Q27" s="166">
        <f>VLOOKUP($D27,'R_E_P allocation'!$A$3:$T$984,'R_E_P allocation'!N$984,0)</f>
        <v>78232620.836994618</v>
      </c>
      <c r="R27" s="166">
        <f>VLOOKUP($D27,'R_E_P allocation'!$A$3:$T$984,'R_E_P allocation'!O$984,0)</f>
        <v>71652008.386026517</v>
      </c>
      <c r="S27" s="166">
        <f>VLOOKUP($D27,'R_E_P allocation'!$A$3:$T$984,'R_E_P allocation'!P$984,0)</f>
        <v>1102092.8619339787</v>
      </c>
      <c r="T27" s="166">
        <f>VLOOKUP($D27,'R_E_P allocation'!$A$3:$T$984,'R_E_P allocation'!Q$984,0)</f>
        <v>1772931.9952850966</v>
      </c>
      <c r="U27" s="166">
        <f>VLOOKUP($D27,'R_E_P allocation'!$A$3:$T$984,'R_E_P allocation'!R$984,0)</f>
        <v>2188213.3635500739</v>
      </c>
      <c r="V27" s="166">
        <f>VLOOKUP($D27,'R_E_P allocation'!$A$3:$T$984,'R_E_P allocation'!S$984,0)</f>
        <v>-223613.04445037252</v>
      </c>
      <c r="W27" s="166">
        <f>VLOOKUP($D27,'R_E_P allocation'!$A$3:$T$984,'R_E_P allocation'!T$984,0)</f>
        <v>1709042.5540135615</v>
      </c>
      <c r="X27" s="163">
        <v>110027</v>
      </c>
      <c r="Y27" s="162" t="s">
        <v>9</v>
      </c>
      <c r="Z27" s="162" t="s">
        <v>15</v>
      </c>
      <c r="AA27" s="162" t="s">
        <v>49</v>
      </c>
    </row>
    <row r="28" spans="1:27" ht="16.5" thickTop="1" thickBot="1">
      <c r="A28" s="161">
        <v>27</v>
      </c>
      <c r="B28" s="162" t="s">
        <v>7</v>
      </c>
      <c r="C28" s="163">
        <v>11</v>
      </c>
      <c r="D28" s="162" t="s">
        <v>50</v>
      </c>
      <c r="E28" s="162" t="str">
        <f>VLOOKUP(Table12[[#This Row],[BRANCH NAME]],'Branch Address-2'!$B$2:$D$981,2,0)</f>
        <v>Degaldi, Munshirhat Bazar, Matlab South, Chandpur 3640</v>
      </c>
      <c r="F28" s="162" t="str">
        <f>VLOOKUP(Table12[[#This Row],[BRANCH NAME]],'Branch Address-2'!$B$2:$D$981,3,0)</f>
        <v>23.353981096212305, 90.7072199514237</v>
      </c>
      <c r="G28" s="164">
        <f>VLOOKUP(FINAL_DATASET!$D28,'R_E_P allocation'!$A$3:$D$983,4,0)</f>
        <v>244006.39999999999</v>
      </c>
      <c r="H28" s="165">
        <f>VLOOKUP(FINAL_DATASET!$D28,'R_E_P allocation'!$A$3:$E$983,5,0)</f>
        <v>8.5928148171978656E-3</v>
      </c>
      <c r="I28" s="166">
        <f>VLOOKUP(FINAL_DATASET!$D28,'R_E_P allocation'!$A$3:$F$983,6,0)</f>
        <v>136014087.46931574</v>
      </c>
      <c r="J28" s="166">
        <f>VLOOKUP(FINAL_DATASET!$D28,'R_E_P allocation'!$A$3:$G$983,7,0)</f>
        <v>114547131.69314308</v>
      </c>
      <c r="K28" s="166">
        <f>VLOOKUP(FINAL_DATASET!$D28,'R_E_P allocation'!$A$3:$T$984,8,0)</f>
        <v>113322392.53634085</v>
      </c>
      <c r="L28" s="166">
        <f>VLOOKUP(FINAL_DATASET!$D28,'R_E_P allocation'!$A$3:$T$984,9,0)</f>
        <v>94577079.330839857</v>
      </c>
      <c r="M28" s="166">
        <f>VLOOKUP($D28,'R_E_P allocation'!$A$3:$T$984,'R_E_P allocation'!J$984,0)</f>
        <v>91617293.035234436</v>
      </c>
      <c r="N28" s="166">
        <f>VLOOKUP($D28,'R_E_P allocation'!$A$3:$T$984,'R_E_P allocation'!K$984,0)</f>
        <v>106841481.16492897</v>
      </c>
      <c r="O28" s="166">
        <f>VLOOKUP($D28,'R_E_P allocation'!$A$3:$T$984,'R_E_P allocation'!L$984,0)</f>
        <v>94100791.880972311</v>
      </c>
      <c r="P28" s="166">
        <f>VLOOKUP($D28,'R_E_P allocation'!$A$3:$T$984,'R_E_P allocation'!M$984,0)</f>
        <v>102299740.12512065</v>
      </c>
      <c r="Q28" s="166">
        <f>VLOOKUP($D28,'R_E_P allocation'!$A$3:$T$984,'R_E_P allocation'!N$984,0)</f>
        <v>83316283.194685906</v>
      </c>
      <c r="R28" s="166">
        <f>VLOOKUP($D28,'R_E_P allocation'!$A$3:$T$984,'R_E_P allocation'!O$984,0)</f>
        <v>76308053.575206399</v>
      </c>
      <c r="S28" s="166">
        <f>VLOOKUP($D28,'R_E_P allocation'!$A$3:$T$984,'R_E_P allocation'!P$984,0)</f>
        <v>1173708.3586021492</v>
      </c>
      <c r="T28" s="166">
        <f>VLOOKUP($D28,'R_E_P allocation'!$A$3:$T$984,'R_E_P allocation'!Q$984,0)</f>
        <v>1888139.5334034576</v>
      </c>
      <c r="U28" s="166">
        <f>VLOOKUP($D28,'R_E_P allocation'!$A$3:$T$984,'R_E_P allocation'!R$984,0)</f>
        <v>2330406.4511376009</v>
      </c>
      <c r="V28" s="166">
        <f>VLOOKUP($D28,'R_E_P allocation'!$A$3:$T$984,'R_E_P allocation'!S$984,0)</f>
        <v>-238143.72493376941</v>
      </c>
      <c r="W28" s="166">
        <f>VLOOKUP($D28,'R_E_P allocation'!$A$3:$T$984,'R_E_P allocation'!T$984,0)</f>
        <v>1820098.469136666</v>
      </c>
      <c r="X28" s="163">
        <v>110028</v>
      </c>
      <c r="Y28" s="162" t="s">
        <v>9</v>
      </c>
      <c r="Z28" s="162" t="s">
        <v>15</v>
      </c>
      <c r="AA28" s="162" t="s">
        <v>48</v>
      </c>
    </row>
    <row r="29" spans="1:27" ht="16.5" thickTop="1" thickBot="1">
      <c r="A29" s="161">
        <v>28</v>
      </c>
      <c r="B29" s="162" t="s">
        <v>7</v>
      </c>
      <c r="C29" s="163">
        <v>11</v>
      </c>
      <c r="D29" s="162" t="s">
        <v>51</v>
      </c>
      <c r="E29" s="162" t="str">
        <f>VLOOKUP(Table12[[#This Row],[BRANCH NAME]],'Branch Address-2'!$B$2:$D$981,2,0)</f>
        <v>Sarpar, Narayanpur Bazar, Matlab South, Chandpur 3640</v>
      </c>
      <c r="F29" s="162" t="str">
        <f>VLOOKUP(Table12[[#This Row],[BRANCH NAME]],'Branch Address-2'!$B$2:$D$981,3,0)</f>
        <v>23.37852864455141, 90.77388723241017</v>
      </c>
      <c r="G29" s="164">
        <f>VLOOKUP(FINAL_DATASET!$D29,'R_E_P allocation'!$A$3:$D$983,4,0)</f>
        <v>60914.5</v>
      </c>
      <c r="H29" s="165">
        <f>VLOOKUP(FINAL_DATASET!$D29,'R_E_P allocation'!$A$3:$E$983,5,0)</f>
        <v>2.1451364315944145E-3</v>
      </c>
      <c r="I29" s="166">
        <f>VLOOKUP(FINAL_DATASET!$D29,'R_E_P allocation'!$A$3:$F$983,6,0)</f>
        <v>33954970.571057282</v>
      </c>
      <c r="J29" s="166">
        <f>VLOOKUP(FINAL_DATASET!$D29,'R_E_P allocation'!$A$3:$G$983,7,0)</f>
        <v>28595894.425400171</v>
      </c>
      <c r="K29" s="166">
        <f>VLOOKUP(FINAL_DATASET!$D29,'R_E_P allocation'!$A$3:$T$984,8,0)</f>
        <v>28290146.816456184</v>
      </c>
      <c r="L29" s="166">
        <f>VLOOKUP(FINAL_DATASET!$D29,'R_E_P allocation'!$A$3:$T$984,9,0)</f>
        <v>23610509.801785707</v>
      </c>
      <c r="M29" s="166">
        <f>VLOOKUP($D29,'R_E_P allocation'!$A$3:$T$984,'R_E_P allocation'!J$984,0)</f>
        <v>22871619.746837735</v>
      </c>
      <c r="N29" s="166">
        <f>VLOOKUP($D29,'R_E_P allocation'!$A$3:$T$984,'R_E_P allocation'!K$984,0)</f>
        <v>26672232.385794245</v>
      </c>
      <c r="O29" s="166">
        <f>VLOOKUP($D29,'R_E_P allocation'!$A$3:$T$984,'R_E_P allocation'!L$984,0)</f>
        <v>23491607.953863043</v>
      </c>
      <c r="P29" s="166">
        <f>VLOOKUP($D29,'R_E_P allocation'!$A$3:$T$984,'R_E_P allocation'!M$984,0)</f>
        <v>25538418.335960291</v>
      </c>
      <c r="Q29" s="166">
        <f>VLOOKUP($D29,'R_E_P allocation'!$A$3:$T$984,'R_E_P allocation'!N$984,0)</f>
        <v>20799330.397328489</v>
      </c>
      <c r="R29" s="166">
        <f>VLOOKUP($D29,'R_E_P allocation'!$A$3:$T$984,'R_E_P allocation'!O$984,0)</f>
        <v>19049774.635037892</v>
      </c>
      <c r="S29" s="166">
        <f>VLOOKUP($D29,'R_E_P allocation'!$A$3:$T$984,'R_E_P allocation'!P$984,0)</f>
        <v>293008.12523798802</v>
      </c>
      <c r="T29" s="166">
        <f>VLOOKUP($D29,'R_E_P allocation'!$A$3:$T$984,'R_E_P allocation'!Q$984,0)</f>
        <v>471360.89712198084</v>
      </c>
      <c r="U29" s="166">
        <f>VLOOKUP($D29,'R_E_P allocation'!$A$3:$T$984,'R_E_P allocation'!R$984,0)</f>
        <v>581769.75590730971</v>
      </c>
      <c r="V29" s="166">
        <f>VLOOKUP($D29,'R_E_P allocation'!$A$3:$T$984,'R_E_P allocation'!S$984,0)</f>
        <v>-59450.923961330911</v>
      </c>
      <c r="W29" s="166">
        <f>VLOOKUP($D29,'R_E_P allocation'!$A$3:$T$984,'R_E_P allocation'!T$984,0)</f>
        <v>454374.91884731484</v>
      </c>
      <c r="X29" s="163">
        <v>110029</v>
      </c>
      <c r="Y29" s="162" t="s">
        <v>9</v>
      </c>
      <c r="Z29" s="162" t="s">
        <v>15</v>
      </c>
      <c r="AA29" s="162" t="s">
        <v>48</v>
      </c>
    </row>
    <row r="30" spans="1:27" ht="16.5" thickTop="1" thickBot="1">
      <c r="A30" s="161">
        <v>29</v>
      </c>
      <c r="B30" s="162" t="s">
        <v>7</v>
      </c>
      <c r="C30" s="163">
        <v>11</v>
      </c>
      <c r="D30" s="162" t="s">
        <v>52</v>
      </c>
      <c r="E30" s="162" t="str">
        <f>VLOOKUP(Table12[[#This Row],[BRANCH NAME]],'Branch Address-2'!$B$2:$D$981,2,0)</f>
        <v>Sadar Road, Natun Bazar, Patuakhali 8600</v>
      </c>
      <c r="F30" s="162" t="str">
        <f>VLOOKUP(Table12[[#This Row],[BRANCH NAME]],'Branch Address-2'!$B$2:$D$981,3,0)</f>
        <v>22.364347469846507, 90.34592036687728</v>
      </c>
      <c r="G30" s="164">
        <f>VLOOKUP(FINAL_DATASET!$D30,'R_E_P allocation'!$A$3:$D$983,4,0)</f>
        <v>94938.6</v>
      </c>
      <c r="H30" s="165">
        <f>VLOOKUP(FINAL_DATASET!$D30,'R_E_P allocation'!$A$3:$E$983,5,0)</f>
        <v>1.2218214369742636E-2</v>
      </c>
      <c r="I30" s="166">
        <f>VLOOKUP(FINAL_DATASET!$D30,'R_E_P allocation'!$A$3:$F$983,6,0)</f>
        <v>61808206.226822965</v>
      </c>
      <c r="J30" s="166">
        <f>VLOOKUP(FINAL_DATASET!$D30,'R_E_P allocation'!$A$3:$G$983,7,0)</f>
        <v>52053084.133494981</v>
      </c>
      <c r="K30" s="166">
        <f>VLOOKUP(FINAL_DATASET!$D30,'R_E_P allocation'!$A$3:$T$984,8,0)</f>
        <v>51496532.001387514</v>
      </c>
      <c r="L30" s="166">
        <f>VLOOKUP(FINAL_DATASET!$D30,'R_E_P allocation'!$A$3:$T$984,9,0)</f>
        <v>42978192.423853889</v>
      </c>
      <c r="M30" s="166">
        <f>VLOOKUP($D30,'R_E_P allocation'!$A$3:$T$984,'R_E_P allocation'!J$984,0)</f>
        <v>41633191.437927522</v>
      </c>
      <c r="N30" s="166">
        <f>VLOOKUP($D30,'R_E_P allocation'!$A$3:$T$984,'R_E_P allocation'!K$984,0)</f>
        <v>48551443.635652207</v>
      </c>
      <c r="O30" s="166">
        <f>VLOOKUP($D30,'R_E_P allocation'!$A$3:$T$984,'R_E_P allocation'!L$984,0)</f>
        <v>42761755.483589873</v>
      </c>
      <c r="P30" s="166">
        <f>VLOOKUP($D30,'R_E_P allocation'!$A$3:$T$984,'R_E_P allocation'!M$984,0)</f>
        <v>46487562.812420376</v>
      </c>
      <c r="Q30" s="166">
        <f>VLOOKUP($D30,'R_E_P allocation'!$A$3:$T$984,'R_E_P allocation'!N$984,0)</f>
        <v>37861004.764754735</v>
      </c>
      <c r="R30" s="166">
        <f>VLOOKUP($D30,'R_E_P allocation'!$A$3:$T$984,'R_E_P allocation'!O$984,0)</f>
        <v>34676289.786584266</v>
      </c>
      <c r="S30" s="166">
        <f>VLOOKUP($D30,'R_E_P allocation'!$A$3:$T$984,'R_E_P allocation'!P$984,0)</f>
        <v>533362.45993631624</v>
      </c>
      <c r="T30" s="166">
        <f>VLOOKUP($D30,'R_E_P allocation'!$A$3:$T$984,'R_E_P allocation'!Q$984,0)</f>
        <v>858017.87033233477</v>
      </c>
      <c r="U30" s="166">
        <f>VLOOKUP($D30,'R_E_P allocation'!$A$3:$T$984,'R_E_P allocation'!R$984,0)</f>
        <v>1058995.0291489176</v>
      </c>
      <c r="V30" s="166">
        <f>VLOOKUP($D30,'R_E_P allocation'!$A$3:$T$984,'R_E_P allocation'!S$984,0)</f>
        <v>-108218.47013200619</v>
      </c>
      <c r="W30" s="166">
        <f>VLOOKUP($D30,'R_E_P allocation'!$A$3:$T$984,'R_E_P allocation'!T$984,0)</f>
        <v>827098.30743747589</v>
      </c>
      <c r="X30" s="163">
        <v>110030</v>
      </c>
      <c r="Y30" s="162" t="s">
        <v>9</v>
      </c>
      <c r="Z30" s="162" t="s">
        <v>15</v>
      </c>
      <c r="AA30" s="162" t="s">
        <v>39</v>
      </c>
    </row>
    <row r="31" spans="1:27" ht="16.5" thickTop="1" thickBot="1">
      <c r="A31" s="161">
        <v>30</v>
      </c>
      <c r="B31" s="162" t="s">
        <v>7</v>
      </c>
      <c r="C31" s="163">
        <v>11</v>
      </c>
      <c r="D31" s="162" t="s">
        <v>53</v>
      </c>
      <c r="E31" s="162" t="str">
        <f>VLOOKUP(Table12[[#This Row],[BRANCH NAME]],'Branch Address-2'!$B$2:$D$981,2,0)</f>
        <v>Juktikhola Bazar, Nangalkot, Comilla</v>
      </c>
      <c r="F31" s="162" t="str">
        <f>VLOOKUP(Table12[[#This Row],[BRANCH NAME]],'Branch Address-2'!$B$2:$D$981,3,0)</f>
        <v>23.241180818092825, 91.21032242555135</v>
      </c>
      <c r="G31" s="164">
        <f>VLOOKUP(FINAL_DATASET!$D31,'R_E_P allocation'!$A$3:$D$983,4,0)</f>
        <v>89756.88</v>
      </c>
      <c r="H31" s="165">
        <f>VLOOKUP(FINAL_DATASET!$D31,'R_E_P allocation'!$A$3:$E$983,5,0)</f>
        <v>3.1608361436808656E-3</v>
      </c>
      <c r="I31" s="166">
        <f>VLOOKUP(FINAL_DATASET!$D31,'R_E_P allocation'!$A$3:$F$983,6,0)</f>
        <v>50032294.756583743</v>
      </c>
      <c r="J31" s="166">
        <f>VLOOKUP(FINAL_DATASET!$D31,'R_E_P allocation'!$A$3:$G$983,7,0)</f>
        <v>42135751.987348042</v>
      </c>
      <c r="K31" s="166">
        <f>VLOOKUP(FINAL_DATASET!$D31,'R_E_P allocation'!$A$3:$T$984,8,0)</f>
        <v>41685236.076583408</v>
      </c>
      <c r="L31" s="166">
        <f>VLOOKUP(FINAL_DATASET!$D31,'R_E_P allocation'!$A$3:$T$984,9,0)</f>
        <v>34789839.775713563</v>
      </c>
      <c r="M31" s="166">
        <f>VLOOKUP($D31,'R_E_P allocation'!$A$3:$T$984,'R_E_P allocation'!J$984,0)</f>
        <v>33701092.991365686</v>
      </c>
      <c r="N31" s="166">
        <f>VLOOKUP($D31,'R_E_P allocation'!$A$3:$T$984,'R_E_P allocation'!K$984,0)</f>
        <v>39301256.048787206</v>
      </c>
      <c r="O31" s="166">
        <f>VLOOKUP($D31,'R_E_P allocation'!$A$3:$T$984,'R_E_P allocation'!L$984,0)</f>
        <v>34614639.143749535</v>
      </c>
      <c r="P31" s="166">
        <f>VLOOKUP($D31,'R_E_P allocation'!$A$3:$T$984,'R_E_P allocation'!M$984,0)</f>
        <v>37630592.879701681</v>
      </c>
      <c r="Q31" s="166">
        <f>VLOOKUP($D31,'R_E_P allocation'!$A$3:$T$984,'R_E_P allocation'!N$984,0)</f>
        <v>30647596.262849823</v>
      </c>
      <c r="R31" s="166">
        <f>VLOOKUP($D31,'R_E_P allocation'!$A$3:$T$984,'R_E_P allocation'!O$984,0)</f>
        <v>28069644.106807739</v>
      </c>
      <c r="S31" s="166">
        <f>VLOOKUP($D31,'R_E_P allocation'!$A$3:$T$984,'R_E_P allocation'!P$984,0)</f>
        <v>431744.41448277613</v>
      </c>
      <c r="T31" s="166">
        <f>VLOOKUP($D31,'R_E_P allocation'!$A$3:$T$984,'R_E_P allocation'!Q$984,0)</f>
        <v>694545.36242881382</v>
      </c>
      <c r="U31" s="166">
        <f>VLOOKUP($D31,'R_E_P allocation'!$A$3:$T$984,'R_E_P allocation'!R$984,0)</f>
        <v>857231.66353826574</v>
      </c>
      <c r="V31" s="166">
        <f>VLOOKUP($D31,'R_E_P allocation'!$A$3:$T$984,'R_E_P allocation'!S$984,0)</f>
        <v>-87600.315982012558</v>
      </c>
      <c r="W31" s="166">
        <f>VLOOKUP($D31,'R_E_P allocation'!$A$3:$T$984,'R_E_P allocation'!T$984,0)</f>
        <v>669516.70071966737</v>
      </c>
      <c r="X31" s="163">
        <v>110031</v>
      </c>
      <c r="Y31" s="162" t="s">
        <v>9</v>
      </c>
      <c r="Z31" s="162" t="s">
        <v>12</v>
      </c>
      <c r="AA31" s="162" t="s">
        <v>54</v>
      </c>
    </row>
    <row r="32" spans="1:27" ht="16.5" thickTop="1" thickBot="1">
      <c r="A32" s="161">
        <v>31</v>
      </c>
      <c r="B32" s="162" t="s">
        <v>7</v>
      </c>
      <c r="C32" s="163">
        <v>11</v>
      </c>
      <c r="D32" s="162" t="s">
        <v>55</v>
      </c>
      <c r="E32" s="162" t="str">
        <f>VLOOKUP(Table12[[#This Row],[BRANCH NAME]],'Branch Address-2'!$B$2:$D$981,2,0)</f>
        <v>Rupsha Bazar, Faridganj, Chandpur 3652</v>
      </c>
      <c r="F32" s="162" t="str">
        <f>VLOOKUP(Table12[[#This Row],[BRANCH NAME]],'Branch Address-2'!$B$2:$D$981,3,0)</f>
        <v>23.133731603485575, 90.7827629678767</v>
      </c>
      <c r="G32" s="164">
        <f>VLOOKUP(FINAL_DATASET!$D32,'R_E_P allocation'!$A$3:$D$983,4,0)</f>
        <v>103137.58</v>
      </c>
      <c r="H32" s="165">
        <f>VLOOKUP(FINAL_DATASET!$D32,'R_E_P allocation'!$A$3:$E$983,5,0)</f>
        <v>3.6320445924120444E-3</v>
      </c>
      <c r="I32" s="166">
        <f>VLOOKUP(FINAL_DATASET!$D32,'R_E_P allocation'!$A$3:$F$983,6,0)</f>
        <v>57490966.743058987</v>
      </c>
      <c r="J32" s="166">
        <f>VLOOKUP(FINAL_DATASET!$D32,'R_E_P allocation'!$A$3:$G$983,7,0)</f>
        <v>48417229.870905355</v>
      </c>
      <c r="K32" s="166">
        <f>VLOOKUP(FINAL_DATASET!$D32,'R_E_P allocation'!$A$3:$T$984,8,0)</f>
        <v>47899552.331448101</v>
      </c>
      <c r="L32" s="166">
        <f>VLOOKUP(FINAL_DATASET!$D32,'R_E_P allocation'!$A$3:$T$984,9,0)</f>
        <v>39976209.991421707</v>
      </c>
      <c r="M32" s="166">
        <f>VLOOKUP($D32,'R_E_P allocation'!$A$3:$T$984,'R_E_P allocation'!J$984,0)</f>
        <v>38725155.93773333</v>
      </c>
      <c r="N32" s="166">
        <f>VLOOKUP($D32,'R_E_P allocation'!$A$3:$T$984,'R_E_P allocation'!K$984,0)</f>
        <v>45160175.351820096</v>
      </c>
      <c r="O32" s="166">
        <f>VLOOKUP($D32,'R_E_P allocation'!$A$3:$T$984,'R_E_P allocation'!L$984,0)</f>
        <v>39774890.948299438</v>
      </c>
      <c r="P32" s="166">
        <f>VLOOKUP($D32,'R_E_P allocation'!$A$3:$T$984,'R_E_P allocation'!M$984,0)</f>
        <v>43240454.476332761</v>
      </c>
      <c r="Q32" s="166">
        <f>VLOOKUP($D32,'R_E_P allocation'!$A$3:$T$984,'R_E_P allocation'!N$984,0)</f>
        <v>35216452.614745237</v>
      </c>
      <c r="R32" s="166">
        <f>VLOOKUP($D32,'R_E_P allocation'!$A$3:$T$984,'R_E_P allocation'!O$984,0)</f>
        <v>32254186.69451759</v>
      </c>
      <c r="S32" s="166">
        <f>VLOOKUP($D32,'R_E_P allocation'!$A$3:$T$984,'R_E_P allocation'!P$984,0)</f>
        <v>496107.64197987365</v>
      </c>
      <c r="T32" s="166">
        <f>VLOOKUP($D32,'R_E_P allocation'!$A$3:$T$984,'R_E_P allocation'!Q$984,0)</f>
        <v>798086.20666327514</v>
      </c>
      <c r="U32" s="166">
        <f>VLOOKUP($D32,'R_E_P allocation'!$A$3:$T$984,'R_E_P allocation'!R$984,0)</f>
        <v>985025.31813395221</v>
      </c>
      <c r="V32" s="166">
        <f>VLOOKUP($D32,'R_E_P allocation'!$A$3:$T$984,'R_E_P allocation'!S$984,0)</f>
        <v>-100659.52156113379</v>
      </c>
      <c r="W32" s="166">
        <f>VLOOKUP($D32,'R_E_P allocation'!$A$3:$T$984,'R_E_P allocation'!T$984,0)</f>
        <v>769326.343360094</v>
      </c>
      <c r="X32" s="163">
        <v>110032</v>
      </c>
      <c r="Y32" s="162" t="s">
        <v>9</v>
      </c>
      <c r="Z32" s="162" t="s">
        <v>15</v>
      </c>
      <c r="AA32" s="162" t="s">
        <v>46</v>
      </c>
    </row>
    <row r="33" spans="1:27" ht="16.5" thickTop="1" thickBot="1">
      <c r="A33" s="161">
        <v>32</v>
      </c>
      <c r="B33" s="162" t="s">
        <v>7</v>
      </c>
      <c r="C33" s="163">
        <v>11</v>
      </c>
      <c r="D33" s="162" t="s">
        <v>56</v>
      </c>
      <c r="E33" s="162" t="str">
        <f>VLOOKUP(Table12[[#This Row],[BRANCH NAME]],'Branch Address-2'!$B$2:$D$981,2,0)</f>
        <v>Hatkhola Road, Kotwali, Barisal 8200</v>
      </c>
      <c r="F33" s="162" t="str">
        <f>VLOOKUP(Table12[[#This Row],[BRANCH NAME]],'Branch Address-2'!$B$2:$D$981,3,0)</f>
        <v>22.86942988732356, 90.31987191205253</v>
      </c>
      <c r="G33" s="164">
        <f>VLOOKUP(FINAL_DATASET!$D33,'R_E_P allocation'!$A$3:$D$983,4,0)</f>
        <v>28058.5</v>
      </c>
      <c r="H33" s="165">
        <f>VLOOKUP(FINAL_DATASET!$D33,'R_E_P allocation'!$A$3:$E$983,5,0)</f>
        <v>3.6110156237128387E-3</v>
      </c>
      <c r="I33" s="166">
        <f>VLOOKUP(FINAL_DATASET!$D33,'R_E_P allocation'!$A$3:$F$983,6,0)</f>
        <v>18267022.627417214</v>
      </c>
      <c r="J33" s="166">
        <f>VLOOKUP(FINAL_DATASET!$D33,'R_E_P allocation'!$A$3:$G$983,7,0)</f>
        <v>15383958.275766324</v>
      </c>
      <c r="K33" s="166">
        <f>VLOOKUP(FINAL_DATASET!$D33,'R_E_P allocation'!$A$3:$T$984,8,0)</f>
        <v>15219472.829396384</v>
      </c>
      <c r="L33" s="166">
        <f>VLOOKUP(FINAL_DATASET!$D33,'R_E_P allocation'!$A$3:$T$984,9,0)</f>
        <v>12701931.691900915</v>
      </c>
      <c r="M33" s="166">
        <f>VLOOKUP($D33,'R_E_P allocation'!$A$3:$T$984,'R_E_P allocation'!J$984,0)</f>
        <v>12304425.196506893</v>
      </c>
      <c r="N33" s="166">
        <f>VLOOKUP($D33,'R_E_P allocation'!$A$3:$T$984,'R_E_P allocation'!K$984,0)</f>
        <v>14349070.675688786</v>
      </c>
      <c r="O33" s="166">
        <f>VLOOKUP($D33,'R_E_P allocation'!$A$3:$T$984,'R_E_P allocation'!L$984,0)</f>
        <v>12637965.129423715</v>
      </c>
      <c r="P33" s="166">
        <f>VLOOKUP($D33,'R_E_P allocation'!$A$3:$T$984,'R_E_P allocation'!M$984,0)</f>
        <v>13739103.812066926</v>
      </c>
      <c r="Q33" s="166">
        <f>VLOOKUP($D33,'R_E_P allocation'!$A$3:$T$984,'R_E_P allocation'!N$984,0)</f>
        <v>11189579.393332856</v>
      </c>
      <c r="R33" s="166">
        <f>VLOOKUP($D33,'R_E_P allocation'!$A$3:$T$984,'R_E_P allocation'!O$984,0)</f>
        <v>10248357.116882645</v>
      </c>
      <c r="S33" s="166">
        <f>VLOOKUP($D33,'R_E_P allocation'!$A$3:$T$984,'R_E_P allocation'!P$984,0)</f>
        <v>157631.88610452574</v>
      </c>
      <c r="T33" s="166">
        <f>VLOOKUP($D33,'R_E_P allocation'!$A$3:$T$984,'R_E_P allocation'!Q$984,0)</f>
        <v>253581.72982032402</v>
      </c>
      <c r="U33" s="166">
        <f>VLOOKUP($D33,'R_E_P allocation'!$A$3:$T$984,'R_E_P allocation'!R$984,0)</f>
        <v>312979.25212058012</v>
      </c>
      <c r="V33" s="166">
        <f>VLOOKUP($D33,'R_E_P allocation'!$A$3:$T$984,'R_E_P allocation'!S$984,0)</f>
        <v>-31983.281238599426</v>
      </c>
      <c r="W33" s="166">
        <f>VLOOKUP($D33,'R_E_P allocation'!$A$3:$T$984,'R_E_P allocation'!T$984,0)</f>
        <v>244443.64946643845</v>
      </c>
      <c r="X33" s="163">
        <v>110033</v>
      </c>
      <c r="Y33" s="162" t="s">
        <v>9</v>
      </c>
      <c r="Z33" s="162" t="s">
        <v>15</v>
      </c>
      <c r="AA33" s="162" t="s">
        <v>39</v>
      </c>
    </row>
    <row r="34" spans="1:27" ht="16.5" thickTop="1" thickBot="1">
      <c r="A34" s="161">
        <v>33</v>
      </c>
      <c r="B34" s="162" t="s">
        <v>7</v>
      </c>
      <c r="C34" s="163">
        <v>11</v>
      </c>
      <c r="D34" s="162" t="s">
        <v>57</v>
      </c>
      <c r="E34" s="162" t="str">
        <f>VLOOKUP(Table12[[#This Row],[BRANCH NAME]],'Branch Address-2'!$B$2:$D$981,2,0)</f>
        <v>JM Sengupta Road, Chandpur 3600</v>
      </c>
      <c r="F34" s="162" t="str">
        <f>VLOOKUP(Table12[[#This Row],[BRANCH NAME]],'Branch Address-2'!$B$2:$D$981,3,0)</f>
        <v>23.218634396514812, 90.66538375438712</v>
      </c>
      <c r="G34" s="164">
        <f>VLOOKUP(FINAL_DATASET!$D34,'R_E_P allocation'!$A$3:$D$983,4,0)</f>
        <v>65228.66</v>
      </c>
      <c r="H34" s="165">
        <f>VLOOKUP(FINAL_DATASET!$D34,'R_E_P allocation'!$A$3:$E$983,5,0)</f>
        <v>2.2970618645820839E-3</v>
      </c>
      <c r="I34" s="166">
        <f>VLOOKUP(FINAL_DATASET!$D34,'R_E_P allocation'!$A$3:$F$983,6,0)</f>
        <v>36359770.345147736</v>
      </c>
      <c r="J34" s="166">
        <f>VLOOKUP(FINAL_DATASET!$D34,'R_E_P allocation'!$A$3:$G$983,7,0)</f>
        <v>30621147.261658937</v>
      </c>
      <c r="K34" s="166">
        <f>VLOOKUP(FINAL_DATASET!$D34,'R_E_P allocation'!$A$3:$T$984,8,0)</f>
        <v>30293745.627735648</v>
      </c>
      <c r="L34" s="166">
        <f>VLOOKUP(FINAL_DATASET!$D34,'R_E_P allocation'!$A$3:$T$984,9,0)</f>
        <v>25282681.730743051</v>
      </c>
      <c r="M34" s="166">
        <f>VLOOKUP($D34,'R_E_P allocation'!$A$3:$T$984,'R_E_P allocation'!J$984,0)</f>
        <v>24491461.115428429</v>
      </c>
      <c r="N34" s="166">
        <f>VLOOKUP($D34,'R_E_P allocation'!$A$3:$T$984,'R_E_P allocation'!K$984,0)</f>
        <v>28561245.314891562</v>
      </c>
      <c r="O34" s="166">
        <f>VLOOKUP($D34,'R_E_P allocation'!$A$3:$T$984,'R_E_P allocation'!L$984,0)</f>
        <v>25155358.873106215</v>
      </c>
      <c r="P34" s="166">
        <f>VLOOKUP($D34,'R_E_P allocation'!$A$3:$T$984,'R_E_P allocation'!M$984,0)</f>
        <v>27347130.922426023</v>
      </c>
      <c r="Q34" s="166">
        <f>VLOOKUP($D34,'R_E_P allocation'!$A$3:$T$984,'R_E_P allocation'!N$984,0)</f>
        <v>22272405.596615009</v>
      </c>
      <c r="R34" s="166">
        <f>VLOOKUP($D34,'R_E_P allocation'!$A$3:$T$984,'R_E_P allocation'!O$984,0)</f>
        <v>20398940.691387288</v>
      </c>
      <c r="S34" s="166">
        <f>VLOOKUP($D34,'R_E_P allocation'!$A$3:$T$984,'R_E_P allocation'!P$984,0)</f>
        <v>313759.89917648747</v>
      </c>
      <c r="T34" s="166">
        <f>VLOOKUP($D34,'R_E_P allocation'!$A$3:$T$984,'R_E_P allocation'!Q$984,0)</f>
        <v>504744.18563174072</v>
      </c>
      <c r="U34" s="166">
        <f>VLOOKUP($D34,'R_E_P allocation'!$A$3:$T$984,'R_E_P allocation'!R$984,0)</f>
        <v>622972.55343737372</v>
      </c>
      <c r="V34" s="166">
        <f>VLOOKUP($D34,'R_E_P allocation'!$A$3:$T$984,'R_E_P allocation'!S$984,0)</f>
        <v>-63661.428818417749</v>
      </c>
      <c r="W34" s="166">
        <f>VLOOKUP($D34,'R_E_P allocation'!$A$3:$T$984,'R_E_P allocation'!T$984,0)</f>
        <v>486555.20596933563</v>
      </c>
      <c r="X34" s="163">
        <v>110034</v>
      </c>
      <c r="Y34" s="162" t="s">
        <v>9</v>
      </c>
      <c r="Z34" s="162" t="s">
        <v>15</v>
      </c>
      <c r="AA34" s="162" t="s">
        <v>39</v>
      </c>
    </row>
    <row r="35" spans="1:27" ht="16.5" thickTop="1" thickBot="1">
      <c r="A35" s="161">
        <v>34</v>
      </c>
      <c r="B35" s="162" t="s">
        <v>7</v>
      </c>
      <c r="C35" s="163">
        <v>11</v>
      </c>
      <c r="D35" s="162" t="s">
        <v>58</v>
      </c>
      <c r="E35" s="162" t="str">
        <f>VLOOKUP(Table12[[#This Row],[BRANCH NAME]],'Branch Address-2'!$B$2:$D$981,2,0)</f>
        <v>College Road, Changarchar, Matlab North, Chandpur 3641</v>
      </c>
      <c r="F35" s="162" t="str">
        <f>VLOOKUP(Table12[[#This Row],[BRANCH NAME]],'Branch Address-2'!$B$2:$D$981,3,0)</f>
        <v>23.354847515232162, 90.70814587074555</v>
      </c>
      <c r="G35" s="164">
        <f>VLOOKUP(FINAL_DATASET!$D35,'R_E_P allocation'!$A$3:$D$983,4,0)</f>
        <v>73953.5</v>
      </c>
      <c r="H35" s="165">
        <f>VLOOKUP(FINAL_DATASET!$D35,'R_E_P allocation'!$A$3:$E$983,5,0)</f>
        <v>2.6043117335596212E-3</v>
      </c>
      <c r="I35" s="166">
        <f>VLOOKUP(FINAL_DATASET!$D35,'R_E_P allocation'!$A$3:$F$983,6,0)</f>
        <v>41223172.087543771</v>
      </c>
      <c r="J35" s="166">
        <f>VLOOKUP(FINAL_DATASET!$D35,'R_E_P allocation'!$A$3:$G$983,7,0)</f>
        <v>34716963.58648321</v>
      </c>
      <c r="K35" s="166">
        <f>VLOOKUP(FINAL_DATASET!$D35,'R_E_P allocation'!$A$3:$T$984,8,0)</f>
        <v>34345769.440622389</v>
      </c>
      <c r="L35" s="166">
        <f>VLOOKUP(FINAL_DATASET!$D35,'R_E_P allocation'!$A$3:$T$984,9,0)</f>
        <v>28664436.819252551</v>
      </c>
      <c r="M35" s="166">
        <f>VLOOKUP($D35,'R_E_P allocation'!$A$3:$T$984,'R_E_P allocation'!J$984,0)</f>
        <v>27767384.30008889</v>
      </c>
      <c r="N35" s="166">
        <f>VLOOKUP($D35,'R_E_P allocation'!$A$3:$T$984,'R_E_P allocation'!K$984,0)</f>
        <v>32381533.752108857</v>
      </c>
      <c r="O35" s="166">
        <f>VLOOKUP($D35,'R_E_P allocation'!$A$3:$T$984,'R_E_P allocation'!L$984,0)</f>
        <v>28520083.540306672</v>
      </c>
      <c r="P35" s="166">
        <f>VLOOKUP($D35,'R_E_P allocation'!$A$3:$T$984,'R_E_P allocation'!M$984,0)</f>
        <v>31005022.127874967</v>
      </c>
      <c r="Q35" s="166">
        <f>VLOOKUP($D35,'R_E_P allocation'!$A$3:$T$984,'R_E_P allocation'!N$984,0)</f>
        <v>25251512.867032193</v>
      </c>
      <c r="R35" s="166">
        <f>VLOOKUP($D35,'R_E_P allocation'!$A$3:$T$984,'R_E_P allocation'!O$984,0)</f>
        <v>23127457.476828586</v>
      </c>
      <c r="S35" s="166">
        <f>VLOOKUP($D35,'R_E_P allocation'!$A$3:$T$984,'R_E_P allocation'!P$984,0)</f>
        <v>355727.7231166233</v>
      </c>
      <c r="T35" s="166">
        <f>VLOOKUP($D35,'R_E_P allocation'!$A$3:$T$984,'R_E_P allocation'!Q$984,0)</f>
        <v>572257.64153543755</v>
      </c>
      <c r="U35" s="166">
        <f>VLOOKUP($D35,'R_E_P allocation'!$A$3:$T$984,'R_E_P allocation'!R$984,0)</f>
        <v>706299.9719851797</v>
      </c>
      <c r="V35" s="166">
        <f>VLOOKUP($D35,'R_E_P allocation'!$A$3:$T$984,'R_E_P allocation'!S$984,0)</f>
        <v>-72176.63947293807</v>
      </c>
      <c r="W35" s="166">
        <f>VLOOKUP($D35,'R_E_P allocation'!$A$3:$T$984,'R_E_P allocation'!T$984,0)</f>
        <v>551635.74454316951</v>
      </c>
      <c r="X35" s="163">
        <v>110035</v>
      </c>
      <c r="Y35" s="162" t="s">
        <v>9</v>
      </c>
      <c r="Z35" s="162" t="s">
        <v>15</v>
      </c>
      <c r="AA35" s="162" t="s">
        <v>41</v>
      </c>
    </row>
    <row r="36" spans="1:27" ht="16.5" thickTop="1" thickBot="1">
      <c r="A36" s="161">
        <v>35</v>
      </c>
      <c r="B36" s="162" t="s">
        <v>7</v>
      </c>
      <c r="C36" s="163">
        <v>11</v>
      </c>
      <c r="D36" s="162" t="s">
        <v>59</v>
      </c>
      <c r="E36" s="162" t="str">
        <f>VLOOKUP(Table12[[#This Row],[BRANCH NAME]],'Branch Address-2'!$B$2:$D$981,2,0)</f>
        <v>Nandalalpur, Matlab North, Chandpur 3640</v>
      </c>
      <c r="F36" s="162" t="str">
        <f>VLOOKUP(Table12[[#This Row],[BRANCH NAME]],'Branch Address-2'!$B$2:$D$981,3,0)</f>
        <v>23.42250951642205, 90.72961902585234</v>
      </c>
      <c r="G36" s="164">
        <f>VLOOKUP(FINAL_DATASET!$D36,'R_E_P allocation'!$A$3:$D$983,4,0)</f>
        <v>85786.06</v>
      </c>
      <c r="H36" s="165">
        <f>VLOOKUP(FINAL_DATASET!$D36,'R_E_P allocation'!$A$3:$E$983,5,0)</f>
        <v>3.0210016109291603E-3</v>
      </c>
      <c r="I36" s="166">
        <f>VLOOKUP(FINAL_DATASET!$D36,'R_E_P allocation'!$A$3:$F$983,6,0)</f>
        <v>47818879.621550769</v>
      </c>
      <c r="J36" s="166">
        <f>VLOOKUP(FINAL_DATASET!$D36,'R_E_P allocation'!$A$3:$G$983,7,0)</f>
        <v>40271677.760320522</v>
      </c>
      <c r="K36" s="166">
        <f>VLOOKUP(FINAL_DATASET!$D36,'R_E_P allocation'!$A$3:$T$984,8,0)</f>
        <v>39841092.551121965</v>
      </c>
      <c r="L36" s="166">
        <f>VLOOKUP(FINAL_DATASET!$D36,'R_E_P allocation'!$A$3:$T$984,9,0)</f>
        <v>33250746.710332952</v>
      </c>
      <c r="M36" s="166">
        <f>VLOOKUP($D36,'R_E_P allocation'!$A$3:$T$984,'R_E_P allocation'!J$984,0)</f>
        <v>32210165.788103107</v>
      </c>
      <c r="N36" s="166">
        <f>VLOOKUP($D36,'R_E_P allocation'!$A$3:$T$984,'R_E_P allocation'!K$984,0)</f>
        <v>37562579.15244627</v>
      </c>
      <c r="O36" s="166">
        <f>VLOOKUP($D36,'R_E_P allocation'!$A$3:$T$984,'R_E_P allocation'!L$984,0)</f>
        <v>33083296.906755734</v>
      </c>
      <c r="P36" s="166">
        <f>VLOOKUP($D36,'R_E_P allocation'!$A$3:$T$984,'R_E_P allocation'!M$984,0)</f>
        <v>35965825.668334961</v>
      </c>
      <c r="Q36" s="166">
        <f>VLOOKUP($D36,'R_E_P allocation'!$A$3:$T$984,'R_E_P allocation'!N$984,0)</f>
        <v>29291754.925757337</v>
      </c>
      <c r="R36" s="166">
        <f>VLOOKUP($D36,'R_E_P allocation'!$A$3:$T$984,'R_E_P allocation'!O$984,0)</f>
        <v>26827850.673121158</v>
      </c>
      <c r="S36" s="166">
        <f>VLOOKUP($D36,'R_E_P allocation'!$A$3:$T$984,'R_E_P allocation'!P$984,0)</f>
        <v>412644.15881528298</v>
      </c>
      <c r="T36" s="166">
        <f>VLOOKUP($D36,'R_E_P allocation'!$A$3:$T$984,'R_E_P allocation'!Q$984,0)</f>
        <v>663818.86418110749</v>
      </c>
      <c r="U36" s="166">
        <f>VLOOKUP($D36,'R_E_P allocation'!$A$3:$T$984,'R_E_P allocation'!R$984,0)</f>
        <v>819307.96750280843</v>
      </c>
      <c r="V36" s="166">
        <f>VLOOKUP($D36,'R_E_P allocation'!$A$3:$T$984,'R_E_P allocation'!S$984,0)</f>
        <v>-83724.901788608156</v>
      </c>
      <c r="W36" s="166">
        <f>VLOOKUP($D36,'R_E_P allocation'!$A$3:$T$984,'R_E_P allocation'!T$984,0)</f>
        <v>639897.46367007657</v>
      </c>
      <c r="X36" s="163">
        <v>110036</v>
      </c>
      <c r="Y36" s="162" t="s">
        <v>9</v>
      </c>
      <c r="Z36" s="162" t="s">
        <v>15</v>
      </c>
      <c r="AA36" s="162" t="s">
        <v>41</v>
      </c>
    </row>
    <row r="37" spans="1:27" ht="16.5" thickTop="1" thickBot="1">
      <c r="A37" s="161">
        <v>36</v>
      </c>
      <c r="B37" s="162" t="s">
        <v>7</v>
      </c>
      <c r="C37" s="163">
        <v>11</v>
      </c>
      <c r="D37" s="162" t="s">
        <v>60</v>
      </c>
      <c r="E37" s="162" t="str">
        <f>VLOOKUP(Table12[[#This Row],[BRANCH NAME]],'Branch Address-2'!$B$2:$D$981,2,0)</f>
        <v>Hajiganj East Bazar, Hajiganj, Chandpur 3610</v>
      </c>
      <c r="F37" s="162" t="str">
        <f>VLOOKUP(Table12[[#This Row],[BRANCH NAME]],'Branch Address-2'!$B$2:$D$981,3,0)</f>
        <v>23.251430858133762, 90.85342486787911</v>
      </c>
      <c r="G37" s="164">
        <f>VLOOKUP(FINAL_DATASET!$D37,'R_E_P allocation'!$A$3:$D$983,4,0)</f>
        <v>175152.81</v>
      </c>
      <c r="H37" s="165">
        <f>VLOOKUP(FINAL_DATASET!$D37,'R_E_P allocation'!$A$3:$E$983,5,0)</f>
        <v>6.1680991197027718E-3</v>
      </c>
      <c r="I37" s="166">
        <f>VLOOKUP(FINAL_DATASET!$D37,'R_E_P allocation'!$A$3:$F$983,6,0)</f>
        <v>97633708.049610317</v>
      </c>
      <c r="J37" s="166">
        <f>VLOOKUP(FINAL_DATASET!$D37,'R_E_P allocation'!$A$3:$G$983,7,0)</f>
        <v>82224285.893706352</v>
      </c>
      <c r="K37" s="166">
        <f>VLOOKUP(FINAL_DATASET!$D37,'R_E_P allocation'!$A$3:$T$984,8,0)</f>
        <v>81345142.9497879</v>
      </c>
      <c r="L37" s="166">
        <f>VLOOKUP(FINAL_DATASET!$D37,'R_E_P allocation'!$A$3:$T$984,9,0)</f>
        <v>67889371.780369371</v>
      </c>
      <c r="M37" s="166">
        <f>VLOOKUP($D37,'R_E_P allocation'!$A$3:$T$984,'R_E_P allocation'!J$984,0)</f>
        <v>65764776.33256644</v>
      </c>
      <c r="N37" s="166">
        <f>VLOOKUP($D37,'R_E_P allocation'!$A$3:$T$984,'R_E_P allocation'!K$984,0)</f>
        <v>76693011.538219407</v>
      </c>
      <c r="O37" s="166">
        <f>VLOOKUP($D37,'R_E_P allocation'!$A$3:$T$984,'R_E_P allocation'!L$984,0)</f>
        <v>67547482.857734412</v>
      </c>
      <c r="P37" s="166">
        <f>VLOOKUP($D37,'R_E_P allocation'!$A$3:$T$984,'R_E_P allocation'!M$984,0)</f>
        <v>73432856.45452182</v>
      </c>
      <c r="Q37" s="166">
        <f>VLOOKUP($D37,'R_E_P allocation'!$A$3:$T$984,'R_E_P allocation'!N$984,0)</f>
        <v>59806140.823785819</v>
      </c>
      <c r="R37" s="166">
        <f>VLOOKUP($D37,'R_E_P allocation'!$A$3:$T$984,'R_E_P allocation'!O$984,0)</f>
        <v>54775489.533585787</v>
      </c>
      <c r="S37" s="166">
        <f>VLOOKUP($D37,'R_E_P allocation'!$A$3:$T$984,'R_E_P allocation'!P$984,0)</f>
        <v>842511.98792184994</v>
      </c>
      <c r="T37" s="166">
        <f>VLOOKUP($D37,'R_E_P allocation'!$A$3:$T$984,'R_E_P allocation'!Q$984,0)</f>
        <v>1355345.3718742805</v>
      </c>
      <c r="U37" s="166">
        <f>VLOOKUP($D37,'R_E_P allocation'!$A$3:$T$984,'R_E_P allocation'!R$984,0)</f>
        <v>1672813.6571781661</v>
      </c>
      <c r="V37" s="166">
        <f>VLOOKUP($D37,'R_E_P allocation'!$A$3:$T$984,'R_E_P allocation'!S$984,0)</f>
        <v>-170944.46131747682</v>
      </c>
      <c r="W37" s="166">
        <f>VLOOKUP($D37,'R_E_P allocation'!$A$3:$T$984,'R_E_P allocation'!T$984,0)</f>
        <v>1306504.0972121442</v>
      </c>
      <c r="X37" s="163">
        <v>110037</v>
      </c>
      <c r="Y37" s="162" t="s">
        <v>9</v>
      </c>
      <c r="Z37" s="162" t="s">
        <v>15</v>
      </c>
      <c r="AA37" s="162" t="s">
        <v>44</v>
      </c>
    </row>
    <row r="38" spans="1:27" ht="16.5" thickTop="1" thickBot="1">
      <c r="A38" s="161">
        <v>37</v>
      </c>
      <c r="B38" s="162" t="s">
        <v>7</v>
      </c>
      <c r="C38" s="163">
        <v>11</v>
      </c>
      <c r="D38" s="162" t="s">
        <v>61</v>
      </c>
      <c r="E38" s="162" t="str">
        <f>VLOOKUP(Table12[[#This Row],[BRANCH NAME]],'Branch Address-2'!$B$2:$D$981,2,0)</f>
        <v>Balithuba, Candra Bazar, Foridganj, Chandpur 3651</v>
      </c>
      <c r="F38" s="162" t="str">
        <f>VLOOKUP(Table12[[#This Row],[BRANCH NAME]],'Branch Address-2'!$B$2:$D$981,3,0)</f>
        <v>23.20319673509627, 90.73797049198994</v>
      </c>
      <c r="G38" s="164">
        <f>VLOOKUP(FINAL_DATASET!$D38,'R_E_P allocation'!$A$3:$D$983,4,0)</f>
        <v>130905.39</v>
      </c>
      <c r="H38" s="165">
        <f>VLOOKUP(FINAL_DATASET!$D38,'R_E_P allocation'!$A$3:$E$983,5,0)</f>
        <v>4.6099027519075943E-3</v>
      </c>
      <c r="I38" s="166">
        <f>VLOOKUP(FINAL_DATASET!$D38,'R_E_P allocation'!$A$3:$F$983,6,0)</f>
        <v>72969303.943113327</v>
      </c>
      <c r="J38" s="166">
        <f>VLOOKUP(FINAL_DATASET!$D38,'R_E_P allocation'!$A$3:$G$983,7,0)</f>
        <v>61452637.913072176</v>
      </c>
      <c r="K38" s="166">
        <f>VLOOKUP(FINAL_DATASET!$D38,'R_E_P allocation'!$A$3:$T$984,8,0)</f>
        <v>60795585.651453346</v>
      </c>
      <c r="L38" s="166">
        <f>VLOOKUP(FINAL_DATASET!$D38,'R_E_P allocation'!$A$3:$T$984,9,0)</f>
        <v>50739035.758342937</v>
      </c>
      <c r="M38" s="166">
        <f>VLOOKUP($D38,'R_E_P allocation'!$A$3:$T$984,'R_E_P allocation'!J$984,0)</f>
        <v>49151159.459430762</v>
      </c>
      <c r="N38" s="166">
        <f>VLOOKUP($D38,'R_E_P allocation'!$A$3:$T$984,'R_E_P allocation'!K$984,0)</f>
        <v>57318684.100387037</v>
      </c>
      <c r="O38" s="166">
        <f>VLOOKUP($D38,'R_E_P allocation'!$A$3:$T$984,'R_E_P allocation'!L$984,0)</f>
        <v>50483515.434380054</v>
      </c>
      <c r="P38" s="166">
        <f>VLOOKUP($D38,'R_E_P allocation'!$A$3:$T$984,'R_E_P allocation'!M$984,0)</f>
        <v>54882115.296883881</v>
      </c>
      <c r="Q38" s="166">
        <f>VLOOKUP($D38,'R_E_P allocation'!$A$3:$T$984,'R_E_P allocation'!N$984,0)</f>
        <v>44697805.241792031</v>
      </c>
      <c r="R38" s="166">
        <f>VLOOKUP($D38,'R_E_P allocation'!$A$3:$T$984,'R_E_P allocation'!O$984,0)</f>
        <v>40938006.189195395</v>
      </c>
      <c r="S38" s="166">
        <f>VLOOKUP($D38,'R_E_P allocation'!$A$3:$T$984,'R_E_P allocation'!P$984,0)</f>
        <v>629675.08405137807</v>
      </c>
      <c r="T38" s="166">
        <f>VLOOKUP($D38,'R_E_P allocation'!$A$3:$T$984,'R_E_P allocation'!Q$984,0)</f>
        <v>1012955.5699956953</v>
      </c>
      <c r="U38" s="166">
        <f>VLOOKUP($D38,'R_E_P allocation'!$A$3:$T$984,'R_E_P allocation'!R$984,0)</f>
        <v>1250224.4422469393</v>
      </c>
      <c r="V38" s="166">
        <f>VLOOKUP($D38,'R_E_P allocation'!$A$3:$T$984,'R_E_P allocation'!S$984,0)</f>
        <v>-127760.16198143903</v>
      </c>
      <c r="W38" s="166">
        <f>VLOOKUP($D38,'R_E_P allocation'!$A$3:$T$984,'R_E_P allocation'!T$984,0)</f>
        <v>976452.66657242691</v>
      </c>
      <c r="X38" s="163">
        <v>110038</v>
      </c>
      <c r="Y38" s="162" t="s">
        <v>9</v>
      </c>
      <c r="Z38" s="162" t="s">
        <v>15</v>
      </c>
      <c r="AA38" s="162" t="s">
        <v>46</v>
      </c>
    </row>
    <row r="39" spans="1:27" ht="16.5" thickTop="1" thickBot="1">
      <c r="A39" s="161">
        <v>38</v>
      </c>
      <c r="B39" s="162" t="s">
        <v>7</v>
      </c>
      <c r="C39" s="163">
        <v>11</v>
      </c>
      <c r="D39" s="162" t="s">
        <v>62</v>
      </c>
      <c r="E39" s="162" t="str">
        <f>VLOOKUP(Table12[[#This Row],[BRANCH NAME]],'Branch Address-2'!$B$2:$D$981,2,0)</f>
        <v>Algi Bazar, Chandpur</v>
      </c>
      <c r="F39" s="162" t="str">
        <f>VLOOKUP(Table12[[#This Row],[BRANCH NAME]],'Branch Address-2'!$B$2:$D$981,3,0)</f>
        <v>23.098975359168687, 90.68085203903978</v>
      </c>
      <c r="G39" s="164">
        <f>VLOOKUP(FINAL_DATASET!$D39,'R_E_P allocation'!$A$3:$D$983,4,0)</f>
        <v>109575</v>
      </c>
      <c r="H39" s="165">
        <f>VLOOKUP(FINAL_DATASET!$D39,'R_E_P allocation'!$A$3:$E$983,5,0)</f>
        <v>3.8587417526526192E-3</v>
      </c>
      <c r="I39" s="166">
        <f>VLOOKUP(FINAL_DATASET!$D39,'R_E_P allocation'!$A$3:$F$983,6,0)</f>
        <v>61079314.454253122</v>
      </c>
      <c r="J39" s="166">
        <f>VLOOKUP(FINAL_DATASET!$D39,'R_E_P allocation'!$A$3:$G$983,7,0)</f>
        <v>51439232.558146641</v>
      </c>
      <c r="K39" s="166">
        <f>VLOOKUP(FINAL_DATASET!$D39,'R_E_P allocation'!$A$3:$T$984,8,0)</f>
        <v>50889243.733646117</v>
      </c>
      <c r="L39" s="166">
        <f>VLOOKUP(FINAL_DATASET!$D39,'R_E_P allocation'!$A$3:$T$984,9,0)</f>
        <v>42471359.225318581</v>
      </c>
      <c r="M39" s="166">
        <f>VLOOKUP($D39,'R_E_P allocation'!$A$3:$T$984,'R_E_P allocation'!J$984,0)</f>
        <v>41142219.566108972</v>
      </c>
      <c r="N39" s="166">
        <f>VLOOKUP($D39,'R_E_P allocation'!$A$3:$T$984,'R_E_P allocation'!K$984,0)</f>
        <v>47978886.203997478</v>
      </c>
      <c r="O39" s="166">
        <f>VLOOKUP($D39,'R_E_P allocation'!$A$3:$T$984,'R_E_P allocation'!L$984,0)</f>
        <v>42257474.682457268</v>
      </c>
      <c r="P39" s="166">
        <f>VLOOKUP($D39,'R_E_P allocation'!$A$3:$T$984,'R_E_P allocation'!M$984,0)</f>
        <v>45939344.313141353</v>
      </c>
      <c r="Q39" s="166">
        <f>VLOOKUP($D39,'R_E_P allocation'!$A$3:$T$984,'R_E_P allocation'!N$984,0)</f>
        <v>37414517.533383168</v>
      </c>
      <c r="R39" s="166">
        <f>VLOOKUP($D39,'R_E_P allocation'!$A$3:$T$984,'R_E_P allocation'!O$984,0)</f>
        <v>34267359.259852372</v>
      </c>
      <c r="S39" s="166">
        <f>VLOOKUP($D39,'R_E_P allocation'!$A$3:$T$984,'R_E_P allocation'!P$984,0)</f>
        <v>527072.62347967294</v>
      </c>
      <c r="T39" s="166">
        <f>VLOOKUP($D39,'R_E_P allocation'!$A$3:$T$984,'R_E_P allocation'!Q$984,0)</f>
        <v>847899.43777164794</v>
      </c>
      <c r="U39" s="166">
        <f>VLOOKUP($D39,'R_E_P allocation'!$A$3:$T$984,'R_E_P allocation'!R$984,0)</f>
        <v>1046506.5132857277</v>
      </c>
      <c r="V39" s="166">
        <f>VLOOKUP($D39,'R_E_P allocation'!$A$3:$T$984,'R_E_P allocation'!S$984,0)</f>
        <v>-106942.27143065829</v>
      </c>
      <c r="W39" s="166">
        <f>VLOOKUP($D39,'R_E_P allocation'!$A$3:$T$984,'R_E_P allocation'!T$984,0)</f>
        <v>817344.50307717407</v>
      </c>
      <c r="X39" s="163">
        <v>110039</v>
      </c>
      <c r="Y39" s="162" t="s">
        <v>9</v>
      </c>
      <c r="Z39" s="162" t="s">
        <v>15</v>
      </c>
      <c r="AA39" s="162" t="s">
        <v>63</v>
      </c>
    </row>
    <row r="40" spans="1:27" ht="16.5" thickTop="1" thickBot="1">
      <c r="A40" s="161">
        <v>39</v>
      </c>
      <c r="B40" s="162" t="s">
        <v>7</v>
      </c>
      <c r="C40" s="163">
        <v>11</v>
      </c>
      <c r="D40" s="162" t="s">
        <v>64</v>
      </c>
      <c r="E40" s="162" t="str">
        <f>VLOOKUP(Table12[[#This Row],[BRANCH NAME]],'Branch Address-2'!$B$2:$D$981,2,0)</f>
        <v>Forrokabad, Chandpur</v>
      </c>
      <c r="F40" s="162" t="str">
        <f>VLOOKUP(Table12[[#This Row],[BRANCH NAME]],'Branch Address-2'!$B$2:$D$981,3,0)</f>
        <v>23.225653609954314, 90.6527600395473</v>
      </c>
      <c r="G40" s="164">
        <f>VLOOKUP(FINAL_DATASET!$D40,'R_E_P allocation'!$A$3:$D$983,4,0)</f>
        <v>55910.28</v>
      </c>
      <c r="H40" s="165">
        <f>VLOOKUP(FINAL_DATASET!$D40,'R_E_P allocation'!$A$3:$E$983,5,0)</f>
        <v>1.9689101696417858E-3</v>
      </c>
      <c r="I40" s="166">
        <f>VLOOKUP(FINAL_DATASET!$D40,'R_E_P allocation'!$A$3:$F$983,6,0)</f>
        <v>31165517.438698053</v>
      </c>
      <c r="J40" s="166">
        <f>VLOOKUP(FINAL_DATASET!$D40,'R_E_P allocation'!$A$3:$G$983,7,0)</f>
        <v>26246697.652850512</v>
      </c>
      <c r="K40" s="166">
        <f>VLOOKUP(FINAL_DATASET!$D40,'R_E_P allocation'!$A$3:$T$984,8,0)</f>
        <v>25966067.680916265</v>
      </c>
      <c r="L40" s="166">
        <f>VLOOKUP(FINAL_DATASET!$D40,'R_E_P allocation'!$A$3:$T$984,9,0)</f>
        <v>21670870.054922611</v>
      </c>
      <c r="M40" s="166">
        <f>VLOOKUP($D40,'R_E_P allocation'!$A$3:$T$984,'R_E_P allocation'!J$984,0)</f>
        <v>20992680.956081506</v>
      </c>
      <c r="N40" s="166">
        <f>VLOOKUP($D40,'R_E_P allocation'!$A$3:$T$984,'R_E_P allocation'!K$984,0)</f>
        <v>24481067.412764192</v>
      </c>
      <c r="O40" s="166">
        <f>VLOOKUP($D40,'R_E_P allocation'!$A$3:$T$984,'R_E_P allocation'!L$984,0)</f>
        <v>21561736.176948179</v>
      </c>
      <c r="P40" s="166">
        <f>VLOOKUP($D40,'R_E_P allocation'!$A$3:$T$984,'R_E_P allocation'!M$984,0)</f>
        <v>23440397.933508016</v>
      </c>
      <c r="Q40" s="166">
        <f>VLOOKUP($D40,'R_E_P allocation'!$A$3:$T$984,'R_E_P allocation'!N$984,0)</f>
        <v>19090633.368527148</v>
      </c>
      <c r="R40" s="166">
        <f>VLOOKUP($D40,'R_E_P allocation'!$A$3:$T$984,'R_E_P allocation'!O$984,0)</f>
        <v>17484806.306903388</v>
      </c>
      <c r="S40" s="166">
        <f>VLOOKUP($D40,'R_E_P allocation'!$A$3:$T$984,'R_E_P allocation'!P$984,0)</f>
        <v>268937.05643698917</v>
      </c>
      <c r="T40" s="166">
        <f>VLOOKUP($D40,'R_E_P allocation'!$A$3:$T$984,'R_E_P allocation'!Q$984,0)</f>
        <v>432637.87339863484</v>
      </c>
      <c r="U40" s="166">
        <f>VLOOKUP($D40,'R_E_P allocation'!$A$3:$T$984,'R_E_P allocation'!R$984,0)</f>
        <v>533976.47437489161</v>
      </c>
      <c r="V40" s="166">
        <f>VLOOKUP($D40,'R_E_P allocation'!$A$3:$T$984,'R_E_P allocation'!S$984,0)</f>
        <v>-54566.938987215202</v>
      </c>
      <c r="W40" s="166">
        <f>VLOOKUP($D40,'R_E_P allocation'!$A$3:$T$984,'R_E_P allocation'!T$984,0)</f>
        <v>417047.3194022876</v>
      </c>
      <c r="X40" s="163">
        <v>110040</v>
      </c>
      <c r="Y40" s="162" t="s">
        <v>9</v>
      </c>
      <c r="Z40" s="162" t="s">
        <v>15</v>
      </c>
      <c r="AA40" s="162" t="s">
        <v>39</v>
      </c>
    </row>
    <row r="41" spans="1:27" ht="16.5" thickTop="1" thickBot="1">
      <c r="A41" s="161">
        <v>40</v>
      </c>
      <c r="B41" s="162" t="s">
        <v>7</v>
      </c>
      <c r="C41" s="163">
        <v>11</v>
      </c>
      <c r="D41" s="162" t="s">
        <v>65</v>
      </c>
      <c r="E41" s="162" t="str">
        <f>VLOOKUP(Table12[[#This Row],[BRANCH NAME]],'Branch Address-2'!$B$2:$D$981,2,0)</f>
        <v>Fakirhat Bazar, Raozan, Chittagong 4340</v>
      </c>
      <c r="F41" s="162" t="str">
        <f>VLOOKUP(Table12[[#This Row],[BRANCH NAME]],'Branch Address-2'!$B$2:$D$981,3,0)</f>
        <v>22.67592187500731, 91.81024790335242</v>
      </c>
      <c r="G41" s="164">
        <f>VLOOKUP(FINAL_DATASET!$D41,'R_E_P allocation'!$A$3:$D$983,4,0)</f>
        <v>103308.8</v>
      </c>
      <c r="H41" s="165">
        <f>VLOOKUP(FINAL_DATASET!$D41,'R_E_P allocation'!$A$3:$E$983,5,0)</f>
        <v>3.6380741955413091E-3</v>
      </c>
      <c r="I41" s="166">
        <f>VLOOKUP(FINAL_DATASET!$D41,'R_E_P allocation'!$A$3:$F$983,6,0)</f>
        <v>57586408.223513991</v>
      </c>
      <c r="J41" s="166">
        <f>VLOOKUP(FINAL_DATASET!$D41,'R_E_P allocation'!$A$3:$G$983,7,0)</f>
        <v>48497607.926105961</v>
      </c>
      <c r="K41" s="166">
        <f>VLOOKUP(FINAL_DATASET!$D41,'R_E_P allocation'!$A$3:$T$984,8,0)</f>
        <v>47979070.983623095</v>
      </c>
      <c r="L41" s="166">
        <f>VLOOKUP(FINAL_DATASET!$D41,'R_E_P allocation'!$A$3:$T$984,9,0)</f>
        <v>40042575.002843648</v>
      </c>
      <c r="M41" s="166">
        <f>VLOOKUP($D41,'R_E_P allocation'!$A$3:$T$984,'R_E_P allocation'!J$984,0)</f>
        <v>38789444.05851005</v>
      </c>
      <c r="N41" s="166">
        <f>VLOOKUP($D41,'R_E_P allocation'!$A$3:$T$984,'R_E_P allocation'!K$984,0)</f>
        <v>45235146.329651251</v>
      </c>
      <c r="O41" s="166">
        <f>VLOOKUP($D41,'R_E_P allocation'!$A$3:$T$984,'R_E_P allocation'!L$984,0)</f>
        <v>39840921.747433648</v>
      </c>
      <c r="P41" s="166">
        <f>VLOOKUP($D41,'R_E_P allocation'!$A$3:$T$984,'R_E_P allocation'!M$984,0)</f>
        <v>43312238.501277283</v>
      </c>
      <c r="Q41" s="166">
        <f>VLOOKUP($D41,'R_E_P allocation'!$A$3:$T$984,'R_E_P allocation'!N$984,0)</f>
        <v>35274915.892792843</v>
      </c>
      <c r="R41" s="166">
        <f>VLOOKUP($D41,'R_E_P allocation'!$A$3:$T$984,'R_E_P allocation'!O$984,0)</f>
        <v>32307732.27747421</v>
      </c>
      <c r="S41" s="166">
        <f>VLOOKUP($D41,'R_E_P allocation'!$A$3:$T$984,'R_E_P allocation'!P$984,0)</f>
        <v>496931.2365460812</v>
      </c>
      <c r="T41" s="166">
        <f>VLOOKUP($D41,'R_E_P allocation'!$A$3:$T$984,'R_E_P allocation'!Q$984,0)</f>
        <v>799411.11966108729</v>
      </c>
      <c r="U41" s="166">
        <f>VLOOKUP($D41,'R_E_P allocation'!$A$3:$T$984,'R_E_P allocation'!R$984,0)</f>
        <v>986660.5711132338</v>
      </c>
      <c r="V41" s="166">
        <f>VLOOKUP($D41,'R_E_P allocation'!$A$3:$T$984,'R_E_P allocation'!S$984,0)</f>
        <v>-100826.62770500199</v>
      </c>
      <c r="W41" s="166">
        <f>VLOOKUP($D41,'R_E_P allocation'!$A$3:$T$984,'R_E_P allocation'!T$984,0)</f>
        <v>770603.51174537232</v>
      </c>
      <c r="X41" s="163">
        <v>110041</v>
      </c>
      <c r="Y41" s="162" t="s">
        <v>9</v>
      </c>
      <c r="Z41" s="162" t="s">
        <v>9</v>
      </c>
      <c r="AA41" s="162" t="s">
        <v>66</v>
      </c>
    </row>
    <row r="42" spans="1:27" ht="16.5" thickTop="1" thickBot="1">
      <c r="A42" s="161">
        <v>41</v>
      </c>
      <c r="B42" s="162" t="s">
        <v>7</v>
      </c>
      <c r="C42" s="163">
        <v>11</v>
      </c>
      <c r="D42" s="162" t="s">
        <v>67</v>
      </c>
      <c r="E42" s="162" t="str">
        <f>VLOOKUP(Table12[[#This Row],[BRANCH NAME]],'Branch Address-2'!$B$2:$D$981,2,0)</f>
        <v>BAF Shaheen, Chittagong Airport, Patenga, Chittagong 4205</v>
      </c>
      <c r="F42" s="162" t="str">
        <f>VLOOKUP(Table12[[#This Row],[BRANCH NAME]],'Branch Address-2'!$B$2:$D$981,3,0)</f>
        <v>22.266704367813322, 91.81505483229654</v>
      </c>
      <c r="G42" s="164">
        <f>VLOOKUP(FINAL_DATASET!$D42,'R_E_P allocation'!$A$3:$D$983,4,0)</f>
        <v>77122.649999999994</v>
      </c>
      <c r="H42" s="165">
        <f>VLOOKUP(FINAL_DATASET!$D42,'R_E_P allocation'!$A$3:$E$983,5,0)</f>
        <v>2.715915031989181E-3</v>
      </c>
      <c r="I42" s="166">
        <f>VLOOKUP(FINAL_DATASET!$D42,'R_E_P allocation'!$A$3:$F$983,6,0)</f>
        <v>42989720.199820258</v>
      </c>
      <c r="J42" s="166">
        <f>VLOOKUP(FINAL_DATASET!$D42,'R_E_P allocation'!$A$3:$G$983,7,0)</f>
        <v>36204699.327862635</v>
      </c>
      <c r="K42" s="166">
        <f>VLOOKUP(FINAL_DATASET!$D42,'R_E_P allocation'!$A$3:$T$984,8,0)</f>
        <v>35817598.295548096</v>
      </c>
      <c r="L42" s="166">
        <f>VLOOKUP(FINAL_DATASET!$D42,'R_E_P allocation'!$A$3:$T$984,9,0)</f>
        <v>29892801.939845003</v>
      </c>
      <c r="M42" s="166">
        <f>VLOOKUP($D42,'R_E_P allocation'!$A$3:$T$984,'R_E_P allocation'!J$984,0)</f>
        <v>28957307.778418198</v>
      </c>
      <c r="N42" s="166">
        <f>VLOOKUP($D42,'R_E_P allocation'!$A$3:$T$984,'R_E_P allocation'!K$984,0)</f>
        <v>33769188.666216984</v>
      </c>
      <c r="O42" s="166">
        <f>VLOOKUP($D42,'R_E_P allocation'!$A$3:$T$984,'R_E_P allocation'!L$984,0)</f>
        <v>29742262.649500459</v>
      </c>
      <c r="P42" s="166">
        <f>VLOOKUP($D42,'R_E_P allocation'!$A$3:$T$984,'R_E_P allocation'!M$984,0)</f>
        <v>32333689.004717235</v>
      </c>
      <c r="Q42" s="166">
        <f>VLOOKUP($D42,'R_E_P allocation'!$A$3:$T$984,'R_E_P allocation'!N$984,0)</f>
        <v>26333623.003841873</v>
      </c>
      <c r="R42" s="166">
        <f>VLOOKUP($D42,'R_E_P allocation'!$A$3:$T$984,'R_E_P allocation'!O$984,0)</f>
        <v>24118544.874486454</v>
      </c>
      <c r="S42" s="166">
        <f>VLOOKUP($D42,'R_E_P allocation'!$A$3:$T$984,'R_E_P allocation'!P$984,0)</f>
        <v>370971.82263476704</v>
      </c>
      <c r="T42" s="166">
        <f>VLOOKUP($D42,'R_E_P allocation'!$A$3:$T$984,'R_E_P allocation'!Q$984,0)</f>
        <v>596780.75815158186</v>
      </c>
      <c r="U42" s="166">
        <f>VLOOKUP($D42,'R_E_P allocation'!$A$3:$T$984,'R_E_P allocation'!R$984,0)</f>
        <v>736567.24204294337</v>
      </c>
      <c r="V42" s="166">
        <f>VLOOKUP($D42,'R_E_P allocation'!$A$3:$T$984,'R_E_P allocation'!S$984,0)</f>
        <v>-75269.645172271586</v>
      </c>
      <c r="W42" s="166">
        <f>VLOOKUP($D42,'R_E_P allocation'!$A$3:$T$984,'R_E_P allocation'!T$984,0)</f>
        <v>575275.14524521853</v>
      </c>
      <c r="X42" s="163">
        <v>110042</v>
      </c>
      <c r="Y42" s="162" t="s">
        <v>9</v>
      </c>
      <c r="Z42" s="162" t="s">
        <v>9</v>
      </c>
      <c r="AA42" s="162" t="s">
        <v>68</v>
      </c>
    </row>
    <row r="43" spans="1:27" ht="16.5" thickTop="1" thickBot="1">
      <c r="A43" s="161">
        <v>42</v>
      </c>
      <c r="B43" s="162" t="s">
        <v>7</v>
      </c>
      <c r="C43" s="163">
        <v>11</v>
      </c>
      <c r="D43" s="162" t="s">
        <v>69</v>
      </c>
      <c r="E43" s="162" t="str">
        <f>VLOOKUP(Table12[[#This Row],[BRANCH NAME]],'Branch Address-2'!$B$2:$D$981,2,0)</f>
        <v>Asadgonj Branch, P.O.# Chittagong Sadae, P.S.# Kotwali Chattogram 4100</v>
      </c>
      <c r="F43" s="162" t="str">
        <f>VLOOKUP(Table12[[#This Row],[BRANCH NAME]],'Branch Address-2'!$B$2:$D$981,3,0)</f>
        <v>22.338582860673377, 91.84316910507741</v>
      </c>
      <c r="G43" s="164">
        <f>VLOOKUP(FINAL_DATASET!$D43,'R_E_P allocation'!$A$3:$D$983,4,0)</f>
        <v>31127.25</v>
      </c>
      <c r="H43" s="165">
        <f>VLOOKUP(FINAL_DATASET!$D43,'R_E_P allocation'!$A$3:$E$983,5,0)</f>
        <v>1.0961626212206822E-3</v>
      </c>
      <c r="I43" s="166">
        <f>VLOOKUP(FINAL_DATASET!$D43,'R_E_P allocation'!$A$3:$F$983,6,0)</f>
        <v>17350956.795310523</v>
      </c>
      <c r="J43" s="166">
        <f>VLOOKUP(FINAL_DATASET!$D43,'R_E_P allocation'!$A$3:$G$983,7,0)</f>
        <v>14612474.119512392</v>
      </c>
      <c r="K43" s="166">
        <f>VLOOKUP(FINAL_DATASET!$D43,'R_E_P allocation'!$A$3:$T$984,8,0)</f>
        <v>14456237.389989836</v>
      </c>
      <c r="L43" s="166">
        <f>VLOOKUP(FINAL_DATASET!$D43,'R_E_P allocation'!$A$3:$T$984,9,0)</f>
        <v>12064947.446464047</v>
      </c>
      <c r="M43" s="166">
        <f>VLOOKUP($D43,'R_E_P allocation'!$A$3:$T$984,'R_E_P allocation'!J$984,0)</f>
        <v>11687375.35011787</v>
      </c>
      <c r="N43" s="166">
        <f>VLOOKUP($D43,'R_E_P allocation'!$A$3:$T$984,'R_E_P allocation'!K$984,0)</f>
        <v>13629484.696266308</v>
      </c>
      <c r="O43" s="166">
        <f>VLOOKUP($D43,'R_E_P allocation'!$A$3:$T$984,'R_E_P allocation'!L$984,0)</f>
        <v>12004188.718316387</v>
      </c>
      <c r="P43" s="166">
        <f>VLOOKUP($D43,'R_E_P allocation'!$A$3:$T$984,'R_E_P allocation'!M$984,0)</f>
        <v>13050106.82428683</v>
      </c>
      <c r="Q43" s="166">
        <f>VLOOKUP($D43,'R_E_P allocation'!$A$3:$T$984,'R_E_P allocation'!N$984,0)</f>
        <v>10628437.516687213</v>
      </c>
      <c r="R43" s="166">
        <f>VLOOKUP($D43,'R_E_P allocation'!$A$3:$T$984,'R_E_P allocation'!O$984,0)</f>
        <v>9734416.2310859207</v>
      </c>
      <c r="S43" s="166">
        <f>VLOOKUP($D43,'R_E_P allocation'!$A$3:$T$984,'R_E_P allocation'!P$984,0)</f>
        <v>149726.86579244948</v>
      </c>
      <c r="T43" s="166">
        <f>VLOOKUP($D43,'R_E_P allocation'!$A$3:$T$984,'R_E_P allocation'!Q$984,0)</f>
        <v>240864.95801394052</v>
      </c>
      <c r="U43" s="166">
        <f>VLOOKUP($D43,'R_E_P allocation'!$A$3:$T$984,'R_E_P allocation'!R$984,0)</f>
        <v>297283.77700819686</v>
      </c>
      <c r="V43" s="166">
        <f>VLOOKUP($D43,'R_E_P allocation'!$A$3:$T$984,'R_E_P allocation'!S$984,0)</f>
        <v>-30379.364073830333</v>
      </c>
      <c r="W43" s="166">
        <f>VLOOKUP($D43,'R_E_P allocation'!$A$3:$T$984,'R_E_P allocation'!T$984,0)</f>
        <v>232185.13970713184</v>
      </c>
      <c r="X43" s="163">
        <v>110044</v>
      </c>
      <c r="Y43" s="162" t="s">
        <v>9</v>
      </c>
      <c r="Z43" s="162" t="s">
        <v>9</v>
      </c>
      <c r="AA43" s="162" t="s">
        <v>70</v>
      </c>
    </row>
    <row r="44" spans="1:27" ht="16.5" thickTop="1" thickBot="1">
      <c r="A44" s="161">
        <v>43</v>
      </c>
      <c r="B44" s="162" t="s">
        <v>7</v>
      </c>
      <c r="C44" s="163">
        <v>11</v>
      </c>
      <c r="D44" s="162" t="s">
        <v>71</v>
      </c>
      <c r="E44" s="162" t="str">
        <f>VLOOKUP(Table12[[#This Row],[BRANCH NAME]],'Branch Address-2'!$B$2:$D$981,2,0)</f>
        <v>SS Khaled Road, GPO, Kotwali, Chittagong 4000</v>
      </c>
      <c r="F44" s="162" t="str">
        <f>VLOOKUP(Table12[[#This Row],[BRANCH NAME]],'Branch Address-2'!$B$2:$D$981,3,0)</f>
        <v>22.348179608760834, 91.82645621204222</v>
      </c>
      <c r="G44" s="164">
        <f>VLOOKUP(FINAL_DATASET!$D44,'R_E_P allocation'!$A$3:$D$983,4,0)</f>
        <v>19808.25</v>
      </c>
      <c r="H44" s="165">
        <f>VLOOKUP(FINAL_DATASET!$D44,'R_E_P allocation'!$A$3:$E$983,5,0)</f>
        <v>6.9755803168588865E-4</v>
      </c>
      <c r="I44" s="166">
        <f>VLOOKUP(FINAL_DATASET!$D44,'R_E_P allocation'!$A$3:$F$983,6,0)</f>
        <v>11041517.960652152</v>
      </c>
      <c r="J44" s="166">
        <f>VLOOKUP(FINAL_DATASET!$D44,'R_E_P allocation'!$A$3:$G$983,7,0)</f>
        <v>9298847.1669624299</v>
      </c>
      <c r="K44" s="166">
        <f>VLOOKUP(FINAL_DATASET!$D44,'R_E_P allocation'!$A$3:$T$984,8,0)</f>
        <v>9199423.793629894</v>
      </c>
      <c r="L44" s="166">
        <f>VLOOKUP(FINAL_DATASET!$D44,'R_E_P allocation'!$A$3:$T$984,9,0)</f>
        <v>7677693.8295680294</v>
      </c>
      <c r="M44" s="166">
        <f>VLOOKUP($D44,'R_E_P allocation'!$A$3:$T$984,'R_E_P allocation'!J$984,0)</f>
        <v>7437420.6773477355</v>
      </c>
      <c r="N44" s="166">
        <f>VLOOKUP($D44,'R_E_P allocation'!$A$3:$T$984,'R_E_P allocation'!K$984,0)</f>
        <v>8673308.4430785589</v>
      </c>
      <c r="O44" s="166">
        <f>VLOOKUP($D44,'R_E_P allocation'!$A$3:$T$984,'R_E_P allocation'!L$984,0)</f>
        <v>7639029.1843831548</v>
      </c>
      <c r="P44" s="166">
        <f>VLOOKUP($D44,'R_E_P allocation'!$A$3:$T$984,'R_E_P allocation'!M$984,0)</f>
        <v>8304613.4336370733</v>
      </c>
      <c r="Q44" s="166">
        <f>VLOOKUP($D44,'R_E_P allocation'!$A$3:$T$984,'R_E_P allocation'!N$984,0)</f>
        <v>6763551.1469827713</v>
      </c>
      <c r="R44" s="166">
        <f>VLOOKUP($D44,'R_E_P allocation'!$A$3:$T$984,'R_E_P allocation'!O$984,0)</f>
        <v>6194628.5106910402</v>
      </c>
      <c r="S44" s="166">
        <f>VLOOKUP($D44,'R_E_P allocation'!$A$3:$T$984,'R_E_P allocation'!P$984,0)</f>
        <v>95280.732777013298</v>
      </c>
      <c r="T44" s="166">
        <f>VLOOKUP($D44,'R_E_P allocation'!$A$3:$T$984,'R_E_P allocation'!Q$984,0)</f>
        <v>153277.70055432577</v>
      </c>
      <c r="U44" s="166">
        <f>VLOOKUP($D44,'R_E_P allocation'!$A$3:$T$984,'R_E_P allocation'!R$984,0)</f>
        <v>189180.58536885254</v>
      </c>
      <c r="V44" s="166">
        <f>VLOOKUP($D44,'R_E_P allocation'!$A$3:$T$984,'R_E_P allocation'!S$984,0)</f>
        <v>-19332.322592437486</v>
      </c>
      <c r="W44" s="166">
        <f>VLOOKUP($D44,'R_E_P allocation'!$A$3:$T$984,'R_E_P allocation'!T$984,0)</f>
        <v>147754.17981362934</v>
      </c>
      <c r="X44" s="163">
        <v>110045</v>
      </c>
      <c r="Y44" s="162" t="s">
        <v>9</v>
      </c>
      <c r="Z44" s="162" t="s">
        <v>9</v>
      </c>
      <c r="AA44" s="162" t="s">
        <v>70</v>
      </c>
    </row>
    <row r="45" spans="1:27" ht="16.5" thickTop="1" thickBot="1">
      <c r="A45" s="161">
        <v>44</v>
      </c>
      <c r="B45" s="162" t="s">
        <v>7</v>
      </c>
      <c r="C45" s="163">
        <v>11</v>
      </c>
      <c r="D45" s="162" t="s">
        <v>72</v>
      </c>
      <c r="E45" s="162" t="str">
        <f>VLOOKUP(Table12[[#This Row],[BRANCH NAME]],'Branch Address-2'!$B$2:$D$981,2,0)</f>
        <v>Azadi Bazar, Fatikchari, Chittagong 4351</v>
      </c>
      <c r="F45" s="162" t="str">
        <f>VLOOKUP(Table12[[#This Row],[BRANCH NAME]],'Branch Address-2'!$B$2:$D$981,3,0)</f>
        <v>22.616301955557336, 91.84725611019391</v>
      </c>
      <c r="G45" s="164">
        <f>VLOOKUP(FINAL_DATASET!$D45,'R_E_P allocation'!$A$3:$D$983,4,0)</f>
        <v>173580.99</v>
      </c>
      <c r="H45" s="165">
        <f>VLOOKUP(FINAL_DATASET!$D45,'R_E_P allocation'!$A$3:$E$983,5,0)</f>
        <v>6.1127466445793002E-3</v>
      </c>
      <c r="I45" s="166">
        <f>VLOOKUP(FINAL_DATASET!$D45,'R_E_P allocation'!$A$3:$F$983,6,0)</f>
        <v>96757543.887662038</v>
      </c>
      <c r="J45" s="166">
        <f>VLOOKUP(FINAL_DATASET!$D45,'R_E_P allocation'!$A$3:$G$983,7,0)</f>
        <v>81486405.770324692</v>
      </c>
      <c r="K45" s="166">
        <f>VLOOKUP(FINAL_DATASET!$D45,'R_E_P allocation'!$A$3:$T$984,8,0)</f>
        <v>80615152.248574853</v>
      </c>
      <c r="L45" s="166">
        <f>VLOOKUP(FINAL_DATASET!$D45,'R_E_P allocation'!$A$3:$T$984,9,0)</f>
        <v>67280133.068459347</v>
      </c>
      <c r="M45" s="166">
        <f>VLOOKUP($D45,'R_E_P allocation'!$A$3:$T$984,'R_E_P allocation'!J$984,0)</f>
        <v>65174603.724230587</v>
      </c>
      <c r="N45" s="166">
        <f>VLOOKUP($D45,'R_E_P allocation'!$A$3:$T$984,'R_E_P allocation'!K$984,0)</f>
        <v>76004769.029315308</v>
      </c>
      <c r="O45" s="166">
        <f>VLOOKUP($D45,'R_E_P allocation'!$A$3:$T$984,'R_E_P allocation'!L$984,0)</f>
        <v>66941312.254445523</v>
      </c>
      <c r="P45" s="166">
        <f>VLOOKUP($D45,'R_E_P allocation'!$A$3:$T$984,'R_E_P allocation'!M$984,0)</f>
        <v>72773870.552826345</v>
      </c>
      <c r="Q45" s="166">
        <f>VLOOKUP($D45,'R_E_P allocation'!$A$3:$T$984,'R_E_P allocation'!N$984,0)</f>
        <v>59269440.965703934</v>
      </c>
      <c r="R45" s="166">
        <f>VLOOKUP($D45,'R_E_P allocation'!$A$3:$T$984,'R_E_P allocation'!O$984,0)</f>
        <v>54283934.702357672</v>
      </c>
      <c r="S45" s="166">
        <f>VLOOKUP($D45,'R_E_P allocation'!$A$3:$T$984,'R_E_P allocation'!P$984,0)</f>
        <v>834951.2916769234</v>
      </c>
      <c r="T45" s="166">
        <f>VLOOKUP($D45,'R_E_P allocation'!$A$3:$T$984,'R_E_P allocation'!Q$984,0)</f>
        <v>1343182.5126976597</v>
      </c>
      <c r="U45" s="166">
        <f>VLOOKUP($D45,'R_E_P allocation'!$A$3:$T$984,'R_E_P allocation'!R$984,0)</f>
        <v>1657801.8399962105</v>
      </c>
      <c r="V45" s="166">
        <f>VLOOKUP($D45,'R_E_P allocation'!$A$3:$T$984,'R_E_P allocation'!S$984,0)</f>
        <v>-169410.40700691202</v>
      </c>
      <c r="W45" s="166">
        <f>VLOOKUP($D45,'R_E_P allocation'!$A$3:$T$984,'R_E_P allocation'!T$984,0)</f>
        <v>1294779.5392671132</v>
      </c>
      <c r="X45" s="163">
        <v>110046</v>
      </c>
      <c r="Y45" s="162" t="s">
        <v>9</v>
      </c>
      <c r="Z45" s="162" t="s">
        <v>9</v>
      </c>
      <c r="AA45" s="162" t="s">
        <v>73</v>
      </c>
    </row>
    <row r="46" spans="1:27" ht="16.5" thickTop="1" thickBot="1">
      <c r="A46" s="161">
        <v>45</v>
      </c>
      <c r="B46" s="162" t="s">
        <v>7</v>
      </c>
      <c r="C46" s="163">
        <v>11</v>
      </c>
      <c r="D46" s="162" t="s">
        <v>74</v>
      </c>
      <c r="E46" s="162" t="str">
        <f>VLOOKUP(Table12[[#This Row],[BRANCH NAME]],'Branch Address-2'!$B$2:$D$981,2,0)</f>
        <v>Dhaka Trunk Road, Sitakunda, Chittagong 4310</v>
      </c>
      <c r="F46" s="162" t="str">
        <f>VLOOKUP(Table12[[#This Row],[BRANCH NAME]],'Branch Address-2'!$B$2:$D$981,3,0)</f>
        <v>22.358580324904953, 91.78315144087873</v>
      </c>
      <c r="G46" s="164">
        <f>VLOOKUP(FINAL_DATASET!$D46,'R_E_P allocation'!$A$3:$D$983,4,0)</f>
        <v>387832</v>
      </c>
      <c r="H46" s="165">
        <f>VLOOKUP(FINAL_DATASET!$D46,'R_E_P allocation'!$A$3:$E$983,5,0)</f>
        <v>1.3657709618204615E-2</v>
      </c>
      <c r="I46" s="166">
        <f>VLOOKUP(FINAL_DATASET!$D46,'R_E_P allocation'!$A$3:$F$983,6,0)</f>
        <v>216185376.98765138</v>
      </c>
      <c r="J46" s="166">
        <f>VLOOKUP(FINAL_DATASET!$D46,'R_E_P allocation'!$A$3:$G$983,7,0)</f>
        <v>182065073.61616364</v>
      </c>
      <c r="K46" s="166">
        <f>VLOOKUP(FINAL_DATASET!$D46,'R_E_P allocation'!$A$3:$T$984,8,0)</f>
        <v>180118431.9024179</v>
      </c>
      <c r="L46" s="166">
        <f>VLOOKUP(FINAL_DATASET!$D46,'R_E_P allocation'!$A$3:$T$984,9,0)</f>
        <v>150323999.00592068</v>
      </c>
      <c r="M46" s="166">
        <f>VLOOKUP($D46,'R_E_P allocation'!$A$3:$T$984,'R_E_P allocation'!J$984,0)</f>
        <v>145619614.86436847</v>
      </c>
      <c r="N46" s="166">
        <f>VLOOKUP($D46,'R_E_P allocation'!$A$3:$T$984,'R_E_P allocation'!K$984,0)</f>
        <v>169817452.83384669</v>
      </c>
      <c r="O46" s="166">
        <f>VLOOKUP($D46,'R_E_P allocation'!$A$3:$T$984,'R_E_P allocation'!L$984,0)</f>
        <v>149566971.67279732</v>
      </c>
      <c r="P46" s="166">
        <f>VLOOKUP($D46,'R_E_P allocation'!$A$3:$T$984,'R_E_P allocation'!M$984,0)</f>
        <v>162598656.47870627</v>
      </c>
      <c r="Q46" s="166">
        <f>VLOOKUP($D46,'R_E_P allocation'!$A$3:$T$984,'R_E_P allocation'!N$984,0)</f>
        <v>132425709.91564737</v>
      </c>
      <c r="R46" s="166">
        <f>VLOOKUP($D46,'R_E_P allocation'!$A$3:$T$984,'R_E_P allocation'!O$984,0)</f>
        <v>121286593.44254678</v>
      </c>
      <c r="S46" s="166">
        <f>VLOOKUP($D46,'R_E_P allocation'!$A$3:$T$984,'R_E_P allocation'!P$984,0)</f>
        <v>1865531.6423396626</v>
      </c>
      <c r="T46" s="166">
        <f>VLOOKUP($D46,'R_E_P allocation'!$A$3:$T$984,'R_E_P allocation'!Q$984,0)</f>
        <v>3001072.6420246754</v>
      </c>
      <c r="U46" s="166">
        <f>VLOOKUP($D46,'R_E_P allocation'!$A$3:$T$984,'R_E_P allocation'!R$984,0)</f>
        <v>3704026.5942106349</v>
      </c>
      <c r="V46" s="166">
        <f>VLOOKUP($D46,'R_E_P allocation'!$A$3:$T$984,'R_E_P allocation'!S$984,0)</f>
        <v>-378513.66656167072</v>
      </c>
      <c r="W46" s="166">
        <f>VLOOKUP($D46,'R_E_P allocation'!$A$3:$T$984,'R_E_P allocation'!T$984,0)</f>
        <v>2892925.8801499121</v>
      </c>
      <c r="X46" s="163">
        <v>110047</v>
      </c>
      <c r="Y46" s="162" t="s">
        <v>9</v>
      </c>
      <c r="Z46" s="162" t="s">
        <v>9</v>
      </c>
      <c r="AA46" s="162" t="s">
        <v>74</v>
      </c>
    </row>
    <row r="47" spans="1:27" ht="16.5" thickTop="1" thickBot="1">
      <c r="A47" s="161">
        <v>46</v>
      </c>
      <c r="B47" s="162" t="s">
        <v>7</v>
      </c>
      <c r="C47" s="163">
        <v>11</v>
      </c>
      <c r="D47" s="162" t="s">
        <v>75</v>
      </c>
      <c r="E47" s="162" t="str">
        <f>VLOOKUP(Table12[[#This Row],[BRANCH NAME]],'Branch Address-2'!$B$2:$D$981,2,0)</f>
        <v>Masjid Road, Hinguli, Mirsarai, Chittagong 4326</v>
      </c>
      <c r="F47" s="162" t="str">
        <f>VLOOKUP(Table12[[#This Row],[BRANCH NAME]],'Branch Address-2'!$B$2:$D$981,3,0)</f>
        <v>22.895189320282046, 91.53511981205308</v>
      </c>
      <c r="G47" s="164">
        <f>VLOOKUP(FINAL_DATASET!$D47,'R_E_P allocation'!$A$3:$D$983,4,0)</f>
        <v>35862</v>
      </c>
      <c r="H47" s="165">
        <f>VLOOKUP(FINAL_DATASET!$D47,'R_E_P allocation'!$A$3:$E$983,5,0)</f>
        <v>1.2628993541741113E-3</v>
      </c>
      <c r="I47" s="166">
        <f>VLOOKUP(FINAL_DATASET!$D47,'R_E_P allocation'!$A$3:$F$983,6,0)</f>
        <v>19990201.916116137</v>
      </c>
      <c r="J47" s="166">
        <f>VLOOKUP(FINAL_DATASET!$D47,'R_E_P allocation'!$A$3:$G$983,7,0)</f>
        <v>16835170.047914717</v>
      </c>
      <c r="K47" s="166">
        <f>VLOOKUP(FINAL_DATASET!$D47,'R_E_P allocation'!$A$3:$T$984,8,0)</f>
        <v>16655168.229760595</v>
      </c>
      <c r="L47" s="166">
        <f>VLOOKUP(FINAL_DATASET!$D47,'R_E_P allocation'!$A$3:$T$984,9,0)</f>
        <v>13900140.401901668</v>
      </c>
      <c r="M47" s="166">
        <f>VLOOKUP($D47,'R_E_P allocation'!$A$3:$T$984,'R_E_P allocation'!J$984,0)</f>
        <v>13465136.008029206</v>
      </c>
      <c r="N47" s="166">
        <f>VLOOKUP($D47,'R_E_P allocation'!$A$3:$T$984,'R_E_P allocation'!K$984,0)</f>
        <v>15702658.60869503</v>
      </c>
      <c r="O47" s="166">
        <f>VLOOKUP($D47,'R_E_P allocation'!$A$3:$T$984,'R_E_P allocation'!L$984,0)</f>
        <v>13830139.694841731</v>
      </c>
      <c r="P47" s="166">
        <f>VLOOKUP($D47,'R_E_P allocation'!$A$3:$T$984,'R_E_P allocation'!M$984,0)</f>
        <v>15035151.866373492</v>
      </c>
      <c r="Q47" s="166">
        <f>VLOOKUP($D47,'R_E_P allocation'!$A$3:$T$984,'R_E_P allocation'!N$984,0)</f>
        <v>12245123.684984598</v>
      </c>
      <c r="R47" s="166">
        <f>VLOOKUP($D47,'R_E_P allocation'!$A$3:$T$984,'R_E_P allocation'!O$984,0)</f>
        <v>11215113.281102676</v>
      </c>
      <c r="S47" s="166">
        <f>VLOOKUP($D47,'R_E_P allocation'!$A$3:$T$984,'R_E_P allocation'!P$984,0)</f>
        <v>172501.74239770052</v>
      </c>
      <c r="T47" s="166">
        <f>VLOOKUP($D47,'R_E_P allocation'!$A$3:$T$984,'R_E_P allocation'!Q$984,0)</f>
        <v>277502.80298760522</v>
      </c>
      <c r="U47" s="166">
        <f>VLOOKUP($D47,'R_E_P allocation'!$A$3:$T$984,'R_E_P allocation'!R$984,0)</f>
        <v>342503.45954326051</v>
      </c>
      <c r="V47" s="166">
        <f>VLOOKUP($D47,'R_E_P allocation'!$A$3:$T$984,'R_E_P allocation'!S$984,0)</f>
        <v>-35000.353529968226</v>
      </c>
      <c r="W47" s="166">
        <f>VLOOKUP($D47,'R_E_P allocation'!$A$3:$T$984,'R_E_P allocation'!T$984,0)</f>
        <v>267502.70197904285</v>
      </c>
      <c r="X47" s="163">
        <v>110048</v>
      </c>
      <c r="Y47" s="162" t="s">
        <v>9</v>
      </c>
      <c r="Z47" s="162" t="s">
        <v>9</v>
      </c>
      <c r="AA47" s="162" t="s">
        <v>76</v>
      </c>
    </row>
    <row r="48" spans="1:27" ht="16.5" thickTop="1" thickBot="1">
      <c r="A48" s="161">
        <v>47</v>
      </c>
      <c r="B48" s="162" t="s">
        <v>7</v>
      </c>
      <c r="C48" s="163">
        <v>11</v>
      </c>
      <c r="D48" s="162" t="s">
        <v>77</v>
      </c>
      <c r="E48" s="162" t="str">
        <f>VLOOKUP(Table12[[#This Row],[BRANCH NAME]],'Branch Address-2'!$B$2:$D$981,2,0)</f>
        <v>Dhaka Trunk Road, Sitakunda, Chittagong 4310</v>
      </c>
      <c r="F48" s="162" t="str">
        <f>VLOOKUP(Table12[[#This Row],[BRANCH NAME]],'Branch Address-2'!$B$2:$D$981,3,0)</f>
        <v>22.358266392232018, 91.78438675437002</v>
      </c>
      <c r="G48" s="164">
        <f>VLOOKUP(FINAL_DATASET!$D48,'R_E_P allocation'!$A$3:$D$983,4,0)</f>
        <v>96958</v>
      </c>
      <c r="H48" s="165">
        <f>VLOOKUP(FINAL_DATASET!$D48,'R_E_P allocation'!$A$3:$E$983,5,0)</f>
        <v>3.4144274045511537E-3</v>
      </c>
      <c r="I48" s="166">
        <f>VLOOKUP(FINAL_DATASET!$D48,'R_E_P allocation'!$A$3:$F$983,6,0)</f>
        <v>54046344.246912844</v>
      </c>
      <c r="J48" s="166">
        <f>VLOOKUP(FINAL_DATASET!$D48,'R_E_P allocation'!$A$3:$G$983,7,0)</f>
        <v>45516268.40404091</v>
      </c>
      <c r="K48" s="166">
        <f>VLOOKUP(FINAL_DATASET!$D48,'R_E_P allocation'!$A$3:$T$984,8,0)</f>
        <v>45029607.975604475</v>
      </c>
      <c r="L48" s="166">
        <f>VLOOKUP(FINAL_DATASET!$D48,'R_E_P allocation'!$A$3:$T$984,9,0)</f>
        <v>37580999.75148017</v>
      </c>
      <c r="M48" s="166">
        <f>VLOOKUP($D48,'R_E_P allocation'!$A$3:$T$984,'R_E_P allocation'!J$984,0)</f>
        <v>36404903.716092117</v>
      </c>
      <c r="N48" s="166">
        <f>VLOOKUP($D48,'R_E_P allocation'!$A$3:$T$984,'R_E_P allocation'!K$984,0)</f>
        <v>42454363.208461672</v>
      </c>
      <c r="O48" s="166">
        <f>VLOOKUP($D48,'R_E_P allocation'!$A$3:$T$984,'R_E_P allocation'!L$984,0)</f>
        <v>37391742.918199331</v>
      </c>
      <c r="P48" s="166">
        <f>VLOOKUP($D48,'R_E_P allocation'!$A$3:$T$984,'R_E_P allocation'!M$984,0)</f>
        <v>40649664.119676568</v>
      </c>
      <c r="Q48" s="166">
        <f>VLOOKUP($D48,'R_E_P allocation'!$A$3:$T$984,'R_E_P allocation'!N$984,0)</f>
        <v>33106427.478911843</v>
      </c>
      <c r="R48" s="166">
        <f>VLOOKUP($D48,'R_E_P allocation'!$A$3:$T$984,'R_E_P allocation'!O$984,0)</f>
        <v>30321648.360636696</v>
      </c>
      <c r="S48" s="166">
        <f>VLOOKUP($D48,'R_E_P allocation'!$A$3:$T$984,'R_E_P allocation'!P$984,0)</f>
        <v>466382.91058491566</v>
      </c>
      <c r="T48" s="166">
        <f>VLOOKUP($D48,'R_E_P allocation'!$A$3:$T$984,'R_E_P allocation'!Q$984,0)</f>
        <v>750268.16050616885</v>
      </c>
      <c r="U48" s="166">
        <f>VLOOKUP($D48,'R_E_P allocation'!$A$3:$T$984,'R_E_P allocation'!R$984,0)</f>
        <v>926006.64855265873</v>
      </c>
      <c r="V48" s="166">
        <f>VLOOKUP($D48,'R_E_P allocation'!$A$3:$T$984,'R_E_P allocation'!S$984,0)</f>
        <v>-94628.416640417679</v>
      </c>
      <c r="W48" s="166">
        <f>VLOOKUP($D48,'R_E_P allocation'!$A$3:$T$984,'R_E_P allocation'!T$984,0)</f>
        <v>723231.47003747802</v>
      </c>
      <c r="X48" s="163">
        <v>110049</v>
      </c>
      <c r="Y48" s="162" t="s">
        <v>9</v>
      </c>
      <c r="Z48" s="162" t="s">
        <v>9</v>
      </c>
      <c r="AA48" s="162" t="s">
        <v>74</v>
      </c>
    </row>
    <row r="49" spans="1:27" ht="16.5" thickTop="1" thickBot="1">
      <c r="A49" s="161">
        <v>48</v>
      </c>
      <c r="B49" s="162" t="s">
        <v>7</v>
      </c>
      <c r="C49" s="163">
        <v>11</v>
      </c>
      <c r="D49" s="162" t="s">
        <v>78</v>
      </c>
      <c r="E49" s="162" t="str">
        <f>VLOOKUP(Table12[[#This Row],[BRANCH NAME]],'Branch Address-2'!$B$2:$D$981,2,0)</f>
        <v>Dhaka Trunk Road, Sitakunda, Chittagong 4310</v>
      </c>
      <c r="F49" s="162" t="str">
        <f>VLOOKUP(Table12[[#This Row],[BRANCH NAME]],'Branch Address-2'!$B$2:$D$981,3,0)</f>
        <v>22.358001016572857, 91.78487188472972</v>
      </c>
      <c r="G49" s="164">
        <f>VLOOKUP(FINAL_DATASET!$D49,'R_E_P allocation'!$A$3:$D$983,4,0)</f>
        <v>108592.96000000001</v>
      </c>
      <c r="H49" s="165">
        <f>VLOOKUP(FINAL_DATASET!$D49,'R_E_P allocation'!$A$3:$E$983,5,0)</f>
        <v>3.8241586930972925E-3</v>
      </c>
      <c r="I49" s="166">
        <f>VLOOKUP(FINAL_DATASET!$D49,'R_E_P allocation'!$A$3:$F$983,6,0)</f>
        <v>60531905.556542389</v>
      </c>
      <c r="J49" s="166">
        <f>VLOOKUP(FINAL_DATASET!$D49,'R_E_P allocation'!$A$3:$G$983,7,0)</f>
        <v>50978220.612525821</v>
      </c>
      <c r="K49" s="166">
        <f>VLOOKUP(FINAL_DATASET!$D49,'R_E_P allocation'!$A$3:$T$984,8,0)</f>
        <v>50433160.932677016</v>
      </c>
      <c r="L49" s="166">
        <f>VLOOKUP(FINAL_DATASET!$D49,'R_E_P allocation'!$A$3:$T$984,9,0)</f>
        <v>42090719.72165779</v>
      </c>
      <c r="M49" s="166">
        <f>VLOOKUP($D49,'R_E_P allocation'!$A$3:$T$984,'R_E_P allocation'!J$984,0)</f>
        <v>40773492.162023179</v>
      </c>
      <c r="N49" s="166">
        <f>VLOOKUP($D49,'R_E_P allocation'!$A$3:$T$984,'R_E_P allocation'!K$984,0)</f>
        <v>47548886.793477081</v>
      </c>
      <c r="O49" s="166">
        <f>VLOOKUP($D49,'R_E_P allocation'!$A$3:$T$984,'R_E_P allocation'!L$984,0)</f>
        <v>41878752.068383254</v>
      </c>
      <c r="P49" s="166">
        <f>VLOOKUP($D49,'R_E_P allocation'!$A$3:$T$984,'R_E_P allocation'!M$984,0)</f>
        <v>45527623.814037755</v>
      </c>
      <c r="Q49" s="166">
        <f>VLOOKUP($D49,'R_E_P allocation'!$A$3:$T$984,'R_E_P allocation'!N$984,0)</f>
        <v>37079198.776381269</v>
      </c>
      <c r="R49" s="166">
        <f>VLOOKUP($D49,'R_E_P allocation'!$A$3:$T$984,'R_E_P allocation'!O$984,0)</f>
        <v>33960246.163913101</v>
      </c>
      <c r="S49" s="166">
        <f>VLOOKUP($D49,'R_E_P allocation'!$A$3:$T$984,'R_E_P allocation'!P$984,0)</f>
        <v>522348.85985510558</v>
      </c>
      <c r="T49" s="166">
        <f>VLOOKUP($D49,'R_E_P allocation'!$A$3:$T$984,'R_E_P allocation'!Q$984,0)</f>
        <v>840300.33976690914</v>
      </c>
      <c r="U49" s="166">
        <f>VLOOKUP($D49,'R_E_P allocation'!$A$3:$T$984,'R_E_P allocation'!R$984,0)</f>
        <v>1037127.446378978</v>
      </c>
      <c r="V49" s="166">
        <f>VLOOKUP($D49,'R_E_P allocation'!$A$3:$T$984,'R_E_P allocation'!S$984,0)</f>
        <v>-105983.82663726782</v>
      </c>
      <c r="W49" s="166">
        <f>VLOOKUP($D49,'R_E_P allocation'!$A$3:$T$984,'R_E_P allocation'!T$984,0)</f>
        <v>810019.24644197547</v>
      </c>
      <c r="X49" s="163">
        <v>110050</v>
      </c>
      <c r="Y49" s="162" t="s">
        <v>9</v>
      </c>
      <c r="Z49" s="162" t="s">
        <v>9</v>
      </c>
      <c r="AA49" s="162" t="s">
        <v>74</v>
      </c>
    </row>
    <row r="50" spans="1:27" ht="16.5" thickTop="1" thickBot="1">
      <c r="A50" s="161">
        <v>49</v>
      </c>
      <c r="B50" s="162" t="s">
        <v>7</v>
      </c>
      <c r="C50" s="163">
        <v>11</v>
      </c>
      <c r="D50" s="162" t="s">
        <v>79</v>
      </c>
      <c r="E50" s="162" t="str">
        <f>VLOOKUP(Table12[[#This Row],[BRANCH NAME]],'Branch Address-2'!$B$2:$D$981,2,0)</f>
        <v>70 New Chakai Road, Kotwali, Chittagong 4000</v>
      </c>
      <c r="F50" s="162" t="str">
        <f>VLOOKUP(Table12[[#This Row],[BRANCH NAME]],'Branch Address-2'!$B$2:$D$981,3,0)</f>
        <v>22.346613332796398, 91.83359867732752</v>
      </c>
      <c r="G50" s="164">
        <f>VLOOKUP(FINAL_DATASET!$D50,'R_E_P allocation'!$A$3:$D$983,4,0)</f>
        <v>196877</v>
      </c>
      <c r="H50" s="165">
        <f>VLOOKUP(FINAL_DATASET!$D50,'R_E_P allocation'!$A$3:$E$983,5,0)</f>
        <v>6.9331279948618733E-3</v>
      </c>
      <c r="I50" s="166">
        <f>VLOOKUP(FINAL_DATASET!$D50,'R_E_P allocation'!$A$3:$F$983,6,0)</f>
        <v>109743209.59899606</v>
      </c>
      <c r="J50" s="166">
        <f>VLOOKUP(FINAL_DATASET!$D50,'R_E_P allocation'!$A$3:$G$983,7,0)</f>
        <v>92422557.958934411</v>
      </c>
      <c r="K50" s="166">
        <f>VLOOKUP(FINAL_DATASET!$D50,'R_E_P allocation'!$A$3:$T$984,8,0)</f>
        <v>91434374.9810545</v>
      </c>
      <c r="L50" s="166">
        <f>VLOOKUP(FINAL_DATASET!$D50,'R_E_P allocation'!$A$3:$T$984,9,0)</f>
        <v>76309685.51405929</v>
      </c>
      <c r="M50" s="166">
        <f>VLOOKUP($D50,'R_E_P allocation'!$A$3:$T$984,'R_E_P allocation'!J$984,0)</f>
        <v>73921576.650849521</v>
      </c>
      <c r="N50" s="166">
        <f>VLOOKUP($D50,'R_E_P allocation'!$A$3:$T$984,'R_E_P allocation'!K$984,0)</f>
        <v>86205240.056439996</v>
      </c>
      <c r="O50" s="166">
        <f>VLOOKUP($D50,'R_E_P allocation'!$A$3:$T$984,'R_E_P allocation'!L$984,0)</f>
        <v>75925392.133772671</v>
      </c>
      <c r="P50" s="166">
        <f>VLOOKUP($D50,'R_E_P allocation'!$A$3:$T$984,'R_E_P allocation'!M$984,0)</f>
        <v>82540728.180135354</v>
      </c>
      <c r="Q50" s="166">
        <f>VLOOKUP($D50,'R_E_P allocation'!$A$3:$T$984,'R_E_P allocation'!N$984,0)</f>
        <v>67223892.022996843</v>
      </c>
      <c r="R50" s="166">
        <f>VLOOKUP($D50,'R_E_P allocation'!$A$3:$T$984,'R_E_P allocation'!O$984,0)</f>
        <v>61569289.427350722</v>
      </c>
      <c r="S50" s="166">
        <f>VLOOKUP($D50,'R_E_P allocation'!$A$3:$T$984,'R_E_P allocation'!P$984,0)</f>
        <v>947008.6871349084</v>
      </c>
      <c r="T50" s="166">
        <f>VLOOKUP($D50,'R_E_P allocation'!$A$3:$T$984,'R_E_P allocation'!Q$984,0)</f>
        <v>1523448.7575648529</v>
      </c>
      <c r="U50" s="166">
        <f>VLOOKUP($D50,'R_E_P allocation'!$A$3:$T$984,'R_E_P allocation'!R$984,0)</f>
        <v>1880292.6106881518</v>
      </c>
      <c r="V50" s="166">
        <f>VLOOKUP($D50,'R_E_P allocation'!$A$3:$T$984,'R_E_P allocation'!S$984,0)</f>
        <v>-192146.69014331477</v>
      </c>
      <c r="W50" s="166">
        <f>VLOOKUP($D50,'R_E_P allocation'!$A$3:$T$984,'R_E_P allocation'!T$984,0)</f>
        <v>1468549.7032381913</v>
      </c>
      <c r="X50" s="163">
        <v>110051</v>
      </c>
      <c r="Y50" s="162" t="s">
        <v>9</v>
      </c>
      <c r="Z50" s="162" t="s">
        <v>9</v>
      </c>
      <c r="AA50" s="162" t="s">
        <v>80</v>
      </c>
    </row>
    <row r="51" spans="1:27" ht="16.5" thickTop="1" thickBot="1">
      <c r="A51" s="161">
        <v>50</v>
      </c>
      <c r="B51" s="162" t="s">
        <v>7</v>
      </c>
      <c r="C51" s="163">
        <v>11</v>
      </c>
      <c r="D51" s="162" t="s">
        <v>81</v>
      </c>
      <c r="E51" s="162" t="str">
        <f>VLOOKUP(Table12[[#This Row],[BRANCH NAME]],'Branch Address-2'!$B$2:$D$981,2,0)</f>
        <v>Enaetur Rahman Sarak, Kotwali, Barisal 8200</v>
      </c>
      <c r="F51" s="162" t="str">
        <f>VLOOKUP(Table12[[#This Row],[BRANCH NAME]],'Branch Address-2'!$B$2:$D$981,3,0)</f>
        <v>22.702609564223756, 90.36563009257314</v>
      </c>
      <c r="G51" s="164">
        <f>VLOOKUP(FINAL_DATASET!$D51,'R_E_P allocation'!$A$3:$D$983,4,0)</f>
        <v>64044.800000000003</v>
      </c>
      <c r="H51" s="165">
        <f>VLOOKUP(FINAL_DATASET!$D51,'R_E_P allocation'!$A$3:$E$983,5,0)</f>
        <v>2.255371606664718E-3</v>
      </c>
      <c r="I51" s="166">
        <f>VLOOKUP(FINAL_DATASET!$D51,'R_E_P allocation'!$A$3:$F$983,6,0)</f>
        <v>35699862.909968063</v>
      </c>
      <c r="J51" s="166">
        <f>VLOOKUP(FINAL_DATASET!$D51,'R_E_P allocation'!$A$3:$G$983,7,0)</f>
        <v>30065392.300615925</v>
      </c>
      <c r="K51" s="166">
        <f>VLOOKUP(FINAL_DATASET!$D51,'R_E_P allocation'!$A$3:$T$984,8,0)</f>
        <v>29743932.804678246</v>
      </c>
      <c r="L51" s="166">
        <f>VLOOKUP(FINAL_DATASET!$D51,'R_E_P allocation'!$A$3:$T$984,9,0)</f>
        <v>24823816.630743176</v>
      </c>
      <c r="M51" s="166">
        <f>VLOOKUP($D51,'R_E_P allocation'!$A$3:$T$984,'R_E_P allocation'!J$984,0)</f>
        <v>24046956.182227112</v>
      </c>
      <c r="N51" s="166">
        <f>VLOOKUP($D51,'R_E_P allocation'!$A$3:$T$984,'R_E_P allocation'!K$984,0)</f>
        <v>28042876.305341344</v>
      </c>
      <c r="O51" s="166">
        <f>VLOOKUP($D51,'R_E_P allocation'!$A$3:$T$984,'R_E_P allocation'!L$984,0)</f>
        <v>24698804.604545191</v>
      </c>
      <c r="P51" s="166">
        <f>VLOOKUP($D51,'R_E_P allocation'!$A$3:$T$984,'R_E_P allocation'!M$984,0)</f>
        <v>26850797.34123911</v>
      </c>
      <c r="Q51" s="166">
        <f>VLOOKUP($D51,'R_E_P allocation'!$A$3:$T$984,'R_E_P allocation'!N$984,0)</f>
        <v>21868175.15420505</v>
      </c>
      <c r="R51" s="166">
        <f>VLOOKUP($D51,'R_E_P allocation'!$A$3:$T$984,'R_E_P allocation'!O$984,0)</f>
        <v>20028712.483006097</v>
      </c>
      <c r="S51" s="166">
        <f>VLOOKUP($D51,'R_E_P allocation'!$A$3:$T$984,'R_E_P allocation'!P$984,0)</f>
        <v>308065.35027361132</v>
      </c>
      <c r="T51" s="166">
        <f>VLOOKUP($D51,'R_E_P allocation'!$A$3:$T$984,'R_E_P allocation'!Q$984,0)</f>
        <v>495583.3895705922</v>
      </c>
      <c r="U51" s="166">
        <f>VLOOKUP($D51,'R_E_P allocation'!$A$3:$T$984,'R_E_P allocation'!R$984,0)</f>
        <v>611665.98532586603</v>
      </c>
      <c r="V51" s="166">
        <f>VLOOKUP($D51,'R_E_P allocation'!$A$3:$T$984,'R_E_P allocation'!S$984,0)</f>
        <v>-62506.013098993608</v>
      </c>
      <c r="W51" s="166">
        <f>VLOOKUP($D51,'R_E_P allocation'!$A$3:$T$984,'R_E_P allocation'!T$984,0)</f>
        <v>477724.52868516545</v>
      </c>
      <c r="X51" s="163">
        <v>110052</v>
      </c>
      <c r="Y51" s="162" t="s">
        <v>9</v>
      </c>
      <c r="Z51" s="162" t="s">
        <v>9</v>
      </c>
      <c r="AA51" s="162" t="s">
        <v>82</v>
      </c>
    </row>
    <row r="52" spans="1:27" ht="16.5" thickTop="1" thickBot="1">
      <c r="A52" s="161">
        <v>51</v>
      </c>
      <c r="B52" s="162" t="s">
        <v>7</v>
      </c>
      <c r="C52" s="163">
        <v>11</v>
      </c>
      <c r="D52" s="162" t="s">
        <v>83</v>
      </c>
      <c r="E52" s="162" t="str">
        <f>VLOOKUP(Table12[[#This Row],[BRANCH NAME]],'Branch Address-2'!$B$2:$D$981,2,0)</f>
        <v>Dhaka Trunk Road, Colonel Hat, Pahartali, Chittagong 4317</v>
      </c>
      <c r="F52" s="162" t="str">
        <f>VLOOKUP(Table12[[#This Row],[BRANCH NAME]],'Branch Address-2'!$B$2:$D$981,3,0)</f>
        <v>22.369042279702636, 91.77775891442467</v>
      </c>
      <c r="G52" s="164">
        <f>VLOOKUP(FINAL_DATASET!$D52,'R_E_P allocation'!$A$3:$D$983,4,0)</f>
        <v>68248.350000000006</v>
      </c>
      <c r="H52" s="165">
        <f>VLOOKUP(FINAL_DATASET!$D52,'R_E_P allocation'!$A$3:$E$983,5,0)</f>
        <v>2.403401849825685E-3</v>
      </c>
      <c r="I52" s="166">
        <f>VLOOKUP(FINAL_DATASET!$D52,'R_E_P allocation'!$A$3:$F$983,6,0)</f>
        <v>38043006.439734675</v>
      </c>
      <c r="J52" s="166">
        <f>VLOOKUP(FINAL_DATASET!$D52,'R_E_P allocation'!$A$3:$G$983,7,0)</f>
        <v>32038720.030661996</v>
      </c>
      <c r="K52" s="166">
        <f>VLOOKUP(FINAL_DATASET!$D52,'R_E_P allocation'!$A$3:$T$984,8,0)</f>
        <v>31696161.69353582</v>
      </c>
      <c r="L52" s="166">
        <f>VLOOKUP(FINAL_DATASET!$D52,'R_E_P allocation'!$A$3:$T$984,9,0)</f>
        <v>26453116.033632416</v>
      </c>
      <c r="M52" s="166">
        <f>VLOOKUP($D52,'R_E_P allocation'!$A$3:$T$984,'R_E_P allocation'!J$984,0)</f>
        <v>25625266.718910825</v>
      </c>
      <c r="N52" s="166">
        <f>VLOOKUP($D52,'R_E_P allocation'!$A$3:$T$984,'R_E_P allocation'!K$984,0)</f>
        <v>29883457.159576472</v>
      </c>
      <c r="O52" s="166">
        <f>VLOOKUP($D52,'R_E_P allocation'!$A$3:$T$984,'R_E_P allocation'!L$984,0)</f>
        <v>26319898.902527791</v>
      </c>
      <c r="P52" s="166">
        <f>VLOOKUP($D52,'R_E_P allocation'!$A$3:$T$984,'R_E_P allocation'!M$984,0)</f>
        <v>28613136.65940024</v>
      </c>
      <c r="Q52" s="166">
        <f>VLOOKUP($D52,'R_E_P allocation'!$A$3:$T$984,'R_E_P allocation'!N$984,0)</f>
        <v>23303482.433944527</v>
      </c>
      <c r="R52" s="166">
        <f>VLOOKUP($D52,'R_E_P allocation'!$A$3:$T$984,'R_E_P allocation'!O$984,0)</f>
        <v>21343287.504833639</v>
      </c>
      <c r="S52" s="166">
        <f>VLOOKUP($D52,'R_E_P allocation'!$A$3:$T$984,'R_E_P allocation'!P$984,0)</f>
        <v>328285.07307925116</v>
      </c>
      <c r="T52" s="166">
        <f>VLOOKUP($D52,'R_E_P allocation'!$A$3:$T$984,'R_E_P allocation'!Q$984,0)</f>
        <v>528110.76973618672</v>
      </c>
      <c r="U52" s="166">
        <f>VLOOKUP($D52,'R_E_P allocation'!$A$3:$T$984,'R_E_P allocation'!R$984,0)</f>
        <v>651812.39147619437</v>
      </c>
      <c r="V52" s="166">
        <f>VLOOKUP($D52,'R_E_P allocation'!$A$3:$T$984,'R_E_P allocation'!S$984,0)</f>
        <v>-66608.565552311833</v>
      </c>
      <c r="W52" s="166">
        <f>VLOOKUP($D52,'R_E_P allocation'!$A$3:$T$984,'R_E_P allocation'!T$984,0)</f>
        <v>509079.75100695476</v>
      </c>
      <c r="X52" s="163">
        <v>110053</v>
      </c>
      <c r="Y52" s="162" t="s">
        <v>9</v>
      </c>
      <c r="Z52" s="162" t="s">
        <v>9</v>
      </c>
      <c r="AA52" s="162" t="s">
        <v>84</v>
      </c>
    </row>
    <row r="53" spans="1:27" ht="16.5" thickTop="1" thickBot="1">
      <c r="A53" s="161">
        <v>52</v>
      </c>
      <c r="B53" s="162" t="s">
        <v>7</v>
      </c>
      <c r="C53" s="163">
        <v>11</v>
      </c>
      <c r="D53" s="162" t="s">
        <v>85</v>
      </c>
      <c r="E53" s="162" t="str">
        <f>VLOOKUP(Table12[[#This Row],[BRANCH NAME]],'Branch Address-2'!$B$2:$D$981,2,0)</f>
        <v>Dohazari Branch</v>
      </c>
      <c r="F53" s="162" t="str">
        <f>VLOOKUP(Table12[[#This Row],[BRANCH NAME]],'Branch Address-2'!$B$2:$D$981,3,0)</f>
        <v>22.166165196136305, 92.06548521969209</v>
      </c>
      <c r="G53" s="164">
        <f>VLOOKUP(FINAL_DATASET!$D53,'R_E_P allocation'!$A$3:$D$983,4,0)</f>
        <v>233017</v>
      </c>
      <c r="H53" s="165">
        <f>VLOOKUP(FINAL_DATASET!$D53,'R_E_P allocation'!$A$3:$E$983,5,0)</f>
        <v>8.2058172665102017E-3</v>
      </c>
      <c r="I53" s="166">
        <f>VLOOKUP(FINAL_DATASET!$D53,'R_E_P allocation'!$A$3:$F$983,6,0)</f>
        <v>129888374.32066347</v>
      </c>
      <c r="J53" s="166">
        <f>VLOOKUP(FINAL_DATASET!$D53,'R_E_P allocation'!$A$3:$G$983,7,0)</f>
        <v>109388233.20101899</v>
      </c>
      <c r="K53" s="166">
        <f>VLOOKUP(FINAL_DATASET!$D53,'R_E_P allocation'!$A$3:$T$984,8,0)</f>
        <v>108218653.04205354</v>
      </c>
      <c r="L53" s="166">
        <f>VLOOKUP(FINAL_DATASET!$D53,'R_E_P allocation'!$A$3:$T$984,9,0)</f>
        <v>90317578.942332283</v>
      </c>
      <c r="M53" s="166">
        <f>VLOOKUP($D53,'R_E_P allocation'!$A$3:$T$984,'R_E_P allocation'!J$984,0)</f>
        <v>87491093.558165774</v>
      </c>
      <c r="N53" s="166">
        <f>VLOOKUP($D53,'R_E_P allocation'!$A$3:$T$984,'R_E_P allocation'!K$984,0)</f>
        <v>102029624.70086133</v>
      </c>
      <c r="O53" s="166">
        <f>VLOOKUP($D53,'R_E_P allocation'!$A$3:$T$984,'R_E_P allocation'!L$984,0)</f>
        <v>89862742.213845715</v>
      </c>
      <c r="P53" s="166">
        <f>VLOOKUP($D53,'R_E_P allocation'!$A$3:$T$984,'R_E_P allocation'!M$984,0)</f>
        <v>97692431.611364439</v>
      </c>
      <c r="Q53" s="166">
        <f>VLOOKUP($D53,'R_E_P allocation'!$A$3:$T$984,'R_E_P allocation'!N$984,0)</f>
        <v>79563939.147399917</v>
      </c>
      <c r="R53" s="166">
        <f>VLOOKUP($D53,'R_E_P allocation'!$A$3:$T$984,'R_E_P allocation'!O$984,0)</f>
        <v>72871341.571097597</v>
      </c>
      <c r="S53" s="166">
        <f>VLOOKUP($D53,'R_E_P allocation'!$A$3:$T$984,'R_E_P allocation'!P$984,0)</f>
        <v>1120847.6523418932</v>
      </c>
      <c r="T53" s="166">
        <f>VLOOKUP($D53,'R_E_P allocation'!$A$3:$T$984,'R_E_P allocation'!Q$984,0)</f>
        <v>1803102.7450717418</v>
      </c>
      <c r="U53" s="166">
        <f>VLOOKUP($D53,'R_E_P allocation'!$A$3:$T$984,'R_E_P allocation'!R$984,0)</f>
        <v>2225451.1358092669</v>
      </c>
      <c r="V53" s="166">
        <f>VLOOKUP($D53,'R_E_P allocation'!$A$3:$T$984,'R_E_P allocation'!S$984,0)</f>
        <v>-227418.36424328273</v>
      </c>
      <c r="W53" s="166">
        <f>VLOOKUP($D53,'R_E_P allocation'!$A$3:$T$984,'R_E_P allocation'!T$984,0)</f>
        <v>1738126.0695736608</v>
      </c>
      <c r="X53" s="163">
        <v>110054</v>
      </c>
      <c r="Y53" s="162" t="s">
        <v>9</v>
      </c>
      <c r="Z53" s="162" t="s">
        <v>9</v>
      </c>
      <c r="AA53" s="162" t="s">
        <v>86</v>
      </c>
    </row>
    <row r="54" spans="1:27" ht="16.5" thickTop="1" thickBot="1">
      <c r="A54" s="161">
        <v>53</v>
      </c>
      <c r="B54" s="162" t="s">
        <v>7</v>
      </c>
      <c r="C54" s="163">
        <v>11</v>
      </c>
      <c r="D54" s="162" t="s">
        <v>87</v>
      </c>
      <c r="E54" s="162" t="str">
        <f>VLOOKUP(Table12[[#This Row],[BRANCH NAME]],'Branch Address-2'!$B$2:$D$981,2,0)</f>
        <v>Durgapur, Bharatvaj Hat, Mirsharai, Chittagong 4323</v>
      </c>
      <c r="F54" s="162" t="str">
        <f>VLOOKUP(Table12[[#This Row],[BRANCH NAME]],'Branch Address-2'!$B$2:$D$981,3,0)</f>
        <v>22.818401952316893, 91.54399653903413</v>
      </c>
      <c r="G54" s="164">
        <f>VLOOKUP(FINAL_DATASET!$D54,'R_E_P allocation'!$A$3:$D$983,4,0)</f>
        <v>175435.04</v>
      </c>
      <c r="H54" s="165">
        <f>VLOOKUP(FINAL_DATASET!$D54,'R_E_P allocation'!$A$3:$E$983,5,0)</f>
        <v>6.1780379988709321E-3</v>
      </c>
      <c r="I54" s="166">
        <f>VLOOKUP(FINAL_DATASET!$D54,'R_E_P allocation'!$A$3:$F$983,6,0)</f>
        <v>97791028.742454708</v>
      </c>
      <c r="J54" s="166">
        <f>VLOOKUP(FINAL_DATASET!$D54,'R_E_P allocation'!$A$3:$G$983,7,0)</f>
        <v>82356776.832377449</v>
      </c>
      <c r="K54" s="166">
        <f>VLOOKUP(FINAL_DATASET!$D54,'R_E_P allocation'!$A$3:$T$984,8,0)</f>
        <v>81476217.293926135</v>
      </c>
      <c r="L54" s="166">
        <f>VLOOKUP(FINAL_DATASET!$D54,'R_E_P allocation'!$A$3:$T$984,9,0)</f>
        <v>67998764.358185127</v>
      </c>
      <c r="M54" s="166">
        <f>VLOOKUP($D54,'R_E_P allocation'!$A$3:$T$984,'R_E_P allocation'!J$984,0)</f>
        <v>65870745.473594435</v>
      </c>
      <c r="N54" s="166">
        <f>VLOOKUP($D54,'R_E_P allocation'!$A$3:$T$984,'R_E_P allocation'!K$984,0)</f>
        <v>76816589.736287907</v>
      </c>
      <c r="O54" s="166">
        <f>VLOOKUP($D54,'R_E_P allocation'!$A$3:$T$984,'R_E_P allocation'!L$984,0)</f>
        <v>67656324.537676275</v>
      </c>
      <c r="P54" s="166">
        <f>VLOOKUP($D54,'R_E_P allocation'!$A$3:$T$984,'R_E_P allocation'!M$984,0)</f>
        <v>73551181.447864264</v>
      </c>
      <c r="Q54" s="166">
        <f>VLOOKUP($D54,'R_E_P allocation'!$A$3:$T$984,'R_E_P allocation'!N$984,0)</f>
        <v>59902508.601868838</v>
      </c>
      <c r="R54" s="166">
        <f>VLOOKUP($D54,'R_E_P allocation'!$A$3:$T$984,'R_E_P allocation'!O$984,0)</f>
        <v>54863751.242952965</v>
      </c>
      <c r="S54" s="166">
        <f>VLOOKUP($D54,'R_E_P allocation'!$A$3:$T$984,'R_E_P allocation'!P$984,0)</f>
        <v>843869.55768251314</v>
      </c>
      <c r="T54" s="166">
        <f>VLOOKUP($D54,'R_E_P allocation'!$A$3:$T$984,'R_E_P allocation'!Q$984,0)</f>
        <v>1357529.2884457821</v>
      </c>
      <c r="U54" s="166">
        <f>VLOOKUP($D54,'R_E_P allocation'!$A$3:$T$984,'R_E_P allocation'!R$984,0)</f>
        <v>1675509.1217754248</v>
      </c>
      <c r="V54" s="166">
        <f>VLOOKUP($D54,'R_E_P allocation'!$A$3:$T$984,'R_E_P allocation'!S$984,0)</f>
        <v>-171219.91025442295</v>
      </c>
      <c r="W54" s="166">
        <f>VLOOKUP($D54,'R_E_P allocation'!$A$3:$T$984,'R_E_P allocation'!T$984,0)</f>
        <v>1308609.3140873755</v>
      </c>
      <c r="X54" s="163">
        <v>110055</v>
      </c>
      <c r="Y54" s="162" t="s">
        <v>9</v>
      </c>
      <c r="Z54" s="162" t="s">
        <v>9</v>
      </c>
      <c r="AA54" s="162" t="s">
        <v>88</v>
      </c>
    </row>
    <row r="55" spans="1:27" ht="16.5" thickTop="1" thickBot="1">
      <c r="A55" s="161">
        <v>54</v>
      </c>
      <c r="B55" s="162" t="s">
        <v>7</v>
      </c>
      <c r="C55" s="163">
        <v>11</v>
      </c>
      <c r="D55" s="162" t="s">
        <v>89</v>
      </c>
      <c r="E55" s="162" t="str">
        <f>VLOOKUP(Table12[[#This Row],[BRANCH NAME]],'Branch Address-2'!$B$2:$D$981,2,0)</f>
        <v>Subar Bazar, Feni</v>
      </c>
      <c r="F55" s="162" t="str">
        <f>VLOOKUP(Table12[[#This Row],[BRANCH NAME]],'Branch Address-2'!$B$2:$D$981,3,0)</f>
        <v>23.02295925161834, 91.40282491604245</v>
      </c>
      <c r="G55" s="164">
        <f>VLOOKUP(FINAL_DATASET!$D55,'R_E_P allocation'!$A$3:$D$983,4,0)</f>
        <v>55589.599999999999</v>
      </c>
      <c r="H55" s="165">
        <f>VLOOKUP(FINAL_DATASET!$D55,'R_E_P allocation'!$A$3:$E$983,5,0)</f>
        <v>1.957617253326562E-3</v>
      </c>
      <c r="I55" s="166">
        <f>VLOOKUP(FINAL_DATASET!$D55,'R_E_P allocation'!$A$3:$F$983,6,0)</f>
        <v>30986763.940553498</v>
      </c>
      <c r="J55" s="166">
        <f>VLOOKUP(FINAL_DATASET!$D55,'R_E_P allocation'!$A$3:$G$983,7,0)</f>
        <v>26096156.625273544</v>
      </c>
      <c r="K55" s="166">
        <f>VLOOKUP(FINAL_DATASET!$D55,'R_E_P allocation'!$A$3:$T$984,8,0)</f>
        <v>25817136.239615735</v>
      </c>
      <c r="L55" s="166">
        <f>VLOOKUP(FINAL_DATASET!$D55,'R_E_P allocation'!$A$3:$T$984,9,0)</f>
        <v>21546574.225797579</v>
      </c>
      <c r="M55" s="166">
        <f>VLOOKUP($D55,'R_E_P allocation'!$A$3:$T$984,'R_E_P allocation'!J$984,0)</f>
        <v>20872274.960457873</v>
      </c>
      <c r="N55" s="166">
        <f>VLOOKUP($D55,'R_E_P allocation'!$A$3:$T$984,'R_E_P allocation'!K$984,0)</f>
        <v>24340653.365509819</v>
      </c>
      <c r="O55" s="166">
        <f>VLOOKUP($D55,'R_E_P allocation'!$A$3:$T$984,'R_E_P allocation'!L$984,0)</f>
        <v>21438066.298041765</v>
      </c>
      <c r="P55" s="166">
        <f>VLOOKUP($D55,'R_E_P allocation'!$A$3:$T$984,'R_E_P allocation'!M$984,0)</f>
        <v>23305952.768695436</v>
      </c>
      <c r="Q55" s="166">
        <f>VLOOKUP($D55,'R_E_P allocation'!$A$3:$T$984,'R_E_P allocation'!N$984,0)</f>
        <v>18981136.790999379</v>
      </c>
      <c r="R55" s="166">
        <f>VLOOKUP($D55,'R_E_P allocation'!$A$3:$T$984,'R_E_P allocation'!O$984,0)</f>
        <v>17384520.13973524</v>
      </c>
      <c r="S55" s="166">
        <f>VLOOKUP($D55,'R_E_P allocation'!$A$3:$T$984,'R_E_P allocation'!P$984,0)</f>
        <v>267394.53625540156</v>
      </c>
      <c r="T55" s="166">
        <f>VLOOKUP($D55,'R_E_P allocation'!$A$3:$T$984,'R_E_P allocation'!Q$984,0)</f>
        <v>430156.42788912437</v>
      </c>
      <c r="U55" s="166">
        <f>VLOOKUP($D55,'R_E_P allocation'!$A$3:$T$984,'R_E_P allocation'!R$984,0)</f>
        <v>530913.789376667</v>
      </c>
      <c r="V55" s="166">
        <f>VLOOKUP($D55,'R_E_P allocation'!$A$3:$T$984,'R_E_P allocation'!S$984,0)</f>
        <v>-54253.963877907576</v>
      </c>
      <c r="W55" s="166">
        <f>VLOOKUP($D55,'R_E_P allocation'!$A$3:$T$984,'R_E_P allocation'!T$984,0)</f>
        <v>414655.29535257933</v>
      </c>
      <c r="X55" s="163">
        <v>110056</v>
      </c>
      <c r="Y55" s="162" t="s">
        <v>9</v>
      </c>
      <c r="Z55" s="162" t="s">
        <v>90</v>
      </c>
      <c r="AA55" s="162" t="s">
        <v>91</v>
      </c>
    </row>
    <row r="56" spans="1:27" ht="16.5" thickTop="1" thickBot="1">
      <c r="A56" s="161">
        <v>55</v>
      </c>
      <c r="B56" s="162" t="s">
        <v>7</v>
      </c>
      <c r="C56" s="163">
        <v>11</v>
      </c>
      <c r="D56" s="162" t="s">
        <v>92</v>
      </c>
      <c r="E56" s="162" t="str">
        <f>VLOOKUP(Table12[[#This Row],[BRANCH NAME]],'Branch Address-2'!$B$2:$D$981,2,0)</f>
        <v>Shib Bari Lane, Kotwali, Chittagong 4000</v>
      </c>
      <c r="F56" s="162" t="str">
        <f>VLOOKUP(Table12[[#This Row],[BRANCH NAME]],'Branch Address-2'!$B$2:$D$981,3,0)</f>
        <v>22.347843141863457, 91.834113659269</v>
      </c>
      <c r="G56" s="164">
        <f>VLOOKUP(FINAL_DATASET!$D56,'R_E_P allocation'!$A$3:$D$983,4,0)</f>
        <v>42446.25</v>
      </c>
      <c r="H56" s="165">
        <f>VLOOKUP(FINAL_DATASET!$D56,'R_E_P allocation'!$A$3:$E$983,5,0)</f>
        <v>1.4947672107554757E-3</v>
      </c>
      <c r="I56" s="166">
        <f>VLOOKUP(FINAL_DATASET!$D56,'R_E_P allocation'!$A$3:$F$983,6,0)</f>
        <v>23660395.629968897</v>
      </c>
      <c r="J56" s="166">
        <f>VLOOKUP(FINAL_DATASET!$D56,'R_E_P allocation'!$A$3:$G$983,7,0)</f>
        <v>19926101.072062351</v>
      </c>
      <c r="K56" s="166">
        <f>VLOOKUP(FINAL_DATASET!$D56,'R_E_P allocation'!$A$3:$T$984,8,0)</f>
        <v>19713050.986349776</v>
      </c>
      <c r="L56" s="166">
        <f>VLOOKUP(FINAL_DATASET!$D56,'R_E_P allocation'!$A$3:$T$984,9,0)</f>
        <v>16452201.063360065</v>
      </c>
      <c r="M56" s="166">
        <f>VLOOKUP($D56,'R_E_P allocation'!$A$3:$T$984,'R_E_P allocation'!J$984,0)</f>
        <v>15937330.022888005</v>
      </c>
      <c r="N56" s="166">
        <f>VLOOKUP($D56,'R_E_P allocation'!$A$3:$T$984,'R_E_P allocation'!K$984,0)</f>
        <v>18585660.949454058</v>
      </c>
      <c r="O56" s="166">
        <f>VLOOKUP($D56,'R_E_P allocation'!$A$3:$T$984,'R_E_P allocation'!L$984,0)</f>
        <v>16369348.252249617</v>
      </c>
      <c r="P56" s="166">
        <f>VLOOKUP($D56,'R_E_P allocation'!$A$3:$T$984,'R_E_P allocation'!M$984,0)</f>
        <v>17795600.214936588</v>
      </c>
      <c r="Q56" s="166">
        <f>VLOOKUP($D56,'R_E_P allocation'!$A$3:$T$984,'R_E_P allocation'!N$984,0)</f>
        <v>14493323.886391655</v>
      </c>
      <c r="R56" s="166">
        <f>VLOOKUP($D56,'R_E_P allocation'!$A$3:$T$984,'R_E_P allocation'!O$984,0)</f>
        <v>13274203.9514808</v>
      </c>
      <c r="S56" s="166">
        <f>VLOOKUP($D56,'R_E_P allocation'!$A$3:$T$984,'R_E_P allocation'!P$984,0)</f>
        <v>204172.99880788565</v>
      </c>
      <c r="T56" s="166">
        <f>VLOOKUP($D56,'R_E_P allocation'!$A$3:$T$984,'R_E_P allocation'!Q$984,0)</f>
        <v>328452.21547355526</v>
      </c>
      <c r="U56" s="166">
        <f>VLOOKUP($D56,'R_E_P allocation'!$A$3:$T$984,'R_E_P allocation'!R$984,0)</f>
        <v>405386.96864754113</v>
      </c>
      <c r="V56" s="166">
        <f>VLOOKUP($D56,'R_E_P allocation'!$A$3:$T$984,'R_E_P allocation'!S$984,0)</f>
        <v>-41426.40555522318</v>
      </c>
      <c r="W56" s="166">
        <f>VLOOKUP($D56,'R_E_P allocation'!$A$3:$T$984,'R_E_P allocation'!T$984,0)</f>
        <v>316616.0996006343</v>
      </c>
      <c r="X56" s="163">
        <v>110057</v>
      </c>
      <c r="Y56" s="162" t="s">
        <v>9</v>
      </c>
      <c r="Z56" s="162" t="s">
        <v>9</v>
      </c>
      <c r="AA56" s="162" t="s">
        <v>70</v>
      </c>
    </row>
    <row r="57" spans="1:27" ht="16.5" thickTop="1" thickBot="1">
      <c r="A57" s="161">
        <v>56</v>
      </c>
      <c r="B57" s="162" t="s">
        <v>7</v>
      </c>
      <c r="C57" s="163">
        <v>11</v>
      </c>
      <c r="D57" s="162" t="s">
        <v>93</v>
      </c>
      <c r="E57" s="162" t="str">
        <f>VLOOKUP(Table12[[#This Row],[BRANCH NAME]],'Branch Address-2'!$B$2:$D$981,2,0)</f>
        <v>Dhaka Trunk Road, Zafarabad, Pahartali, Chittagong 4317</v>
      </c>
      <c r="F57" s="162" t="str">
        <f>VLOOKUP(Table12[[#This Row],[BRANCH NAME]],'Branch Address-2'!$B$2:$D$981,3,0)</f>
        <v>22.34532474886386, 91.80146341968955</v>
      </c>
      <c r="G57" s="164">
        <f>VLOOKUP(FINAL_DATASET!$D57,'R_E_P allocation'!$A$3:$D$983,4,0)</f>
        <v>83414.649999999994</v>
      </c>
      <c r="H57" s="165">
        <f>VLOOKUP(FINAL_DATASET!$D57,'R_E_P allocation'!$A$3:$E$983,5,0)</f>
        <v>2.9374911497869476E-3</v>
      </c>
      <c r="I57" s="166">
        <f>VLOOKUP(FINAL_DATASET!$D57,'R_E_P allocation'!$A$3:$F$983,6,0)</f>
        <v>46497007.870786816</v>
      </c>
      <c r="J57" s="166">
        <f>VLOOKUP(FINAL_DATASET!$D57,'R_E_P allocation'!$A$3:$G$983,7,0)</f>
        <v>39158435.593031317</v>
      </c>
      <c r="K57" s="166">
        <f>VLOOKUP(FINAL_DATASET!$D57,'R_E_P allocation'!$A$3:$T$984,8,0)</f>
        <v>38739753.180988215</v>
      </c>
      <c r="L57" s="166">
        <f>VLOOKUP(FINAL_DATASET!$D57,'R_E_P allocation'!$A$3:$T$984,9,0)</f>
        <v>32331586.2633285</v>
      </c>
      <c r="M57" s="166">
        <f>VLOOKUP($D57,'R_E_P allocation'!$A$3:$T$984,'R_E_P allocation'!J$984,0)</f>
        <v>31319770.434224334</v>
      </c>
      <c r="N57" s="166">
        <f>VLOOKUP($D57,'R_E_P allocation'!$A$3:$T$984,'R_E_P allocation'!K$984,0)</f>
        <v>36524225.417260125</v>
      </c>
      <c r="O57" s="166">
        <f>VLOOKUP($D57,'R_E_P allocation'!$A$3:$T$984,'R_E_P allocation'!L$984,0)</f>
        <v>32168765.325311739</v>
      </c>
      <c r="P57" s="166">
        <f>VLOOKUP($D57,'R_E_P allocation'!$A$3:$T$984,'R_E_P allocation'!M$984,0)</f>
        <v>34971611.472600289</v>
      </c>
      <c r="Q57" s="166">
        <f>VLOOKUP($D57,'R_E_P allocation'!$A$3:$T$984,'R_E_P allocation'!N$984,0)</f>
        <v>28482034.085932195</v>
      </c>
      <c r="R57" s="166">
        <f>VLOOKUP($D57,'R_E_P allocation'!$A$3:$T$984,'R_E_P allocation'!O$984,0)</f>
        <v>26086240.28368555</v>
      </c>
      <c r="S57" s="166">
        <f>VLOOKUP($D57,'R_E_P allocation'!$A$3:$T$984,'R_E_P allocation'!P$984,0)</f>
        <v>401237.3115413069</v>
      </c>
      <c r="T57" s="166">
        <f>VLOOKUP($D57,'R_E_P allocation'!$A$3:$T$984,'R_E_P allocation'!Q$984,0)</f>
        <v>645468.71856645029</v>
      </c>
      <c r="U57" s="166">
        <f>VLOOKUP($D57,'R_E_P allocation'!$A$3:$T$984,'R_E_P allocation'!R$984,0)</f>
        <v>796659.58958201518</v>
      </c>
      <c r="V57" s="166">
        <f>VLOOKUP($D57,'R_E_P allocation'!$A$3:$T$984,'R_E_P allocation'!S$984,0)</f>
        <v>-81410.469008381115</v>
      </c>
      <c r="W57" s="166">
        <f>VLOOKUP($D57,'R_E_P allocation'!$A$3:$T$984,'R_E_P allocation'!T$984,0)</f>
        <v>622208.58456405567</v>
      </c>
      <c r="X57" s="163">
        <v>110058</v>
      </c>
      <c r="Y57" s="162" t="s">
        <v>9</v>
      </c>
      <c r="Z57" s="162" t="s">
        <v>9</v>
      </c>
      <c r="AA57" s="162" t="s">
        <v>84</v>
      </c>
    </row>
    <row r="58" spans="1:27" ht="16.5" thickTop="1" thickBot="1">
      <c r="A58" s="161">
        <v>57</v>
      </c>
      <c r="B58" s="162" t="s">
        <v>7</v>
      </c>
      <c r="C58" s="163">
        <v>11</v>
      </c>
      <c r="D58" s="162" t="s">
        <v>94</v>
      </c>
      <c r="E58" s="162" t="str">
        <f>VLOOKUP(Table12[[#This Row],[BRANCH NAME]],'Branch Address-2'!$B$2:$D$981,2,0)</f>
        <v>Eidgah, DT Road, Halishahar, Chittagong 4228</v>
      </c>
      <c r="F58" s="162" t="str">
        <f>VLOOKUP(Table12[[#This Row],[BRANCH NAME]],'Branch Address-2'!$B$2:$D$981,3,0)</f>
        <v>22.350924190187143, 91.79485116971482</v>
      </c>
      <c r="G58" s="164">
        <f>VLOOKUP(FINAL_DATASET!$D58,'R_E_P allocation'!$A$3:$D$983,4,0)</f>
        <v>67467.06</v>
      </c>
      <c r="H58" s="165">
        <f>VLOOKUP(FINAL_DATASET!$D58,'R_E_P allocation'!$A$3:$E$983,5,0)</f>
        <v>2.3758883080147791E-3</v>
      </c>
      <c r="I58" s="166">
        <f>VLOOKUP(FINAL_DATASET!$D58,'R_E_P allocation'!$A$3:$F$983,6,0)</f>
        <v>37607499.639917523</v>
      </c>
      <c r="J58" s="166">
        <f>VLOOKUP(FINAL_DATASET!$D58,'R_E_P allocation'!$A$3:$G$983,7,0)</f>
        <v>31671948.796298727</v>
      </c>
      <c r="K58" s="166">
        <f>VLOOKUP(FINAL_DATASET!$D58,'R_E_P allocation'!$A$3:$T$984,8,0)</f>
        <v>31333311.981131885</v>
      </c>
      <c r="L58" s="166">
        <f>VLOOKUP(FINAL_DATASET!$D58,'R_E_P allocation'!$A$3:$T$984,9,0)</f>
        <v>26150287.393439401</v>
      </c>
      <c r="M58" s="166">
        <f>VLOOKUP($D58,'R_E_P allocation'!$A$3:$T$984,'R_E_P allocation'!J$984,0)</f>
        <v>25331915.090119533</v>
      </c>
      <c r="N58" s="166">
        <f>VLOOKUP($D58,'R_E_P allocation'!$A$3:$T$984,'R_E_P allocation'!K$984,0)</f>
        <v>29541358.834207349</v>
      </c>
      <c r="O58" s="166">
        <f>VLOOKUP($D58,'R_E_P allocation'!$A$3:$T$984,'R_E_P allocation'!L$984,0)</f>
        <v>26018595.298652295</v>
      </c>
      <c r="P58" s="166">
        <f>VLOOKUP($D58,'R_E_P allocation'!$A$3:$T$984,'R_E_P allocation'!M$984,0)</f>
        <v>28285580.644630313</v>
      </c>
      <c r="Q58" s="166">
        <f>VLOOKUP($D58,'R_E_P allocation'!$A$3:$T$984,'R_E_P allocation'!N$984,0)</f>
        <v>23036710.009544279</v>
      </c>
      <c r="R58" s="166">
        <f>VLOOKUP($D58,'R_E_P allocation'!$A$3:$T$984,'R_E_P allocation'!O$984,0)</f>
        <v>21098954.900534023</v>
      </c>
      <c r="S58" s="166">
        <f>VLOOKUP($D58,'R_E_P allocation'!$A$3:$T$984,'R_E_P allocation'!P$984,0)</f>
        <v>324526.94786822272</v>
      </c>
      <c r="T58" s="166">
        <f>VLOOKUP($D58,'R_E_P allocation'!$A$3:$T$984,'R_E_P allocation'!Q$984,0)</f>
        <v>522065.09004888014</v>
      </c>
      <c r="U58" s="166">
        <f>VLOOKUP($D58,'R_E_P allocation'!$A$3:$T$984,'R_E_P allocation'!R$984,0)</f>
        <v>644350.60663690604</v>
      </c>
      <c r="V58" s="166">
        <f>VLOOKUP($D58,'R_E_P allocation'!$A$3:$T$984,'R_E_P allocation'!S$984,0)</f>
        <v>-65846.04739355245</v>
      </c>
      <c r="W58" s="166">
        <f>VLOOKUP($D58,'R_E_P allocation'!$A$3:$T$984,'R_E_P allocation'!T$984,0)</f>
        <v>503251.93365072226</v>
      </c>
      <c r="X58" s="163">
        <v>110059</v>
      </c>
      <c r="Y58" s="162" t="s">
        <v>9</v>
      </c>
      <c r="Z58" s="162" t="s">
        <v>9</v>
      </c>
      <c r="AA58" s="162" t="s">
        <v>95</v>
      </c>
    </row>
    <row r="59" spans="1:27" ht="16.5" thickTop="1" thickBot="1">
      <c r="A59" s="161">
        <v>58</v>
      </c>
      <c r="B59" s="162" t="s">
        <v>7</v>
      </c>
      <c r="C59" s="163">
        <v>11</v>
      </c>
      <c r="D59" s="162" t="s">
        <v>96</v>
      </c>
      <c r="E59" s="162" t="str">
        <f>VLOOKUP(Table12[[#This Row],[BRANCH NAME]],'Branch Address-2'!$B$2:$D$981,2,0)</f>
        <v>Baizid Bostami Mazar, Baizid Bostami, Chittagong</v>
      </c>
      <c r="F59" s="162" t="str">
        <f>VLOOKUP(Table12[[#This Row],[BRANCH NAME]],'Branch Address-2'!$B$2:$D$981,3,0)</f>
        <v>22.38971968132396, 91.8096826580779</v>
      </c>
      <c r="G59" s="164">
        <f>VLOOKUP(FINAL_DATASET!$D59,'R_E_P allocation'!$A$3:$D$983,4,0)</f>
        <v>79237.77</v>
      </c>
      <c r="H59" s="165">
        <f>VLOOKUP(FINAL_DATASET!$D59,'R_E_P allocation'!$A$3:$E$983,5,0)</f>
        <v>2.7904001048239578E-3</v>
      </c>
      <c r="I59" s="166">
        <f>VLOOKUP(FINAL_DATASET!$D59,'R_E_P allocation'!$A$3:$F$983,6,0)</f>
        <v>44168730.736790195</v>
      </c>
      <c r="J59" s="166">
        <f>VLOOKUP(FINAL_DATASET!$D59,'R_E_P allocation'!$A$3:$G$983,7,0)</f>
        <v>37197627.911648974</v>
      </c>
      <c r="K59" s="166">
        <f>VLOOKUP(FINAL_DATASET!$D59,'R_E_P allocation'!$A$3:$T$984,8,0)</f>
        <v>36799910.476300187</v>
      </c>
      <c r="L59" s="166">
        <f>VLOOKUP(FINAL_DATASET!$D59,'R_E_P allocation'!$A$3:$T$984,9,0)</f>
        <v>30712624.174156263</v>
      </c>
      <c r="M59" s="166">
        <f>VLOOKUP($D59,'R_E_P allocation'!$A$3:$T$984,'R_E_P allocation'!J$984,0)</f>
        <v>29751473.705396697</v>
      </c>
      <c r="N59" s="166">
        <f>VLOOKUP($D59,'R_E_P allocation'!$A$3:$T$984,'R_E_P allocation'!K$984,0)</f>
        <v>34695322.380912855</v>
      </c>
      <c r="O59" s="166">
        <f>VLOOKUP($D59,'R_E_P allocation'!$A$3:$T$984,'R_E_P allocation'!L$984,0)</f>
        <v>30557956.282631736</v>
      </c>
      <c r="P59" s="166">
        <f>VLOOKUP($D59,'R_E_P allocation'!$A$3:$T$984,'R_E_P allocation'!M$984,0)</f>
        <v>33220453.558161106</v>
      </c>
      <c r="Q59" s="166">
        <f>VLOOKUP($D59,'R_E_P allocation'!$A$3:$T$984,'R_E_P allocation'!N$984,0)</f>
        <v>27055833.310254924</v>
      </c>
      <c r="R59" s="166">
        <f>VLOOKUP($D59,'R_E_P allocation'!$A$3:$T$984,'R_E_P allocation'!O$984,0)</f>
        <v>24780005.76353687</v>
      </c>
      <c r="S59" s="166">
        <f>VLOOKUP($D59,'R_E_P allocation'!$A$3:$T$984,'R_E_P allocation'!P$984,0)</f>
        <v>381145.87554258667</v>
      </c>
      <c r="T59" s="166">
        <f>VLOOKUP($D59,'R_E_P allocation'!$A$3:$T$984,'R_E_P allocation'!Q$984,0)</f>
        <v>613147.71282937867</v>
      </c>
      <c r="U59" s="166">
        <f>VLOOKUP($D59,'R_E_P allocation'!$A$3:$T$984,'R_E_P allocation'!R$984,0)</f>
        <v>756767.89781644032</v>
      </c>
      <c r="V59" s="166">
        <f>VLOOKUP($D59,'R_E_P allocation'!$A$3:$T$984,'R_E_P allocation'!S$984,0)</f>
        <v>-77333.945762263975</v>
      </c>
      <c r="W59" s="166">
        <f>VLOOKUP($D59,'R_E_P allocation'!$A$3:$T$984,'R_E_P allocation'!T$984,0)</f>
        <v>591052.29975444602</v>
      </c>
      <c r="X59" s="163">
        <v>110061</v>
      </c>
      <c r="Y59" s="162" t="s">
        <v>9</v>
      </c>
      <c r="Z59" s="162" t="s">
        <v>9</v>
      </c>
      <c r="AA59" s="162" t="s">
        <v>97</v>
      </c>
    </row>
    <row r="60" spans="1:27" ht="16.5" thickTop="1" thickBot="1">
      <c r="A60" s="161">
        <v>59</v>
      </c>
      <c r="B60" s="162" t="s">
        <v>7</v>
      </c>
      <c r="C60" s="163">
        <v>11</v>
      </c>
      <c r="D60" s="162" t="s">
        <v>98</v>
      </c>
      <c r="E60" s="162" t="str">
        <f>VLOOKUP(Table12[[#This Row],[BRANCH NAME]],'Branch Address-2'!$B$2:$D$981,2,0)</f>
        <v>Rangunia, Chittagong 4360</v>
      </c>
      <c r="F60" s="162" t="str">
        <f>VLOOKUP(Table12[[#This Row],[BRANCH NAME]],'Branch Address-2'!$B$2:$D$981,3,0)</f>
        <v>22.481557720296387, 92.13787808244388</v>
      </c>
      <c r="G60" s="164">
        <f>VLOOKUP(FINAL_DATASET!$D60,'R_E_P allocation'!$A$3:$D$983,4,0)</f>
        <v>186452.2</v>
      </c>
      <c r="H60" s="165">
        <f>VLOOKUP(FINAL_DATASET!$D60,'R_E_P allocation'!$A$3:$E$983,5,0)</f>
        <v>6.5660131326847979E-3</v>
      </c>
      <c r="I60" s="166">
        <f>VLOOKUP(FINAL_DATASET!$D60,'R_E_P allocation'!$A$3:$F$983,6,0)</f>
        <v>103932215.87485553</v>
      </c>
      <c r="J60" s="166">
        <f>VLOOKUP(FINAL_DATASET!$D60,'R_E_P allocation'!$A$3:$G$983,7,0)</f>
        <v>87528707.066192746</v>
      </c>
      <c r="K60" s="166">
        <f>VLOOKUP(FINAL_DATASET!$D60,'R_E_P allocation'!$A$3:$T$984,8,0)</f>
        <v>86592849.194383144</v>
      </c>
      <c r="L60" s="166">
        <f>VLOOKUP(FINAL_DATASET!$D60,'R_E_P allocation'!$A$3:$T$984,9,0)</f>
        <v>72269024.54529725</v>
      </c>
      <c r="M60" s="166">
        <f>VLOOKUP($D60,'R_E_P allocation'!$A$3:$T$984,'R_E_P allocation'!J$984,0)</f>
        <v>70007368.021757364</v>
      </c>
      <c r="N60" s="166">
        <f>VLOOKUP($D60,'R_E_P allocation'!$A$3:$T$984,'R_E_P allocation'!K$984,0)</f>
        <v>81640601.289390638</v>
      </c>
      <c r="O60" s="166">
        <f>VLOOKUP($D60,'R_E_P allocation'!$A$3:$T$984,'R_E_P allocation'!L$984,0)</f>
        <v>71905079.817371294</v>
      </c>
      <c r="P60" s="166">
        <f>VLOOKUP($D60,'R_E_P allocation'!$A$3:$T$984,'R_E_P allocation'!M$984,0)</f>
        <v>78170128.348096699</v>
      </c>
      <c r="Q60" s="166">
        <f>VLOOKUP($D60,'R_E_P allocation'!$A$3:$T$984,'R_E_P allocation'!N$984,0)</f>
        <v>63664331.335047826</v>
      </c>
      <c r="R60" s="166">
        <f>VLOOKUP($D60,'R_E_P allocation'!$A$3:$T$984,'R_E_P allocation'!O$984,0)</f>
        <v>58309144.624137312</v>
      </c>
      <c r="S60" s="166">
        <f>VLOOKUP($D60,'R_E_P allocation'!$A$3:$T$984,'R_E_P allocation'!P$984,0)</f>
        <v>896863.7938175376</v>
      </c>
      <c r="T60" s="166">
        <f>VLOOKUP($D60,'R_E_P allocation'!$A$3:$T$984,'R_E_P allocation'!Q$984,0)</f>
        <v>1442780.8857064738</v>
      </c>
      <c r="U60" s="166">
        <f>VLOOKUP($D60,'R_E_P allocation'!$A$3:$T$984,'R_E_P allocation'!R$984,0)</f>
        <v>1780729.5616377199</v>
      </c>
      <c r="V60" s="166">
        <f>VLOOKUP($D60,'R_E_P allocation'!$A$3:$T$984,'R_E_P allocation'!S$984,0)</f>
        <v>-181972.36396297868</v>
      </c>
      <c r="W60" s="166">
        <f>VLOOKUP($D60,'R_E_P allocation'!$A$3:$T$984,'R_E_P allocation'!T$984,0)</f>
        <v>1390788.7817170513</v>
      </c>
      <c r="X60" s="163">
        <v>110062</v>
      </c>
      <c r="Y60" s="162" t="s">
        <v>9</v>
      </c>
      <c r="Z60" s="162" t="s">
        <v>9</v>
      </c>
      <c r="AA60" s="162" t="s">
        <v>99</v>
      </c>
    </row>
    <row r="61" spans="1:27" ht="16.5" thickTop="1" thickBot="1">
      <c r="A61" s="161">
        <v>60</v>
      </c>
      <c r="B61" s="162" t="s">
        <v>7</v>
      </c>
      <c r="C61" s="163">
        <v>11</v>
      </c>
      <c r="D61" s="162" t="s">
        <v>100</v>
      </c>
      <c r="E61" s="162" t="str">
        <f>VLOOKUP(Table12[[#This Row],[BRANCH NAME]],'Branch Address-2'!$B$2:$D$981,2,0)</f>
        <v>Jahan Building-2, 24, Sheikh Mujib Road, Agrabad, Chattogram</v>
      </c>
      <c r="F61" s="162" t="str">
        <f>VLOOKUP(Table12[[#This Row],[BRANCH NAME]],'Branch Address-2'!$B$2:$D$981,3,0)</f>
        <v>22.327748015506476, 91.81567281981074</v>
      </c>
      <c r="G61" s="164">
        <f>VLOOKUP(FINAL_DATASET!$D61,'R_E_P allocation'!$A$3:$D$983,4,0)</f>
        <v>60699.87</v>
      </c>
      <c r="H61" s="165">
        <f>VLOOKUP(FINAL_DATASET!$D61,'R_E_P allocation'!$A$3:$E$983,5,0)</f>
        <v>2.1375781222868918E-3</v>
      </c>
      <c r="I61" s="166">
        <f>VLOOKUP(FINAL_DATASET!$D61,'R_E_P allocation'!$A$3:$F$983,6,0)</f>
        <v>33835331.481289402</v>
      </c>
      <c r="J61" s="166">
        <f>VLOOKUP(FINAL_DATASET!$D61,'R_E_P allocation'!$A$3:$G$983,7,0)</f>
        <v>28495137.843297001</v>
      </c>
      <c r="K61" s="166">
        <f>VLOOKUP(FINAL_DATASET!$D61,'R_E_P allocation'!$A$3:$T$984,8,0)</f>
        <v>28190467.524806153</v>
      </c>
      <c r="L61" s="166">
        <f>VLOOKUP(FINAL_DATASET!$D61,'R_E_P allocation'!$A$3:$T$984,9,0)</f>
        <v>23527319.039015643</v>
      </c>
      <c r="M61" s="166">
        <f>VLOOKUP($D61,'R_E_P allocation'!$A$3:$T$984,'R_E_P allocation'!J$984,0)</f>
        <v>22791032.435996089</v>
      </c>
      <c r="N61" s="166">
        <f>VLOOKUP($D61,'R_E_P allocation'!$A$3:$T$984,'R_E_P allocation'!K$984,0)</f>
        <v>26578253.756125402</v>
      </c>
      <c r="O61" s="166">
        <f>VLOOKUP($D61,'R_E_P allocation'!$A$3:$T$984,'R_E_P allocation'!L$984,0)</f>
        <v>23408836.137380309</v>
      </c>
      <c r="P61" s="166">
        <f>VLOOKUP($D61,'R_E_P allocation'!$A$3:$T$984,'R_E_P allocation'!M$984,0)</f>
        <v>25448434.658388499</v>
      </c>
      <c r="Q61" s="166">
        <f>VLOOKUP($D61,'R_E_P allocation'!$A$3:$T$984,'R_E_P allocation'!N$984,0)</f>
        <v>20726044.721780326</v>
      </c>
      <c r="R61" s="166">
        <f>VLOOKUP($D61,'R_E_P allocation'!$A$3:$T$984,'R_E_P allocation'!O$984,0)</f>
        <v>18982653.454860464</v>
      </c>
      <c r="S61" s="166">
        <f>VLOOKUP($D61,'R_E_P allocation'!$A$3:$T$984,'R_E_P allocation'!P$984,0)</f>
        <v>291975.72188706457</v>
      </c>
      <c r="T61" s="166">
        <f>VLOOKUP($D61,'R_E_P allocation'!$A$3:$T$984,'R_E_P allocation'!Q$984,0)</f>
        <v>469700.07434006047</v>
      </c>
      <c r="U61" s="166">
        <f>VLOOKUP($D61,'R_E_P allocation'!$A$3:$T$984,'R_E_P allocation'!R$984,0)</f>
        <v>579719.91157286742</v>
      </c>
      <c r="V61" s="166">
        <f>VLOOKUP($D61,'R_E_P allocation'!$A$3:$T$984,'R_E_P allocation'!S$984,0)</f>
        <v>-59241.450817665282</v>
      </c>
      <c r="W61" s="166">
        <f>VLOOKUP($D61,'R_E_P allocation'!$A$3:$T$984,'R_E_P allocation'!T$984,0)</f>
        <v>452773.94553501322</v>
      </c>
      <c r="X61" s="163">
        <v>110063</v>
      </c>
      <c r="Y61" s="162" t="s">
        <v>9</v>
      </c>
      <c r="Z61" s="162" t="s">
        <v>9</v>
      </c>
      <c r="AA61" s="162" t="s">
        <v>101</v>
      </c>
    </row>
    <row r="62" spans="1:27" ht="16.5" thickTop="1" thickBot="1">
      <c r="A62" s="161">
        <v>61</v>
      </c>
      <c r="B62" s="162" t="s">
        <v>7</v>
      </c>
      <c r="C62" s="163">
        <v>11</v>
      </c>
      <c r="D62" s="162" t="s">
        <v>102</v>
      </c>
      <c r="E62" s="162" t="str">
        <f>VLOOKUP(Table12[[#This Row],[BRANCH NAME]],'Branch Address-2'!$B$2:$D$981,2,0)</f>
        <v>Bottoli Bazar, Kulgaon, Haji Saleh Bazar, Baizid Road, Chittagong 4216</v>
      </c>
      <c r="F62" s="162" t="str">
        <f>VLOOKUP(Table12[[#This Row],[BRANCH NAME]],'Branch Address-2'!$B$2:$D$981,3,0)</f>
        <v>22.401968558895366, 91.81826035437085</v>
      </c>
      <c r="G62" s="164">
        <f>VLOOKUP(FINAL_DATASET!$D62,'R_E_P allocation'!$A$3:$D$983,4,0)</f>
        <v>89353.23</v>
      </c>
      <c r="H62" s="165">
        <f>VLOOKUP(FINAL_DATASET!$D62,'R_E_P allocation'!$A$3:$E$983,5,0)</f>
        <v>3.1466213948014841E-3</v>
      </c>
      <c r="I62" s="166">
        <f>VLOOKUP(FINAL_DATASET!$D62,'R_E_P allocation'!$A$3:$F$983,6,0)</f>
        <v>49807292.107444257</v>
      </c>
      <c r="J62" s="166">
        <f>VLOOKUP(FINAL_DATASET!$D62,'R_E_P allocation'!$A$3:$G$983,7,0)</f>
        <v>41946261.262072243</v>
      </c>
      <c r="K62" s="166">
        <f>VLOOKUP(FINAL_DATASET!$D62,'R_E_P allocation'!$A$3:$T$984,8,0)</f>
        <v>41497771.38816829</v>
      </c>
      <c r="L62" s="166">
        <f>VLOOKUP(FINAL_DATASET!$D62,'R_E_P allocation'!$A$3:$T$984,9,0)</f>
        <v>34633384.707027271</v>
      </c>
      <c r="M62" s="166">
        <f>VLOOKUP($D62,'R_E_P allocation'!$A$3:$T$984,'R_E_P allocation'!J$984,0)</f>
        <v>33549534.178426061</v>
      </c>
      <c r="N62" s="166">
        <f>VLOOKUP($D62,'R_E_P allocation'!$A$3:$T$984,'R_E_P allocation'!K$984,0)</f>
        <v>39124512.472093217</v>
      </c>
      <c r="O62" s="166">
        <f>VLOOKUP($D62,'R_E_P allocation'!$A$3:$T$984,'R_E_P allocation'!L$984,0)</f>
        <v>34458971.978286847</v>
      </c>
      <c r="P62" s="166">
        <f>VLOOKUP($D62,'R_E_P allocation'!$A$3:$T$984,'R_E_P allocation'!M$984,0)</f>
        <v>37461362.523032732</v>
      </c>
      <c r="Q62" s="166">
        <f>VLOOKUP($D62,'R_E_P allocation'!$A$3:$T$984,'R_E_P allocation'!N$984,0)</f>
        <v>30509769.477521509</v>
      </c>
      <c r="R62" s="166">
        <f>VLOOKUP($D62,'R_E_P allocation'!$A$3:$T$984,'R_E_P allocation'!O$984,0)</f>
        <v>27943410.754626684</v>
      </c>
      <c r="S62" s="166">
        <f>VLOOKUP($D62,'R_E_P allocation'!$A$3:$T$984,'R_E_P allocation'!P$984,0)</f>
        <v>429802.79582461895</v>
      </c>
      <c r="T62" s="166">
        <f>VLOOKUP($D62,'R_E_P allocation'!$A$3:$T$984,'R_E_P allocation'!Q$984,0)</f>
        <v>691421.88893525675</v>
      </c>
      <c r="U62" s="166">
        <f>VLOOKUP($D62,'R_E_P allocation'!$A$3:$T$984,'R_E_P allocation'!R$984,0)</f>
        <v>853376.56562279433</v>
      </c>
      <c r="V62" s="166">
        <f>VLOOKUP($D62,'R_E_P allocation'!$A$3:$T$984,'R_E_P allocation'!S$984,0)</f>
        <v>-87206.364370212556</v>
      </c>
      <c r="W62" s="166">
        <f>VLOOKUP($D62,'R_E_P allocation'!$A$3:$T$984,'R_E_P allocation'!T$984,0)</f>
        <v>666505.78482948162</v>
      </c>
      <c r="X62" s="163">
        <v>110064</v>
      </c>
      <c r="Y62" s="162" t="s">
        <v>9</v>
      </c>
      <c r="Z62" s="162" t="s">
        <v>9</v>
      </c>
      <c r="AA62" s="162" t="s">
        <v>97</v>
      </c>
    </row>
    <row r="63" spans="1:27" ht="16.5" thickTop="1" thickBot="1">
      <c r="A63" s="161">
        <v>62</v>
      </c>
      <c r="B63" s="162" t="s">
        <v>7</v>
      </c>
      <c r="C63" s="163">
        <v>11</v>
      </c>
      <c r="D63" s="162" t="s">
        <v>103</v>
      </c>
      <c r="E63" s="162" t="str">
        <f>VLOOKUP(Table12[[#This Row],[BRANCH NAME]],'Branch Address-2'!$B$2:$D$981,2,0)</f>
        <v>129 Jubilee Road, Kotwali, Chittagong 4000</v>
      </c>
      <c r="F63" s="162" t="str">
        <f>VLOOKUP(Table12[[#This Row],[BRANCH NAME]],'Branch Address-2'!$B$2:$D$981,3,0)</f>
        <v>22.337917054344427, 91.83086498320584</v>
      </c>
      <c r="G63" s="164">
        <f>VLOOKUP(FINAL_DATASET!$D63,'R_E_P allocation'!$A$3:$D$983,4,0)</f>
        <v>14148.75</v>
      </c>
      <c r="H63" s="165">
        <f>VLOOKUP(FINAL_DATASET!$D63,'R_E_P allocation'!$A$3:$E$983,5,0)</f>
        <v>4.9825573691849191E-4</v>
      </c>
      <c r="I63" s="166">
        <f>VLOOKUP(FINAL_DATASET!$D63,'R_E_P allocation'!$A$3:$F$983,6,0)</f>
        <v>7886798.5433229655</v>
      </c>
      <c r="J63" s="166">
        <f>VLOOKUP(FINAL_DATASET!$D63,'R_E_P allocation'!$A$3:$G$983,7,0)</f>
        <v>6642033.6906874506</v>
      </c>
      <c r="K63" s="166">
        <f>VLOOKUP(FINAL_DATASET!$D63,'R_E_P allocation'!$A$3:$T$984,8,0)</f>
        <v>6571016.9954499248</v>
      </c>
      <c r="L63" s="166">
        <f>VLOOKUP(FINAL_DATASET!$D63,'R_E_P allocation'!$A$3:$T$984,9,0)</f>
        <v>5484067.0211200211</v>
      </c>
      <c r="M63" s="166">
        <f>VLOOKUP($D63,'R_E_P allocation'!$A$3:$T$984,'R_E_P allocation'!J$984,0)</f>
        <v>5312443.3409626679</v>
      </c>
      <c r="N63" s="166">
        <f>VLOOKUP($D63,'R_E_P allocation'!$A$3:$T$984,'R_E_P allocation'!K$984,0)</f>
        <v>6195220.316484686</v>
      </c>
      <c r="O63" s="166">
        <f>VLOOKUP($D63,'R_E_P allocation'!$A$3:$T$984,'R_E_P allocation'!L$984,0)</f>
        <v>5456449.417416539</v>
      </c>
      <c r="P63" s="166">
        <f>VLOOKUP($D63,'R_E_P allocation'!$A$3:$T$984,'R_E_P allocation'!M$984,0)</f>
        <v>5931866.7383121951</v>
      </c>
      <c r="Q63" s="166">
        <f>VLOOKUP($D63,'R_E_P allocation'!$A$3:$T$984,'R_E_P allocation'!N$984,0)</f>
        <v>4831107.9621305512</v>
      </c>
      <c r="R63" s="166">
        <f>VLOOKUP($D63,'R_E_P allocation'!$A$3:$T$984,'R_E_P allocation'!O$984,0)</f>
        <v>4424734.6504936004</v>
      </c>
      <c r="S63" s="166">
        <f>VLOOKUP($D63,'R_E_P allocation'!$A$3:$T$984,'R_E_P allocation'!P$984,0)</f>
        <v>68057.666269295223</v>
      </c>
      <c r="T63" s="166">
        <f>VLOOKUP($D63,'R_E_P allocation'!$A$3:$T$984,'R_E_P allocation'!Q$984,0)</f>
        <v>109484.07182451841</v>
      </c>
      <c r="U63" s="166">
        <f>VLOOKUP($D63,'R_E_P allocation'!$A$3:$T$984,'R_E_P allocation'!R$984,0)</f>
        <v>135128.98954918038</v>
      </c>
      <c r="V63" s="166">
        <f>VLOOKUP($D63,'R_E_P allocation'!$A$3:$T$984,'R_E_P allocation'!S$984,0)</f>
        <v>-13808.80185174106</v>
      </c>
      <c r="W63" s="166">
        <f>VLOOKUP($D63,'R_E_P allocation'!$A$3:$T$984,'R_E_P allocation'!T$984,0)</f>
        <v>105538.6998668781</v>
      </c>
      <c r="X63" s="163">
        <v>110065</v>
      </c>
      <c r="Y63" s="162" t="s">
        <v>9</v>
      </c>
      <c r="Z63" s="162" t="s">
        <v>9</v>
      </c>
      <c r="AA63" s="162" t="s">
        <v>70</v>
      </c>
    </row>
    <row r="64" spans="1:27" ht="16.5" thickTop="1" thickBot="1">
      <c r="A64" s="161">
        <v>63</v>
      </c>
      <c r="B64" s="162" t="s">
        <v>7</v>
      </c>
      <c r="C64" s="163">
        <v>11</v>
      </c>
      <c r="D64" s="162" t="s">
        <v>104</v>
      </c>
      <c r="E64" s="162" t="str">
        <f>VLOOKUP(Table12[[#This Row],[BRANCH NAME]],'Branch Address-2'!$B$2:$D$981,2,0)</f>
        <v>Enaetur Rahman Sarak, Kotwali, Barisal 8200</v>
      </c>
      <c r="F64" s="162" t="str">
        <f>VLOOKUP(Table12[[#This Row],[BRANCH NAME]],'Branch Address-2'!$B$2:$D$981,3,0)</f>
        <v>22.700867147769873, 90.36950853392948</v>
      </c>
      <c r="G64" s="164">
        <f>VLOOKUP(FINAL_DATASET!$D64,'R_E_P allocation'!$A$3:$D$983,4,0)</f>
        <v>96067.199999999997</v>
      </c>
      <c r="H64" s="165">
        <f>VLOOKUP(FINAL_DATASET!$D64,'R_E_P allocation'!$A$3:$E$983,5,0)</f>
        <v>3.3830574099970772E-3</v>
      </c>
      <c r="I64" s="166">
        <f>VLOOKUP(FINAL_DATASET!$D64,'R_E_P allocation'!$A$3:$F$983,6,0)</f>
        <v>53549794.364952095</v>
      </c>
      <c r="J64" s="166">
        <f>VLOOKUP(FINAL_DATASET!$D64,'R_E_P allocation'!$A$3:$G$983,7,0)</f>
        <v>45098088.45092389</v>
      </c>
      <c r="K64" s="166">
        <f>VLOOKUP(FINAL_DATASET!$D64,'R_E_P allocation'!$A$3:$T$984,8,0)</f>
        <v>44615899.20701737</v>
      </c>
      <c r="L64" s="166">
        <f>VLOOKUP(FINAL_DATASET!$D64,'R_E_P allocation'!$A$3:$T$984,9,0)</f>
        <v>37235724.946114771</v>
      </c>
      <c r="M64" s="166">
        <f>VLOOKUP($D64,'R_E_P allocation'!$A$3:$T$984,'R_E_P allocation'!J$984,0)</f>
        <v>36070434.273340672</v>
      </c>
      <c r="N64" s="166">
        <f>VLOOKUP($D64,'R_E_P allocation'!$A$3:$T$984,'R_E_P allocation'!K$984,0)</f>
        <v>42064314.458012022</v>
      </c>
      <c r="O64" s="166">
        <f>VLOOKUP($D64,'R_E_P allocation'!$A$3:$T$984,'R_E_P allocation'!L$984,0)</f>
        <v>37048206.906817786</v>
      </c>
      <c r="P64" s="166">
        <f>VLOOKUP($D64,'R_E_P allocation'!$A$3:$T$984,'R_E_P allocation'!M$984,0)</f>
        <v>40276196.011858672</v>
      </c>
      <c r="Q64" s="166">
        <f>VLOOKUP($D64,'R_E_P allocation'!$A$3:$T$984,'R_E_P allocation'!N$984,0)</f>
        <v>32802262.731307577</v>
      </c>
      <c r="R64" s="166">
        <f>VLOOKUP($D64,'R_E_P allocation'!$A$3:$T$984,'R_E_P allocation'!O$984,0)</f>
        <v>30043068.724509146</v>
      </c>
      <c r="S64" s="166">
        <f>VLOOKUP($D64,'R_E_P allocation'!$A$3:$T$984,'R_E_P allocation'!P$984,0)</f>
        <v>462098.025410417</v>
      </c>
      <c r="T64" s="166">
        <f>VLOOKUP($D64,'R_E_P allocation'!$A$3:$T$984,'R_E_P allocation'!Q$984,0)</f>
        <v>743375.08435588831</v>
      </c>
      <c r="U64" s="166">
        <f>VLOOKUP($D64,'R_E_P allocation'!$A$3:$T$984,'R_E_P allocation'!R$984,0)</f>
        <v>917498.9779887991</v>
      </c>
      <c r="V64" s="166">
        <f>VLOOKUP($D64,'R_E_P allocation'!$A$3:$T$984,'R_E_P allocation'!S$984,0)</f>
        <v>-93759.019648490415</v>
      </c>
      <c r="W64" s="166">
        <f>VLOOKUP($D64,'R_E_P allocation'!$A$3:$T$984,'R_E_P allocation'!T$984,0)</f>
        <v>716586.79302774824</v>
      </c>
      <c r="X64" s="163">
        <v>110066</v>
      </c>
      <c r="Y64" s="162" t="s">
        <v>9</v>
      </c>
      <c r="Z64" s="162" t="s">
        <v>9</v>
      </c>
      <c r="AA64" s="162" t="s">
        <v>82</v>
      </c>
    </row>
    <row r="65" spans="1:27" ht="16.5" thickTop="1" thickBot="1">
      <c r="A65" s="161">
        <v>64</v>
      </c>
      <c r="B65" s="162" t="s">
        <v>7</v>
      </c>
      <c r="C65" s="163">
        <v>11</v>
      </c>
      <c r="D65" s="162" t="s">
        <v>105</v>
      </c>
      <c r="E65" s="162" t="str">
        <f>VLOOKUP(Table12[[#This Row],[BRANCH NAME]],'Branch Address-2'!$B$2:$D$981,2,0)</f>
        <v>Khatunganj Road, Kotwali, Chittagong 4000</v>
      </c>
      <c r="F65" s="162" t="str">
        <f>VLOOKUP(Table12[[#This Row],[BRANCH NAME]],'Branch Address-2'!$B$2:$D$981,3,0)</f>
        <v>22.338188420468608, 91.84317038276274</v>
      </c>
      <c r="G65" s="164">
        <f>VLOOKUP(FINAL_DATASET!$D65,'R_E_P allocation'!$A$3:$D$983,4,0)</f>
        <v>25467.75</v>
      </c>
      <c r="H65" s="165">
        <f>VLOOKUP(FINAL_DATASET!$D65,'R_E_P allocation'!$A$3:$E$983,5,0)</f>
        <v>8.9686032645328539E-4</v>
      </c>
      <c r="I65" s="166">
        <f>VLOOKUP(FINAL_DATASET!$D65,'R_E_P allocation'!$A$3:$F$983,6,0)</f>
        <v>14196237.377981337</v>
      </c>
      <c r="J65" s="166">
        <f>VLOOKUP(FINAL_DATASET!$D65,'R_E_P allocation'!$A$3:$G$983,7,0)</f>
        <v>11955660.64323741</v>
      </c>
      <c r="K65" s="166">
        <f>VLOOKUP(FINAL_DATASET!$D65,'R_E_P allocation'!$A$3:$T$984,8,0)</f>
        <v>11827830.591809865</v>
      </c>
      <c r="L65" s="166">
        <f>VLOOKUP(FINAL_DATASET!$D65,'R_E_P allocation'!$A$3:$T$984,9,0)</f>
        <v>9871320.6380160376</v>
      </c>
      <c r="M65" s="166">
        <f>VLOOKUP($D65,'R_E_P allocation'!$A$3:$T$984,'R_E_P allocation'!J$984,0)</f>
        <v>9562398.0137328021</v>
      </c>
      <c r="N65" s="166">
        <f>VLOOKUP($D65,'R_E_P allocation'!$A$3:$T$984,'R_E_P allocation'!K$984,0)</f>
        <v>11151396.569672434</v>
      </c>
      <c r="O65" s="166">
        <f>VLOOKUP($D65,'R_E_P allocation'!$A$3:$T$984,'R_E_P allocation'!L$984,0)</f>
        <v>9821608.9513497707</v>
      </c>
      <c r="P65" s="166">
        <f>VLOOKUP($D65,'R_E_P allocation'!$A$3:$T$984,'R_E_P allocation'!M$984,0)</f>
        <v>10677360.128961951</v>
      </c>
      <c r="Q65" s="166">
        <f>VLOOKUP($D65,'R_E_P allocation'!$A$3:$T$984,'R_E_P allocation'!N$984,0)</f>
        <v>8695994.3318349924</v>
      </c>
      <c r="R65" s="166">
        <f>VLOOKUP($D65,'R_E_P allocation'!$A$3:$T$984,'R_E_P allocation'!O$984,0)</f>
        <v>7964522.37088848</v>
      </c>
      <c r="S65" s="166">
        <f>VLOOKUP($D65,'R_E_P allocation'!$A$3:$T$984,'R_E_P allocation'!P$984,0)</f>
        <v>122503.79928473139</v>
      </c>
      <c r="T65" s="166">
        <f>VLOOKUP($D65,'R_E_P allocation'!$A$3:$T$984,'R_E_P allocation'!Q$984,0)</f>
        <v>197071.32928413313</v>
      </c>
      <c r="U65" s="166">
        <f>VLOOKUP($D65,'R_E_P allocation'!$A$3:$T$984,'R_E_P allocation'!R$984,0)</f>
        <v>243232.18118852467</v>
      </c>
      <c r="V65" s="166">
        <f>VLOOKUP($D65,'R_E_P allocation'!$A$3:$T$984,'R_E_P allocation'!S$984,0)</f>
        <v>-24855.843333133907</v>
      </c>
      <c r="W65" s="166">
        <f>VLOOKUP($D65,'R_E_P allocation'!$A$3:$T$984,'R_E_P allocation'!T$984,0)</f>
        <v>189969.65976038057</v>
      </c>
      <c r="X65" s="163">
        <v>110067</v>
      </c>
      <c r="Y65" s="162" t="s">
        <v>9</v>
      </c>
      <c r="Z65" s="162" t="s">
        <v>9</v>
      </c>
      <c r="AA65" s="162" t="s">
        <v>70</v>
      </c>
    </row>
    <row r="66" spans="1:27" ht="16.5" thickTop="1" thickBot="1">
      <c r="A66" s="161">
        <v>65</v>
      </c>
      <c r="B66" s="162" t="s">
        <v>7</v>
      </c>
      <c r="C66" s="163">
        <v>11</v>
      </c>
      <c r="D66" s="162" t="s">
        <v>106</v>
      </c>
      <c r="E66" s="162" t="str">
        <f>VLOOKUP(Table12[[#This Row],[BRANCH NAME]],'Branch Address-2'!$B$2:$D$981,2,0)</f>
        <v>1012-1013 Laldighi East Side, Kotwali, Chittagong 4000</v>
      </c>
      <c r="F66" s="162" t="str">
        <f>VLOOKUP(Table12[[#This Row],[BRANCH NAME]],'Branch Address-2'!$B$2:$D$981,3,0)</f>
        <v>22.33911093586263, 91.838192152533</v>
      </c>
      <c r="G66" s="164">
        <f>VLOOKUP(FINAL_DATASET!$D66,'R_E_P allocation'!$A$3:$D$983,4,0)</f>
        <v>53765.25</v>
      </c>
      <c r="H66" s="165">
        <f>VLOOKUP(FINAL_DATASET!$D66,'R_E_P allocation'!$A$3:$E$983,5,0)</f>
        <v>1.8933718002902692E-3</v>
      </c>
      <c r="I66" s="166">
        <f>VLOOKUP(FINAL_DATASET!$D66,'R_E_P allocation'!$A$3:$F$983,6,0)</f>
        <v>29969834.46462727</v>
      </c>
      <c r="J66" s="166">
        <f>VLOOKUP(FINAL_DATASET!$D66,'R_E_P allocation'!$A$3:$G$983,7,0)</f>
        <v>25239728.024612311</v>
      </c>
      <c r="K66" s="166">
        <f>VLOOKUP(FINAL_DATASET!$D66,'R_E_P allocation'!$A$3:$T$984,8,0)</f>
        <v>24969864.582709715</v>
      </c>
      <c r="L66" s="166">
        <f>VLOOKUP(FINAL_DATASET!$D66,'R_E_P allocation'!$A$3:$T$984,9,0)</f>
        <v>20839454.68025608</v>
      </c>
      <c r="M66" s="166">
        <f>VLOOKUP($D66,'R_E_P allocation'!$A$3:$T$984,'R_E_P allocation'!J$984,0)</f>
        <v>20187284.69565814</v>
      </c>
      <c r="N66" s="166">
        <f>VLOOKUP($D66,'R_E_P allocation'!$A$3:$T$984,'R_E_P allocation'!K$984,0)</f>
        <v>23541837.202641804</v>
      </c>
      <c r="O66" s="166">
        <f>VLOOKUP($D66,'R_E_P allocation'!$A$3:$T$984,'R_E_P allocation'!L$984,0)</f>
        <v>20734507.786182847</v>
      </c>
      <c r="P66" s="166">
        <f>VLOOKUP($D66,'R_E_P allocation'!$A$3:$T$984,'R_E_P allocation'!M$984,0)</f>
        <v>22541093.605586343</v>
      </c>
      <c r="Q66" s="166">
        <f>VLOOKUP($D66,'R_E_P allocation'!$A$3:$T$984,'R_E_P allocation'!N$984,0)</f>
        <v>18358210.256096095</v>
      </c>
      <c r="R66" s="166">
        <f>VLOOKUP($D66,'R_E_P allocation'!$A$3:$T$984,'R_E_P allocation'!O$984,0)</f>
        <v>16813991.671875682</v>
      </c>
      <c r="S66" s="166">
        <f>VLOOKUP($D66,'R_E_P allocation'!$A$3:$T$984,'R_E_P allocation'!P$984,0)</f>
        <v>258619.13182332183</v>
      </c>
      <c r="T66" s="166">
        <f>VLOOKUP($D66,'R_E_P allocation'!$A$3:$T$984,'R_E_P allocation'!Q$984,0)</f>
        <v>416039.47293316998</v>
      </c>
      <c r="U66" s="166">
        <f>VLOOKUP($D66,'R_E_P allocation'!$A$3:$T$984,'R_E_P allocation'!R$984,0)</f>
        <v>513490.16028688545</v>
      </c>
      <c r="V66" s="166">
        <f>VLOOKUP($D66,'R_E_P allocation'!$A$3:$T$984,'R_E_P allocation'!S$984,0)</f>
        <v>-52473.447036616031</v>
      </c>
      <c r="W66" s="166">
        <f>VLOOKUP($D66,'R_E_P allocation'!$A$3:$T$984,'R_E_P allocation'!T$984,0)</f>
        <v>401047.05949413677</v>
      </c>
      <c r="X66" s="163">
        <v>110068</v>
      </c>
      <c r="Y66" s="162" t="s">
        <v>9</v>
      </c>
      <c r="Z66" s="162" t="s">
        <v>9</v>
      </c>
      <c r="AA66" s="162" t="s">
        <v>70</v>
      </c>
    </row>
    <row r="67" spans="1:27" ht="16.5" thickTop="1" thickBot="1">
      <c r="A67" s="161">
        <v>66</v>
      </c>
      <c r="B67" s="162" t="s">
        <v>7</v>
      </c>
      <c r="C67" s="163">
        <v>11</v>
      </c>
      <c r="D67" s="162" t="s">
        <v>11</v>
      </c>
      <c r="E67" s="162" t="str">
        <f>VLOOKUP(Table12[[#This Row],[BRANCH NAME]],'Branch Address-2'!$B$2:$D$981,2,0)</f>
        <v>Tomchon Bridge, Comilla Medical College, Cumilla</v>
      </c>
      <c r="F67" s="162" t="str">
        <f>VLOOKUP(Table12[[#This Row],[BRANCH NAME]],'Branch Address-2'!$B$2:$D$981,3,0)</f>
        <v>23.452577976390913, 91.19559055793324</v>
      </c>
      <c r="G67" s="164">
        <f>VLOOKUP(FINAL_DATASET!$D67,'R_E_P allocation'!$A$3:$D$983,4,0)</f>
        <v>30993.360000000001</v>
      </c>
      <c r="H67" s="165">
        <f>VLOOKUP(FINAL_DATASET!$D67,'R_E_P allocation'!$A$3:$E$983,5,0)</f>
        <v>1.0914476138443403E-3</v>
      </c>
      <c r="I67" s="166">
        <f>VLOOKUP(FINAL_DATASET!$D67,'R_E_P allocation'!$A$3:$F$983,6,0)</f>
        <v>17276323.809572171</v>
      </c>
      <c r="J67" s="166">
        <f>VLOOKUP(FINAL_DATASET!$D67,'R_E_P allocation'!$A$3:$G$983,7,0)</f>
        <v>14549620.376895824</v>
      </c>
      <c r="K67" s="166">
        <f>VLOOKUP(FINAL_DATASET!$D67,'R_E_P allocation'!$A$3:$T$984,8,0)</f>
        <v>14394055.680261359</v>
      </c>
      <c r="L67" s="166">
        <f>VLOOKUP(FINAL_DATASET!$D67,'R_E_P allocation'!$A$3:$T$984,9,0)</f>
        <v>12013051.57343938</v>
      </c>
      <c r="M67" s="166">
        <f>VLOOKUP($D67,'R_E_P allocation'!$A$3:$T$984,'R_E_P allocation'!J$984,0)</f>
        <v>11637103.556572752</v>
      </c>
      <c r="N67" s="166">
        <f>VLOOKUP($D67,'R_E_P allocation'!$A$3:$T$984,'R_E_P allocation'!K$984,0)</f>
        <v>13570859.160570636</v>
      </c>
      <c r="O67" s="166">
        <f>VLOOKUP($D67,'R_E_P allocation'!$A$3:$T$984,'R_E_P allocation'!L$984,0)</f>
        <v>11952554.191414865</v>
      </c>
      <c r="P67" s="166">
        <f>VLOOKUP($D67,'R_E_P allocation'!$A$3:$T$984,'R_E_P allocation'!M$984,0)</f>
        <v>12993973.410551155</v>
      </c>
      <c r="Q67" s="166">
        <f>VLOOKUP($D67,'R_E_P allocation'!$A$3:$T$984,'R_E_P allocation'!N$984,0)</f>
        <v>10582720.612716921</v>
      </c>
      <c r="R67" s="166">
        <f>VLOOKUP($D67,'R_E_P allocation'!$A$3:$T$984,'R_E_P allocation'!O$984,0)</f>
        <v>9692544.8486419171</v>
      </c>
      <c r="S67" s="166">
        <f>VLOOKUP($D67,'R_E_P allocation'!$A$3:$T$984,'R_E_P allocation'!P$984,0)</f>
        <v>149082.83427469732</v>
      </c>
      <c r="T67" s="166">
        <f>VLOOKUP($D67,'R_E_P allocation'!$A$3:$T$984,'R_E_P allocation'!Q$984,0)</f>
        <v>239828.90731146964</v>
      </c>
      <c r="U67" s="166">
        <f>VLOOKUP($D67,'R_E_P allocation'!$A$3:$T$984,'R_E_P allocation'!R$984,0)</f>
        <v>296005.04776280484</v>
      </c>
      <c r="V67" s="166">
        <f>VLOOKUP($D67,'R_E_P allocation'!$A$3:$T$984,'R_E_P allocation'!S$984,0)</f>
        <v>-30248.69101225743</v>
      </c>
      <c r="W67" s="166">
        <f>VLOOKUP($D67,'R_E_P allocation'!$A$3:$T$984,'R_E_P allocation'!T$984,0)</f>
        <v>231186.42416511037</v>
      </c>
      <c r="X67" s="163">
        <v>110069</v>
      </c>
      <c r="Y67" s="162" t="s">
        <v>9</v>
      </c>
      <c r="Z67" s="162" t="s">
        <v>9</v>
      </c>
      <c r="AA67" s="162" t="s">
        <v>107</v>
      </c>
    </row>
    <row r="68" spans="1:27" ht="16.5" thickTop="1" thickBot="1">
      <c r="A68" s="161">
        <v>67</v>
      </c>
      <c r="B68" s="162" t="s">
        <v>7</v>
      </c>
      <c r="C68" s="163">
        <v>11</v>
      </c>
      <c r="D68" s="162" t="s">
        <v>108</v>
      </c>
      <c r="E68" s="162" t="str">
        <f>VLOOKUP(Table12[[#This Row],[BRANCH NAME]],'Branch Address-2'!$B$2:$D$981,2,0)</f>
        <v>Nazirhat Bazar, Fatikchhari, Chittagong 4353</v>
      </c>
      <c r="F68" s="162" t="str">
        <f>VLOOKUP(Table12[[#This Row],[BRANCH NAME]],'Branch Address-2'!$B$2:$D$981,3,0)</f>
        <v>22.38075791113459, 91.76531637469846</v>
      </c>
      <c r="G68" s="164">
        <f>VLOOKUP(FINAL_DATASET!$D68,'R_E_P allocation'!$A$3:$D$983,4,0)</f>
        <v>220921.26</v>
      </c>
      <c r="H68" s="165">
        <f>VLOOKUP(FINAL_DATASET!$D68,'R_E_P allocation'!$A$3:$E$983,5,0)</f>
        <v>7.7798593658282003E-3</v>
      </c>
      <c r="I68" s="166">
        <f>VLOOKUP(FINAL_DATASET!$D68,'R_E_P allocation'!$A$3:$F$983,6,0)</f>
        <v>123145964.9479335</v>
      </c>
      <c r="J68" s="166">
        <f>VLOOKUP(FINAL_DATASET!$D68,'R_E_P allocation'!$A$3:$G$983,7,0)</f>
        <v>103709970.98041324</v>
      </c>
      <c r="K68" s="166">
        <f>VLOOKUP(FINAL_DATASET!$D68,'R_E_P allocation'!$A$3:$T$984,8,0)</f>
        <v>102601102.86182255</v>
      </c>
      <c r="L68" s="166">
        <f>VLOOKUP(FINAL_DATASET!$D68,'R_E_P allocation'!$A$3:$T$984,9,0)</f>
        <v>85629260.268948257</v>
      </c>
      <c r="M68" s="166">
        <f>VLOOKUP($D68,'R_E_P allocation'!$A$3:$T$984,'R_E_P allocation'!J$984,0)</f>
        <v>82949495.649020746</v>
      </c>
      <c r="N68" s="166">
        <f>VLOOKUP($D68,'R_E_P allocation'!$A$3:$T$984,'R_E_P allocation'!K$984,0)</f>
        <v>96733342.400946766</v>
      </c>
      <c r="O68" s="166">
        <f>VLOOKUP($D68,'R_E_P allocation'!$A$3:$T$984,'R_E_P allocation'!L$984,0)</f>
        <v>85198033.778385207</v>
      </c>
      <c r="P68" s="166">
        <f>VLOOKUP($D68,'R_E_P allocation'!$A$3:$T$984,'R_E_P allocation'!M$984,0)</f>
        <v>92621289.794506267</v>
      </c>
      <c r="Q68" s="166">
        <f>VLOOKUP($D68,'R_E_P allocation'!$A$3:$T$984,'R_E_P allocation'!N$984,0)</f>
        <v>75433833.956350461</v>
      </c>
      <c r="R68" s="166">
        <f>VLOOKUP($D68,'R_E_P allocation'!$A$3:$T$984,'R_E_P allocation'!O$984,0)</f>
        <v>69088644.166637033</v>
      </c>
      <c r="S68" s="166">
        <f>VLOOKUP($D68,'R_E_P allocation'!$A$3:$T$984,'R_E_P allocation'!P$984,0)</f>
        <v>1062665.2803160844</v>
      </c>
      <c r="T68" s="166">
        <f>VLOOKUP($D68,'R_E_P allocation'!$A$3:$T$984,'R_E_P allocation'!Q$984,0)</f>
        <v>1709505.0161606579</v>
      </c>
      <c r="U68" s="166">
        <f>VLOOKUP($D68,'R_E_P allocation'!$A$3:$T$984,'R_E_P allocation'!R$984,0)</f>
        <v>2109929.6145406319</v>
      </c>
      <c r="V68" s="166">
        <f>VLOOKUP($D68,'R_E_P allocation'!$A$3:$T$984,'R_E_P allocation'!S$984,0)</f>
        <v>-215613.2452815244</v>
      </c>
      <c r="W68" s="166">
        <f>VLOOKUP($D68,'R_E_P allocation'!$A$3:$T$984,'R_E_P allocation'!T$984,0)</f>
        <v>1647901.2317945079</v>
      </c>
      <c r="X68" s="163">
        <v>110070</v>
      </c>
      <c r="Y68" s="162" t="s">
        <v>9</v>
      </c>
      <c r="Z68" s="162" t="s">
        <v>9</v>
      </c>
      <c r="AA68" s="162" t="s">
        <v>73</v>
      </c>
    </row>
    <row r="69" spans="1:27" ht="16.5" thickTop="1" thickBot="1">
      <c r="A69" s="161">
        <v>68</v>
      </c>
      <c r="B69" s="162" t="s">
        <v>7</v>
      </c>
      <c r="C69" s="163">
        <v>11</v>
      </c>
      <c r="D69" s="162" t="s">
        <v>109</v>
      </c>
      <c r="E69" s="162" t="str">
        <f>VLOOKUP(Table12[[#This Row],[BRANCH NAME]],'Branch Address-2'!$B$2:$D$981,2,0)</f>
        <v>886/904 HS Sohrawardy Road, Kotwali, Chittagong 4000</v>
      </c>
      <c r="F69" s="162" t="str">
        <f>VLOOKUP(Table12[[#This Row],[BRANCH NAME]],'Branch Address-2'!$B$2:$D$981,3,0)</f>
        <v>22.352447347208166, 91.82505852148955</v>
      </c>
      <c r="G69" s="164">
        <f>VLOOKUP(FINAL_DATASET!$D69,'R_E_P allocation'!$A$3:$D$983,4,0)</f>
        <v>50935.5</v>
      </c>
      <c r="H69" s="165">
        <f>VLOOKUP(FINAL_DATASET!$D69,'R_E_P allocation'!$A$3:$E$983,5,0)</f>
        <v>1.7937206529065708E-3</v>
      </c>
      <c r="I69" s="166">
        <f>VLOOKUP(FINAL_DATASET!$D69,'R_E_P allocation'!$A$3:$F$983,6,0)</f>
        <v>28392474.755962674</v>
      </c>
      <c r="J69" s="166">
        <f>VLOOKUP(FINAL_DATASET!$D69,'R_E_P allocation'!$A$3:$G$983,7,0)</f>
        <v>23911321.28647482</v>
      </c>
      <c r="K69" s="166">
        <f>VLOOKUP(FINAL_DATASET!$D69,'R_E_P allocation'!$A$3:$T$984,8,0)</f>
        <v>23655661.18361973</v>
      </c>
      <c r="L69" s="166">
        <f>VLOOKUP(FINAL_DATASET!$D69,'R_E_P allocation'!$A$3:$T$984,9,0)</f>
        <v>19742641.276032075</v>
      </c>
      <c r="M69" s="166">
        <f>VLOOKUP($D69,'R_E_P allocation'!$A$3:$T$984,'R_E_P allocation'!J$984,0)</f>
        <v>19124796.027465604</v>
      </c>
      <c r="N69" s="166">
        <f>VLOOKUP($D69,'R_E_P allocation'!$A$3:$T$984,'R_E_P allocation'!K$984,0)</f>
        <v>22302793.139344867</v>
      </c>
      <c r="O69" s="166">
        <f>VLOOKUP($D69,'R_E_P allocation'!$A$3:$T$984,'R_E_P allocation'!L$984,0)</f>
        <v>19643217.902699541</v>
      </c>
      <c r="P69" s="166">
        <f>VLOOKUP($D69,'R_E_P allocation'!$A$3:$T$984,'R_E_P allocation'!M$984,0)</f>
        <v>21354720.257923901</v>
      </c>
      <c r="Q69" s="166">
        <f>VLOOKUP($D69,'R_E_P allocation'!$A$3:$T$984,'R_E_P allocation'!N$984,0)</f>
        <v>17391988.663669985</v>
      </c>
      <c r="R69" s="166">
        <f>VLOOKUP($D69,'R_E_P allocation'!$A$3:$T$984,'R_E_P allocation'!O$984,0)</f>
        <v>15929044.74177696</v>
      </c>
      <c r="S69" s="166">
        <f>VLOOKUP($D69,'R_E_P allocation'!$A$3:$T$984,'R_E_P allocation'!P$984,0)</f>
        <v>245007.59856946277</v>
      </c>
      <c r="T69" s="166">
        <f>VLOOKUP($D69,'R_E_P allocation'!$A$3:$T$984,'R_E_P allocation'!Q$984,0)</f>
        <v>394142.65856826626</v>
      </c>
      <c r="U69" s="166">
        <f>VLOOKUP($D69,'R_E_P allocation'!$A$3:$T$984,'R_E_P allocation'!R$984,0)</f>
        <v>486464.36237704934</v>
      </c>
      <c r="V69" s="166">
        <f>VLOOKUP($D69,'R_E_P allocation'!$A$3:$T$984,'R_E_P allocation'!S$984,0)</f>
        <v>-49711.686666267815</v>
      </c>
      <c r="W69" s="166">
        <f>VLOOKUP($D69,'R_E_P allocation'!$A$3:$T$984,'R_E_P allocation'!T$984,0)</f>
        <v>379939.31952076114</v>
      </c>
      <c r="X69" s="163">
        <v>110071</v>
      </c>
      <c r="Y69" s="162" t="s">
        <v>9</v>
      </c>
      <c r="Z69" s="162" t="s">
        <v>9</v>
      </c>
      <c r="AA69" s="162" t="s">
        <v>70</v>
      </c>
    </row>
    <row r="70" spans="1:27" ht="16.5" thickTop="1" thickBot="1">
      <c r="A70" s="161">
        <v>69</v>
      </c>
      <c r="B70" s="162" t="s">
        <v>7</v>
      </c>
      <c r="C70" s="163">
        <v>11</v>
      </c>
      <c r="D70" s="162" t="s">
        <v>110</v>
      </c>
      <c r="E70" s="162" t="str">
        <f>VLOOKUP(Table12[[#This Row],[BRANCH NAME]],'Branch Address-2'!$B$2:$D$981,2,0)</f>
        <v>DT Road, Pahartali Bazar, Chittagong 4202</v>
      </c>
      <c r="F70" s="162" t="str">
        <f>VLOOKUP(Table12[[#This Row],[BRANCH NAME]],'Branch Address-2'!$B$2:$D$981,3,0)</f>
        <v>22.35760418261375, 91.79272892536255</v>
      </c>
      <c r="G70" s="164">
        <f>VLOOKUP(FINAL_DATASET!$D70,'R_E_P allocation'!$A$3:$D$983,4,0)</f>
        <v>198894</v>
      </c>
      <c r="H70" s="165">
        <f>VLOOKUP(FINAL_DATASET!$D70,'R_E_P allocation'!$A$3:$E$983,5,0)</f>
        <v>7.0041577198456774E-3</v>
      </c>
      <c r="I70" s="166">
        <f>VLOOKUP(FINAL_DATASET!$D70,'R_E_P allocation'!$A$3:$F$983,6,0)</f>
        <v>110867526.06948867</v>
      </c>
      <c r="J70" s="166">
        <f>VLOOKUP(FINAL_DATASET!$D70,'R_E_P allocation'!$A$3:$G$983,7,0)</f>
        <v>93369424.781382784</v>
      </c>
      <c r="K70" s="166">
        <f>VLOOKUP(FINAL_DATASET!$D70,'R_E_P allocation'!$A$3:$T$984,8,0)</f>
        <v>92371117.893313363</v>
      </c>
      <c r="L70" s="166">
        <f>VLOOKUP(FINAL_DATASET!$D70,'R_E_P allocation'!$A$3:$T$984,9,0)</f>
        <v>77091476.356472865</v>
      </c>
      <c r="M70" s="166">
        <f>VLOOKUP($D70,'R_E_P allocation'!$A$3:$T$984,'R_E_P allocation'!J$984,0)</f>
        <v>74678901.376971737</v>
      </c>
      <c r="N70" s="166">
        <f>VLOOKUP($D70,'R_E_P allocation'!$A$3:$T$984,'R_E_P allocation'!K$984,0)</f>
        <v>87088410.610612601</v>
      </c>
      <c r="O70" s="166">
        <f>VLOOKUP($D70,'R_E_P allocation'!$A$3:$T$984,'R_E_P allocation'!L$984,0)</f>
        <v>76703245.900001422</v>
      </c>
      <c r="P70" s="166">
        <f>VLOOKUP($D70,'R_E_P allocation'!$A$3:$T$984,'R_E_P allocation'!M$984,0)</f>
        <v>83386355.900688455</v>
      </c>
      <c r="Q70" s="166">
        <f>VLOOKUP($D70,'R_E_P allocation'!$A$3:$T$984,'R_E_P allocation'!N$984,0)</f>
        <v>67912599.135612249</v>
      </c>
      <c r="R70" s="166">
        <f>VLOOKUP($D70,'R_E_P allocation'!$A$3:$T$984,'R_E_P allocation'!O$984,0)</f>
        <v>62200065.276103832</v>
      </c>
      <c r="S70" s="166">
        <f>VLOOKUP($D70,'R_E_P allocation'!$A$3:$T$984,'R_E_P allocation'!P$984,0)</f>
        <v>956710.76773320639</v>
      </c>
      <c r="T70" s="166">
        <f>VLOOKUP($D70,'R_E_P allocation'!$A$3:$T$984,'R_E_P allocation'!Q$984,0)</f>
        <v>1539056.4524403757</v>
      </c>
      <c r="U70" s="166">
        <f>VLOOKUP($D70,'R_E_P allocation'!$A$3:$T$984,'R_E_P allocation'!R$984,0)</f>
        <v>1899556.1620210041</v>
      </c>
      <c r="V70" s="166">
        <f>VLOOKUP($D70,'R_E_P allocation'!$A$3:$T$984,'R_E_P allocation'!S$984,0)</f>
        <v>-194115.22823572304</v>
      </c>
      <c r="W70" s="166">
        <f>VLOOKUP($D70,'R_E_P allocation'!$A$3:$T$984,'R_E_P allocation'!T$984,0)</f>
        <v>1483594.9586587404</v>
      </c>
      <c r="X70" s="163">
        <v>110073</v>
      </c>
      <c r="Y70" s="162" t="s">
        <v>9</v>
      </c>
      <c r="Z70" s="162" t="s">
        <v>9</v>
      </c>
      <c r="AA70" s="162" t="s">
        <v>110</v>
      </c>
    </row>
    <row r="71" spans="1:27" ht="16.5" thickTop="1" thickBot="1">
      <c r="A71" s="161">
        <v>70</v>
      </c>
      <c r="B71" s="162" t="s">
        <v>7</v>
      </c>
      <c r="C71" s="163">
        <v>11</v>
      </c>
      <c r="D71" s="162" t="s">
        <v>111</v>
      </c>
      <c r="E71" s="162" t="str">
        <f>VLOOKUP(Table12[[#This Row],[BRANCH NAME]],'Branch Address-2'!$B$2:$D$981,2,0)</f>
        <v>BSC Bhaban, Chittagong Port, Bandar, Chittagong 4100</v>
      </c>
      <c r="F71" s="162" t="str">
        <f>VLOOKUP(Table12[[#This Row],[BRANCH NAME]],'Branch Address-2'!$B$2:$D$981,3,0)</f>
        <v>22.312255779079223, 91.80021274880822</v>
      </c>
      <c r="G71" s="164">
        <f>VLOOKUP(FINAL_DATASET!$D71,'R_E_P allocation'!$A$3:$D$983,4,0)</f>
        <v>213598</v>
      </c>
      <c r="H71" s="165">
        <f>VLOOKUP(FINAL_DATASET!$D71,'R_E_P allocation'!$A$3:$E$983,5,0)</f>
        <v>7.521966880064743E-3</v>
      </c>
      <c r="I71" s="166">
        <f>VLOOKUP(FINAL_DATASET!$D71,'R_E_P allocation'!$A$3:$F$983,6,0)</f>
        <v>119063832.15879133</v>
      </c>
      <c r="J71" s="166">
        <f>VLOOKUP(FINAL_DATASET!$D71,'R_E_P allocation'!$A$3:$G$983,7,0)</f>
        <v>100272116.77805163</v>
      </c>
      <c r="K71" s="166">
        <f>VLOOKUP(FINAL_DATASET!$D71,'R_E_P allocation'!$A$3:$T$984,8,0)</f>
        <v>99200006.233350158</v>
      </c>
      <c r="L71" s="166">
        <f>VLOOKUP(FINAL_DATASET!$D71,'R_E_P allocation'!$A$3:$T$984,9,0)</f>
        <v>82790758.729724839</v>
      </c>
      <c r="M71" s="166">
        <f>VLOOKUP($D71,'R_E_P allocation'!$A$3:$T$984,'R_E_P allocation'!J$984,0)</f>
        <v>80199824.91336295</v>
      </c>
      <c r="N71" s="166">
        <f>VLOOKUP($D71,'R_E_P allocation'!$A$3:$T$984,'R_E_P allocation'!K$984,0)</f>
        <v>93526754.60097152</v>
      </c>
      <c r="O71" s="166">
        <f>VLOOKUP($D71,'R_E_P allocation'!$A$3:$T$984,'R_E_P allocation'!L$984,0)</f>
        <v>82373826.851229817</v>
      </c>
      <c r="P71" s="166">
        <f>VLOOKUP($D71,'R_E_P allocation'!$A$3:$T$984,'R_E_P allocation'!M$984,0)</f>
        <v>89551011.331036896</v>
      </c>
      <c r="Q71" s="166">
        <f>VLOOKUP($D71,'R_E_P allocation'!$A$3:$T$984,'R_E_P allocation'!N$984,0)</f>
        <v>72933297.888164073</v>
      </c>
      <c r="R71" s="166">
        <f>VLOOKUP($D71,'R_E_P allocation'!$A$3:$T$984,'R_E_P allocation'!O$984,0)</f>
        <v>66798443.104594544</v>
      </c>
      <c r="S71" s="166">
        <f>VLOOKUP($D71,'R_E_P allocation'!$A$3:$T$984,'R_E_P allocation'!P$984,0)</f>
        <v>1027439.2720055779</v>
      </c>
      <c r="T71" s="166">
        <f>VLOOKUP($D71,'R_E_P allocation'!$A$3:$T$984,'R_E_P allocation'!Q$984,0)</f>
        <v>1652837.0897481039</v>
      </c>
      <c r="U71" s="166">
        <f>VLOOKUP($D71,'R_E_P allocation'!$A$3:$T$984,'R_E_P allocation'!R$984,0)</f>
        <v>2039988.1197791912</v>
      </c>
      <c r="V71" s="166">
        <f>VLOOKUP($D71,'R_E_P allocation'!$A$3:$T$984,'R_E_P allocation'!S$984,0)</f>
        <v>-208465.93924750859</v>
      </c>
      <c r="W71" s="166">
        <f>VLOOKUP($D71,'R_E_P allocation'!$A$3:$T$984,'R_E_P allocation'!T$984,0)</f>
        <v>1593275.3928202442</v>
      </c>
      <c r="X71" s="163">
        <v>110074</v>
      </c>
      <c r="Y71" s="162" t="s">
        <v>9</v>
      </c>
      <c r="Z71" s="162" t="s">
        <v>9</v>
      </c>
      <c r="AA71" s="162" t="s">
        <v>112</v>
      </c>
    </row>
    <row r="72" spans="1:27" ht="16.5" thickTop="1" thickBot="1">
      <c r="A72" s="161">
        <v>71</v>
      </c>
      <c r="B72" s="162" t="s">
        <v>7</v>
      </c>
      <c r="C72" s="163">
        <v>11</v>
      </c>
      <c r="D72" s="162" t="s">
        <v>113</v>
      </c>
      <c r="E72" s="162" t="str">
        <f>VLOOKUP(Table12[[#This Row],[BRANCH NAME]],'Branch Address-2'!$B$2:$D$981,2,0)</f>
        <v>Fakirhat Bazar, Raozan, Chittagong 4340</v>
      </c>
      <c r="F72" s="162" t="str">
        <f>VLOOKUP(Table12[[#This Row],[BRANCH NAME]],'Branch Address-2'!$B$2:$D$981,3,0)</f>
        <v>22.317912883815524, 91.80449350433325</v>
      </c>
      <c r="G72" s="164">
        <f>VLOOKUP(FINAL_DATASET!$D72,'R_E_P allocation'!$A$3:$D$983,4,0)</f>
        <v>112994</v>
      </c>
      <c r="H72" s="165">
        <f>VLOOKUP(FINAL_DATASET!$D72,'R_E_P allocation'!$A$3:$E$983,5,0)</f>
        <v>3.9791436513733069E-3</v>
      </c>
      <c r="I72" s="166">
        <f>VLOOKUP(FINAL_DATASET!$D72,'R_E_P allocation'!$A$3:$F$983,6,0)</f>
        <v>62985133.994468428</v>
      </c>
      <c r="J72" s="166">
        <f>VLOOKUP(FINAL_DATASET!$D72,'R_E_P allocation'!$A$3:$G$983,7,0)</f>
        <v>53044258.669178396</v>
      </c>
      <c r="K72" s="166">
        <f>VLOOKUP(FINAL_DATASET!$D72,'R_E_P allocation'!$A$3:$T$984,8,0)</f>
        <v>52477108.888337761</v>
      </c>
      <c r="L72" s="166">
        <f>VLOOKUP(FINAL_DATASET!$D72,'R_E_P allocation'!$A$3:$T$984,9,0)</f>
        <v>43796566.409360245</v>
      </c>
      <c r="M72" s="166">
        <f>VLOOKUP($D72,'R_E_P allocation'!$A$3:$T$984,'R_E_P allocation'!J$984,0)</f>
        <v>42425954.438995369</v>
      </c>
      <c r="N72" s="166">
        <f>VLOOKUP($D72,'R_E_P allocation'!$A$3:$T$984,'R_E_P allocation'!K$984,0)</f>
        <v>49475941.298056051</v>
      </c>
      <c r="O72" s="166">
        <f>VLOOKUP($D72,'R_E_P allocation'!$A$3:$T$984,'R_E_P allocation'!L$984,0)</f>
        <v>43576008.161255546</v>
      </c>
      <c r="P72" s="166">
        <f>VLOOKUP($D72,'R_E_P allocation'!$A$3:$T$984,'R_E_P allocation'!M$984,0)</f>
        <v>47372760.860772029</v>
      </c>
      <c r="Q72" s="166">
        <f>VLOOKUP($D72,'R_E_P allocation'!$A$3:$T$984,'R_E_P allocation'!N$984,0)</f>
        <v>38581939.257742167</v>
      </c>
      <c r="R72" s="166">
        <f>VLOOKUP($D72,'R_E_P allocation'!$A$3:$T$984,'R_E_P allocation'!O$984,0)</f>
        <v>35336582.17848742</v>
      </c>
      <c r="S72" s="166">
        <f>VLOOKUP($D72,'R_E_P allocation'!$A$3:$T$984,'R_E_P allocation'!P$984,0)</f>
        <v>543518.53997227631</v>
      </c>
      <c r="T72" s="166">
        <f>VLOOKUP($D72,'R_E_P allocation'!$A$3:$T$984,'R_E_P allocation'!Q$984,0)</f>
        <v>874355.91212931415</v>
      </c>
      <c r="U72" s="166">
        <f>VLOOKUP($D72,'R_E_P allocation'!$A$3:$T$984,'R_E_P allocation'!R$984,0)</f>
        <v>1079159.9996550996</v>
      </c>
      <c r="V72" s="166">
        <f>VLOOKUP($D72,'R_E_P allocation'!$A$3:$T$984,'R_E_P allocation'!S$984,0)</f>
        <v>-110279.12405234593</v>
      </c>
      <c r="W72" s="166">
        <f>VLOOKUP($D72,'R_E_P allocation'!$A$3:$T$984,'R_E_P allocation'!T$984,0)</f>
        <v>842847.59097150096</v>
      </c>
      <c r="X72" s="163">
        <v>110075</v>
      </c>
      <c r="Y72" s="162" t="s">
        <v>9</v>
      </c>
      <c r="Z72" s="162" t="s">
        <v>9</v>
      </c>
      <c r="AA72" s="162" t="s">
        <v>66</v>
      </c>
    </row>
    <row r="73" spans="1:27" ht="16.5" thickTop="1" thickBot="1">
      <c r="A73" s="161">
        <v>72</v>
      </c>
      <c r="B73" s="162" t="s">
        <v>7</v>
      </c>
      <c r="C73" s="163">
        <v>11</v>
      </c>
      <c r="D73" s="162" t="s">
        <v>114</v>
      </c>
      <c r="E73" s="162" t="str">
        <f>VLOOKUP(Table12[[#This Row],[BRANCH NAME]],'Branch Address-2'!$B$2:$D$981,2,0)</f>
        <v>Sadarghat, Chapai Nawabganj 6300</v>
      </c>
      <c r="F73" s="162" t="str">
        <f>VLOOKUP(Table12[[#This Row],[BRANCH NAME]],'Branch Address-2'!$B$2:$D$981,3,0)</f>
        <v>23.749094149651718, 90.42712125989782</v>
      </c>
      <c r="G73" s="164">
        <f>VLOOKUP(FINAL_DATASET!$D73,'R_E_P allocation'!$A$3:$D$983,4,0)</f>
        <v>37256.449999999997</v>
      </c>
      <c r="H73" s="165">
        <f>VLOOKUP(FINAL_DATASET!$D73,'R_E_P allocation'!$A$3:$E$983,5,0)</f>
        <v>1.3120056506558491E-3</v>
      </c>
      <c r="I73" s="166">
        <f>VLOOKUP(FINAL_DATASET!$D73,'R_E_P allocation'!$A$3:$F$983,6,0)</f>
        <v>20767496.46360172</v>
      </c>
      <c r="J73" s="166">
        <f>VLOOKUP(FINAL_DATASET!$D73,'R_E_P allocation'!$A$3:$G$983,7,0)</f>
        <v>17489785.040757127</v>
      </c>
      <c r="K73" s="166">
        <f>VLOOKUP(FINAL_DATASET!$D73,'R_E_P allocation'!$A$3:$T$984,8,0)</f>
        <v>17302784.072100386</v>
      </c>
      <c r="L73" s="166">
        <f>VLOOKUP(FINAL_DATASET!$D73,'R_E_P allocation'!$A$3:$T$984,9,0)</f>
        <v>14440630.357381888</v>
      </c>
      <c r="M73" s="166">
        <f>VLOOKUP($D73,'R_E_P allocation'!$A$3:$T$984,'R_E_P allocation'!J$984,0)</f>
        <v>13988711.349794757</v>
      </c>
      <c r="N73" s="166">
        <f>VLOOKUP($D73,'R_E_P allocation'!$A$3:$T$984,'R_E_P allocation'!K$984,0)</f>
        <v>16313237.279625114</v>
      </c>
      <c r="O73" s="166">
        <f>VLOOKUP($D73,'R_E_P allocation'!$A$3:$T$984,'R_E_P allocation'!L$984,0)</f>
        <v>14367907.758459821</v>
      </c>
      <c r="P73" s="166">
        <f>VLOOKUP($D73,'R_E_P allocation'!$A$3:$T$984,'R_E_P allocation'!M$984,0)</f>
        <v>15619775.354189688</v>
      </c>
      <c r="Q73" s="166">
        <f>VLOOKUP($D73,'R_E_P allocation'!$A$3:$T$984,'R_E_P allocation'!N$984,0)</f>
        <v>12721260.340010159</v>
      </c>
      <c r="R73" s="166">
        <f>VLOOKUP($D73,'R_E_P allocation'!$A$3:$T$984,'R_E_P allocation'!O$984,0)</f>
        <v>11651199.24158546</v>
      </c>
      <c r="S73" s="166">
        <f>VLOOKUP($D73,'R_E_P allocation'!$A$3:$T$984,'R_E_P allocation'!P$984,0)</f>
        <v>179209.26162937953</v>
      </c>
      <c r="T73" s="166">
        <f>VLOOKUP($D73,'R_E_P allocation'!$A$3:$T$984,'R_E_P allocation'!Q$984,0)</f>
        <v>288293.16001248016</v>
      </c>
      <c r="U73" s="166">
        <f>VLOOKUP($D73,'R_E_P allocation'!$A$3:$T$984,'R_E_P allocation'!R$984,0)</f>
        <v>355821.28758297098</v>
      </c>
      <c r="V73" s="166">
        <f>VLOOKUP($D73,'R_E_P allocation'!$A$3:$T$984,'R_E_P allocation'!S$984,0)</f>
        <v>-36361.29946103353</v>
      </c>
      <c r="W73" s="166">
        <f>VLOOKUP($D73,'R_E_P allocation'!$A$3:$T$984,'R_E_P allocation'!T$984,0)</f>
        <v>277904.21730932768</v>
      </c>
      <c r="X73" s="163">
        <v>110076</v>
      </c>
      <c r="Y73" s="162" t="s">
        <v>9</v>
      </c>
      <c r="Z73" s="162" t="s">
        <v>9</v>
      </c>
      <c r="AA73" s="162" t="s">
        <v>115</v>
      </c>
    </row>
    <row r="74" spans="1:27" ht="16.5" thickTop="1" thickBot="1">
      <c r="A74" s="161">
        <v>73</v>
      </c>
      <c r="B74" s="162" t="s">
        <v>7</v>
      </c>
      <c r="C74" s="163">
        <v>11</v>
      </c>
      <c r="D74" s="162" t="s">
        <v>115</v>
      </c>
      <c r="E74" s="162" t="str">
        <f>VLOOKUP(Table12[[#This Row],[BRANCH NAME]],'Branch Address-2'!$B$2:$D$981,2,0)</f>
        <v>Sadarghat, Chapai Nawabganj 6300</v>
      </c>
      <c r="F74" s="162" t="str">
        <f>VLOOKUP(Table12[[#This Row],[BRANCH NAME]],'Branch Address-2'!$B$2:$D$981,3,0)</f>
        <v>23.74658012988402, 90.36394987216643</v>
      </c>
      <c r="G74" s="164">
        <f>VLOOKUP(FINAL_DATASET!$D74,'R_E_P allocation'!$A$3:$D$983,4,0)</f>
        <v>106447</v>
      </c>
      <c r="H74" s="165">
        <f>VLOOKUP(FINAL_DATASET!$D74,'R_E_P allocation'!$A$3:$E$983,5,0)</f>
        <v>3.7485875733024266E-3</v>
      </c>
      <c r="I74" s="166">
        <f>VLOOKUP(FINAL_DATASET!$D74,'R_E_P allocation'!$A$3:$F$983,6,0)</f>
        <v>59335704.181719214</v>
      </c>
      <c r="J74" s="166">
        <f>VLOOKUP(FINAL_DATASET!$D74,'R_E_P allocation'!$A$3:$G$983,7,0)</f>
        <v>49970814.40216323</v>
      </c>
      <c r="K74" s="166">
        <f>VLOOKUP(FINAL_DATASET!$D74,'R_E_P allocation'!$A$3:$T$984,8,0)</f>
        <v>49436525.920286819</v>
      </c>
      <c r="L74" s="166">
        <f>VLOOKUP(FINAL_DATASET!$D74,'R_E_P allocation'!$A$3:$T$984,9,0)</f>
        <v>41258943.878233977</v>
      </c>
      <c r="M74" s="166">
        <f>VLOOKUP($D74,'R_E_P allocation'!$A$3:$T$984,'R_E_P allocation'!J$984,0)</f>
        <v>39967746.713699311</v>
      </c>
      <c r="N74" s="166">
        <f>VLOOKUP($D74,'R_E_P allocation'!$A$3:$T$984,'R_E_P allocation'!K$984,0)</f>
        <v>46609249.370357476</v>
      </c>
      <c r="O74" s="166">
        <f>VLOOKUP($D74,'R_E_P allocation'!$A$3:$T$984,'R_E_P allocation'!L$984,0)</f>
        <v>41051165.02417092</v>
      </c>
      <c r="P74" s="166">
        <f>VLOOKUP($D74,'R_E_P allocation'!$A$3:$T$984,'R_E_P allocation'!M$984,0)</f>
        <v>44627929.583399117</v>
      </c>
      <c r="Q74" s="166">
        <f>VLOOKUP($D74,'R_E_P allocation'!$A$3:$T$984,'R_E_P allocation'!N$984,0)</f>
        <v>36346458.11431475</v>
      </c>
      <c r="R74" s="166">
        <f>VLOOKUP($D74,'R_E_P allocation'!$A$3:$T$984,'R_E_P allocation'!O$984,0)</f>
        <v>33289140.690244175</v>
      </c>
      <c r="S74" s="166">
        <f>VLOOKUP($D74,'R_E_P allocation'!$A$3:$T$984,'R_E_P allocation'!P$984,0)</f>
        <v>512026.46179822728</v>
      </c>
      <c r="T74" s="166">
        <f>VLOOKUP($D74,'R_E_P allocation'!$A$3:$T$984,'R_E_P allocation'!Q$984,0)</f>
        <v>823694.7428928006</v>
      </c>
      <c r="U74" s="166">
        <f>VLOOKUP($D74,'R_E_P allocation'!$A$3:$T$984,'R_E_P allocation'!R$984,0)</f>
        <v>1016632.2502370601</v>
      </c>
      <c r="V74" s="166">
        <f>VLOOKUP($D74,'R_E_P allocation'!$A$3:$T$984,'R_E_P allocation'!S$984,0)</f>
        <v>-103889.42703152439</v>
      </c>
      <c r="W74" s="166">
        <f>VLOOKUP($D74,'R_E_P allocation'!$A$3:$T$984,'R_E_P allocation'!T$984,0)</f>
        <v>794012.04945522209</v>
      </c>
      <c r="X74" s="163">
        <v>110077</v>
      </c>
      <c r="Y74" s="162" t="s">
        <v>9</v>
      </c>
      <c r="Z74" s="162" t="s">
        <v>9</v>
      </c>
      <c r="AA74" s="162" t="s">
        <v>115</v>
      </c>
    </row>
    <row r="75" spans="1:27" ht="16.5" thickTop="1" thickBot="1">
      <c r="A75" s="161">
        <v>74</v>
      </c>
      <c r="B75" s="162" t="s">
        <v>7</v>
      </c>
      <c r="C75" s="163">
        <v>11</v>
      </c>
      <c r="D75" s="162" t="s">
        <v>116</v>
      </c>
      <c r="E75" s="162" t="str">
        <f>VLOOKUP(Table12[[#This Row],[BRANCH NAME]],'Branch Address-2'!$B$2:$D$981,2,0)</f>
        <v>Shanti Niketan Bazar, Rangunia, Chittagong 4360</v>
      </c>
      <c r="F75" s="162" t="str">
        <f>VLOOKUP(Table12[[#This Row],[BRANCH NAME]],'Branch Address-2'!$B$2:$D$981,3,0)</f>
        <v>22.418245783451216, 91.87979710874293</v>
      </c>
      <c r="G75" s="164">
        <f>VLOOKUP(FINAL_DATASET!$D75,'R_E_P allocation'!$A$3:$D$983,4,0)</f>
        <v>152551.79999999999</v>
      </c>
      <c r="H75" s="165">
        <f>VLOOKUP(FINAL_DATASET!$D75,'R_E_P allocation'!$A$3:$E$983,5,0)</f>
        <v>5.3721925631057431E-3</v>
      </c>
      <c r="I75" s="166">
        <f>VLOOKUP(FINAL_DATASET!$D75,'R_E_P allocation'!$A$3:$F$983,6,0)</f>
        <v>85035449.352154508</v>
      </c>
      <c r="J75" s="166">
        <f>VLOOKUP(FINAL_DATASET!$D75,'R_E_P allocation'!$A$3:$G$983,7,0)</f>
        <v>71614396.69052133</v>
      </c>
      <c r="K75" s="166">
        <f>VLOOKUP(FINAL_DATASET!$D75,'R_E_P allocation'!$A$3:$T$984,8,0)</f>
        <v>70848694.795404375</v>
      </c>
      <c r="L75" s="166">
        <f>VLOOKUP(FINAL_DATASET!$D75,'R_E_P allocation'!$A$3:$T$984,9,0)</f>
        <v>59129201.900697738</v>
      </c>
      <c r="M75" s="166">
        <f>VLOOKUP($D75,'R_E_P allocation'!$A$3:$T$984,'R_E_P allocation'!J$984,0)</f>
        <v>57278755.654165111</v>
      </c>
      <c r="N75" s="166">
        <f>VLOOKUP($D75,'R_E_P allocation'!$A$3:$T$984,'R_E_P allocation'!K$984,0)</f>
        <v>66796855.600410521</v>
      </c>
      <c r="O75" s="166">
        <f>VLOOKUP($D75,'R_E_P allocation'!$A$3:$T$984,'R_E_P allocation'!L$984,0)</f>
        <v>58831428.941485591</v>
      </c>
      <c r="P75" s="166">
        <f>VLOOKUP($D75,'R_E_P allocation'!$A$3:$T$984,'R_E_P allocation'!M$984,0)</f>
        <v>63957377.739351831</v>
      </c>
      <c r="Q75" s="166">
        <f>VLOOKUP($D75,'R_E_P allocation'!$A$3:$T$984,'R_E_P allocation'!N$984,0)</f>
        <v>52088998.365039125</v>
      </c>
      <c r="R75" s="166">
        <f>VLOOKUP($D75,'R_E_P allocation'!$A$3:$T$984,'R_E_P allocation'!O$984,0)</f>
        <v>47707481.965203248</v>
      </c>
      <c r="S75" s="166">
        <f>VLOOKUP($D75,'R_E_P allocation'!$A$3:$T$984,'R_E_P allocation'!P$984,0)</f>
        <v>733797.64948707621</v>
      </c>
      <c r="T75" s="166">
        <f>VLOOKUP($D75,'R_E_P allocation'!$A$3:$T$984,'R_E_P allocation'!Q$984,0)</f>
        <v>1180457.0883052966</v>
      </c>
      <c r="U75" s="166">
        <f>VLOOKUP($D75,'R_E_P allocation'!$A$3:$T$984,'R_E_P allocation'!R$984,0)</f>
        <v>1456960.5504308615</v>
      </c>
      <c r="V75" s="166">
        <f>VLOOKUP($D75,'R_E_P allocation'!$A$3:$T$984,'R_E_P allocation'!S$984,0)</f>
        <v>-148886.47960607344</v>
      </c>
      <c r="W75" s="166">
        <f>VLOOKUP($D75,'R_E_P allocation'!$A$3:$T$984,'R_E_P allocation'!T$984,0)</f>
        <v>1137918.0941321328</v>
      </c>
      <c r="X75" s="163">
        <v>110078</v>
      </c>
      <c r="Y75" s="162" t="s">
        <v>9</v>
      </c>
      <c r="Z75" s="162" t="s">
        <v>9</v>
      </c>
      <c r="AA75" s="162" t="s">
        <v>99</v>
      </c>
    </row>
    <row r="76" spans="1:27" ht="16.5" thickTop="1" thickBot="1">
      <c r="A76" s="161">
        <v>75</v>
      </c>
      <c r="B76" s="162" t="s">
        <v>7</v>
      </c>
      <c r="C76" s="163">
        <v>11</v>
      </c>
      <c r="D76" s="162" t="s">
        <v>117</v>
      </c>
      <c r="E76" s="162" t="str">
        <f>VLOOKUP(Table12[[#This Row],[BRANCH NAME]],'Branch Address-2'!$B$2:$D$981,2,0)</f>
        <v>Sk Mujib Sarak, Agrabad, Chittagong 4000</v>
      </c>
      <c r="F76" s="162" t="str">
        <f>VLOOKUP(Table12[[#This Row],[BRANCH NAME]],'Branch Address-2'!$B$2:$D$981,3,0)</f>
        <v>22.340742781497706, 91.81353567552321</v>
      </c>
      <c r="G76" s="164">
        <f>VLOOKUP(FINAL_DATASET!$D76,'R_E_P allocation'!$A$3:$D$983,4,0)</f>
        <v>60699.87</v>
      </c>
      <c r="H76" s="165">
        <f>VLOOKUP(FINAL_DATASET!$D76,'R_E_P allocation'!$A$3:$E$983,5,0)</f>
        <v>2.1375781222868918E-3</v>
      </c>
      <c r="I76" s="166">
        <f>VLOOKUP(FINAL_DATASET!$D76,'R_E_P allocation'!$A$3:$F$983,6,0)</f>
        <v>33835331.481289402</v>
      </c>
      <c r="J76" s="166">
        <f>VLOOKUP(FINAL_DATASET!$D76,'R_E_P allocation'!$A$3:$G$983,7,0)</f>
        <v>28495137.843297001</v>
      </c>
      <c r="K76" s="166">
        <f>VLOOKUP(FINAL_DATASET!$D76,'R_E_P allocation'!$A$3:$T$984,8,0)</f>
        <v>28190467.524806153</v>
      </c>
      <c r="L76" s="166">
        <f>VLOOKUP(FINAL_DATASET!$D76,'R_E_P allocation'!$A$3:$T$984,9,0)</f>
        <v>23527319.039015643</v>
      </c>
      <c r="M76" s="166">
        <f>VLOOKUP($D76,'R_E_P allocation'!$A$3:$T$984,'R_E_P allocation'!J$984,0)</f>
        <v>22791032.435996089</v>
      </c>
      <c r="N76" s="166">
        <f>VLOOKUP($D76,'R_E_P allocation'!$A$3:$T$984,'R_E_P allocation'!K$984,0)</f>
        <v>26578253.756125402</v>
      </c>
      <c r="O76" s="166">
        <f>VLOOKUP($D76,'R_E_P allocation'!$A$3:$T$984,'R_E_P allocation'!L$984,0)</f>
        <v>23408836.137380309</v>
      </c>
      <c r="P76" s="166">
        <f>VLOOKUP($D76,'R_E_P allocation'!$A$3:$T$984,'R_E_P allocation'!M$984,0)</f>
        <v>25448434.658388499</v>
      </c>
      <c r="Q76" s="166">
        <f>VLOOKUP($D76,'R_E_P allocation'!$A$3:$T$984,'R_E_P allocation'!N$984,0)</f>
        <v>20726044.721780326</v>
      </c>
      <c r="R76" s="166">
        <f>VLOOKUP($D76,'R_E_P allocation'!$A$3:$T$984,'R_E_P allocation'!O$984,0)</f>
        <v>18982653.454860464</v>
      </c>
      <c r="S76" s="166">
        <f>VLOOKUP($D76,'R_E_P allocation'!$A$3:$T$984,'R_E_P allocation'!P$984,0)</f>
        <v>291975.72188706457</v>
      </c>
      <c r="T76" s="166">
        <f>VLOOKUP($D76,'R_E_P allocation'!$A$3:$T$984,'R_E_P allocation'!Q$984,0)</f>
        <v>469700.07434006047</v>
      </c>
      <c r="U76" s="166">
        <f>VLOOKUP($D76,'R_E_P allocation'!$A$3:$T$984,'R_E_P allocation'!R$984,0)</f>
        <v>579719.91157286742</v>
      </c>
      <c r="V76" s="166">
        <f>VLOOKUP($D76,'R_E_P allocation'!$A$3:$T$984,'R_E_P allocation'!S$984,0)</f>
        <v>-59241.450817665282</v>
      </c>
      <c r="W76" s="166">
        <f>VLOOKUP($D76,'R_E_P allocation'!$A$3:$T$984,'R_E_P allocation'!T$984,0)</f>
        <v>452773.94553501322</v>
      </c>
      <c r="X76" s="163">
        <v>110079</v>
      </c>
      <c r="Y76" s="162" t="s">
        <v>9</v>
      </c>
      <c r="Z76" s="162" t="s">
        <v>9</v>
      </c>
      <c r="AA76" s="162" t="s">
        <v>101</v>
      </c>
    </row>
    <row r="77" spans="1:27" ht="16.5" thickTop="1" thickBot="1">
      <c r="A77" s="161">
        <v>76</v>
      </c>
      <c r="B77" s="162" t="s">
        <v>7</v>
      </c>
      <c r="C77" s="163">
        <v>11</v>
      </c>
      <c r="D77" s="162" t="s">
        <v>118</v>
      </c>
      <c r="E77" s="162" t="str">
        <f>VLOOKUP(Table12[[#This Row],[BRANCH NAME]],'Branch Address-2'!$B$2:$D$981,2,0)</f>
        <v>Sadarghat, Chapai Nawabganj 6300</v>
      </c>
      <c r="F77" s="162" t="str">
        <f>VLOOKUP(Table12[[#This Row],[BRANCH NAME]],'Branch Address-2'!$B$2:$D$981,3,0)</f>
        <v>24.638802148297934, 88.27655638642747</v>
      </c>
      <c r="G77" s="164">
        <f>VLOOKUP(FINAL_DATASET!$D77,'R_E_P allocation'!$A$3:$D$983,4,0)</f>
        <v>34063.040000000001</v>
      </c>
      <c r="H77" s="165">
        <f>VLOOKUP(FINAL_DATASET!$D77,'R_E_P allocation'!$A$3:$E$983,5,0)</f>
        <v>1.1995480234567766E-3</v>
      </c>
      <c r="I77" s="166">
        <f>VLOOKUP(FINAL_DATASET!$D77,'R_E_P allocation'!$A$3:$F$983,6,0)</f>
        <v>18987425.338150151</v>
      </c>
      <c r="J77" s="166">
        <f>VLOOKUP(FINAL_DATASET!$D77,'R_E_P allocation'!$A$3:$G$983,7,0)</f>
        <v>15990660.608692236</v>
      </c>
      <c r="K77" s="166">
        <f>VLOOKUP(FINAL_DATASET!$D77,'R_E_P allocation'!$A$3:$T$984,8,0)</f>
        <v>15819688.294491785</v>
      </c>
      <c r="L77" s="166">
        <f>VLOOKUP(FINAL_DATASET!$D77,'R_E_P allocation'!$A$3:$T$984,9,0)</f>
        <v>13202862.041034872</v>
      </c>
      <c r="M77" s="166">
        <f>VLOOKUP($D77,'R_E_P allocation'!$A$3:$T$984,'R_E_P allocation'!J$984,0)</f>
        <v>12789678.94838378</v>
      </c>
      <c r="N77" s="166">
        <f>VLOOKUP($D77,'R_E_P allocation'!$A$3:$T$984,'R_E_P allocation'!K$984,0)</f>
        <v>14914959.798514394</v>
      </c>
      <c r="O77" s="166">
        <f>VLOOKUP($D77,'R_E_P allocation'!$A$3:$T$984,'R_E_P allocation'!L$984,0)</f>
        <v>13136372.807734696</v>
      </c>
      <c r="P77" s="166">
        <f>VLOOKUP($D77,'R_E_P allocation'!$A$3:$T$984,'R_E_P allocation'!M$984,0)</f>
        <v>14280937.466687718</v>
      </c>
      <c r="Q77" s="166">
        <f>VLOOKUP($D77,'R_E_P allocation'!$A$3:$T$984,'R_E_P allocation'!N$984,0)</f>
        <v>11630866.59658072</v>
      </c>
      <c r="R77" s="166">
        <f>VLOOKUP($D77,'R_E_P allocation'!$A$3:$T$984,'R_E_P allocation'!O$984,0)</f>
        <v>10652525.020878136</v>
      </c>
      <c r="S77" s="166">
        <f>VLOOKUP($D77,'R_E_P allocation'!$A$3:$T$984,'R_E_P allocation'!P$984,0)</f>
        <v>163848.46777543274</v>
      </c>
      <c r="T77" s="166">
        <f>VLOOKUP($D77,'R_E_P allocation'!$A$3:$T$984,'R_E_P allocation'!Q$984,0)</f>
        <v>263582.31772569619</v>
      </c>
      <c r="U77" s="166">
        <f>VLOOKUP($D77,'R_E_P allocation'!$A$3:$T$984,'R_E_P allocation'!R$984,0)</f>
        <v>325322.32007585926</v>
      </c>
      <c r="V77" s="166">
        <f>VLOOKUP($D77,'R_E_P allocation'!$A$3:$T$984,'R_E_P allocation'!S$984,0)</f>
        <v>-33244.61665008781</v>
      </c>
      <c r="W77" s="166">
        <f>VLOOKUP($D77,'R_E_P allocation'!$A$3:$T$984,'R_E_P allocation'!T$984,0)</f>
        <v>254083.85582567108</v>
      </c>
      <c r="X77" s="163">
        <v>110080</v>
      </c>
      <c r="Y77" s="162" t="s">
        <v>9</v>
      </c>
      <c r="Z77" s="162" t="s">
        <v>9</v>
      </c>
      <c r="AA77" s="162" t="s">
        <v>115</v>
      </c>
    </row>
    <row r="78" spans="1:27" ht="16.5" thickTop="1" thickBot="1">
      <c r="A78" s="161">
        <v>77</v>
      </c>
      <c r="B78" s="162" t="s">
        <v>7</v>
      </c>
      <c r="C78" s="163">
        <v>11</v>
      </c>
      <c r="D78" s="162" t="s">
        <v>119</v>
      </c>
      <c r="E78" s="162" t="str">
        <f>VLOOKUP(Table12[[#This Row],[BRANCH NAME]],'Branch Address-2'!$B$2:$D$981,2,0)</f>
        <v>Hathazari Bus Station, Hathazari, Chittagong 4330</v>
      </c>
      <c r="F78" s="162" t="str">
        <f>VLOOKUP(Table12[[#This Row],[BRANCH NAME]],'Branch Address-2'!$B$2:$D$981,3,0)</f>
        <v>22.499724663563605, 91.80805476513879</v>
      </c>
      <c r="G78" s="164">
        <f>VLOOKUP(FINAL_DATASET!$D78,'R_E_P allocation'!$A$3:$D$983,4,0)</f>
        <v>104617.59</v>
      </c>
      <c r="H78" s="165">
        <f>VLOOKUP(FINAL_DATASET!$D78,'R_E_P allocation'!$A$3:$E$983,5,0)</f>
        <v>3.6841639296818903E-3</v>
      </c>
      <c r="I78" s="166">
        <f>VLOOKUP(FINAL_DATASET!$D78,'R_E_P allocation'!$A$3:$F$983,6,0)</f>
        <v>58315954.15976388</v>
      </c>
      <c r="J78" s="166">
        <f>VLOOKUP(FINAL_DATASET!$D78,'R_E_P allocation'!$A$3:$G$983,7,0)</f>
        <v>49112010.419190846</v>
      </c>
      <c r="K78" s="166">
        <f>VLOOKUP(FINAL_DATASET!$D78,'R_E_P allocation'!$A$3:$T$984,8,0)</f>
        <v>48586904.278682716</v>
      </c>
      <c r="L78" s="166">
        <f>VLOOKUP(FINAL_DATASET!$D78,'R_E_P allocation'!$A$3:$T$984,9,0)</f>
        <v>40549863.072572187</v>
      </c>
      <c r="M78" s="166">
        <f>VLOOKUP($D78,'R_E_P allocation'!$A$3:$T$984,'R_E_P allocation'!J$984,0)</f>
        <v>39280856.566344209</v>
      </c>
      <c r="N78" s="166">
        <f>VLOOKUP($D78,'R_E_P allocation'!$A$3:$T$984,'R_E_P allocation'!K$984,0)</f>
        <v>45808217.618493862</v>
      </c>
      <c r="O78" s="166">
        <f>VLOOKUP($D78,'R_E_P allocation'!$A$3:$T$984,'R_E_P allocation'!L$984,0)</f>
        <v>40345655.129041247</v>
      </c>
      <c r="P78" s="166">
        <f>VLOOKUP($D78,'R_E_P allocation'!$A$3:$T$984,'R_E_P allocation'!M$984,0)</f>
        <v>43860949.014109552</v>
      </c>
      <c r="Q78" s="166">
        <f>VLOOKUP($D78,'R_E_P allocation'!$A$3:$T$984,'R_E_P allocation'!N$984,0)</f>
        <v>35721803.836233556</v>
      </c>
      <c r="R78" s="166">
        <f>VLOOKUP($D78,'R_E_P allocation'!$A$3:$T$984,'R_E_P allocation'!O$984,0)</f>
        <v>32717029.809992597</v>
      </c>
      <c r="S78" s="166">
        <f>VLOOKUP($D78,'R_E_P allocation'!$A$3:$T$984,'R_E_P allocation'!P$984,0)</f>
        <v>503226.71798695688</v>
      </c>
      <c r="T78" s="166">
        <f>VLOOKUP($D78,'R_E_P allocation'!$A$3:$T$984,'R_E_P allocation'!Q$984,0)</f>
        <v>809538.63328336552</v>
      </c>
      <c r="U78" s="166">
        <f>VLOOKUP($D78,'R_E_P allocation'!$A$3:$T$984,'R_E_P allocation'!R$984,0)</f>
        <v>999160.29513352329</v>
      </c>
      <c r="V78" s="166">
        <f>VLOOKUP($D78,'R_E_P allocation'!$A$3:$T$984,'R_E_P allocation'!S$984,0)</f>
        <v>-102103.97176546953</v>
      </c>
      <c r="W78" s="166">
        <f>VLOOKUP($D78,'R_E_P allocation'!$A$3:$T$984,'R_E_P allocation'!T$984,0)</f>
        <v>780366.06992180285</v>
      </c>
      <c r="X78" s="163">
        <v>110082</v>
      </c>
      <c r="Y78" s="162" t="s">
        <v>9</v>
      </c>
      <c r="Z78" s="162" t="s">
        <v>9</v>
      </c>
      <c r="AA78" s="162" t="s">
        <v>120</v>
      </c>
    </row>
    <row r="79" spans="1:27" ht="16.5" thickTop="1" thickBot="1">
      <c r="A79" s="161">
        <v>78</v>
      </c>
      <c r="B79" s="162" t="s">
        <v>7</v>
      </c>
      <c r="C79" s="163">
        <v>11</v>
      </c>
      <c r="D79" s="162" t="s">
        <v>121</v>
      </c>
      <c r="E79" s="162" t="str">
        <f>VLOOKUP(Table12[[#This Row],[BRANCH NAME]],'Branch Address-2'!$B$2:$D$981,2,0)</f>
        <v>N/A</v>
      </c>
      <c r="F79" s="162">
        <f>VLOOKUP(Table12[[#This Row],[BRANCH NAME]],'Branch Address-2'!$B$2:$D$981,3,0)</f>
        <v>0</v>
      </c>
      <c r="G79" s="164">
        <f>VLOOKUP(FINAL_DATASET!$D79,'R_E_P allocation'!$A$3:$D$983,4,0)</f>
        <v>52028.46</v>
      </c>
      <c r="H79" s="165">
        <f>VLOOKUP(FINAL_DATASET!$D79,'R_E_P allocation'!$A$3:$E$983,5,0)</f>
        <v>1.8322098191030499E-3</v>
      </c>
      <c r="I79" s="166">
        <f>VLOOKUP(FINAL_DATASET!$D79,'R_E_P allocation'!$A$3:$F$983,6,0)</f>
        <v>29001712.698248055</v>
      </c>
      <c r="J79" s="166">
        <f>VLOOKUP(FINAL_DATASET!$D79,'R_E_P allocation'!$A$3:$G$983,7,0)</f>
        <v>24424403.865683142</v>
      </c>
      <c r="K79" s="166">
        <f>VLOOKUP(FINAL_DATASET!$D79,'R_E_P allocation'!$A$3:$T$984,8,0)</f>
        <v>24163257.878405273</v>
      </c>
      <c r="L79" s="166">
        <f>VLOOKUP(FINAL_DATASET!$D79,'R_E_P allocation'!$A$3:$T$984,9,0)</f>
        <v>20166273.462013405</v>
      </c>
      <c r="M79" s="166">
        <f>VLOOKUP($D79,'R_E_P allocation'!$A$3:$T$984,'R_E_P allocation'!J$984,0)</f>
        <v>19535170.659425218</v>
      </c>
      <c r="N79" s="166">
        <f>VLOOKUP($D79,'R_E_P allocation'!$A$3:$T$984,'R_E_P allocation'!K$984,0)</f>
        <v>22781360.3623932</v>
      </c>
      <c r="O79" s="166">
        <f>VLOOKUP($D79,'R_E_P allocation'!$A$3:$T$984,'R_E_P allocation'!L$984,0)</f>
        <v>20064716.689183123</v>
      </c>
      <c r="P79" s="166">
        <f>VLOOKUP($D79,'R_E_P allocation'!$A$3:$T$984,'R_E_P allocation'!M$984,0)</f>
        <v>21812943.992904428</v>
      </c>
      <c r="Q79" s="166">
        <f>VLOOKUP($D79,'R_E_P allocation'!$A$3:$T$984,'R_E_P allocation'!N$984,0)</f>
        <v>17765181.190097421</v>
      </c>
      <c r="R79" s="166">
        <f>VLOOKUP($D79,'R_E_P allocation'!$A$3:$T$984,'R_E_P allocation'!O$984,0)</f>
        <v>16270845.818451824</v>
      </c>
      <c r="S79" s="166">
        <f>VLOOKUP($D79,'R_E_P allocation'!$A$3:$T$984,'R_E_P allocation'!P$984,0)</f>
        <v>250264.90447462676</v>
      </c>
      <c r="T79" s="166">
        <f>VLOOKUP($D79,'R_E_P allocation'!$A$3:$T$984,'R_E_P allocation'!Q$984,0)</f>
        <v>402600.06372005178</v>
      </c>
      <c r="U79" s="166">
        <f>VLOOKUP($D79,'R_E_P allocation'!$A$3:$T$984,'R_E_P allocation'!R$984,0)</f>
        <v>496902.78134817205</v>
      </c>
      <c r="V79" s="166">
        <f>VLOOKUP($D79,'R_E_P allocation'!$A$3:$T$984,'R_E_P allocation'!S$984,0)</f>
        <v>-50778.386415141664</v>
      </c>
      <c r="W79" s="166">
        <f>VLOOKUP($D79,'R_E_P allocation'!$A$3:$T$984,'R_E_P allocation'!T$984,0)</f>
        <v>388091.95331572561</v>
      </c>
      <c r="X79" s="163">
        <v>110083</v>
      </c>
      <c r="Y79" s="162" t="s">
        <v>9</v>
      </c>
      <c r="Z79" s="162" t="s">
        <v>9</v>
      </c>
      <c r="AA79" s="162" t="s">
        <v>101</v>
      </c>
    </row>
    <row r="80" spans="1:27" ht="16.5" thickTop="1" thickBot="1">
      <c r="A80" s="161">
        <v>79</v>
      </c>
      <c r="B80" s="162" t="s">
        <v>7</v>
      </c>
      <c r="C80" s="163">
        <v>11</v>
      </c>
      <c r="D80" s="162" t="s">
        <v>122</v>
      </c>
      <c r="E80" s="162" t="str">
        <f>VLOOKUP(Table12[[#This Row],[BRANCH NAME]],'Branch Address-2'!$B$2:$D$981,2,0)</f>
        <v>Hathazari Bus Station, Hathazari, Chittagong 4330</v>
      </c>
      <c r="F80" s="162" t="str">
        <f>VLOOKUP(Table12[[#This Row],[BRANCH NAME]],'Branch Address-2'!$B$2:$D$981,3,0)</f>
        <v>22.436034228229335, 91.87182696769918</v>
      </c>
      <c r="G80" s="164">
        <f>VLOOKUP(FINAL_DATASET!$D80,'R_E_P allocation'!$A$3:$D$983,4,0)</f>
        <v>89672.22</v>
      </c>
      <c r="H80" s="165">
        <f>VLOOKUP(FINAL_DATASET!$D80,'R_E_P allocation'!$A$3:$E$983,5,0)</f>
        <v>3.1578547968701921E-3</v>
      </c>
      <c r="I80" s="166">
        <f>VLOOKUP(FINAL_DATASET!$D80,'R_E_P allocation'!$A$3:$F$983,6,0)</f>
        <v>49985103.565511905</v>
      </c>
      <c r="J80" s="166">
        <f>VLOOKUP(FINAL_DATASET!$D80,'R_E_P allocation'!$A$3:$G$983,7,0)</f>
        <v>42096008.930735014</v>
      </c>
      <c r="K80" s="166">
        <f>VLOOKUP(FINAL_DATASET!$D80,'R_E_P allocation'!$A$3:$T$984,8,0)</f>
        <v>41645917.95315662</v>
      </c>
      <c r="L80" s="166">
        <f>VLOOKUP(FINAL_DATASET!$D80,'R_E_P allocation'!$A$3:$T$984,9,0)</f>
        <v>34757025.490776166</v>
      </c>
      <c r="M80" s="166">
        <f>VLOOKUP($D80,'R_E_P allocation'!$A$3:$T$984,'R_E_P allocation'!J$984,0)</f>
        <v>33669305.628295034</v>
      </c>
      <c r="N80" s="166">
        <f>VLOOKUP($D80,'R_E_P allocation'!$A$3:$T$984,'R_E_P allocation'!K$984,0)</f>
        <v>39264186.530137599</v>
      </c>
      <c r="O80" s="166">
        <f>VLOOKUP($D80,'R_E_P allocation'!$A$3:$T$984,'R_E_P allocation'!L$984,0)</f>
        <v>34581990.110606782</v>
      </c>
      <c r="P80" s="166">
        <f>VLOOKUP($D80,'R_E_P allocation'!$A$3:$T$984,'R_E_P allocation'!M$984,0)</f>
        <v>37595099.154951051</v>
      </c>
      <c r="Q80" s="166">
        <f>VLOOKUP($D80,'R_E_P allocation'!$A$3:$T$984,'R_E_P allocation'!N$984,0)</f>
        <v>30618689.002485909</v>
      </c>
      <c r="R80" s="166">
        <f>VLOOKUP($D80,'R_E_P allocation'!$A$3:$T$984,'R_E_P allocation'!O$984,0)</f>
        <v>28043168.408565085</v>
      </c>
      <c r="S80" s="166">
        <f>VLOOKUP($D80,'R_E_P allocation'!$A$3:$T$984,'R_E_P allocation'!P$984,0)</f>
        <v>431337.18684596312</v>
      </c>
      <c r="T80" s="166">
        <f>VLOOKUP($D80,'R_E_P allocation'!$A$3:$T$984,'R_E_P allocation'!Q$984,0)</f>
        <v>693890.25710002775</v>
      </c>
      <c r="U80" s="166">
        <f>VLOOKUP($D80,'R_E_P allocation'!$A$3:$T$984,'R_E_P allocation'!R$984,0)</f>
        <v>856423.11011444859</v>
      </c>
      <c r="V80" s="166">
        <f>VLOOKUP($D80,'R_E_P allocation'!$A$3:$T$984,'R_E_P allocation'!S$984,0)</f>
        <v>-87517.690084688176</v>
      </c>
      <c r="W80" s="166">
        <f>VLOOKUP($D80,'R_E_P allocation'!$A$3:$T$984,'R_E_P allocation'!T$984,0)</f>
        <v>668885.20279011677</v>
      </c>
      <c r="X80" s="163">
        <v>110084</v>
      </c>
      <c r="Y80" s="162" t="s">
        <v>9</v>
      </c>
      <c r="Z80" s="162" t="s">
        <v>9</v>
      </c>
      <c r="AA80" s="162" t="s">
        <v>120</v>
      </c>
    </row>
    <row r="81" spans="1:27" ht="16.5" thickTop="1" thickBot="1">
      <c r="A81" s="161">
        <v>80</v>
      </c>
      <c r="B81" s="162" t="s">
        <v>7</v>
      </c>
      <c r="C81" s="163">
        <v>11</v>
      </c>
      <c r="D81" s="162" t="s">
        <v>123</v>
      </c>
      <c r="E81" s="162" t="str">
        <f>VLOOKUP(Table12[[#This Row],[BRANCH NAME]],'Branch Address-2'!$B$2:$D$981,2,0)</f>
        <v>Amanat Khan Sarak, Chittagong Port, Kotwali, Chittagong 4100</v>
      </c>
      <c r="F81" s="162" t="str">
        <f>VLOOKUP(Table12[[#This Row],[BRANCH NAME]],'Branch Address-2'!$B$2:$D$981,3,0)</f>
        <v>22.30942702992752, 91.80166020833427</v>
      </c>
      <c r="G81" s="164">
        <f>VLOOKUP(FINAL_DATASET!$D81,'R_E_P allocation'!$A$3:$D$983,4,0)</f>
        <v>75152.22</v>
      </c>
      <c r="H81" s="165">
        <f>VLOOKUP(FINAL_DATASET!$D81,'R_E_P allocation'!$A$3:$E$983,5,0)</f>
        <v>2.6465252942599613E-3</v>
      </c>
      <c r="I81" s="166">
        <f>VLOOKUP(FINAL_DATASET!$D81,'R_E_P allocation'!$A$3:$F$983,6,0)</f>
        <v>41891362.786358304</v>
      </c>
      <c r="J81" s="166">
        <f>VLOOKUP(FINAL_DATASET!$D81,'R_E_P allocation'!$A$3:$G$983,7,0)</f>
        <v>35279694.472653434</v>
      </c>
      <c r="K81" s="166">
        <f>VLOOKUP(FINAL_DATASET!$D81,'R_E_P allocation'!$A$3:$T$984,8,0)</f>
        <v>34902483.602140948</v>
      </c>
      <c r="L81" s="166">
        <f>VLOOKUP(FINAL_DATASET!$D81,'R_E_P allocation'!$A$3:$T$984,9,0)</f>
        <v>29129061.667352699</v>
      </c>
      <c r="M81" s="166">
        <f>VLOOKUP($D81,'R_E_P allocation'!$A$3:$T$984,'R_E_P allocation'!J$984,0)</f>
        <v>28217468.730280869</v>
      </c>
      <c r="N81" s="166">
        <f>VLOOKUP($D81,'R_E_P allocation'!$A$3:$T$984,'R_E_P allocation'!K$984,0)</f>
        <v>32906409.412345737</v>
      </c>
      <c r="O81" s="166">
        <f>VLOOKUP($D81,'R_E_P allocation'!$A$3:$T$984,'R_E_P allocation'!L$984,0)</f>
        <v>28982368.551042289</v>
      </c>
      <c r="P81" s="166">
        <f>VLOOKUP($D81,'R_E_P allocation'!$A$3:$T$984,'R_E_P allocation'!M$984,0)</f>
        <v>31507585.76752862</v>
      </c>
      <c r="Q81" s="166">
        <f>VLOOKUP($D81,'R_E_P allocation'!$A$3:$T$984,'R_E_P allocation'!N$984,0)</f>
        <v>25660817.274585165</v>
      </c>
      <c r="R81" s="166">
        <f>VLOOKUP($D81,'R_E_P allocation'!$A$3:$T$984,'R_E_P allocation'!O$984,0)</f>
        <v>23502332.84887486</v>
      </c>
      <c r="S81" s="166">
        <f>VLOOKUP($D81,'R_E_P allocation'!$A$3:$T$984,'R_E_P allocation'!P$984,0)</f>
        <v>361493.75090779422</v>
      </c>
      <c r="T81" s="166">
        <f>VLOOKUP($D81,'R_E_P allocation'!$A$3:$T$984,'R_E_P allocation'!Q$984,0)</f>
        <v>581533.42537340824</v>
      </c>
      <c r="U81" s="166">
        <f>VLOOKUP($D81,'R_E_P allocation'!$A$3:$T$984,'R_E_P allocation'!R$984,0)</f>
        <v>717748.46194735973</v>
      </c>
      <c r="V81" s="166">
        <f>VLOOKUP($D81,'R_E_P allocation'!$A$3:$T$984,'R_E_P allocation'!S$984,0)</f>
        <v>-73346.558155204635</v>
      </c>
      <c r="W81" s="166">
        <f>VLOOKUP($D81,'R_E_P allocation'!$A$3:$T$984,'R_E_P allocation'!T$984,0)</f>
        <v>560577.26590049255</v>
      </c>
      <c r="X81" s="163">
        <v>110085</v>
      </c>
      <c r="Y81" s="162" t="s">
        <v>9</v>
      </c>
      <c r="Z81" s="162" t="s">
        <v>9</v>
      </c>
      <c r="AA81" s="162" t="s">
        <v>101</v>
      </c>
    </row>
    <row r="82" spans="1:27" ht="16.5" thickTop="1" thickBot="1">
      <c r="A82" s="161">
        <v>81</v>
      </c>
      <c r="B82" s="162" t="s">
        <v>7</v>
      </c>
      <c r="C82" s="163">
        <v>11</v>
      </c>
      <c r="D82" s="162" t="s">
        <v>124</v>
      </c>
      <c r="E82" s="162" t="str">
        <f>VLOOKUP(Table12[[#This Row],[BRANCH NAME]],'Branch Address-2'!$B$2:$D$981,2,0)</f>
        <v>Steel Mills, Potenga, Chittagong 4200</v>
      </c>
      <c r="F82" s="162" t="str">
        <f>VLOOKUP(Table12[[#This Row],[BRANCH NAME]],'Branch Address-2'!$B$2:$D$981,3,0)</f>
        <v>22.26922617674734, 91.7916385858621</v>
      </c>
      <c r="G82" s="164">
        <f>VLOOKUP(FINAL_DATASET!$D82,'R_E_P allocation'!$A$3:$D$983,4,0)</f>
        <v>63100.35</v>
      </c>
      <c r="H82" s="165">
        <f>VLOOKUP(FINAL_DATASET!$D82,'R_E_P allocation'!$A$3:$E$983,5,0)</f>
        <v>2.2221122989002392E-3</v>
      </c>
      <c r="I82" s="166">
        <f>VLOOKUP(FINAL_DATASET!$D82,'R_E_P allocation'!$A$3:$F$983,6,0)</f>
        <v>35173407.436216578</v>
      </c>
      <c r="J82" s="166">
        <f>VLOOKUP(FINAL_DATASET!$D82,'R_E_P allocation'!$A$3:$G$983,7,0)</f>
        <v>29622026.722796705</v>
      </c>
      <c r="K82" s="166">
        <f>VLOOKUP(FINAL_DATASET!$D82,'R_E_P allocation'!$A$3:$T$984,8,0)</f>
        <v>29305307.696357533</v>
      </c>
      <c r="L82" s="166">
        <f>VLOOKUP(FINAL_DATASET!$D82,'R_E_P allocation'!$A$3:$T$984,9,0)</f>
        <v>24457747.041691367</v>
      </c>
      <c r="M82" s="166">
        <f>VLOOKUP($D82,'R_E_P allocation'!$A$3:$T$984,'R_E_P allocation'!J$984,0)</f>
        <v>23692342.727796711</v>
      </c>
      <c r="N82" s="166">
        <f>VLOOKUP($D82,'R_E_P allocation'!$A$3:$T$984,'R_E_P allocation'!K$984,0)</f>
        <v>27629336.181450263</v>
      </c>
      <c r="O82" s="166">
        <f>VLOOKUP($D82,'R_E_P allocation'!$A$3:$T$984,'R_E_P allocation'!L$984,0)</f>
        <v>24334578.531409469</v>
      </c>
      <c r="P82" s="166">
        <f>VLOOKUP($D82,'R_E_P allocation'!$A$3:$T$984,'R_E_P allocation'!M$984,0)</f>
        <v>26454836.458405014</v>
      </c>
      <c r="Q82" s="166">
        <f>VLOOKUP($D82,'R_E_P allocation'!$A$3:$T$984,'R_E_P allocation'!N$984,0)</f>
        <v>21545691.548597898</v>
      </c>
      <c r="R82" s="166">
        <f>VLOOKUP($D82,'R_E_P allocation'!$A$3:$T$984,'R_E_P allocation'!O$984,0)</f>
        <v>19733354.897307102</v>
      </c>
      <c r="S82" s="166">
        <f>VLOOKUP($D82,'R_E_P allocation'!$A$3:$T$984,'R_E_P allocation'!P$984,0)</f>
        <v>303522.4003375367</v>
      </c>
      <c r="T82" s="166">
        <f>VLOOKUP($D82,'R_E_P allocation'!$A$3:$T$984,'R_E_P allocation'!Q$984,0)</f>
        <v>488275.16576038522</v>
      </c>
      <c r="U82" s="166">
        <f>VLOOKUP($D82,'R_E_P allocation'!$A$3:$T$984,'R_E_P allocation'!R$984,0)</f>
        <v>602645.92530786281</v>
      </c>
      <c r="V82" s="166">
        <f>VLOOKUP($D82,'R_E_P allocation'!$A$3:$T$984,'R_E_P allocation'!S$984,0)</f>
        <v>-61584.255140949484</v>
      </c>
      <c r="W82" s="166">
        <f>VLOOKUP($D82,'R_E_P allocation'!$A$3:$T$984,'R_E_P allocation'!T$984,0)</f>
        <v>470679.66429154249</v>
      </c>
      <c r="X82" s="163">
        <v>110086</v>
      </c>
      <c r="Y82" s="162" t="s">
        <v>9</v>
      </c>
      <c r="Z82" s="162" t="s">
        <v>9</v>
      </c>
      <c r="AA82" s="162" t="s">
        <v>68</v>
      </c>
    </row>
    <row r="83" spans="1:27" ht="16.5" thickTop="1" thickBot="1">
      <c r="A83" s="161">
        <v>82</v>
      </c>
      <c r="B83" s="162" t="s">
        <v>7</v>
      </c>
      <c r="C83" s="163">
        <v>11</v>
      </c>
      <c r="D83" s="162" t="s">
        <v>125</v>
      </c>
      <c r="E83" s="162" t="str">
        <f>VLOOKUP(Table12[[#This Row],[BRANCH NAME]],'Branch Address-2'!$B$2:$D$981,2,0)</f>
        <v>Jakir Hossain Road, Dampara, Khulshi, Chittagong 4000</v>
      </c>
      <c r="F83" s="162" t="str">
        <f>VLOOKUP(Table12[[#This Row],[BRANCH NAME]],'Branch Address-2'!$B$2:$D$981,3,0)</f>
        <v>22.36220949584418, 91.80157319669765</v>
      </c>
      <c r="G83" s="164">
        <f>VLOOKUP(FINAL_DATASET!$D83,'R_E_P allocation'!$A$3:$D$983,4,0)</f>
        <v>138710.07</v>
      </c>
      <c r="H83" s="165">
        <f>VLOOKUP(FINAL_DATASET!$D83,'R_E_P allocation'!$A$3:$E$983,5,0)</f>
        <v>4.8847486983560808E-3</v>
      </c>
      <c r="I83" s="166">
        <f>VLOOKUP(FINAL_DATASET!$D83,'R_E_P allocation'!$A$3:$F$983,6,0)</f>
        <v>77319789.947537884</v>
      </c>
      <c r="J83" s="166">
        <f>VLOOKUP(FINAL_DATASET!$D83,'R_E_P allocation'!$A$3:$G$983,7,0)</f>
        <v>65116491.434057042</v>
      </c>
      <c r="K83" s="166">
        <f>VLOOKUP(FINAL_DATASET!$D83,'R_E_P allocation'!$A$3:$T$984,8,0)</f>
        <v>64420265.211417884</v>
      </c>
      <c r="L83" s="166">
        <f>VLOOKUP(FINAL_DATASET!$D83,'R_E_P allocation'!$A$3:$T$984,9,0)</f>
        <v>53764136.081579626</v>
      </c>
      <c r="M83" s="166">
        <f>VLOOKUP($D83,'R_E_P allocation'!$A$3:$T$984,'R_E_P allocation'!J$984,0)</f>
        <v>52081589.376868315</v>
      </c>
      <c r="N83" s="166">
        <f>VLOOKUP($D83,'R_E_P allocation'!$A$3:$T$984,'R_E_P allocation'!K$984,0)</f>
        <v>60736068.116618991</v>
      </c>
      <c r="O83" s="166">
        <f>VLOOKUP($D83,'R_E_P allocation'!$A$3:$T$984,'R_E_P allocation'!L$984,0)</f>
        <v>53493381.439442173</v>
      </c>
      <c r="P83" s="166">
        <f>VLOOKUP($D83,'R_E_P allocation'!$A$3:$T$984,'R_E_P allocation'!M$984,0)</f>
        <v>58154229.207665436</v>
      </c>
      <c r="Q83" s="166">
        <f>VLOOKUP($D83,'R_E_P allocation'!$A$3:$T$984,'R_E_P allocation'!N$984,0)</f>
        <v>47362722.756758451</v>
      </c>
      <c r="R83" s="166">
        <f>VLOOKUP($D83,'R_E_P allocation'!$A$3:$T$984,'R_E_P allocation'!O$984,0)</f>
        <v>43378761.593878813</v>
      </c>
      <c r="S83" s="166">
        <f>VLOOKUP($D83,'R_E_P allocation'!$A$3:$T$984,'R_E_P allocation'!P$984,0)</f>
        <v>667216.79669586208</v>
      </c>
      <c r="T83" s="166">
        <f>VLOOKUP($D83,'R_E_P allocation'!$A$3:$T$984,'R_E_P allocation'!Q$984,0)</f>
        <v>1073348.7599020393</v>
      </c>
      <c r="U83" s="166">
        <f>VLOOKUP($D83,'R_E_P allocation'!$A$3:$T$984,'R_E_P allocation'!R$984,0)</f>
        <v>1324763.7847439584</v>
      </c>
      <c r="V83" s="166">
        <f>VLOOKUP($D83,'R_E_P allocation'!$A$3:$T$984,'R_E_P allocation'!S$984,0)</f>
        <v>-135377.32106872567</v>
      </c>
      <c r="W83" s="166">
        <f>VLOOKUP($D83,'R_E_P allocation'!$A$3:$T$984,'R_E_P allocation'!T$984,0)</f>
        <v>1034669.5253109747</v>
      </c>
      <c r="X83" s="163">
        <v>110087</v>
      </c>
      <c r="Y83" s="162" t="s">
        <v>9</v>
      </c>
      <c r="Z83" s="162" t="s">
        <v>9</v>
      </c>
      <c r="AA83" s="162" t="s">
        <v>126</v>
      </c>
    </row>
    <row r="84" spans="1:27" ht="16.5" thickTop="1" thickBot="1">
      <c r="A84" s="161">
        <v>83</v>
      </c>
      <c r="B84" s="162" t="s">
        <v>7</v>
      </c>
      <c r="C84" s="163">
        <v>11</v>
      </c>
      <c r="D84" s="162" t="s">
        <v>127</v>
      </c>
      <c r="E84" s="162" t="str">
        <f>VLOOKUP(Table12[[#This Row],[BRANCH NAME]],'Branch Address-2'!$B$2:$D$981,2,0)</f>
        <v>Hathazari Bus Station, Hathazari, Chittagong 4330</v>
      </c>
      <c r="F84" s="162" t="str">
        <f>VLOOKUP(Table12[[#This Row],[BRANCH NAME]],'Branch Address-2'!$B$2:$D$981,3,0)</f>
        <v>22.47343048628978, 91.78703136198583</v>
      </c>
      <c r="G84" s="164">
        <f>VLOOKUP(FINAL_DATASET!$D84,'R_E_P allocation'!$A$3:$D$983,4,0)</f>
        <v>129526.54</v>
      </c>
      <c r="H84" s="165">
        <f>VLOOKUP(FINAL_DATASET!$D84,'R_E_P allocation'!$A$3:$E$983,5,0)</f>
        <v>4.561345817701388E-3</v>
      </c>
      <c r="I84" s="166">
        <f>VLOOKUP(FINAL_DATASET!$D84,'R_E_P allocation'!$A$3:$F$983,6,0)</f>
        <v>72200705.150183856</v>
      </c>
      <c r="J84" s="166">
        <f>VLOOKUP(FINAL_DATASET!$D84,'R_E_P allocation'!$A$3:$G$983,7,0)</f>
        <v>60805346.2332839</v>
      </c>
      <c r="K84" s="166">
        <f>VLOOKUP(FINAL_DATASET!$D84,'R_E_P allocation'!$A$3:$T$984,8,0)</f>
        <v>60155214.821226217</v>
      </c>
      <c r="L84" s="166">
        <f>VLOOKUP(FINAL_DATASET!$D84,'R_E_P allocation'!$A$3:$T$984,9,0)</f>
        <v>50204592.375565559</v>
      </c>
      <c r="M84" s="166">
        <f>VLOOKUP($D84,'R_E_P allocation'!$A$3:$T$984,'R_E_P allocation'!J$984,0)</f>
        <v>48633441.463092826</v>
      </c>
      <c r="N84" s="166">
        <f>VLOOKUP($D84,'R_E_P allocation'!$A$3:$T$984,'R_E_P allocation'!K$984,0)</f>
        <v>56714936.099087641</v>
      </c>
      <c r="O84" s="166">
        <f>VLOOKUP($D84,'R_E_P allocation'!$A$3:$T$984,'R_E_P allocation'!L$984,0)</f>
        <v>49951763.493098684</v>
      </c>
      <c r="P84" s="166">
        <f>VLOOKUP($D84,'R_E_P allocation'!$A$3:$T$984,'R_E_P allocation'!M$984,0)</f>
        <v>54304032.112707064</v>
      </c>
      <c r="Q84" s="166">
        <f>VLOOKUP($D84,'R_E_P allocation'!$A$3:$T$984,'R_E_P allocation'!N$984,0)</f>
        <v>44226995.225812972</v>
      </c>
      <c r="R84" s="166">
        <f>VLOOKUP($D84,'R_E_P allocation'!$A$3:$T$984,'R_E_P allocation'!O$984,0)</f>
        <v>40506798.812371783</v>
      </c>
      <c r="S84" s="166">
        <f>VLOOKUP($D84,'R_E_P allocation'!$A$3:$T$984,'R_E_P allocation'!P$984,0)</f>
        <v>623042.60322194663</v>
      </c>
      <c r="T84" s="166">
        <f>VLOOKUP($D84,'R_E_P allocation'!$A$3:$T$984,'R_E_P allocation'!Q$984,0)</f>
        <v>1002285.9269222622</v>
      </c>
      <c r="U84" s="166">
        <f>VLOOKUP($D84,'R_E_P allocation'!$A$3:$T$984,'R_E_P allocation'!R$984,0)</f>
        <v>1237055.6034986479</v>
      </c>
      <c r="V84" s="166">
        <f>VLOOKUP($D84,'R_E_P allocation'!$A$3:$T$984,'R_E_P allocation'!S$984,0)</f>
        <v>-126414.44123343845</v>
      </c>
      <c r="W84" s="166">
        <f>VLOOKUP($D84,'R_E_P allocation'!$A$3:$T$984,'R_E_P allocation'!T$984,0)</f>
        <v>966167.51514127967</v>
      </c>
      <c r="X84" s="163">
        <v>110088</v>
      </c>
      <c r="Y84" s="162" t="s">
        <v>9</v>
      </c>
      <c r="Z84" s="162" t="s">
        <v>9</v>
      </c>
      <c r="AA84" s="162" t="s">
        <v>120</v>
      </c>
    </row>
    <row r="85" spans="1:27" ht="16.5" thickTop="1" thickBot="1">
      <c r="A85" s="161">
        <v>84</v>
      </c>
      <c r="B85" s="162" t="s">
        <v>7</v>
      </c>
      <c r="C85" s="163">
        <v>11</v>
      </c>
      <c r="D85" s="162" t="s">
        <v>128</v>
      </c>
      <c r="E85" s="162" t="str">
        <f>VLOOKUP(Table12[[#This Row],[BRANCH NAME]],'Branch Address-2'!$B$2:$D$981,2,0)</f>
        <v>Shamitirhat Bazar, Fatikchhari, Chittagong 4333</v>
      </c>
      <c r="F85" s="162" t="str">
        <f>VLOOKUP(Table12[[#This Row],[BRANCH NAME]],'Branch Address-2'!$B$2:$D$981,3,0)</f>
        <v>22.591324874703517, 91.83187199670209</v>
      </c>
      <c r="G85" s="164">
        <f>VLOOKUP(FINAL_DATASET!$D85,'R_E_P allocation'!$A$3:$D$983,4,0)</f>
        <v>131500.75</v>
      </c>
      <c r="H85" s="165">
        <f>VLOOKUP(FINAL_DATASET!$D85,'R_E_P allocation'!$A$3:$E$983,5,0)</f>
        <v>4.6308686701358338E-3</v>
      </c>
      <c r="I85" s="166">
        <f>VLOOKUP(FINAL_DATASET!$D85,'R_E_P allocation'!$A$3:$F$983,6,0)</f>
        <v>73301169.611865178</v>
      </c>
      <c r="J85" s="166">
        <f>VLOOKUP(FINAL_DATASET!$D85,'R_E_P allocation'!$A$3:$G$983,7,0)</f>
        <v>61732125.583579309</v>
      </c>
      <c r="K85" s="166">
        <f>VLOOKUP(FINAL_DATASET!$D85,'R_E_P allocation'!$A$3:$T$984,8,0)</f>
        <v>61072085.036799133</v>
      </c>
      <c r="L85" s="166">
        <f>VLOOKUP(FINAL_DATASET!$D85,'R_E_P allocation'!$A$3:$T$984,9,0)</f>
        <v>50969797.779135875</v>
      </c>
      <c r="M85" s="166">
        <f>VLOOKUP($D85,'R_E_P allocation'!$A$3:$T$984,'R_E_P allocation'!J$984,0)</f>
        <v>49374699.791083783</v>
      </c>
      <c r="N85" s="166">
        <f>VLOOKUP($D85,'R_E_P allocation'!$A$3:$T$984,'R_E_P allocation'!K$984,0)</f>
        <v>57579370.476754032</v>
      </c>
      <c r="O85" s="166">
        <f>VLOOKUP($D85,'R_E_P allocation'!$A$3:$T$984,'R_E_P allocation'!L$984,0)</f>
        <v>50713115.344276913</v>
      </c>
      <c r="P85" s="166">
        <f>VLOOKUP($D85,'R_E_P allocation'!$A$3:$T$984,'R_E_P allocation'!M$984,0)</f>
        <v>55131720.115777537</v>
      </c>
      <c r="Q85" s="166">
        <f>VLOOKUP($D85,'R_E_P allocation'!$A$3:$T$984,'R_E_P allocation'!N$984,0)</f>
        <v>44901091.640684806</v>
      </c>
      <c r="R85" s="166">
        <f>VLOOKUP($D85,'R_E_P allocation'!$A$3:$T$984,'R_E_P allocation'!O$984,0)</f>
        <v>41124192.956331573</v>
      </c>
      <c r="S85" s="166">
        <f>VLOOKUP($D85,'R_E_P allocation'!$A$3:$T$984,'R_E_P allocation'!P$984,0)</f>
        <v>632538.85733100271</v>
      </c>
      <c r="T85" s="166">
        <f>VLOOKUP($D85,'R_E_P allocation'!$A$3:$T$984,'R_E_P allocation'!Q$984,0)</f>
        <v>1017562.5096194393</v>
      </c>
      <c r="U85" s="166">
        <f>VLOOKUP($D85,'R_E_P allocation'!$A$3:$T$984,'R_E_P allocation'!R$984,0)</f>
        <v>1255910.4848456141</v>
      </c>
      <c r="V85" s="166">
        <f>VLOOKUP($D85,'R_E_P allocation'!$A$3:$T$984,'R_E_P allocation'!S$984,0)</f>
        <v>-128341.21742947881</v>
      </c>
      <c r="W85" s="166">
        <f>VLOOKUP($D85,'R_E_P allocation'!$A$3:$T$984,'R_E_P allocation'!T$984,0)</f>
        <v>980893.59035387379</v>
      </c>
      <c r="X85" s="163">
        <v>110089</v>
      </c>
      <c r="Y85" s="162" t="s">
        <v>9</v>
      </c>
      <c r="Z85" s="162" t="s">
        <v>9</v>
      </c>
      <c r="AA85" s="162" t="s">
        <v>73</v>
      </c>
    </row>
    <row r="86" spans="1:27" ht="16.5" thickTop="1" thickBot="1">
      <c r="A86" s="161">
        <v>85</v>
      </c>
      <c r="B86" s="162" t="s">
        <v>7</v>
      </c>
      <c r="C86" s="163">
        <v>11</v>
      </c>
      <c r="D86" s="162" t="s">
        <v>129</v>
      </c>
      <c r="E86" s="162" t="str">
        <f>VLOOKUP(Table12[[#This Row],[BRANCH NAME]],'Branch Address-2'!$B$2:$D$981,2,0)</f>
        <v>CDA Avenue, Kotwali, Chittagong 4000</v>
      </c>
      <c r="F86" s="162" t="str">
        <f>VLOOKUP(Table12[[#This Row],[BRANCH NAME]],'Branch Address-2'!$B$2:$D$981,3,0)</f>
        <v>22.355194599912277, 91.82208075436994</v>
      </c>
      <c r="G86" s="164">
        <f>VLOOKUP(FINAL_DATASET!$D86,'R_E_P allocation'!$A$3:$D$983,4,0)</f>
        <v>104640.93</v>
      </c>
      <c r="H86" s="165">
        <f>VLOOKUP(FINAL_DATASET!$D86,'R_E_P allocation'!$A$3:$E$983,5,0)</f>
        <v>3.6849858601633589E-3</v>
      </c>
      <c r="I86" s="166">
        <f>VLOOKUP(FINAL_DATASET!$D86,'R_E_P allocation'!$A$3:$F$983,6,0)</f>
        <v>58328964.346388221</v>
      </c>
      <c r="J86" s="166">
        <f>VLOOKUP(FINAL_DATASET!$D86,'R_E_P allocation'!$A$3:$G$983,7,0)</f>
        <v>49122967.222183384</v>
      </c>
      <c r="K86" s="166">
        <f>VLOOKUP(FINAL_DATASET!$D86,'R_E_P allocation'!$A$3:$T$984,8,0)</f>
        <v>48597743.931420505</v>
      </c>
      <c r="L86" s="166">
        <f>VLOOKUP(FINAL_DATASET!$D86,'R_E_P allocation'!$A$3:$T$984,9,0)</f>
        <v>40558909.675577603</v>
      </c>
      <c r="M86" s="166">
        <f>VLOOKUP($D86,'R_E_P allocation'!$A$3:$T$984,'R_E_P allocation'!J$984,0)</f>
        <v>39289620.056233987</v>
      </c>
      <c r="N86" s="166">
        <f>VLOOKUP($D86,'R_E_P allocation'!$A$3:$T$984,'R_E_P allocation'!K$984,0)</f>
        <v>45818437.351133622</v>
      </c>
      <c r="O86" s="166">
        <f>VLOOKUP($D86,'R_E_P allocation'!$A$3:$T$984,'R_E_P allocation'!L$984,0)</f>
        <v>40354656.173614264</v>
      </c>
      <c r="P86" s="166">
        <f>VLOOKUP($D86,'R_E_P allocation'!$A$3:$T$984,'R_E_P allocation'!M$984,0)</f>
        <v>43870734.314554624</v>
      </c>
      <c r="Q86" s="166">
        <f>VLOOKUP($D86,'R_E_P allocation'!$A$3:$T$984,'R_E_P allocation'!N$984,0)</f>
        <v>35729773.307730056</v>
      </c>
      <c r="R86" s="166">
        <f>VLOOKUP($D86,'R_E_P allocation'!$A$3:$T$984,'R_E_P allocation'!O$984,0)</f>
        <v>32724328.921698049</v>
      </c>
      <c r="S86" s="166">
        <f>VLOOKUP($D86,'R_E_P allocation'!$A$3:$T$984,'R_E_P allocation'!P$984,0)</f>
        <v>503338.98698108894</v>
      </c>
      <c r="T86" s="166">
        <f>VLOOKUP($D86,'R_E_P allocation'!$A$3:$T$984,'R_E_P allocation'!Q$984,0)</f>
        <v>809719.23992609966</v>
      </c>
      <c r="U86" s="166">
        <f>VLOOKUP($D86,'R_E_P allocation'!$A$3:$T$984,'R_E_P allocation'!R$984,0)</f>
        <v>999383.20603491587</v>
      </c>
      <c r="V86" s="166">
        <f>VLOOKUP($D86,'R_E_P allocation'!$A$3:$T$984,'R_E_P allocation'!S$984,0)</f>
        <v>-102126.75098167022</v>
      </c>
      <c r="W86" s="166">
        <f>VLOOKUP($D86,'R_E_P allocation'!$A$3:$T$984,'R_E_P allocation'!T$984,0)</f>
        <v>780540.16821705096</v>
      </c>
      <c r="X86" s="163">
        <v>110090</v>
      </c>
      <c r="Y86" s="162" t="s">
        <v>9</v>
      </c>
      <c r="Z86" s="162" t="s">
        <v>9</v>
      </c>
      <c r="AA86" s="162" t="s">
        <v>126</v>
      </c>
    </row>
    <row r="87" spans="1:27" ht="16.5" thickTop="1" thickBot="1">
      <c r="A87" s="161">
        <v>86</v>
      </c>
      <c r="B87" s="162" t="s">
        <v>7</v>
      </c>
      <c r="C87" s="163">
        <v>11</v>
      </c>
      <c r="D87" s="162" t="s">
        <v>130</v>
      </c>
      <c r="E87" s="162" t="str">
        <f>VLOOKUP(Table12[[#This Row],[BRANCH NAME]],'Branch Address-2'!$B$2:$D$981,2,0)</f>
        <v>Bahaddar Hat, Chandgaon, Chittagong 4212</v>
      </c>
      <c r="F87" s="162" t="str">
        <f>VLOOKUP(Table12[[#This Row],[BRANCH NAME]],'Branch Address-2'!$B$2:$D$981,3,0)</f>
        <v>22.371049341752236, 91.84377216034707</v>
      </c>
      <c r="G87" s="164">
        <f>VLOOKUP(FINAL_DATASET!$D87,'R_E_P allocation'!$A$3:$D$983,4,0)</f>
        <v>178390</v>
      </c>
      <c r="H87" s="165">
        <f>VLOOKUP(FINAL_DATASET!$D87,'R_E_P allocation'!$A$3:$E$983,5,0)</f>
        <v>6.282098482826382E-3</v>
      </c>
      <c r="I87" s="166">
        <f>VLOOKUP(FINAL_DATASET!$D87,'R_E_P allocation'!$A$3:$F$983,6,0)</f>
        <v>99438183.029835418</v>
      </c>
      <c r="J87" s="166">
        <f>VLOOKUP(FINAL_DATASET!$D87,'R_E_P allocation'!$A$3:$G$983,7,0)</f>
        <v>83743962.546637282</v>
      </c>
      <c r="K87" s="166">
        <f>VLOOKUP(FINAL_DATASET!$D87,'R_E_P allocation'!$A$3:$T$984,8,0)</f>
        <v>82848571.203697294</v>
      </c>
      <c r="L87" s="166">
        <f>VLOOKUP(FINAL_DATASET!$D87,'R_E_P allocation'!$A$3:$T$984,9,0)</f>
        <v>69144109.260365799</v>
      </c>
      <c r="M87" s="166">
        <f>VLOOKUP($D87,'R_E_P allocation'!$A$3:$T$984,'R_E_P allocation'!J$984,0)</f>
        <v>66980246.848260827</v>
      </c>
      <c r="N87" s="166">
        <f>VLOOKUP($D87,'R_E_P allocation'!$A$3:$T$984,'R_E_P allocation'!K$984,0)</f>
        <v>78110458.680639848</v>
      </c>
      <c r="O87" s="166">
        <f>VLOOKUP($D87,'R_E_P allocation'!$A$3:$T$984,'R_E_P allocation'!L$984,0)</f>
        <v>68795901.515889138</v>
      </c>
      <c r="P87" s="166">
        <f>VLOOKUP($D87,'R_E_P allocation'!$A$3:$T$984,'R_E_P allocation'!M$984,0)</f>
        <v>74790049.117237389</v>
      </c>
      <c r="Q87" s="166">
        <f>VLOOKUP($D87,'R_E_P allocation'!$A$3:$T$984,'R_E_P allocation'!N$984,0)</f>
        <v>60911483.301667571</v>
      </c>
      <c r="R87" s="166">
        <f>VLOOKUP($D87,'R_E_P allocation'!$A$3:$T$984,'R_E_P allocation'!O$984,0)</f>
        <v>55787855.061510973</v>
      </c>
      <c r="S87" s="166">
        <f>VLOOKUP($D87,'R_E_P allocation'!$A$3:$T$984,'R_E_P allocation'!P$984,0)</f>
        <v>858083.37031748914</v>
      </c>
      <c r="T87" s="166">
        <f>VLOOKUP($D87,'R_E_P allocation'!$A$3:$T$984,'R_E_P allocation'!Q$984,0)</f>
        <v>1380394.9870324829</v>
      </c>
      <c r="U87" s="166">
        <f>VLOOKUP($D87,'R_E_P allocation'!$A$3:$T$984,'R_E_P allocation'!R$984,0)</f>
        <v>1703730.7497608121</v>
      </c>
      <c r="V87" s="166">
        <f>VLOOKUP($D87,'R_E_P allocation'!$A$3:$T$984,'R_E_P allocation'!S$984,0)</f>
        <v>-174103.87223833115</v>
      </c>
      <c r="W87" s="166">
        <f>VLOOKUP($D87,'R_E_P allocation'!$A$3:$T$984,'R_E_P allocation'!T$984,0)</f>
        <v>1330651.0235358167</v>
      </c>
      <c r="X87" s="163">
        <v>110091</v>
      </c>
      <c r="Y87" s="162" t="s">
        <v>9</v>
      </c>
      <c r="Z87" s="162" t="s">
        <v>9</v>
      </c>
      <c r="AA87" s="162" t="s">
        <v>131</v>
      </c>
    </row>
    <row r="88" spans="1:27" ht="16.5" thickTop="1" thickBot="1">
      <c r="A88" s="161">
        <v>87</v>
      </c>
      <c r="B88" s="162" t="s">
        <v>7</v>
      </c>
      <c r="C88" s="163">
        <v>11</v>
      </c>
      <c r="D88" s="162" t="s">
        <v>132</v>
      </c>
      <c r="E88" s="162" t="str">
        <f>VLOOKUP(Table12[[#This Row],[BRANCH NAME]],'Branch Address-2'!$B$2:$D$981,2,0)</f>
        <v>Artillery Road, Halishahar, Chittagong 4216</v>
      </c>
      <c r="F88" s="162" t="str">
        <f>VLOOKUP(Table12[[#This Row],[BRANCH NAME]],'Branch Address-2'!$B$2:$D$981,3,0)</f>
        <v>22.351835039003547, 91.79459115748232</v>
      </c>
      <c r="G88" s="164">
        <f>VLOOKUP(FINAL_DATASET!$D88,'R_E_P allocation'!$A$3:$D$983,4,0)</f>
        <v>57471.94</v>
      </c>
      <c r="H88" s="165">
        <f>VLOOKUP(FINAL_DATASET!$D88,'R_E_P allocation'!$A$3:$E$983,5,0)</f>
        <v>2.0239048549755526E-3</v>
      </c>
      <c r="I88" s="166">
        <f>VLOOKUP(FINAL_DATASET!$D88,'R_E_P allocation'!$A$3:$F$983,6,0)</f>
        <v>32036018.211781595</v>
      </c>
      <c r="J88" s="166">
        <f>VLOOKUP(FINAL_DATASET!$D88,'R_E_P allocation'!$A$3:$G$983,7,0)</f>
        <v>26979808.2338841</v>
      </c>
      <c r="K88" s="166">
        <f>VLOOKUP(FINAL_DATASET!$D88,'R_E_P allocation'!$A$3:$T$984,8,0)</f>
        <v>26691339.835779015</v>
      </c>
      <c r="L88" s="166">
        <f>VLOOKUP(FINAL_DATASET!$D88,'R_E_P allocation'!$A$3:$T$984,9,0)</f>
        <v>22276170.742559489</v>
      </c>
      <c r="M88" s="166">
        <f>VLOOKUP($D88,'R_E_P allocation'!$A$3:$T$984,'R_E_P allocation'!J$984,0)</f>
        <v>21579038.780472197</v>
      </c>
      <c r="N88" s="166">
        <f>VLOOKUP($D88,'R_E_P allocation'!$A$3:$T$984,'R_E_P allocation'!K$984,0)</f>
        <v>25164861.229139592</v>
      </c>
      <c r="O88" s="166">
        <f>VLOOKUP($D88,'R_E_P allocation'!$A$3:$T$984,'R_E_P allocation'!L$984,0)</f>
        <v>22163988.587740846</v>
      </c>
      <c r="P88" s="166">
        <f>VLOOKUP($D88,'R_E_P allocation'!$A$3:$T$984,'R_E_P allocation'!M$984,0)</f>
        <v>24095124.252833232</v>
      </c>
      <c r="Q88" s="166">
        <f>VLOOKUP($D88,'R_E_P allocation'!$A$3:$T$984,'R_E_P allocation'!N$984,0)</f>
        <v>19623864.082204387</v>
      </c>
      <c r="R88" s="166">
        <f>VLOOKUP($D88,'R_E_P allocation'!$A$3:$T$984,'R_E_P allocation'!O$984,0)</f>
        <v>17973183.804158609</v>
      </c>
      <c r="S88" s="166">
        <f>VLOOKUP($D88,'R_E_P allocation'!$A$3:$T$984,'R_E_P allocation'!P$984,0)</f>
        <v>276448.88151737495</v>
      </c>
      <c r="T88" s="166">
        <f>VLOOKUP($D88,'R_E_P allocation'!$A$3:$T$984,'R_E_P allocation'!Q$984,0)</f>
        <v>444722.11374534236</v>
      </c>
      <c r="U88" s="166">
        <f>VLOOKUP($D88,'R_E_P allocation'!$A$3:$T$984,'R_E_P allocation'!R$984,0)</f>
        <v>548891.25750551256</v>
      </c>
      <c r="V88" s="166">
        <f>VLOOKUP($D88,'R_E_P allocation'!$A$3:$T$984,'R_E_P allocation'!S$984,0)</f>
        <v>-56091.077409322454</v>
      </c>
      <c r="W88" s="166">
        <f>VLOOKUP($D88,'R_E_P allocation'!$A$3:$T$984,'R_E_P allocation'!T$984,0)</f>
        <v>428696.09162839304</v>
      </c>
      <c r="X88" s="163">
        <v>110092</v>
      </c>
      <c r="Y88" s="162" t="s">
        <v>9</v>
      </c>
      <c r="Z88" s="162" t="s">
        <v>9</v>
      </c>
      <c r="AA88" s="162" t="s">
        <v>95</v>
      </c>
    </row>
    <row r="89" spans="1:27" ht="16.5" thickTop="1" thickBot="1">
      <c r="A89" s="161">
        <v>88</v>
      </c>
      <c r="B89" s="162" t="s">
        <v>7</v>
      </c>
      <c r="C89" s="163">
        <v>11</v>
      </c>
      <c r="D89" s="162" t="s">
        <v>133</v>
      </c>
      <c r="E89" s="162" t="str">
        <f>VLOOKUP(Table12[[#This Row],[BRANCH NAME]],'Branch Address-2'!$B$2:$D$981,2,0)</f>
        <v>Bay Shopping Centre, Chittagong</v>
      </c>
      <c r="F89" s="162" t="str">
        <f>VLOOKUP(Table12[[#This Row],[BRANCH NAME]],'Branch Address-2'!$B$2:$D$981,3,0)</f>
        <v>22.29295401831479, 91.78199291018761</v>
      </c>
      <c r="G89" s="164">
        <f>VLOOKUP(FINAL_DATASET!$D89,'R_E_P allocation'!$A$3:$D$983,4,0)</f>
        <v>256168</v>
      </c>
      <c r="H89" s="165">
        <f>VLOOKUP(FINAL_DATASET!$D89,'R_E_P allocation'!$A$3:$E$983,5,0)</f>
        <v>9.0210920127174656E-3</v>
      </c>
      <c r="I89" s="166">
        <f>VLOOKUP(FINAL_DATASET!$D89,'R_E_P allocation'!$A$3:$F$983,6,0)</f>
        <v>142793208.53403711</v>
      </c>
      <c r="J89" s="166">
        <f>VLOOKUP(FINAL_DATASET!$D89,'R_E_P allocation'!$A$3:$G$983,7,0)</f>
        <v>120256311.43924537</v>
      </c>
      <c r="K89" s="166">
        <f>VLOOKUP(FINAL_DATASET!$D89,'R_E_P allocation'!$A$3:$T$984,8,0)</f>
        <v>118970529.67155519</v>
      </c>
      <c r="L89" s="166">
        <f>VLOOKUP(FINAL_DATASET!$D89,'R_E_P allocation'!$A$3:$T$984,9,0)</f>
        <v>99290925.393852726</v>
      </c>
      <c r="M89" s="166">
        <f>VLOOKUP($D89,'R_E_P allocation'!$A$3:$T$984,'R_E_P allocation'!J$984,0)</f>
        <v>96183619.45526813</v>
      </c>
      <c r="N89" s="166">
        <f>VLOOKUP($D89,'R_E_P allocation'!$A$3:$T$984,'R_E_P allocation'!K$984,0)</f>
        <v>112166601.15086131</v>
      </c>
      <c r="O89" s="166">
        <f>VLOOKUP($D89,'R_E_P allocation'!$A$3:$T$984,'R_E_P allocation'!L$984,0)</f>
        <v>98790899.150862098</v>
      </c>
      <c r="P89" s="166">
        <f>VLOOKUP($D89,'R_E_P allocation'!$A$3:$T$984,'R_E_P allocation'!M$984,0)</f>
        <v>107398493.76234357</v>
      </c>
      <c r="Q89" s="166">
        <f>VLOOKUP($D89,'R_E_P allocation'!$A$3:$T$984,'R_E_P allocation'!N$984,0)</f>
        <v>87468876.363145798</v>
      </c>
      <c r="R89" s="166">
        <f>VLOOKUP($D89,'R_E_P allocation'!$A$3:$T$984,'R_E_P allocation'!O$984,0)</f>
        <v>80111347.359140888</v>
      </c>
      <c r="S89" s="166">
        <f>VLOOKUP($D89,'R_E_P allocation'!$A$3:$T$984,'R_E_P allocation'!P$984,0)</f>
        <v>1232207.5273697549</v>
      </c>
      <c r="T89" s="166">
        <f>VLOOKUP($D89,'R_E_P allocation'!$A$3:$T$984,'R_E_P allocation'!Q$984,0)</f>
        <v>1982246.891855693</v>
      </c>
      <c r="U89" s="166">
        <f>VLOOKUP($D89,'R_E_P allocation'!$A$3:$T$984,'R_E_P allocation'!R$984,0)</f>
        <v>2446556.9746327018</v>
      </c>
      <c r="V89" s="166">
        <f>VLOOKUP($D89,'R_E_P allocation'!$A$3:$T$984,'R_E_P allocation'!S$984,0)</f>
        <v>-250013.1214953126</v>
      </c>
      <c r="W89" s="166">
        <f>VLOOKUP($D89,'R_E_P allocation'!$A$3:$T$984,'R_E_P allocation'!T$984,0)</f>
        <v>1910814.5714284605</v>
      </c>
      <c r="X89" s="163">
        <v>110093</v>
      </c>
      <c r="Y89" s="162" t="s">
        <v>9</v>
      </c>
      <c r="Z89" s="162" t="s">
        <v>9</v>
      </c>
      <c r="AA89" s="162" t="s">
        <v>134</v>
      </c>
    </row>
    <row r="90" spans="1:27" ht="16.5" thickTop="1" thickBot="1">
      <c r="A90" s="161">
        <v>89</v>
      </c>
      <c r="B90" s="162" t="s">
        <v>7</v>
      </c>
      <c r="C90" s="163">
        <v>11</v>
      </c>
      <c r="D90" s="162" t="s">
        <v>135</v>
      </c>
      <c r="E90" s="162" t="str">
        <f>VLOOKUP(Table12[[#This Row],[BRANCH NAME]],'Branch Address-2'!$B$2:$D$981,2,0)</f>
        <v>Dhaka Trunk Road, Sitakunda, Chittagong 4310</v>
      </c>
      <c r="F90" s="162" t="str">
        <f>VLOOKUP(Table12[[#This Row],[BRANCH NAME]],'Branch Address-2'!$B$2:$D$981,3,0)</f>
        <v>22.358540635876846, 91.78302269484395</v>
      </c>
      <c r="G90" s="164">
        <f>VLOOKUP(FINAL_DATASET!$D90,'R_E_P allocation'!$A$3:$D$983,4,0)</f>
        <v>93079.679999999993</v>
      </c>
      <c r="H90" s="165">
        <f>VLOOKUP(FINAL_DATASET!$D90,'R_E_P allocation'!$A$3:$E$983,5,0)</f>
        <v>3.2778503083691073E-3</v>
      </c>
      <c r="I90" s="166">
        <f>VLOOKUP(FINAL_DATASET!$D90,'R_E_P allocation'!$A$3:$F$983,6,0)</f>
        <v>51884490.47703632</v>
      </c>
      <c r="J90" s="166">
        <f>VLOOKUP(FINAL_DATASET!$D90,'R_E_P allocation'!$A$3:$G$983,7,0)</f>
        <v>43695617.667879269</v>
      </c>
      <c r="K90" s="166">
        <f>VLOOKUP(FINAL_DATASET!$D90,'R_E_P allocation'!$A$3:$T$984,8,0)</f>
        <v>43228423.656580292</v>
      </c>
      <c r="L90" s="166">
        <f>VLOOKUP(FINAL_DATASET!$D90,'R_E_P allocation'!$A$3:$T$984,9,0)</f>
        <v>36077759.761420958</v>
      </c>
      <c r="M90" s="166">
        <f>VLOOKUP($D90,'R_E_P allocation'!$A$3:$T$984,'R_E_P allocation'!J$984,0)</f>
        <v>34948707.56744843</v>
      </c>
      <c r="N90" s="166">
        <f>VLOOKUP($D90,'R_E_P allocation'!$A$3:$T$984,'R_E_P allocation'!K$984,0)</f>
        <v>40756188.680123203</v>
      </c>
      <c r="O90" s="166">
        <f>VLOOKUP($D90,'R_E_P allocation'!$A$3:$T$984,'R_E_P allocation'!L$984,0)</f>
        <v>35896073.201471351</v>
      </c>
      <c r="P90" s="166">
        <f>VLOOKUP($D90,'R_E_P allocation'!$A$3:$T$984,'R_E_P allocation'!M$984,0)</f>
        <v>39023677.5548895</v>
      </c>
      <c r="Q90" s="166">
        <f>VLOOKUP($D90,'R_E_P allocation'!$A$3:$T$984,'R_E_P allocation'!N$984,0)</f>
        <v>31782170.37975537</v>
      </c>
      <c r="R90" s="166">
        <f>VLOOKUP($D90,'R_E_P allocation'!$A$3:$T$984,'R_E_P allocation'!O$984,0)</f>
        <v>29108782.426211227</v>
      </c>
      <c r="S90" s="166">
        <f>VLOOKUP($D90,'R_E_P allocation'!$A$3:$T$984,'R_E_P allocation'!P$984,0)</f>
        <v>447727.59416151902</v>
      </c>
      <c r="T90" s="166">
        <f>VLOOKUP($D90,'R_E_P allocation'!$A$3:$T$984,'R_E_P allocation'!Q$984,0)</f>
        <v>720257.43408592197</v>
      </c>
      <c r="U90" s="166">
        <f>VLOOKUP($D90,'R_E_P allocation'!$A$3:$T$984,'R_E_P allocation'!R$984,0)</f>
        <v>888966.38261055236</v>
      </c>
      <c r="V90" s="166">
        <f>VLOOKUP($D90,'R_E_P allocation'!$A$3:$T$984,'R_E_P allocation'!S$984,0)</f>
        <v>-90843.279974800971</v>
      </c>
      <c r="W90" s="166">
        <f>VLOOKUP($D90,'R_E_P allocation'!$A$3:$T$984,'R_E_P allocation'!T$984,0)</f>
        <v>694302.21123597887</v>
      </c>
      <c r="X90" s="163">
        <v>110094</v>
      </c>
      <c r="Y90" s="162" t="s">
        <v>9</v>
      </c>
      <c r="Z90" s="162" t="s">
        <v>9</v>
      </c>
      <c r="AA90" s="162" t="s">
        <v>74</v>
      </c>
    </row>
    <row r="91" spans="1:27" ht="16.5" thickTop="1" thickBot="1">
      <c r="A91" s="161">
        <v>90</v>
      </c>
      <c r="B91" s="162" t="s">
        <v>7</v>
      </c>
      <c r="C91" s="163">
        <v>11</v>
      </c>
      <c r="D91" s="162" t="s">
        <v>136</v>
      </c>
      <c r="E91" s="162" t="str">
        <f>VLOOKUP(Table12[[#This Row],[BRANCH NAME]],'Branch Address-2'!$B$2:$D$981,2,0)</f>
        <v>Fakirhat Bazar, Raozan, Chittagong 4340</v>
      </c>
      <c r="F91" s="162" t="str">
        <f>VLOOKUP(Table12[[#This Row],[BRANCH NAME]],'Branch Address-2'!$B$2:$D$981,3,0)</f>
        <v>22.38949933231799, 91.76129594746764</v>
      </c>
      <c r="G91" s="164">
        <f>VLOOKUP(FINAL_DATASET!$D91,'R_E_P allocation'!$A$3:$D$983,4,0)</f>
        <v>106537.2</v>
      </c>
      <c r="H91" s="165">
        <f>VLOOKUP(FINAL_DATASET!$D91,'R_E_P allocation'!$A$3:$E$983,5,0)</f>
        <v>3.7517640141519746E-3</v>
      </c>
      <c r="I91" s="166">
        <f>VLOOKUP(FINAL_DATASET!$D91,'R_E_P allocation'!$A$3:$F$983,6,0)</f>
        <v>59385983.480498798</v>
      </c>
      <c r="J91" s="166">
        <f>VLOOKUP(FINAL_DATASET!$D91,'R_E_P allocation'!$A$3:$G$983,7,0)</f>
        <v>50013158.173796766</v>
      </c>
      <c r="K91" s="166">
        <f>VLOOKUP(FINAL_DATASET!$D91,'R_E_P allocation'!$A$3:$T$984,8,0)</f>
        <v>49478416.951861307</v>
      </c>
      <c r="L91" s="166">
        <f>VLOOKUP(FINAL_DATASET!$D91,'R_E_P allocation'!$A$3:$T$984,9,0)</f>
        <v>41293905.471682511</v>
      </c>
      <c r="M91" s="166">
        <f>VLOOKUP($D91,'R_E_P allocation'!$A$3:$T$984,'R_E_P allocation'!J$984,0)</f>
        <v>40001614.18533849</v>
      </c>
      <c r="N91" s="166">
        <f>VLOOKUP($D91,'R_E_P allocation'!$A$3:$T$984,'R_E_P allocation'!K$984,0)</f>
        <v>46648744.652452841</v>
      </c>
      <c r="O91" s="166">
        <f>VLOOKUP($D91,'R_E_P allocation'!$A$3:$T$984,'R_E_P allocation'!L$984,0)</f>
        <v>41085950.552040942</v>
      </c>
      <c r="P91" s="166">
        <f>VLOOKUP($D91,'R_E_P allocation'!$A$3:$T$984,'R_E_P allocation'!M$984,0)</f>
        <v>44665745.954442196</v>
      </c>
      <c r="Q91" s="166">
        <f>VLOOKUP($D91,'R_E_P allocation'!$A$3:$T$984,'R_E_P allocation'!N$984,0)</f>
        <v>36377257.014442615</v>
      </c>
      <c r="R91" s="166">
        <f>VLOOKUP($D91,'R_E_P allocation'!$A$3:$T$984,'R_E_P allocation'!O$984,0)</f>
        <v>33317348.911145277</v>
      </c>
      <c r="S91" s="166">
        <f>VLOOKUP($D91,'R_E_P allocation'!$A$3:$T$984,'R_E_P allocation'!P$984,0)</f>
        <v>512460.33768814616</v>
      </c>
      <c r="T91" s="166">
        <f>VLOOKUP($D91,'R_E_P allocation'!$A$3:$T$984,'R_E_P allocation'!Q$984,0)</f>
        <v>824392.71715049609</v>
      </c>
      <c r="U91" s="166">
        <f>VLOOKUP($D91,'R_E_P allocation'!$A$3:$T$984,'R_E_P allocation'!R$984,0)</f>
        <v>1017493.7139605222</v>
      </c>
      <c r="V91" s="166">
        <f>VLOOKUP($D91,'R_E_P allocation'!$A$3:$T$984,'R_E_P allocation'!S$984,0)</f>
        <v>-103977.45982078329</v>
      </c>
      <c r="W91" s="166">
        <f>VLOOKUP($D91,'R_E_P allocation'!$A$3:$T$984,'R_E_P allocation'!T$984,0)</f>
        <v>794684.87148741516</v>
      </c>
      <c r="X91" s="163">
        <v>110095</v>
      </c>
      <c r="Y91" s="162" t="s">
        <v>9</v>
      </c>
      <c r="Z91" s="162" t="s">
        <v>9</v>
      </c>
      <c r="AA91" s="162" t="s">
        <v>66</v>
      </c>
    </row>
    <row r="92" spans="1:27" ht="16.5" thickTop="1" thickBot="1">
      <c r="A92" s="161">
        <v>91</v>
      </c>
      <c r="B92" s="162" t="s">
        <v>7</v>
      </c>
      <c r="C92" s="163">
        <v>11</v>
      </c>
      <c r="D92" s="162" t="s">
        <v>137</v>
      </c>
      <c r="E92" s="162" t="str">
        <f>VLOOKUP(Table12[[#This Row],[BRANCH NAME]],'Branch Address-2'!$B$2:$D$981,2,0)</f>
        <v>Jamal Khan Road, Rahmatganj, Kotwali, Chittagong 4000</v>
      </c>
      <c r="F92" s="162" t="str">
        <f>VLOOKUP(Table12[[#This Row],[BRANCH NAME]],'Branch Address-2'!$B$2:$D$981,3,0)</f>
        <v>22.34704828490389, 91.83397122949879</v>
      </c>
      <c r="G92" s="164">
        <f>VLOOKUP(FINAL_DATASET!$D92,'R_E_P allocation'!$A$3:$D$983,4,0)</f>
        <v>45276</v>
      </c>
      <c r="H92" s="165">
        <f>VLOOKUP(FINAL_DATASET!$D92,'R_E_P allocation'!$A$3:$E$983,5,0)</f>
        <v>1.5944183581391741E-3</v>
      </c>
      <c r="I92" s="166">
        <f>VLOOKUP(FINAL_DATASET!$D92,'R_E_P allocation'!$A$3:$F$983,6,0)</f>
        <v>25237755.338633489</v>
      </c>
      <c r="J92" s="166">
        <f>VLOOKUP(FINAL_DATASET!$D92,'R_E_P allocation'!$A$3:$G$983,7,0)</f>
        <v>21254507.810199842</v>
      </c>
      <c r="K92" s="166">
        <f>VLOOKUP(FINAL_DATASET!$D92,'R_E_P allocation'!$A$3:$T$984,8,0)</f>
        <v>21027254.385439761</v>
      </c>
      <c r="L92" s="166">
        <f>VLOOKUP(FINAL_DATASET!$D92,'R_E_P allocation'!$A$3:$T$984,9,0)</f>
        <v>17549014.46758407</v>
      </c>
      <c r="M92" s="166">
        <f>VLOOKUP($D92,'R_E_P allocation'!$A$3:$T$984,'R_E_P allocation'!J$984,0)</f>
        <v>16999818.69108054</v>
      </c>
      <c r="N92" s="166">
        <f>VLOOKUP($D92,'R_E_P allocation'!$A$3:$T$984,'R_E_P allocation'!K$984,0)</f>
        <v>19824705.012750994</v>
      </c>
      <c r="O92" s="166">
        <f>VLOOKUP($D92,'R_E_P allocation'!$A$3:$T$984,'R_E_P allocation'!L$984,0)</f>
        <v>17460638.135732926</v>
      </c>
      <c r="P92" s="166">
        <f>VLOOKUP($D92,'R_E_P allocation'!$A$3:$T$984,'R_E_P allocation'!M$984,0)</f>
        <v>18981973.562599026</v>
      </c>
      <c r="Q92" s="166">
        <f>VLOOKUP($D92,'R_E_P allocation'!$A$3:$T$984,'R_E_P allocation'!N$984,0)</f>
        <v>15459545.478817765</v>
      </c>
      <c r="R92" s="166">
        <f>VLOOKUP($D92,'R_E_P allocation'!$A$3:$T$984,'R_E_P allocation'!O$984,0)</f>
        <v>14159150.88157952</v>
      </c>
      <c r="S92" s="166">
        <f>VLOOKUP($D92,'R_E_P allocation'!$A$3:$T$984,'R_E_P allocation'!P$984,0)</f>
        <v>217784.53206174471</v>
      </c>
      <c r="T92" s="166">
        <f>VLOOKUP($D92,'R_E_P allocation'!$A$3:$T$984,'R_E_P allocation'!Q$984,0)</f>
        <v>350349.02983845893</v>
      </c>
      <c r="U92" s="166">
        <f>VLOOKUP($D92,'R_E_P allocation'!$A$3:$T$984,'R_E_P allocation'!R$984,0)</f>
        <v>432412.76655737724</v>
      </c>
      <c r="V92" s="166">
        <f>VLOOKUP($D92,'R_E_P allocation'!$A$3:$T$984,'R_E_P allocation'!S$984,0)</f>
        <v>-44188.165925571397</v>
      </c>
      <c r="W92" s="166">
        <f>VLOOKUP($D92,'R_E_P allocation'!$A$3:$T$984,'R_E_P allocation'!T$984,0)</f>
        <v>337723.83957400994</v>
      </c>
      <c r="X92" s="163">
        <v>110096</v>
      </c>
      <c r="Y92" s="162" t="s">
        <v>9</v>
      </c>
      <c r="Z92" s="162" t="s">
        <v>9</v>
      </c>
      <c r="AA92" s="162" t="s">
        <v>70</v>
      </c>
    </row>
    <row r="93" spans="1:27" ht="16.5" thickTop="1" thickBot="1">
      <c r="A93" s="161">
        <v>92</v>
      </c>
      <c r="B93" s="162" t="s">
        <v>7</v>
      </c>
      <c r="C93" s="163">
        <v>11</v>
      </c>
      <c r="D93" s="162" t="s">
        <v>120</v>
      </c>
      <c r="E93" s="162" t="str">
        <f>VLOOKUP(Table12[[#This Row],[BRANCH NAME]],'Branch Address-2'!$B$2:$D$981,2,0)</f>
        <v>Hathazari Bus Station, Hathazari, Chittagong 4330</v>
      </c>
      <c r="F93" s="162" t="str">
        <f>VLOOKUP(Table12[[#This Row],[BRANCH NAME]],'Branch Address-2'!$B$2:$D$981,3,0)</f>
        <v>22.346305476013164, 91.83124471378957</v>
      </c>
      <c r="G93" s="164">
        <f>VLOOKUP(FINAL_DATASET!$D93,'R_E_P allocation'!$A$3:$D$983,4,0)</f>
        <v>498179</v>
      </c>
      <c r="H93" s="165">
        <f>VLOOKUP(FINAL_DATASET!$D93,'R_E_P allocation'!$A$3:$E$983,5,0)</f>
        <v>1.7543637760389953E-2</v>
      </c>
      <c r="I93" s="166">
        <f>VLOOKUP(FINAL_DATASET!$D93,'R_E_P allocation'!$A$3:$F$983,6,0)</f>
        <v>277695019.80839944</v>
      </c>
      <c r="J93" s="166">
        <f>VLOOKUP(FINAL_DATASET!$D93,'R_E_P allocation'!$A$3:$G$983,7,0)</f>
        <v>233866716.28186116</v>
      </c>
      <c r="K93" s="166">
        <f>VLOOKUP(FINAL_DATASET!$D93,'R_E_P allocation'!$A$3:$T$984,8,0)</f>
        <v>231366210.85087007</v>
      </c>
      <c r="L93" s="166">
        <f>VLOOKUP(FINAL_DATASET!$D93,'R_E_P allocation'!$A$3:$T$984,9,0)</f>
        <v>193094586.05986753</v>
      </c>
      <c r="M93" s="166">
        <f>VLOOKUP($D93,'R_E_P allocation'!$A$3:$T$984,'R_E_P allocation'!J$984,0)</f>
        <v>187051697.93497241</v>
      </c>
      <c r="N93" s="166">
        <f>VLOOKUP($D93,'R_E_P allocation'!$A$3:$T$984,'R_E_P allocation'!K$984,0)</f>
        <v>218134369.61187553</v>
      </c>
      <c r="O93" s="166">
        <f>VLOOKUP($D93,'R_E_P allocation'!$A$3:$T$984,'R_E_P allocation'!L$984,0)</f>
        <v>192122167.28114879</v>
      </c>
      <c r="P93" s="166">
        <f>VLOOKUP($D93,'R_E_P allocation'!$A$3:$T$984,'R_E_P allocation'!M$984,0)</f>
        <v>208861661.97195023</v>
      </c>
      <c r="Q93" s="166">
        <f>VLOOKUP($D93,'R_E_P allocation'!$A$3:$T$984,'R_E_P allocation'!N$984,0)</f>
        <v>170103827.79158834</v>
      </c>
      <c r="R93" s="166">
        <f>VLOOKUP($D93,'R_E_P allocation'!$A$3:$T$984,'R_E_P allocation'!O$984,0)</f>
        <v>155795380.04758379</v>
      </c>
      <c r="S93" s="166">
        <f>VLOOKUP($D93,'R_E_P allocation'!$A$3:$T$984,'R_E_P allocation'!P$984,0)</f>
        <v>2396317.7046997948</v>
      </c>
      <c r="T93" s="166">
        <f>VLOOKUP($D93,'R_E_P allocation'!$A$3:$T$984,'R_E_P allocation'!Q$984,0)</f>
        <v>3854945.8727779309</v>
      </c>
      <c r="U93" s="166">
        <f>VLOOKUP($D93,'R_E_P allocation'!$A$3:$T$984,'R_E_P allocation'!R$984,0)</f>
        <v>4757906.1673024911</v>
      </c>
      <c r="V93" s="166">
        <f>VLOOKUP($D93,'R_E_P allocation'!$A$3:$T$984,'R_E_P allocation'!S$984,0)</f>
        <v>-486209.38935937866</v>
      </c>
      <c r="W93" s="166">
        <f>VLOOKUP($D93,'R_E_P allocation'!$A$3:$T$984,'R_E_P allocation'!T$984,0)</f>
        <v>3716028.9043895369</v>
      </c>
      <c r="X93" s="163">
        <v>110097</v>
      </c>
      <c r="Y93" s="162" t="s">
        <v>9</v>
      </c>
      <c r="Z93" s="162" t="s">
        <v>9</v>
      </c>
      <c r="AA93" s="162" t="s">
        <v>120</v>
      </c>
    </row>
    <row r="94" spans="1:27" ht="16.5" thickTop="1" thickBot="1">
      <c r="A94" s="161">
        <v>93</v>
      </c>
      <c r="B94" s="162" t="s">
        <v>7</v>
      </c>
      <c r="C94" s="163">
        <v>11</v>
      </c>
      <c r="D94" s="162" t="s">
        <v>138</v>
      </c>
      <c r="E94" s="162" t="str">
        <f>VLOOKUP(Table12[[#This Row],[BRANCH NAME]],'Branch Address-2'!$B$2:$D$981,2,0)</f>
        <v>N/A</v>
      </c>
      <c r="F94" s="162">
        <f>VLOOKUP(Table12[[#This Row],[BRANCH NAME]],'Branch Address-2'!$B$2:$D$981,3,0)</f>
        <v>0</v>
      </c>
      <c r="G94" s="164">
        <f>VLOOKUP(FINAL_DATASET!$D94,'R_E_P allocation'!$A$3:$D$983,4,0)</f>
        <v>43357.05</v>
      </c>
      <c r="H94" s="165">
        <f>VLOOKUP(FINAL_DATASET!$D94,'R_E_P allocation'!$A$3:$E$983,5,0)</f>
        <v>1.5268415159192085E-3</v>
      </c>
      <c r="I94" s="166">
        <f>VLOOKUP(FINAL_DATASET!$D94,'R_E_P allocation'!$A$3:$F$983,6,0)</f>
        <v>24168093.915206715</v>
      </c>
      <c r="J94" s="166">
        <f>VLOOKUP(FINAL_DATASET!$D94,'R_E_P allocation'!$A$3:$G$983,7,0)</f>
        <v>20353669.888069291</v>
      </c>
      <c r="K94" s="166">
        <f>VLOOKUP(FINAL_DATASET!$D94,'R_E_P allocation'!$A$3:$T$984,8,0)</f>
        <v>20136048.232004397</v>
      </c>
      <c r="L94" s="166">
        <f>VLOOKUP(FINAL_DATASET!$D94,'R_E_P allocation'!$A$3:$T$984,9,0)</f>
        <v>16805227.885011174</v>
      </c>
      <c r="M94" s="166">
        <f>VLOOKUP($D94,'R_E_P allocation'!$A$3:$T$984,'R_E_P allocation'!J$984,0)</f>
        <v>16279308.88285435</v>
      </c>
      <c r="N94" s="166">
        <f>VLOOKUP($D94,'R_E_P allocation'!$A$3:$T$984,'R_E_P allocation'!K$984,0)</f>
        <v>18984466.968661003</v>
      </c>
      <c r="O94" s="166">
        <f>VLOOKUP($D94,'R_E_P allocation'!$A$3:$T$984,'R_E_P allocation'!L$984,0)</f>
        <v>16720597.240985937</v>
      </c>
      <c r="P94" s="166">
        <f>VLOOKUP($D94,'R_E_P allocation'!$A$3:$T$984,'R_E_P allocation'!M$984,0)</f>
        <v>18177453.327420358</v>
      </c>
      <c r="Q94" s="166">
        <f>VLOOKUP($D94,'R_E_P allocation'!$A$3:$T$984,'R_E_P allocation'!N$984,0)</f>
        <v>14804317.65841452</v>
      </c>
      <c r="R94" s="166">
        <f>VLOOKUP($D94,'R_E_P allocation'!$A$3:$T$984,'R_E_P allocation'!O$984,0)</f>
        <v>13559038.182043189</v>
      </c>
      <c r="S94" s="166">
        <f>VLOOKUP($D94,'R_E_P allocation'!$A$3:$T$984,'R_E_P allocation'!P$984,0)</f>
        <v>208554.08706218901</v>
      </c>
      <c r="T94" s="166">
        <f>VLOOKUP($D94,'R_E_P allocation'!$A$3:$T$984,'R_E_P allocation'!Q$984,0)</f>
        <v>335500.05310004321</v>
      </c>
      <c r="U94" s="166">
        <f>VLOOKUP($D94,'R_E_P allocation'!$A$3:$T$984,'R_E_P allocation'!R$984,0)</f>
        <v>414085.6511234768</v>
      </c>
      <c r="V94" s="166">
        <f>VLOOKUP($D94,'R_E_P allocation'!$A$3:$T$984,'R_E_P allocation'!S$984,0)</f>
        <v>-42315.32201261806</v>
      </c>
      <c r="W94" s="166">
        <f>VLOOKUP($D94,'R_E_P allocation'!$A$3:$T$984,'R_E_P allocation'!T$984,0)</f>
        <v>323409.96109643806</v>
      </c>
      <c r="X94" s="163">
        <v>110098</v>
      </c>
      <c r="Y94" s="162" t="s">
        <v>9</v>
      </c>
      <c r="Z94" s="162" t="s">
        <v>9</v>
      </c>
      <c r="AA94" s="162" t="s">
        <v>101</v>
      </c>
    </row>
    <row r="95" spans="1:27" ht="16.5" thickTop="1" thickBot="1">
      <c r="A95" s="161">
        <v>94</v>
      </c>
      <c r="B95" s="162" t="s">
        <v>7</v>
      </c>
      <c r="C95" s="163">
        <v>11</v>
      </c>
      <c r="D95" s="162" t="s">
        <v>139</v>
      </c>
      <c r="E95" s="162" t="str">
        <f>VLOOKUP(Table12[[#This Row],[BRANCH NAME]],'Branch Address-2'!$B$2:$D$981,2,0)</f>
        <v>Sandwip, Chittagong</v>
      </c>
      <c r="F95" s="162" t="str">
        <f>VLOOKUP(Table12[[#This Row],[BRANCH NAME]],'Branch Address-2'!$B$2:$D$981,3,0)</f>
        <v>22.485497035970745, 91.4613286678638</v>
      </c>
      <c r="G95" s="164">
        <f>VLOOKUP(FINAL_DATASET!$D95,'R_E_P allocation'!$A$3:$D$983,4,0)</f>
        <v>278605</v>
      </c>
      <c r="H95" s="165">
        <f>VLOOKUP(FINAL_DATASET!$D95,'R_E_P allocation'!$A$3:$E$983,5,0)</f>
        <v>9.8112228701600097E-3</v>
      </c>
      <c r="I95" s="166">
        <f>VLOOKUP(FINAL_DATASET!$D95,'R_E_P allocation'!$A$3:$F$983,6,0)</f>
        <v>155300044.75041929</v>
      </c>
      <c r="J95" s="166">
        <f>VLOOKUP(FINAL_DATASET!$D95,'R_E_P allocation'!$A$3:$G$983,7,0)</f>
        <v>130789207.27230158</v>
      </c>
      <c r="K95" s="166">
        <f>VLOOKUP(FINAL_DATASET!$D95,'R_E_P allocation'!$A$3:$T$984,8,0)</f>
        <v>129390807.66974653</v>
      </c>
      <c r="L95" s="166">
        <f>VLOOKUP(FINAL_DATASET!$D95,'R_E_P allocation'!$A$3:$T$984,9,0)</f>
        <v>107987524.86397339</v>
      </c>
      <c r="M95" s="166">
        <f>VLOOKUP($D95,'R_E_P allocation'!$A$3:$T$984,'R_E_P allocation'!J$984,0)</f>
        <v>104608059.15779869</v>
      </c>
      <c r="N95" s="166">
        <f>VLOOKUP($D95,'R_E_P allocation'!$A$3:$T$984,'R_E_P allocation'!K$984,0)</f>
        <v>121990943.10622606</v>
      </c>
      <c r="O95" s="166">
        <f>VLOOKUP($D95,'R_E_P allocation'!$A$3:$T$984,'R_E_P allocation'!L$984,0)</f>
        <v>107443702.79631309</v>
      </c>
      <c r="P95" s="166">
        <f>VLOOKUP($D95,'R_E_P allocation'!$A$3:$T$984,'R_E_P allocation'!M$984,0)</f>
        <v>116805211.24675107</v>
      </c>
      <c r="Q95" s="166">
        <f>VLOOKUP($D95,'R_E_P allocation'!$A$3:$T$984,'R_E_P allocation'!N$984,0)</f>
        <v>95130017.40714778</v>
      </c>
      <c r="R95" s="166">
        <f>VLOOKUP($D95,'R_E_P allocation'!$A$3:$T$984,'R_E_P allocation'!O$984,0)</f>
        <v>87128064.125860557</v>
      </c>
      <c r="S95" s="166">
        <f>VLOOKUP($D95,'R_E_P allocation'!$A$3:$T$984,'R_E_P allocation'!P$984,0)</f>
        <v>1340132.9524485904</v>
      </c>
      <c r="T95" s="166">
        <f>VLOOKUP($D95,'R_E_P allocation'!$A$3:$T$984,'R_E_P allocation'!Q$984,0)</f>
        <v>2155866.053939037</v>
      </c>
      <c r="U95" s="166">
        <f>VLOOKUP($D95,'R_E_P allocation'!$A$3:$T$984,'R_E_P allocation'!R$984,0)</f>
        <v>2660843.6881950279</v>
      </c>
      <c r="V95" s="166">
        <f>VLOOKUP($D95,'R_E_P allocation'!$A$3:$T$984,'R_E_P allocation'!S$984,0)</f>
        <v>-271911.03383014881</v>
      </c>
      <c r="W95" s="166">
        <f>VLOOKUP($D95,'R_E_P allocation'!$A$3:$T$984,'R_E_P allocation'!T$984,0)</f>
        <v>2078177.187130423</v>
      </c>
      <c r="X95" s="163">
        <v>110099</v>
      </c>
      <c r="Y95" s="162" t="s">
        <v>9</v>
      </c>
      <c r="Z95" s="162" t="s">
        <v>9</v>
      </c>
      <c r="AA95" s="162" t="s">
        <v>140</v>
      </c>
    </row>
    <row r="96" spans="1:27" ht="16.5" thickTop="1" thickBot="1">
      <c r="A96" s="161">
        <v>95</v>
      </c>
      <c r="B96" s="162" t="s">
        <v>7</v>
      </c>
      <c r="C96" s="163">
        <v>11</v>
      </c>
      <c r="D96" s="162" t="s">
        <v>141</v>
      </c>
      <c r="E96" s="162" t="str">
        <f>VLOOKUP(Table12[[#This Row],[BRANCH NAME]],'Branch Address-2'!$B$2:$D$981,2,0)</f>
        <v>Madhupur Bus Stand, Madhupur, Tangail 1996</v>
      </c>
      <c r="F96" s="162" t="str">
        <f>VLOOKUP(Table12[[#This Row],[BRANCH NAME]],'Branch Address-2'!$B$2:$D$981,3,0)</f>
        <v>24.60741205602279, 90.02897425601202</v>
      </c>
      <c r="G96" s="164">
        <f>VLOOKUP(FINAL_DATASET!$D96,'R_E_P allocation'!$A$3:$D$983,4,0)</f>
        <v>133528.04999999999</v>
      </c>
      <c r="H96" s="165">
        <f>VLOOKUP(FINAL_DATASET!$D96,'R_E_P allocation'!$A$3:$E$983,5,0)</f>
        <v>3.663961019824565E-3</v>
      </c>
      <c r="I96" s="166">
        <f>VLOOKUP(FINAL_DATASET!$D96,'R_E_P allocation'!$A$3:$F$983,6,0)</f>
        <v>75933124.57027933</v>
      </c>
      <c r="J96" s="166">
        <f>VLOOKUP(FINAL_DATASET!$D96,'R_E_P allocation'!$A$3:$G$983,7,0)</f>
        <v>63948681.948006622</v>
      </c>
      <c r="K96" s="166">
        <f>VLOOKUP(FINAL_DATASET!$D96,'R_E_P allocation'!$A$3:$T$984,8,0)</f>
        <v>63264941.956878558</v>
      </c>
      <c r="L96" s="166">
        <f>VLOOKUP(FINAL_DATASET!$D96,'R_E_P allocation'!$A$3:$T$984,9,0)</f>
        <v>52799921.537112691</v>
      </c>
      <c r="M96" s="166">
        <f>VLOOKUP($D96,'R_E_P allocation'!$A$3:$T$984,'R_E_P allocation'!J$984,0)</f>
        <v>51147549.891886503</v>
      </c>
      <c r="N96" s="166">
        <f>VLOOKUP($D96,'R_E_P allocation'!$A$3:$T$984,'R_E_P allocation'!K$984,0)</f>
        <v>59646817.837159142</v>
      </c>
      <c r="O96" s="166">
        <f>VLOOKUP($D96,'R_E_P allocation'!$A$3:$T$984,'R_E_P allocation'!L$984,0)</f>
        <v>52534022.651673995</v>
      </c>
      <c r="P96" s="166">
        <f>VLOOKUP($D96,'R_E_P allocation'!$A$3:$T$984,'R_E_P allocation'!M$984,0)</f>
        <v>57111282.036725849</v>
      </c>
      <c r="Q96" s="166">
        <f>VLOOKUP($D96,'R_E_P allocation'!$A$3:$T$984,'R_E_P allocation'!N$984,0)</f>
        <v>46513312.174240641</v>
      </c>
      <c r="R96" s="166">
        <f>VLOOKUP($D96,'R_E_P allocation'!$A$3:$T$984,'R_E_P allocation'!O$984,0)</f>
        <v>42600800.002785526</v>
      </c>
      <c r="S96" s="166">
        <f>VLOOKUP($D96,'R_E_P allocation'!$A$3:$T$984,'R_E_P allocation'!P$984,0)</f>
        <v>655250.8248310748</v>
      </c>
      <c r="T96" s="166">
        <f>VLOOKUP($D96,'R_E_P allocation'!$A$3:$T$984,'R_E_P allocation'!Q$984,0)</f>
        <v>1054099.1529891202</v>
      </c>
      <c r="U96" s="166">
        <f>VLOOKUP($D96,'R_E_P allocation'!$A$3:$T$984,'R_E_P allocation'!R$984,0)</f>
        <v>1301005.2608964818</v>
      </c>
      <c r="V96" s="166">
        <f>VLOOKUP($D96,'R_E_P allocation'!$A$3:$T$984,'R_E_P allocation'!S$984,0)</f>
        <v>-132949.4427193485</v>
      </c>
      <c r="W96" s="166">
        <f>VLOOKUP($D96,'R_E_P allocation'!$A$3:$T$984,'R_E_P allocation'!T$984,0)</f>
        <v>1016113.5979264493</v>
      </c>
      <c r="X96" s="163">
        <v>110101</v>
      </c>
      <c r="Y96" s="162" t="s">
        <v>142</v>
      </c>
      <c r="Z96" s="162" t="s">
        <v>143</v>
      </c>
      <c r="AA96" s="162" t="s">
        <v>144</v>
      </c>
    </row>
    <row r="97" spans="1:27" ht="16.5" thickTop="1" thickBot="1">
      <c r="A97" s="161">
        <v>96</v>
      </c>
      <c r="B97" s="162" t="s">
        <v>7</v>
      </c>
      <c r="C97" s="163">
        <v>11</v>
      </c>
      <c r="D97" s="162" t="s">
        <v>17</v>
      </c>
      <c r="E97" s="162" t="str">
        <f>VLOOKUP(Table12[[#This Row],[BRANCH NAME]],'Branch Address-2'!$B$2:$D$981,2,0)</f>
        <v>Nabinagar, Brahmanbaria 3410</v>
      </c>
      <c r="F97" s="162" t="str">
        <f>VLOOKUP(Table12[[#This Row],[BRANCH NAME]],'Branch Address-2'!$B$2:$D$981,3,0)</f>
        <v>23.843467767287127, 91.0378826545023</v>
      </c>
      <c r="G97" s="164">
        <f>VLOOKUP(FINAL_DATASET!$D97,'R_E_P allocation'!$A$3:$D$983,4,0)</f>
        <v>108573.96</v>
      </c>
      <c r="H97" s="165">
        <f>VLOOKUP(FINAL_DATASET!$D97,'R_E_P allocation'!$A$3:$E$983,5,0)</f>
        <v>3.8234895980181192E-3</v>
      </c>
      <c r="I97" s="166">
        <f>VLOOKUP(FINAL_DATASET!$D97,'R_E_P allocation'!$A$3:$F$983,6,0)</f>
        <v>60521314.573429167</v>
      </c>
      <c r="J97" s="166">
        <f>VLOOKUP(FINAL_DATASET!$D97,'R_E_P allocation'!$A$3:$G$983,7,0)</f>
        <v>50969301.192780398</v>
      </c>
      <c r="K97" s="166">
        <f>VLOOKUP(FINAL_DATASET!$D97,'R_E_P allocation'!$A$3:$T$984,8,0)</f>
        <v>50424336.879462875</v>
      </c>
      <c r="L97" s="166">
        <f>VLOOKUP(FINAL_DATASET!$D97,'R_E_P allocation'!$A$3:$T$984,9,0)</f>
        <v>42083355.306186371</v>
      </c>
      <c r="M97" s="166">
        <f>VLOOKUP($D97,'R_E_P allocation'!$A$3:$T$984,'R_E_P allocation'!J$984,0)</f>
        <v>40766358.215669021</v>
      </c>
      <c r="N97" s="166">
        <f>VLOOKUP($D97,'R_E_P allocation'!$A$3:$T$984,'R_E_P allocation'!K$984,0)</f>
        <v>47540567.388157651</v>
      </c>
      <c r="O97" s="166">
        <f>VLOOKUP($D97,'R_E_P allocation'!$A$3:$T$984,'R_E_P allocation'!L$984,0)</f>
        <v>41871424.739896223</v>
      </c>
      <c r="P97" s="166">
        <f>VLOOKUP($D97,'R_E_P allocation'!$A$3:$T$984,'R_E_P allocation'!M$984,0)</f>
        <v>45519658.059605181</v>
      </c>
      <c r="Q97" s="166">
        <f>VLOOKUP($D97,'R_E_P allocation'!$A$3:$T$984,'R_E_P allocation'!N$984,0)</f>
        <v>37072711.203183599</v>
      </c>
      <c r="R97" s="166">
        <f>VLOOKUP($D97,'R_E_P allocation'!$A$3:$T$984,'R_E_P allocation'!O$984,0)</f>
        <v>33954304.299200006</v>
      </c>
      <c r="S97" s="166">
        <f>VLOOKUP($D97,'R_E_P allocation'!$A$3:$T$984,'R_E_P allocation'!P$984,0)</f>
        <v>522257.4669292912</v>
      </c>
      <c r="T97" s="166">
        <f>VLOOKUP($D97,'R_E_P allocation'!$A$3:$T$984,'R_E_P allocation'!Q$984,0)</f>
        <v>840153.31636451208</v>
      </c>
      <c r="U97" s="166">
        <f>VLOOKUP($D97,'R_E_P allocation'!$A$3:$T$984,'R_E_P allocation'!R$984,0)</f>
        <v>1036945.9850625058</v>
      </c>
      <c r="V97" s="166">
        <f>VLOOKUP($D97,'R_E_P allocation'!$A$3:$T$984,'R_E_P allocation'!S$984,0)</f>
        <v>-105965.28314507358</v>
      </c>
      <c r="W97" s="166">
        <f>VLOOKUP($D97,'R_E_P allocation'!$A$3:$T$984,'R_E_P allocation'!T$984,0)</f>
        <v>809877.52118020528</v>
      </c>
      <c r="X97" s="163">
        <v>110102</v>
      </c>
      <c r="Y97" s="162" t="s">
        <v>142</v>
      </c>
      <c r="Z97" s="162" t="s">
        <v>145</v>
      </c>
      <c r="AA97" s="162" t="s">
        <v>17</v>
      </c>
    </row>
    <row r="98" spans="1:27" ht="16.5" thickTop="1" thickBot="1">
      <c r="A98" s="161">
        <v>97</v>
      </c>
      <c r="B98" s="162" t="s">
        <v>7</v>
      </c>
      <c r="C98" s="163">
        <v>11</v>
      </c>
      <c r="D98" s="162" t="s">
        <v>146</v>
      </c>
      <c r="E98" s="162" t="str">
        <f>VLOOKUP(Table12[[#This Row],[BRANCH NAME]],'Branch Address-2'!$B$2:$D$981,2,0)</f>
        <v>Trishal, Mymensingh</v>
      </c>
      <c r="F98" s="162" t="str">
        <f>VLOOKUP(Table12[[#This Row],[BRANCH NAME]],'Branch Address-2'!$B$2:$D$981,3,0)</f>
        <v>24.58198481201666, 90.39002352557964</v>
      </c>
      <c r="G98" s="164">
        <f>VLOOKUP(FINAL_DATASET!$D98,'R_E_P allocation'!$A$3:$D$983,4,0)</f>
        <v>419308</v>
      </c>
      <c r="H98" s="165">
        <f>VLOOKUP(FINAL_DATASET!$D98,'R_E_P allocation'!$A$3:$E$983,5,0)</f>
        <v>3.3361116415199329E-2</v>
      </c>
      <c r="I98" s="166">
        <f>VLOOKUP(FINAL_DATASET!$D98,'R_E_P allocation'!$A$3:$F$983,6,0)</f>
        <v>386523256.46472043</v>
      </c>
      <c r="J98" s="166">
        <f>VLOOKUP(FINAL_DATASET!$D98,'R_E_P allocation'!$A$3:$G$983,7,0)</f>
        <v>123788805.39548393</v>
      </c>
      <c r="K98" s="166">
        <f>VLOOKUP(FINAL_DATASET!$D98,'R_E_P allocation'!$A$3:$T$984,8,0)</f>
        <v>122465254.16464417</v>
      </c>
      <c r="L98" s="166">
        <f>VLOOKUP(FINAL_DATASET!$D98,'R_E_P allocation'!$A$3:$T$984,9,0)</f>
        <v>102207567.27040252</v>
      </c>
      <c r="M98" s="166">
        <f>VLOOKUP($D98,'R_E_P allocation'!$A$3:$T$984,'R_E_P allocation'!J$984,0)</f>
        <v>99008985.129206479</v>
      </c>
      <c r="N98" s="166">
        <f>VLOOKUP($D98,'R_E_P allocation'!$A$3:$T$984,'R_E_P allocation'!K$984,0)</f>
        <v>115461462.23478386</v>
      </c>
      <c r="O98" s="166">
        <f>VLOOKUP($D98,'R_E_P allocation'!$A$3:$T$984,'R_E_P allocation'!L$984,0)</f>
        <v>101692852.90285373</v>
      </c>
      <c r="P98" s="166">
        <f>VLOOKUP($D98,'R_E_P allocation'!$A$3:$T$984,'R_E_P allocation'!M$984,0)</f>
        <v>110553293.08708647</v>
      </c>
      <c r="Q98" s="166">
        <f>VLOOKUP($D98,'R_E_P allocation'!$A$3:$T$984,'R_E_P allocation'!N$984,0)</f>
        <v>90038249.009070411</v>
      </c>
      <c r="R98" s="166">
        <f>VLOOKUP($D98,'R_E_P allocation'!$A$3:$T$984,'R_E_P allocation'!O$984,0)</f>
        <v>82464594.743709654</v>
      </c>
      <c r="S98" s="166">
        <f>VLOOKUP($D98,'R_E_P allocation'!$A$3:$T$984,'R_E_P allocation'!P$984,0)</f>
        <v>1268403.2628880888</v>
      </c>
      <c r="T98" s="166">
        <f>VLOOKUP($D98,'R_E_P allocation'!$A$3:$T$984,'R_E_P allocation'!Q$984,0)</f>
        <v>2040474.8142112733</v>
      </c>
      <c r="U98" s="166">
        <f>VLOOKUP($D98,'R_E_P allocation'!$A$3:$T$984,'R_E_P allocation'!R$984,0)</f>
        <v>2518423.8697922924</v>
      </c>
      <c r="V98" s="166">
        <f>VLOOKUP($D98,'R_E_P allocation'!$A$3:$T$984,'R_E_P allocation'!S$984,0)</f>
        <v>-257357.18377439483</v>
      </c>
      <c r="W98" s="166">
        <f>VLOOKUP($D98,'R_E_P allocation'!$A$3:$T$984,'R_E_P allocation'!T$984,0)</f>
        <v>1966944.190275732</v>
      </c>
      <c r="X98" s="163">
        <v>110103</v>
      </c>
      <c r="Y98" s="162" t="s">
        <v>147</v>
      </c>
      <c r="Z98" s="162" t="s">
        <v>147</v>
      </c>
      <c r="AA98" s="162" t="s">
        <v>148</v>
      </c>
    </row>
    <row r="99" spans="1:27" ht="16.5" thickTop="1" thickBot="1">
      <c r="A99" s="161">
        <v>98</v>
      </c>
      <c r="B99" s="162" t="s">
        <v>7</v>
      </c>
      <c r="C99" s="163">
        <v>11</v>
      </c>
      <c r="D99" s="162" t="s">
        <v>149</v>
      </c>
      <c r="E99" s="162" t="str">
        <f>VLOOKUP(Table12[[#This Row],[BRANCH NAME]],'Branch Address-2'!$B$2:$D$981,2,0)</f>
        <v>Mukshudpur, Gopalganj</v>
      </c>
      <c r="F99" s="162" t="str">
        <f>VLOOKUP(Table12[[#This Row],[BRANCH NAME]],'Branch Address-2'!$B$2:$D$981,3,0)</f>
        <v>23.014961581521895, 89.83142202584106</v>
      </c>
      <c r="G99" s="164">
        <f>VLOOKUP(FINAL_DATASET!$D99,'R_E_P allocation'!$A$3:$D$983,4,0)</f>
        <v>43410.9</v>
      </c>
      <c r="H99" s="165">
        <f>VLOOKUP(FINAL_DATASET!$D99,'R_E_P allocation'!$A$3:$E$983,5,0)</f>
        <v>1.1911792723364285E-3</v>
      </c>
      <c r="I99" s="166">
        <f>VLOOKUP(FINAL_DATASET!$D99,'R_E_P allocation'!$A$3:$F$983,6,0)</f>
        <v>24686388.19639723</v>
      </c>
      <c r="J99" s="166">
        <f>VLOOKUP(FINAL_DATASET!$D99,'R_E_P allocation'!$A$3:$G$983,7,0)</f>
        <v>20790162.345490113</v>
      </c>
      <c r="K99" s="166">
        <f>VLOOKUP(FINAL_DATASET!$D99,'R_E_P allocation'!$A$3:$T$984,8,0)</f>
        <v>20567873.7074035</v>
      </c>
      <c r="L99" s="166">
        <f>VLOOKUP(FINAL_DATASET!$D99,'R_E_P allocation'!$A$3:$T$984,9,0)</f>
        <v>17165622.607799977</v>
      </c>
      <c r="M99" s="166">
        <f>VLOOKUP($D99,'R_E_P allocation'!$A$3:$T$984,'R_E_P allocation'!J$984,0)</f>
        <v>16628425.065757316</v>
      </c>
      <c r="N99" s="166">
        <f>VLOOKUP($D99,'R_E_P allocation'!$A$3:$T$984,'R_E_P allocation'!K$984,0)</f>
        <v>19391596.330861811</v>
      </c>
      <c r="O99" s="166">
        <f>VLOOKUP($D99,'R_E_P allocation'!$A$3:$T$984,'R_E_P allocation'!L$984,0)</f>
        <v>17079177.026321847</v>
      </c>
      <c r="P99" s="166">
        <f>VLOOKUP($D99,'R_E_P allocation'!$A$3:$T$984,'R_E_P allocation'!M$984,0)</f>
        <v>18567275.964623932</v>
      </c>
      <c r="Q99" s="166">
        <f>VLOOKUP($D99,'R_E_P allocation'!$A$3:$T$984,'R_E_P allocation'!N$984,0)</f>
        <v>15121802.074281348</v>
      </c>
      <c r="R99" s="166">
        <f>VLOOKUP($D99,'R_E_P allocation'!$A$3:$T$984,'R_E_P allocation'!O$984,0)</f>
        <v>13849817.089674586</v>
      </c>
      <c r="S99" s="166">
        <f>VLOOKUP($D99,'R_E_P allocation'!$A$3:$T$984,'R_E_P allocation'!P$984,0)</f>
        <v>213026.61149967596</v>
      </c>
      <c r="T99" s="166">
        <f>VLOOKUP($D99,'R_E_P allocation'!$A$3:$T$984,'R_E_P allocation'!Q$984,0)</f>
        <v>342694.98371687002</v>
      </c>
      <c r="U99" s="166">
        <f>VLOOKUP($D99,'R_E_P allocation'!$A$3:$T$984,'R_E_P allocation'!R$984,0)</f>
        <v>422965.88080370444</v>
      </c>
      <c r="V99" s="166">
        <f>VLOOKUP($D99,'R_E_P allocation'!$A$3:$T$984,'R_E_P allocation'!S$984,0)</f>
        <v>-43222.790739064687</v>
      </c>
      <c r="W99" s="166">
        <f>VLOOKUP($D99,'R_E_P allocation'!$A$3:$T$984,'R_E_P allocation'!T$984,0)</f>
        <v>330345.61493428017</v>
      </c>
      <c r="X99" s="163">
        <v>110104</v>
      </c>
      <c r="Y99" s="162" t="s">
        <v>142</v>
      </c>
      <c r="Z99" s="162" t="s">
        <v>150</v>
      </c>
      <c r="AA99" s="162" t="s">
        <v>151</v>
      </c>
    </row>
    <row r="100" spans="1:27" ht="16.5" thickTop="1" thickBot="1">
      <c r="A100" s="161">
        <v>99</v>
      </c>
      <c r="B100" s="162" t="s">
        <v>7</v>
      </c>
      <c r="C100" s="163">
        <v>11</v>
      </c>
      <c r="D100" s="162" t="s">
        <v>152</v>
      </c>
      <c r="E100" s="162" t="str">
        <f>VLOOKUP(Table12[[#This Row],[BRANCH NAME]],'Branch Address-2'!$B$2:$D$981,2,0)</f>
        <v>32Q2+V9R, kaliganj Bazar, kotalipara</v>
      </c>
      <c r="F100" s="162" t="str">
        <f>VLOOKUP(Table12[[#This Row],[BRANCH NAME]],'Branch Address-2'!$B$2:$D$981,3,0)</f>
        <v>23.091184058893607, 90.00090324711421</v>
      </c>
      <c r="G100" s="164">
        <f>VLOOKUP(FINAL_DATASET!$D100,'R_E_P allocation'!$A$3:$D$983,4,0)</f>
        <v>85301.65</v>
      </c>
      <c r="H100" s="165">
        <f>VLOOKUP(FINAL_DATASET!$D100,'R_E_P allocation'!$A$3:$E$983,5,0)</f>
        <v>2.3406461827812069E-3</v>
      </c>
      <c r="I100" s="166">
        <f>VLOOKUP(FINAL_DATASET!$D100,'R_E_P allocation'!$A$3:$F$983,6,0)</f>
        <v>48508315.784588844</v>
      </c>
      <c r="J100" s="166">
        <f>VLOOKUP(FINAL_DATASET!$D100,'R_E_P allocation'!$A$3:$G$983,7,0)</f>
        <v>40852300.962158732</v>
      </c>
      <c r="K100" s="166">
        <f>VLOOKUP(FINAL_DATASET!$D100,'R_E_P allocation'!$A$3:$T$984,8,0)</f>
        <v>40415507.723478101</v>
      </c>
      <c r="L100" s="166">
        <f>VLOOKUP(FINAL_DATASET!$D100,'R_E_P allocation'!$A$3:$T$984,9,0)</f>
        <v>33730144.542560525</v>
      </c>
      <c r="M100" s="166">
        <f>VLOOKUP($D100,'R_E_P allocation'!$A$3:$T$984,'R_E_P allocation'!J$984,0)</f>
        <v>32674560.882415645</v>
      </c>
      <c r="N100" s="166">
        <f>VLOOKUP($D100,'R_E_P allocation'!$A$3:$T$984,'R_E_P allocation'!K$984,0)</f>
        <v>38104143.502126381</v>
      </c>
      <c r="O100" s="166">
        <f>VLOOKUP($D100,'R_E_P allocation'!$A$3:$T$984,'R_E_P allocation'!L$984,0)</f>
        <v>33560280.505295835</v>
      </c>
      <c r="P100" s="166">
        <f>VLOOKUP($D100,'R_E_P allocation'!$A$3:$T$984,'R_E_P allocation'!M$984,0)</f>
        <v>36484368.575352341</v>
      </c>
      <c r="Q100" s="166">
        <f>VLOOKUP($D100,'R_E_P allocation'!$A$3:$T$984,'R_E_P allocation'!N$984,0)</f>
        <v>29714073.375802424</v>
      </c>
      <c r="R100" s="166">
        <f>VLOOKUP($D100,'R_E_P allocation'!$A$3:$T$984,'R_E_P allocation'!O$984,0)</f>
        <v>27214645.398907647</v>
      </c>
      <c r="S100" s="166">
        <f>VLOOKUP($D100,'R_E_P allocation'!$A$3:$T$984,'R_E_P allocation'!P$984,0)</f>
        <v>418593.52040227992</v>
      </c>
      <c r="T100" s="166">
        <f>VLOOKUP($D100,'R_E_P allocation'!$A$3:$T$984,'R_E_P allocation'!Q$984,0)</f>
        <v>673389.57629931986</v>
      </c>
      <c r="U100" s="166">
        <f>VLOOKUP($D100,'R_E_P allocation'!$A$3:$T$984,'R_E_P allocation'!R$984,0)</f>
        <v>831120.46804510651</v>
      </c>
      <c r="V100" s="166">
        <f>VLOOKUP($D100,'R_E_P allocation'!$A$3:$T$984,'R_E_P allocation'!S$984,0)</f>
        <v>-84932.018632346648</v>
      </c>
      <c r="W100" s="166">
        <f>VLOOKUP($D100,'R_E_P allocation'!$A$3:$T$984,'R_E_P allocation'!T$984,0)</f>
        <v>649123.28526150656</v>
      </c>
      <c r="X100" s="163">
        <v>110105</v>
      </c>
      <c r="Y100" s="162" t="s">
        <v>142</v>
      </c>
      <c r="Z100" s="162" t="s">
        <v>150</v>
      </c>
      <c r="AA100" s="162" t="s">
        <v>153</v>
      </c>
    </row>
    <row r="101" spans="1:27" ht="16.5" thickTop="1" thickBot="1">
      <c r="A101" s="161">
        <v>100</v>
      </c>
      <c r="B101" s="162" t="s">
        <v>7</v>
      </c>
      <c r="C101" s="163">
        <v>11</v>
      </c>
      <c r="D101" s="162" t="s">
        <v>154</v>
      </c>
      <c r="E101" s="162" t="str">
        <f>VLOOKUP(Table12[[#This Row],[BRANCH NAME]],'Branch Address-2'!$B$2:$D$981,2,0)</f>
        <v>Kaskorra Bazar, Alamdanga, Chuadanga 7210</v>
      </c>
      <c r="F101" s="162" t="str">
        <f>VLOOKUP(Table12[[#This Row],[BRANCH NAME]],'Branch Address-2'!$B$2:$D$981,3,0)</f>
        <v>23.76122752459834, 88.94695855439835</v>
      </c>
      <c r="G101" s="164">
        <f>VLOOKUP(FINAL_DATASET!$D101,'R_E_P allocation'!$A$3:$D$983,4,0)</f>
        <v>124569</v>
      </c>
      <c r="H101" s="165">
        <f>VLOOKUP(FINAL_DATASET!$D101,'R_E_P allocation'!$A$3:$E$983,5,0)</f>
        <v>3.4181279534788857E-3</v>
      </c>
      <c r="I101" s="166">
        <f>VLOOKUP(FINAL_DATASET!$D101,'R_E_P allocation'!$A$3:$F$983,6,0)</f>
        <v>70838399.83130981</v>
      </c>
      <c r="J101" s="166">
        <f>VLOOKUP(FINAL_DATASET!$D101,'R_E_P allocation'!$A$3:$G$983,7,0)</f>
        <v>59658052.084047049</v>
      </c>
      <c r="K101" s="166">
        <f>VLOOKUP(FINAL_DATASET!$D101,'R_E_P allocation'!$A$3:$T$984,8,0)</f>
        <v>59020187.553299896</v>
      </c>
      <c r="L101" s="166">
        <f>VLOOKUP(FINAL_DATASET!$D101,'R_E_P allocation'!$A$3:$T$984,9,0)</f>
        <v>49257316.541030832</v>
      </c>
      <c r="M101" s="166">
        <f>VLOOKUP($D101,'R_E_P allocation'!$A$3:$T$984,'R_E_P allocation'!J$984,0)</f>
        <v>47715810.591725186</v>
      </c>
      <c r="N101" s="166">
        <f>VLOOKUP($D101,'R_E_P allocation'!$A$3:$T$984,'R_E_P allocation'!K$984,0)</f>
        <v>55644821.078096166</v>
      </c>
      <c r="O101" s="166">
        <f>VLOOKUP($D101,'R_E_P allocation'!$A$3:$T$984,'R_E_P allocation'!L$984,0)</f>
        <v>49009258.112406932</v>
      </c>
      <c r="P101" s="166">
        <f>VLOOKUP($D101,'R_E_P allocation'!$A$3:$T$984,'R_E_P allocation'!M$984,0)</f>
        <v>53279406.776575439</v>
      </c>
      <c r="Q101" s="166">
        <f>VLOOKUP($D101,'R_E_P allocation'!$A$3:$T$984,'R_E_P allocation'!N$984,0)</f>
        <v>43392506.549994431</v>
      </c>
      <c r="R101" s="166">
        <f>VLOOKUP($D101,'R_E_P allocation'!$A$3:$T$984,'R_E_P allocation'!O$984,0)</f>
        <v>39742503.957385667</v>
      </c>
      <c r="S101" s="166">
        <f>VLOOKUP($D101,'R_E_P allocation'!$A$3:$T$984,'R_E_P allocation'!P$984,0)</f>
        <v>611286.84196603007</v>
      </c>
      <c r="T101" s="166">
        <f>VLOOKUP($D101,'R_E_P allocation'!$A$3:$T$984,'R_E_P allocation'!Q$984,0)</f>
        <v>983374.48490187444</v>
      </c>
      <c r="U101" s="166">
        <f>VLOOKUP($D101,'R_E_P allocation'!$A$3:$T$984,'R_E_P allocation'!R$984,0)</f>
        <v>1213714.4543383496</v>
      </c>
      <c r="V101" s="166">
        <f>VLOOKUP($D101,'R_E_P allocation'!$A$3:$T$984,'R_E_P allocation'!S$984,0)</f>
        <v>-124029.21431194813</v>
      </c>
      <c r="W101" s="166">
        <f>VLOOKUP($D101,'R_E_P allocation'!$A$3:$T$984,'R_E_P allocation'!T$984,0)</f>
        <v>947937.56652703218</v>
      </c>
      <c r="X101" s="163">
        <v>110106</v>
      </c>
      <c r="Y101" s="162" t="s">
        <v>142</v>
      </c>
      <c r="Z101" s="162" t="s">
        <v>150</v>
      </c>
      <c r="AA101" s="162" t="s">
        <v>155</v>
      </c>
    </row>
    <row r="102" spans="1:27" ht="16.5" thickTop="1" thickBot="1">
      <c r="A102" s="161">
        <v>101</v>
      </c>
      <c r="B102" s="162" t="s">
        <v>7</v>
      </c>
      <c r="C102" s="163">
        <v>11</v>
      </c>
      <c r="D102" s="162" t="s">
        <v>156</v>
      </c>
      <c r="E102" s="162" t="str">
        <f>VLOOKUP(Table12[[#This Row],[BRANCH NAME]],'Branch Address-2'!$B$2:$D$981,2,0)</f>
        <v>Kaliakoir, Gazipur 1613</v>
      </c>
      <c r="F102" s="162" t="str">
        <f>VLOOKUP(Table12[[#This Row],[BRANCH NAME]],'Branch Address-2'!$B$2:$D$981,3,0)</f>
        <v>24.07878758399002, 90.21028999673258</v>
      </c>
      <c r="G102" s="164">
        <f>VLOOKUP(FINAL_DATASET!$D102,'R_E_P allocation'!$A$3:$D$983,4,0)</f>
        <v>249100</v>
      </c>
      <c r="H102" s="165">
        <f>VLOOKUP(FINAL_DATASET!$D102,'R_E_P allocation'!$A$3:$E$983,5,0)</f>
        <v>6.835213200809113E-3</v>
      </c>
      <c r="I102" s="166">
        <f>VLOOKUP(FINAL_DATASET!$D102,'R_E_P allocation'!$A$3:$F$983,6,0)</f>
        <v>141655190.27991933</v>
      </c>
      <c r="J102" s="166">
        <f>VLOOKUP(FINAL_DATASET!$D102,'R_E_P allocation'!$A$3:$G$983,7,0)</f>
        <v>119297905.3708075</v>
      </c>
      <c r="K102" s="166">
        <f>VLOOKUP(FINAL_DATASET!$D102,'R_E_P allocation'!$A$3:$T$984,8,0)</f>
        <v>118022370.89104836</v>
      </c>
      <c r="L102" s="166">
        <f>VLOOKUP(FINAL_DATASET!$D102,'R_E_P allocation'!$A$3:$T$984,9,0)</f>
        <v>98499607.048067972</v>
      </c>
      <c r="M102" s="166">
        <f>VLOOKUP($D102,'R_E_P allocation'!$A$3:$T$984,'R_E_P allocation'!J$984,0)</f>
        <v>95417065.388650015</v>
      </c>
      <c r="N102" s="166">
        <f>VLOOKUP($D102,'R_E_P allocation'!$A$3:$T$984,'R_E_P allocation'!K$984,0)</f>
        <v>111272667.60232283</v>
      </c>
      <c r="O102" s="166">
        <f>VLOOKUP($D102,'R_E_P allocation'!$A$3:$T$984,'R_E_P allocation'!L$984,0)</f>
        <v>98003565.861494973</v>
      </c>
      <c r="P102" s="166">
        <f>VLOOKUP($D102,'R_E_P allocation'!$A$3:$T$984,'R_E_P allocation'!M$984,0)</f>
        <v>106542560.57321598</v>
      </c>
      <c r="Q102" s="166">
        <f>VLOOKUP($D102,'R_E_P allocation'!$A$3:$T$984,'R_E_P allocation'!N$984,0)</f>
        <v>86771776.136949092</v>
      </c>
      <c r="R102" s="166">
        <f>VLOOKUP($D102,'R_E_P allocation'!$A$3:$T$984,'R_E_P allocation'!O$984,0)</f>
        <v>79472884.391660601</v>
      </c>
      <c r="S102" s="166">
        <f>VLOOKUP($D102,'R_E_P allocation'!$A$3:$T$984,'R_E_P allocation'!P$984,0)</f>
        <v>1222387.2097691889</v>
      </c>
      <c r="T102" s="166">
        <f>VLOOKUP($D102,'R_E_P allocation'!$A$3:$T$984,'R_E_P allocation'!Q$984,0)</f>
        <v>1966448.989628695</v>
      </c>
      <c r="U102" s="166">
        <f>VLOOKUP($D102,'R_E_P allocation'!$A$3:$T$984,'R_E_P allocation'!R$984,0)</f>
        <v>2427058.6628750563</v>
      </c>
      <c r="V102" s="166">
        <f>VLOOKUP($D102,'R_E_P allocation'!$A$3:$T$984,'R_E_P allocation'!S$984,0)</f>
        <v>-248020.59328650209</v>
      </c>
      <c r="W102" s="166">
        <f>VLOOKUP($D102,'R_E_P allocation'!$A$3:$T$984,'R_E_P allocation'!T$984,0)</f>
        <v>1895585.9629754089</v>
      </c>
      <c r="X102" s="163">
        <v>110107</v>
      </c>
      <c r="Y102" s="162" t="s">
        <v>142</v>
      </c>
      <c r="Z102" s="162" t="s">
        <v>157</v>
      </c>
      <c r="AA102" s="162" t="s">
        <v>156</v>
      </c>
    </row>
    <row r="103" spans="1:27" ht="16.5" thickTop="1" thickBot="1">
      <c r="A103" s="161">
        <v>102</v>
      </c>
      <c r="B103" s="162" t="s">
        <v>7</v>
      </c>
      <c r="C103" s="163">
        <v>11</v>
      </c>
      <c r="D103" s="162" t="s">
        <v>158</v>
      </c>
      <c r="E103" s="162" t="str">
        <f>VLOOKUP(Table12[[#This Row],[BRANCH NAME]],'Branch Address-2'!$B$2:$D$981,2,0)</f>
        <v>Kalakopa, Nawabganj, Dhaka</v>
      </c>
      <c r="F103" s="162" t="str">
        <f>VLOOKUP(Table12[[#This Row],[BRANCH NAME]],'Branch Address-2'!$B$2:$D$981,3,0)</f>
        <v>23.66341110432476, 90.16156249013734</v>
      </c>
      <c r="G103" s="164">
        <f>VLOOKUP(FINAL_DATASET!$D103,'R_E_P allocation'!$A$3:$D$983,4,0)</f>
        <v>79702.75</v>
      </c>
      <c r="H103" s="165">
        <f>VLOOKUP(FINAL_DATASET!$D103,'R_E_P allocation'!$A$3:$E$983,5,0)</f>
        <v>2.1870144076306243E-3</v>
      </c>
      <c r="I103" s="166">
        <f>VLOOKUP(FINAL_DATASET!$D103,'R_E_P allocation'!$A$3:$F$983,6,0)</f>
        <v>45324400.710890569</v>
      </c>
      <c r="J103" s="166">
        <f>VLOOKUP(FINAL_DATASET!$D103,'R_E_P allocation'!$A$3:$G$983,7,0)</f>
        <v>38170899.748266265</v>
      </c>
      <c r="K103" s="166">
        <f>VLOOKUP(FINAL_DATASET!$D103,'R_E_P allocation'!$A$3:$T$984,8,0)</f>
        <v>37762776.080034137</v>
      </c>
      <c r="L103" s="166">
        <f>VLOOKUP(FINAL_DATASET!$D103,'R_E_P allocation'!$A$3:$T$984,9,0)</f>
        <v>31516216.602370132</v>
      </c>
      <c r="M103" s="166">
        <f>VLOOKUP($D103,'R_E_P allocation'!$A$3:$T$984,'R_E_P allocation'!J$984,0)</f>
        <v>30529917.737475812</v>
      </c>
      <c r="N103" s="166">
        <f>VLOOKUP($D103,'R_E_P allocation'!$A$3:$T$984,'R_E_P allocation'!K$984,0)</f>
        <v>35603121.668972448</v>
      </c>
      <c r="O103" s="166">
        <f>VLOOKUP($D103,'R_E_P allocation'!$A$3:$T$984,'R_E_P allocation'!L$984,0)</f>
        <v>31357501.84250208</v>
      </c>
      <c r="P103" s="166">
        <f>VLOOKUP($D103,'R_E_P allocation'!$A$3:$T$984,'R_E_P allocation'!M$984,0)</f>
        <v>34089663.065944962</v>
      </c>
      <c r="Q103" s="166">
        <f>VLOOKUP($D103,'R_E_P allocation'!$A$3:$T$984,'R_E_P allocation'!N$984,0)</f>
        <v>27763746.208346926</v>
      </c>
      <c r="R103" s="166">
        <f>VLOOKUP($D103,'R_E_P allocation'!$A$3:$T$984,'R_E_P allocation'!O$984,0)</f>
        <v>25428371.884574175</v>
      </c>
      <c r="S103" s="166">
        <f>VLOOKUP($D103,'R_E_P allocation'!$A$3:$T$984,'R_E_P allocation'!P$984,0)</f>
        <v>391118.51538912574</v>
      </c>
      <c r="T103" s="166">
        <f>VLOOKUP($D103,'R_E_P allocation'!$A$3:$T$984,'R_E_P allocation'!Q$984,0)</f>
        <v>629190.65519120218</v>
      </c>
      <c r="U103" s="166">
        <f>VLOOKUP($D103,'R_E_P allocation'!$A$3:$T$984,'R_E_P allocation'!R$984,0)</f>
        <v>776568.6464972496</v>
      </c>
      <c r="V103" s="166">
        <f>VLOOKUP($D103,'R_E_P allocation'!$A$3:$T$984,'R_E_P allocation'!S$984,0)</f>
        <v>-79357.379934025506</v>
      </c>
      <c r="W103" s="166">
        <f>VLOOKUP($D103,'R_E_P allocation'!$A$3:$T$984,'R_E_P allocation'!T$984,0)</f>
        <v>606517.11806719494</v>
      </c>
      <c r="X103" s="163">
        <v>110108</v>
      </c>
      <c r="Y103" s="162" t="s">
        <v>142</v>
      </c>
      <c r="Z103" s="162" t="s">
        <v>142</v>
      </c>
      <c r="AA103" s="162" t="s">
        <v>159</v>
      </c>
    </row>
    <row r="104" spans="1:27" ht="16.5" thickTop="1" thickBot="1">
      <c r="A104" s="161">
        <v>103</v>
      </c>
      <c r="B104" s="162" t="s">
        <v>7</v>
      </c>
      <c r="C104" s="163">
        <v>11</v>
      </c>
      <c r="D104" s="162" t="s">
        <v>160</v>
      </c>
      <c r="E104" s="162" t="str">
        <f>VLOOKUP(Table12[[#This Row],[BRANCH NAME]],'Branch Address-2'!$B$2:$D$981,2,0)</f>
        <v>Pagla Bazar, Mymensingh</v>
      </c>
      <c r="F104" s="162" t="str">
        <f>VLOOKUP(Table12[[#This Row],[BRANCH NAME]],'Branch Address-2'!$B$2:$D$981,3,0)</f>
        <v>24.713695393806912, 90.43417791209116</v>
      </c>
      <c r="G104" s="164">
        <f>VLOOKUP(FINAL_DATASET!$D104,'R_E_P allocation'!$A$3:$D$983,4,0)</f>
        <v>75900</v>
      </c>
      <c r="H104" s="165">
        <f>VLOOKUP(FINAL_DATASET!$D104,'R_E_P allocation'!$A$3:$E$983,5,0)</f>
        <v>6.0387799324449548E-3</v>
      </c>
      <c r="I104" s="166">
        <f>VLOOKUP(FINAL_DATASET!$D104,'R_E_P allocation'!$A$3:$F$983,6,0)</f>
        <v>69965550.778120816</v>
      </c>
      <c r="J104" s="166">
        <f>VLOOKUP(FINAL_DATASET!$D104,'R_E_P allocation'!$A$3:$G$983,7,0)</f>
        <v>22407324.28076075</v>
      </c>
      <c r="K104" s="166">
        <f>VLOOKUP(FINAL_DATASET!$D104,'R_E_P allocation'!$A$3:$T$984,8,0)</f>
        <v>22167744.929971505</v>
      </c>
      <c r="L104" s="166">
        <f>VLOOKUP(FINAL_DATASET!$D104,'R_E_P allocation'!$A$3:$T$984,9,0)</f>
        <v>18500849.866502788</v>
      </c>
      <c r="M104" s="166">
        <f>VLOOKUP($D104,'R_E_P allocation'!$A$3:$T$984,'R_E_P allocation'!J$984,0)</f>
        <v>17921866.435428783</v>
      </c>
      <c r="N104" s="166">
        <f>VLOOKUP($D104,'R_E_P allocation'!$A$3:$T$984,'R_E_P allocation'!K$984,0)</f>
        <v>20899970.865378421</v>
      </c>
      <c r="O104" s="166">
        <f>VLOOKUP($D104,'R_E_P allocation'!$A$3:$T$984,'R_E_P allocation'!L$984,0)</f>
        <v>18407680.118973639</v>
      </c>
      <c r="P104" s="166">
        <f>VLOOKUP($D104,'R_E_P allocation'!$A$3:$T$984,'R_E_P allocation'!M$984,0)</f>
        <v>20011530.772868305</v>
      </c>
      <c r="Q104" s="166">
        <f>VLOOKUP($D104,'R_E_P allocation'!$A$3:$T$984,'R_E_P allocation'!N$984,0)</f>
        <v>16298050.83563501</v>
      </c>
      <c r="R104" s="166">
        <f>VLOOKUP($D104,'R_E_P allocation'!$A$3:$T$984,'R_E_P allocation'!O$984,0)</f>
        <v>14927124.55056322</v>
      </c>
      <c r="S104" s="166">
        <f>VLOOKUP($D104,'R_E_P allocation'!$A$3:$T$984,'R_E_P allocation'!P$984,0)</f>
        <v>229596.8778396929</v>
      </c>
      <c r="T104" s="166">
        <f>VLOOKUP($D104,'R_E_P allocation'!$A$3:$T$984,'R_E_P allocation'!Q$984,0)</f>
        <v>369351.49913341901</v>
      </c>
      <c r="U104" s="166">
        <f>VLOOKUP($D104,'R_E_P allocation'!$A$3:$T$984,'R_E_P allocation'!R$984,0)</f>
        <v>455866.26469620183</v>
      </c>
      <c r="V104" s="166">
        <f>VLOOKUP($D104,'R_E_P allocation'!$A$3:$T$984,'R_E_P allocation'!S$984,0)</f>
        <v>-46584.873764575364</v>
      </c>
      <c r="W104" s="166">
        <f>VLOOKUP($D104,'R_E_P allocation'!$A$3:$T$984,'R_E_P allocation'!T$984,0)</f>
        <v>356041.53520068317</v>
      </c>
      <c r="X104" s="163">
        <v>110109</v>
      </c>
      <c r="Y104" s="162" t="s">
        <v>147</v>
      </c>
      <c r="Z104" s="162" t="s">
        <v>147</v>
      </c>
      <c r="AA104" s="162" t="s">
        <v>161</v>
      </c>
    </row>
    <row r="105" spans="1:27" ht="16.5" thickTop="1" thickBot="1">
      <c r="A105" s="161">
        <v>104</v>
      </c>
      <c r="B105" s="162" t="s">
        <v>7</v>
      </c>
      <c r="C105" s="163">
        <v>11</v>
      </c>
      <c r="D105" s="162" t="s">
        <v>162</v>
      </c>
      <c r="E105" s="162" t="str">
        <f>VLOOKUP(Table12[[#This Row],[BRANCH NAME]],'Branch Address-2'!$B$2:$D$981,2,0)</f>
        <v>Shibpur, Brahmanbaria</v>
      </c>
      <c r="F105" s="162" t="str">
        <f>VLOOKUP(Table12[[#This Row],[BRANCH NAME]],'Branch Address-2'!$B$2:$D$981,3,0)</f>
        <v>24.039908872189653, 90.74010670699056</v>
      </c>
      <c r="G105" s="164">
        <f>VLOOKUP(FINAL_DATASET!$D105,'R_E_P allocation'!$A$3:$D$983,4,0)</f>
        <v>136715.85</v>
      </c>
      <c r="H105" s="165">
        <f>VLOOKUP(FINAL_DATASET!$D105,'R_E_P allocation'!$A$3:$E$983,5,0)</f>
        <v>3.7514330898427884E-3</v>
      </c>
      <c r="I105" s="166">
        <f>VLOOKUP(FINAL_DATASET!$D105,'R_E_P allocation'!$A$3:$F$983,6,0)</f>
        <v>77745924.311645567</v>
      </c>
      <c r="J105" s="166">
        <f>VLOOKUP(FINAL_DATASET!$D105,'R_E_P allocation'!$A$3:$G$983,7,0)</f>
        <v>65475369.474064685</v>
      </c>
      <c r="K105" s="166">
        <f>VLOOKUP(FINAL_DATASET!$D105,'R_E_P allocation'!$A$3:$T$984,8,0)</f>
        <v>64775306.123584643</v>
      </c>
      <c r="L105" s="166">
        <f>VLOOKUP(FINAL_DATASET!$D105,'R_E_P allocation'!$A$3:$T$984,9,0)</f>
        <v>54060447.620403871</v>
      </c>
      <c r="M105" s="166">
        <f>VLOOKUP($D105,'R_E_P allocation'!$A$3:$T$984,'R_E_P allocation'!J$984,0)</f>
        <v>52368627.856743746</v>
      </c>
      <c r="N105" s="166">
        <f>VLOOKUP($D105,'R_E_P allocation'!$A$3:$T$984,'R_E_P allocation'!K$984,0)</f>
        <v>61070804.227294378</v>
      </c>
      <c r="O105" s="166">
        <f>VLOOKUP($D105,'R_E_P allocation'!$A$3:$T$984,'R_E_P allocation'!L$984,0)</f>
        <v>53788200.761883855</v>
      </c>
      <c r="P105" s="166">
        <f>VLOOKUP($D105,'R_E_P allocation'!$A$3:$T$984,'R_E_P allocation'!M$984,0)</f>
        <v>58474735.969264187</v>
      </c>
      <c r="Q105" s="166">
        <f>VLOOKUP($D105,'R_E_P allocation'!$A$3:$T$984,'R_E_P allocation'!N$984,0)</f>
        <v>47623754.036823414</v>
      </c>
      <c r="R105" s="166">
        <f>VLOOKUP($D105,'R_E_P allocation'!$A$3:$T$984,'R_E_P allocation'!O$984,0)</f>
        <v>43617835.975743122</v>
      </c>
      <c r="S105" s="166">
        <f>VLOOKUP($D105,'R_E_P allocation'!$A$3:$T$984,'R_E_P allocation'!P$984,0)</f>
        <v>670894.04421004804</v>
      </c>
      <c r="T105" s="166">
        <f>VLOOKUP($D105,'R_E_P allocation'!$A$3:$T$984,'R_E_P allocation'!Q$984,0)</f>
        <v>1079264.3319900772</v>
      </c>
      <c r="U105" s="166">
        <f>VLOOKUP($D105,'R_E_P allocation'!$A$3:$T$984,'R_E_P allocation'!R$984,0)</f>
        <v>1332064.9863300954</v>
      </c>
      <c r="V105" s="166">
        <f>VLOOKUP($D105,'R_E_P allocation'!$A$3:$T$984,'R_E_P allocation'!S$984,0)</f>
        <v>-136123.42926000975</v>
      </c>
      <c r="W105" s="166">
        <f>VLOOKUP($D105,'R_E_P allocation'!$A$3:$T$984,'R_E_P allocation'!T$984,0)</f>
        <v>1040371.9236300745</v>
      </c>
      <c r="X105" s="163">
        <v>110110</v>
      </c>
      <c r="Y105" s="162" t="s">
        <v>142</v>
      </c>
      <c r="Z105" s="162" t="s">
        <v>145</v>
      </c>
      <c r="AA105" s="162" t="s">
        <v>17</v>
      </c>
    </row>
    <row r="106" spans="1:27" ht="16.5" thickTop="1" thickBot="1">
      <c r="A106" s="161">
        <v>105</v>
      </c>
      <c r="B106" s="162" t="s">
        <v>7</v>
      </c>
      <c r="C106" s="163">
        <v>11</v>
      </c>
      <c r="D106" s="162" t="s">
        <v>163</v>
      </c>
      <c r="E106" s="162" t="str">
        <f>VLOOKUP(Table12[[#This Row],[BRANCH NAME]],'Branch Address-2'!$B$2:$D$981,2,0)</f>
        <v>Banorupa Rangamati</v>
      </c>
      <c r="F106" s="162" t="str">
        <f>VLOOKUP(Table12[[#This Row],[BRANCH NAME]],'Branch Address-2'!$B$2:$D$981,3,0)</f>
        <v>22.655844608187298, 92.17889331204829</v>
      </c>
      <c r="G106" s="164">
        <f>VLOOKUP(FINAL_DATASET!$D106,'R_E_P allocation'!$A$3:$D$983,4,0)</f>
        <v>64500.04</v>
      </c>
      <c r="H106" s="165">
        <f>VLOOKUP(FINAL_DATASET!$D106,'R_E_P allocation'!$A$3:$E$983,5,0)</f>
        <v>2.271403124761707E-3</v>
      </c>
      <c r="I106" s="166">
        <f>VLOOKUP(FINAL_DATASET!$D106,'R_E_P allocation'!$A$3:$F$983,6,0)</f>
        <v>35953622.865360752</v>
      </c>
      <c r="J106" s="166">
        <f>VLOOKUP(FINAL_DATASET!$D106,'R_E_P allocation'!$A$3:$G$983,7,0)</f>
        <v>30279101.597716276</v>
      </c>
      <c r="K106" s="166">
        <f>VLOOKUP(FINAL_DATASET!$D106,'R_E_P allocation'!$A$3:$T$984,8,0)</f>
        <v>29955357.119689014</v>
      </c>
      <c r="L106" s="166">
        <f>VLOOKUP(FINAL_DATASET!$D106,'R_E_P allocation'!$A$3:$T$984,9,0)</f>
        <v>25000268.025438447</v>
      </c>
      <c r="M106" s="166">
        <f>VLOOKUP($D106,'R_E_P allocation'!$A$3:$T$984,'R_E_P allocation'!J$984,0)</f>
        <v>24217885.536872566</v>
      </c>
      <c r="N106" s="166">
        <f>VLOOKUP($D106,'R_E_P allocation'!$A$3:$T$984,'R_E_P allocation'!K$984,0)</f>
        <v>28242209.256794758</v>
      </c>
      <c r="O106" s="166">
        <f>VLOOKUP($D106,'R_E_P allocation'!$A$3:$T$984,'R_E_P allocation'!L$984,0)</f>
        <v>24874367.39509451</v>
      </c>
      <c r="P106" s="166">
        <f>VLOOKUP($D106,'R_E_P allocation'!$A$3:$T$984,'R_E_P allocation'!M$984,0)</f>
        <v>27041656.817443669</v>
      </c>
      <c r="Q106" s="166">
        <f>VLOOKUP($D106,'R_E_P allocation'!$A$3:$T$984,'R_E_P allocation'!N$984,0)</f>
        <v>22023617.408021133</v>
      </c>
      <c r="R106" s="166">
        <f>VLOOKUP($D106,'R_E_P allocation'!$A$3:$T$984,'R_E_P allocation'!O$984,0)</f>
        <v>20171079.561531812</v>
      </c>
      <c r="S106" s="166">
        <f>VLOOKUP($D106,'R_E_P allocation'!$A$3:$T$984,'R_E_P allocation'!P$984,0)</f>
        <v>310255.12477612455</v>
      </c>
      <c r="T106" s="166">
        <f>VLOOKUP($D106,'R_E_P allocation'!$A$3:$T$984,'R_E_P allocation'!Q$984,0)</f>
        <v>499106.0702920265</v>
      </c>
      <c r="U106" s="166">
        <f>VLOOKUP($D106,'R_E_P allocation'!$A$3:$T$984,'R_E_P allocation'!R$984,0)</f>
        <v>616013.79846853728</v>
      </c>
      <c r="V106" s="166">
        <f>VLOOKUP($D106,'R_E_P allocation'!$A$3:$T$984,'R_E_P allocation'!S$984,0)</f>
        <v>-62950.315171967304</v>
      </c>
      <c r="W106" s="166">
        <f>VLOOKUP($D106,'R_E_P allocation'!$A$3:$T$984,'R_E_P allocation'!T$984,0)</f>
        <v>481120.26595717866</v>
      </c>
      <c r="X106" s="163">
        <v>110111</v>
      </c>
      <c r="Y106" s="162" t="s">
        <v>9</v>
      </c>
      <c r="Z106" s="162" t="s">
        <v>164</v>
      </c>
      <c r="AA106" s="162" t="s">
        <v>165</v>
      </c>
    </row>
    <row r="107" spans="1:27" ht="16.5" thickTop="1" thickBot="1">
      <c r="A107" s="161">
        <v>106</v>
      </c>
      <c r="B107" s="162" t="s">
        <v>7</v>
      </c>
      <c r="C107" s="163">
        <v>11</v>
      </c>
      <c r="D107" s="162" t="s">
        <v>164</v>
      </c>
      <c r="E107" s="162" t="str">
        <f>VLOOKUP(Table12[[#This Row],[BRANCH NAME]],'Branch Address-2'!$B$2:$D$981,2,0)</f>
        <v>Rangamati Sadar, Rangamati</v>
      </c>
      <c r="F107" s="162" t="str">
        <f>VLOOKUP(Table12[[#This Row],[BRANCH NAME]],'Branch Address-2'!$B$2:$D$981,3,0)</f>
        <v>22.65394114826834, 92.17535799142733</v>
      </c>
      <c r="G107" s="164">
        <f>VLOOKUP(FINAL_DATASET!$D107,'R_E_P allocation'!$A$3:$D$983,4,0)</f>
        <v>82090.960000000006</v>
      </c>
      <c r="H107" s="165">
        <f>VLOOKUP(FINAL_DATASET!$D107,'R_E_P allocation'!$A$3:$E$983,5,0)</f>
        <v>2.8908767042421729E-3</v>
      </c>
      <c r="I107" s="166">
        <f>VLOOKUP(FINAL_DATASET!$D107,'R_E_P allocation'!$A$3:$F$983,6,0)</f>
        <v>45759156.374095514</v>
      </c>
      <c r="J107" s="166">
        <f>VLOOKUP(FINAL_DATASET!$D107,'R_E_P allocation'!$A$3:$G$983,7,0)</f>
        <v>38537038.397093445</v>
      </c>
      <c r="K107" s="166">
        <f>VLOOKUP(FINAL_DATASET!$D107,'R_E_P allocation'!$A$3:$T$984,8,0)</f>
        <v>38124999.970513299</v>
      </c>
      <c r="L107" s="166">
        <f>VLOOKUP(FINAL_DATASET!$D107,'R_E_P allocation'!$A$3:$T$984,9,0)</f>
        <v>31818522.941467118</v>
      </c>
      <c r="M107" s="166">
        <f>VLOOKUP($D107,'R_E_P allocation'!$A$3:$T$984,'R_E_P allocation'!J$984,0)</f>
        <v>30822763.410565086</v>
      </c>
      <c r="N107" s="166">
        <f>VLOOKUP($D107,'R_E_P allocation'!$A$3:$T$984,'R_E_P allocation'!K$984,0)</f>
        <v>35944629.963193335</v>
      </c>
      <c r="O107" s="166">
        <f>VLOOKUP($D107,'R_E_P allocation'!$A$3:$T$984,'R_E_P allocation'!L$984,0)</f>
        <v>31658285.775574837</v>
      </c>
      <c r="P107" s="166">
        <f>VLOOKUP($D107,'R_E_P allocation'!$A$3:$T$984,'R_E_P allocation'!M$984,0)</f>
        <v>34416654.131291948</v>
      </c>
      <c r="Q107" s="166">
        <f>VLOOKUP($D107,'R_E_P allocation'!$A$3:$T$984,'R_E_P allocation'!N$984,0)</f>
        <v>28030058.51929963</v>
      </c>
      <c r="R107" s="166">
        <f>VLOOKUP($D107,'R_E_P allocation'!$A$3:$T$984,'R_E_P allocation'!O$984,0)</f>
        <v>25672283.078313217</v>
      </c>
      <c r="S107" s="166">
        <f>VLOOKUP($D107,'R_E_P allocation'!$A$3:$T$984,'R_E_P allocation'!P$984,0)</f>
        <v>394870.15880597674</v>
      </c>
      <c r="T107" s="166">
        <f>VLOOKUP($D107,'R_E_P allocation'!$A$3:$T$984,'R_E_P allocation'!Q$984,0)</f>
        <v>635225.90764439746</v>
      </c>
      <c r="U107" s="166">
        <f>VLOOKUP($D107,'R_E_P allocation'!$A$3:$T$984,'R_E_P allocation'!R$984,0)</f>
        <v>784017.56168722932</v>
      </c>
      <c r="V107" s="166">
        <f>VLOOKUP($D107,'R_E_P allocation'!$A$3:$T$984,'R_E_P allocation'!S$984,0)</f>
        <v>-80118.582946140217</v>
      </c>
      <c r="W107" s="166">
        <f>VLOOKUP($D107,'R_E_P allocation'!$A$3:$T$984,'R_E_P allocation'!T$984,0)</f>
        <v>612334.88394550025</v>
      </c>
      <c r="X107" s="163">
        <v>110112</v>
      </c>
      <c r="Y107" s="162" t="s">
        <v>9</v>
      </c>
      <c r="Z107" s="162" t="s">
        <v>164</v>
      </c>
      <c r="AA107" s="162" t="s">
        <v>165</v>
      </c>
    </row>
    <row r="108" spans="1:27" ht="16.5" thickTop="1" thickBot="1">
      <c r="A108" s="161">
        <v>107</v>
      </c>
      <c r="B108" s="162" t="s">
        <v>7</v>
      </c>
      <c r="C108" s="163">
        <v>11</v>
      </c>
      <c r="D108" s="162" t="s">
        <v>166</v>
      </c>
      <c r="E108" s="162" t="str">
        <f>VLOOKUP(Table12[[#This Row],[BRANCH NAME]],'Branch Address-2'!$B$2:$D$981,2,0)</f>
        <v>Kalkini Bazar, Kalkini, Madaripur 7920</v>
      </c>
      <c r="F108" s="162" t="str">
        <f>VLOOKUP(Table12[[#This Row],[BRANCH NAME]],'Branch Address-2'!$B$2:$D$981,3,0)</f>
        <v>23.07270156787176, 90.2426701832204</v>
      </c>
      <c r="G108" s="164">
        <f>VLOOKUP(FINAL_DATASET!$D108,'R_E_P allocation'!$A$3:$D$983,4,0)</f>
        <v>90793.8</v>
      </c>
      <c r="H108" s="165">
        <f>VLOOKUP(FINAL_DATASET!$D108,'R_E_P allocation'!$A$3:$E$983,5,0)</f>
        <v>2.491348776843125E-3</v>
      </c>
      <c r="I108" s="166">
        <f>VLOOKUP(FINAL_DATASET!$D108,'R_E_P allocation'!$A$3:$F$983,6,0)</f>
        <v>51631525.552938335</v>
      </c>
      <c r="J108" s="166">
        <f>VLOOKUP(FINAL_DATASET!$D108,'R_E_P allocation'!$A$3:$G$983,7,0)</f>
        <v>43482577.923147418</v>
      </c>
      <c r="K108" s="166">
        <f>VLOOKUP(FINAL_DATASET!$D108,'R_E_P allocation'!$A$3:$T$984,8,0)</f>
        <v>43017661.735076942</v>
      </c>
      <c r="L108" s="166">
        <f>VLOOKUP(FINAL_DATASET!$D108,'R_E_P allocation'!$A$3:$T$984,9,0)</f>
        <v>35901861.189887092</v>
      </c>
      <c r="M108" s="166">
        <f>VLOOKUP($D108,'R_E_P allocation'!$A$3:$T$984,'R_E_P allocation'!J$984,0)</f>
        <v>34778313.735383429</v>
      </c>
      <c r="N108" s="166">
        <f>VLOOKUP($D108,'R_E_P allocation'!$A$3:$T$984,'R_E_P allocation'!K$984,0)</f>
        <v>40557480.239870653</v>
      </c>
      <c r="O108" s="166">
        <f>VLOOKUP($D108,'R_E_P allocation'!$A$3:$T$984,'R_E_P allocation'!L$984,0)</f>
        <v>35721060.4500819</v>
      </c>
      <c r="P108" s="166">
        <f>VLOOKUP($D108,'R_E_P allocation'!$A$3:$T$984,'R_E_P allocation'!M$984,0)</f>
        <v>38833416.04244262</v>
      </c>
      <c r="Q108" s="166">
        <f>VLOOKUP($D108,'R_E_P allocation'!$A$3:$T$984,'R_E_P allocation'!N$984,0)</f>
        <v>31627215.127350174</v>
      </c>
      <c r="R108" s="166">
        <f>VLOOKUP($D108,'R_E_P allocation'!$A$3:$T$984,'R_E_P allocation'!O$984,0)</f>
        <v>28966861.384502426</v>
      </c>
      <c r="S108" s="166">
        <f>VLOOKUP($D108,'R_E_P allocation'!$A$3:$T$984,'R_E_P allocation'!P$984,0)</f>
        <v>445544.68023421027</v>
      </c>
      <c r="T108" s="166">
        <f>VLOOKUP($D108,'R_E_P allocation'!$A$3:$T$984,'R_E_P allocation'!Q$984,0)</f>
        <v>716745.7899419904</v>
      </c>
      <c r="U108" s="166">
        <f>VLOOKUP($D108,'R_E_P allocation'!$A$3:$T$984,'R_E_P allocation'!R$984,0)</f>
        <v>884632.19118966383</v>
      </c>
      <c r="V108" s="166">
        <f>VLOOKUP($D108,'R_E_P allocation'!$A$3:$T$984,'R_E_P allocation'!S$984,0)</f>
        <v>-90400.369902593389</v>
      </c>
      <c r="W108" s="166">
        <f>VLOOKUP($D108,'R_E_P allocation'!$A$3:$T$984,'R_E_P allocation'!T$984,0)</f>
        <v>690917.11282696377</v>
      </c>
      <c r="X108" s="163">
        <v>110113</v>
      </c>
      <c r="Y108" s="162" t="s">
        <v>142</v>
      </c>
      <c r="Z108" s="162" t="s">
        <v>167</v>
      </c>
      <c r="AA108" s="162" t="s">
        <v>168</v>
      </c>
    </row>
    <row r="109" spans="1:27" ht="16.5" thickTop="1" thickBot="1">
      <c r="A109" s="161">
        <v>108</v>
      </c>
      <c r="B109" s="162" t="s">
        <v>7</v>
      </c>
      <c r="C109" s="163">
        <v>11</v>
      </c>
      <c r="D109" s="162" t="s">
        <v>169</v>
      </c>
      <c r="E109" s="162" t="str">
        <f>VLOOKUP(Table12[[#This Row],[BRANCH NAME]],'Branch Address-2'!$B$2:$D$981,2,0)</f>
        <v>Gharpara, Manikganj</v>
      </c>
      <c r="F109" s="162" t="str">
        <f>VLOOKUP(Table12[[#This Row],[BRANCH NAME]],'Branch Address-2'!$B$2:$D$981,3,0)</f>
        <v>23.908893828687518, 89.98126740511576</v>
      </c>
      <c r="G109" s="164">
        <f>VLOOKUP(FINAL_DATASET!$D109,'R_E_P allocation'!$A$3:$D$983,4,0)</f>
        <v>54570.9</v>
      </c>
      <c r="H109" s="165">
        <f>VLOOKUP(FINAL_DATASET!$D109,'R_E_P allocation'!$A$3:$E$983,5,0)</f>
        <v>1.4974056044160338E-3</v>
      </c>
      <c r="I109" s="166">
        <f>VLOOKUP(FINAL_DATASET!$D109,'R_E_P allocation'!$A$3:$F$983,6,0)</f>
        <v>31032722.69468667</v>
      </c>
      <c r="J109" s="166">
        <f>VLOOKUP(FINAL_DATASET!$D109,'R_E_P allocation'!$A$3:$G$983,7,0)</f>
        <v>26134861.759132069</v>
      </c>
      <c r="K109" s="166">
        <f>VLOOKUP(FINAL_DATASET!$D109,'R_E_P allocation'!$A$3:$T$984,8,0)</f>
        <v>25855427.537769213</v>
      </c>
      <c r="L109" s="166">
        <f>VLOOKUP(FINAL_DATASET!$D109,'R_E_P allocation'!$A$3:$T$984,9,0)</f>
        <v>21578531.538576525</v>
      </c>
      <c r="M109" s="166">
        <f>VLOOKUP($D109,'R_E_P allocation'!$A$3:$T$984,'R_E_P allocation'!J$984,0)</f>
        <v>20903232.170282941</v>
      </c>
      <c r="N109" s="166">
        <f>VLOOKUP($D109,'R_E_P allocation'!$A$3:$T$984,'R_E_P allocation'!K$984,0)</f>
        <v>24376754.783057403</v>
      </c>
      <c r="O109" s="166">
        <f>VLOOKUP($D109,'R_E_P allocation'!$A$3:$T$984,'R_E_P allocation'!L$984,0)</f>
        <v>21469862.674713191</v>
      </c>
      <c r="P109" s="166">
        <f>VLOOKUP($D109,'R_E_P allocation'!$A$3:$T$984,'R_E_P allocation'!M$984,0)</f>
        <v>23340519.54550346</v>
      </c>
      <c r="Q109" s="166">
        <f>VLOOKUP($D109,'R_E_P allocation'!$A$3:$T$984,'R_E_P allocation'!N$984,0)</f>
        <v>19009289.114379104</v>
      </c>
      <c r="R109" s="166">
        <f>VLOOKUP($D109,'R_E_P allocation'!$A$3:$T$984,'R_E_P allocation'!O$984,0)</f>
        <v>17410304.403247174</v>
      </c>
      <c r="S109" s="166">
        <f>VLOOKUP($D109,'R_E_P allocation'!$A$3:$T$984,'R_E_P allocation'!P$984,0)</f>
        <v>267791.12880607561</v>
      </c>
      <c r="T109" s="166">
        <f>VLOOKUP($D109,'R_E_P allocation'!$A$3:$T$984,'R_E_P allocation'!Q$984,0)</f>
        <v>430794.42460107809</v>
      </c>
      <c r="U109" s="166">
        <f>VLOOKUP($D109,'R_E_P allocation'!$A$3:$T$984,'R_E_P allocation'!R$984,0)</f>
        <v>531701.22675988916</v>
      </c>
      <c r="V109" s="166">
        <f>VLOOKUP($D109,'R_E_P allocation'!$A$3:$T$984,'R_E_P allocation'!S$984,0)</f>
        <v>-54334.43193166751</v>
      </c>
      <c r="W109" s="166">
        <f>VLOOKUP($D109,'R_E_P allocation'!$A$3:$T$984,'R_E_P allocation'!T$984,0)</f>
        <v>415270.30119203025</v>
      </c>
      <c r="X109" s="163">
        <v>110114</v>
      </c>
      <c r="Y109" s="162" t="s">
        <v>142</v>
      </c>
      <c r="Z109" s="162" t="s">
        <v>170</v>
      </c>
      <c r="AA109" s="162" t="s">
        <v>171</v>
      </c>
    </row>
    <row r="110" spans="1:27" ht="16.5" thickTop="1" thickBot="1">
      <c r="A110" s="161">
        <v>109</v>
      </c>
      <c r="B110" s="162" t="s">
        <v>7</v>
      </c>
      <c r="C110" s="163">
        <v>11</v>
      </c>
      <c r="D110" s="162" t="s">
        <v>172</v>
      </c>
      <c r="E110" s="162" t="str">
        <f>VLOOKUP(Table12[[#This Row],[BRANCH NAME]],'Branch Address-2'!$B$2:$D$981,2,0)</f>
        <v>Naldanga Bazar, Kaliganj, Jhenaidah 7300</v>
      </c>
      <c r="F110" s="162" t="str">
        <f>VLOOKUP(Table12[[#This Row],[BRANCH NAME]],'Branch Address-2'!$B$2:$D$981,3,0)</f>
        <v>23.441597488930917, 89.16914234258499</v>
      </c>
      <c r="G110" s="164">
        <f>VLOOKUP(FINAL_DATASET!$D110,'R_E_P allocation'!$A$3:$D$983,4,0)</f>
        <v>96211.15</v>
      </c>
      <c r="H110" s="165">
        <f>VLOOKUP(FINAL_DATASET!$D110,'R_E_P allocation'!$A$3:$E$983,5,0)</f>
        <v>2.6399988861703157E-3</v>
      </c>
      <c r="I110" s="166">
        <f>VLOOKUP(FINAL_DATASET!$D110,'R_E_P allocation'!$A$3:$F$983,6,0)</f>
        <v>54712198.957446247</v>
      </c>
      <c r="J110" s="166">
        <f>VLOOKUP(FINAL_DATASET!$D110,'R_E_P allocation'!$A$3:$G$983,7,0)</f>
        <v>46077031.988424592</v>
      </c>
      <c r="K110" s="166">
        <f>VLOOKUP(FINAL_DATASET!$D110,'R_E_P allocation'!$A$3:$T$984,8,0)</f>
        <v>45584375.869748242</v>
      </c>
      <c r="L110" s="166">
        <f>VLOOKUP(FINAL_DATASET!$D110,'R_E_P allocation'!$A$3:$T$984,9,0)</f>
        <v>38044000.275562927</v>
      </c>
      <c r="M110" s="166">
        <f>VLOOKUP($D110,'R_E_P allocation'!$A$3:$T$984,'R_E_P allocation'!J$984,0)</f>
        <v>36853414.655428402</v>
      </c>
      <c r="N110" s="166">
        <f>VLOOKUP($D110,'R_E_P allocation'!$A$3:$T$984,'R_E_P allocation'!K$984,0)</f>
        <v>42977403.908419199</v>
      </c>
      <c r="O110" s="166">
        <f>VLOOKUP($D110,'R_E_P allocation'!$A$3:$T$984,'R_E_P allocation'!L$984,0)</f>
        <v>37852411.784966566</v>
      </c>
      <c r="P110" s="166">
        <f>VLOOKUP($D110,'R_E_P allocation'!$A$3:$T$984,'R_E_P allocation'!M$984,0)</f>
        <v>41150470.801661052</v>
      </c>
      <c r="Q110" s="166">
        <f>VLOOKUP($D110,'R_E_P allocation'!$A$3:$T$984,'R_E_P allocation'!N$984,0)</f>
        <v>33514300.962177556</v>
      </c>
      <c r="R110" s="166">
        <f>VLOOKUP($D110,'R_E_P allocation'!$A$3:$T$984,'R_E_P allocation'!O$984,0)</f>
        <v>30695213.17197397</v>
      </c>
      <c r="S110" s="166">
        <f>VLOOKUP($D110,'R_E_P allocation'!$A$3:$T$984,'R_E_P allocation'!P$984,0)</f>
        <v>472128.78039817297</v>
      </c>
      <c r="T110" s="166">
        <f>VLOOKUP($D110,'R_E_P allocation'!$A$3:$T$984,'R_E_P allocation'!Q$984,0)</f>
        <v>759511.516292713</v>
      </c>
      <c r="U110" s="166">
        <f>VLOOKUP($D110,'R_E_P allocation'!$A$3:$T$984,'R_E_P allocation'!R$984,0)</f>
        <v>937415.1147036188</v>
      </c>
      <c r="V110" s="166">
        <f>VLOOKUP($D110,'R_E_P allocation'!$A$3:$T$984,'R_E_P allocation'!S$984,0)</f>
        <v>-95794.245298180016</v>
      </c>
      <c r="W110" s="166">
        <f>VLOOKUP($D110,'R_E_P allocation'!$A$3:$T$984,'R_E_P allocation'!T$984,0)</f>
        <v>732141.73192180449</v>
      </c>
      <c r="X110" s="163">
        <v>110115</v>
      </c>
      <c r="Y110" s="162" t="s">
        <v>142</v>
      </c>
      <c r="Z110" s="162" t="s">
        <v>157</v>
      </c>
      <c r="AA110" s="162" t="s">
        <v>173</v>
      </c>
    </row>
    <row r="111" spans="1:27" ht="16.5" thickTop="1" thickBot="1">
      <c r="A111" s="161">
        <v>110</v>
      </c>
      <c r="B111" s="162" t="s">
        <v>7</v>
      </c>
      <c r="C111" s="163">
        <v>11</v>
      </c>
      <c r="D111" s="162" t="s">
        <v>174</v>
      </c>
      <c r="E111" s="162" t="str">
        <f>VLOOKUP(Table12[[#This Row],[BRANCH NAME]],'Branch Address-2'!$B$2:$D$981,2,0)</f>
        <v>Rayerbagh, Kadamtali, Dhaka</v>
      </c>
      <c r="F111" s="162" t="str">
        <f>VLOOKUP(Table12[[#This Row],[BRANCH NAME]],'Branch Address-2'!$B$2:$D$981,3,0)</f>
        <v>23.70427400091289, 90.4352257432675</v>
      </c>
      <c r="G111" s="164">
        <f>VLOOKUP(FINAL_DATASET!$D111,'R_E_P allocation'!$A$3:$D$983,4,0)</f>
        <v>424190</v>
      </c>
      <c r="H111" s="165">
        <f>VLOOKUP(FINAL_DATASET!$D111,'R_E_P allocation'!$A$3:$E$983,5,0)</f>
        <v>1.1639618978929015E-2</v>
      </c>
      <c r="I111" s="166">
        <f>VLOOKUP(FINAL_DATASET!$D111,'R_E_P allocation'!$A$3:$F$983,6,0)</f>
        <v>241223264.41123638</v>
      </c>
      <c r="J111" s="166">
        <f>VLOOKUP(FINAL_DATASET!$D111,'R_E_P allocation'!$A$3:$G$983,7,0)</f>
        <v>203151258.44738191</v>
      </c>
      <c r="K111" s="166">
        <f>VLOOKUP(FINAL_DATASET!$D111,'R_E_P allocation'!$A$3:$T$984,8,0)</f>
        <v>200979163.01996711</v>
      </c>
      <c r="L111" s="166">
        <f>VLOOKUP(FINAL_DATASET!$D111,'R_E_P allocation'!$A$3:$T$984,9,0)</f>
        <v>167734035.78370115</v>
      </c>
      <c r="M111" s="166">
        <f>VLOOKUP($D111,'R_E_P allocation'!$A$3:$T$984,'R_E_P allocation'!J$984,0)</f>
        <v>162484805.16744861</v>
      </c>
      <c r="N111" s="166">
        <f>VLOOKUP($D111,'R_E_P allocation'!$A$3:$T$984,'R_E_P allocation'!K$984,0)</f>
        <v>189485158.04989693</v>
      </c>
      <c r="O111" s="166">
        <f>VLOOKUP($D111,'R_E_P allocation'!$A$3:$T$984,'R_E_P allocation'!L$984,0)</f>
        <v>166889332.00637317</v>
      </c>
      <c r="P111" s="166">
        <f>VLOOKUP($D111,'R_E_P allocation'!$A$3:$T$984,'R_E_P allocation'!M$984,0)</f>
        <v>181430304.1732336</v>
      </c>
      <c r="Q111" s="166">
        <f>VLOOKUP($D111,'R_E_P allocation'!$A$3:$T$984,'R_E_P allocation'!N$984,0)</f>
        <v>147762825.04830363</v>
      </c>
      <c r="R111" s="166">
        <f>VLOOKUP($D111,'R_E_P allocation'!$A$3:$T$984,'R_E_P allocation'!O$984,0)</f>
        <v>135333612.32476318</v>
      </c>
      <c r="S111" s="166">
        <f>VLOOKUP($D111,'R_E_P allocation'!$A$3:$T$984,'R_E_P allocation'!P$984,0)</f>
        <v>2081591.4512725503</v>
      </c>
      <c r="T111" s="166">
        <f>VLOOKUP($D111,'R_E_P allocation'!$A$3:$T$984,'R_E_P allocation'!Q$984,0)</f>
        <v>3348647.1172645371</v>
      </c>
      <c r="U111" s="166">
        <f>VLOOKUP($D111,'R_E_P allocation'!$A$3:$T$984,'R_E_P allocation'!R$984,0)</f>
        <v>4133014.9104976719</v>
      </c>
      <c r="V111" s="166">
        <f>VLOOKUP($D111,'R_E_P allocation'!$A$3:$T$984,'R_E_P allocation'!S$984,0)</f>
        <v>-422351.88866399566</v>
      </c>
      <c r="W111" s="166">
        <f>VLOOKUP($D111,'R_E_P allocation'!$A$3:$T$984,'R_E_P allocation'!T$984,0)</f>
        <v>3227975.1490748241</v>
      </c>
      <c r="X111" s="163">
        <v>110116</v>
      </c>
      <c r="Y111" s="162" t="s">
        <v>142</v>
      </c>
      <c r="Z111" s="162" t="s">
        <v>142</v>
      </c>
      <c r="AA111" s="162" t="s">
        <v>175</v>
      </c>
    </row>
    <row r="112" spans="1:27" ht="16.5" thickTop="1" thickBot="1">
      <c r="A112" s="161">
        <v>111</v>
      </c>
      <c r="B112" s="162" t="s">
        <v>7</v>
      </c>
      <c r="C112" s="163">
        <v>11</v>
      </c>
      <c r="D112" s="162" t="s">
        <v>176</v>
      </c>
      <c r="E112" s="162" t="str">
        <f>VLOOKUP(Table12[[#This Row],[BRANCH NAME]],'Branch Address-2'!$B$2:$D$981,2,0)</f>
        <v>Kaliganj Bazar, Kotalipara, Gopalganj</v>
      </c>
      <c r="F112" s="162" t="str">
        <f>VLOOKUP(Table12[[#This Row],[BRANCH NAME]],'Branch Address-2'!$B$2:$D$981,3,0)</f>
        <v>23.735792458539258, 90.40016442128172</v>
      </c>
      <c r="G112" s="164">
        <f>VLOOKUP(FINAL_DATASET!$D112,'R_E_P allocation'!$A$3:$D$983,4,0)</f>
        <v>80427.27</v>
      </c>
      <c r="H112" s="165">
        <f>VLOOKUP(FINAL_DATASET!$D112,'R_E_P allocation'!$A$3:$E$983,5,0)</f>
        <v>2.2068949723365668E-3</v>
      </c>
      <c r="I112" s="166">
        <f>VLOOKUP(FINAL_DATASET!$D112,'R_E_P allocation'!$A$3:$F$983,6,0)</f>
        <v>45736412.025469482</v>
      </c>
      <c r="J112" s="166">
        <f>VLOOKUP(FINAL_DATASET!$D112,'R_E_P allocation'!$A$3:$G$983,7,0)</f>
        <v>38517883.764321096</v>
      </c>
      <c r="K112" s="166">
        <f>VLOOKUP(FINAL_DATASET!$D112,'R_E_P allocation'!$A$3:$T$984,8,0)</f>
        <v>38106050.139279358</v>
      </c>
      <c r="L112" s="166">
        <f>VLOOKUP(FINAL_DATASET!$D112,'R_E_P allocation'!$A$3:$T$984,9,0)</f>
        <v>31802707.711557072</v>
      </c>
      <c r="M112" s="166">
        <f>VLOOKUP($D112,'R_E_P allocation'!$A$3:$T$984,'R_E_P allocation'!J$984,0)</f>
        <v>30807443.117706183</v>
      </c>
      <c r="N112" s="166">
        <f>VLOOKUP($D112,'R_E_P allocation'!$A$3:$T$984,'R_E_P allocation'!K$984,0)</f>
        <v>35926763.873433448</v>
      </c>
      <c r="O112" s="166">
        <f>VLOOKUP($D112,'R_E_P allocation'!$A$3:$T$984,'R_E_P allocation'!L$984,0)</f>
        <v>31642550.190707505</v>
      </c>
      <c r="P112" s="166">
        <f>VLOOKUP($D112,'R_E_P allocation'!$A$3:$T$984,'R_E_P allocation'!M$984,0)</f>
        <v>34399547.51390364</v>
      </c>
      <c r="Q112" s="166">
        <f>VLOOKUP($D112,'R_E_P allocation'!$A$3:$T$984,'R_E_P allocation'!N$984,0)</f>
        <v>28016126.325756572</v>
      </c>
      <c r="R112" s="166">
        <f>VLOOKUP($D112,'R_E_P allocation'!$A$3:$T$984,'R_E_P allocation'!O$984,0)</f>
        <v>25659522.804684356</v>
      </c>
      <c r="S112" s="166">
        <f>VLOOKUP($D112,'R_E_P allocation'!$A$3:$T$984,'R_E_P allocation'!P$984,0)</f>
        <v>394673.89066500682</v>
      </c>
      <c r="T112" s="166">
        <f>VLOOKUP($D112,'R_E_P allocation'!$A$3:$T$984,'R_E_P allocation'!Q$984,0)</f>
        <v>634910.17193935881</v>
      </c>
      <c r="U112" s="166">
        <f>VLOOKUP($D112,'R_E_P allocation'!$A$3:$T$984,'R_E_P allocation'!R$984,0)</f>
        <v>783627.86987110053</v>
      </c>
      <c r="V112" s="166">
        <f>VLOOKUP($D112,'R_E_P allocation'!$A$3:$T$984,'R_E_P allocation'!S$984,0)</f>
        <v>-80078.760424783992</v>
      </c>
      <c r="W112" s="166">
        <f>VLOOKUP($D112,'R_E_P allocation'!$A$3:$T$984,'R_E_P allocation'!T$984,0)</f>
        <v>612030.52610370622</v>
      </c>
      <c r="X112" s="163">
        <v>110117</v>
      </c>
      <c r="Y112" s="162" t="s">
        <v>142</v>
      </c>
      <c r="Z112" s="162" t="s">
        <v>150</v>
      </c>
      <c r="AA112" s="162" t="s">
        <v>153</v>
      </c>
    </row>
    <row r="113" spans="1:27" ht="16.5" thickTop="1" thickBot="1">
      <c r="A113" s="161">
        <v>112</v>
      </c>
      <c r="B113" s="162" t="s">
        <v>7</v>
      </c>
      <c r="C113" s="163">
        <v>11</v>
      </c>
      <c r="D113" s="162" t="s">
        <v>177</v>
      </c>
      <c r="E113" s="162" t="str">
        <f>VLOOKUP(Table12[[#This Row],[BRANCH NAME]],'Branch Address-2'!$B$2:$D$981,2,0)</f>
        <v>Vimganj Bazar, Sherpur</v>
      </c>
      <c r="F113" s="162" t="str">
        <f>VLOOKUP(Table12[[#This Row],[BRANCH NAME]],'Branch Address-2'!$B$2:$D$981,3,0)</f>
        <v>24.957381944988263, 90.07413355442407</v>
      </c>
      <c r="G113" s="164">
        <f>VLOOKUP(FINAL_DATASET!$D113,'R_E_P allocation'!$A$3:$D$983,4,0)</f>
        <v>174012.65</v>
      </c>
      <c r="H113" s="165">
        <f>VLOOKUP(FINAL_DATASET!$D113,'R_E_P allocation'!$A$3:$E$983,5,0)</f>
        <v>1.3844849786713671E-2</v>
      </c>
      <c r="I113" s="166">
        <f>VLOOKUP(FINAL_DATASET!$D113,'R_E_P allocation'!$A$3:$F$983,6,0)</f>
        <v>160406994.72477424</v>
      </c>
      <c r="J113" s="166">
        <f>VLOOKUP(FINAL_DATASET!$D113,'R_E_P allocation'!$A$3:$G$983,7,0)</f>
        <v>51372304.051442988</v>
      </c>
      <c r="K113" s="166">
        <f>VLOOKUP(FINAL_DATASET!$D113,'R_E_P allocation'!$A$3:$T$984,8,0)</f>
        <v>50823030.827251732</v>
      </c>
      <c r="L113" s="166">
        <f>VLOOKUP(FINAL_DATASET!$D113,'R_E_P allocation'!$A$3:$T$984,9,0)</f>
        <v>42416098.979213394</v>
      </c>
      <c r="M113" s="166">
        <f>VLOOKUP($D113,'R_E_P allocation'!$A$3:$T$984,'R_E_P allocation'!J$984,0)</f>
        <v>41088688.687417872</v>
      </c>
      <c r="N113" s="166">
        <f>VLOOKUP($D113,'R_E_P allocation'!$A$3:$T$984,'R_E_P allocation'!K$984,0)</f>
        <v>47916460.015906356</v>
      </c>
      <c r="O113" s="166">
        <f>VLOOKUP($D113,'R_E_P allocation'!$A$3:$T$984,'R_E_P allocation'!L$984,0)</f>
        <v>42202492.725361243</v>
      </c>
      <c r="P113" s="166">
        <f>VLOOKUP($D113,'R_E_P allocation'!$A$3:$T$984,'R_E_P allocation'!M$984,0)</f>
        <v>45879571.809530459</v>
      </c>
      <c r="Q113" s="166">
        <f>VLOOKUP($D113,'R_E_P allocation'!$A$3:$T$984,'R_E_P allocation'!N$984,0)</f>
        <v>37365836.834566042</v>
      </c>
      <c r="R113" s="166">
        <f>VLOOKUP($D113,'R_E_P allocation'!$A$3:$T$984,'R_E_P allocation'!O$984,0)</f>
        <v>34222773.385027207</v>
      </c>
      <c r="S113" s="166">
        <f>VLOOKUP($D113,'R_E_P allocation'!$A$3:$T$984,'R_E_P allocation'!P$984,0)</f>
        <v>526386.8398499504</v>
      </c>
      <c r="T113" s="166">
        <f>VLOOKUP($D113,'R_E_P allocation'!$A$3:$T$984,'R_E_P allocation'!Q$984,0)</f>
        <v>846796.22062818112</v>
      </c>
      <c r="U113" s="166">
        <f>VLOOKUP($D113,'R_E_P allocation'!$A$3:$T$984,'R_E_P allocation'!R$984,0)</f>
        <v>1045144.8849194668</v>
      </c>
      <c r="V113" s="166">
        <f>VLOOKUP($D113,'R_E_P allocation'!$A$3:$T$984,'R_E_P allocation'!S$984,0)</f>
        <v>-106803.12692607689</v>
      </c>
      <c r="W113" s="166">
        <f>VLOOKUP($D113,'R_E_P allocation'!$A$3:$T$984,'R_E_P allocation'!T$984,0)</f>
        <v>816281.0415064448</v>
      </c>
      <c r="X113" s="163">
        <v>110118</v>
      </c>
      <c r="Y113" s="162" t="s">
        <v>147</v>
      </c>
      <c r="Z113" s="162" t="s">
        <v>178</v>
      </c>
      <c r="AA113" s="162" t="s">
        <v>179</v>
      </c>
    </row>
    <row r="114" spans="1:27" ht="16.5" thickTop="1" thickBot="1">
      <c r="A114" s="161">
        <v>113</v>
      </c>
      <c r="B114" s="162" t="s">
        <v>7</v>
      </c>
      <c r="C114" s="163">
        <v>11</v>
      </c>
      <c r="D114" s="162" t="s">
        <v>180</v>
      </c>
      <c r="E114" s="162" t="str">
        <f>VLOOKUP(Table12[[#This Row],[BRANCH NAME]],'Branch Address-2'!$B$2:$D$981,2,0)</f>
        <v>BSMRSTU Branch ATM, Gopalganj</v>
      </c>
      <c r="F114" s="162" t="str">
        <f>VLOOKUP(Table12[[#This Row],[BRANCH NAME]],'Branch Address-2'!$B$2:$D$981,3,0)</f>
        <v>23.008475309150366, 89.82869599671045</v>
      </c>
      <c r="G114" s="164">
        <f>VLOOKUP(FINAL_DATASET!$D114,'R_E_P allocation'!$A$3:$D$983,4,0)</f>
        <v>120402.8</v>
      </c>
      <c r="H114" s="165">
        <f>VLOOKUP(FINAL_DATASET!$D114,'R_E_P allocation'!$A$3:$E$983,5,0)</f>
        <v>3.3038089440962644E-3</v>
      </c>
      <c r="I114" s="166">
        <f>VLOOKUP(FINAL_DATASET!$D114,'R_E_P allocation'!$A$3:$F$983,6,0)</f>
        <v>68469215.352208242</v>
      </c>
      <c r="J114" s="166">
        <f>VLOOKUP(FINAL_DATASET!$D114,'R_E_P allocation'!$A$3:$G$983,7,0)</f>
        <v>57662793.419430993</v>
      </c>
      <c r="K114" s="166">
        <f>VLOOKUP(FINAL_DATASET!$D114,'R_E_P allocation'!$A$3:$T$984,8,0)</f>
        <v>57046262.215659246</v>
      </c>
      <c r="L114" s="166">
        <f>VLOOKUP(FINAL_DATASET!$D114,'R_E_P allocation'!$A$3:$T$984,9,0)</f>
        <v>47609909.62459702</v>
      </c>
      <c r="M114" s="166">
        <f>VLOOKUP($D114,'R_E_P allocation'!$A$3:$T$984,'R_E_P allocation'!J$984,0)</f>
        <v>46119959.215481937</v>
      </c>
      <c r="N114" s="166">
        <f>VLOOKUP($D114,'R_E_P allocation'!$A$3:$T$984,'R_E_P allocation'!K$984,0)</f>
        <v>53783784.595700346</v>
      </c>
      <c r="O114" s="166">
        <f>VLOOKUP($D114,'R_E_P allocation'!$A$3:$T$984,'R_E_P allocation'!L$984,0)</f>
        <v>47370147.489796892</v>
      </c>
      <c r="P114" s="166">
        <f>VLOOKUP($D114,'R_E_P allocation'!$A$3:$T$984,'R_E_P allocation'!M$984,0)</f>
        <v>51497481.381713405</v>
      </c>
      <c r="Q114" s="166">
        <f>VLOOKUP($D114,'R_E_P allocation'!$A$3:$T$984,'R_E_P allocation'!N$984,0)</f>
        <v>41941247.723251119</v>
      </c>
      <c r="R114" s="166">
        <f>VLOOKUP($D114,'R_E_P allocation'!$A$3:$T$984,'R_E_P allocation'!O$984,0)</f>
        <v>38413319.168334939</v>
      </c>
      <c r="S114" s="166">
        <f>VLOOKUP($D114,'R_E_P allocation'!$A$3:$T$984,'R_E_P allocation'!P$984,0)</f>
        <v>590842.40361460333</v>
      </c>
      <c r="T114" s="166">
        <f>VLOOKUP($D114,'R_E_P allocation'!$A$3:$T$984,'R_E_P allocation'!Q$984,0)</f>
        <v>950485.60581479664</v>
      </c>
      <c r="U114" s="166">
        <f>VLOOKUP($D114,'R_E_P allocation'!$A$3:$T$984,'R_E_P allocation'!R$984,0)</f>
        <v>1173121.8738434878</v>
      </c>
      <c r="V114" s="166">
        <f>VLOOKUP($D114,'R_E_P allocation'!$A$3:$T$984,'R_E_P allocation'!S$984,0)</f>
        <v>-119881.06740006444</v>
      </c>
      <c r="W114" s="166">
        <f>VLOOKUP($D114,'R_E_P allocation'!$A$3:$T$984,'R_E_P allocation'!T$984,0)</f>
        <v>916233.87227192114</v>
      </c>
      <c r="X114" s="163">
        <v>110119</v>
      </c>
      <c r="Y114" s="162" t="s">
        <v>142</v>
      </c>
      <c r="Z114" s="162" t="s">
        <v>150</v>
      </c>
      <c r="AA114" s="162" t="s">
        <v>181</v>
      </c>
    </row>
    <row r="115" spans="1:27" ht="16.5" thickTop="1" thickBot="1">
      <c r="A115" s="161">
        <v>114</v>
      </c>
      <c r="B115" s="162" t="s">
        <v>7</v>
      </c>
      <c r="C115" s="163">
        <v>11</v>
      </c>
      <c r="D115" s="162" t="s">
        <v>182</v>
      </c>
      <c r="E115" s="162" t="str">
        <f>VLOOKUP(Table12[[#This Row],[BRANCH NAME]],'Branch Address-2'!$B$2:$D$981,2,0)</f>
        <v>Mollah Market, Sreebardi, Sherpur</v>
      </c>
      <c r="F115" s="162" t="str">
        <f>VLOOKUP(Table12[[#This Row],[BRANCH NAME]],'Branch Address-2'!$B$2:$D$981,3,0)</f>
        <v>23.3068790613235, 89.5912103163444</v>
      </c>
      <c r="G115" s="164">
        <f>VLOOKUP(FINAL_DATASET!$D115,'R_E_P allocation'!$A$3:$D$983,4,0)</f>
        <v>259648</v>
      </c>
      <c r="H115" s="165">
        <f>VLOOKUP(FINAL_DATASET!$D115,'R_E_P allocation'!$A$3:$E$983,5,0)</f>
        <v>2.0658196731218284E-2</v>
      </c>
      <c r="I115" s="166">
        <f>VLOOKUP(FINAL_DATASET!$D115,'R_E_P allocation'!$A$3:$F$983,6,0)</f>
        <v>239346710.51959836</v>
      </c>
      <c r="J115" s="166">
        <f>VLOOKUP(FINAL_DATASET!$D115,'R_E_P allocation'!$A$3:$G$983,7,0)</f>
        <v>76653714.556666255</v>
      </c>
      <c r="K115" s="166">
        <f>VLOOKUP(FINAL_DATASET!$D115,'R_E_P allocation'!$A$3:$T$984,8,0)</f>
        <v>75834132.221044034</v>
      </c>
      <c r="L115" s="166">
        <f>VLOOKUP(FINAL_DATASET!$D115,'R_E_P allocation'!$A$3:$T$984,9,0)</f>
        <v>63289969.250826307</v>
      </c>
      <c r="M115" s="166">
        <f>VLOOKUP($D115,'R_E_P allocation'!$A$3:$T$984,'R_E_P allocation'!J$984,0)</f>
        <v>61309311.939739302</v>
      </c>
      <c r="N115" s="166">
        <f>VLOOKUP($D115,'R_E_P allocation'!$A$3:$T$984,'R_E_P allocation'!K$984,0)</f>
        <v>71497175.695043176</v>
      </c>
      <c r="O115" s="166">
        <f>VLOOKUP($D115,'R_E_P allocation'!$A$3:$T$984,'R_E_P allocation'!L$984,0)</f>
        <v>62971242.786973223</v>
      </c>
      <c r="P115" s="166">
        <f>VLOOKUP($D115,'R_E_P allocation'!$A$3:$T$984,'R_E_P allocation'!M$984,0)</f>
        <v>68457891.200444132</v>
      </c>
      <c r="Q115" s="166">
        <f>VLOOKUP($D115,'R_E_P allocation'!$A$3:$T$984,'R_E_P allocation'!N$984,0)</f>
        <v>55754364.998299859</v>
      </c>
      <c r="R115" s="166">
        <f>VLOOKUP($D115,'R_E_P allocation'!$A$3:$T$984,'R_E_P allocation'!O$984,0)</f>
        <v>51064532.744461656</v>
      </c>
      <c r="S115" s="166">
        <f>VLOOKUP($D115,'R_E_P allocation'!$A$3:$T$984,'R_E_P allocation'!P$984,0)</f>
        <v>785433.07163795235</v>
      </c>
      <c r="T115" s="166">
        <f>VLOOKUP($D115,'R_E_P allocation'!$A$3:$T$984,'R_E_P allocation'!Q$984,0)</f>
        <v>1263522.7674175755</v>
      </c>
      <c r="U115" s="166">
        <f>VLOOKUP($D115,'R_E_P allocation'!$A$3:$T$984,'R_E_P allocation'!R$984,0)</f>
        <v>1559483.0552811518</v>
      </c>
      <c r="V115" s="166">
        <f>VLOOKUP($D115,'R_E_P allocation'!$A$3:$T$984,'R_E_P allocation'!S$984,0)</f>
        <v>-159363.23192654105</v>
      </c>
      <c r="W115" s="166">
        <f>VLOOKUP($D115,'R_E_P allocation'!$A$3:$T$984,'R_E_P allocation'!T$984,0)</f>
        <v>1217990.4154385638</v>
      </c>
      <c r="X115" s="163">
        <v>110120</v>
      </c>
      <c r="Y115" s="162" t="s">
        <v>147</v>
      </c>
      <c r="Z115" s="162" t="s">
        <v>178</v>
      </c>
      <c r="AA115" s="162" t="s">
        <v>182</v>
      </c>
    </row>
    <row r="116" spans="1:27" ht="16.5" thickTop="1" thickBot="1">
      <c r="A116" s="161">
        <v>115</v>
      </c>
      <c r="B116" s="162" t="s">
        <v>7</v>
      </c>
      <c r="C116" s="163">
        <v>11</v>
      </c>
      <c r="D116" s="162" t="s">
        <v>183</v>
      </c>
      <c r="E116" s="162" t="str">
        <f>VLOOKUP(Table12[[#This Row],[BRANCH NAME]],'Branch Address-2'!$B$2:$D$981,2,0)</f>
        <v>Barura Road, Amratali, Barura, Comilla 3500</v>
      </c>
      <c r="F116" s="162" t="str">
        <f>VLOOKUP(Table12[[#This Row],[BRANCH NAME]],'Branch Address-2'!$B$2:$D$981,3,0)</f>
        <v>23.396827846013977, 91.08558924089947</v>
      </c>
      <c r="G116" s="164">
        <f>VLOOKUP(FINAL_DATASET!$D116,'R_E_P allocation'!$A$3:$D$983,4,0)</f>
        <v>133688.94</v>
      </c>
      <c r="H116" s="165">
        <f>VLOOKUP(FINAL_DATASET!$D116,'R_E_P allocation'!$A$3:$E$983,5,0)</f>
        <v>4.7079269417829878E-3</v>
      </c>
      <c r="I116" s="166">
        <f>VLOOKUP(FINAL_DATASET!$D116,'R_E_P allocation'!$A$3:$F$983,6,0)</f>
        <v>74520910.84020789</v>
      </c>
      <c r="J116" s="166">
        <f>VLOOKUP(FINAL_DATASET!$D116,'R_E_P allocation'!$A$3:$G$983,7,0)</f>
        <v>62759356.377933957</v>
      </c>
      <c r="K116" s="166">
        <f>VLOOKUP(FINAL_DATASET!$D116,'R_E_P allocation'!$A$3:$T$984,8,0)</f>
        <v>62088332.668517381</v>
      </c>
      <c r="L116" s="166">
        <f>VLOOKUP(FINAL_DATASET!$D116,'R_E_P allocation'!$A$3:$T$984,9,0)</f>
        <v>51817942.004946962</v>
      </c>
      <c r="M116" s="166">
        <f>VLOOKUP($D116,'R_E_P allocation'!$A$3:$T$984,'R_E_P allocation'!J$984,0)</f>
        <v>50196301.373856895</v>
      </c>
      <c r="N116" s="166">
        <f>VLOOKUP($D116,'R_E_P allocation'!$A$3:$T$984,'R_E_P allocation'!K$984,0)</f>
        <v>58537498.872854643</v>
      </c>
      <c r="O116" s="166">
        <f>VLOOKUP($D116,'R_E_P allocation'!$A$3:$T$984,'R_E_P allocation'!L$984,0)</f>
        <v>51556988.340173841</v>
      </c>
      <c r="P116" s="166">
        <f>VLOOKUP($D116,'R_E_P allocation'!$A$3:$T$984,'R_E_P allocation'!M$984,0)</f>
        <v>56049119.283768162</v>
      </c>
      <c r="Q116" s="166">
        <f>VLOOKUP($D116,'R_E_P allocation'!$A$3:$T$984,'R_E_P allocation'!N$984,0)</f>
        <v>45648251.78781119</v>
      </c>
      <c r="R116" s="166">
        <f>VLOOKUP($D116,'R_E_P allocation'!$A$3:$T$984,'R_E_P allocation'!O$984,0)</f>
        <v>41808505.00614965</v>
      </c>
      <c r="S116" s="166">
        <f>VLOOKUP($D116,'R_E_P allocation'!$A$3:$T$984,'R_E_P allocation'!P$984,0)</f>
        <v>643064.38819088845</v>
      </c>
      <c r="T116" s="166">
        <f>VLOOKUP($D116,'R_E_P allocation'!$A$3:$T$984,'R_E_P allocation'!Q$984,0)</f>
        <v>1034494.8853505598</v>
      </c>
      <c r="U116" s="166">
        <f>VLOOKUP($D116,'R_E_P allocation'!$A$3:$T$984,'R_E_P allocation'!R$984,0)</f>
        <v>1276809.0026398802</v>
      </c>
      <c r="V116" s="166">
        <f>VLOOKUP($D116,'R_E_P allocation'!$A$3:$T$984,'R_E_P allocation'!S$984,0)</f>
        <v>-130476.83238655709</v>
      </c>
      <c r="W116" s="166">
        <f>VLOOKUP($D116,'R_E_P allocation'!$A$3:$T$984,'R_E_P allocation'!T$984,0)</f>
        <v>997215.79038297199</v>
      </c>
      <c r="X116" s="163">
        <v>110121</v>
      </c>
      <c r="Y116" s="162" t="s">
        <v>9</v>
      </c>
      <c r="Z116" s="162" t="s">
        <v>12</v>
      </c>
      <c r="AA116" s="162" t="s">
        <v>184</v>
      </c>
    </row>
    <row r="117" spans="1:27" ht="16.5" thickTop="1" thickBot="1">
      <c r="A117" s="161">
        <v>116</v>
      </c>
      <c r="B117" s="162" t="s">
        <v>7</v>
      </c>
      <c r="C117" s="163">
        <v>11</v>
      </c>
      <c r="D117" s="162" t="s">
        <v>185</v>
      </c>
      <c r="E117" s="162" t="str">
        <f>VLOOKUP(Table12[[#This Row],[BRANCH NAME]],'Branch Address-2'!$B$2:$D$981,2,0)</f>
        <v>Ranir Bazar Road, Sadar, Comilla 3500</v>
      </c>
      <c r="F117" s="162" t="str">
        <f>VLOOKUP(Table12[[#This Row],[BRANCH NAME]],'Branch Address-2'!$B$2:$D$981,3,0)</f>
        <v>23.459700508862934, 91.17348568430799</v>
      </c>
      <c r="G117" s="164">
        <f>VLOOKUP(FINAL_DATASET!$D117,'R_E_P allocation'!$A$3:$D$983,4,0)</f>
        <v>41324.480000000003</v>
      </c>
      <c r="H117" s="165">
        <f>VLOOKUP(FINAL_DATASET!$D117,'R_E_P allocation'!$A$3:$E$983,5,0)</f>
        <v>1.4552634851257872E-3</v>
      </c>
      <c r="I117" s="166">
        <f>VLOOKUP(FINAL_DATASET!$D117,'R_E_P allocation'!$A$3:$F$983,6,0)</f>
        <v>23035098.412762899</v>
      </c>
      <c r="J117" s="166">
        <f>VLOOKUP(FINAL_DATASET!$D117,'R_E_P allocation'!$A$3:$G$983,7,0)</f>
        <v>19399493.835861102</v>
      </c>
      <c r="K117" s="166">
        <f>VLOOKUP(FINAL_DATASET!$D117,'R_E_P allocation'!$A$3:$T$984,8,0)</f>
        <v>19192074.240348481</v>
      </c>
      <c r="L117" s="166">
        <f>VLOOKUP(FINAL_DATASET!$D117,'R_E_P allocation'!$A$3:$T$984,9,0)</f>
        <v>16017402.097919175</v>
      </c>
      <c r="M117" s="166">
        <f>VLOOKUP($D117,'R_E_P allocation'!$A$3:$T$984,'R_E_P allocation'!J$984,0)</f>
        <v>15516138.075430337</v>
      </c>
      <c r="N117" s="166">
        <f>VLOOKUP($D117,'R_E_P allocation'!$A$3:$T$984,'R_E_P allocation'!K$984,0)</f>
        <v>18094478.880760852</v>
      </c>
      <c r="O117" s="166">
        <f>VLOOKUP($D117,'R_E_P allocation'!$A$3:$T$984,'R_E_P allocation'!L$984,0)</f>
        <v>15936738.921886489</v>
      </c>
      <c r="P117" s="166">
        <f>VLOOKUP($D117,'R_E_P allocation'!$A$3:$T$984,'R_E_P allocation'!M$984,0)</f>
        <v>17325297.880734876</v>
      </c>
      <c r="Q117" s="166">
        <f>VLOOKUP($D117,'R_E_P allocation'!$A$3:$T$984,'R_E_P allocation'!N$984,0)</f>
        <v>14110294.15028923</v>
      </c>
      <c r="R117" s="166">
        <f>VLOOKUP($D117,'R_E_P allocation'!$A$3:$T$984,'R_E_P allocation'!O$984,0)</f>
        <v>12923393.131522557</v>
      </c>
      <c r="S117" s="166">
        <f>VLOOKUP($D117,'R_E_P allocation'!$A$3:$T$984,'R_E_P allocation'!P$984,0)</f>
        <v>198777.11236626311</v>
      </c>
      <c r="T117" s="166">
        <f>VLOOKUP($D117,'R_E_P allocation'!$A$3:$T$984,'R_E_P allocation'!Q$984,0)</f>
        <v>319771.87641529291</v>
      </c>
      <c r="U117" s="166">
        <f>VLOOKUP($D117,'R_E_P allocation'!$A$3:$T$984,'R_E_P allocation'!R$984,0)</f>
        <v>394673.39701707318</v>
      </c>
      <c r="V117" s="166">
        <f>VLOOKUP($D117,'R_E_P allocation'!$A$3:$T$984,'R_E_P allocation'!S$984,0)</f>
        <v>-40331.588016343245</v>
      </c>
      <c r="W117" s="166">
        <f>VLOOKUP($D117,'R_E_P allocation'!$A$3:$T$984,'R_E_P allocation'!T$984,0)</f>
        <v>308248.56555348053</v>
      </c>
      <c r="X117" s="163">
        <v>110122</v>
      </c>
      <c r="Y117" s="162" t="s">
        <v>9</v>
      </c>
      <c r="Z117" s="162" t="s">
        <v>12</v>
      </c>
      <c r="AA117" s="162" t="s">
        <v>13</v>
      </c>
    </row>
    <row r="118" spans="1:27" ht="16.5" thickTop="1" thickBot="1">
      <c r="A118" s="161">
        <v>117</v>
      </c>
      <c r="B118" s="162" t="s">
        <v>7</v>
      </c>
      <c r="C118" s="163">
        <v>11</v>
      </c>
      <c r="D118" s="162" t="s">
        <v>186</v>
      </c>
      <c r="E118" s="162" t="str">
        <f>VLOOKUP(Table12[[#This Row],[BRANCH NAME]],'Branch Address-2'!$B$2:$D$981,2,0)</f>
        <v>Old Chittagong Road, Chapapur, Kotwali, Comilla 3500</v>
      </c>
      <c r="F118" s="162" t="str">
        <f>VLOOKUP(Table12[[#This Row],[BRANCH NAME]],'Branch Address-2'!$B$2:$D$981,3,0)</f>
        <v>22.405251142677805, 91.83322617743954</v>
      </c>
      <c r="G118" s="164">
        <f>VLOOKUP(FINAL_DATASET!$D118,'R_E_P allocation'!$A$3:$D$983,4,0)</f>
        <v>38741.699999999997</v>
      </c>
      <c r="H118" s="165">
        <f>VLOOKUP(FINAL_DATASET!$D118,'R_E_P allocation'!$A$3:$E$983,5,0)</f>
        <v>1.3643095173054252E-3</v>
      </c>
      <c r="I118" s="166">
        <f>VLOOKUP(FINAL_DATASET!$D118,'R_E_P allocation'!$A$3:$F$983,6,0)</f>
        <v>21595404.761965211</v>
      </c>
      <c r="J118" s="166">
        <f>VLOOKUP(FINAL_DATASET!$D118,'R_E_P allocation'!$A$3:$G$983,7,0)</f>
        <v>18187025.47111978</v>
      </c>
      <c r="K118" s="166">
        <f>VLOOKUP(FINAL_DATASET!$D118,'R_E_P allocation'!$A$3:$T$984,8,0)</f>
        <v>17992569.600326695</v>
      </c>
      <c r="L118" s="166">
        <f>VLOOKUP(FINAL_DATASET!$D118,'R_E_P allocation'!$A$3:$T$984,9,0)</f>
        <v>15016314.466799224</v>
      </c>
      <c r="M118" s="166">
        <f>VLOOKUP($D118,'R_E_P allocation'!$A$3:$T$984,'R_E_P allocation'!J$984,0)</f>
        <v>14546379.445715938</v>
      </c>
      <c r="N118" s="166">
        <f>VLOOKUP($D118,'R_E_P allocation'!$A$3:$T$984,'R_E_P allocation'!K$984,0)</f>
        <v>16963573.950713292</v>
      </c>
      <c r="O118" s="166">
        <f>VLOOKUP($D118,'R_E_P allocation'!$A$3:$T$984,'R_E_P allocation'!L$984,0)</f>
        <v>14940692.739268579</v>
      </c>
      <c r="P118" s="166">
        <f>VLOOKUP($D118,'R_E_P allocation'!$A$3:$T$984,'R_E_P allocation'!M$984,0)</f>
        <v>16242466.763188943</v>
      </c>
      <c r="Q118" s="166">
        <f>VLOOKUP($D118,'R_E_P allocation'!$A$3:$T$984,'R_E_P allocation'!N$984,0)</f>
        <v>13228400.765896151</v>
      </c>
      <c r="R118" s="166">
        <f>VLOOKUP($D118,'R_E_P allocation'!$A$3:$T$984,'R_E_P allocation'!O$984,0)</f>
        <v>12115681.060802395</v>
      </c>
      <c r="S118" s="166">
        <f>VLOOKUP($D118,'R_E_P allocation'!$A$3:$T$984,'R_E_P allocation'!P$984,0)</f>
        <v>186353.54284337163</v>
      </c>
      <c r="T118" s="166">
        <f>VLOOKUP($D118,'R_E_P allocation'!$A$3:$T$984,'R_E_P allocation'!Q$984,0)</f>
        <v>299786.13413933699</v>
      </c>
      <c r="U118" s="166">
        <f>VLOOKUP($D118,'R_E_P allocation'!$A$3:$T$984,'R_E_P allocation'!R$984,0)</f>
        <v>370006.30970350606</v>
      </c>
      <c r="V118" s="166">
        <f>VLOOKUP($D118,'R_E_P allocation'!$A$3:$T$984,'R_E_P allocation'!S$984,0)</f>
        <v>-37810.863765321781</v>
      </c>
      <c r="W118" s="166">
        <f>VLOOKUP($D118,'R_E_P allocation'!$A$3:$T$984,'R_E_P allocation'!T$984,0)</f>
        <v>288983.03020638792</v>
      </c>
      <c r="X118" s="163">
        <v>110123</v>
      </c>
      <c r="Y118" s="162" t="s">
        <v>9</v>
      </c>
      <c r="Z118" s="162" t="s">
        <v>12</v>
      </c>
      <c r="AA118" s="162" t="s">
        <v>13</v>
      </c>
    </row>
    <row r="119" spans="1:27" ht="16.5" thickTop="1" thickBot="1">
      <c r="A119" s="161">
        <v>118</v>
      </c>
      <c r="B119" s="162" t="s">
        <v>7</v>
      </c>
      <c r="C119" s="163">
        <v>11</v>
      </c>
      <c r="D119" s="162" t="s">
        <v>187</v>
      </c>
      <c r="E119" s="162" t="str">
        <f>VLOOKUP(Table12[[#This Row],[BRANCH NAME]],'Branch Address-2'!$B$2:$D$981,2,0)</f>
        <v>Bataisari Bazar, Barura, Comilla 3560</v>
      </c>
      <c r="F119" s="162" t="str">
        <f>VLOOKUP(Table12[[#This Row],[BRANCH NAME]],'Branch Address-2'!$B$2:$D$981,3,0)</f>
        <v>23.377831726145935, 91.05505225377561</v>
      </c>
      <c r="G119" s="164">
        <f>VLOOKUP(FINAL_DATASET!$D119,'R_E_P allocation'!$A$3:$D$983,4,0)</f>
        <v>162047.20000000001</v>
      </c>
      <c r="H119" s="165">
        <f>VLOOKUP(FINAL_DATASET!$D119,'R_E_P allocation'!$A$3:$E$983,5,0)</f>
        <v>5.7065781112521068E-3</v>
      </c>
      <c r="I119" s="166">
        <f>VLOOKUP(FINAL_DATASET!$D119,'R_E_P allocation'!$A$3:$F$983,6,0)</f>
        <v>90328376.77600956</v>
      </c>
      <c r="J119" s="166">
        <f>VLOOKUP(FINAL_DATASET!$D119,'R_E_P allocation'!$A$3:$G$983,7,0)</f>
        <v>76071947.124768436</v>
      </c>
      <c r="K119" s="166">
        <f>VLOOKUP(FINAL_DATASET!$D119,'R_E_P allocation'!$A$3:$T$984,8,0)</f>
        <v>75258585.052748352</v>
      </c>
      <c r="L119" s="166">
        <f>VLOOKUP(FINAL_DATASET!$D119,'R_E_P allocation'!$A$3:$T$984,9,0)</f>
        <v>62809626.672662981</v>
      </c>
      <c r="M119" s="166">
        <f>VLOOKUP($D119,'R_E_P allocation'!$A$3:$T$984,'R_E_P allocation'!J$984,0)</f>
        <v>60844001.665281087</v>
      </c>
      <c r="N119" s="166">
        <f>VLOOKUP($D119,'R_E_P allocation'!$A$3:$T$984,'R_E_P allocation'!K$984,0)</f>
        <v>70954544.088308662</v>
      </c>
      <c r="O119" s="166">
        <f>VLOOKUP($D119,'R_E_P allocation'!$A$3:$T$984,'R_E_P allocation'!L$984,0)</f>
        <v>62493319.20021072</v>
      </c>
      <c r="P119" s="166">
        <f>VLOOKUP($D119,'R_E_P allocation'!$A$3:$T$984,'R_E_P allocation'!M$984,0)</f>
        <v>67938326.40456748</v>
      </c>
      <c r="Q119" s="166">
        <f>VLOOKUP($D119,'R_E_P allocation'!$A$3:$T$984,'R_E_P allocation'!N$984,0)</f>
        <v>55331214.28825599</v>
      </c>
      <c r="R119" s="166">
        <f>VLOOKUP($D119,'R_E_P allocation'!$A$3:$T$984,'R_E_P allocation'!O$984,0)</f>
        <v>50676975.765029885</v>
      </c>
      <c r="S119" s="166">
        <f>VLOOKUP($D119,'R_E_P allocation'!$A$3:$T$984,'R_E_P allocation'!P$984,0)</f>
        <v>779471.98568592535</v>
      </c>
      <c r="T119" s="166">
        <f>VLOOKUP($D119,'R_E_P allocation'!$A$3:$T$984,'R_E_P allocation'!Q$984,0)</f>
        <v>1253933.1943643149</v>
      </c>
      <c r="U119" s="166">
        <f>VLOOKUP($D119,'R_E_P allocation'!$A$3:$T$984,'R_E_P allocation'!R$984,0)</f>
        <v>1547647.2759271276</v>
      </c>
      <c r="V119" s="166">
        <f>VLOOKUP($D119,'R_E_P allocation'!$A$3:$T$984,'R_E_P allocation'!S$984,0)</f>
        <v>-158153.73622612981</v>
      </c>
      <c r="W119" s="166">
        <f>VLOOKUP($D119,'R_E_P allocation'!$A$3:$T$984,'R_E_P allocation'!T$984,0)</f>
        <v>1208746.4125854208</v>
      </c>
      <c r="X119" s="163">
        <v>110124</v>
      </c>
      <c r="Y119" s="162" t="s">
        <v>9</v>
      </c>
      <c r="Z119" s="162" t="s">
        <v>12</v>
      </c>
      <c r="AA119" s="162" t="s">
        <v>184</v>
      </c>
    </row>
    <row r="120" spans="1:27" ht="16.5" thickTop="1" thickBot="1">
      <c r="A120" s="161">
        <v>119</v>
      </c>
      <c r="B120" s="162" t="s">
        <v>7</v>
      </c>
      <c r="C120" s="163">
        <v>11</v>
      </c>
      <c r="D120" s="162" t="s">
        <v>188</v>
      </c>
      <c r="E120" s="162" t="str">
        <f>VLOOKUP(Table12[[#This Row],[BRANCH NAME]],'Branch Address-2'!$B$2:$D$981,2,0)</f>
        <v>Bakshaganj, Hossamia, Nangalkot, Comilla 3583</v>
      </c>
      <c r="F120" s="162" t="str">
        <f>VLOOKUP(Table12[[#This Row],[BRANCH NAME]],'Branch Address-2'!$B$2:$D$981,3,0)</f>
        <v>23.062752900711924, 91.24583244725001</v>
      </c>
      <c r="G120" s="164">
        <f>VLOOKUP(FINAL_DATASET!$D120,'R_E_P allocation'!$A$3:$D$983,4,0)</f>
        <v>93496.75</v>
      </c>
      <c r="H120" s="165">
        <f>VLOOKUP(FINAL_DATASET!$D120,'R_E_P allocation'!$A$3:$E$983,5,0)</f>
        <v>3.2925376496675683E-3</v>
      </c>
      <c r="I120" s="166">
        <f>VLOOKUP(FINAL_DATASET!$D120,'R_E_P allocation'!$A$3:$F$983,6,0)</f>
        <v>52116973.70477473</v>
      </c>
      <c r="J120" s="166">
        <f>VLOOKUP(FINAL_DATASET!$D120,'R_E_P allocation'!$A$3:$G$983,7,0)</f>
        <v>43891408.320154212</v>
      </c>
      <c r="K120" s="166">
        <f>VLOOKUP(FINAL_DATASET!$D120,'R_E_P allocation'!$A$3:$T$984,8,0)</f>
        <v>43422120.913107716</v>
      </c>
      <c r="L120" s="166">
        <f>VLOOKUP(FINAL_DATASET!$D120,'R_E_P allocation'!$A$3:$T$984,9,0)</f>
        <v>36239416.433034956</v>
      </c>
      <c r="M120" s="166">
        <f>VLOOKUP($D120,'R_E_P allocation'!$A$3:$T$984,'R_E_P allocation'!J$984,0)</f>
        <v>35105305.199339256</v>
      </c>
      <c r="N120" s="166">
        <f>VLOOKUP($D120,'R_E_P allocation'!$A$3:$T$984,'R_E_P allocation'!K$984,0)</f>
        <v>40938808.384153336</v>
      </c>
      <c r="O120" s="166">
        <f>VLOOKUP($D120,'R_E_P allocation'!$A$3:$T$984,'R_E_P allocation'!L$984,0)</f>
        <v>36056915.774739094</v>
      </c>
      <c r="P120" s="166">
        <f>VLOOKUP($D120,'R_E_P allocation'!$A$3:$T$984,'R_E_P allocation'!M$984,0)</f>
        <v>39198534.249689251</v>
      </c>
      <c r="Q120" s="166">
        <f>VLOOKUP($D120,'R_E_P allocation'!$A$3:$T$984,'R_E_P allocation'!N$984,0)</f>
        <v>31924579.440468565</v>
      </c>
      <c r="R120" s="166">
        <f>VLOOKUP($D120,'R_E_P allocation'!$A$3:$T$984,'R_E_P allocation'!O$984,0)</f>
        <v>29239212.611258063</v>
      </c>
      <c r="S120" s="166">
        <f>VLOOKUP($D120,'R_E_P allocation'!$A$3:$T$984,'R_E_P allocation'!P$984,0)</f>
        <v>449733.76508622512</v>
      </c>
      <c r="T120" s="166">
        <f>VLOOKUP($D120,'R_E_P allocation'!$A$3:$T$984,'R_E_P allocation'!Q$984,0)</f>
        <v>723484.75253001449</v>
      </c>
      <c r="U120" s="166">
        <f>VLOOKUP($D120,'R_E_P allocation'!$A$3:$T$984,'R_E_P allocation'!R$984,0)</f>
        <v>892949.64951902686</v>
      </c>
      <c r="V120" s="166">
        <f>VLOOKUP($D120,'R_E_P allocation'!$A$3:$T$984,'R_E_P allocation'!S$984,0)</f>
        <v>-91250.329147929748</v>
      </c>
      <c r="W120" s="166">
        <f>VLOOKUP($D120,'R_E_P allocation'!$A$3:$T$984,'R_E_P allocation'!T$984,0)</f>
        <v>697413.22991632018</v>
      </c>
      <c r="X120" s="163">
        <v>110125</v>
      </c>
      <c r="Y120" s="162" t="s">
        <v>9</v>
      </c>
      <c r="Z120" s="162" t="s">
        <v>12</v>
      </c>
      <c r="AA120" s="162" t="s">
        <v>54</v>
      </c>
    </row>
    <row r="121" spans="1:27" ht="16.5" thickTop="1" thickBot="1">
      <c r="A121" s="161">
        <v>120</v>
      </c>
      <c r="B121" s="162" t="s">
        <v>7</v>
      </c>
      <c r="C121" s="163">
        <v>11</v>
      </c>
      <c r="D121" s="162" t="s">
        <v>189</v>
      </c>
      <c r="E121" s="162" t="str">
        <f>VLOOKUP(Table12[[#This Row],[BRANCH NAME]],'Branch Address-2'!$B$2:$D$981,2,0)</f>
        <v>Chandina, Comilla 3510</v>
      </c>
      <c r="F121" s="162" t="str">
        <f>VLOOKUP(Table12[[#This Row],[BRANCH NAME]],'Branch Address-2'!$B$2:$D$981,3,0)</f>
        <v>23.49005735435871, 90.99414839857381</v>
      </c>
      <c r="G121" s="164">
        <f>VLOOKUP(FINAL_DATASET!$D121,'R_E_P allocation'!$A$3:$D$983,4,0)</f>
        <v>350273</v>
      </c>
      <c r="H121" s="165">
        <f>VLOOKUP(FINAL_DATASET!$D121,'R_E_P allocation'!$A$3:$E$983,5,0)</f>
        <v>1.2335049508801195E-2</v>
      </c>
      <c r="I121" s="166">
        <f>VLOOKUP(FINAL_DATASET!$D121,'R_E_P allocation'!$A$3:$F$983,6,0)</f>
        <v>195249233.05347574</v>
      </c>
      <c r="J121" s="166">
        <f>VLOOKUP(FINAL_DATASET!$D121,'R_E_P allocation'!$A$3:$G$983,7,0)</f>
        <v>164433258.55203924</v>
      </c>
      <c r="K121" s="166">
        <f>VLOOKUP(FINAL_DATASET!$D121,'R_E_P allocation'!$A$3:$T$984,8,0)</f>
        <v>162675136.39347866</v>
      </c>
      <c r="L121" s="166">
        <f>VLOOKUP(FINAL_DATASET!$D121,'R_E_P allocation'!$A$3:$T$984,9,0)</f>
        <v>135766100.02217674</v>
      </c>
      <c r="M121" s="166">
        <f>VLOOKUP($D121,'R_E_P allocation'!$A$3:$T$984,'R_E_P allocation'!J$984,0)</f>
        <v>131517304.80565538</v>
      </c>
      <c r="N121" s="166">
        <f>VLOOKUP($D121,'R_E_P allocation'!$A$3:$T$984,'R_E_P allocation'!K$984,0)</f>
        <v>153371739.97109568</v>
      </c>
      <c r="O121" s="166">
        <f>VLOOKUP($D121,'R_E_P allocation'!$A$3:$T$984,'R_E_P allocation'!L$984,0)</f>
        <v>135082385.84940317</v>
      </c>
      <c r="P121" s="166">
        <f>VLOOKUP($D121,'R_E_P allocation'!$A$3:$T$984,'R_E_P allocation'!M$984,0)</f>
        <v>146852036.96643361</v>
      </c>
      <c r="Q121" s="166">
        <f>VLOOKUP($D121,'R_E_P allocation'!$A$3:$T$984,'R_E_P allocation'!N$984,0)</f>
        <v>119601143.50874491</v>
      </c>
      <c r="R121" s="166">
        <f>VLOOKUP($D121,'R_E_P allocation'!$A$3:$T$984,'R_E_P allocation'!O$984,0)</f>
        <v>109540777.82364836</v>
      </c>
      <c r="S121" s="166">
        <f>VLOOKUP($D121,'R_E_P allocation'!$A$3:$T$984,'R_E_P allocation'!P$984,0)</f>
        <v>1684867.0686205383</v>
      </c>
      <c r="T121" s="166">
        <f>VLOOKUP($D121,'R_E_P allocation'!$A$3:$T$984,'R_E_P allocation'!Q$984,0)</f>
        <v>2710438.3277808665</v>
      </c>
      <c r="U121" s="166">
        <f>VLOOKUP($D121,'R_E_P allocation'!$A$3:$T$984,'R_E_P allocation'!R$984,0)</f>
        <v>3345315.7739277361</v>
      </c>
      <c r="V121" s="166">
        <f>VLOOKUP($D121,'R_E_P allocation'!$A$3:$T$984,'R_E_P allocation'!S$984,0)</f>
        <v>-341857.08638677595</v>
      </c>
      <c r="W121" s="166">
        <f>VLOOKUP($D121,'R_E_P allocation'!$A$3:$T$984,'R_E_P allocation'!T$984,0)</f>
        <v>2612764.8745275019</v>
      </c>
      <c r="X121" s="163">
        <v>110126</v>
      </c>
      <c r="Y121" s="162" t="s">
        <v>9</v>
      </c>
      <c r="Z121" s="162" t="s">
        <v>12</v>
      </c>
      <c r="AA121" s="162" t="s">
        <v>189</v>
      </c>
    </row>
    <row r="122" spans="1:27" ht="16.5" thickTop="1" thickBot="1">
      <c r="A122" s="161">
        <v>121</v>
      </c>
      <c r="B122" s="162" t="s">
        <v>7</v>
      </c>
      <c r="C122" s="163">
        <v>11</v>
      </c>
      <c r="D122" s="162" t="s">
        <v>190</v>
      </c>
      <c r="E122" s="162" t="str">
        <f>VLOOKUP(Table12[[#This Row],[BRANCH NAME]],'Branch Address-2'!$B$2:$D$981,2,0)</f>
        <v>Bakshaganj Road, Dhalua Bazar, Nangalkot, Comilla 3581</v>
      </c>
      <c r="F122" s="162" t="str">
        <f>VLOOKUP(Table12[[#This Row],[BRANCH NAME]],'Branch Address-2'!$B$2:$D$981,3,0)</f>
        <v>23.12513624849118, 91.2356211083505</v>
      </c>
      <c r="G122" s="164">
        <f>VLOOKUP(FINAL_DATASET!$D122,'R_E_P allocation'!$A$3:$D$983,4,0)</f>
        <v>104716.36</v>
      </c>
      <c r="H122" s="165">
        <f>VLOOKUP(FINAL_DATASET!$D122,'R_E_P allocation'!$A$3:$E$983,5,0)</f>
        <v>3.6876421676276766E-3</v>
      </c>
      <c r="I122" s="166">
        <f>VLOOKUP(FINAL_DATASET!$D122,'R_E_P allocation'!$A$3:$F$983,6,0)</f>
        <v>58371010.549347699</v>
      </c>
      <c r="J122" s="166">
        <f>VLOOKUP(FINAL_DATASET!$D122,'R_E_P allocation'!$A$3:$G$983,7,0)</f>
        <v>49158377.318572715</v>
      </c>
      <c r="K122" s="166">
        <f>VLOOKUP(FINAL_DATASET!$D122,'R_E_P allocation'!$A$3:$T$984,8,0)</f>
        <v>48632775.422680639</v>
      </c>
      <c r="L122" s="166">
        <f>VLOOKUP(FINAL_DATASET!$D122,'R_E_P allocation'!$A$3:$T$984,9,0)</f>
        <v>40588146.404999152</v>
      </c>
      <c r="M122" s="166">
        <f>VLOOKUP($D122,'R_E_P allocation'!$A$3:$T$984,'R_E_P allocation'!J$984,0)</f>
        <v>39317941.823259972</v>
      </c>
      <c r="N122" s="166">
        <f>VLOOKUP($D122,'R_E_P allocation'!$A$3:$T$984,'R_E_P allocation'!K$984,0)</f>
        <v>45851465.390251741</v>
      </c>
      <c r="O122" s="166">
        <f>VLOOKUP($D122,'R_E_P allocation'!$A$3:$T$984,'R_E_P allocation'!L$984,0)</f>
        <v>40383745.667707793</v>
      </c>
      <c r="P122" s="166">
        <f>VLOOKUP($D122,'R_E_P allocation'!$A$3:$T$984,'R_E_P allocation'!M$984,0)</f>
        <v>43902358.35965196</v>
      </c>
      <c r="Q122" s="166">
        <f>VLOOKUP($D122,'R_E_P allocation'!$A$3:$T$984,'R_E_P allocation'!N$984,0)</f>
        <v>35755528.973324791</v>
      </c>
      <c r="R122" s="166">
        <f>VLOOKUP($D122,'R_E_P allocation'!$A$3:$T$984,'R_E_P allocation'!O$984,0)</f>
        <v>32747918.124609031</v>
      </c>
      <c r="S122" s="166">
        <f>VLOOKUP($D122,'R_E_P allocation'!$A$3:$T$984,'R_E_P allocation'!P$984,0)</f>
        <v>503701.81689657213</v>
      </c>
      <c r="T122" s="166">
        <f>VLOOKUP($D122,'R_E_P allocation'!$A$3:$T$984,'R_E_P allocation'!Q$984,0)</f>
        <v>810302.92283361615</v>
      </c>
      <c r="U122" s="166">
        <f>VLOOKUP($D122,'R_E_P allocation'!$A$3:$T$984,'R_E_P allocation'!R$984,0)</f>
        <v>1000103.6074613101</v>
      </c>
      <c r="V122" s="166">
        <f>VLOOKUP($D122,'R_E_P allocation'!$A$3:$T$984,'R_E_P allocation'!S$984,0)</f>
        <v>-102200.36864568132</v>
      </c>
      <c r="W122" s="166">
        <f>VLOOKUP($D122,'R_E_P allocation'!$A$3:$T$984,'R_E_P allocation'!T$984,0)</f>
        <v>781102.81750627863</v>
      </c>
      <c r="X122" s="163">
        <v>110127</v>
      </c>
      <c r="Y122" s="162" t="s">
        <v>9</v>
      </c>
      <c r="Z122" s="162" t="s">
        <v>12</v>
      </c>
      <c r="AA122" s="162" t="s">
        <v>54</v>
      </c>
    </row>
    <row r="123" spans="1:27" ht="16.5" thickTop="1" thickBot="1">
      <c r="A123" s="161">
        <v>122</v>
      </c>
      <c r="B123" s="162" t="s">
        <v>7</v>
      </c>
      <c r="C123" s="163">
        <v>11</v>
      </c>
      <c r="D123" s="162" t="s">
        <v>191</v>
      </c>
      <c r="E123" s="162" t="str">
        <f>VLOOKUP(Table12[[#This Row],[BRANCH NAME]],'Branch Address-2'!$B$2:$D$981,2,0)</f>
        <v>Homna, Comilla 3546</v>
      </c>
      <c r="F123" s="162" t="str">
        <f>VLOOKUP(Table12[[#This Row],[BRANCH NAME]],'Branch Address-2'!$B$2:$D$981,3,0)</f>
        <v>23.683412483704974, 90.78152761392276</v>
      </c>
      <c r="G123" s="164">
        <f>VLOOKUP(FINAL_DATASET!$D123,'R_E_P allocation'!$A$3:$D$983,4,0)</f>
        <v>206386</v>
      </c>
      <c r="H123" s="165">
        <f>VLOOKUP(FINAL_DATASET!$D123,'R_E_P allocation'!$A$3:$E$983,5,0)</f>
        <v>7.2679924742228017E-3</v>
      </c>
      <c r="I123" s="166">
        <f>VLOOKUP(FINAL_DATASET!$D123,'R_E_P allocation'!$A$3:$F$983,6,0)</f>
        <v>115043717.93707949</v>
      </c>
      <c r="J123" s="166">
        <f>VLOOKUP(FINAL_DATASET!$D123,'R_E_P allocation'!$A$3:$G$983,7,0)</f>
        <v>96886492.819946647</v>
      </c>
      <c r="K123" s="166">
        <f>VLOOKUP(FINAL_DATASET!$D123,'R_E_P allocation'!$A$3:$T$984,8,0)</f>
        <v>95850581.40280436</v>
      </c>
      <c r="L123" s="166">
        <f>VLOOKUP(FINAL_DATASET!$D123,'R_E_P allocation'!$A$3:$T$984,9,0)</f>
        <v>79995381.6570988</v>
      </c>
      <c r="M123" s="166">
        <f>VLOOKUP($D123,'R_E_P allocation'!$A$3:$T$984,'R_E_P allocation'!J$984,0)</f>
        <v>77491929.065671608</v>
      </c>
      <c r="N123" s="166">
        <f>VLOOKUP($D123,'R_E_P allocation'!$A$3:$T$984,'R_E_P allocation'!K$984,0)</f>
        <v>90368883.487093076</v>
      </c>
      <c r="O123" s="166">
        <f>VLOOKUP($D123,'R_E_P allocation'!$A$3:$T$984,'R_E_P allocation'!L$984,0)</f>
        <v>79592527.217099026</v>
      </c>
      <c r="P123" s="166">
        <f>VLOOKUP($D123,'R_E_P allocation'!$A$3:$T$984,'R_E_P allocation'!M$984,0)</f>
        <v>86527378.648523778</v>
      </c>
      <c r="Q123" s="166">
        <f>VLOOKUP($D123,'R_E_P allocation'!$A$3:$T$984,'R_E_P allocation'!N$984,0)</f>
        <v>70470751.682818338</v>
      </c>
      <c r="R123" s="166">
        <f>VLOOKUP($D123,'R_E_P allocation'!$A$3:$T$984,'R_E_P allocation'!O$984,0)</f>
        <v>64543036.351393029</v>
      </c>
      <c r="S123" s="166">
        <f>VLOOKUP($D123,'R_E_P allocation'!$A$3:$T$984,'R_E_P allocation'!P$984,0)</f>
        <v>992748.44142802455</v>
      </c>
      <c r="T123" s="166">
        <f>VLOOKUP($D123,'R_E_P allocation'!$A$3:$T$984,'R_E_P allocation'!Q$984,0)</f>
        <v>1597030.101427692</v>
      </c>
      <c r="U123" s="166">
        <f>VLOOKUP($D123,'R_E_P allocation'!$A$3:$T$984,'R_E_P allocation'!R$984,0)</f>
        <v>1971109.2242846289</v>
      </c>
      <c r="V123" s="166">
        <f>VLOOKUP($D123,'R_E_P allocation'!$A$3:$T$984,'R_E_P allocation'!S$984,0)</f>
        <v>-201427.21999988906</v>
      </c>
      <c r="W123" s="166">
        <f>VLOOKUP($D123,'R_E_P allocation'!$A$3:$T$984,'R_E_P allocation'!T$984,0)</f>
        <v>1539479.4671420092</v>
      </c>
      <c r="X123" s="163">
        <v>110128</v>
      </c>
      <c r="Y123" s="162" t="s">
        <v>9</v>
      </c>
      <c r="Z123" s="162" t="s">
        <v>12</v>
      </c>
      <c r="AA123" s="162" t="s">
        <v>191</v>
      </c>
    </row>
    <row r="124" spans="1:27" ht="16.5" thickTop="1" thickBot="1">
      <c r="A124" s="161">
        <v>123</v>
      </c>
      <c r="B124" s="162" t="s">
        <v>7</v>
      </c>
      <c r="C124" s="163">
        <v>11</v>
      </c>
      <c r="D124" s="162" t="s">
        <v>192</v>
      </c>
      <c r="E124" s="162" t="str">
        <f>VLOOKUP(Table12[[#This Row],[BRANCH NAME]],'Branch Address-2'!$B$2:$D$981,2,0)</f>
        <v>Jahapur, Muradnagar, Comilla 3540</v>
      </c>
      <c r="F124" s="162" t="str">
        <f>VLOOKUP(Table12[[#This Row],[BRANCH NAME]],'Branch Address-2'!$B$2:$D$981,3,0)</f>
        <v>23.621241366941664, 90.8597919102143</v>
      </c>
      <c r="G124" s="164">
        <f>VLOOKUP(FINAL_DATASET!$D124,'R_E_P allocation'!$A$3:$D$983,4,0)</f>
        <v>523556</v>
      </c>
      <c r="H124" s="165">
        <f>VLOOKUP(FINAL_DATASET!$D124,'R_E_P allocation'!$A$3:$E$983,5,0)</f>
        <v>1.8437302277451925E-2</v>
      </c>
      <c r="I124" s="166">
        <f>VLOOKUP(FINAL_DATASET!$D124,'R_E_P allocation'!$A$3:$F$983,6,0)</f>
        <v>291840671.30651104</v>
      </c>
      <c r="J124" s="166">
        <f>VLOOKUP(FINAL_DATASET!$D124,'R_E_P allocation'!$A$3:$G$983,7,0)</f>
        <v>245779774.95973557</v>
      </c>
      <c r="K124" s="166">
        <f>VLOOKUP(FINAL_DATASET!$D124,'R_E_P allocation'!$A$3:$T$984,8,0)</f>
        <v>243151894.9779861</v>
      </c>
      <c r="L124" s="166">
        <f>VLOOKUP(FINAL_DATASET!$D124,'R_E_P allocation'!$A$3:$T$984,9,0)</f>
        <v>202930731.92398718</v>
      </c>
      <c r="M124" s="166">
        <f>VLOOKUP($D124,'R_E_P allocation'!$A$3:$T$984,'R_E_P allocation'!J$984,0)</f>
        <v>196580021.96809262</v>
      </c>
      <c r="N124" s="166">
        <f>VLOOKUP($D124,'R_E_P allocation'!$A$3:$T$984,'R_E_P allocation'!K$984,0)</f>
        <v>229246030.07456177</v>
      </c>
      <c r="O124" s="166">
        <f>VLOOKUP($D124,'R_E_P allocation'!$A$3:$T$984,'R_E_P allocation'!L$984,0)</f>
        <v>201908778.59775129</v>
      </c>
      <c r="P124" s="166">
        <f>VLOOKUP($D124,'R_E_P allocation'!$A$3:$T$984,'R_E_P allocation'!M$984,0)</f>
        <v>219500975.14224079</v>
      </c>
      <c r="Q124" s="166">
        <f>VLOOKUP($D124,'R_E_P allocation'!$A$3:$T$984,'R_E_P allocation'!N$984,0)</f>
        <v>178768835.42512396</v>
      </c>
      <c r="R124" s="166">
        <f>VLOOKUP($D124,'R_E_P allocation'!$A$3:$T$984,'R_E_P allocation'!O$984,0)</f>
        <v>163731522.19622421</v>
      </c>
      <c r="S124" s="166">
        <f>VLOOKUP($D124,'R_E_P allocation'!$A$3:$T$984,'R_E_P allocation'!P$984,0)</f>
        <v>2518384.9825099125</v>
      </c>
      <c r="T124" s="166">
        <f>VLOOKUP($D124,'R_E_P allocation'!$A$3:$T$984,'R_E_P allocation'!Q$984,0)</f>
        <v>4051314.9718637732</v>
      </c>
      <c r="U124" s="166">
        <f>VLOOKUP($D124,'R_E_P allocation'!$A$3:$T$984,'R_E_P allocation'!R$984,0)</f>
        <v>5000271.6319399718</v>
      </c>
      <c r="V124" s="166">
        <f>VLOOKUP($D124,'R_E_P allocation'!$A$3:$T$984,'R_E_P allocation'!S$984,0)</f>
        <v>-510976.66311795334</v>
      </c>
      <c r="W124" s="166">
        <f>VLOOKUP($D124,'R_E_P allocation'!$A$3:$T$984,'R_E_P allocation'!T$984,0)</f>
        <v>3905321.6395443575</v>
      </c>
      <c r="X124" s="163">
        <v>110129</v>
      </c>
      <c r="Y124" s="162" t="s">
        <v>9</v>
      </c>
      <c r="Z124" s="162" t="s">
        <v>12</v>
      </c>
      <c r="AA124" s="162" t="s">
        <v>193</v>
      </c>
    </row>
    <row r="125" spans="1:27" ht="16.5" thickTop="1" thickBot="1">
      <c r="A125" s="161">
        <v>124</v>
      </c>
      <c r="B125" s="162" t="s">
        <v>7</v>
      </c>
      <c r="C125" s="163">
        <v>11</v>
      </c>
      <c r="D125" s="162" t="s">
        <v>194</v>
      </c>
      <c r="E125" s="162" t="str">
        <f>VLOOKUP(Table12[[#This Row],[BRANCH NAME]],'Branch Address-2'!$B$2:$D$981,2,0)</f>
        <v>Jhalam Bazar, Barura, Comilla 3560</v>
      </c>
      <c r="F125" s="162" t="str">
        <f>VLOOKUP(Table12[[#This Row],[BRANCH NAME]],'Branch Address-2'!$B$2:$D$981,3,0)</f>
        <v>23.388506550562035, 90.98550798787727</v>
      </c>
      <c r="G125" s="164">
        <f>VLOOKUP(FINAL_DATASET!$D125,'R_E_P allocation'!$A$3:$D$983,4,0)</f>
        <v>109381.86</v>
      </c>
      <c r="H125" s="165">
        <f>VLOOKUP(FINAL_DATASET!$D125,'R_E_P allocation'!$A$3:$E$983,5,0)</f>
        <v>3.851940225095172E-3</v>
      </c>
      <c r="I125" s="166">
        <f>VLOOKUP(FINAL_DATASET!$D125,'R_E_P allocation'!$A$3:$F$983,6,0)</f>
        <v>60971654.323806457</v>
      </c>
      <c r="J125" s="166">
        <f>VLOOKUP(FINAL_DATASET!$D125,'R_E_P allocation'!$A$3:$G$983,7,0)</f>
        <v>51348564.309218697</v>
      </c>
      <c r="K125" s="166">
        <f>VLOOKUP(FINAL_DATASET!$D125,'R_E_P allocation'!$A$3:$T$984,8,0)</f>
        <v>50799544.910605133</v>
      </c>
      <c r="L125" s="166">
        <f>VLOOKUP(FINAL_DATASET!$D125,'R_E_P allocation'!$A$3:$T$984,9,0)</f>
        <v>42396498.004047513</v>
      </c>
      <c r="M125" s="166">
        <f>VLOOKUP($D125,'R_E_P allocation'!$A$3:$T$984,'R_E_P allocation'!J$984,0)</f>
        <v>41069701.124064729</v>
      </c>
      <c r="N125" s="166">
        <f>VLOOKUP($D125,'R_E_P allocation'!$A$3:$T$984,'R_E_P allocation'!K$984,0)</f>
        <v>47894317.259608343</v>
      </c>
      <c r="O125" s="166">
        <f>VLOOKUP($D125,'R_E_P allocation'!$A$3:$T$984,'R_E_P allocation'!L$984,0)</f>
        <v>42182990.46014224</v>
      </c>
      <c r="P125" s="166">
        <f>VLOOKUP($D125,'R_E_P allocation'!$A$3:$T$984,'R_E_P allocation'!M$984,0)</f>
        <v>45858370.323083043</v>
      </c>
      <c r="Q125" s="166">
        <f>VLOOKUP($D125,'R_E_P allocation'!$A$3:$T$984,'R_E_P allocation'!N$984,0)</f>
        <v>37348569.644572794</v>
      </c>
      <c r="R125" s="166">
        <f>VLOOKUP($D125,'R_E_P allocation'!$A$3:$T$984,'R_E_P allocation'!O$984,0)</f>
        <v>34206958.641395174</v>
      </c>
      <c r="S125" s="166">
        <f>VLOOKUP($D125,'R_E_P allocation'!$A$3:$T$984,'R_E_P allocation'!P$984,0)</f>
        <v>526143.59033799963</v>
      </c>
      <c r="T125" s="166">
        <f>VLOOKUP($D125,'R_E_P allocation'!$A$3:$T$984,'R_E_P allocation'!Q$984,0)</f>
        <v>846404.90619591263</v>
      </c>
      <c r="U125" s="166">
        <f>VLOOKUP($D125,'R_E_P allocation'!$A$3:$T$984,'R_E_P allocation'!R$984,0)</f>
        <v>1044661.9112508111</v>
      </c>
      <c r="V125" s="166">
        <f>VLOOKUP($D125,'R_E_P allocation'!$A$3:$T$984,'R_E_P allocation'!S$984,0)</f>
        <v>-106753.77195263762</v>
      </c>
      <c r="W125" s="166">
        <f>VLOOKUP($D125,'R_E_P allocation'!$A$3:$T$984,'R_E_P allocation'!T$984,0)</f>
        <v>815903.82849515893</v>
      </c>
      <c r="X125" s="163">
        <v>110130</v>
      </c>
      <c r="Y125" s="162" t="s">
        <v>9</v>
      </c>
      <c r="Z125" s="162" t="s">
        <v>12</v>
      </c>
      <c r="AA125" s="162" t="s">
        <v>184</v>
      </c>
    </row>
    <row r="126" spans="1:27" ht="16.5" thickTop="1" thickBot="1">
      <c r="A126" s="161">
        <v>125</v>
      </c>
      <c r="B126" s="162" t="s">
        <v>7</v>
      </c>
      <c r="C126" s="163">
        <v>11</v>
      </c>
      <c r="D126" s="162" t="s">
        <v>195</v>
      </c>
      <c r="E126" s="162" t="str">
        <f>VLOOKUP(Table12[[#This Row],[BRANCH NAME]],'Branch Address-2'!$B$2:$D$981,2,0)</f>
        <v>Kashinagar Bazar, Chauddagram, Comilla 3550</v>
      </c>
      <c r="F126" s="162" t="str">
        <f>VLOOKUP(Table12[[#This Row],[BRANCH NAME]],'Branch Address-2'!$B$2:$D$981,3,0)</f>
        <v>23.32047505002354, 91.22471814695018</v>
      </c>
      <c r="G126" s="164">
        <f>VLOOKUP(FINAL_DATASET!$D126,'R_E_P allocation'!$A$3:$D$983,4,0)</f>
        <v>199641.60000000001</v>
      </c>
      <c r="H126" s="165">
        <f>VLOOKUP(FINAL_DATASET!$D126,'R_E_P allocation'!$A$3:$E$983,5,0)</f>
        <v>7.0304848504346177E-3</v>
      </c>
      <c r="I126" s="166">
        <f>VLOOKUP(FINAL_DATASET!$D126,'R_E_P allocation'!$A$3:$F$983,6,0)</f>
        <v>111284253.38398559</v>
      </c>
      <c r="J126" s="166">
        <f>VLOOKUP(FINAL_DATASET!$D126,'R_E_P allocation'!$A$3:$G$983,7,0)</f>
        <v>93720380.476207986</v>
      </c>
      <c r="K126" s="166">
        <f>VLOOKUP(FINAL_DATASET!$D126,'R_E_P allocation'!$A$3:$T$984,8,0)</f>
        <v>92718321.16609706</v>
      </c>
      <c r="L126" s="166">
        <f>VLOOKUP(FINAL_DATASET!$D126,'R_E_P allocation'!$A$3:$T$984,9,0)</f>
        <v>77381246.725232616</v>
      </c>
      <c r="M126" s="166">
        <f>VLOOKUP($D126,'R_E_P allocation'!$A$3:$T$984,'R_E_P allocation'!J$984,0)</f>
        <v>74959603.392464533</v>
      </c>
      <c r="N126" s="166">
        <f>VLOOKUP($D126,'R_E_P allocation'!$A$3:$T$984,'R_E_P allocation'!K$984,0)</f>
        <v>87415757.316760078</v>
      </c>
      <c r="O126" s="166">
        <f>VLOOKUP($D126,'R_E_P allocation'!$A$3:$T$984,'R_E_P allocation'!L$984,0)</f>
        <v>76991556.993522808</v>
      </c>
      <c r="P126" s="166">
        <f>VLOOKUP($D126,'R_E_P allocation'!$A$3:$T$984,'R_E_P allocation'!M$984,0)</f>
        <v>83699787.37509872</v>
      </c>
      <c r="Q126" s="166">
        <f>VLOOKUP($D126,'R_E_P allocation'!$A$3:$T$984,'R_E_P allocation'!N$984,0)</f>
        <v>68167868.068379372</v>
      </c>
      <c r="R126" s="166">
        <f>VLOOKUP($D126,'R_E_P allocation'!$A$3:$T$984,'R_E_P allocation'!O$984,0)</f>
        <v>62433862.016077973</v>
      </c>
      <c r="S126" s="166">
        <f>VLOOKUP($D126,'R_E_P allocation'!$A$3:$T$984,'R_E_P allocation'!P$984,0)</f>
        <v>960306.83885630383</v>
      </c>
      <c r="T126" s="166">
        <f>VLOOKUP($D126,'R_E_P allocation'!$A$3:$T$984,'R_E_P allocation'!Q$984,0)</f>
        <v>1544841.4364210109</v>
      </c>
      <c r="U126" s="166">
        <f>VLOOKUP($D126,'R_E_P allocation'!$A$3:$T$984,'R_E_P allocation'!R$984,0)</f>
        <v>1906696.1872944008</v>
      </c>
      <c r="V126" s="166">
        <f>VLOOKUP($D126,'R_E_P allocation'!$A$3:$T$984,'R_E_P allocation'!S$984,0)</f>
        <v>-194844.86585490225</v>
      </c>
      <c r="W126" s="166">
        <f>VLOOKUP($D126,'R_E_P allocation'!$A$3:$T$984,'R_E_P allocation'!T$984,0)</f>
        <v>1489171.4747481814</v>
      </c>
      <c r="X126" s="163">
        <v>110131</v>
      </c>
      <c r="Y126" s="162" t="s">
        <v>9</v>
      </c>
      <c r="Z126" s="162" t="s">
        <v>12</v>
      </c>
      <c r="AA126" s="162" t="s">
        <v>196</v>
      </c>
    </row>
    <row r="127" spans="1:27" ht="16.5" thickTop="1" thickBot="1">
      <c r="A127" s="161">
        <v>126</v>
      </c>
      <c r="B127" s="162" t="s">
        <v>7</v>
      </c>
      <c r="C127" s="163">
        <v>11</v>
      </c>
      <c r="D127" s="162" t="s">
        <v>197</v>
      </c>
      <c r="E127" s="162" t="str">
        <f>VLOOKUP(Table12[[#This Row],[BRANCH NAME]],'Branch Address-2'!$B$2:$D$981,2,0)</f>
        <v>Bisha Road, Paduar Bazar, Ahmednagar, Sadar South, Comilla 3502</v>
      </c>
      <c r="F127" s="162" t="str">
        <f>VLOOKUP(Table12[[#This Row],[BRANCH NAME]],'Branch Address-2'!$B$2:$D$981,3,0)</f>
        <v>23.78709217220341, 91.14934245291302</v>
      </c>
      <c r="G127" s="164">
        <f>VLOOKUP(FINAL_DATASET!$D127,'R_E_P allocation'!$A$3:$D$983,4,0)</f>
        <v>258278</v>
      </c>
      <c r="H127" s="165">
        <f>VLOOKUP(FINAL_DATASET!$D127,'R_E_P allocation'!$A$3:$E$983,5,0)</f>
        <v>9.0953967820361688E-3</v>
      </c>
      <c r="I127" s="166">
        <f>VLOOKUP(FINAL_DATASET!$D127,'R_E_P allocation'!$A$3:$F$983,6,0)</f>
        <v>143969365.07976809</v>
      </c>
      <c r="J127" s="166">
        <f>VLOOKUP(FINAL_DATASET!$D127,'R_E_P allocation'!$A$3:$G$983,7,0)</f>
        <v>121246836.47413187</v>
      </c>
      <c r="K127" s="166">
        <f>VLOOKUP(FINAL_DATASET!$D127,'R_E_P allocation'!$A$3:$T$984,8,0)</f>
        <v>119950464.00217797</v>
      </c>
      <c r="L127" s="166">
        <f>VLOOKUP(FINAL_DATASET!$D127,'R_E_P allocation'!$A$3:$T$984,9,0)</f>
        <v>100108763.11199483</v>
      </c>
      <c r="M127" s="166">
        <f>VLOOKUP($D127,'R_E_P allocation'!$A$3:$T$984,'R_E_P allocation'!J$984,0)</f>
        <v>96975862.971439585</v>
      </c>
      <c r="N127" s="166">
        <f>VLOOKUP($D127,'R_E_P allocation'!$A$3:$T$984,'R_E_P allocation'!K$984,0)</f>
        <v>113090493.0047553</v>
      </c>
      <c r="O127" s="166">
        <f>VLOOKUP($D127,'R_E_P allocation'!$A$3:$T$984,'R_E_P allocation'!L$984,0)</f>
        <v>99604618.261790529</v>
      </c>
      <c r="P127" s="166">
        <f>VLOOKUP($D127,'R_E_P allocation'!$A$3:$T$984,'R_E_P allocation'!M$984,0)</f>
        <v>108283111.75459296</v>
      </c>
      <c r="Q127" s="166">
        <f>VLOOKUP($D127,'R_E_P allocation'!$A$3:$T$984,'R_E_P allocation'!N$984,0)</f>
        <v>88189338.439307675</v>
      </c>
      <c r="R127" s="166">
        <f>VLOOKUP($D127,'R_E_P allocation'!$A$3:$T$984,'R_E_P allocation'!O$984,0)</f>
        <v>80771207.072015971</v>
      </c>
      <c r="S127" s="166">
        <f>VLOOKUP($D127,'R_E_P allocation'!$A$3:$T$984,'R_E_P allocation'!P$984,0)</f>
        <v>1242356.9522891443</v>
      </c>
      <c r="T127" s="166">
        <f>VLOOKUP($D127,'R_E_P allocation'!$A$3:$T$984,'R_E_P allocation'!Q$984,0)</f>
        <v>1998574.2275955803</v>
      </c>
      <c r="U127" s="166">
        <f>VLOOKUP($D127,'R_E_P allocation'!$A$3:$T$984,'R_E_P allocation'!R$984,0)</f>
        <v>2466708.7313567069</v>
      </c>
      <c r="V127" s="166">
        <f>VLOOKUP($D127,'R_E_P allocation'!$A$3:$T$984,'R_E_P allocation'!S$984,0)</f>
        <v>-252072.42510214524</v>
      </c>
      <c r="W127" s="166">
        <f>VLOOKUP($D127,'R_E_P allocation'!$A$3:$T$984,'R_E_P allocation'!T$984,0)</f>
        <v>1926553.5347092529</v>
      </c>
      <c r="X127" s="163">
        <v>110132</v>
      </c>
      <c r="Y127" s="162" t="s">
        <v>9</v>
      </c>
      <c r="Z127" s="162" t="s">
        <v>12</v>
      </c>
      <c r="AA127" s="162" t="s">
        <v>198</v>
      </c>
    </row>
    <row r="128" spans="1:27" ht="16.5" thickTop="1" thickBot="1">
      <c r="A128" s="161">
        <v>127</v>
      </c>
      <c r="B128" s="162" t="s">
        <v>7</v>
      </c>
      <c r="C128" s="163">
        <v>11</v>
      </c>
      <c r="D128" s="162" t="s">
        <v>199</v>
      </c>
      <c r="E128" s="162" t="str">
        <f>VLOOKUP(Table12[[#This Row],[BRANCH NAME]],'Branch Address-2'!$B$2:$D$981,2,0)</f>
        <v>Noakhali Road, Iqbal Nagar, Manoharganj, Comilla 3570</v>
      </c>
      <c r="F128" s="162" t="str">
        <f>VLOOKUP(Table12[[#This Row],[BRANCH NAME]],'Branch Address-2'!$B$2:$D$981,3,0)</f>
        <v>22.867156904448397, 91.1030144459566</v>
      </c>
      <c r="G128" s="164">
        <f>VLOOKUP(FINAL_DATASET!$D128,'R_E_P allocation'!$A$3:$D$983,4,0)</f>
        <v>137168.07999999999</v>
      </c>
      <c r="H128" s="165">
        <f>VLOOKUP(FINAL_DATASET!$D128,'R_E_P allocation'!$A$3:$E$983,5,0)</f>
        <v>4.8304467025069098E-3</v>
      </c>
      <c r="I128" s="166">
        <f>VLOOKUP(FINAL_DATASET!$D128,'R_E_P allocation'!$A$3:$F$983,6,0)</f>
        <v>76460253.62907733</v>
      </c>
      <c r="J128" s="166">
        <f>VLOOKUP(FINAL_DATASET!$D128,'R_E_P allocation'!$A$3:$G$983,7,0)</f>
        <v>64392614.799675681</v>
      </c>
      <c r="K128" s="166">
        <f>VLOOKUP(FINAL_DATASET!$D128,'R_E_P allocation'!$A$3:$T$984,8,0)</f>
        <v>63704128.27375102</v>
      </c>
      <c r="L128" s="166">
        <f>VLOOKUP(FINAL_DATASET!$D128,'R_E_P allocation'!$A$3:$T$984,9,0)</f>
        <v>53166459.501959726</v>
      </c>
      <c r="M128" s="166">
        <f>VLOOKUP($D128,'R_E_P allocation'!$A$3:$T$984,'R_E_P allocation'!J$984,0)</f>
        <v>51502617.064308465</v>
      </c>
      <c r="N128" s="166">
        <f>VLOOKUP($D128,'R_E_P allocation'!$A$3:$T$984,'R_E_P allocation'!K$984,0)</f>
        <v>60060887.074066371</v>
      </c>
      <c r="O128" s="166">
        <f>VLOOKUP($D128,'R_E_P allocation'!$A$3:$T$984,'R_E_P allocation'!L$984,0)</f>
        <v>52898714.741877913</v>
      </c>
      <c r="P128" s="166">
        <f>VLOOKUP($D128,'R_E_P allocation'!$A$3:$T$984,'R_E_P allocation'!M$984,0)</f>
        <v>57507749.540429093</v>
      </c>
      <c r="Q128" s="166">
        <f>VLOOKUP($D128,'R_E_P allocation'!$A$3:$T$984,'R_E_P allocation'!N$984,0)</f>
        <v>46836208.388596892</v>
      </c>
      <c r="R128" s="166">
        <f>VLOOKUP($D128,'R_E_P allocation'!$A$3:$T$984,'R_E_P allocation'!O$984,0)</f>
        <v>42896535.490250237</v>
      </c>
      <c r="S128" s="166">
        <f>VLOOKUP($D128,'R_E_P allocation'!$A$3:$T$984,'R_E_P allocation'!P$984,0)</f>
        <v>659799.58734446415</v>
      </c>
      <c r="T128" s="166">
        <f>VLOOKUP($D128,'R_E_P allocation'!$A$3:$T$984,'R_E_P allocation'!Q$984,0)</f>
        <v>1061416.7274671816</v>
      </c>
      <c r="U128" s="166">
        <f>VLOOKUP($D128,'R_E_P allocation'!$A$3:$T$984,'R_E_P allocation'!R$984,0)</f>
        <v>1310036.8618288639</v>
      </c>
      <c r="V128" s="166">
        <f>VLOOKUP($D128,'R_E_P allocation'!$A$3:$T$984,'R_E_P allocation'!S$984,0)</f>
        <v>-133872.38004090579</v>
      </c>
      <c r="W128" s="166">
        <f>VLOOKUP($D128,'R_E_P allocation'!$A$3:$T$984,'R_E_P allocation'!T$984,0)</f>
        <v>1023167.4760269227</v>
      </c>
      <c r="X128" s="163">
        <v>110133</v>
      </c>
      <c r="Y128" s="162" t="s">
        <v>9</v>
      </c>
      <c r="Z128" s="162" t="s">
        <v>12</v>
      </c>
      <c r="AA128" s="162" t="s">
        <v>200</v>
      </c>
    </row>
    <row r="129" spans="1:27" ht="16.5" thickTop="1" thickBot="1">
      <c r="A129" s="161">
        <v>128</v>
      </c>
      <c r="B129" s="162" t="s">
        <v>7</v>
      </c>
      <c r="C129" s="163">
        <v>11</v>
      </c>
      <c r="D129" s="162" t="s">
        <v>201</v>
      </c>
      <c r="E129" s="162" t="str">
        <f>VLOOKUP(Table12[[#This Row],[BRANCH NAME]],'Branch Address-2'!$B$2:$D$981,2,0)</f>
        <v>Dawlatganj Road, Laksam, Comilla 3570</v>
      </c>
      <c r="F129" s="162" t="str">
        <f>VLOOKUP(Table12[[#This Row],[BRANCH NAME]],'Branch Address-2'!$B$2:$D$981,3,0)</f>
        <v>23.237385561754767, 91.11917408381068</v>
      </c>
      <c r="G129" s="164">
        <f>VLOOKUP(FINAL_DATASET!$D129,'R_E_P allocation'!$A$3:$D$983,4,0)</f>
        <v>159874.68</v>
      </c>
      <c r="H129" s="165">
        <f>VLOOKUP(FINAL_DATASET!$D129,'R_E_P allocation'!$A$3:$E$983,5,0)</f>
        <v>5.6300716669676169E-3</v>
      </c>
      <c r="I129" s="166">
        <f>VLOOKUP(FINAL_DATASET!$D129,'R_E_P allocation'!$A$3:$F$983,6,0)</f>
        <v>89117370.321634427</v>
      </c>
      <c r="J129" s="166">
        <f>VLOOKUP(FINAL_DATASET!$D129,'R_E_P allocation'!$A$3:$G$983,7,0)</f>
        <v>75052072.504488021</v>
      </c>
      <c r="K129" s="166">
        <f>VLOOKUP(FINAL_DATASET!$D129,'R_E_P allocation'!$A$3:$T$984,8,0)</f>
        <v>74249614.942812487</v>
      </c>
      <c r="L129" s="166">
        <f>VLOOKUP(FINAL_DATASET!$D129,'R_E_P allocation'!$A$3:$T$984,9,0)</f>
        <v>61967556.151611738</v>
      </c>
      <c r="M129" s="166">
        <f>VLOOKUP($D129,'R_E_P allocation'!$A$3:$T$984,'R_E_P allocation'!J$984,0)</f>
        <v>60028283.710895829</v>
      </c>
      <c r="N129" s="166">
        <f>VLOOKUP($D129,'R_E_P allocation'!$A$3:$T$984,'R_E_P allocation'!K$984,0)</f>
        <v>70003277.012279361</v>
      </c>
      <c r="O129" s="166">
        <f>VLOOKUP($D129,'R_E_P allocation'!$A$3:$T$984,'R_E_P allocation'!L$984,0)</f>
        <v>61655489.322071247</v>
      </c>
      <c r="P129" s="166">
        <f>VLOOKUP($D129,'R_E_P allocation'!$A$3:$T$984,'R_E_P allocation'!M$984,0)</f>
        <v>67027496.887732551</v>
      </c>
      <c r="Q129" s="166">
        <f>VLOOKUP($D129,'R_E_P allocation'!$A$3:$T$984,'R_E_P allocation'!N$984,0)</f>
        <v>54589404.681761563</v>
      </c>
      <c r="R129" s="166">
        <f>VLOOKUP($D129,'R_E_P allocation'!$A$3:$T$984,'R_E_P allocation'!O$984,0)</f>
        <v>49997564.189951487</v>
      </c>
      <c r="S129" s="166">
        <f>VLOOKUP($D129,'R_E_P allocation'!$A$3:$T$984,'R_E_P allocation'!P$984,0)</f>
        <v>769021.82993906643</v>
      </c>
      <c r="T129" s="166">
        <f>VLOOKUP($D129,'R_E_P allocation'!$A$3:$T$984,'R_E_P allocation'!Q$984,0)</f>
        <v>1237122.0742498026</v>
      </c>
      <c r="U129" s="166">
        <f>VLOOKUP($D129,'R_E_P allocation'!$A$3:$T$984,'R_E_P allocation'!R$984,0)</f>
        <v>1526898.4159659727</v>
      </c>
      <c r="V129" s="166">
        <f>VLOOKUP($D129,'R_E_P allocation'!$A$3:$T$984,'R_E_P allocation'!S$984,0)</f>
        <v>-156033.41477024538</v>
      </c>
      <c r="W129" s="166">
        <f>VLOOKUP($D129,'R_E_P allocation'!$A$3:$T$984,'R_E_P allocation'!T$984,0)</f>
        <v>1192541.098601161</v>
      </c>
      <c r="X129" s="163">
        <v>110134</v>
      </c>
      <c r="Y129" s="162" t="s">
        <v>9</v>
      </c>
      <c r="Z129" s="162" t="s">
        <v>12</v>
      </c>
      <c r="AA129" s="162" t="s">
        <v>202</v>
      </c>
    </row>
    <row r="130" spans="1:27" ht="16.5" thickTop="1" thickBot="1">
      <c r="A130" s="161">
        <v>129</v>
      </c>
      <c r="B130" s="162" t="s">
        <v>7</v>
      </c>
      <c r="C130" s="163">
        <v>11</v>
      </c>
      <c r="D130" s="162" t="s">
        <v>203</v>
      </c>
      <c r="E130" s="162" t="str">
        <f>VLOOKUP(Table12[[#This Row],[BRANCH NAME]],'Branch Address-2'!$B$2:$D$981,2,0)</f>
        <v>Brahmanbaria Road, Madhabpur, Brahmanpara, Comilla 3461</v>
      </c>
      <c r="F130" s="162" t="str">
        <f>VLOOKUP(Table12[[#This Row],[BRANCH NAME]],'Branch Address-2'!$B$2:$D$981,3,0)</f>
        <v>24.11456973657914, 91.2927145427462</v>
      </c>
      <c r="G130" s="164">
        <f>VLOOKUP(FINAL_DATASET!$D130,'R_E_P allocation'!$A$3:$D$983,4,0)</f>
        <v>110533.14</v>
      </c>
      <c r="H130" s="165">
        <f>VLOOKUP(FINAL_DATASET!$D130,'R_E_P allocation'!$A$3:$E$983,5,0)</f>
        <v>3.8924831610294077E-3</v>
      </c>
      <c r="I130" s="166">
        <f>VLOOKUP(FINAL_DATASET!$D130,'R_E_P allocation'!$A$3:$F$983,6,0)</f>
        <v>61613401.010047771</v>
      </c>
      <c r="J130" s="166">
        <f>VLOOKUP(FINAL_DATASET!$D130,'R_E_P allocation'!$A$3:$G$983,7,0)</f>
        <v>51889024.812614016</v>
      </c>
      <c r="K130" s="166">
        <f>VLOOKUP(FINAL_DATASET!$D130,'R_E_P allocation'!$A$3:$T$984,8,0)</f>
        <v>51334226.804519542</v>
      </c>
      <c r="L130" s="166">
        <f>VLOOKUP(FINAL_DATASET!$D130,'R_E_P allocation'!$A$3:$T$984,9,0)</f>
        <v>42842735.069517963</v>
      </c>
      <c r="M130" s="166">
        <f>VLOOKUP($D130,'R_E_P allocation'!$A$3:$T$984,'R_E_P allocation'!J$984,0)</f>
        <v>41501973.216622971</v>
      </c>
      <c r="N130" s="166">
        <f>VLOOKUP($D130,'R_E_P allocation'!$A$3:$T$984,'R_E_P allocation'!K$984,0)</f>
        <v>48398420.67835293</v>
      </c>
      <c r="O130" s="166">
        <f>VLOOKUP($D130,'R_E_P allocation'!$A$3:$T$984,'R_E_P allocation'!L$984,0)</f>
        <v>42626980.288592331</v>
      </c>
      <c r="P130" s="166">
        <f>VLOOKUP($D130,'R_E_P allocation'!$A$3:$T$984,'R_E_P allocation'!M$984,0)</f>
        <v>46341044.731669247</v>
      </c>
      <c r="Q130" s="166">
        <f>VLOOKUP($D130,'R_E_P allocation'!$A$3:$T$984,'R_E_P allocation'!N$984,0)</f>
        <v>37741675.606204852</v>
      </c>
      <c r="R130" s="166">
        <f>VLOOKUP($D130,'R_E_P allocation'!$A$3:$T$984,'R_E_P allocation'!O$984,0)</f>
        <v>34566998.115442008</v>
      </c>
      <c r="S130" s="166">
        <f>VLOOKUP($D130,'R_E_P allocation'!$A$3:$T$984,'R_E_P allocation'!P$984,0)</f>
        <v>531681.42442387389</v>
      </c>
      <c r="T130" s="166">
        <f>VLOOKUP($D130,'R_E_P allocation'!$A$3:$T$984,'R_E_P allocation'!Q$984,0)</f>
        <v>855313.59581231896</v>
      </c>
      <c r="U130" s="166">
        <f>VLOOKUP($D130,'R_E_P allocation'!$A$3:$T$984,'R_E_P allocation'!R$984,0)</f>
        <v>1055657.3209575468</v>
      </c>
      <c r="V130" s="166">
        <f>VLOOKUP($D130,'R_E_P allocation'!$A$3:$T$984,'R_E_P allocation'!S$984,0)</f>
        <v>-107877.390462815</v>
      </c>
      <c r="W130" s="166">
        <f>VLOOKUP($D130,'R_E_P allocation'!$A$3:$T$984,'R_E_P allocation'!T$984,0)</f>
        <v>824491.48425151466</v>
      </c>
      <c r="X130" s="163">
        <v>110135</v>
      </c>
      <c r="Y130" s="162" t="s">
        <v>9</v>
      </c>
      <c r="Z130" s="162" t="s">
        <v>12</v>
      </c>
      <c r="AA130" s="162" t="s">
        <v>204</v>
      </c>
    </row>
    <row r="131" spans="1:27" ht="16.5" thickTop="1" thickBot="1">
      <c r="A131" s="161">
        <v>130</v>
      </c>
      <c r="B131" s="162" t="s">
        <v>7</v>
      </c>
      <c r="C131" s="163">
        <v>11</v>
      </c>
      <c r="D131" s="162" t="s">
        <v>205</v>
      </c>
      <c r="E131" s="162" t="str">
        <f>VLOOKUP(Table12[[#This Row],[BRANCH NAME]],'Branch Address-2'!$B$2:$D$981,2,0)</f>
        <v>B.BARIA ROAD DEBIDWAR DEBIDWAR 3530 COMILLA</v>
      </c>
      <c r="F131" s="162" t="str">
        <f>VLOOKUP(Table12[[#This Row],[BRANCH NAME]],'Branch Address-2'!$B$2:$D$981,3,0)</f>
        <v>23.550771158848665, 91.14745778137657</v>
      </c>
      <c r="G131" s="164">
        <f>VLOOKUP(FINAL_DATASET!$D131,'R_E_P allocation'!$A$3:$D$983,4,0)</f>
        <v>431352</v>
      </c>
      <c r="H131" s="165">
        <f>VLOOKUP(FINAL_DATASET!$D131,'R_E_P allocation'!$A$3:$E$983,5,0)</f>
        <v>1.5190289504815995E-2</v>
      </c>
      <c r="I131" s="166">
        <f>VLOOKUP(FINAL_DATASET!$D131,'R_E_P allocation'!$A$3:$F$983,6,0)</f>
        <v>240444302.51855803</v>
      </c>
      <c r="J131" s="166">
        <f>VLOOKUP(FINAL_DATASET!$D131,'R_E_P allocation'!$A$3:$G$983,7,0)</f>
        <v>202495239.26462853</v>
      </c>
      <c r="K131" s="166">
        <f>VLOOKUP(FINAL_DATASET!$D131,'R_E_P allocation'!$A$3:$T$984,8,0)</f>
        <v>200330158.00132987</v>
      </c>
      <c r="L131" s="166">
        <f>VLOOKUP(FINAL_DATASET!$D131,'R_E_P allocation'!$A$3:$T$984,9,0)</f>
        <v>167192386.44361964</v>
      </c>
      <c r="M131" s="166">
        <f>VLOOKUP($D131,'R_E_P allocation'!$A$3:$T$984,'R_E_P allocation'!J$984,0)</f>
        <v>161960106.72398117</v>
      </c>
      <c r="N131" s="166">
        <f>VLOOKUP($D131,'R_E_P allocation'!$A$3:$T$984,'R_E_P allocation'!K$984,0)</f>
        <v>188873269.6497077</v>
      </c>
      <c r="O131" s="166">
        <f>VLOOKUP($D131,'R_E_P allocation'!$A$3:$T$984,'R_E_P allocation'!L$984,0)</f>
        <v>166350410.39678127</v>
      </c>
      <c r="P131" s="166">
        <f>VLOOKUP($D131,'R_E_P allocation'!$A$3:$T$984,'R_E_P allocation'!M$984,0)</f>
        <v>180844426.63164181</v>
      </c>
      <c r="Q131" s="166">
        <f>VLOOKUP($D131,'R_E_P allocation'!$A$3:$T$984,'R_E_P allocation'!N$984,0)</f>
        <v>147285667.0505124</v>
      </c>
      <c r="R131" s="166">
        <f>VLOOKUP($D131,'R_E_P allocation'!$A$3:$T$984,'R_E_P allocation'!O$984,0)</f>
        <v>134896590.93274781</v>
      </c>
      <c r="S131" s="166">
        <f>VLOOKUP($D131,'R_E_P allocation'!$A$3:$T$984,'R_E_P allocation'!P$984,0)</f>
        <v>2074869.5439945599</v>
      </c>
      <c r="T131" s="166">
        <f>VLOOKUP($D131,'R_E_P allocation'!$A$3:$T$984,'R_E_P allocation'!Q$984,0)</f>
        <v>3337833.6142521189</v>
      </c>
      <c r="U131" s="166">
        <f>VLOOKUP($D131,'R_E_P allocation'!$A$3:$T$984,'R_E_P allocation'!R$984,0)</f>
        <v>4119668.5148877501</v>
      </c>
      <c r="V131" s="166">
        <f>VLOOKUP($D131,'R_E_P allocation'!$A$3:$T$984,'R_E_P allocation'!S$984,0)</f>
        <v>-420988.02341918612</v>
      </c>
      <c r="W131" s="166">
        <f>VLOOKUP($D131,'R_E_P allocation'!$A$3:$T$984,'R_E_P allocation'!T$984,0)</f>
        <v>3217551.3218466369</v>
      </c>
      <c r="X131" s="163">
        <v>110136</v>
      </c>
      <c r="Y131" s="162" t="s">
        <v>9</v>
      </c>
      <c r="Z131" s="162" t="s">
        <v>12</v>
      </c>
      <c r="AA131" s="162" t="s">
        <v>205</v>
      </c>
    </row>
    <row r="132" spans="1:27" ht="16.5" thickTop="1" thickBot="1">
      <c r="A132" s="161">
        <v>131</v>
      </c>
      <c r="B132" s="162" t="s">
        <v>7</v>
      </c>
      <c r="C132" s="163">
        <v>11</v>
      </c>
      <c r="D132" s="162" t="s">
        <v>206</v>
      </c>
      <c r="E132" s="162" t="str">
        <f>VLOOKUP(Table12[[#This Row],[BRANCH NAME]],'Branch Address-2'!$B$2:$D$981,2,0)</f>
        <v>Shotorupa Complex Bazar Charsindur palash Narsingdi</v>
      </c>
      <c r="F132" s="162" t="str">
        <f>VLOOKUP(Table12[[#This Row],[BRANCH NAME]],'Branch Address-2'!$B$2:$D$981,3,0)</f>
        <v>23.93037330788235, 90.72296662604592</v>
      </c>
      <c r="G132" s="164">
        <f>VLOOKUP(FINAL_DATASET!$D132,'R_E_P allocation'!$A$3:$D$983,4,0)</f>
        <v>137033.04999999999</v>
      </c>
      <c r="H132" s="165">
        <f>VLOOKUP(FINAL_DATASET!$D132,'R_E_P allocation'!$A$3:$E$983,5,0)</f>
        <v>3.7601369422205345E-3</v>
      </c>
      <c r="I132" s="166">
        <f>VLOOKUP(FINAL_DATASET!$D132,'R_E_P allocation'!$A$3:$F$983,6,0)</f>
        <v>77926305.790396214</v>
      </c>
      <c r="J132" s="166">
        <f>VLOOKUP(FINAL_DATASET!$D132,'R_E_P allocation'!$A$3:$G$983,7,0)</f>
        <v>65627281.539835937</v>
      </c>
      <c r="K132" s="166">
        <f>VLOOKUP(FINAL_DATASET!$D132,'R_E_P allocation'!$A$3:$T$984,8,0)</f>
        <v>64925593.94392442</v>
      </c>
      <c r="L132" s="166">
        <f>VLOOKUP(FINAL_DATASET!$D132,'R_E_P allocation'!$A$3:$T$984,9,0)</f>
        <v>54185875.462056406</v>
      </c>
      <c r="M132" s="166">
        <f>VLOOKUP($D132,'R_E_P allocation'!$A$3:$T$984,'R_E_P allocation'!J$984,0)</f>
        <v>52490130.438603558</v>
      </c>
      <c r="N132" s="166">
        <f>VLOOKUP($D132,'R_E_P allocation'!$A$3:$T$984,'R_E_P allocation'!K$984,0)</f>
        <v>61212497.082225949</v>
      </c>
      <c r="O132" s="166">
        <f>VLOOKUP($D132,'R_E_P allocation'!$A$3:$T$984,'R_E_P allocation'!L$984,0)</f>
        <v>53912996.952535257</v>
      </c>
      <c r="P132" s="166">
        <f>VLOOKUP($D132,'R_E_P allocation'!$A$3:$T$984,'R_E_P allocation'!M$984,0)</f>
        <v>58610405.580720723</v>
      </c>
      <c r="Q132" s="166">
        <f>VLOOKUP($D132,'R_E_P allocation'!$A$3:$T$984,'R_E_P allocation'!N$984,0)</f>
        <v>47734247.844092138</v>
      </c>
      <c r="R132" s="166">
        <f>VLOOKUP($D132,'R_E_P allocation'!$A$3:$T$984,'R_E_P allocation'!O$984,0)</f>
        <v>43719035.489709541</v>
      </c>
      <c r="S132" s="166">
        <f>VLOOKUP($D132,'R_E_P allocation'!$A$3:$T$984,'R_E_P allocation'!P$984,0)</f>
        <v>672450.61274854175</v>
      </c>
      <c r="T132" s="166">
        <f>VLOOKUP($D132,'R_E_P allocation'!$A$3:$T$984,'R_E_P allocation'!Q$984,0)</f>
        <v>1081768.3770302627</v>
      </c>
      <c r="U132" s="166">
        <f>VLOOKUP($D132,'R_E_P allocation'!$A$3:$T$984,'R_E_P allocation'!R$984,0)</f>
        <v>1335155.5644427566</v>
      </c>
      <c r="V132" s="166">
        <f>VLOOKUP($D132,'R_E_P allocation'!$A$3:$T$984,'R_E_P allocation'!S$984,0)</f>
        <v>-136439.25476057368</v>
      </c>
      <c r="W132" s="166">
        <f>VLOOKUP($D132,'R_E_P allocation'!$A$3:$T$984,'R_E_P allocation'!T$984,0)</f>
        <v>1042785.732812956</v>
      </c>
      <c r="X132" s="163">
        <v>110137</v>
      </c>
      <c r="Y132" s="162" t="s">
        <v>142</v>
      </c>
      <c r="Z132" s="162" t="s">
        <v>145</v>
      </c>
      <c r="AA132" s="162" t="s">
        <v>207</v>
      </c>
    </row>
    <row r="133" spans="1:27" ht="16.5" thickTop="1" thickBot="1">
      <c r="A133" s="161">
        <v>132</v>
      </c>
      <c r="B133" s="162" t="s">
        <v>7</v>
      </c>
      <c r="C133" s="163">
        <v>11</v>
      </c>
      <c r="D133" s="162" t="s">
        <v>208</v>
      </c>
      <c r="E133" s="162" t="str">
        <f>VLOOKUP(Table12[[#This Row],[BRANCH NAME]],'Branch Address-2'!$B$2:$D$981,2,0)</f>
        <v>Kandirpar Road, Manoharpur, Comilla 3500</v>
      </c>
      <c r="F133" s="162" t="str">
        <f>VLOOKUP(Table12[[#This Row],[BRANCH NAME]],'Branch Address-2'!$B$2:$D$981,3,0)</f>
        <v>23.543779996663723, 91.19113904636451</v>
      </c>
      <c r="G133" s="164">
        <f>VLOOKUP(FINAL_DATASET!$D133,'R_E_P allocation'!$A$3:$D$983,4,0)</f>
        <v>23245.02</v>
      </c>
      <c r="H133" s="165">
        <f>VLOOKUP(FINAL_DATASET!$D133,'R_E_P allocation'!$A$3:$E$983,5,0)</f>
        <v>8.1858571038325519E-4</v>
      </c>
      <c r="I133" s="166">
        <f>VLOOKUP(FINAL_DATASET!$D133,'R_E_P allocation'!$A$3:$F$983,6,0)</f>
        <v>12957242.857179128</v>
      </c>
      <c r="J133" s="166">
        <f>VLOOKUP(FINAL_DATASET!$D133,'R_E_P allocation'!$A$3:$G$983,7,0)</f>
        <v>10912215.282671867</v>
      </c>
      <c r="K133" s="166">
        <f>VLOOKUP(FINAL_DATASET!$D133,'R_E_P allocation'!$A$3:$T$984,8,0)</f>
        <v>10795541.760196017</v>
      </c>
      <c r="L133" s="166">
        <f>VLOOKUP(FINAL_DATASET!$D133,'R_E_P allocation'!$A$3:$T$984,9,0)</f>
        <v>9009788.6800795346</v>
      </c>
      <c r="M133" s="166">
        <f>VLOOKUP($D133,'R_E_P allocation'!$A$3:$T$984,'R_E_P allocation'!J$984,0)</f>
        <v>8727827.6674295627</v>
      </c>
      <c r="N133" s="166">
        <f>VLOOKUP($D133,'R_E_P allocation'!$A$3:$T$984,'R_E_P allocation'!K$984,0)</f>
        <v>10178144.370427977</v>
      </c>
      <c r="O133" s="166">
        <f>VLOOKUP($D133,'R_E_P allocation'!$A$3:$T$984,'R_E_P allocation'!L$984,0)</f>
        <v>8964415.6435611472</v>
      </c>
      <c r="P133" s="166">
        <f>VLOOKUP($D133,'R_E_P allocation'!$A$3:$T$984,'R_E_P allocation'!M$984,0)</f>
        <v>9745480.0579133667</v>
      </c>
      <c r="Q133" s="166">
        <f>VLOOKUP($D133,'R_E_P allocation'!$A$3:$T$984,'R_E_P allocation'!N$984,0)</f>
        <v>7937040.4595376905</v>
      </c>
      <c r="R133" s="166">
        <f>VLOOKUP($D133,'R_E_P allocation'!$A$3:$T$984,'R_E_P allocation'!O$984,0)</f>
        <v>7269408.6364814378</v>
      </c>
      <c r="S133" s="166">
        <f>VLOOKUP($D133,'R_E_P allocation'!$A$3:$T$984,'R_E_P allocation'!P$984,0)</f>
        <v>111812.12570602298</v>
      </c>
      <c r="T133" s="166">
        <f>VLOOKUP($D133,'R_E_P allocation'!$A$3:$T$984,'R_E_P allocation'!Q$984,0)</f>
        <v>179871.68048360222</v>
      </c>
      <c r="U133" s="166">
        <f>VLOOKUP($D133,'R_E_P allocation'!$A$3:$T$984,'R_E_P allocation'!R$984,0)</f>
        <v>222003.78582210364</v>
      </c>
      <c r="V133" s="166">
        <f>VLOOKUP($D133,'R_E_P allocation'!$A$3:$T$984,'R_E_P allocation'!S$984,0)</f>
        <v>-22686.518259193072</v>
      </c>
      <c r="W133" s="166">
        <f>VLOOKUP($D133,'R_E_P allocation'!$A$3:$T$984,'R_E_P allocation'!T$984,0)</f>
        <v>173389.81812383275</v>
      </c>
      <c r="X133" s="163">
        <v>110138</v>
      </c>
      <c r="Y133" s="162" t="s">
        <v>9</v>
      </c>
      <c r="Z133" s="162" t="s">
        <v>12</v>
      </c>
      <c r="AA133" s="162" t="s">
        <v>13</v>
      </c>
    </row>
    <row r="134" spans="1:27" ht="16.5" thickTop="1" thickBot="1">
      <c r="A134" s="161">
        <v>133</v>
      </c>
      <c r="B134" s="162" t="s">
        <v>7</v>
      </c>
      <c r="C134" s="163">
        <v>11</v>
      </c>
      <c r="D134" s="162" t="s">
        <v>209</v>
      </c>
      <c r="E134" s="162" t="str">
        <f>VLOOKUP(Table12[[#This Row],[BRANCH NAME]],'Branch Address-2'!$B$2:$D$981,2,0)</f>
        <v>Noakhali Road, Laksham, Comilla 3570</v>
      </c>
      <c r="F134" s="162" t="str">
        <f>VLOOKUP(Table12[[#This Row],[BRANCH NAME]],'Branch Address-2'!$B$2:$D$981,3,0)</f>
        <v>23.27869313245383, 91.12480501206083</v>
      </c>
      <c r="G134" s="164">
        <f>VLOOKUP(FINAL_DATASET!$D134,'R_E_P allocation'!$A$3:$D$983,4,0)</f>
        <v>115771.32</v>
      </c>
      <c r="H134" s="165">
        <f>VLOOKUP(FINAL_DATASET!$D134,'R_E_P allocation'!$A$3:$E$983,5,0)</f>
        <v>4.076948448493792E-3</v>
      </c>
      <c r="I134" s="166">
        <f>VLOOKUP(FINAL_DATASET!$D134,'R_E_P allocation'!$A$3:$F$983,6,0)</f>
        <v>64533268.163942181</v>
      </c>
      <c r="J134" s="166">
        <f>VLOOKUP(FINAL_DATASET!$D134,'R_E_P allocation'!$A$3:$G$983,7,0)</f>
        <v>54348052.503249958</v>
      </c>
      <c r="K134" s="166">
        <f>VLOOKUP(FINAL_DATASET!$D134,'R_E_P allocation'!$A$3:$T$984,8,0)</f>
        <v>53766962.544795252</v>
      </c>
      <c r="L134" s="166">
        <f>VLOOKUP(FINAL_DATASET!$D134,'R_E_P allocation'!$A$3:$T$984,9,0)</f>
        <v>44873057.902891263</v>
      </c>
      <c r="M134" s="166">
        <f>VLOOKUP($D134,'R_E_P allocation'!$A$3:$T$984,'R_E_P allocation'!J$984,0)</f>
        <v>43468757.169959053</v>
      </c>
      <c r="N134" s="166">
        <f>VLOOKUP($D134,'R_E_P allocation'!$A$3:$T$984,'R_E_P allocation'!K$984,0)</f>
        <v>50692028.181305751</v>
      </c>
      <c r="O134" s="166">
        <f>VLOOKUP($D134,'R_E_P allocation'!$A$3:$T$984,'R_E_P allocation'!L$984,0)</f>
        <v>44647078.474603318</v>
      </c>
      <c r="P134" s="166">
        <f>VLOOKUP($D134,'R_E_P allocation'!$A$3:$T$984,'R_E_P allocation'!M$984,0)</f>
        <v>48537152.918702886</v>
      </c>
      <c r="Q134" s="166">
        <f>VLOOKUP($D134,'R_E_P allocation'!$A$3:$T$984,'R_E_P allocation'!N$984,0)</f>
        <v>39530258.562654927</v>
      </c>
      <c r="R134" s="166">
        <f>VLOOKUP($D134,'R_E_P allocation'!$A$3:$T$984,'R_E_P allocation'!O$984,0)</f>
        <v>36205132.68927522</v>
      </c>
      <c r="S134" s="166">
        <f>VLOOKUP($D134,'R_E_P allocation'!$A$3:$T$984,'R_E_P allocation'!P$984,0)</f>
        <v>556877.87685242749</v>
      </c>
      <c r="T134" s="166">
        <f>VLOOKUP($D134,'R_E_P allocation'!$A$3:$T$984,'R_E_P allocation'!Q$984,0)</f>
        <v>895847.01928433997</v>
      </c>
      <c r="U134" s="166">
        <f>VLOOKUP($D134,'R_E_P allocation'!$A$3:$T$984,'R_E_P allocation'!R$984,0)</f>
        <v>1105685.0598374286</v>
      </c>
      <c r="V134" s="166">
        <f>VLOOKUP($D134,'R_E_P allocation'!$A$3:$T$984,'R_E_P allocation'!S$984,0)</f>
        <v>-112989.71414397079</v>
      </c>
      <c r="W134" s="166">
        <f>VLOOKUP($D134,'R_E_P allocation'!$A$3:$T$984,'R_E_P allocation'!T$984,0)</f>
        <v>863564.24381463393</v>
      </c>
      <c r="X134" s="163">
        <v>110139</v>
      </c>
      <c r="Y134" s="162" t="s">
        <v>9</v>
      </c>
      <c r="Z134" s="162" t="s">
        <v>12</v>
      </c>
      <c r="AA134" s="162" t="s">
        <v>202</v>
      </c>
    </row>
    <row r="135" spans="1:27" ht="16.5" thickTop="1" thickBot="1">
      <c r="A135" s="161">
        <v>134</v>
      </c>
      <c r="B135" s="162" t="s">
        <v>7</v>
      </c>
      <c r="C135" s="163">
        <v>11</v>
      </c>
      <c r="D135" s="162" t="s">
        <v>210</v>
      </c>
      <c r="E135" s="162" t="str">
        <f>VLOOKUP(Table12[[#This Row],[BRANCH NAME]],'Branch Address-2'!$B$2:$D$981,2,0)</f>
        <v>Noakhali Road, Natherpatua, Manoharganj, Comilla 3570</v>
      </c>
      <c r="F135" s="162" t="str">
        <f>VLOOKUP(Table12[[#This Row],[BRANCH NAME]],'Branch Address-2'!$B$2:$D$981,3,0)</f>
        <v>23.141494624921442, 91.1245441236957</v>
      </c>
      <c r="G135" s="164">
        <f>VLOOKUP(FINAL_DATASET!$D135,'R_E_P allocation'!$A$3:$D$983,4,0)</f>
        <v>107774.92</v>
      </c>
      <c r="H135" s="165">
        <f>VLOOKUP(FINAL_DATASET!$D135,'R_E_P allocation'!$A$3:$E$983,5,0)</f>
        <v>3.7953509805411438E-3</v>
      </c>
      <c r="I135" s="166">
        <f>VLOOKUP(FINAL_DATASET!$D135,'R_E_P allocation'!$A$3:$F$983,6,0)</f>
        <v>60075913.565703623</v>
      </c>
      <c r="J135" s="166">
        <f>VLOOKUP(FINAL_DATASET!$D135,'R_E_P allocation'!$A$3:$G$983,7,0)</f>
        <v>50594197.342602327</v>
      </c>
      <c r="K135" s="166">
        <f>VLOOKUP(FINAL_DATASET!$D135,'R_E_P allocation'!$A$3:$T$984,8,0)</f>
        <v>50053243.643661521</v>
      </c>
      <c r="L135" s="166">
        <f>VLOOKUP(FINAL_DATASET!$D135,'R_E_P allocation'!$A$3:$T$984,9,0)</f>
        <v>41773646.751539789</v>
      </c>
      <c r="M135" s="166">
        <f>VLOOKUP($D135,'R_E_P allocation'!$A$3:$T$984,'R_E_P allocation'!J$984,0)</f>
        <v>40466341.979099512</v>
      </c>
      <c r="N135" s="166">
        <f>VLOOKUP($D135,'R_E_P allocation'!$A$3:$T$984,'R_E_P allocation'!K$984,0)</f>
        <v>47190696.986766435</v>
      </c>
      <c r="O135" s="166">
        <f>VLOOKUP($D135,'R_E_P allocation'!$A$3:$T$984,'R_E_P allocation'!L$984,0)</f>
        <v>41563275.868618362</v>
      </c>
      <c r="P135" s="166">
        <f>VLOOKUP($D135,'R_E_P allocation'!$A$3:$T$984,'R_E_P allocation'!M$984,0)</f>
        <v>45184660.353194296</v>
      </c>
      <c r="Q135" s="166">
        <f>VLOOKUP($D135,'R_E_P allocation'!$A$3:$T$984,'R_E_P allocation'!N$984,0)</f>
        <v>36799878.01961185</v>
      </c>
      <c r="R135" s="166">
        <f>VLOOKUP($D135,'R_E_P allocation'!$A$3:$T$984,'R_E_P allocation'!O$984,0)</f>
        <v>33704420.742339477</v>
      </c>
      <c r="S135" s="166">
        <f>VLOOKUP($D135,'R_E_P allocation'!$A$3:$T$984,'R_E_P allocation'!P$984,0)</f>
        <v>518413.96148493612</v>
      </c>
      <c r="T135" s="166">
        <f>VLOOKUP($D135,'R_E_P allocation'!$A$3:$T$984,'R_E_P allocation'!Q$984,0)</f>
        <v>833970.28586707136</v>
      </c>
      <c r="U135" s="166">
        <f>VLOOKUP($D135,'R_E_P allocation'!$A$3:$T$984,'R_E_P allocation'!R$984,0)</f>
        <v>1029314.6771512502</v>
      </c>
      <c r="V135" s="166">
        <f>VLOOKUP($D135,'R_E_P allocation'!$A$3:$T$984,'R_E_P allocation'!S$984,0)</f>
        <v>-105185.44146071169</v>
      </c>
      <c r="W135" s="166">
        <f>VLOOKUP($D135,'R_E_P allocation'!$A$3:$T$984,'R_E_P allocation'!T$984,0)</f>
        <v>803917.30259258219</v>
      </c>
      <c r="X135" s="163">
        <v>110140</v>
      </c>
      <c r="Y135" s="162" t="s">
        <v>9</v>
      </c>
      <c r="Z135" s="162" t="s">
        <v>12</v>
      </c>
      <c r="AA135" s="162" t="s">
        <v>200</v>
      </c>
    </row>
    <row r="136" spans="1:27" ht="16.5" thickTop="1" thickBot="1">
      <c r="A136" s="161">
        <v>135</v>
      </c>
      <c r="B136" s="162" t="s">
        <v>7</v>
      </c>
      <c r="C136" s="163">
        <v>11</v>
      </c>
      <c r="D136" s="162" t="s">
        <v>211</v>
      </c>
      <c r="E136" s="162" t="str">
        <f>VLOOKUP(Table12[[#This Row],[BRANCH NAME]],'Branch Address-2'!$B$2:$D$981,2,0)</f>
        <v>Bisha Road, Nimsar, Burichang, Comilla 3500</v>
      </c>
      <c r="F136" s="162" t="str">
        <f>VLOOKUP(Table12[[#This Row],[BRANCH NAME]],'Branch Address-2'!$B$2:$D$981,3,0)</f>
        <v>23.46434323039236, 91.18216089303255</v>
      </c>
      <c r="G136" s="164">
        <f>VLOOKUP(FINAL_DATASET!$D136,'R_E_P allocation'!$A$3:$D$983,4,0)</f>
        <v>129784.75</v>
      </c>
      <c r="H136" s="165">
        <f>VLOOKUP(FINAL_DATASET!$D136,'R_E_P allocation'!$A$3:$E$983,5,0)</f>
        <v>4.5704388198273514E-3</v>
      </c>
      <c r="I136" s="166">
        <f>VLOOKUP(FINAL_DATASET!$D136,'R_E_P allocation'!$A$3:$F$983,6,0)</f>
        <v>72344636.610692471</v>
      </c>
      <c r="J136" s="166">
        <f>VLOOKUP(FINAL_DATASET!$D136,'R_E_P allocation'!$A$3:$G$983,7,0)</f>
        <v>60926561.14762421</v>
      </c>
      <c r="K136" s="166">
        <f>VLOOKUP(FINAL_DATASET!$D136,'R_E_P allocation'!$A$3:$T$984,8,0)</f>
        <v>60275133.704406366</v>
      </c>
      <c r="L136" s="166">
        <f>VLOOKUP(FINAL_DATASET!$D136,'R_E_P allocation'!$A$3:$T$984,9,0)</f>
        <v>50304674.78182219</v>
      </c>
      <c r="M136" s="166">
        <f>VLOOKUP($D136,'R_E_P allocation'!$A$3:$T$984,'R_E_P allocation'!J$984,0)</f>
        <v>48730391.794045739</v>
      </c>
      <c r="N136" s="166">
        <f>VLOOKUP($D136,'R_E_P allocation'!$A$3:$T$984,'R_E_P allocation'!K$984,0)</f>
        <v>56827996.817378618</v>
      </c>
      <c r="O136" s="166">
        <f>VLOOKUP($D136,'R_E_P allocation'!$A$3:$T$984,'R_E_P allocation'!L$984,0)</f>
        <v>50051341.887237467</v>
      </c>
      <c r="P136" s="166">
        <f>VLOOKUP($D136,'R_E_P allocation'!$A$3:$T$984,'R_E_P allocation'!M$984,0)</f>
        <v>54412286.715445794</v>
      </c>
      <c r="Q136" s="166">
        <f>VLOOKUP($D136,'R_E_P allocation'!$A$3:$T$984,'R_E_P allocation'!N$984,0)</f>
        <v>44315161.34556926</v>
      </c>
      <c r="R136" s="166">
        <f>VLOOKUP($D136,'R_E_P allocation'!$A$3:$T$984,'R_E_P allocation'!O$984,0)</f>
        <v>40587548.753822722</v>
      </c>
      <c r="S136" s="166">
        <f>VLOOKUP($D136,'R_E_P allocation'!$A$3:$T$984,'R_E_P allocation'!P$984,0)</f>
        <v>624284.63308376446</v>
      </c>
      <c r="T136" s="166">
        <f>VLOOKUP($D136,'R_E_P allocation'!$A$3:$T$984,'R_E_P allocation'!Q$984,0)</f>
        <v>1004283.9749608387</v>
      </c>
      <c r="U136" s="166">
        <f>VLOOKUP($D136,'R_E_P allocation'!$A$3:$T$984,'R_E_P allocation'!R$984,0)</f>
        <v>1239521.6627895036</v>
      </c>
      <c r="V136" s="166">
        <f>VLOOKUP($D136,'R_E_P allocation'!$A$3:$T$984,'R_E_P allocation'!S$984,0)</f>
        <v>-126666.44729235802</v>
      </c>
      <c r="W136" s="166">
        <f>VLOOKUP($D136,'R_E_P allocation'!$A$3:$T$984,'R_E_P allocation'!T$984,0)</f>
        <v>968093.56144873623</v>
      </c>
      <c r="X136" s="163">
        <v>110141</v>
      </c>
      <c r="Y136" s="162" t="s">
        <v>9</v>
      </c>
      <c r="Z136" s="162" t="s">
        <v>12</v>
      </c>
      <c r="AA136" s="162" t="s">
        <v>212</v>
      </c>
    </row>
    <row r="137" spans="1:27" ht="16.5" thickTop="1" thickBot="1">
      <c r="A137" s="161">
        <v>136</v>
      </c>
      <c r="B137" s="162" t="s">
        <v>7</v>
      </c>
      <c r="C137" s="163">
        <v>11</v>
      </c>
      <c r="D137" s="162" t="s">
        <v>54</v>
      </c>
      <c r="E137" s="162" t="str">
        <f>VLOOKUP(Table12[[#This Row],[BRANCH NAME]],'Branch Address-2'!$B$2:$D$981,2,0)</f>
        <v> 46MQ+C6M, Hasanpur Nangalkot Comilla Chittagong, A189</v>
      </c>
      <c r="F137" s="162" t="str">
        <f>VLOOKUP(Table12[[#This Row],[BRANCH NAME]],'Branch Address-2'!$B$2:$D$981,3,0)</f>
        <v>23.468397250847282, 91.17683938808204</v>
      </c>
      <c r="G137" s="164">
        <f>VLOOKUP(FINAL_DATASET!$D137,'R_E_P allocation'!$A$3:$D$983,4,0)</f>
        <v>373987</v>
      </c>
      <c r="H137" s="165">
        <f>VLOOKUP(FINAL_DATASET!$D137,'R_E_P allocation'!$A$3:$E$983,5,0)</f>
        <v>1.3170150598670273E-2</v>
      </c>
      <c r="I137" s="166">
        <f>VLOOKUP(FINAL_DATASET!$D137,'R_E_P allocation'!$A$3:$F$983,6,0)</f>
        <v>208467894.81909892</v>
      </c>
      <c r="J137" s="166">
        <f>VLOOKUP(FINAL_DATASET!$D137,'R_E_P allocation'!$A$3:$G$983,7,0)</f>
        <v>175565633.28061685</v>
      </c>
      <c r="K137" s="166">
        <f>VLOOKUP(FINAL_DATASET!$D137,'R_E_P allocation'!$A$3:$T$984,8,0)</f>
        <v>173688483.65243086</v>
      </c>
      <c r="L137" s="166">
        <f>VLOOKUP(FINAL_DATASET!$D137,'R_E_P allocation'!$A$3:$T$984,9,0)</f>
        <v>144957665.73213983</v>
      </c>
      <c r="M137" s="166">
        <f>VLOOKUP($D137,'R_E_P allocation'!$A$3:$T$984,'R_E_P allocation'!J$984,0)</f>
        <v>140421220.79735702</v>
      </c>
      <c r="N137" s="166">
        <f>VLOOKUP($D137,'R_E_P allocation'!$A$3:$T$984,'R_E_P allocation'!K$984,0)</f>
        <v>163755233.53661335</v>
      </c>
      <c r="O137" s="166">
        <f>VLOOKUP($D137,'R_E_P allocation'!$A$3:$T$984,'R_E_P allocation'!L$984,0)</f>
        <v>144227663.09895638</v>
      </c>
      <c r="P137" s="166">
        <f>VLOOKUP($D137,'R_E_P allocation'!$A$3:$T$984,'R_E_P allocation'!M$984,0)</f>
        <v>156794136.998757</v>
      </c>
      <c r="Q137" s="166">
        <f>VLOOKUP($D137,'R_E_P allocation'!$A$3:$T$984,'R_E_P allocation'!N$984,0)</f>
        <v>127698317.76187426</v>
      </c>
      <c r="R137" s="166">
        <f>VLOOKUP($D137,'R_E_P allocation'!$A$3:$T$984,'R_E_P allocation'!O$984,0)</f>
        <v>116956850.44503225</v>
      </c>
      <c r="S137" s="166">
        <f>VLOOKUP($D137,'R_E_P allocation'!$A$3:$T$984,'R_E_P allocation'!P$984,0)</f>
        <v>1798935.0603449005</v>
      </c>
      <c r="T137" s="166">
        <f>VLOOKUP($D137,'R_E_P allocation'!$A$3:$T$984,'R_E_P allocation'!Q$984,0)</f>
        <v>2893939.010120058</v>
      </c>
      <c r="U137" s="166">
        <f>VLOOKUP($D137,'R_E_P allocation'!$A$3:$T$984,'R_E_P allocation'!R$984,0)</f>
        <v>3571798.5980761074</v>
      </c>
      <c r="V137" s="166">
        <f>VLOOKUP($D137,'R_E_P allocation'!$A$3:$T$984,'R_E_P allocation'!S$984,0)</f>
        <v>-365001.31659171899</v>
      </c>
      <c r="W137" s="166">
        <f>VLOOKUP($D137,'R_E_P allocation'!$A$3:$T$984,'R_E_P allocation'!T$984,0)</f>
        <v>2789652.9196652807</v>
      </c>
      <c r="X137" s="163">
        <v>110142</v>
      </c>
      <c r="Y137" s="162" t="s">
        <v>9</v>
      </c>
      <c r="Z137" s="162" t="s">
        <v>12</v>
      </c>
      <c r="AA137" s="162" t="s">
        <v>54</v>
      </c>
    </row>
    <row r="138" spans="1:27" ht="16.5" thickTop="1" thickBot="1">
      <c r="A138" s="161">
        <v>137</v>
      </c>
      <c r="B138" s="162" t="s">
        <v>7</v>
      </c>
      <c r="C138" s="163">
        <v>11</v>
      </c>
      <c r="D138" s="162" t="s">
        <v>213</v>
      </c>
      <c r="E138" s="162" t="str">
        <f>VLOOKUP(Table12[[#This Row],[BRANCH NAME]],'Branch Address-2'!$B$2:$D$981,2,0)</f>
        <v>Chawkbazar Road, Comilla 3500</v>
      </c>
      <c r="F138" s="162" t="str">
        <f>VLOOKUP(Table12[[#This Row],[BRANCH NAME]],'Branch Address-2'!$B$2:$D$981,3,0)</f>
        <v>23.463908169034575, 91.18915608771657</v>
      </c>
      <c r="G138" s="164">
        <f>VLOOKUP(FINAL_DATASET!$D138,'R_E_P allocation'!$A$3:$D$983,4,0)</f>
        <v>15496.68</v>
      </c>
      <c r="H138" s="165">
        <f>VLOOKUP(FINAL_DATASET!$D138,'R_E_P allocation'!$A$3:$E$983,5,0)</f>
        <v>5.4572380692217016E-4</v>
      </c>
      <c r="I138" s="166">
        <f>VLOOKUP(FINAL_DATASET!$D138,'R_E_P allocation'!$A$3:$F$983,6,0)</f>
        <v>8638161.9047860857</v>
      </c>
      <c r="J138" s="166">
        <f>VLOOKUP(FINAL_DATASET!$D138,'R_E_P allocation'!$A$3:$G$983,7,0)</f>
        <v>7274810.1884479122</v>
      </c>
      <c r="K138" s="166">
        <f>VLOOKUP(FINAL_DATASET!$D138,'R_E_P allocation'!$A$3:$T$984,8,0)</f>
        <v>7197027.8401306793</v>
      </c>
      <c r="L138" s="166">
        <f>VLOOKUP(FINAL_DATASET!$D138,'R_E_P allocation'!$A$3:$T$984,9,0)</f>
        <v>6006525.7867196901</v>
      </c>
      <c r="M138" s="166">
        <f>VLOOKUP($D138,'R_E_P allocation'!$A$3:$T$984,'R_E_P allocation'!J$984,0)</f>
        <v>5818551.778286376</v>
      </c>
      <c r="N138" s="166">
        <f>VLOOKUP($D138,'R_E_P allocation'!$A$3:$T$984,'R_E_P allocation'!K$984,0)</f>
        <v>6785429.5802853182</v>
      </c>
      <c r="O138" s="166">
        <f>VLOOKUP($D138,'R_E_P allocation'!$A$3:$T$984,'R_E_P allocation'!L$984,0)</f>
        <v>5976277.0957074324</v>
      </c>
      <c r="P138" s="166">
        <f>VLOOKUP($D138,'R_E_P allocation'!$A$3:$T$984,'R_E_P allocation'!M$984,0)</f>
        <v>6496986.7052755775</v>
      </c>
      <c r="Q138" s="166">
        <f>VLOOKUP($D138,'R_E_P allocation'!$A$3:$T$984,'R_E_P allocation'!N$984,0)</f>
        <v>5291360.3063584603</v>
      </c>
      <c r="R138" s="166">
        <f>VLOOKUP($D138,'R_E_P allocation'!$A$3:$T$984,'R_E_P allocation'!O$984,0)</f>
        <v>4846272.4243209586</v>
      </c>
      <c r="S138" s="166">
        <f>VLOOKUP($D138,'R_E_P allocation'!$A$3:$T$984,'R_E_P allocation'!P$984,0)</f>
        <v>74541.417137348661</v>
      </c>
      <c r="T138" s="166">
        <f>VLOOKUP($D138,'R_E_P allocation'!$A$3:$T$984,'R_E_P allocation'!Q$984,0)</f>
        <v>119914.45365573482</v>
      </c>
      <c r="U138" s="166">
        <f>VLOOKUP($D138,'R_E_P allocation'!$A$3:$T$984,'R_E_P allocation'!R$984,0)</f>
        <v>148002.52388140242</v>
      </c>
      <c r="V138" s="166">
        <f>VLOOKUP($D138,'R_E_P allocation'!$A$3:$T$984,'R_E_P allocation'!S$984,0)</f>
        <v>-15124.345506128715</v>
      </c>
      <c r="W138" s="166">
        <f>VLOOKUP($D138,'R_E_P allocation'!$A$3:$T$984,'R_E_P allocation'!T$984,0)</f>
        <v>115593.21208255518</v>
      </c>
      <c r="X138" s="163">
        <v>110143</v>
      </c>
      <c r="Y138" s="162" t="s">
        <v>9</v>
      </c>
      <c r="Z138" s="162" t="s">
        <v>12</v>
      </c>
      <c r="AA138" s="162" t="s">
        <v>13</v>
      </c>
    </row>
    <row r="139" spans="1:27" ht="16.5" thickTop="1" thickBot="1">
      <c r="A139" s="161">
        <v>138</v>
      </c>
      <c r="B139" s="162" t="s">
        <v>7</v>
      </c>
      <c r="C139" s="163">
        <v>11</v>
      </c>
      <c r="D139" s="162" t="s">
        <v>214</v>
      </c>
      <c r="E139" s="162" t="str">
        <f>VLOOKUP(Table12[[#This Row],[BRANCH NAME]],'Branch Address-2'!$B$2:$D$981,2,0)</f>
        <v>PX8M+3H6, Barashalghar - Bangora Road, Bangura</v>
      </c>
      <c r="F139" s="162" t="str">
        <f>VLOOKUP(Table12[[#This Row],[BRANCH NAME]],'Branch Address-2'!$B$2:$D$981,3,0)</f>
        <v>23.715368758431666, 90.9839120543974</v>
      </c>
      <c r="G139" s="164">
        <f>VLOOKUP(FINAL_DATASET!$D139,'R_E_P allocation'!$A$3:$D$983,4,0)</f>
        <v>124433</v>
      </c>
      <c r="H139" s="165">
        <f>VLOOKUP(FINAL_DATASET!$D139,'R_E_P allocation'!$A$3:$E$983,5,0)</f>
        <v>4.3819741045660358E-3</v>
      </c>
      <c r="I139" s="166">
        <f>VLOOKUP(FINAL_DATASET!$D139,'R_E_P allocation'!$A$3:$F$983,6,0)</f>
        <v>69361463.248789221</v>
      </c>
      <c r="J139" s="166">
        <f>VLOOKUP(FINAL_DATASET!$D139,'R_E_P allocation'!$A$3:$G$983,7,0)</f>
        <v>58414218.799067862</v>
      </c>
      <c r="K139" s="166">
        <f>VLOOKUP(FINAL_DATASET!$D139,'R_E_P allocation'!$A$3:$T$984,8,0)</f>
        <v>57789653.347102784</v>
      </c>
      <c r="L139" s="166">
        <f>VLOOKUP(FINAL_DATASET!$D139,'R_E_P allocation'!$A$3:$T$984,9,0)</f>
        <v>48230332.123970501</v>
      </c>
      <c r="M139" s="166">
        <f>VLOOKUP($D139,'R_E_P allocation'!$A$3:$T$984,'R_E_P allocation'!J$984,0)</f>
        <v>46720965.615054876</v>
      </c>
      <c r="N139" s="166">
        <f>VLOOKUP($D139,'R_E_P allocation'!$A$3:$T$984,'R_E_P allocation'!K$984,0)</f>
        <v>54484661.163787529</v>
      </c>
      <c r="O139" s="166">
        <f>VLOOKUP($D139,'R_E_P allocation'!$A$3:$T$984,'R_E_P allocation'!L$984,0)</f>
        <v>47987445.55931741</v>
      </c>
      <c r="P139" s="166">
        <f>VLOOKUP($D139,'R_E_P allocation'!$A$3:$T$984,'R_E_P allocation'!M$984,0)</f>
        <v>52168564.279417008</v>
      </c>
      <c r="Q139" s="166">
        <f>VLOOKUP($D139,'R_E_P allocation'!$A$3:$T$984,'R_E_P allocation'!N$984,0)</f>
        <v>42487799.773958184</v>
      </c>
      <c r="R139" s="166">
        <f>VLOOKUP($D139,'R_E_P allocation'!$A$3:$T$984,'R_E_P allocation'!O$984,0)</f>
        <v>38913897.465491302</v>
      </c>
      <c r="S139" s="166">
        <f>VLOOKUP($D139,'R_E_P allocation'!$A$3:$T$984,'R_E_P allocation'!P$984,0)</f>
        <v>598541.89146654028</v>
      </c>
      <c r="T139" s="166">
        <f>VLOOKUP($D139,'R_E_P allocation'!$A$3:$T$984,'R_E_P allocation'!Q$984,0)</f>
        <v>962871.73844617361</v>
      </c>
      <c r="U139" s="166">
        <f>VLOOKUP($D139,'R_E_P allocation'!$A$3:$T$984,'R_E_P allocation'!R$984,0)</f>
        <v>1188409.2627668991</v>
      </c>
      <c r="V139" s="166">
        <f>VLOOKUP($D139,'R_E_P allocation'!$A$3:$T$984,'R_E_P allocation'!S$984,0)</f>
        <v>-121443.28232654442</v>
      </c>
      <c r="W139" s="166">
        <f>VLOOKUP($D139,'R_E_P allocation'!$A$3:$T$984,'R_E_P allocation'!T$984,0)</f>
        <v>928173.65778144659</v>
      </c>
      <c r="X139" s="163">
        <v>110144</v>
      </c>
      <c r="Y139" s="162" t="s">
        <v>9</v>
      </c>
      <c r="Z139" s="162" t="s">
        <v>12</v>
      </c>
      <c r="AA139" s="162" t="s">
        <v>215</v>
      </c>
    </row>
    <row r="140" spans="1:27" ht="16.5" thickTop="1" thickBot="1">
      <c r="A140" s="161">
        <v>139</v>
      </c>
      <c r="B140" s="162" t="s">
        <v>7</v>
      </c>
      <c r="C140" s="163">
        <v>11</v>
      </c>
      <c r="D140" s="162" t="s">
        <v>216</v>
      </c>
      <c r="E140" s="162" t="str">
        <f>VLOOKUP(Table12[[#This Row],[BRANCH NAME]],'Branch Address-2'!$B$2:$D$981,2,0)</f>
        <v>Shankachail Bazar, Burichang, Comilla 3500</v>
      </c>
      <c r="F140" s="162" t="str">
        <f>VLOOKUP(Table12[[#This Row],[BRANCH NAME]],'Branch Address-2'!$B$2:$D$981,3,0)</f>
        <v>23.463200722744194, 91.18100187961959</v>
      </c>
      <c r="G140" s="164">
        <f>VLOOKUP(FINAL_DATASET!$D140,'R_E_P allocation'!$A$3:$D$983,4,0)</f>
        <v>69419.75</v>
      </c>
      <c r="H140" s="165">
        <f>VLOOKUP(FINAL_DATASET!$D140,'R_E_P allocation'!$A$3:$E$983,5,0)</f>
        <v>2.4446533222332346E-3</v>
      </c>
      <c r="I140" s="166">
        <f>VLOOKUP(FINAL_DATASET!$D140,'R_E_P allocation'!$A$3:$F$983,6,0)</f>
        <v>38695968.41967272</v>
      </c>
      <c r="J140" s="166">
        <f>VLOOKUP(FINAL_DATASET!$D140,'R_E_P allocation'!$A$3:$G$983,7,0)</f>
        <v>32588625.730124578</v>
      </c>
      <c r="K140" s="166">
        <f>VLOOKUP(FINAL_DATASET!$D140,'R_E_P allocation'!$A$3:$T$984,8,0)</f>
        <v>32240187.795380153</v>
      </c>
      <c r="L140" s="166">
        <f>VLOOKUP(FINAL_DATASET!$D140,'R_E_P allocation'!$A$3:$T$984,9,0)</f>
        <v>26907151.627486289</v>
      </c>
      <c r="M140" s="166">
        <f>VLOOKUP($D140,'R_E_P allocation'!$A$3:$T$984,'R_E_P allocation'!J$984,0)</f>
        <v>26065093.285187256</v>
      </c>
      <c r="N140" s="166">
        <f>VLOOKUP($D140,'R_E_P allocation'!$A$3:$T$984,'R_E_P allocation'!K$984,0)</f>
        <v>30396370.390690893</v>
      </c>
      <c r="O140" s="166">
        <f>VLOOKUP($D140,'R_E_P allocation'!$A$3:$T$984,'R_E_P allocation'!L$984,0)</f>
        <v>26771647.986196786</v>
      </c>
      <c r="P140" s="166">
        <f>VLOOKUP($D140,'R_E_P allocation'!$A$3:$T$984,'R_E_P allocation'!M$984,0)</f>
        <v>29104246.382680308</v>
      </c>
      <c r="Q140" s="166">
        <f>VLOOKUP($D140,'R_E_P allocation'!$A$3:$T$984,'R_E_P allocation'!N$984,0)</f>
        <v>23703458.394141696</v>
      </c>
      <c r="R140" s="166">
        <f>VLOOKUP($D140,'R_E_P allocation'!$A$3:$T$984,'R_E_P allocation'!O$984,0)</f>
        <v>21709619.100881923</v>
      </c>
      <c r="S140" s="166">
        <f>VLOOKUP($D140,'R_E_P allocation'!$A$3:$T$984,'R_E_P allocation'!P$984,0)</f>
        <v>333919.68746340892</v>
      </c>
      <c r="T140" s="166">
        <f>VLOOKUP($D140,'R_E_P allocation'!$A$3:$T$984,'R_E_P allocation'!Q$984,0)</f>
        <v>537175.14939765795</v>
      </c>
      <c r="U140" s="166">
        <f>VLOOKUP($D140,'R_E_P allocation'!$A$3:$T$984,'R_E_P allocation'!R$984,0)</f>
        <v>662999.95916647871</v>
      </c>
      <c r="V140" s="166">
        <f>VLOOKUP($D140,'R_E_P allocation'!$A$3:$T$984,'R_E_P allocation'!S$984,0)</f>
        <v>-67751.820644749649</v>
      </c>
      <c r="W140" s="166">
        <f>VLOOKUP($D140,'R_E_P allocation'!$A$3:$T$984,'R_E_P allocation'!T$984,0)</f>
        <v>517817.48635630083</v>
      </c>
      <c r="X140" s="163">
        <v>110145</v>
      </c>
      <c r="Y140" s="162" t="s">
        <v>9</v>
      </c>
      <c r="Z140" s="162" t="s">
        <v>12</v>
      </c>
      <c r="AA140" s="162" t="s">
        <v>212</v>
      </c>
    </row>
    <row r="141" spans="1:27" ht="16.5" thickTop="1" thickBot="1">
      <c r="A141" s="161">
        <v>140</v>
      </c>
      <c r="B141" s="162" t="s">
        <v>7</v>
      </c>
      <c r="C141" s="163">
        <v>11</v>
      </c>
      <c r="D141" s="162" t="s">
        <v>217</v>
      </c>
      <c r="E141" s="162" t="str">
        <f>VLOOKUP(Table12[[#This Row],[BRANCH NAME]],'Branch Address-2'!$B$2:$D$981,2,0)</f>
        <v>EPZ Road, Comilla Sadar, Comilla 3500</v>
      </c>
      <c r="F141" s="162" t="str">
        <f>VLOOKUP(Table12[[#This Row],[BRANCH NAME]],'Branch Address-2'!$B$2:$D$981,3,0)</f>
        <v>23.44077220832616, 91.17663507462868</v>
      </c>
      <c r="G141" s="164">
        <f>VLOOKUP(FINAL_DATASET!$D141,'R_E_P allocation'!$A$3:$D$983,4,0)</f>
        <v>61986.720000000001</v>
      </c>
      <c r="H141" s="165">
        <f>VLOOKUP(FINAL_DATASET!$D141,'R_E_P allocation'!$A$3:$E$983,5,0)</f>
        <v>2.1828952276886806E-3</v>
      </c>
      <c r="I141" s="166">
        <f>VLOOKUP(FINAL_DATASET!$D141,'R_E_P allocation'!$A$3:$F$983,6,0)</f>
        <v>34552647.619144343</v>
      </c>
      <c r="J141" s="166">
        <f>VLOOKUP(FINAL_DATASET!$D141,'R_E_P allocation'!$A$3:$G$983,7,0)</f>
        <v>29099240.753791649</v>
      </c>
      <c r="K141" s="166">
        <f>VLOOKUP(FINAL_DATASET!$D141,'R_E_P allocation'!$A$3:$T$984,8,0)</f>
        <v>28788111.360522717</v>
      </c>
      <c r="L141" s="166">
        <f>VLOOKUP(FINAL_DATASET!$D141,'R_E_P allocation'!$A$3:$T$984,9,0)</f>
        <v>24026103.14687876</v>
      </c>
      <c r="M141" s="166">
        <f>VLOOKUP($D141,'R_E_P allocation'!$A$3:$T$984,'R_E_P allocation'!J$984,0)</f>
        <v>23274207.113145504</v>
      </c>
      <c r="N141" s="166">
        <f>VLOOKUP($D141,'R_E_P allocation'!$A$3:$T$984,'R_E_P allocation'!K$984,0)</f>
        <v>27141718.321141273</v>
      </c>
      <c r="O141" s="166">
        <f>VLOOKUP($D141,'R_E_P allocation'!$A$3:$T$984,'R_E_P allocation'!L$984,0)</f>
        <v>23905108.382829729</v>
      </c>
      <c r="P141" s="166">
        <f>VLOOKUP($D141,'R_E_P allocation'!$A$3:$T$984,'R_E_P allocation'!M$984,0)</f>
        <v>25987946.82110231</v>
      </c>
      <c r="Q141" s="166">
        <f>VLOOKUP($D141,'R_E_P allocation'!$A$3:$T$984,'R_E_P allocation'!N$984,0)</f>
        <v>21165441.225433841</v>
      </c>
      <c r="R141" s="166">
        <f>VLOOKUP($D141,'R_E_P allocation'!$A$3:$T$984,'R_E_P allocation'!O$984,0)</f>
        <v>19385089.697283834</v>
      </c>
      <c r="S141" s="166">
        <f>VLOOKUP($D141,'R_E_P allocation'!$A$3:$T$984,'R_E_P allocation'!P$984,0)</f>
        <v>298165.66854939464</v>
      </c>
      <c r="T141" s="166">
        <f>VLOOKUP($D141,'R_E_P allocation'!$A$3:$T$984,'R_E_P allocation'!Q$984,0)</f>
        <v>479657.81462293927</v>
      </c>
      <c r="U141" s="166">
        <f>VLOOKUP($D141,'R_E_P allocation'!$A$3:$T$984,'R_E_P allocation'!R$984,0)</f>
        <v>592010.09552560968</v>
      </c>
      <c r="V141" s="166">
        <f>VLOOKUP($D141,'R_E_P allocation'!$A$3:$T$984,'R_E_P allocation'!S$984,0)</f>
        <v>-60497.38202451486</v>
      </c>
      <c r="W141" s="166">
        <f>VLOOKUP($D141,'R_E_P allocation'!$A$3:$T$984,'R_E_P allocation'!T$984,0)</f>
        <v>462372.84833022073</v>
      </c>
      <c r="X141" s="163">
        <v>110146</v>
      </c>
      <c r="Y141" s="162" t="s">
        <v>9</v>
      </c>
      <c r="Z141" s="162" t="s">
        <v>12</v>
      </c>
      <c r="AA141" s="162" t="s">
        <v>13</v>
      </c>
    </row>
    <row r="142" spans="1:27" ht="16.5" thickTop="1" thickBot="1">
      <c r="A142" s="161">
        <v>141</v>
      </c>
      <c r="B142" s="162" t="s">
        <v>7</v>
      </c>
      <c r="C142" s="163">
        <v>11</v>
      </c>
      <c r="D142" s="162" t="s">
        <v>50</v>
      </c>
      <c r="E142" s="162" t="str">
        <f>VLOOKUP(Table12[[#This Row],[BRANCH NAME]],'Branch Address-2'!$B$2:$D$981,2,0)</f>
        <v>Degaldi, Munshirhat Bazar, Matlab South, Chandpur 3640</v>
      </c>
      <c r="F142" s="162" t="str">
        <f>VLOOKUP(Table12[[#This Row],[BRANCH NAME]],'Branch Address-2'!$B$2:$D$981,3,0)</f>
        <v>23.353981096212305, 90.7072199514237</v>
      </c>
      <c r="G142" s="164">
        <f>VLOOKUP(FINAL_DATASET!$D142,'R_E_P allocation'!$A$3:$D$983,4,0)</f>
        <v>244006.39999999999</v>
      </c>
      <c r="H142" s="165">
        <f>VLOOKUP(FINAL_DATASET!$D142,'R_E_P allocation'!$A$3:$E$983,5,0)</f>
        <v>8.5928148171978656E-3</v>
      </c>
      <c r="I142" s="166">
        <f>VLOOKUP(FINAL_DATASET!$D142,'R_E_P allocation'!$A$3:$F$983,6,0)</f>
        <v>136014087.46931574</v>
      </c>
      <c r="J142" s="166">
        <f>VLOOKUP(FINAL_DATASET!$D142,'R_E_P allocation'!$A$3:$G$983,7,0)</f>
        <v>114547131.69314308</v>
      </c>
      <c r="K142" s="166">
        <f>VLOOKUP(FINAL_DATASET!$D142,'R_E_P allocation'!$A$3:$T$984,8,0)</f>
        <v>113322392.53634085</v>
      </c>
      <c r="L142" s="166">
        <f>VLOOKUP(FINAL_DATASET!$D142,'R_E_P allocation'!$A$3:$T$984,9,0)</f>
        <v>94577079.330839857</v>
      </c>
      <c r="M142" s="166">
        <f>VLOOKUP($D142,'R_E_P allocation'!$A$3:$T$984,'R_E_P allocation'!J$984,0)</f>
        <v>91617293.035234436</v>
      </c>
      <c r="N142" s="166">
        <f>VLOOKUP($D142,'R_E_P allocation'!$A$3:$T$984,'R_E_P allocation'!K$984,0)</f>
        <v>106841481.16492897</v>
      </c>
      <c r="O142" s="166">
        <f>VLOOKUP($D142,'R_E_P allocation'!$A$3:$T$984,'R_E_P allocation'!L$984,0)</f>
        <v>94100791.880972311</v>
      </c>
      <c r="P142" s="166">
        <f>VLOOKUP($D142,'R_E_P allocation'!$A$3:$T$984,'R_E_P allocation'!M$984,0)</f>
        <v>102299740.12512065</v>
      </c>
      <c r="Q142" s="166">
        <f>VLOOKUP($D142,'R_E_P allocation'!$A$3:$T$984,'R_E_P allocation'!N$984,0)</f>
        <v>83316283.194685906</v>
      </c>
      <c r="R142" s="166">
        <f>VLOOKUP($D142,'R_E_P allocation'!$A$3:$T$984,'R_E_P allocation'!O$984,0)</f>
        <v>76308053.575206399</v>
      </c>
      <c r="S142" s="166">
        <f>VLOOKUP($D142,'R_E_P allocation'!$A$3:$T$984,'R_E_P allocation'!P$984,0)</f>
        <v>1173708.3586021492</v>
      </c>
      <c r="T142" s="166">
        <f>VLOOKUP($D142,'R_E_P allocation'!$A$3:$T$984,'R_E_P allocation'!Q$984,0)</f>
        <v>1888139.5334034576</v>
      </c>
      <c r="U142" s="166">
        <f>VLOOKUP($D142,'R_E_P allocation'!$A$3:$T$984,'R_E_P allocation'!R$984,0)</f>
        <v>2330406.4511376009</v>
      </c>
      <c r="V142" s="166">
        <f>VLOOKUP($D142,'R_E_P allocation'!$A$3:$T$984,'R_E_P allocation'!S$984,0)</f>
        <v>-238143.72493376941</v>
      </c>
      <c r="W142" s="166">
        <f>VLOOKUP($D142,'R_E_P allocation'!$A$3:$T$984,'R_E_P allocation'!T$984,0)</f>
        <v>1820098.469136666</v>
      </c>
      <c r="X142" s="163">
        <v>110147</v>
      </c>
      <c r="Y142" s="162" t="s">
        <v>9</v>
      </c>
      <c r="Z142" s="162" t="s">
        <v>12</v>
      </c>
      <c r="AA142" s="162" t="s">
        <v>196</v>
      </c>
    </row>
    <row r="143" spans="1:27" ht="16.5" thickTop="1" thickBot="1">
      <c r="A143" s="161">
        <v>142</v>
      </c>
      <c r="B143" s="162" t="s">
        <v>7</v>
      </c>
      <c r="C143" s="163">
        <v>11</v>
      </c>
      <c r="D143" s="162" t="s">
        <v>218</v>
      </c>
      <c r="E143" s="162" t="str">
        <f>VLOOKUP(Table12[[#This Row],[BRANCH NAME]],'Branch Address-2'!$B$2:$D$981,2,0)</f>
        <v>JQGX+7RP, Bass Bazar Road, Titas</v>
      </c>
      <c r="F143" s="162" t="str">
        <f>VLOOKUP(Table12[[#This Row],[BRANCH NAME]],'Branch Address-2'!$B$2:$D$981,3,0)</f>
        <v>23.62599753617715, 90.79957809672308</v>
      </c>
      <c r="G143" s="164">
        <f>VLOOKUP(FINAL_DATASET!$D143,'R_E_P allocation'!$A$3:$D$983,4,0)</f>
        <v>184617</v>
      </c>
      <c r="H143" s="165">
        <f>VLOOKUP(FINAL_DATASET!$D143,'R_E_P allocation'!$A$3:$E$983,5,0)</f>
        <v>6.5013855911427668E-3</v>
      </c>
      <c r="I143" s="166">
        <f>VLOOKUP(FINAL_DATASET!$D143,'R_E_P allocation'!$A$3:$F$983,6,0)</f>
        <v>102909238.3901515</v>
      </c>
      <c r="J143" s="166">
        <f>VLOOKUP(FINAL_DATASET!$D143,'R_E_P allocation'!$A$3:$G$983,7,0)</f>
        <v>86667185.00741373</v>
      </c>
      <c r="K143" s="166">
        <f>VLOOKUP(FINAL_DATASET!$D143,'R_E_P allocation'!$A$3:$T$984,8,0)</f>
        <v>85740538.538667992</v>
      </c>
      <c r="L143" s="166">
        <f>VLOOKUP(FINAL_DATASET!$D143,'R_E_P allocation'!$A$3:$T$984,9,0)</f>
        <v>71557699.530920759</v>
      </c>
      <c r="M143" s="166">
        <f>VLOOKUP($D143,'R_E_P allocation'!$A$3:$T$984,'R_E_P allocation'!J$984,0)</f>
        <v>69318303.898118556</v>
      </c>
      <c r="N143" s="166">
        <f>VLOOKUP($D143,'R_E_P allocation'!$A$3:$T$984,'R_E_P allocation'!K$984,0)</f>
        <v>80837034.308221802</v>
      </c>
      <c r="O143" s="166">
        <f>VLOOKUP($D143,'R_E_P allocation'!$A$3:$T$984,'R_E_P allocation'!L$984,0)</f>
        <v>71197337.015297413</v>
      </c>
      <c r="P143" s="166">
        <f>VLOOKUP($D143,'R_E_P allocation'!$A$3:$T$984,'R_E_P allocation'!M$984,0)</f>
        <v>77400720.319956362</v>
      </c>
      <c r="Q143" s="166">
        <f>VLOOKUP($D143,'R_E_P allocation'!$A$3:$T$984,'R_E_P allocation'!N$984,0)</f>
        <v>63037700.054397456</v>
      </c>
      <c r="R143" s="166">
        <f>VLOOKUP($D143,'R_E_P allocation'!$A$3:$T$984,'R_E_P allocation'!O$984,0)</f>
        <v>57735223.038796857</v>
      </c>
      <c r="S143" s="166">
        <f>VLOOKUP($D143,'R_E_P allocation'!$A$3:$T$984,'R_E_P allocation'!P$984,0)</f>
        <v>888036.19921466394</v>
      </c>
      <c r="T143" s="166">
        <f>VLOOKUP($D143,'R_E_P allocation'!$A$3:$T$984,'R_E_P allocation'!Q$984,0)</f>
        <v>1428579.972649677</v>
      </c>
      <c r="U143" s="166">
        <f>VLOOKUP($D143,'R_E_P allocation'!$A$3:$T$984,'R_E_P allocation'!R$984,0)</f>
        <v>1763202.3085856372</v>
      </c>
      <c r="V143" s="166">
        <f>VLOOKUP($D143,'R_E_P allocation'!$A$3:$T$984,'R_E_P allocation'!S$984,0)</f>
        <v>-180181.25781167095</v>
      </c>
      <c r="W143" s="166">
        <f>VLOOKUP($D143,'R_E_P allocation'!$A$3:$T$984,'R_E_P allocation'!T$984,0)</f>
        <v>1377099.6132749137</v>
      </c>
      <c r="X143" s="163">
        <v>110148</v>
      </c>
      <c r="Y143" s="162" t="s">
        <v>9</v>
      </c>
      <c r="Z143" s="162" t="s">
        <v>12</v>
      </c>
      <c r="AA143" s="162" t="s">
        <v>219</v>
      </c>
    </row>
    <row r="144" spans="1:27" ht="16.5" thickTop="1" thickBot="1">
      <c r="A144" s="161">
        <v>143</v>
      </c>
      <c r="B144" s="162" t="s">
        <v>7</v>
      </c>
      <c r="C144" s="163">
        <v>11</v>
      </c>
      <c r="D144" s="162" t="s">
        <v>220</v>
      </c>
      <c r="E144" s="162" t="str">
        <f>VLOOKUP(Table12[[#This Row],[BRANCH NAME]],'Branch Address-2'!$B$2:$D$981,2,0)</f>
        <v>Housing Estate, Comilla Sadar, Comilla 3500</v>
      </c>
      <c r="F144" s="162" t="str">
        <f>VLOOKUP(Table12[[#This Row],[BRANCH NAME]],'Branch Address-2'!$B$2:$D$981,3,0)</f>
        <v>23.605094367921474, 90.81540386620078</v>
      </c>
      <c r="G144" s="164">
        <f>VLOOKUP(FINAL_DATASET!$D144,'R_E_P allocation'!$A$3:$D$983,4,0)</f>
        <v>46490.04</v>
      </c>
      <c r="H144" s="165">
        <f>VLOOKUP(FINAL_DATASET!$D144,'R_E_P allocation'!$A$3:$E$983,5,0)</f>
        <v>1.6371714207665104E-3</v>
      </c>
      <c r="I144" s="166">
        <f>VLOOKUP(FINAL_DATASET!$D144,'R_E_P allocation'!$A$3:$F$983,6,0)</f>
        <v>25914485.714358255</v>
      </c>
      <c r="J144" s="166">
        <f>VLOOKUP(FINAL_DATASET!$D144,'R_E_P allocation'!$A$3:$G$983,7,0)</f>
        <v>21824430.565343734</v>
      </c>
      <c r="K144" s="166">
        <f>VLOOKUP(FINAL_DATASET!$D144,'R_E_P allocation'!$A$3:$T$984,8,0)</f>
        <v>21591083.520392034</v>
      </c>
      <c r="L144" s="166">
        <f>VLOOKUP(FINAL_DATASET!$D144,'R_E_P allocation'!$A$3:$T$984,9,0)</f>
        <v>18019577.360159069</v>
      </c>
      <c r="M144" s="166">
        <f>VLOOKUP($D144,'R_E_P allocation'!$A$3:$T$984,'R_E_P allocation'!J$984,0)</f>
        <v>17455655.334859125</v>
      </c>
      <c r="N144" s="166">
        <f>VLOOKUP($D144,'R_E_P allocation'!$A$3:$T$984,'R_E_P allocation'!K$984,0)</f>
        <v>20356288.740855955</v>
      </c>
      <c r="O144" s="166">
        <f>VLOOKUP($D144,'R_E_P allocation'!$A$3:$T$984,'R_E_P allocation'!L$984,0)</f>
        <v>17928831.287122294</v>
      </c>
      <c r="P144" s="166">
        <f>VLOOKUP($D144,'R_E_P allocation'!$A$3:$T$984,'R_E_P allocation'!M$984,0)</f>
        <v>19490960.115826733</v>
      </c>
      <c r="Q144" s="166">
        <f>VLOOKUP($D144,'R_E_P allocation'!$A$3:$T$984,'R_E_P allocation'!N$984,0)</f>
        <v>15874080.919075381</v>
      </c>
      <c r="R144" s="166">
        <f>VLOOKUP($D144,'R_E_P allocation'!$A$3:$T$984,'R_E_P allocation'!O$984,0)</f>
        <v>14538817.272962876</v>
      </c>
      <c r="S144" s="166">
        <f>VLOOKUP($D144,'R_E_P allocation'!$A$3:$T$984,'R_E_P allocation'!P$984,0)</f>
        <v>223624.25141204597</v>
      </c>
      <c r="T144" s="166">
        <f>VLOOKUP($D144,'R_E_P allocation'!$A$3:$T$984,'R_E_P allocation'!Q$984,0)</f>
        <v>359743.36096720444</v>
      </c>
      <c r="U144" s="166">
        <f>VLOOKUP($D144,'R_E_P allocation'!$A$3:$T$984,'R_E_P allocation'!R$984,0)</f>
        <v>444007.57164420729</v>
      </c>
      <c r="V144" s="166">
        <f>VLOOKUP($D144,'R_E_P allocation'!$A$3:$T$984,'R_E_P allocation'!S$984,0)</f>
        <v>-45373.036518386143</v>
      </c>
      <c r="W144" s="166">
        <f>VLOOKUP($D144,'R_E_P allocation'!$A$3:$T$984,'R_E_P allocation'!T$984,0)</f>
        <v>346779.6362476655</v>
      </c>
      <c r="X144" s="163">
        <v>110149</v>
      </c>
      <c r="Y144" s="162" t="s">
        <v>9</v>
      </c>
      <c r="Z144" s="162" t="s">
        <v>12</v>
      </c>
      <c r="AA144" s="162" t="s">
        <v>13</v>
      </c>
    </row>
    <row r="145" spans="1:27" ht="16.5" thickTop="1" thickBot="1">
      <c r="A145" s="161">
        <v>144</v>
      </c>
      <c r="B145" s="162" t="s">
        <v>7</v>
      </c>
      <c r="C145" s="163">
        <v>11</v>
      </c>
      <c r="D145" s="162" t="s">
        <v>221</v>
      </c>
      <c r="E145" s="162" t="str">
        <f>VLOOKUP(Table12[[#This Row],[BRANCH NAME]],'Branch Address-2'!$B$2:$D$981,2,0)</f>
        <v>Daudkandi Bazar, Daudkandi, Comilla 3516</v>
      </c>
      <c r="F145" s="162" t="str">
        <f>VLOOKUP(Table12[[#This Row],[BRANCH NAME]],'Branch Address-2'!$B$2:$D$981,3,0)</f>
        <v>23.537336375337475, 90.71309172555745</v>
      </c>
      <c r="G145" s="164">
        <f>VLOOKUP(FINAL_DATASET!$D145,'R_E_P allocation'!$A$3:$D$983,4,0)</f>
        <v>349910</v>
      </c>
      <c r="H145" s="165">
        <f>VLOOKUP(FINAL_DATASET!$D145,'R_E_P allocation'!$A$3:$E$983,5,0)</f>
        <v>1.232226627123594E-2</v>
      </c>
      <c r="I145" s="166">
        <f>VLOOKUP(FINAL_DATASET!$D145,'R_E_P allocation'!$A$3:$F$983,6,0)</f>
        <v>195046889.53399691</v>
      </c>
      <c r="J145" s="166">
        <f>VLOOKUP(FINAL_DATASET!$D145,'R_E_P allocation'!$A$3:$G$983,7,0)</f>
        <v>164262850.69058722</v>
      </c>
      <c r="K145" s="166">
        <f>VLOOKUP(FINAL_DATASET!$D145,'R_E_P allocation'!$A$3:$T$984,8,0)</f>
        <v>162506550.53470331</v>
      </c>
      <c r="L145" s="166">
        <f>VLOOKUP(FINAL_DATASET!$D145,'R_E_P allocation'!$A$3:$T$984,9,0)</f>
        <v>135625400.92659116</v>
      </c>
      <c r="M145" s="166">
        <f>VLOOKUP($D145,'R_E_P allocation'!$A$3:$T$984,'R_E_P allocation'!J$984,0)</f>
        <v>131381008.88320504</v>
      </c>
      <c r="N145" s="166">
        <f>VLOOKUP($D145,'R_E_P allocation'!$A$3:$T$984,'R_E_P allocation'!K$984,0)</f>
        <v>153212795.5431509</v>
      </c>
      <c r="O145" s="166">
        <f>VLOOKUP($D145,'R_E_P allocation'!$A$3:$T$984,'R_E_P allocation'!L$984,0)</f>
        <v>134942395.31041408</v>
      </c>
      <c r="P145" s="166">
        <f>VLOOKUP($D145,'R_E_P allocation'!$A$3:$T$984,'R_E_P allocation'!M$984,0)</f>
        <v>146699849.13174805</v>
      </c>
      <c r="Q145" s="166">
        <f>VLOOKUP($D145,'R_E_P allocation'!$A$3:$T$984,'R_E_P allocation'!N$984,0)</f>
        <v>119477196.7155474</v>
      </c>
      <c r="R145" s="166">
        <f>VLOOKUP($D145,'R_E_P allocation'!$A$3:$T$984,'R_E_P allocation'!O$984,0)</f>
        <v>109427256.93465611</v>
      </c>
      <c r="S145" s="166">
        <f>VLOOKUP($D145,'R_E_P allocation'!$A$3:$T$984,'R_E_P allocation'!P$984,0)</f>
        <v>1683120.9827220843</v>
      </c>
      <c r="T145" s="166">
        <f>VLOOKUP($D145,'R_E_P allocation'!$A$3:$T$984,'R_E_P allocation'!Q$984,0)</f>
        <v>2707629.4069877015</v>
      </c>
      <c r="U145" s="166">
        <f>VLOOKUP($D145,'R_E_P allocation'!$A$3:$T$984,'R_E_P allocation'!R$984,0)</f>
        <v>3341848.9077235591</v>
      </c>
      <c r="V145" s="166">
        <f>VLOOKUP($D145,'R_E_P allocation'!$A$3:$T$984,'R_E_P allocation'!S$984,0)</f>
        <v>-341502.80808853888</v>
      </c>
      <c r="W145" s="166">
        <f>VLOOKUP($D145,'R_E_P allocation'!$A$3:$T$984,'R_E_P allocation'!T$984,0)</f>
        <v>2610057.1761052613</v>
      </c>
      <c r="X145" s="163">
        <v>110150</v>
      </c>
      <c r="Y145" s="162" t="s">
        <v>9</v>
      </c>
      <c r="Z145" s="162" t="s">
        <v>12</v>
      </c>
      <c r="AA145" s="162" t="s">
        <v>221</v>
      </c>
    </row>
    <row r="146" spans="1:27" ht="16.5" thickTop="1" thickBot="1">
      <c r="A146" s="161">
        <v>145</v>
      </c>
      <c r="B146" s="162" t="s">
        <v>7</v>
      </c>
      <c r="C146" s="163">
        <v>11</v>
      </c>
      <c r="D146" s="162" t="s">
        <v>212</v>
      </c>
      <c r="E146" s="162" t="str">
        <f>VLOOKUP(Table12[[#This Row],[BRANCH NAME]],'Branch Address-2'!$B$2:$D$981,2,0)</f>
        <v> H43G+4PM, Comilla - Burichang Rd, Burichang 3520</v>
      </c>
      <c r="F146" s="162" t="str">
        <f>VLOOKUP(Table12[[#This Row],[BRANCH NAME]],'Branch Address-2'!$B$2:$D$981,3,0)</f>
        <v>23.553073519502398, 91.12675398137667</v>
      </c>
      <c r="G146" s="164">
        <f>VLOOKUP(FINAL_DATASET!$D146,'R_E_P allocation'!$A$3:$D$983,4,0)</f>
        <v>301825</v>
      </c>
      <c r="H146" s="165">
        <f>VLOOKUP(FINAL_DATASET!$D146,'R_E_P allocation'!$A$3:$E$983,5,0)</f>
        <v>1.0628927487970586E-2</v>
      </c>
      <c r="I146" s="166">
        <f>VLOOKUP(FINAL_DATASET!$D146,'R_E_P allocation'!$A$3:$F$983,6,0)</f>
        <v>168243340.95509881</v>
      </c>
      <c r="J146" s="166">
        <f>VLOOKUP(FINAL_DATASET!$D146,'R_E_P allocation'!$A$3:$G$983,7,0)</f>
        <v>141689677.08749816</v>
      </c>
      <c r="K146" s="166">
        <f>VLOOKUP(FINAL_DATASET!$D146,'R_E_P allocation'!$A$3:$T$984,8,0)</f>
        <v>140174729.54513109</v>
      </c>
      <c r="L146" s="166">
        <f>VLOOKUP(FINAL_DATASET!$D146,'R_E_P allocation'!$A$3:$T$984,9,0)</f>
        <v>116987615.77167952</v>
      </c>
      <c r="M146" s="166">
        <f>VLOOKUP($D146,'R_E_P allocation'!$A$3:$T$984,'R_E_P allocation'!J$984,0)</f>
        <v>113326492.54429242</v>
      </c>
      <c r="N146" s="166">
        <f>VLOOKUP($D146,'R_E_P allocation'!$A$3:$T$984,'R_E_P allocation'!K$984,0)</f>
        <v>132158132.13343866</v>
      </c>
      <c r="O146" s="166">
        <f>VLOOKUP($D146,'R_E_P allocation'!$A$3:$T$984,'R_E_P allocation'!L$984,0)</f>
        <v>116398469.50520343</v>
      </c>
      <c r="P146" s="166">
        <f>VLOOKUP($D146,'R_E_P allocation'!$A$3:$T$984,'R_E_P allocation'!M$984,0)</f>
        <v>126540201.66382743</v>
      </c>
      <c r="Q146" s="166">
        <f>VLOOKUP($D146,'R_E_P allocation'!$A$3:$T$984,'R_E_P allocation'!N$984,0)</f>
        <v>103058514.75713782</v>
      </c>
      <c r="R146" s="166">
        <f>VLOOKUP($D146,'R_E_P allocation'!$A$3:$T$984,'R_E_P allocation'!O$984,0)</f>
        <v>94389648.264704019</v>
      </c>
      <c r="S146" s="166">
        <f>VLOOKUP($D146,'R_E_P allocation'!$A$3:$T$984,'R_E_P allocation'!P$984,0)</f>
        <v>1451824.7281017778</v>
      </c>
      <c r="T146" s="166">
        <f>VLOOKUP($D146,'R_E_P allocation'!$A$3:$T$984,'R_E_P allocation'!Q$984,0)</f>
        <v>2335544.1278159041</v>
      </c>
      <c r="U146" s="166">
        <f>VLOOKUP($D146,'R_E_P allocation'!$A$3:$T$984,'R_E_P allocation'!R$984,0)</f>
        <v>2882608.5181151247</v>
      </c>
      <c r="V146" s="166">
        <f>VLOOKUP($D146,'R_E_P allocation'!$A$3:$T$984,'R_E_P allocation'!S$984,0)</f>
        <v>-294573.13323804195</v>
      </c>
      <c r="W146" s="166">
        <f>VLOOKUP($D146,'R_E_P allocation'!$A$3:$T$984,'R_E_P allocation'!T$984,0)</f>
        <v>2251380.3754621777</v>
      </c>
      <c r="X146" s="163">
        <v>110151</v>
      </c>
      <c r="Y146" s="162" t="s">
        <v>9</v>
      </c>
      <c r="Z146" s="162" t="s">
        <v>12</v>
      </c>
      <c r="AA146" s="162" t="s">
        <v>212</v>
      </c>
    </row>
    <row r="147" spans="1:27" ht="16.5" thickTop="1" thickBot="1">
      <c r="A147" s="161">
        <v>146</v>
      </c>
      <c r="B147" s="162" t="s">
        <v>7</v>
      </c>
      <c r="C147" s="163">
        <v>11</v>
      </c>
      <c r="D147" s="162" t="s">
        <v>222</v>
      </c>
      <c r="E147" s="162" t="str">
        <f>VLOOKUP(Table12[[#This Row],[BRANCH NAME]],'Branch Address-2'!$B$2:$D$981,2,0)</f>
        <v>Kalakopa, Nawabganj, Dhaka</v>
      </c>
      <c r="F147" s="162" t="str">
        <f>VLOOKUP(Table12[[#This Row],[BRANCH NAME]],'Branch Address-2'!$B$2:$D$981,3,0)</f>
        <v>23.66317526221861, 90.16190581289675</v>
      </c>
      <c r="G147" s="164">
        <f>VLOOKUP(FINAL_DATASET!$D147,'R_E_P allocation'!$A$3:$D$983,4,0)</f>
        <v>73326.53</v>
      </c>
      <c r="H147" s="165">
        <f>VLOOKUP(FINAL_DATASET!$D147,'R_E_P allocation'!$A$3:$E$983,5,0)</f>
        <v>2.0120532550201744E-3</v>
      </c>
      <c r="I147" s="166">
        <f>VLOOKUP(FINAL_DATASET!$D147,'R_E_P allocation'!$A$3:$F$983,6,0)</f>
        <v>41698448.654019326</v>
      </c>
      <c r="J147" s="166">
        <f>VLOOKUP(FINAL_DATASET!$D147,'R_E_P allocation'!$A$3:$G$983,7,0)</f>
        <v>35117227.768404968</v>
      </c>
      <c r="K147" s="166">
        <f>VLOOKUP(FINAL_DATASET!$D147,'R_E_P allocation'!$A$3:$T$984,8,0)</f>
        <v>34741753.993631408</v>
      </c>
      <c r="L147" s="166">
        <f>VLOOKUP(FINAL_DATASET!$D147,'R_E_P allocation'!$A$3:$T$984,9,0)</f>
        <v>28994919.27418052</v>
      </c>
      <c r="M147" s="166">
        <f>VLOOKUP($D147,'R_E_P allocation'!$A$3:$T$984,'R_E_P allocation'!J$984,0)</f>
        <v>28087524.31847775</v>
      </c>
      <c r="N147" s="166">
        <f>VLOOKUP($D147,'R_E_P allocation'!$A$3:$T$984,'R_E_P allocation'!K$984,0)</f>
        <v>32754871.935454652</v>
      </c>
      <c r="O147" s="166">
        <f>VLOOKUP($D147,'R_E_P allocation'!$A$3:$T$984,'R_E_P allocation'!L$984,0)</f>
        <v>28848901.695101913</v>
      </c>
      <c r="P147" s="166">
        <f>VLOOKUP($D147,'R_E_P allocation'!$A$3:$T$984,'R_E_P allocation'!M$984,0)</f>
        <v>31362490.020669363</v>
      </c>
      <c r="Q147" s="166">
        <f>VLOOKUP($D147,'R_E_P allocation'!$A$3:$T$984,'R_E_P allocation'!N$984,0)</f>
        <v>25542646.511679173</v>
      </c>
      <c r="R147" s="166">
        <f>VLOOKUP($D147,'R_E_P allocation'!$A$3:$T$984,'R_E_P allocation'!O$984,0)</f>
        <v>23394102.13380824</v>
      </c>
      <c r="S147" s="166">
        <f>VLOOKUP($D147,'R_E_P allocation'!$A$3:$T$984,'R_E_P allocation'!P$984,0)</f>
        <v>359829.03415799566</v>
      </c>
      <c r="T147" s="166">
        <f>VLOOKUP($D147,'R_E_P allocation'!$A$3:$T$984,'R_E_P allocation'!Q$984,0)</f>
        <v>578855.40277590603</v>
      </c>
      <c r="U147" s="166">
        <f>VLOOKUP($D147,'R_E_P allocation'!$A$3:$T$984,'R_E_P allocation'!R$984,0)</f>
        <v>714443.1547774697</v>
      </c>
      <c r="V147" s="166">
        <f>VLOOKUP($D147,'R_E_P allocation'!$A$3:$T$984,'R_E_P allocation'!S$984,0)</f>
        <v>-73008.789539303471</v>
      </c>
      <c r="W147" s="166">
        <f>VLOOKUP($D147,'R_E_P allocation'!$A$3:$T$984,'R_E_P allocation'!T$984,0)</f>
        <v>557995.74862181942</v>
      </c>
      <c r="X147" s="163">
        <v>110152</v>
      </c>
      <c r="Y147" s="162" t="s">
        <v>142</v>
      </c>
      <c r="Z147" s="162" t="s">
        <v>142</v>
      </c>
      <c r="AA147" s="162" t="s">
        <v>159</v>
      </c>
    </row>
    <row r="148" spans="1:27" ht="16.5" thickTop="1" thickBot="1">
      <c r="A148" s="161">
        <v>147</v>
      </c>
      <c r="B148" s="162" t="s">
        <v>7</v>
      </c>
      <c r="C148" s="163">
        <v>11</v>
      </c>
      <c r="D148" s="162" t="s">
        <v>223</v>
      </c>
      <c r="E148" s="162" t="str">
        <f>VLOOKUP(Table12[[#This Row],[BRANCH NAME]],'Branch Address-2'!$B$2:$D$981,2,0)</f>
        <v>Kalakopa, Nawabganj, Dhaka</v>
      </c>
      <c r="F148" s="162" t="str">
        <f>VLOOKUP(Table12[[#This Row],[BRANCH NAME]],'Branch Address-2'!$B$2:$D$981,3,0)</f>
        <v>23.653819848934095, 90.18284850122075</v>
      </c>
      <c r="G148" s="164">
        <f>VLOOKUP(FINAL_DATASET!$D148,'R_E_P allocation'!$A$3:$D$983,4,0)</f>
        <v>89267.08</v>
      </c>
      <c r="H148" s="165">
        <f>VLOOKUP(FINAL_DATASET!$D148,'R_E_P allocation'!$A$3:$E$983,5,0)</f>
        <v>2.4494561365462995E-3</v>
      </c>
      <c r="I148" s="166">
        <f>VLOOKUP(FINAL_DATASET!$D148,'R_E_P allocation'!$A$3:$F$983,6,0)</f>
        <v>50763328.796197444</v>
      </c>
      <c r="J148" s="166">
        <f>VLOOKUP(FINAL_DATASET!$D148,'R_E_P allocation'!$A$3:$G$983,7,0)</f>
        <v>42751407.718058221</v>
      </c>
      <c r="K148" s="166">
        <f>VLOOKUP(FINAL_DATASET!$D148,'R_E_P allocation'!$A$3:$T$984,8,0)</f>
        <v>42294309.209638245</v>
      </c>
      <c r="L148" s="166">
        <f>VLOOKUP(FINAL_DATASET!$D148,'R_E_P allocation'!$A$3:$T$984,9,0)</f>
        <v>35298162.594654553</v>
      </c>
      <c r="M148" s="166">
        <f>VLOOKUP($D148,'R_E_P allocation'!$A$3:$T$984,'R_E_P allocation'!J$984,0)</f>
        <v>34193507.865972914</v>
      </c>
      <c r="N148" s="166">
        <f>VLOOKUP($D148,'R_E_P allocation'!$A$3:$T$984,'R_E_P allocation'!K$984,0)</f>
        <v>39875496.269249141</v>
      </c>
      <c r="O148" s="166">
        <f>VLOOKUP($D148,'R_E_P allocation'!$A$3:$T$984,'R_E_P allocation'!L$984,0)</f>
        <v>35120402.063602336</v>
      </c>
      <c r="P148" s="166">
        <f>VLOOKUP($D148,'R_E_P allocation'!$A$3:$T$984,'R_E_P allocation'!M$984,0)</f>
        <v>38180422.63385836</v>
      </c>
      <c r="Q148" s="166">
        <f>VLOOKUP($D148,'R_E_P allocation'!$A$3:$T$984,'R_E_P allocation'!N$984,0)</f>
        <v>31095395.753348559</v>
      </c>
      <c r="R148" s="166">
        <f>VLOOKUP($D148,'R_E_P allocation'!$A$3:$T$984,'R_E_P allocation'!O$984,0)</f>
        <v>28479776.510723077</v>
      </c>
      <c r="S148" s="166">
        <f>VLOOKUP($D148,'R_E_P allocation'!$A$3:$T$984,'R_E_P allocation'!P$984,0)</f>
        <v>438052.73723582085</v>
      </c>
      <c r="T148" s="166">
        <f>VLOOKUP($D148,'R_E_P allocation'!$A$3:$T$984,'R_E_P allocation'!Q$984,0)</f>
        <v>704693.53381414653</v>
      </c>
      <c r="U148" s="166">
        <f>VLOOKUP($D148,'R_E_P allocation'!$A$3:$T$984,'R_E_P allocation'!R$984,0)</f>
        <v>869756.88407691964</v>
      </c>
      <c r="V148" s="166">
        <f>VLOOKUP($D148,'R_E_P allocation'!$A$3:$T$984,'R_E_P allocation'!S$984,0)</f>
        <v>-88880.265526108575</v>
      </c>
      <c r="W148" s="166">
        <f>VLOOKUP($D148,'R_E_P allocation'!$A$3:$T$984,'R_E_P allocation'!T$984,0)</f>
        <v>679299.17223525851</v>
      </c>
      <c r="X148" s="163">
        <v>110153</v>
      </c>
      <c r="Y148" s="162" t="s">
        <v>142</v>
      </c>
      <c r="Z148" s="162" t="s">
        <v>142</v>
      </c>
      <c r="AA148" s="162" t="s">
        <v>159</v>
      </c>
    </row>
    <row r="149" spans="1:27" ht="16.5" thickTop="1" thickBot="1">
      <c r="A149" s="161">
        <v>148</v>
      </c>
      <c r="B149" s="162" t="s">
        <v>7</v>
      </c>
      <c r="C149" s="163">
        <v>11</v>
      </c>
      <c r="D149" s="162" t="s">
        <v>224</v>
      </c>
      <c r="E149" s="162" t="str">
        <f>VLOOKUP(Table12[[#This Row],[BRANCH NAME]],'Branch Address-2'!$B$2:$D$981,2,0)</f>
        <v>Naria Bazar, Naria, Shariatpur 8020</v>
      </c>
      <c r="F149" s="162" t="str">
        <f>VLOOKUP(Table12[[#This Row],[BRANCH NAME]],'Branch Address-2'!$B$2:$D$981,3,0)</f>
        <v>23.307275792221812, 90.40841159671652</v>
      </c>
      <c r="G149" s="164">
        <f>VLOOKUP(FINAL_DATASET!$D149,'R_E_P allocation'!$A$3:$D$983,4,0)</f>
        <v>85875.9</v>
      </c>
      <c r="H149" s="165">
        <f>VLOOKUP(FINAL_DATASET!$D149,'R_E_P allocation'!$A$3:$E$983,5,0)</f>
        <v>2.3564033934619158E-3</v>
      </c>
      <c r="I149" s="166">
        <f>VLOOKUP(FINAL_DATASET!$D149,'R_E_P allocation'!$A$3:$F$983,6,0)</f>
        <v>48834873.363947503</v>
      </c>
      <c r="J149" s="166">
        <f>VLOOKUP(FINAL_DATASET!$D149,'R_E_P allocation'!$A$3:$G$983,7,0)</f>
        <v>41127318.313259438</v>
      </c>
      <c r="K149" s="166">
        <f>VLOOKUP(FINAL_DATASET!$D149,'R_E_P allocation'!$A$3:$T$984,8,0)</f>
        <v>40687584.586120345</v>
      </c>
      <c r="L149" s="166">
        <f>VLOOKUP(FINAL_DATASET!$D149,'R_E_P allocation'!$A$3:$T$984,9,0)</f>
        <v>33957215.595741384</v>
      </c>
      <c r="M149" s="166">
        <f>VLOOKUP($D149,'R_E_P allocation'!$A$3:$T$984,'R_E_P allocation'!J$984,0)</f>
        <v>32894525.755155236</v>
      </c>
      <c r="N149" s="166">
        <f>VLOOKUP($D149,'R_E_P allocation'!$A$3:$T$984,'R_E_P allocation'!K$984,0)</f>
        <v>38360660.280009292</v>
      </c>
      <c r="O149" s="166">
        <f>VLOOKUP($D149,'R_E_P allocation'!$A$3:$T$984,'R_E_P allocation'!L$984,0)</f>
        <v>33786208.035187297</v>
      </c>
      <c r="P149" s="166">
        <f>VLOOKUP($D149,'R_E_P allocation'!$A$3:$T$984,'R_E_P allocation'!M$984,0)</f>
        <v>36729981.041868471</v>
      </c>
      <c r="Q149" s="166">
        <f>VLOOKUP($D149,'R_E_P allocation'!$A$3:$T$984,'R_E_P allocation'!N$984,0)</f>
        <v>29914108.27121247</v>
      </c>
      <c r="R149" s="166">
        <f>VLOOKUP($D149,'R_E_P allocation'!$A$3:$T$984,'R_E_P allocation'!O$984,0)</f>
        <v>27397854.165916521</v>
      </c>
      <c r="S149" s="166">
        <f>VLOOKUP($D149,'R_E_P allocation'!$A$3:$T$984,'R_E_P allocation'!P$984,0)</f>
        <v>421411.48850830138</v>
      </c>
      <c r="T149" s="166">
        <f>VLOOKUP($D149,'R_E_P allocation'!$A$3:$T$984,'R_E_P allocation'!Q$984,0)</f>
        <v>677922.82933944126</v>
      </c>
      <c r="U149" s="166">
        <f>VLOOKUP($D149,'R_E_P allocation'!$A$3:$T$984,'R_E_P allocation'!R$984,0)</f>
        <v>836715.56413967081</v>
      </c>
      <c r="V149" s="166">
        <f>VLOOKUP($D149,'R_E_P allocation'!$A$3:$T$984,'R_E_P allocation'!S$984,0)</f>
        <v>-85503.780277046651</v>
      </c>
      <c r="W149" s="166">
        <f>VLOOKUP($D149,'R_E_P allocation'!$A$3:$T$984,'R_E_P allocation'!T$984,0)</f>
        <v>653493.17783171381</v>
      </c>
      <c r="X149" s="163">
        <v>110154</v>
      </c>
      <c r="Y149" s="162" t="s">
        <v>142</v>
      </c>
      <c r="Z149" s="162" t="s">
        <v>225</v>
      </c>
      <c r="AA149" s="162" t="s">
        <v>226</v>
      </c>
    </row>
    <row r="150" spans="1:27" ht="16.5" thickTop="1" thickBot="1">
      <c r="A150" s="161">
        <v>149</v>
      </c>
      <c r="B150" s="162" t="s">
        <v>7</v>
      </c>
      <c r="C150" s="163">
        <v>11</v>
      </c>
      <c r="D150" s="162" t="s">
        <v>227</v>
      </c>
      <c r="E150" s="162" t="str">
        <f>VLOOKUP(Table12[[#This Row],[BRANCH NAME]],'Branch Address-2'!$B$2:$D$981,2,0)</f>
        <v>Gangkulkandi Lebutala Monohardi Narsingdi</v>
      </c>
      <c r="F150" s="162" t="str">
        <f>VLOOKUP(Table12[[#This Row],[BRANCH NAME]],'Branch Address-2'!$B$2:$D$981,3,0)</f>
        <v>24.224332582563054, 90.68439854193257</v>
      </c>
      <c r="G150" s="164">
        <f>VLOOKUP(FINAL_DATASET!$D150,'R_E_P allocation'!$A$3:$D$983,4,0)</f>
        <v>90786.96</v>
      </c>
      <c r="H150" s="165">
        <f>VLOOKUP(FINAL_DATASET!$D150,'R_E_P allocation'!$A$3:$E$983,5,0)</f>
        <v>2.4911610897363668E-3</v>
      </c>
      <c r="I150" s="166">
        <f>VLOOKUP(FINAL_DATASET!$D150,'R_E_P allocation'!$A$3:$F$983,6,0)</f>
        <v>51627635.864052296</v>
      </c>
      <c r="J150" s="166">
        <f>VLOOKUP(FINAL_DATASET!$D150,'R_E_P allocation'!$A$3:$G$983,7,0)</f>
        <v>43479302.139635831</v>
      </c>
      <c r="K150" s="166">
        <f>VLOOKUP(FINAL_DATASET!$D150,'R_E_P allocation'!$A$3:$T$984,8,0)</f>
        <v>43014420.976277694</v>
      </c>
      <c r="L150" s="166">
        <f>VLOOKUP(FINAL_DATASET!$D150,'R_E_P allocation'!$A$3:$T$984,9,0)</f>
        <v>35899156.503768228</v>
      </c>
      <c r="M150" s="166">
        <f>VLOOKUP($D150,'R_E_P allocation'!$A$3:$T$984,'R_E_P allocation'!J$984,0)</f>
        <v>34775693.692319371</v>
      </c>
      <c r="N150" s="166">
        <f>VLOOKUP($D150,'R_E_P allocation'!$A$3:$T$984,'R_E_P allocation'!K$984,0)</f>
        <v>40554424.82017415</v>
      </c>
      <c r="O150" s="166">
        <f>VLOOKUP($D150,'R_E_P allocation'!$A$3:$T$984,'R_E_P allocation'!L$984,0)</f>
        <v>35718369.384684503</v>
      </c>
      <c r="P150" s="166">
        <f>VLOOKUP($D150,'R_E_P allocation'!$A$3:$T$984,'R_E_P allocation'!M$984,0)</f>
        <v>38830490.506054342</v>
      </c>
      <c r="Q150" s="166">
        <f>VLOOKUP($D150,'R_E_P allocation'!$A$3:$T$984,'R_E_P allocation'!N$984,0)</f>
        <v>31624832.474003021</v>
      </c>
      <c r="R150" s="166">
        <f>VLOOKUP($D150,'R_E_P allocation'!$A$3:$T$984,'R_E_P allocation'!O$984,0)</f>
        <v>28964679.150342498</v>
      </c>
      <c r="S150" s="166">
        <f>VLOOKUP($D150,'R_E_P allocation'!$A$3:$T$984,'R_E_P allocation'!P$984,0)</f>
        <v>445511.11488489353</v>
      </c>
      <c r="T150" s="166">
        <f>VLOOKUP($D150,'R_E_P allocation'!$A$3:$T$984,'R_E_P allocation'!Q$984,0)</f>
        <v>716691.79351048078</v>
      </c>
      <c r="U150" s="166">
        <f>VLOOKUP($D150,'R_E_P allocation'!$A$3:$T$984,'R_E_P allocation'!R$984,0)</f>
        <v>884565.54694536829</v>
      </c>
      <c r="V150" s="166">
        <f>VLOOKUP($D150,'R_E_P allocation'!$A$3:$T$984,'R_E_P allocation'!S$984,0)</f>
        <v>-90393.559541862443</v>
      </c>
      <c r="W150" s="166">
        <f>VLOOKUP($D150,'R_E_P allocation'!$A$3:$T$984,'R_E_P allocation'!T$984,0)</f>
        <v>690865.06221280585</v>
      </c>
      <c r="X150" s="163">
        <v>110155</v>
      </c>
      <c r="Y150" s="162" t="s">
        <v>142</v>
      </c>
      <c r="Z150" s="162" t="s">
        <v>145</v>
      </c>
      <c r="AA150" s="162" t="s">
        <v>228</v>
      </c>
    </row>
    <row r="151" spans="1:27" ht="16.5" thickTop="1" thickBot="1">
      <c r="A151" s="161">
        <v>150</v>
      </c>
      <c r="B151" s="162" t="s">
        <v>7</v>
      </c>
      <c r="C151" s="163">
        <v>11</v>
      </c>
      <c r="D151" s="162" t="s">
        <v>229</v>
      </c>
      <c r="E151" s="162" t="str">
        <f>VLOOKUP(Table12[[#This Row],[BRANCH NAME]],'Branch Address-2'!$B$2:$D$981,2,0)</f>
        <v>MOULOVIPARA, DELDUAR-1910, Tangail</v>
      </c>
      <c r="F151" s="162" t="str">
        <f>VLOOKUP(Table12[[#This Row],[BRANCH NAME]],'Branch Address-2'!$B$2:$D$981,3,0)</f>
        <v>24.165115740789258, 89.96382215193994</v>
      </c>
      <c r="G151" s="164">
        <f>VLOOKUP(FINAL_DATASET!$D151,'R_E_P allocation'!$A$3:$D$983,4,0)</f>
        <v>207278</v>
      </c>
      <c r="H151" s="165">
        <f>VLOOKUP(FINAL_DATASET!$D151,'R_E_P allocation'!$A$3:$E$983,5,0)</f>
        <v>5.6876327653043405E-3</v>
      </c>
      <c r="I151" s="166">
        <f>VLOOKUP(FINAL_DATASET!$D151,'R_E_P allocation'!$A$3:$F$983,6,0)</f>
        <v>117872358.61437622</v>
      </c>
      <c r="J151" s="166">
        <f>VLOOKUP(FINAL_DATASET!$D151,'R_E_P allocation'!$A$3:$G$983,7,0)</f>
        <v>99268692.209756061</v>
      </c>
      <c r="K151" s="166">
        <f>VLOOKUP(FINAL_DATASET!$D151,'R_E_P allocation'!$A$3:$T$984,8,0)</f>
        <v>98207310.29126744</v>
      </c>
      <c r="L151" s="166">
        <f>VLOOKUP(FINAL_DATASET!$D151,'R_E_P allocation'!$A$3:$T$984,9,0)</f>
        <v>81962270.372177571</v>
      </c>
      <c r="M151" s="166">
        <f>VLOOKUP($D151,'R_E_P allocation'!$A$3:$T$984,'R_E_P allocation'!J$984,0)</f>
        <v>79397264.069163382</v>
      </c>
      <c r="N151" s="166">
        <f>VLOOKUP($D151,'R_E_P allocation'!$A$3:$T$984,'R_E_P allocation'!K$984,0)</f>
        <v>92590830.972598448</v>
      </c>
      <c r="O151" s="166">
        <f>VLOOKUP($D151,'R_E_P allocation'!$A$3:$T$984,'R_E_P allocation'!L$984,0)</f>
        <v>81549510.737209767</v>
      </c>
      <c r="P151" s="166">
        <f>VLOOKUP($D151,'R_E_P allocation'!$A$3:$T$984,'R_E_P allocation'!M$984,0)</f>
        <v>88654873.02486977</v>
      </c>
      <c r="Q151" s="166">
        <f>VLOOKUP($D151,'R_E_P allocation'!$A$3:$T$984,'R_E_P allocation'!N$984,0)</f>
        <v>72203453.288295999</v>
      </c>
      <c r="R151" s="166">
        <f>VLOOKUP($D151,'R_E_P allocation'!$A$3:$T$984,'R_E_P allocation'!O$984,0)</f>
        <v>66129990.088055499</v>
      </c>
      <c r="S151" s="166">
        <f>VLOOKUP($D151,'R_E_P allocation'!$A$3:$T$984,'R_E_P allocation'!P$984,0)</f>
        <v>1017157.6718849374</v>
      </c>
      <c r="T151" s="166">
        <f>VLOOKUP($D151,'R_E_P allocation'!$A$3:$T$984,'R_E_P allocation'!Q$984,0)</f>
        <v>1636297.1243366385</v>
      </c>
      <c r="U151" s="166">
        <f>VLOOKUP($D151,'R_E_P allocation'!$A$3:$T$984,'R_E_P allocation'!R$984,0)</f>
        <v>2019573.9282353106</v>
      </c>
      <c r="V151" s="166">
        <f>VLOOKUP($D151,'R_E_P allocation'!$A$3:$T$984,'R_E_P allocation'!S$984,0)</f>
        <v>-206379.81748390035</v>
      </c>
      <c r="W151" s="166">
        <f>VLOOKUP($D151,'R_E_P allocation'!$A$3:$T$984,'R_E_P allocation'!T$984,0)</f>
        <v>1577331.4621983813</v>
      </c>
      <c r="X151" s="163">
        <v>110156</v>
      </c>
      <c r="Y151" s="162" t="s">
        <v>142</v>
      </c>
      <c r="Z151" s="162" t="s">
        <v>143</v>
      </c>
      <c r="AA151" s="162" t="s">
        <v>229</v>
      </c>
    </row>
    <row r="152" spans="1:27" ht="16.5" thickTop="1" thickBot="1">
      <c r="A152" s="161">
        <v>151</v>
      </c>
      <c r="B152" s="162" t="s">
        <v>7</v>
      </c>
      <c r="C152" s="163">
        <v>11</v>
      </c>
      <c r="D152" s="162" t="s">
        <v>230</v>
      </c>
      <c r="E152" s="162" t="str">
        <f>VLOOKUP(Table12[[#This Row],[BRANCH NAME]],'Branch Address-2'!$B$2:$D$981,2,0)</f>
        <v>Sheikh Hasina Medical College, Tangail</v>
      </c>
      <c r="F152" s="162" t="str">
        <f>VLOOKUP(Table12[[#This Row],[BRANCH NAME]],'Branch Address-2'!$B$2:$D$981,3,0)</f>
        <v>24.266918142749596, 89.92880049865794</v>
      </c>
      <c r="G152" s="164">
        <f>VLOOKUP(FINAL_DATASET!$D152,'R_E_P allocation'!$A$3:$D$983,4,0)</f>
        <v>145909.12</v>
      </c>
      <c r="H152" s="165">
        <f>VLOOKUP(FINAL_DATASET!$D152,'R_E_P allocation'!$A$3:$E$983,5,0)</f>
        <v>4.0036930676131711E-3</v>
      </c>
      <c r="I152" s="166">
        <f>VLOOKUP(FINAL_DATASET!$D152,'R_E_P allocation'!$A$3:$F$983,6,0)</f>
        <v>82973842.46156396</v>
      </c>
      <c r="J152" s="166">
        <f>VLOOKUP(FINAL_DATASET!$D152,'R_E_P allocation'!$A$3:$G$983,7,0)</f>
        <v>69878170.977510214</v>
      </c>
      <c r="K152" s="166">
        <f>VLOOKUP(FINAL_DATASET!$D152,'R_E_P allocation'!$A$3:$T$984,8,0)</f>
        <v>69131032.826280534</v>
      </c>
      <c r="L152" s="166">
        <f>VLOOKUP(FINAL_DATASET!$D152,'R_E_P allocation'!$A$3:$T$984,9,0)</f>
        <v>57695668.344959438</v>
      </c>
      <c r="M152" s="166">
        <f>VLOOKUP($D152,'R_E_P allocation'!$A$3:$T$984,'R_E_P allocation'!J$984,0)</f>
        <v>55890084.47948768</v>
      </c>
      <c r="N152" s="166">
        <f>VLOOKUP($D152,'R_E_P allocation'!$A$3:$T$984,'R_E_P allocation'!K$984,0)</f>
        <v>65177426.776023425</v>
      </c>
      <c r="O152" s="166">
        <f>VLOOKUP($D152,'R_E_P allocation'!$A$3:$T$984,'R_E_P allocation'!L$984,0)</f>
        <v>57405114.619481221</v>
      </c>
      <c r="P152" s="166">
        <f>VLOOKUP($D152,'R_E_P allocation'!$A$3:$T$984,'R_E_P allocation'!M$984,0)</f>
        <v>62406789.465213321</v>
      </c>
      <c r="Q152" s="166">
        <f>VLOOKUP($D152,'R_E_P allocation'!$A$3:$T$984,'R_E_P allocation'!N$984,0)</f>
        <v>50826148.121153116</v>
      </c>
      <c r="R152" s="166">
        <f>VLOOKUP($D152,'R_E_P allocation'!$A$3:$T$984,'R_E_P allocation'!O$984,0)</f>
        <v>46550857.589116551</v>
      </c>
      <c r="S152" s="166">
        <f>VLOOKUP($D152,'R_E_P allocation'!$A$3:$T$984,'R_E_P allocation'!P$984,0)</f>
        <v>716007.39492845349</v>
      </c>
      <c r="T152" s="166">
        <f>VLOOKUP($D152,'R_E_P allocation'!$A$3:$T$984,'R_E_P allocation'!Q$984,0)</f>
        <v>1151837.9831457729</v>
      </c>
      <c r="U152" s="166">
        <f>VLOOKUP($D152,'R_E_P allocation'!$A$3:$T$984,'R_E_P allocation'!R$984,0)</f>
        <v>1421637.8710898277</v>
      </c>
      <c r="V152" s="166">
        <f>VLOOKUP($D152,'R_E_P allocation'!$A$3:$T$984,'R_E_P allocation'!S$984,0)</f>
        <v>-145276.86273910649</v>
      </c>
      <c r="W152" s="166">
        <f>VLOOKUP($D152,'R_E_P allocation'!$A$3:$T$984,'R_E_P allocation'!T$984,0)</f>
        <v>1110330.3080774569</v>
      </c>
      <c r="X152" s="163">
        <v>110157</v>
      </c>
      <c r="Y152" s="162" t="s">
        <v>142</v>
      </c>
      <c r="Z152" s="162" t="s">
        <v>143</v>
      </c>
      <c r="AA152" s="162" t="s">
        <v>231</v>
      </c>
    </row>
    <row r="153" spans="1:27" ht="16.5" thickTop="1" thickBot="1">
      <c r="A153" s="161">
        <v>152</v>
      </c>
      <c r="B153" s="162" t="s">
        <v>7</v>
      </c>
      <c r="C153" s="163">
        <v>11</v>
      </c>
      <c r="D153" s="162" t="s">
        <v>232</v>
      </c>
      <c r="E153" s="162" t="str">
        <f>VLOOKUP(Table12[[#This Row],[BRANCH NAME]],'Branch Address-2'!$B$2:$D$981,2,0)</f>
        <v>Banesa Complex, 26 Anarkali Road, Monnu Nagar, Tongi, Gazipur</v>
      </c>
      <c r="F153" s="162" t="str">
        <f>VLOOKUP(Table12[[#This Row],[BRANCH NAME]],'Branch Address-2'!$B$2:$D$981,3,0)</f>
        <v>23.886202407103887, 90.40152202556474</v>
      </c>
      <c r="G153" s="164">
        <f>VLOOKUP(FINAL_DATASET!$D153,'R_E_P allocation'!$A$3:$D$983,4,0)</f>
        <v>68970</v>
      </c>
      <c r="H153" s="165">
        <f>VLOOKUP(FINAL_DATASET!$D153,'R_E_P allocation'!$A$3:$E$983,5,0)</f>
        <v>1.8925116598145504E-3</v>
      </c>
      <c r="I153" s="166">
        <f>VLOOKUP(FINAL_DATASET!$D153,'R_E_P allocation'!$A$3:$F$983,6,0)</f>
        <v>39221029.600987703</v>
      </c>
      <c r="J153" s="166">
        <f>VLOOKUP(FINAL_DATASET!$D153,'R_E_P allocation'!$A$3:$G$983,7,0)</f>
        <v>33030817.075168978</v>
      </c>
      <c r="K153" s="166">
        <f>VLOOKUP(FINAL_DATASET!$D153,'R_E_P allocation'!$A$3:$T$984,8,0)</f>
        <v>32677651.225835428</v>
      </c>
      <c r="L153" s="166">
        <f>VLOOKUP(FINAL_DATASET!$D153,'R_E_P allocation'!$A$3:$T$984,9,0)</f>
        <v>27272251.698535718</v>
      </c>
      <c r="M153" s="166">
        <f>VLOOKUP($D153,'R_E_P allocation'!$A$3:$T$984,'R_E_P allocation'!J$984,0)</f>
        <v>26418767.562646292</v>
      </c>
      <c r="N153" s="166">
        <f>VLOOKUP($D153,'R_E_P allocation'!$A$3:$T$984,'R_E_P allocation'!K$984,0)</f>
        <v>30808815.273112025</v>
      </c>
      <c r="O153" s="166">
        <f>VLOOKUP($D153,'R_E_P allocation'!$A$3:$T$984,'R_E_P allocation'!L$984,0)</f>
        <v>27134909.423794892</v>
      </c>
      <c r="P153" s="166">
        <f>VLOOKUP($D153,'R_E_P allocation'!$A$3:$T$984,'R_E_P allocation'!M$984,0)</f>
        <v>29499158.581833422</v>
      </c>
      <c r="Q153" s="166">
        <f>VLOOKUP($D153,'R_E_P allocation'!$A$3:$T$984,'R_E_P allocation'!N$984,0)</f>
        <v>24025087.917163305</v>
      </c>
      <c r="R153" s="166">
        <f>VLOOKUP($D153,'R_E_P allocation'!$A$3:$T$984,'R_E_P allocation'!O$984,0)</f>
        <v>22004194.445976842</v>
      </c>
      <c r="S153" s="166">
        <f>VLOOKUP($D153,'R_E_P allocation'!$A$3:$T$984,'R_E_P allocation'!P$984,0)</f>
        <v>338450.6056113246</v>
      </c>
      <c r="T153" s="166">
        <f>VLOOKUP($D153,'R_E_P allocation'!$A$3:$T$984,'R_E_P allocation'!Q$984,0)</f>
        <v>544464.01772256556</v>
      </c>
      <c r="U153" s="166">
        <f>VLOOKUP($D153,'R_E_P allocation'!$A$3:$T$984,'R_E_P allocation'!R$984,0)</f>
        <v>671996.12998190534</v>
      </c>
      <c r="V153" s="166">
        <f>VLOOKUP($D153,'R_E_P allocation'!$A$3:$T$984,'R_E_P allocation'!S$984,0)</f>
        <v>-68671.137370413679</v>
      </c>
      <c r="W153" s="166">
        <f>VLOOKUP($D153,'R_E_P allocation'!$A$3:$T$984,'R_E_P allocation'!T$984,0)</f>
        <v>524843.69275959034</v>
      </c>
      <c r="X153" s="163">
        <v>110158</v>
      </c>
      <c r="Y153" s="162" t="s">
        <v>142</v>
      </c>
      <c r="Z153" s="162" t="s">
        <v>157</v>
      </c>
      <c r="AA153" s="162" t="s">
        <v>233</v>
      </c>
    </row>
    <row r="154" spans="1:27" ht="16.5" thickTop="1" thickBot="1">
      <c r="A154" s="161">
        <v>153</v>
      </c>
      <c r="B154" s="162" t="s">
        <v>7</v>
      </c>
      <c r="C154" s="163">
        <v>11</v>
      </c>
      <c r="D154" s="162" t="s">
        <v>234</v>
      </c>
      <c r="E154" s="162" t="str">
        <f>VLOOKUP(Table12[[#This Row],[BRANCH NAME]],'Branch Address-2'!$B$2:$D$981,2,0)</f>
        <v>Dhanbari, Tangail</v>
      </c>
      <c r="F154" s="162" t="str">
        <f>VLOOKUP(Table12[[#This Row],[BRANCH NAME]],'Branch Address-2'!$B$2:$D$981,3,0)</f>
        <v>24.67963618353651, 89.94227552397682</v>
      </c>
      <c r="G154" s="164">
        <f>VLOOKUP(FINAL_DATASET!$D154,'R_E_P allocation'!$A$3:$D$983,4,0)</f>
        <v>36125</v>
      </c>
      <c r="H154" s="165">
        <f>VLOOKUP(FINAL_DATASET!$D154,'R_E_P allocation'!$A$3:$E$983,5,0)</f>
        <v>9.9125683211252194E-4</v>
      </c>
      <c r="I154" s="166">
        <f>VLOOKUP(FINAL_DATASET!$D154,'R_E_P allocation'!$A$3:$F$983,6,0)</f>
        <v>20543130.264400184</v>
      </c>
      <c r="J154" s="166">
        <f>VLOOKUP(FINAL_DATASET!$D154,'R_E_P allocation'!$A$3:$G$983,7,0)</f>
        <v>17300830.315216463</v>
      </c>
      <c r="K154" s="166">
        <f>VLOOKUP(FINAL_DATASET!$D154,'R_E_P allocation'!$A$3:$T$984,8,0)</f>
        <v>17115849.65250551</v>
      </c>
      <c r="L154" s="166">
        <f>VLOOKUP(FINAL_DATASET!$D154,'R_E_P allocation'!$A$3:$T$984,9,0)</f>
        <v>14284617.842679469</v>
      </c>
      <c r="M154" s="166">
        <f>VLOOKUP($D154,'R_E_P allocation'!$A$3:$T$984,'R_E_P allocation'!J$984,0)</f>
        <v>13837581.241127988</v>
      </c>
      <c r="N154" s="166">
        <f>VLOOKUP($D154,'R_E_P allocation'!$A$3:$T$984,'R_E_P allocation'!K$984,0)</f>
        <v>16136993.645660026</v>
      </c>
      <c r="O154" s="166">
        <f>VLOOKUP($D154,'R_E_P allocation'!$A$3:$T$984,'R_E_P allocation'!L$984,0)</f>
        <v>14212680.918291874</v>
      </c>
      <c r="P154" s="166">
        <f>VLOOKUP($D154,'R_E_P allocation'!$A$3:$T$984,'R_E_P allocation'!M$984,0)</f>
        <v>15451023.688106894</v>
      </c>
      <c r="Q154" s="166">
        <f>VLOOKUP($D154,'R_E_P allocation'!$A$3:$T$984,'R_E_P allocation'!N$984,0)</f>
        <v>12583823.416087057</v>
      </c>
      <c r="R154" s="166">
        <f>VLOOKUP($D154,'R_E_P allocation'!$A$3:$T$984,'R_E_P allocation'!O$984,0)</f>
        <v>11525322.957241025</v>
      </c>
      <c r="S154" s="166">
        <f>VLOOKUP($D154,'R_E_P allocation'!$A$3:$T$984,'R_E_P allocation'!P$984,0)</f>
        <v>177273.13509800061</v>
      </c>
      <c r="T154" s="166">
        <f>VLOOKUP($D154,'R_E_P allocation'!$A$3:$T$984,'R_E_P allocation'!Q$984,0)</f>
        <v>285178.52167939226</v>
      </c>
      <c r="U154" s="166">
        <f>VLOOKUP($D154,'R_E_P allocation'!$A$3:$T$984,'R_E_P allocation'!R$984,0)</f>
        <v>351977.09432501567</v>
      </c>
      <c r="V154" s="166">
        <f>VLOOKUP($D154,'R_E_P allocation'!$A$3:$T$984,'R_E_P allocation'!S$984,0)</f>
        <v>-35968.462193797226</v>
      </c>
      <c r="W154" s="166">
        <f>VLOOKUP($D154,'R_E_P allocation'!$A$3:$T$984,'R_E_P allocation'!T$984,0)</f>
        <v>274901.81819545024</v>
      </c>
      <c r="X154" s="163">
        <v>110159</v>
      </c>
      <c r="Y154" s="162" t="s">
        <v>142</v>
      </c>
      <c r="Z154" s="162" t="s">
        <v>143</v>
      </c>
      <c r="AA154" s="162" t="s">
        <v>234</v>
      </c>
    </row>
    <row r="155" spans="1:27" ht="16.5" thickTop="1" thickBot="1">
      <c r="A155" s="161">
        <v>154</v>
      </c>
      <c r="B155" s="162" t="s">
        <v>7</v>
      </c>
      <c r="C155" s="163">
        <v>11</v>
      </c>
      <c r="D155" s="162" t="s">
        <v>235</v>
      </c>
      <c r="E155" s="162" t="str">
        <f>VLOOKUP(Table12[[#This Row],[BRANCH NAME]],'Branch Address-2'!$B$2:$D$981,2,0)</f>
        <v>Zadunandi Bazar, Saltha, Faridpur</v>
      </c>
      <c r="F155" s="162" t="str">
        <f>VLOOKUP(Table12[[#This Row],[BRANCH NAME]],'Branch Address-2'!$B$2:$D$981,3,0)</f>
        <v>24.69497155959216, 89.57248232558204</v>
      </c>
      <c r="G155" s="164">
        <f>VLOOKUP(FINAL_DATASET!$D155,'R_E_P allocation'!$A$3:$D$983,4,0)</f>
        <v>124589</v>
      </c>
      <c r="H155" s="165">
        <f>VLOOKUP(FINAL_DATASET!$D155,'R_E_P allocation'!$A$3:$E$983,5,0)</f>
        <v>3.4186767461887057E-3</v>
      </c>
      <c r="I155" s="166">
        <f>VLOOKUP(FINAL_DATASET!$D155,'R_E_P allocation'!$A$3:$F$983,6,0)</f>
        <v>70849773.190625727</v>
      </c>
      <c r="J155" s="166">
        <f>VLOOKUP(FINAL_DATASET!$D155,'R_E_P allocation'!$A$3:$G$983,7,0)</f>
        <v>59667630.398408413</v>
      </c>
      <c r="K155" s="166">
        <f>VLOOKUP(FINAL_DATASET!$D155,'R_E_P allocation'!$A$3:$T$984,8,0)</f>
        <v>59029663.4562217</v>
      </c>
      <c r="L155" s="166">
        <f>VLOOKUP(FINAL_DATASET!$D155,'R_E_P allocation'!$A$3:$T$984,9,0)</f>
        <v>49265224.979974873</v>
      </c>
      <c r="M155" s="166">
        <f>VLOOKUP($D155,'R_E_P allocation'!$A$3:$T$984,'R_E_P allocation'!J$984,0)</f>
        <v>47723471.536356956</v>
      </c>
      <c r="N155" s="166">
        <f>VLOOKUP($D155,'R_E_P allocation'!$A$3:$T$984,'R_E_P allocation'!K$984,0)</f>
        <v>55653755.053816944</v>
      </c>
      <c r="O155" s="166">
        <f>VLOOKUP($D155,'R_E_P allocation'!$A$3:$T$984,'R_E_P allocation'!L$984,0)</f>
        <v>49017126.724680036</v>
      </c>
      <c r="P155" s="166">
        <f>VLOOKUP($D155,'R_E_P allocation'!$A$3:$T$984,'R_E_P allocation'!M$984,0)</f>
        <v>53287960.976541169</v>
      </c>
      <c r="Q155" s="166">
        <f>VLOOKUP($D155,'R_E_P allocation'!$A$3:$T$984,'R_E_P allocation'!N$984,0)</f>
        <v>43399473.372646935</v>
      </c>
      <c r="R155" s="166">
        <f>VLOOKUP($D155,'R_E_P allocation'!$A$3:$T$984,'R_E_P allocation'!O$984,0)</f>
        <v>39748884.759022892</v>
      </c>
      <c r="S155" s="166">
        <f>VLOOKUP($D155,'R_E_P allocation'!$A$3:$T$984,'R_E_P allocation'!P$984,0)</f>
        <v>611384.98626227817</v>
      </c>
      <c r="T155" s="166">
        <f>VLOOKUP($D155,'R_E_P allocation'!$A$3:$T$984,'R_E_P allocation'!Q$984,0)</f>
        <v>983532.36920453433</v>
      </c>
      <c r="U155" s="166">
        <f>VLOOKUP($D155,'R_E_P allocation'!$A$3:$T$984,'R_E_P allocation'!R$984,0)</f>
        <v>1213909.3205497407</v>
      </c>
      <c r="V155" s="166">
        <f>VLOOKUP($D155,'R_E_P allocation'!$A$3:$T$984,'R_E_P allocation'!S$984,0)</f>
        <v>-124049.12764741875</v>
      </c>
      <c r="W155" s="166">
        <f>VLOOKUP($D155,'R_E_P allocation'!$A$3:$T$984,'R_E_P allocation'!T$984,0)</f>
        <v>948089.76130527188</v>
      </c>
      <c r="X155" s="163">
        <v>110160</v>
      </c>
      <c r="Y155" s="162" t="s">
        <v>142</v>
      </c>
      <c r="Z155" s="162" t="s">
        <v>236</v>
      </c>
      <c r="AA155" s="162" t="s">
        <v>237</v>
      </c>
    </row>
    <row r="156" spans="1:27" ht="16.5" thickTop="1" thickBot="1">
      <c r="A156" s="161">
        <v>155</v>
      </c>
      <c r="B156" s="162" t="s">
        <v>7</v>
      </c>
      <c r="C156" s="163">
        <v>11</v>
      </c>
      <c r="D156" s="162" t="s">
        <v>238</v>
      </c>
      <c r="E156" s="162" t="str">
        <f>VLOOKUP(Table12[[#This Row],[BRANCH NAME]],'Branch Address-2'!$B$2:$D$981,2,0)</f>
        <v>CXVG+984, Laldigir par Main Rd, Cox's Bazar 4800</v>
      </c>
      <c r="F156" s="162" t="str">
        <f>VLOOKUP(Table12[[#This Row],[BRANCH NAME]],'Branch Address-2'!$B$2:$D$981,3,0)</f>
        <v>21.430260123762746, 92.0053912188725</v>
      </c>
      <c r="G156" s="164">
        <f>VLOOKUP(FINAL_DATASET!$D156,'R_E_P allocation'!$A$3:$D$983,4,0)</f>
        <v>338760</v>
      </c>
      <c r="H156" s="165">
        <f>VLOOKUP(FINAL_DATASET!$D156,'R_E_P allocation'!$A$3:$E$983,5,0)</f>
        <v>1.1929613106352739E-2</v>
      </c>
      <c r="I156" s="166">
        <f>VLOOKUP(FINAL_DATASET!$D156,'R_E_P allocation'!$A$3:$F$983,6,0)</f>
        <v>188831654.70702979</v>
      </c>
      <c r="J156" s="166">
        <f>VLOOKUP(FINAL_DATASET!$D156,'R_E_P allocation'!$A$3:$G$983,7,0)</f>
        <v>159028559.62945709</v>
      </c>
      <c r="K156" s="166">
        <f>VLOOKUP(FINAL_DATASET!$D156,'R_E_P allocation'!$A$3:$T$984,8,0)</f>
        <v>157328224.56956387</v>
      </c>
      <c r="L156" s="166">
        <f>VLOOKUP(FINAL_DATASET!$D156,'R_E_P allocation'!$A$3:$T$984,9,0)</f>
        <v>131303651.84730938</v>
      </c>
      <c r="M156" s="166">
        <f>VLOOKUP($D156,'R_E_P allocation'!$A$3:$T$984,'R_E_P allocation'!J$984,0)</f>
        <v>127194508.78590077</v>
      </c>
      <c r="N156" s="166">
        <f>VLOOKUP($D156,'R_E_P allocation'!$A$3:$T$984,'R_E_P allocation'!K$984,0)</f>
        <v>148330618.21096227</v>
      </c>
      <c r="O156" s="166">
        <f>VLOOKUP($D156,'R_E_P allocation'!$A$3:$T$984,'R_E_P allocation'!L$984,0)</f>
        <v>130642410.43512867</v>
      </c>
      <c r="P156" s="166">
        <f>VLOOKUP($D156,'R_E_P allocation'!$A$3:$T$984,'R_E_P allocation'!M$984,0)</f>
        <v>142025209.03052491</v>
      </c>
      <c r="Q156" s="166">
        <f>VLOOKUP($D156,'R_E_P allocation'!$A$3:$T$984,'R_E_P allocation'!N$984,0)</f>
        <v>115670015.60218009</v>
      </c>
      <c r="R156" s="166">
        <f>VLOOKUP($D156,'R_E_P allocation'!$A$3:$T$984,'R_E_P allocation'!O$984,0)</f>
        <v>105940320.53723559</v>
      </c>
      <c r="S156" s="166">
        <f>VLOOKUP($D156,'R_E_P allocation'!$A$3:$T$984,'R_E_P allocation'!P$984,0)</f>
        <v>1629487.7657309973</v>
      </c>
      <c r="T156" s="166">
        <f>VLOOKUP($D156,'R_E_P allocation'!$A$3:$T$984,'R_E_P allocation'!Q$984,0)</f>
        <v>2621349.8840020397</v>
      </c>
      <c r="U156" s="166">
        <f>VLOOKUP($D156,'R_E_P allocation'!$A$3:$T$984,'R_E_P allocation'!R$984,0)</f>
        <v>3235359.7667412562</v>
      </c>
      <c r="V156" s="166">
        <f>VLOOKUP($D156,'R_E_P allocation'!$A$3:$T$984,'R_E_P allocation'!S$984,0)</f>
        <v>-330620.70609034732</v>
      </c>
      <c r="W156" s="166">
        <f>VLOOKUP($D156,'R_E_P allocation'!$A$3:$T$984,'R_E_P allocation'!T$984,0)</f>
        <v>2526886.8251190833</v>
      </c>
      <c r="X156" s="163">
        <v>110161</v>
      </c>
      <c r="Y156" s="162" t="s">
        <v>9</v>
      </c>
      <c r="Z156" s="162" t="s">
        <v>239</v>
      </c>
      <c r="AA156" s="162" t="s">
        <v>240</v>
      </c>
    </row>
    <row r="157" spans="1:27" ht="16.5" thickTop="1" thickBot="1">
      <c r="A157" s="161">
        <v>156</v>
      </c>
      <c r="B157" s="162" t="s">
        <v>7</v>
      </c>
      <c r="C157" s="163">
        <v>11</v>
      </c>
      <c r="D157" s="162" t="s">
        <v>241</v>
      </c>
      <c r="E157" s="162" t="str">
        <f>VLOOKUP(Table12[[#This Row],[BRANCH NAME]],'Branch Address-2'!$B$2:$D$981,2,0)</f>
        <v>Q37G+58C, Chakaria</v>
      </c>
      <c r="F157" s="162" t="str">
        <f>VLOOKUP(Table12[[#This Row],[BRANCH NAME]],'Branch Address-2'!$B$2:$D$981,3,0)</f>
        <v>21.763146727023063, 92.0757977831948</v>
      </c>
      <c r="G157" s="164">
        <f>VLOOKUP(FINAL_DATASET!$D157,'R_E_P allocation'!$A$3:$D$983,4,0)</f>
        <v>474465</v>
      </c>
      <c r="H157" s="165">
        <f>VLOOKUP(FINAL_DATASET!$D157,'R_E_P allocation'!$A$3:$E$983,5,0)</f>
        <v>1.6708536670520878E-2</v>
      </c>
      <c r="I157" s="166">
        <f>VLOOKUP(FINAL_DATASET!$D157,'R_E_P allocation'!$A$3:$F$983,6,0)</f>
        <v>264476358.04277629</v>
      </c>
      <c r="J157" s="166">
        <f>VLOOKUP(FINAL_DATASET!$D157,'R_E_P allocation'!$A$3:$G$983,7,0)</f>
        <v>222734341.5532836</v>
      </c>
      <c r="K157" s="166">
        <f>VLOOKUP(FINAL_DATASET!$D157,'R_E_P allocation'!$A$3:$T$984,8,0)</f>
        <v>220352863.59191793</v>
      </c>
      <c r="L157" s="166">
        <f>VLOOKUP(FINAL_DATASET!$D157,'R_E_P allocation'!$A$3:$T$984,9,0)</f>
        <v>183903020.34990448</v>
      </c>
      <c r="M157" s="166">
        <f>VLOOKUP($D157,'R_E_P allocation'!$A$3:$T$984,'R_E_P allocation'!J$984,0)</f>
        <v>178147781.94327077</v>
      </c>
      <c r="N157" s="166">
        <f>VLOOKUP($D157,'R_E_P allocation'!$A$3:$T$984,'R_E_P allocation'!K$984,0)</f>
        <v>207750876.0463579</v>
      </c>
      <c r="O157" s="166">
        <f>VLOOKUP($D157,'R_E_P allocation'!$A$3:$T$984,'R_E_P allocation'!L$984,0)</f>
        <v>182976890.03159562</v>
      </c>
      <c r="P157" s="166">
        <f>VLOOKUP($D157,'R_E_P allocation'!$A$3:$T$984,'R_E_P allocation'!M$984,0)</f>
        <v>198919561.93962687</v>
      </c>
      <c r="Q157" s="166">
        <f>VLOOKUP($D157,'R_E_P allocation'!$A$3:$T$984,'R_E_P allocation'!N$984,0)</f>
        <v>162006653.53845903</v>
      </c>
      <c r="R157" s="166">
        <f>VLOOKUP($D157,'R_E_P allocation'!$A$3:$T$984,'R_E_P allocation'!O$984,0)</f>
        <v>148379307.42619991</v>
      </c>
      <c r="S157" s="166">
        <f>VLOOKUP($D157,'R_E_P allocation'!$A$3:$T$984,'R_E_P allocation'!P$984,0)</f>
        <v>2282249.7129754331</v>
      </c>
      <c r="T157" s="166">
        <f>VLOOKUP($D157,'R_E_P allocation'!$A$3:$T$984,'R_E_P allocation'!Q$984,0)</f>
        <v>3671445.1904387404</v>
      </c>
      <c r="U157" s="166">
        <f>VLOOKUP($D157,'R_E_P allocation'!$A$3:$T$984,'R_E_P allocation'!R$984,0)</f>
        <v>4531423.3431541212</v>
      </c>
      <c r="V157" s="166">
        <f>VLOOKUP($D157,'R_E_P allocation'!$A$3:$T$984,'R_E_P allocation'!S$984,0)</f>
        <v>-463065.15915443574</v>
      </c>
      <c r="W157" s="166">
        <f>VLOOKUP($D157,'R_E_P allocation'!$A$3:$T$984,'R_E_P allocation'!T$984,0)</f>
        <v>3539140.8592517585</v>
      </c>
      <c r="X157" s="163">
        <v>110162</v>
      </c>
      <c r="Y157" s="162" t="s">
        <v>9</v>
      </c>
      <c r="Z157" s="162" t="s">
        <v>239</v>
      </c>
      <c r="AA157" s="162" t="s">
        <v>242</v>
      </c>
    </row>
    <row r="158" spans="1:27" ht="16.5" thickTop="1" thickBot="1">
      <c r="A158" s="161">
        <v>157</v>
      </c>
      <c r="B158" s="162" t="s">
        <v>7</v>
      </c>
      <c r="C158" s="163">
        <v>11</v>
      </c>
      <c r="D158" s="162" t="s">
        <v>243</v>
      </c>
      <c r="E158" s="162" t="str">
        <f>VLOOKUP(Table12[[#This Row],[BRANCH NAME]],'Branch Address-2'!$B$2:$D$981,2,0)</f>
        <v>Maricha, Ukhiya, Chittagong 4700</v>
      </c>
      <c r="F158" s="162" t="str">
        <f>VLOOKUP(Table12[[#This Row],[BRANCH NAME]],'Branch Address-2'!$B$2:$D$981,3,0)</f>
        <v>21.440971064175248, 91.97641241567095</v>
      </c>
      <c r="G158" s="164">
        <f>VLOOKUP(FINAL_DATASET!$D158,'R_E_P allocation'!$A$3:$D$983,4,0)</f>
        <v>207379</v>
      </c>
      <c r="H158" s="165">
        <f>VLOOKUP(FINAL_DATASET!$D158,'R_E_P allocation'!$A$3:$E$983,5,0)</f>
        <v>7.3029614959922206E-3</v>
      </c>
      <c r="I158" s="166">
        <f>VLOOKUP(FINAL_DATASET!$D158,'R_E_P allocation'!$A$3:$F$983,6,0)</f>
        <v>115597236.15978608</v>
      </c>
      <c r="J158" s="166">
        <f>VLOOKUP(FINAL_DATASET!$D158,'R_E_P allocation'!$A$3:$G$983,7,0)</f>
        <v>97352649.862431154</v>
      </c>
      <c r="K158" s="166">
        <f>VLOOKUP(FINAL_DATASET!$D158,'R_E_P allocation'!$A$3:$T$984,8,0)</f>
        <v>96311754.28920646</v>
      </c>
      <c r="L158" s="166">
        <f>VLOOKUP(FINAL_DATASET!$D158,'R_E_P allocation'!$A$3:$T$984,9,0)</f>
        <v>80380269.265684173</v>
      </c>
      <c r="M158" s="166">
        <f>VLOOKUP($D158,'R_E_P allocation'!$A$3:$T$984,'R_E_P allocation'!J$984,0)</f>
        <v>77864771.630391181</v>
      </c>
      <c r="N158" s="166">
        <f>VLOOKUP($D158,'R_E_P allocation'!$A$3:$T$984,'R_E_P allocation'!K$984,0)</f>
        <v>90803681.880892485</v>
      </c>
      <c r="O158" s="166">
        <f>VLOOKUP($D158,'R_E_P allocation'!$A$3:$T$984,'R_E_P allocation'!L$984,0)</f>
        <v>79975476.542763457</v>
      </c>
      <c r="P158" s="166">
        <f>VLOOKUP($D158,'R_E_P allocation'!$A$3:$T$984,'R_E_P allocation'!M$984,0)</f>
        <v>86943694.130184278</v>
      </c>
      <c r="Q158" s="166">
        <f>VLOOKUP($D158,'R_E_P allocation'!$A$3:$T$984,'R_E_P allocation'!N$984,0)</f>
        <v>70809812.745201632</v>
      </c>
      <c r="R158" s="166">
        <f>VLOOKUP($D158,'R_E_P allocation'!$A$3:$T$984,'R_E_P allocation'!O$984,0)</f>
        <v>64853576.965082593</v>
      </c>
      <c r="S158" s="166">
        <f>VLOOKUP($D158,'R_E_P allocation'!$A$3:$T$984,'R_E_P allocation'!P$984,0)</f>
        <v>997524.92434032494</v>
      </c>
      <c r="T158" s="166">
        <f>VLOOKUP($D158,'R_E_P allocation'!$A$3:$T$984,'R_E_P allocation'!Q$984,0)</f>
        <v>1604714.0087213926</v>
      </c>
      <c r="U158" s="166">
        <f>VLOOKUP($D158,'R_E_P allocation'!$A$3:$T$984,'R_E_P allocation'!R$984,0)</f>
        <v>1980592.9657191962</v>
      </c>
      <c r="V158" s="166">
        <f>VLOOKUP($D158,'R_E_P allocation'!$A$3:$T$984,'R_E_P allocation'!S$984,0)</f>
        <v>-202396.36146035581</v>
      </c>
      <c r="W158" s="166">
        <f>VLOOKUP($D158,'R_E_P allocation'!$A$3:$T$984,'R_E_P allocation'!T$984,0)</f>
        <v>1546886.4768755767</v>
      </c>
      <c r="X158" s="163">
        <v>110163</v>
      </c>
      <c r="Y158" s="162" t="s">
        <v>9</v>
      </c>
      <c r="Z158" s="162" t="s">
        <v>239</v>
      </c>
      <c r="AA158" s="162" t="s">
        <v>244</v>
      </c>
    </row>
    <row r="159" spans="1:27" ht="16.5" thickTop="1" thickBot="1">
      <c r="A159" s="161">
        <v>158</v>
      </c>
      <c r="B159" s="162" t="s">
        <v>7</v>
      </c>
      <c r="C159" s="163">
        <v>11</v>
      </c>
      <c r="D159" s="162" t="s">
        <v>245</v>
      </c>
      <c r="E159" s="162" t="str">
        <f>VLOOKUP(Table12[[#This Row],[BRANCH NAME]],'Branch Address-2'!$B$2:$D$981,2,0)</f>
        <v>Paribesh Bhaban, E/16 Shahid Shahabuddin Rd, Dhaka 1207</v>
      </c>
      <c r="F159" s="162" t="str">
        <f>VLOOKUP(Table12[[#This Row],[BRANCH NAME]],'Branch Address-2'!$B$2:$D$981,3,0)</f>
        <v>23.77730736941328, 90.37169885439869</v>
      </c>
      <c r="G159" s="164">
        <f>VLOOKUP(FINAL_DATASET!$D159,'R_E_P allocation'!$A$3:$D$983,4,0)</f>
        <v>79638.720000000001</v>
      </c>
      <c r="H159" s="165">
        <f>VLOOKUP(FINAL_DATASET!$D159,'R_E_P allocation'!$A$3:$E$983,5,0)</f>
        <v>2.1852574477701356E-3</v>
      </c>
      <c r="I159" s="166">
        <f>VLOOKUP(FINAL_DATASET!$D159,'R_E_P allocation'!$A$3:$F$983,6,0)</f>
        <v>45287988.901040621</v>
      </c>
      <c r="J159" s="166">
        <f>VLOOKUP(FINAL_DATASET!$D159,'R_E_P allocation'!$A$3:$G$983,7,0)</f>
        <v>38140234.774838358</v>
      </c>
      <c r="K159" s="166">
        <f>VLOOKUP(FINAL_DATASET!$D159,'R_E_P allocation'!$A$3:$T$984,8,0)</f>
        <v>37732438.976829998</v>
      </c>
      <c r="L159" s="166">
        <f>VLOOKUP(FINAL_DATASET!$D159,'R_E_P allocation'!$A$3:$T$984,9,0)</f>
        <v>31490897.735090777</v>
      </c>
      <c r="M159" s="166">
        <f>VLOOKUP($D159,'R_E_P allocation'!$A$3:$T$984,'R_E_P allocation'!J$984,0)</f>
        <v>30505391.223237216</v>
      </c>
      <c r="N159" s="166">
        <f>VLOOKUP($D159,'R_E_P allocation'!$A$3:$T$984,'R_E_P allocation'!K$984,0)</f>
        <v>35574519.545702368</v>
      </c>
      <c r="O159" s="166">
        <f>VLOOKUP($D159,'R_E_P allocation'!$A$3:$T$984,'R_E_P allocation'!L$984,0)</f>
        <v>31332310.480309743</v>
      </c>
      <c r="P159" s="166">
        <f>VLOOKUP($D159,'R_E_P allocation'!$A$3:$T$984,'R_E_P allocation'!M$984,0)</f>
        <v>34062276.794754669</v>
      </c>
      <c r="Q159" s="166">
        <f>VLOOKUP($D159,'R_E_P allocation'!$A$3:$T$984,'R_E_P allocation'!N$984,0)</f>
        <v>27741441.925624937</v>
      </c>
      <c r="R159" s="166">
        <f>VLOOKUP($D159,'R_E_P allocation'!$A$3:$T$984,'R_E_P allocation'!O$984,0)</f>
        <v>25407943.748132594</v>
      </c>
      <c r="S159" s="166">
        <f>VLOOKUP($D159,'R_E_P allocation'!$A$3:$T$984,'R_E_P allocation'!P$984,0)</f>
        <v>390804.30642468773</v>
      </c>
      <c r="T159" s="166">
        <f>VLOOKUP($D159,'R_E_P allocation'!$A$3:$T$984,'R_E_P allocation'!Q$984,0)</f>
        <v>628685.18859623675</v>
      </c>
      <c r="U159" s="166">
        <f>VLOOKUP($D159,'R_E_P allocation'!$A$3:$T$984,'R_E_P allocation'!R$984,0)</f>
        <v>775944.78232148138</v>
      </c>
      <c r="V159" s="166">
        <f>VLOOKUP($D159,'R_E_P allocation'!$A$3:$T$984,'R_E_P allocation'!S$984,0)</f>
        <v>-79293.62739051634</v>
      </c>
      <c r="W159" s="166">
        <f>VLOOKUP($D159,'R_E_P allocation'!$A$3:$T$984,'R_E_P allocation'!T$984,0)</f>
        <v>606029.86648466066</v>
      </c>
      <c r="X159" s="163">
        <v>110164</v>
      </c>
      <c r="Y159" s="162" t="s">
        <v>142</v>
      </c>
      <c r="Z159" s="162" t="s">
        <v>142</v>
      </c>
      <c r="AA159" s="162" t="s">
        <v>246</v>
      </c>
    </row>
    <row r="160" spans="1:27" ht="16.5" thickTop="1" thickBot="1">
      <c r="A160" s="161">
        <v>159</v>
      </c>
      <c r="B160" s="162" t="s">
        <v>7</v>
      </c>
      <c r="C160" s="163">
        <v>11</v>
      </c>
      <c r="D160" s="162" t="s">
        <v>247</v>
      </c>
      <c r="E160" s="162" t="str">
        <f>VLOOKUP(Table12[[#This Row],[BRANCH NAME]],'Branch Address-2'!$B$2:$D$981,2,0)</f>
        <v>Teknaf, Cox's Bazar 4760</v>
      </c>
      <c r="F160" s="162" t="str">
        <f>VLOOKUP(Table12[[#This Row],[BRANCH NAME]],'Branch Address-2'!$B$2:$D$981,3,0)</f>
        <v>20.86597301004892, 92.30147455434202</v>
      </c>
      <c r="G160" s="164">
        <f>VLOOKUP(FINAL_DATASET!$D160,'R_E_P allocation'!$A$3:$D$983,4,0)</f>
        <v>333840</v>
      </c>
      <c r="H160" s="165">
        <f>VLOOKUP(FINAL_DATASET!$D160,'R_E_P allocation'!$A$3:$E$983,5,0)</f>
        <v>1.1756352696377372E-2</v>
      </c>
      <c r="I160" s="166">
        <f>VLOOKUP(FINAL_DATASET!$D160,'R_E_P allocation'!$A$3:$F$983,6,0)</f>
        <v>186089147.50087032</v>
      </c>
      <c r="J160" s="166">
        <f>VLOOKUP(FINAL_DATASET!$D160,'R_E_P allocation'!$A$3:$G$983,7,0)</f>
        <v>156718899.35853687</v>
      </c>
      <c r="K160" s="166">
        <f>VLOOKUP(FINAL_DATASET!$D160,'R_E_P allocation'!$A$3:$T$984,8,0)</f>
        <v>155043259.21095523</v>
      </c>
      <c r="L160" s="166">
        <f>VLOOKUP(FINAL_DATASET!$D160,'R_E_P allocation'!$A$3:$T$984,9,0)</f>
        <v>129396655.8410254</v>
      </c>
      <c r="M160" s="166">
        <f>VLOOKUP($D160,'R_E_P allocation'!$A$3:$T$984,'R_E_P allocation'!J$984,0)</f>
        <v>125347192.15103647</v>
      </c>
      <c r="N160" s="166">
        <f>VLOOKUP($D160,'R_E_P allocation'!$A$3:$T$984,'R_E_P allocation'!K$984,0)</f>
        <v>146176330.09666914</v>
      </c>
      <c r="O160" s="166">
        <f>VLOOKUP($D160,'R_E_P allocation'!$A$3:$T$984,'R_E_P allocation'!L$984,0)</f>
        <v>128745018.00585476</v>
      </c>
      <c r="P160" s="166">
        <f>VLOOKUP($D160,'R_E_P allocation'!$A$3:$T$984,'R_E_P allocation'!M$984,0)</f>
        <v>139962497.88272062</v>
      </c>
      <c r="Q160" s="166">
        <f>VLOOKUP($D160,'R_E_P allocation'!$A$3:$T$984,'R_E_P allocation'!N$984,0)</f>
        <v>113990075.59520546</v>
      </c>
      <c r="R160" s="166">
        <f>VLOOKUP($D160,'R_E_P allocation'!$A$3:$T$984,'R_E_P allocation'!O$984,0)</f>
        <v>104401690.30626617</v>
      </c>
      <c r="S160" s="166">
        <f>VLOOKUP($D160,'R_E_P allocation'!$A$3:$T$984,'R_E_P allocation'!P$984,0)</f>
        <v>1605821.8080990559</v>
      </c>
      <c r="T160" s="166">
        <f>VLOOKUP($D160,'R_E_P allocation'!$A$3:$T$984,'R_E_P allocation'!Q$984,0)</f>
        <v>2583278.5608550035</v>
      </c>
      <c r="U160" s="166">
        <f>VLOOKUP($D160,'R_E_P allocation'!$A$3:$T$984,'R_E_P allocation'!R$984,0)</f>
        <v>3188370.8363705897</v>
      </c>
      <c r="V160" s="166">
        <f>VLOOKUP($D160,'R_E_P allocation'!$A$3:$T$984,'R_E_P allocation'!S$984,0)</f>
        <v>-325818.91758531571</v>
      </c>
      <c r="W160" s="166">
        <f>VLOOKUP($D160,'R_E_P allocation'!$A$3:$T$984,'R_E_P allocation'!T$984,0)</f>
        <v>2490187.4415449128</v>
      </c>
      <c r="X160" s="163">
        <v>110165</v>
      </c>
      <c r="Y160" s="162" t="s">
        <v>9</v>
      </c>
      <c r="Z160" s="162" t="s">
        <v>239</v>
      </c>
      <c r="AA160" s="162" t="s">
        <v>247</v>
      </c>
    </row>
    <row r="161" spans="1:27" ht="16.5" thickTop="1" thickBot="1">
      <c r="A161" s="161">
        <v>160</v>
      </c>
      <c r="B161" s="162" t="s">
        <v>7</v>
      </c>
      <c r="C161" s="163">
        <v>11</v>
      </c>
      <c r="D161" s="162" t="s">
        <v>248</v>
      </c>
      <c r="E161" s="162" t="str">
        <f>VLOOKUP(Table12[[#This Row],[BRANCH NAME]],'Branch Address-2'!$B$2:$D$981,2,0)</f>
        <v>N/A</v>
      </c>
      <c r="F161" s="162" t="str">
        <f>VLOOKUP(Table12[[#This Row],[BRANCH NAME]],'Branch Address-2'!$B$2:$D$981,3,0)</f>
        <v>23.974182937047736, 90.38033454091155</v>
      </c>
      <c r="G161" s="164">
        <f>VLOOKUP(FINAL_DATASET!$D161,'R_E_P allocation'!$A$3:$D$983,4,0)</f>
        <v>124500</v>
      </c>
      <c r="H161" s="165">
        <f>VLOOKUP(FINAL_DATASET!$D161,'R_E_P allocation'!$A$3:$E$983,5,0)</f>
        <v>3.4162346186300064E-3</v>
      </c>
      <c r="I161" s="166">
        <f>VLOOKUP(FINAL_DATASET!$D161,'R_E_P allocation'!$A$3:$F$983,6,0)</f>
        <v>70799161.741669834</v>
      </c>
      <c r="J161" s="166">
        <f>VLOOKUP(FINAL_DATASET!$D161,'R_E_P allocation'!$A$3:$G$983,7,0)</f>
        <v>59625006.89950034</v>
      </c>
      <c r="K161" s="166">
        <f>VLOOKUP(FINAL_DATASET!$D161,'R_E_P allocation'!$A$3:$T$984,8,0)</f>
        <v>58987495.688219674</v>
      </c>
      <c r="L161" s="166">
        <f>VLOOKUP(FINAL_DATASET!$D161,'R_E_P allocation'!$A$3:$T$984,9,0)</f>
        <v>49230032.426673874</v>
      </c>
      <c r="M161" s="166">
        <f>VLOOKUP($D161,'R_E_P allocation'!$A$3:$T$984,'R_E_P allocation'!J$984,0)</f>
        <v>47689380.332745597</v>
      </c>
      <c r="N161" s="166">
        <f>VLOOKUP($D161,'R_E_P allocation'!$A$3:$T$984,'R_E_P allocation'!K$984,0)</f>
        <v>55613998.861859471</v>
      </c>
      <c r="O161" s="166">
        <f>VLOOKUP($D161,'R_E_P allocation'!$A$3:$T$984,'R_E_P allocation'!L$984,0)</f>
        <v>48982111.400064729</v>
      </c>
      <c r="P161" s="166">
        <f>VLOOKUP($D161,'R_E_P allocation'!$A$3:$T$984,'R_E_P allocation'!M$984,0)</f>
        <v>53249894.786693655</v>
      </c>
      <c r="Q161" s="166">
        <f>VLOOKUP($D161,'R_E_P allocation'!$A$3:$T$984,'R_E_P allocation'!N$984,0)</f>
        <v>43368471.011843286</v>
      </c>
      <c r="R161" s="166">
        <f>VLOOKUP($D161,'R_E_P allocation'!$A$3:$T$984,'R_E_P allocation'!O$984,0)</f>
        <v>39720490.191737235</v>
      </c>
      <c r="S161" s="166">
        <f>VLOOKUP($D161,'R_E_P allocation'!$A$3:$T$984,'R_E_P allocation'!P$984,0)</f>
        <v>610948.24414397439</v>
      </c>
      <c r="T161" s="166">
        <f>VLOOKUP($D161,'R_E_P allocation'!$A$3:$T$984,'R_E_P allocation'!Q$984,0)</f>
        <v>982829.78405769786</v>
      </c>
      <c r="U161" s="166">
        <f>VLOOKUP($D161,'R_E_P allocation'!$A$3:$T$984,'R_E_P allocation'!R$984,0)</f>
        <v>1213042.1659090505</v>
      </c>
      <c r="V161" s="166">
        <f>VLOOKUP($D161,'R_E_P allocation'!$A$3:$T$984,'R_E_P allocation'!S$984,0)</f>
        <v>-123960.5133045745</v>
      </c>
      <c r="W161" s="166">
        <f>VLOOKUP($D161,'R_E_P allocation'!$A$3:$T$984,'R_E_P allocation'!T$984,0)</f>
        <v>947412.49454210524</v>
      </c>
      <c r="X161" s="163">
        <v>110166</v>
      </c>
      <c r="Y161" s="162" t="s">
        <v>142</v>
      </c>
      <c r="Z161" s="162" t="s">
        <v>157</v>
      </c>
      <c r="AA161" s="162" t="s">
        <v>249</v>
      </c>
    </row>
    <row r="162" spans="1:27" ht="16.5" thickTop="1" thickBot="1">
      <c r="A162" s="161">
        <v>161</v>
      </c>
      <c r="B162" s="162" t="s">
        <v>7</v>
      </c>
      <c r="C162" s="163">
        <v>11</v>
      </c>
      <c r="D162" s="162" t="s">
        <v>250</v>
      </c>
      <c r="E162" s="162" t="str">
        <f>VLOOKUP(Table12[[#This Row],[BRANCH NAME]],'Branch Address-2'!$B$2:$D$981,2,0)</f>
        <v>N/A</v>
      </c>
      <c r="F162" s="162" t="str">
        <f>VLOOKUP(Table12[[#This Row],[BRANCH NAME]],'Branch Address-2'!$B$2:$D$981,3,0)</f>
        <v>23.771858910721953, 90.3750973832348</v>
      </c>
      <c r="G162" s="164">
        <f>VLOOKUP(FINAL_DATASET!$D162,'R_E_P allocation'!$A$3:$D$983,4,0)</f>
        <v>82127.429999999993</v>
      </c>
      <c r="H162" s="165">
        <f>VLOOKUP(FINAL_DATASET!$D162,'R_E_P allocation'!$A$3:$E$983,5,0)</f>
        <v>2.2535467430129519E-3</v>
      </c>
      <c r="I162" s="166">
        <f>VLOOKUP(FINAL_DATASET!$D162,'R_E_P allocation'!$A$3:$F$983,6,0)</f>
        <v>46703238.554198131</v>
      </c>
      <c r="J162" s="166">
        <f>VLOOKUP(FINAL_DATASET!$D162,'R_E_P allocation'!$A$3:$G$983,7,0)</f>
        <v>39332117.111552052</v>
      </c>
      <c r="K162" s="166">
        <f>VLOOKUP(FINAL_DATASET!$D162,'R_E_P allocation'!$A$3:$T$984,8,0)</f>
        <v>38911577.694855928</v>
      </c>
      <c r="L162" s="166">
        <f>VLOOKUP(FINAL_DATASET!$D162,'R_E_P allocation'!$A$3:$T$984,9,0)</f>
        <v>32474988.289312359</v>
      </c>
      <c r="M162" s="166">
        <f>VLOOKUP($D162,'R_E_P allocation'!$A$3:$T$984,'R_E_P allocation'!J$984,0)</f>
        <v>31458684.698963374</v>
      </c>
      <c r="N162" s="166">
        <f>VLOOKUP($D162,'R_E_P allocation'!$A$3:$T$984,'R_E_P allocation'!K$984,0)</f>
        <v>36686223.281505562</v>
      </c>
      <c r="O162" s="166">
        <f>VLOOKUP($D162,'R_E_P allocation'!$A$3:$T$984,'R_E_P allocation'!L$984,0)</f>
        <v>32311445.182819419</v>
      </c>
      <c r="P162" s="166">
        <f>VLOOKUP($D162,'R_E_P allocation'!$A$3:$T$984,'R_E_P allocation'!M$984,0)</f>
        <v>35126722.944590747</v>
      </c>
      <c r="Q162" s="166">
        <f>VLOOKUP($D162,'R_E_P allocation'!$A$3:$T$984,'R_E_P allocation'!N$984,0)</f>
        <v>28608361.98580071</v>
      </c>
      <c r="R162" s="166">
        <f>VLOOKUP($D162,'R_E_P allocation'!$A$3:$T$984,'R_E_P allocation'!O$984,0)</f>
        <v>26201941.990261734</v>
      </c>
      <c r="S162" s="166">
        <f>VLOOKUP($D162,'R_E_P allocation'!$A$3:$T$984,'R_E_P allocation'!P$984,0)</f>
        <v>403016.94100045913</v>
      </c>
      <c r="T162" s="166">
        <f>VLOOKUP($D162,'R_E_P allocation'!$A$3:$T$984,'R_E_P allocation'!Q$984,0)</f>
        <v>648331.60073986894</v>
      </c>
      <c r="U162" s="166">
        <f>VLOOKUP($D162,'R_E_P allocation'!$A$3:$T$984,'R_E_P allocation'!R$984,0)</f>
        <v>800193.05676902749</v>
      </c>
      <c r="V162" s="166">
        <f>VLOOKUP($D162,'R_E_P allocation'!$A$3:$T$984,'R_E_P allocation'!S$984,0)</f>
        <v>-81771.553246469965</v>
      </c>
      <c r="W162" s="166">
        <f>VLOOKUP($D162,'R_E_P allocation'!$A$3:$T$984,'R_E_P allocation'!T$984,0)</f>
        <v>624968.29981230618</v>
      </c>
      <c r="X162" s="163">
        <v>110167</v>
      </c>
      <c r="Y162" s="162" t="s">
        <v>142</v>
      </c>
      <c r="Z162" s="162" t="s">
        <v>142</v>
      </c>
      <c r="AA162" s="162" t="s">
        <v>246</v>
      </c>
    </row>
    <row r="163" spans="1:27" ht="16.5" thickTop="1" thickBot="1">
      <c r="A163" s="161">
        <v>162</v>
      </c>
      <c r="B163" s="162" t="s">
        <v>7</v>
      </c>
      <c r="C163" s="163">
        <v>11</v>
      </c>
      <c r="D163" s="162" t="s">
        <v>251</v>
      </c>
      <c r="E163" s="162" t="str">
        <f>VLOOKUP(Table12[[#This Row],[BRANCH NAME]],'Branch Address-2'!$B$2:$D$981,2,0)</f>
        <v>CQMP+6JW, Kishorganj</v>
      </c>
      <c r="F163" s="162" t="str">
        <f>VLOOKUP(Table12[[#This Row],[BRANCH NAME]],'Branch Address-2'!$B$2:$D$981,3,0)</f>
        <v>24.437417335056775, 90.782285075731</v>
      </c>
      <c r="G163" s="164">
        <f>VLOOKUP(FINAL_DATASET!$D163,'R_E_P allocation'!$A$3:$D$983,4,0)</f>
        <v>227814.39999999999</v>
      </c>
      <c r="H163" s="165">
        <f>VLOOKUP(FINAL_DATASET!$D163,'R_E_P allocation'!$A$3:$E$983,5,0)</f>
        <v>6.2511440956017966E-3</v>
      </c>
      <c r="I163" s="166">
        <f>VLOOKUP(FINAL_DATASET!$D163,'R_E_P allocation'!$A$3:$F$983,6,0)</f>
        <v>129550751.4271604</v>
      </c>
      <c r="J163" s="166">
        <f>VLOOKUP(FINAL_DATASET!$D163,'R_E_P allocation'!$A$3:$G$983,7,0)</f>
        <v>109103896.9622934</v>
      </c>
      <c r="K163" s="166">
        <f>VLOOKUP(FINAL_DATASET!$D163,'R_E_P allocation'!$A$3:$T$984,8,0)</f>
        <v>107937356.92943254</v>
      </c>
      <c r="L163" s="166">
        <f>VLOOKUP(FINAL_DATASET!$D163,'R_E_P allocation'!$A$3:$T$984,9,0)</f>
        <v>90082813.648700833</v>
      </c>
      <c r="M163" s="166">
        <f>VLOOKUP($D163,'R_E_P allocation'!$A$3:$T$984,'R_E_P allocation'!J$984,0)</f>
        <v>87263675.235953718</v>
      </c>
      <c r="N163" s="166">
        <f>VLOOKUP($D163,'R_E_P allocation'!$A$3:$T$984,'R_E_P allocation'!K$984,0)</f>
        <v>101764415.92221043</v>
      </c>
      <c r="O163" s="166">
        <f>VLOOKUP($D163,'R_E_P allocation'!$A$3:$T$984,'R_E_P allocation'!L$984,0)</f>
        <v>89629159.19147715</v>
      </c>
      <c r="P163" s="166">
        <f>VLOOKUP($D163,'R_E_P allocation'!$A$3:$T$984,'R_E_P allocation'!M$984,0)</f>
        <v>97438496.63368468</v>
      </c>
      <c r="Q163" s="166">
        <f>VLOOKUP($D163,'R_E_P allocation'!$A$3:$T$984,'R_E_P allocation'!N$984,0)</f>
        <v>79357126.12434113</v>
      </c>
      <c r="R163" s="166">
        <f>VLOOKUP($D163,'R_E_P allocation'!$A$3:$T$984,'R_E_P allocation'!O$984,0)</f>
        <v>72681924.825192794</v>
      </c>
      <c r="S163" s="166">
        <f>VLOOKUP($D163,'R_E_P allocation'!$A$3:$T$984,'R_E_P allocation'!P$984,0)</f>
        <v>1117934.1981583375</v>
      </c>
      <c r="T163" s="166">
        <f>VLOOKUP($D163,'R_E_P allocation'!$A$3:$T$984,'R_E_P allocation'!Q$984,0)</f>
        <v>1798415.8839938473</v>
      </c>
      <c r="U163" s="166">
        <f>VLOOKUP($D163,'R_E_P allocation'!$A$3:$T$984,'R_E_P allocation'!R$984,0)</f>
        <v>2219666.4514158298</v>
      </c>
      <c r="V163" s="166">
        <f>VLOOKUP($D163,'R_E_P allocation'!$A$3:$T$984,'R_E_P allocation'!S$984,0)</f>
        <v>-226827.22861183662</v>
      </c>
      <c r="W163" s="166">
        <f>VLOOKUP($D163,'R_E_P allocation'!$A$3:$T$984,'R_E_P allocation'!T$984,0)</f>
        <v>1733608.1043904657</v>
      </c>
      <c r="X163" s="163">
        <v>110168</v>
      </c>
      <c r="Y163" s="162" t="s">
        <v>142</v>
      </c>
      <c r="Z163" s="162" t="s">
        <v>252</v>
      </c>
      <c r="AA163" s="162" t="s">
        <v>253</v>
      </c>
    </row>
    <row r="164" spans="1:27" ht="16.5" thickTop="1" thickBot="1">
      <c r="A164" s="161">
        <v>163</v>
      </c>
      <c r="B164" s="162" t="s">
        <v>7</v>
      </c>
      <c r="C164" s="163">
        <v>11</v>
      </c>
      <c r="D164" s="162" t="s">
        <v>254</v>
      </c>
      <c r="E164" s="162" t="str">
        <f>VLOOKUP(Table12[[#This Row],[BRANCH NAME]],'Branch Address-2'!$B$2:$D$981,2,0)</f>
        <v>Pirojpur Sadar, Pirojpur 8500</v>
      </c>
      <c r="F164" s="162" t="str">
        <f>VLOOKUP(Table12[[#This Row],[BRANCH NAME]],'Branch Address-2'!$B$2:$D$981,3,0)</f>
        <v>22.58112425409674, 89.96866340056137</v>
      </c>
      <c r="G164" s="164">
        <f>VLOOKUP(FINAL_DATASET!$D164,'R_E_P allocation'!$A$3:$D$983,4,0)</f>
        <v>19542.88</v>
      </c>
      <c r="H164" s="165">
        <f>VLOOKUP(FINAL_DATASET!$D164,'R_E_P allocation'!$A$3:$E$983,5,0)</f>
        <v>5.3624950364443359E-4</v>
      </c>
      <c r="I164" s="166">
        <f>VLOOKUP(FINAL_DATASET!$D164,'R_E_P allocation'!$A$3:$F$983,6,0)</f>
        <v>11113409.815405982</v>
      </c>
      <c r="J164" s="166">
        <f>VLOOKUP(FINAL_DATASET!$D164,'R_E_P allocation'!$A$3:$G$983,7,0)</f>
        <v>9359392.4083221462</v>
      </c>
      <c r="K164" s="166">
        <f>VLOOKUP(FINAL_DATASET!$D164,'R_E_P allocation'!$A$3:$T$984,8,0)</f>
        <v>9259321.6846216433</v>
      </c>
      <c r="L164" s="166">
        <f>VLOOKUP(FINAL_DATASET!$D164,'R_E_P allocation'!$A$3:$T$984,9,0)</f>
        <v>7727683.6635389272</v>
      </c>
      <c r="M164" s="166">
        <f>VLOOKUP($D164,'R_E_P allocation'!$A$3:$T$984,'R_E_P allocation'!J$984,0)</f>
        <v>7485846.0812627086</v>
      </c>
      <c r="N164" s="166">
        <f>VLOOKUP($D164,'R_E_P allocation'!$A$3:$T$984,'R_E_P allocation'!K$984,0)</f>
        <v>8729780.7717064749</v>
      </c>
      <c r="O164" s="166">
        <f>VLOOKUP($D164,'R_E_P allocation'!$A$3:$T$984,'R_E_P allocation'!L$984,0)</f>
        <v>7688767.2709887316</v>
      </c>
      <c r="P164" s="166">
        <f>VLOOKUP($D164,'R_E_P allocation'!$A$3:$T$984,'R_E_P allocation'!M$984,0)</f>
        <v>8358685.1713171061</v>
      </c>
      <c r="Q164" s="166">
        <f>VLOOKUP($D164,'R_E_P allocation'!$A$3:$T$984,'R_E_P allocation'!N$984,0)</f>
        <v>6807588.9539592927</v>
      </c>
      <c r="R164" s="166">
        <f>VLOOKUP($D164,'R_E_P allocation'!$A$3:$T$984,'R_E_P allocation'!O$984,0)</f>
        <v>6234962.0350064086</v>
      </c>
      <c r="S164" s="166">
        <f>VLOOKUP($D164,'R_E_P allocation'!$A$3:$T$984,'R_E_P allocation'!P$984,0)</f>
        <v>95901.110212983098</v>
      </c>
      <c r="T164" s="166">
        <f>VLOOKUP($D164,'R_E_P allocation'!$A$3:$T$984,'R_E_P allocation'!Q$984,0)</f>
        <v>154275.69903827715</v>
      </c>
      <c r="U164" s="166">
        <f>VLOOKUP($D164,'R_E_P allocation'!$A$3:$T$984,'R_E_P allocation'!R$984,0)</f>
        <v>190412.34926345918</v>
      </c>
      <c r="V164" s="166">
        <f>VLOOKUP($D164,'R_E_P allocation'!$A$3:$T$984,'R_E_P allocation'!S$984,0)</f>
        <v>-19458.196275098016</v>
      </c>
      <c r="W164" s="166">
        <f>VLOOKUP($D164,'R_E_P allocation'!$A$3:$T$984,'R_E_P allocation'!T$984,0)</f>
        <v>148716.21438824915</v>
      </c>
      <c r="X164" s="163">
        <v>110169</v>
      </c>
      <c r="Y164" s="162" t="s">
        <v>142</v>
      </c>
      <c r="Z164" s="162" t="s">
        <v>252</v>
      </c>
      <c r="AA164" s="162" t="s">
        <v>255</v>
      </c>
    </row>
    <row r="165" spans="1:27" ht="16.5" thickTop="1" thickBot="1">
      <c r="A165" s="161">
        <v>164</v>
      </c>
      <c r="B165" s="162" t="s">
        <v>7</v>
      </c>
      <c r="C165" s="163">
        <v>11</v>
      </c>
      <c r="D165" s="162" t="s">
        <v>256</v>
      </c>
      <c r="E165" s="162" t="str">
        <f>VLOOKUP(Table12[[#This Row],[BRANCH NAME]],'Branch Address-2'!$B$2:$D$981,2,0)</f>
        <v>Munsur Ali Plaza Salna Pachim Bazar Word Sadar Gazipur</v>
      </c>
      <c r="F165" s="162" t="str">
        <f>VLOOKUP(Table12[[#This Row],[BRANCH NAME]],'Branch Address-2'!$B$2:$D$981,3,0)</f>
        <v>24.00923544159172, 90.34959846229765</v>
      </c>
      <c r="G165" s="164">
        <f>VLOOKUP(FINAL_DATASET!$D165,'R_E_P allocation'!$A$3:$D$983,4,0)</f>
        <v>1820374</v>
      </c>
      <c r="H165" s="165">
        <f>VLOOKUP(FINAL_DATASET!$D165,'R_E_P allocation'!$A$3:$E$983,5,0)</f>
        <v>4.9950399017301035E-2</v>
      </c>
      <c r="I165" s="166">
        <f>VLOOKUP(FINAL_DATASET!$D165,'R_E_P allocation'!$A$3:$F$983,6,0)</f>
        <v>1035188379.5689195</v>
      </c>
      <c r="J165" s="166">
        <f>VLOOKUP(FINAL_DATASET!$D165,'R_E_P allocation'!$A$3:$G$983,7,0)</f>
        <v>871805721.36281943</v>
      </c>
      <c r="K165" s="166">
        <f>VLOOKUP(FINAL_DATASET!$D165,'R_E_P allocation'!$A$3:$T$984,8,0)</f>
        <v>862484365.2686522</v>
      </c>
      <c r="L165" s="166">
        <f>VLOOKUP(FINAL_DATASET!$D165,'R_E_P allocation'!$A$3:$T$984,9,0)</f>
        <v>719815831.71625721</v>
      </c>
      <c r="M165" s="166">
        <f>VLOOKUP($D165,'R_E_P allocation'!$A$3:$T$984,'R_E_P allocation'!J$984,0)</f>
        <v>697289221.15535283</v>
      </c>
      <c r="N165" s="166">
        <f>VLOOKUP($D165,'R_E_P allocation'!$A$3:$T$984,'R_E_P allocation'!K$984,0)</f>
        <v>813158855.93701661</v>
      </c>
      <c r="O165" s="166">
        <f>VLOOKUP($D165,'R_E_P allocation'!$A$3:$T$984,'R_E_P allocation'!L$984,0)</f>
        <v>716190859.90185881</v>
      </c>
      <c r="P165" s="166">
        <f>VLOOKUP($D165,'R_E_P allocation'!$A$3:$T$984,'R_E_P allocation'!M$984,0)</f>
        <v>778592160.42114592</v>
      </c>
      <c r="Q165" s="166">
        <f>VLOOKUP($D165,'R_E_P allocation'!$A$3:$T$984,'R_E_P allocation'!N$984,0)</f>
        <v>634111140.9615519</v>
      </c>
      <c r="R165" s="166">
        <f>VLOOKUP($D165,'R_E_P allocation'!$A$3:$T$984,'R_E_P allocation'!O$984,0)</f>
        <v>580772269.97826087</v>
      </c>
      <c r="S165" s="166">
        <f>VLOOKUP($D165,'R_E_P allocation'!$A$3:$T$984,'R_E_P allocation'!P$984,0)</f>
        <v>8932966.2569103874</v>
      </c>
      <c r="T165" s="166">
        <f>VLOOKUP($D165,'R_E_P allocation'!$A$3:$T$984,'R_E_P allocation'!Q$984,0)</f>
        <v>14370423.978508012</v>
      </c>
      <c r="U165" s="166">
        <f>VLOOKUP($D165,'R_E_P allocation'!$A$3:$T$984,'R_E_P allocation'!R$984,0)</f>
        <v>17736469.234735116</v>
      </c>
      <c r="V165" s="166">
        <f>VLOOKUP($D165,'R_E_P allocation'!$A$3:$T$984,'R_E_P allocation'!S$984,0)</f>
        <v>-1812485.9071992089</v>
      </c>
      <c r="W165" s="166">
        <f>VLOOKUP($D165,'R_E_P allocation'!$A$3:$T$984,'R_E_P allocation'!T$984,0)</f>
        <v>13852570.862165384</v>
      </c>
      <c r="X165" s="163">
        <v>110170</v>
      </c>
      <c r="Y165" s="162" t="s">
        <v>142</v>
      </c>
      <c r="Z165" s="162" t="s">
        <v>157</v>
      </c>
      <c r="AA165" s="162" t="s">
        <v>257</v>
      </c>
    </row>
    <row r="166" spans="1:27" ht="16.5" thickTop="1" thickBot="1">
      <c r="A166" s="161">
        <v>165</v>
      </c>
      <c r="B166" s="162" t="s">
        <v>7</v>
      </c>
      <c r="C166" s="163">
        <v>11</v>
      </c>
      <c r="D166" s="162" t="s">
        <v>258</v>
      </c>
      <c r="E166" s="162" t="str">
        <f>VLOOKUP(Table12[[#This Row],[BRANCH NAME]],'Branch Address-2'!$B$2:$D$981,2,0)</f>
        <v>Basurhat Road, Daganbhuiyan, Feni 3920</v>
      </c>
      <c r="F166" s="162" t="str">
        <f>VLOOKUP(Table12[[#This Row],[BRANCH NAME]],'Branch Address-2'!$B$2:$D$981,3,0)</f>
        <v>22.928365304204274, 91.31818146006083</v>
      </c>
      <c r="G166" s="164">
        <f>VLOOKUP(FINAL_DATASET!$D166,'R_E_P allocation'!$A$3:$D$983,4,0)</f>
        <v>101760.8</v>
      </c>
      <c r="H166" s="165">
        <f>VLOOKUP(FINAL_DATASET!$D166,'R_E_P allocation'!$A$3:$E$983,5,0)</f>
        <v>3.5835605543539373E-3</v>
      </c>
      <c r="I166" s="166">
        <f>VLOOKUP(FINAL_DATASET!$D166,'R_E_P allocation'!$A$3:$F$983,6,0)</f>
        <v>56723521.809868686</v>
      </c>
      <c r="J166" s="166">
        <f>VLOOKUP(FINAL_DATASET!$D166,'R_E_P allocation'!$A$3:$G$983,7,0)</f>
        <v>47770909.938426182</v>
      </c>
      <c r="K166" s="166">
        <f>VLOOKUP(FINAL_DATASET!$D166,'R_E_P allocation'!$A$3:$T$984,8,0)</f>
        <v>47260142.85859745</v>
      </c>
      <c r="L166" s="166">
        <f>VLOOKUP(FINAL_DATASET!$D166,'R_E_P allocation'!$A$3:$T$984,9,0)</f>
        <v>39442568.942329906</v>
      </c>
      <c r="M166" s="166">
        <f>VLOOKUP($D166,'R_E_P allocation'!$A$3:$T$984,'R_E_P allocation'!J$984,0)</f>
        <v>38208215.166077137</v>
      </c>
      <c r="N166" s="166">
        <f>VLOOKUP($D166,'R_E_P allocation'!$A$3:$T$984,'R_E_P allocation'!K$984,0)</f>
        <v>44557333.727837071</v>
      </c>
      <c r="O166" s="166">
        <f>VLOOKUP($D166,'R_E_P allocation'!$A$3:$T$984,'R_E_P allocation'!L$984,0)</f>
        <v>39243937.300174288</v>
      </c>
      <c r="P166" s="166">
        <f>VLOOKUP($D166,'R_E_P allocation'!$A$3:$T$984,'R_E_P allocation'!M$984,0)</f>
        <v>42663239.140138857</v>
      </c>
      <c r="Q166" s="166">
        <f>VLOOKUP($D166,'R_E_P allocation'!$A$3:$T$984,'R_E_P allocation'!N$984,0)</f>
        <v>34746349.402793504</v>
      </c>
      <c r="R166" s="166">
        <f>VLOOKUP($D166,'R_E_P allocation'!$A$3:$T$984,'R_E_P allocation'!O$984,0)</f>
        <v>31823626.668217979</v>
      </c>
      <c r="S166" s="166">
        <f>VLOOKUP($D166,'R_E_P allocation'!$A$3:$T$984,'R_E_P allocation'!P$984,0)</f>
        <v>489485.118169202</v>
      </c>
      <c r="T166" s="166">
        <f>VLOOKUP($D166,'R_E_P allocation'!$A$3:$T$984,'R_E_P allocation'!Q$984,0)</f>
        <v>787432.58140262938</v>
      </c>
      <c r="U166" s="166">
        <f>VLOOKUP($D166,'R_E_P allocation'!$A$3:$T$984,'R_E_P allocation'!R$984,0)</f>
        <v>971876.24911856069</v>
      </c>
      <c r="V166" s="166">
        <f>VLOOKUP($D166,'R_E_P allocation'!$A$3:$T$984,'R_E_P allocation'!S$984,0)</f>
        <v>-99315.821077809116</v>
      </c>
      <c r="W166" s="166">
        <f>VLOOKUP($D166,'R_E_P allocation'!$A$3:$T$984,'R_E_P allocation'!T$984,0)</f>
        <v>759056.63252325531</v>
      </c>
      <c r="X166" s="163">
        <v>110171</v>
      </c>
      <c r="Y166" s="162" t="s">
        <v>9</v>
      </c>
      <c r="Z166" s="162" t="s">
        <v>90</v>
      </c>
      <c r="AA166" s="162" t="s">
        <v>259</v>
      </c>
    </row>
    <row r="167" spans="1:27" ht="16.5" thickTop="1" thickBot="1">
      <c r="A167" s="161">
        <v>166</v>
      </c>
      <c r="B167" s="162" t="s">
        <v>7</v>
      </c>
      <c r="C167" s="163">
        <v>11</v>
      </c>
      <c r="D167" s="162" t="s">
        <v>90</v>
      </c>
      <c r="E167" s="162" t="str">
        <f>VLOOKUP(Table12[[#This Row],[BRANCH NAME]],'Branch Address-2'!$B$2:$D$981,2,0)</f>
        <v>Trunk Road, Feni 3900</v>
      </c>
      <c r="F167" s="162" t="str">
        <f>VLOOKUP(Table12[[#This Row],[BRANCH NAME]],'Branch Address-2'!$B$2:$D$981,3,0)</f>
        <v>23.011025408832623, 91.39835199856407</v>
      </c>
      <c r="G167" s="164">
        <f>VLOOKUP(FINAL_DATASET!$D167,'R_E_P allocation'!$A$3:$D$983,4,0)</f>
        <v>246070.08</v>
      </c>
      <c r="H167" s="165">
        <f>VLOOKUP(FINAL_DATASET!$D167,'R_E_P allocation'!$A$3:$E$983,5,0)</f>
        <v>8.6654884031446069E-3</v>
      </c>
      <c r="I167" s="166">
        <f>VLOOKUP(FINAL_DATASET!$D167,'R_E_P allocation'!$A$3:$F$983,6,0)</f>
        <v>137164424.31305704</v>
      </c>
      <c r="J167" s="166">
        <f>VLOOKUP(FINAL_DATASET!$D167,'R_E_P allocation'!$A$3:$G$983,7,0)</f>
        <v>115515912.12157655</v>
      </c>
      <c r="K167" s="166">
        <f>VLOOKUP(FINAL_DATASET!$D167,'R_E_P allocation'!$A$3:$T$984,8,0)</f>
        <v>114280814.75407529</v>
      </c>
      <c r="L167" s="166">
        <f>VLOOKUP(FINAL_DATASET!$D167,'R_E_P allocation'!$A$3:$T$984,9,0)</f>
        <v>95376963.37926428</v>
      </c>
      <c r="M167" s="166">
        <f>VLOOKUP($D167,'R_E_P allocation'!$A$3:$T$984,'R_E_P allocation'!J$984,0)</f>
        <v>92392144.741136223</v>
      </c>
      <c r="N167" s="166">
        <f>VLOOKUP($D167,'R_E_P allocation'!$A$3:$T$984,'R_E_P allocation'!K$984,0)</f>
        <v>107745091.18438108</v>
      </c>
      <c r="O167" s="166">
        <f>VLOOKUP($D167,'R_E_P allocation'!$A$3:$T$984,'R_E_P allocation'!L$984,0)</f>
        <v>94896647.736347109</v>
      </c>
      <c r="P167" s="166">
        <f>VLOOKUP($D167,'R_E_P allocation'!$A$3:$T$984,'R_E_P allocation'!M$984,0)</f>
        <v>103164938.4465639</v>
      </c>
      <c r="Q167" s="166">
        <f>VLOOKUP($D167,'R_E_P allocation'!$A$3:$T$984,'R_E_P allocation'!N$984,0)</f>
        <v>84020929.250294313</v>
      </c>
      <c r="R167" s="166">
        <f>VLOOKUP($D167,'R_E_P allocation'!$A$3:$T$984,'R_E_P allocation'!O$984,0)</f>
        <v>76953427.647370428</v>
      </c>
      <c r="S167" s="166">
        <f>VLOOKUP($D167,'R_E_P allocation'!$A$3:$T$984,'R_E_P allocation'!P$984,0)</f>
        <v>1183634.9771887111</v>
      </c>
      <c r="T167" s="166">
        <f>VLOOKUP($D167,'R_E_P allocation'!$A$3:$T$984,'R_E_P allocation'!Q$984,0)</f>
        <v>1904108.4415644486</v>
      </c>
      <c r="U167" s="166">
        <f>VLOOKUP($D167,'R_E_P allocation'!$A$3:$T$984,'R_E_P allocation'!R$984,0)</f>
        <v>2350115.8242732384</v>
      </c>
      <c r="V167" s="166">
        <f>VLOOKUP($D167,'R_E_P allocation'!$A$3:$T$984,'R_E_P allocation'!S$984,0)</f>
        <v>-240157.8214585791</v>
      </c>
      <c r="W167" s="166">
        <f>VLOOKUP($D167,'R_E_P allocation'!$A$3:$T$984,'R_E_P allocation'!T$984,0)</f>
        <v>1835491.9211477116</v>
      </c>
      <c r="X167" s="163">
        <v>110172</v>
      </c>
      <c r="Y167" s="162" t="s">
        <v>9</v>
      </c>
      <c r="Z167" s="162" t="s">
        <v>90</v>
      </c>
      <c r="AA167" s="162" t="s">
        <v>260</v>
      </c>
    </row>
    <row r="168" spans="1:27" ht="16.5" thickTop="1" thickBot="1">
      <c r="A168" s="161">
        <v>167</v>
      </c>
      <c r="B168" s="162" t="s">
        <v>7</v>
      </c>
      <c r="C168" s="163">
        <v>11</v>
      </c>
      <c r="D168" s="162" t="s">
        <v>261</v>
      </c>
      <c r="E168" s="162" t="str">
        <f>VLOOKUP(Table12[[#This Row],[BRANCH NAME]],'Branch Address-2'!$B$2:$D$981,2,0)</f>
        <v>Kamalapatty, Feni 3900</v>
      </c>
      <c r="F168" s="162" t="str">
        <f>VLOOKUP(Table12[[#This Row],[BRANCH NAME]],'Branch Address-2'!$B$2:$D$981,3,0)</f>
        <v>23.011163577456458, 91.39580926410373</v>
      </c>
      <c r="G168" s="164">
        <f>VLOOKUP(FINAL_DATASET!$D168,'R_E_P allocation'!$A$3:$D$983,4,0)</f>
        <v>266575.92</v>
      </c>
      <c r="H168" s="165">
        <f>VLOOKUP(FINAL_DATASET!$D168,'R_E_P allocation'!$A$3:$E$983,5,0)</f>
        <v>9.3876124367399897E-3</v>
      </c>
      <c r="I168" s="166">
        <f>VLOOKUP(FINAL_DATASET!$D168,'R_E_P allocation'!$A$3:$F$983,6,0)</f>
        <v>148594793.00581175</v>
      </c>
      <c r="J168" s="166">
        <f>VLOOKUP(FINAL_DATASET!$D168,'R_E_P allocation'!$A$3:$G$983,7,0)</f>
        <v>125142238.13170791</v>
      </c>
      <c r="K168" s="166">
        <f>VLOOKUP(FINAL_DATASET!$D168,'R_E_P allocation'!$A$3:$T$984,8,0)</f>
        <v>123804215.98358154</v>
      </c>
      <c r="L168" s="166">
        <f>VLOOKUP(FINAL_DATASET!$D168,'R_E_P allocation'!$A$3:$T$984,9,0)</f>
        <v>103325043.66086961</v>
      </c>
      <c r="M168" s="166">
        <f>VLOOKUP($D168,'R_E_P allocation'!$A$3:$T$984,'R_E_P allocation'!J$984,0)</f>
        <v>100091490.13623089</v>
      </c>
      <c r="N168" s="166">
        <f>VLOOKUP($D168,'R_E_P allocation'!$A$3:$T$984,'R_E_P allocation'!K$984,0)</f>
        <v>116723848.78307949</v>
      </c>
      <c r="O168" s="166">
        <f>VLOOKUP($D168,'R_E_P allocation'!$A$3:$T$984,'R_E_P allocation'!L$984,0)</f>
        <v>102804701.71437603</v>
      </c>
      <c r="P168" s="166">
        <f>VLOOKUP($D168,'R_E_P allocation'!$A$3:$T$984,'R_E_P allocation'!M$984,0)</f>
        <v>111762016.65044421</v>
      </c>
      <c r="Q168" s="166">
        <f>VLOOKUP($D168,'R_E_P allocation'!$A$3:$T$984,'R_E_P allocation'!N$984,0)</f>
        <v>91022673.354485497</v>
      </c>
      <c r="R168" s="166">
        <f>VLOOKUP($D168,'R_E_P allocation'!$A$3:$T$984,'R_E_P allocation'!O$984,0)</f>
        <v>83366213.284651279</v>
      </c>
      <c r="S168" s="166">
        <f>VLOOKUP($D168,'R_E_P allocation'!$A$3:$T$984,'R_E_P allocation'!P$984,0)</f>
        <v>1282271.2252877702</v>
      </c>
      <c r="T168" s="166">
        <f>VLOOKUP($D168,'R_E_P allocation'!$A$3:$T$984,'R_E_P allocation'!Q$984,0)</f>
        <v>2062784.1450281525</v>
      </c>
      <c r="U168" s="166">
        <f>VLOOKUP($D168,'R_E_P allocation'!$A$3:$T$984,'R_E_P allocation'!R$984,0)</f>
        <v>2545958.8096293411</v>
      </c>
      <c r="V168" s="166">
        <f>VLOOKUP($D168,'R_E_P allocation'!$A$3:$T$984,'R_E_P allocation'!S$984,0)</f>
        <v>-260170.97324679399</v>
      </c>
      <c r="W168" s="166">
        <f>VLOOKUP($D168,'R_E_P allocation'!$A$3:$T$984,'R_E_P allocation'!T$984,0)</f>
        <v>1988449.5812433539</v>
      </c>
      <c r="X168" s="163">
        <v>110173</v>
      </c>
      <c r="Y168" s="162" t="s">
        <v>9</v>
      </c>
      <c r="Z168" s="162" t="s">
        <v>90</v>
      </c>
      <c r="AA168" s="162" t="s">
        <v>260</v>
      </c>
    </row>
    <row r="169" spans="1:27" ht="16.5" thickTop="1" thickBot="1">
      <c r="A169" s="161">
        <v>168</v>
      </c>
      <c r="B169" s="162" t="s">
        <v>7</v>
      </c>
      <c r="C169" s="163">
        <v>11</v>
      </c>
      <c r="D169" s="162" t="s">
        <v>262</v>
      </c>
      <c r="E169" s="162" t="str">
        <f>VLOOKUP(Table12[[#This Row],[BRANCH NAME]],'Branch Address-2'!$B$2:$D$981,2,0)</f>
        <v>Main Road, Sonagazi, Feni 3930</v>
      </c>
      <c r="F169" s="162" t="str">
        <f>VLOOKUP(Table12[[#This Row],[BRANCH NAME]],'Branch Address-2'!$B$2:$D$981,3,0)</f>
        <v>22.856530634821397, 91.42252233903493</v>
      </c>
      <c r="G169" s="164">
        <f>VLOOKUP(FINAL_DATASET!$D169,'R_E_P allocation'!$A$3:$D$983,4,0)</f>
        <v>262547</v>
      </c>
      <c r="H169" s="165">
        <f>VLOOKUP(FINAL_DATASET!$D169,'R_E_P allocation'!$A$3:$E$983,5,0)</f>
        <v>9.2457318816672341E-3</v>
      </c>
      <c r="I169" s="166">
        <f>VLOOKUP(FINAL_DATASET!$D169,'R_E_P allocation'!$A$3:$F$983,6,0)</f>
        <v>146348991.7592589</v>
      </c>
      <c r="J169" s="166">
        <f>VLOOKUP(FINAL_DATASET!$D169,'R_E_P allocation'!$A$3:$G$983,7,0)</f>
        <v>123250889.25798517</v>
      </c>
      <c r="K169" s="166">
        <f>VLOOKUP(FINAL_DATASET!$D169,'R_E_P allocation'!$A$3:$T$984,8,0)</f>
        <v>121933089.43223898</v>
      </c>
      <c r="L169" s="166">
        <f>VLOOKUP(FINAL_DATASET!$D169,'R_E_P allocation'!$A$3:$T$984,9,0)</f>
        <v>101763430.98817903</v>
      </c>
      <c r="M169" s="166">
        <f>VLOOKUP($D169,'R_E_P allocation'!$A$3:$T$984,'R_E_P allocation'!J$984,0)</f>
        <v>98578748.075959042</v>
      </c>
      <c r="N169" s="166">
        <f>VLOOKUP($D169,'R_E_P allocation'!$A$3:$T$984,'R_E_P allocation'!K$984,0)</f>
        <v>114959732.02099864</v>
      </c>
      <c r="O169" s="166">
        <f>VLOOKUP($D169,'R_E_P allocation'!$A$3:$T$984,'R_E_P allocation'!L$984,0)</f>
        <v>101250953.27816662</v>
      </c>
      <c r="P169" s="166">
        <f>VLOOKUP($D169,'R_E_P allocation'!$A$3:$T$984,'R_E_P allocation'!M$984,0)</f>
        <v>110072891.00052314</v>
      </c>
      <c r="Q169" s="166">
        <f>VLOOKUP($D169,'R_E_P allocation'!$A$3:$T$984,'R_E_P allocation'!N$984,0)</f>
        <v>89646993.701456994</v>
      </c>
      <c r="R169" s="166">
        <f>VLOOKUP($D169,'R_E_P allocation'!$A$3:$T$984,'R_E_P allocation'!O$984,0)</f>
        <v>82106250.254131511</v>
      </c>
      <c r="S169" s="166">
        <f>VLOOKUP($D169,'R_E_P allocation'!$A$3:$T$984,'R_E_P allocation'!P$984,0)</f>
        <v>1262891.4996734445</v>
      </c>
      <c r="T169" s="166">
        <f>VLOOKUP($D169,'R_E_P allocation'!$A$3:$T$984,'R_E_P allocation'!Q$984,0)</f>
        <v>2031608.0646920635</v>
      </c>
      <c r="U169" s="166">
        <f>VLOOKUP($D169,'R_E_P allocation'!$A$3:$T$984,'R_E_P allocation'!R$984,0)</f>
        <v>2507480.2239893037</v>
      </c>
      <c r="V169" s="166">
        <f>VLOOKUP($D169,'R_E_P allocation'!$A$3:$T$984,'R_E_P allocation'!S$984,0)</f>
        <v>-256238.8550062062</v>
      </c>
      <c r="W169" s="166">
        <f>VLOOKUP($D169,'R_E_P allocation'!$A$3:$T$984,'R_E_P allocation'!T$984,0)</f>
        <v>1958396.9632617186</v>
      </c>
      <c r="X169" s="163">
        <v>110174</v>
      </c>
      <c r="Y169" s="162" t="s">
        <v>9</v>
      </c>
      <c r="Z169" s="162" t="s">
        <v>90</v>
      </c>
      <c r="AA169" s="162" t="s">
        <v>262</v>
      </c>
    </row>
    <row r="170" spans="1:27" ht="16.5" thickTop="1" thickBot="1">
      <c r="A170" s="161">
        <v>169</v>
      </c>
      <c r="B170" s="162" t="s">
        <v>7</v>
      </c>
      <c r="C170" s="163">
        <v>11</v>
      </c>
      <c r="D170" s="162" t="s">
        <v>263</v>
      </c>
      <c r="E170" s="162" t="str">
        <f>VLOOKUP(Table12[[#This Row],[BRANCH NAME]],'Branch Address-2'!$B$2:$D$981,2,0)</f>
        <v>Basurhat Road, Daganbhuiyan, Feni 3920</v>
      </c>
      <c r="F170" s="162" t="str">
        <f>VLOOKUP(Table12[[#This Row],[BRANCH NAME]],'Branch Address-2'!$B$2:$D$981,3,0)</f>
        <v>22.96192396607233, 91.2855544508715</v>
      </c>
      <c r="G170" s="164">
        <f>VLOOKUP(FINAL_DATASET!$D170,'R_E_P allocation'!$A$3:$D$983,4,0)</f>
        <v>152641.20000000001</v>
      </c>
      <c r="H170" s="165">
        <f>VLOOKUP(FINAL_DATASET!$D170,'R_E_P allocation'!$A$3:$E$983,5,0)</f>
        <v>5.3753408315309059E-3</v>
      </c>
      <c r="I170" s="166">
        <f>VLOOKUP(FINAL_DATASET!$D170,'R_E_P allocation'!$A$3:$F$983,6,0)</f>
        <v>85085282.71480304</v>
      </c>
      <c r="J170" s="166">
        <f>VLOOKUP(FINAL_DATASET!$D170,'R_E_P allocation'!$A$3:$G$983,7,0)</f>
        <v>71656364.90763928</v>
      </c>
      <c r="K170" s="166">
        <f>VLOOKUP(FINAL_DATASET!$D170,'R_E_P allocation'!$A$3:$T$984,8,0)</f>
        <v>70890214.287896186</v>
      </c>
      <c r="L170" s="166">
        <f>VLOOKUP(FINAL_DATASET!$D170,'R_E_P allocation'!$A$3:$T$984,9,0)</f>
        <v>59163853.413494863</v>
      </c>
      <c r="M170" s="166">
        <f>VLOOKUP($D170,'R_E_P allocation'!$A$3:$T$984,'R_E_P allocation'!J$984,0)</f>
        <v>57312322.749115705</v>
      </c>
      <c r="N170" s="166">
        <f>VLOOKUP($D170,'R_E_P allocation'!$A$3:$T$984,'R_E_P allocation'!K$984,0)</f>
        <v>66836000.591755606</v>
      </c>
      <c r="O170" s="166">
        <f>VLOOKUP($D170,'R_E_P allocation'!$A$3:$T$984,'R_E_P allocation'!L$984,0)</f>
        <v>58865905.950261429</v>
      </c>
      <c r="P170" s="166">
        <f>VLOOKUP($D170,'R_E_P allocation'!$A$3:$T$984,'R_E_P allocation'!M$984,0)</f>
        <v>63994858.710208282</v>
      </c>
      <c r="Q170" s="166">
        <f>VLOOKUP($D170,'R_E_P allocation'!$A$3:$T$984,'R_E_P allocation'!N$984,0)</f>
        <v>52119524.104190253</v>
      </c>
      <c r="R170" s="166">
        <f>VLOOKUP($D170,'R_E_P allocation'!$A$3:$T$984,'R_E_P allocation'!O$984,0)</f>
        <v>47735440.002326973</v>
      </c>
      <c r="S170" s="166">
        <f>VLOOKUP($D170,'R_E_P allocation'!$A$3:$T$984,'R_E_P allocation'!P$984,0)</f>
        <v>734227.67725380301</v>
      </c>
      <c r="T170" s="166">
        <f>VLOOKUP($D170,'R_E_P allocation'!$A$3:$T$984,'R_E_P allocation'!Q$984,0)</f>
        <v>1181148.8721039442</v>
      </c>
      <c r="U170" s="166">
        <f>VLOOKUP($D170,'R_E_P allocation'!$A$3:$T$984,'R_E_P allocation'!R$984,0)</f>
        <v>1457814.3736778409</v>
      </c>
      <c r="V170" s="166">
        <f>VLOOKUP($D170,'R_E_P allocation'!$A$3:$T$984,'R_E_P allocation'!S$984,0)</f>
        <v>-148973.73161671366</v>
      </c>
      <c r="W170" s="166">
        <f>VLOOKUP($D170,'R_E_P allocation'!$A$3:$T$984,'R_E_P allocation'!T$984,0)</f>
        <v>1138584.9487848831</v>
      </c>
      <c r="X170" s="163">
        <v>110175</v>
      </c>
      <c r="Y170" s="162" t="s">
        <v>9</v>
      </c>
      <c r="Z170" s="162" t="s">
        <v>90</v>
      </c>
      <c r="AA170" s="162" t="s">
        <v>259</v>
      </c>
    </row>
    <row r="171" spans="1:27" ht="16.5" thickTop="1" thickBot="1">
      <c r="A171" s="161">
        <v>170</v>
      </c>
      <c r="B171" s="162" t="s">
        <v>7</v>
      </c>
      <c r="C171" s="163">
        <v>11</v>
      </c>
      <c r="D171" s="162" t="s">
        <v>264</v>
      </c>
      <c r="E171" s="162" t="str">
        <f>VLOOKUP(Table12[[#This Row],[BRANCH NAME]],'Branch Address-2'!$B$2:$D$981,2,0)</f>
        <v>Main Road, Chhagalnaiya, Feni 3910</v>
      </c>
      <c r="F171" s="162" t="str">
        <f>VLOOKUP(Table12[[#This Row],[BRANCH NAME]],'Branch Address-2'!$B$2:$D$981,3,0)</f>
        <v>23.04045287697687, 91.51542084089222</v>
      </c>
      <c r="G171" s="164">
        <f>VLOOKUP(FINAL_DATASET!$D171,'R_E_P allocation'!$A$3:$D$983,4,0)</f>
        <v>187156</v>
      </c>
      <c r="H171" s="165">
        <f>VLOOKUP(FINAL_DATASET!$D171,'R_E_P allocation'!$A$3:$E$983,5,0)</f>
        <v>6.5907978230385911E-3</v>
      </c>
      <c r="I171" s="166">
        <f>VLOOKUP(FINAL_DATASET!$D171,'R_E_P allocation'!$A$3:$F$983,6,0)</f>
        <v>104324528.18617566</v>
      </c>
      <c r="J171" s="166">
        <f>VLOOKUP(FINAL_DATASET!$D171,'R_E_P allocation'!$A$3:$G$983,7,0)</f>
        <v>87859101.151289016</v>
      </c>
      <c r="K171" s="166">
        <f>VLOOKUP(FINAL_DATASET!$D171,'R_E_P allocation'!$A$3:$T$984,8,0)</f>
        <v>86919710.702388987</v>
      </c>
      <c r="L171" s="166">
        <f>VLOOKUP(FINAL_DATASET!$D171,'R_E_P allocation'!$A$3:$T$984,9,0)</f>
        <v>72541817.998391286</v>
      </c>
      <c r="M171" s="166">
        <f>VLOOKUP($D171,'R_E_P allocation'!$A$3:$T$984,'R_E_P allocation'!J$984,0)</f>
        <v>70271624.413549542</v>
      </c>
      <c r="N171" s="166">
        <f>VLOOKUP($D171,'R_E_P allocation'!$A$3:$T$984,'R_E_P allocation'!K$984,0)</f>
        <v>81948769.57695964</v>
      </c>
      <c r="O171" s="166">
        <f>VLOOKUP($D171,'R_E_P allocation'!$A$3:$T$984,'R_E_P allocation'!L$984,0)</f>
        <v>72176499.490485713</v>
      </c>
      <c r="P171" s="166">
        <f>VLOOKUP($D171,'R_E_P allocation'!$A$3:$T$984,'R_E_P allocation'!M$984,0)</f>
        <v>78465196.662288696</v>
      </c>
      <c r="Q171" s="166">
        <f>VLOOKUP($D171,'R_E_P allocation'!$A$3:$T$984,'R_E_P allocation'!N$984,0)</f>
        <v>63904644.704338223</v>
      </c>
      <c r="R171" s="166">
        <f>VLOOKUP($D171,'R_E_P allocation'!$A$3:$T$984,'R_E_P allocation'!O$984,0)</f>
        <v>58529243.802299157</v>
      </c>
      <c r="S171" s="166">
        <f>VLOOKUP($D171,'R_E_P allocation'!$A$3:$T$984,'R_E_P allocation'!P$984,0)</f>
        <v>900249.18019586289</v>
      </c>
      <c r="T171" s="166">
        <f>VLOOKUP($D171,'R_E_P allocation'!$A$3:$T$984,'R_E_P allocation'!Q$984,0)</f>
        <v>1448226.9420542144</v>
      </c>
      <c r="U171" s="166">
        <f>VLOOKUP($D171,'R_E_P allocation'!$A$3:$T$984,'R_E_P allocation'!R$984,0)</f>
        <v>1787451.2708236701</v>
      </c>
      <c r="V171" s="166">
        <f>VLOOKUP($D171,'R_E_P allocation'!$A$3:$T$984,'R_E_P allocation'!S$984,0)</f>
        <v>-182659.25395278379</v>
      </c>
      <c r="W171" s="166">
        <f>VLOOKUP($D171,'R_E_P allocation'!$A$3:$T$984,'R_E_P allocation'!T$984,0)</f>
        <v>1396038.5837819905</v>
      </c>
      <c r="X171" s="163">
        <v>110176</v>
      </c>
      <c r="Y171" s="162" t="s">
        <v>9</v>
      </c>
      <c r="Z171" s="162" t="s">
        <v>90</v>
      </c>
      <c r="AA171" s="162" t="s">
        <v>264</v>
      </c>
    </row>
    <row r="172" spans="1:27" ht="16.5" thickTop="1" thickBot="1">
      <c r="A172" s="161">
        <v>171</v>
      </c>
      <c r="B172" s="162" t="s">
        <v>7</v>
      </c>
      <c r="C172" s="163">
        <v>11</v>
      </c>
      <c r="D172" s="162" t="s">
        <v>91</v>
      </c>
      <c r="E172" s="162" t="str">
        <f>VLOOKUP(Table12[[#This Row],[BRANCH NAME]],'Branch Address-2'!$B$2:$D$981,2,0)</f>
        <v>Main Road, Parashuram, Feni 3940</v>
      </c>
      <c r="F172" s="162" t="str">
        <f>VLOOKUP(Table12[[#This Row],[BRANCH NAME]],'Branch Address-2'!$B$2:$D$981,3,0)</f>
        <v>23.02055368395664, 91.39719614776423</v>
      </c>
      <c r="G172" s="164">
        <f>VLOOKUP(FINAL_DATASET!$D172,'R_E_P allocation'!$A$3:$D$983,4,0)</f>
        <v>101072</v>
      </c>
      <c r="H172" s="165">
        <f>VLOOKUP(FINAL_DATASET!$D172,'R_E_P allocation'!$A$3:$E$983,5,0)</f>
        <v>3.5593040969573858E-3</v>
      </c>
      <c r="I172" s="166">
        <f>VLOOKUP(FINAL_DATASET!$D172,'R_E_P allocation'!$A$3:$F$983,6,0)</f>
        <v>56339570.801006362</v>
      </c>
      <c r="J172" s="166">
        <f>VLOOKUP(FINAL_DATASET!$D172,'R_E_P allocation'!$A$3:$G$983,7,0)</f>
        <v>47447557.500497356</v>
      </c>
      <c r="K172" s="166">
        <f>VLOOKUP(FINAL_DATASET!$D172,'R_E_P allocation'!$A$3:$T$984,8,0)</f>
        <v>46940247.708392248</v>
      </c>
      <c r="L172" s="166">
        <f>VLOOKUP(FINAL_DATASET!$D172,'R_E_P allocation'!$A$3:$T$984,9,0)</f>
        <v>39175589.501450151</v>
      </c>
      <c r="M172" s="166">
        <f>VLOOKUP($D172,'R_E_P allocation'!$A$3:$T$984,'R_E_P allocation'!J$984,0)</f>
        <v>37949590.837196134</v>
      </c>
      <c r="N172" s="166">
        <f>VLOOKUP($D172,'R_E_P allocation'!$A$3:$T$984,'R_E_P allocation'!K$984,0)</f>
        <v>44255733.39183604</v>
      </c>
      <c r="O172" s="166">
        <f>VLOOKUP($D172,'R_E_P allocation'!$A$3:$T$984,'R_E_P allocation'!L$984,0)</f>
        <v>38978302.360075936</v>
      </c>
      <c r="P172" s="166">
        <f>VLOOKUP($D172,'R_E_P allocation'!$A$3:$T$984,'R_E_P allocation'!M$984,0)</f>
        <v>42374459.579446256</v>
      </c>
      <c r="Q172" s="166">
        <f>VLOOKUP($D172,'R_E_P allocation'!$A$3:$T$984,'R_E_P allocation'!N$984,0)</f>
        <v>34511157.801817052</v>
      </c>
      <c r="R172" s="166">
        <f>VLOOKUP($D172,'R_E_P allocation'!$A$3:$T$984,'R_E_P allocation'!O$984,0)</f>
        <v>31608218.435882263</v>
      </c>
      <c r="S172" s="166">
        <f>VLOOKUP($D172,'R_E_P allocation'!$A$3:$T$984,'R_E_P allocation'!P$984,0)</f>
        <v>486171.88410073018</v>
      </c>
      <c r="T172" s="166">
        <f>VLOOKUP($D172,'R_E_P allocation'!$A$3:$T$984,'R_E_P allocation'!Q$984,0)</f>
        <v>782102.59616204433</v>
      </c>
      <c r="U172" s="166">
        <f>VLOOKUP($D172,'R_E_P allocation'!$A$3:$T$984,'R_E_P allocation'!R$984,0)</f>
        <v>965297.79886666732</v>
      </c>
      <c r="V172" s="166">
        <f>VLOOKUP($D172,'R_E_P allocation'!$A$3:$T$984,'R_E_P allocation'!S$984,0)</f>
        <v>-98643.570687104686</v>
      </c>
      <c r="W172" s="166">
        <f>VLOOKUP($D172,'R_E_P allocation'!$A$3:$T$984,'R_E_P allocation'!T$984,0)</f>
        <v>753918.71882287157</v>
      </c>
      <c r="X172" s="163">
        <v>110177</v>
      </c>
      <c r="Y172" s="162" t="s">
        <v>9</v>
      </c>
      <c r="Z172" s="162" t="s">
        <v>90</v>
      </c>
      <c r="AA172" s="162" t="s">
        <v>91</v>
      </c>
    </row>
    <row r="173" spans="1:27" ht="16.5" thickTop="1" thickBot="1">
      <c r="A173" s="161">
        <v>172</v>
      </c>
      <c r="B173" s="162" t="s">
        <v>7</v>
      </c>
      <c r="C173" s="163">
        <v>11</v>
      </c>
      <c r="D173" s="162" t="s">
        <v>265</v>
      </c>
      <c r="E173" s="162" t="str">
        <f>VLOOKUP(Table12[[#This Row],[BRANCH NAME]],'Branch Address-2'!$B$2:$D$981,2,0)</f>
        <v>Shah Khalilur Rahman Rd</v>
      </c>
      <c r="F173" s="162" t="str">
        <f>VLOOKUP(Table12[[#This Row],[BRANCH NAME]],'Branch Address-2'!$B$2:$D$981,3,0)</f>
        <v>23.884903239089613, 89.99394083905602</v>
      </c>
      <c r="G173" s="164">
        <f>VLOOKUP(FINAL_DATASET!$D173,'R_E_P allocation'!$A$3:$D$983,4,0)</f>
        <v>65485.08</v>
      </c>
      <c r="H173" s="165">
        <f>VLOOKUP(FINAL_DATASET!$D173,'R_E_P allocation'!$A$3:$E$983,5,0)</f>
        <v>1.7968867252992405E-3</v>
      </c>
      <c r="I173" s="166">
        <f>VLOOKUP(FINAL_DATASET!$D173,'R_E_P allocation'!$A$3:$F$983,6,0)</f>
        <v>37239267.233624004</v>
      </c>
      <c r="J173" s="166">
        <f>VLOOKUP(FINAL_DATASET!$D173,'R_E_P allocation'!$A$3:$G$983,7,0)</f>
        <v>31361834.110958483</v>
      </c>
      <c r="K173" s="166">
        <f>VLOOKUP(FINAL_DATASET!$D173,'R_E_P allocation'!$A$3:$T$984,8,0)</f>
        <v>31026513.045323055</v>
      </c>
      <c r="L173" s="166">
        <f>VLOOKUP(FINAL_DATASET!$D173,'R_E_P allocation'!$A$3:$T$984,9,0)</f>
        <v>25894237.846291829</v>
      </c>
      <c r="M173" s="166">
        <f>VLOOKUP($D173,'R_E_P allocation'!$A$3:$T$984,'R_E_P allocation'!J$984,0)</f>
        <v>25083878.604339533</v>
      </c>
      <c r="N173" s="166">
        <f>VLOOKUP($D173,'R_E_P allocation'!$A$3:$T$984,'R_E_P allocation'!K$984,0)</f>
        <v>29252105.739668883</v>
      </c>
      <c r="O173" s="166">
        <f>VLOOKUP($D173,'R_E_P allocation'!$A$3:$T$984,'R_E_P allocation'!L$984,0)</f>
        <v>25763835.209655829</v>
      </c>
      <c r="P173" s="166">
        <f>VLOOKUP($D173,'R_E_P allocation'!$A$3:$T$984,'R_E_P allocation'!M$984,0)</f>
        <v>28008623.454604153</v>
      </c>
      <c r="Q173" s="166">
        <f>VLOOKUP($D173,'R_E_P allocation'!$A$3:$T$984,'R_E_P allocation'!N$984,0)</f>
        <v>22811146.937254928</v>
      </c>
      <c r="R173" s="166">
        <f>VLOOKUP($D173,'R_E_P allocation'!$A$3:$T$984,'R_E_P allocation'!O$984,0)</f>
        <v>20892365.28389661</v>
      </c>
      <c r="S173" s="166">
        <f>VLOOKUP($D173,'R_E_P allocation'!$A$3:$T$984,'R_E_P allocation'!P$984,0)</f>
        <v>321349.35456729069</v>
      </c>
      <c r="T173" s="166">
        <f>VLOOKUP($D173,'R_E_P allocation'!$A$3:$T$984,'R_E_P allocation'!Q$984,0)</f>
        <v>516953.30952129368</v>
      </c>
      <c r="U173" s="166">
        <f>VLOOKUP($D173,'R_E_P allocation'!$A$3:$T$984,'R_E_P allocation'!R$984,0)</f>
        <v>638041.47211186704</v>
      </c>
      <c r="V173" s="166">
        <f>VLOOKUP($D173,'R_E_P allocation'!$A$3:$T$984,'R_E_P allocation'!S$984,0)</f>
        <v>-65201.318318001009</v>
      </c>
      <c r="W173" s="166">
        <f>VLOOKUP($D173,'R_E_P allocation'!$A$3:$T$984,'R_E_P allocation'!T$984,0)</f>
        <v>498324.36143043631</v>
      </c>
      <c r="X173" s="163">
        <v>110178</v>
      </c>
      <c r="Y173" s="162" t="s">
        <v>142</v>
      </c>
      <c r="Z173" s="162" t="s">
        <v>170</v>
      </c>
      <c r="AA173" s="162" t="s">
        <v>171</v>
      </c>
    </row>
    <row r="174" spans="1:27" ht="16.5" thickTop="1" thickBot="1">
      <c r="A174" s="161">
        <v>173</v>
      </c>
      <c r="B174" s="162" t="s">
        <v>7</v>
      </c>
      <c r="C174" s="163">
        <v>11</v>
      </c>
      <c r="D174" s="162" t="s">
        <v>266</v>
      </c>
      <c r="E174" s="162" t="str">
        <f>VLOOKUP(Table12[[#This Row],[BRANCH NAME]],'Branch Address-2'!$B$2:$D$981,2,0)</f>
        <v>Mukshudpur, Gopalganj</v>
      </c>
      <c r="F174" s="162" t="str">
        <f>VLOOKUP(Table12[[#This Row],[BRANCH NAME]],'Branch Address-2'!$B$2:$D$981,3,0)</f>
        <v>23.30636900851173, 89.92133533406331</v>
      </c>
      <c r="G174" s="164">
        <f>VLOOKUP(FINAL_DATASET!$D174,'R_E_P allocation'!$A$3:$D$983,4,0)</f>
        <v>57881.2</v>
      </c>
      <c r="H174" s="165">
        <f>VLOOKUP(FINAL_DATASET!$D174,'R_E_P allocation'!$A$3:$E$983,5,0)</f>
        <v>1.5882390297819046E-3</v>
      </c>
      <c r="I174" s="166">
        <f>VLOOKUP(FINAL_DATASET!$D174,'R_E_P allocation'!$A$3:$F$983,6,0)</f>
        <v>32915184.261862975</v>
      </c>
      <c r="J174" s="166">
        <f>VLOOKUP(FINAL_DATASET!$D174,'R_E_P allocation'!$A$3:$G$983,7,0)</f>
        <v>27720216.460653484</v>
      </c>
      <c r="K174" s="166">
        <f>VLOOKUP(FINAL_DATASET!$D174,'R_E_P allocation'!$A$3:$T$984,8,0)</f>
        <v>27423831.609871332</v>
      </c>
      <c r="L174" s="166">
        <f>VLOOKUP(FINAL_DATASET!$D174,'R_E_P allocation'!$A$3:$T$984,9,0)</f>
        <v>22887496.810399968</v>
      </c>
      <c r="M174" s="166">
        <f>VLOOKUP($D174,'R_E_P allocation'!$A$3:$T$984,'R_E_P allocation'!J$984,0)</f>
        <v>22171233.421009753</v>
      </c>
      <c r="N174" s="166">
        <f>VLOOKUP($D174,'R_E_P allocation'!$A$3:$T$984,'R_E_P allocation'!K$984,0)</f>
        <v>25855461.77448241</v>
      </c>
      <c r="O174" s="166">
        <f>VLOOKUP($D174,'R_E_P allocation'!$A$3:$T$984,'R_E_P allocation'!L$984,0)</f>
        <v>22772236.035095796</v>
      </c>
      <c r="P174" s="166">
        <f>VLOOKUP($D174,'R_E_P allocation'!$A$3:$T$984,'R_E_P allocation'!M$984,0)</f>
        <v>24756367.952831909</v>
      </c>
      <c r="Q174" s="166">
        <f>VLOOKUP($D174,'R_E_P allocation'!$A$3:$T$984,'R_E_P allocation'!N$984,0)</f>
        <v>20162402.765708461</v>
      </c>
      <c r="R174" s="166">
        <f>VLOOKUP($D174,'R_E_P allocation'!$A$3:$T$984,'R_E_P allocation'!O$984,0)</f>
        <v>18466422.786232781</v>
      </c>
      <c r="S174" s="166">
        <f>VLOOKUP($D174,'R_E_P allocation'!$A$3:$T$984,'R_E_P allocation'!P$984,0)</f>
        <v>284035.48199956794</v>
      </c>
      <c r="T174" s="166">
        <f>VLOOKUP($D174,'R_E_P allocation'!$A$3:$T$984,'R_E_P allocation'!Q$984,0)</f>
        <v>456926.64495582669</v>
      </c>
      <c r="U174" s="166">
        <f>VLOOKUP($D174,'R_E_P allocation'!$A$3:$T$984,'R_E_P allocation'!R$984,0)</f>
        <v>563954.50773827254</v>
      </c>
      <c r="V174" s="166">
        <f>VLOOKUP($D174,'R_E_P allocation'!$A$3:$T$984,'R_E_P allocation'!S$984,0)</f>
        <v>-57630.387652086247</v>
      </c>
      <c r="W174" s="166">
        <f>VLOOKUP($D174,'R_E_P allocation'!$A$3:$T$984,'R_E_P allocation'!T$984,0)</f>
        <v>440460.8199123735</v>
      </c>
      <c r="X174" s="163">
        <v>110179</v>
      </c>
      <c r="Y174" s="162" t="s">
        <v>142</v>
      </c>
      <c r="Z174" s="162" t="s">
        <v>150</v>
      </c>
      <c r="AA174" s="162" t="s">
        <v>151</v>
      </c>
    </row>
    <row r="175" spans="1:27" ht="16.5" thickTop="1" thickBot="1">
      <c r="A175" s="161">
        <v>174</v>
      </c>
      <c r="B175" s="162" t="s">
        <v>7</v>
      </c>
      <c r="C175" s="163">
        <v>11</v>
      </c>
      <c r="D175" s="162" t="s">
        <v>267</v>
      </c>
      <c r="E175" s="162" t="str">
        <f>VLOOKUP(Table12[[#This Row],[BRANCH NAME]],'Branch Address-2'!$B$2:$D$981,2,0)</f>
        <v>Khan Mansion, Habiganj 3310</v>
      </c>
      <c r="F175" s="162" t="str">
        <f>VLOOKUP(Table12[[#This Row],[BRANCH NAME]],'Branch Address-2'!$B$2:$D$981,3,0)</f>
        <v>24.36045482470826, 91.42098933721246</v>
      </c>
      <c r="G175" s="164">
        <f>VLOOKUP(FINAL_DATASET!$D175,'R_E_P allocation'!$A$3:$D$983,4,0)</f>
        <v>151382.78</v>
      </c>
      <c r="H175" s="165">
        <f>VLOOKUP(FINAL_DATASET!$D175,'R_E_P allocation'!$A$3:$E$983,5,0)</f>
        <v>1.9636681164622107E-2</v>
      </c>
      <c r="I175" s="166">
        <f>VLOOKUP(FINAL_DATASET!$D175,'R_E_P allocation'!$A$3:$F$983,6,0)</f>
        <v>100938151.66649038</v>
      </c>
      <c r="J175" s="166">
        <f>VLOOKUP(FINAL_DATASET!$D175,'R_E_P allocation'!$A$3:$G$983,7,0)</f>
        <v>85007192.761649102</v>
      </c>
      <c r="K175" s="166">
        <f>VLOOKUP(FINAL_DATASET!$D175,'R_E_P allocation'!$A$3:$T$984,8,0)</f>
        <v>84098294.947743729</v>
      </c>
      <c r="L175" s="166">
        <f>VLOOKUP(FINAL_DATASET!$D175,'R_E_P allocation'!$A$3:$T$984,9,0)</f>
        <v>70187108.962692156</v>
      </c>
      <c r="M175" s="166">
        <f>VLOOKUP($D175,'R_E_P allocation'!$A$3:$T$984,'R_E_P allocation'!J$984,0)</f>
        <v>67990605.912420854</v>
      </c>
      <c r="N175" s="166">
        <f>VLOOKUP($D175,'R_E_P allocation'!$A$3:$T$984,'R_E_P allocation'!K$984,0)</f>
        <v>79288710.682494491</v>
      </c>
      <c r="O175" s="166">
        <f>VLOOKUP($D175,'R_E_P allocation'!$A$3:$T$984,'R_E_P allocation'!L$984,0)</f>
        <v>69833648.701728955</v>
      </c>
      <c r="P175" s="166">
        <f>VLOOKUP($D175,'R_E_P allocation'!$A$3:$T$984,'R_E_P allocation'!M$984,0)</f>
        <v>75918214.622595429</v>
      </c>
      <c r="Q175" s="166">
        <f>VLOOKUP($D175,'R_E_P allocation'!$A$3:$T$984,'R_E_P allocation'!N$984,0)</f>
        <v>61830298.507062256</v>
      </c>
      <c r="R175" s="166">
        <f>VLOOKUP($D175,'R_E_P allocation'!$A$3:$T$984,'R_E_P allocation'!O$984,0)</f>
        <v>56629383.238603778</v>
      </c>
      <c r="S175" s="166">
        <f>VLOOKUP($D175,'R_E_P allocation'!$A$3:$T$984,'R_E_P allocation'!P$984,0)</f>
        <v>871027.07165930909</v>
      </c>
      <c r="T175" s="166">
        <f>VLOOKUP($D175,'R_E_P allocation'!$A$3:$T$984,'R_E_P allocation'!Q$984,0)</f>
        <v>1401217.463104106</v>
      </c>
      <c r="U175" s="166">
        <f>VLOOKUP($D175,'R_E_P allocation'!$A$3:$T$984,'R_E_P allocation'!R$984,0)</f>
        <v>1729430.5625699325</v>
      </c>
      <c r="V175" s="166">
        <f>VLOOKUP($D175,'R_E_P allocation'!$A$3:$T$984,'R_E_P allocation'!S$984,0)</f>
        <v>-176730.13048159896</v>
      </c>
      <c r="W175" s="166">
        <f>VLOOKUP($D175,'R_E_P allocation'!$A$3:$T$984,'R_E_P allocation'!T$984,0)</f>
        <v>1350723.1401093635</v>
      </c>
      <c r="X175" s="163">
        <v>110181</v>
      </c>
      <c r="Y175" s="162" t="s">
        <v>268</v>
      </c>
      <c r="Z175" s="162" t="s">
        <v>269</v>
      </c>
      <c r="AA175" s="162" t="s">
        <v>270</v>
      </c>
    </row>
    <row r="176" spans="1:27" ht="16.5" thickTop="1" thickBot="1">
      <c r="A176" s="161">
        <v>175</v>
      </c>
      <c r="B176" s="162" t="s">
        <v>7</v>
      </c>
      <c r="C176" s="163">
        <v>11</v>
      </c>
      <c r="D176" s="162" t="s">
        <v>269</v>
      </c>
      <c r="E176" s="162" t="str">
        <f>VLOOKUP(Table12[[#This Row],[BRANCH NAME]],'Branch Address-2'!$B$2:$D$981,2,0)</f>
        <v>Ashraf Jahan Complex, Habiganj 3310</v>
      </c>
      <c r="F176" s="162" t="str">
        <f>VLOOKUP(Table12[[#This Row],[BRANCH NAME]],'Branch Address-2'!$B$2:$D$981,3,0)</f>
        <v>24.382493073100644, 91.41342924092024</v>
      </c>
      <c r="G176" s="164">
        <f>VLOOKUP(FINAL_DATASET!$D176,'R_E_P allocation'!$A$3:$D$983,4,0)</f>
        <v>177710.22</v>
      </c>
      <c r="H176" s="165">
        <f>VLOOKUP(FINAL_DATASET!$D176,'R_E_P allocation'!$A$3:$E$983,5,0)</f>
        <v>2.3051756149773776E-2</v>
      </c>
      <c r="I176" s="166">
        <f>VLOOKUP(FINAL_DATASET!$D176,'R_E_P allocation'!$A$3:$F$983,6,0)</f>
        <v>118492612.82588001</v>
      </c>
      <c r="J176" s="166">
        <f>VLOOKUP(FINAL_DATASET!$D176,'R_E_P allocation'!$A$3:$G$983,7,0)</f>
        <v>99791052.372370675</v>
      </c>
      <c r="K176" s="166">
        <f>VLOOKUP(FINAL_DATASET!$D176,'R_E_P allocation'!$A$3:$T$984,8,0)</f>
        <v>98724085.373438284</v>
      </c>
      <c r="L176" s="166">
        <f>VLOOKUP(FINAL_DATASET!$D176,'R_E_P allocation'!$A$3:$T$984,9,0)</f>
        <v>82393562.695334271</v>
      </c>
      <c r="M176" s="166">
        <f>VLOOKUP($D176,'R_E_P allocation'!$A$3:$T$984,'R_E_P allocation'!J$984,0)</f>
        <v>79815059.114581004</v>
      </c>
      <c r="N176" s="166">
        <f>VLOOKUP($D176,'R_E_P allocation'!$A$3:$T$984,'R_E_P allocation'!K$984,0)</f>
        <v>93078051.670754403</v>
      </c>
      <c r="O176" s="166">
        <f>VLOOKUP($D176,'R_E_P allocation'!$A$3:$T$984,'R_E_P allocation'!L$984,0)</f>
        <v>81978631.084638342</v>
      </c>
      <c r="P176" s="166">
        <f>VLOOKUP($D176,'R_E_P allocation'!$A$3:$T$984,'R_E_P allocation'!M$984,0)</f>
        <v>89121382.383046806</v>
      </c>
      <c r="Q176" s="166">
        <f>VLOOKUP($D176,'R_E_P allocation'!$A$3:$T$984,'R_E_P allocation'!N$984,0)</f>
        <v>72583393.899594828</v>
      </c>
      <c r="R176" s="166">
        <f>VLOOKUP($D176,'R_E_P allocation'!$A$3:$T$984,'R_E_P allocation'!O$984,0)</f>
        <v>66477971.627926163</v>
      </c>
      <c r="S176" s="166">
        <f>VLOOKUP($D176,'R_E_P allocation'!$A$3:$T$984,'R_E_P allocation'!P$984,0)</f>
        <v>1022510.0406435366</v>
      </c>
      <c r="T176" s="166">
        <f>VLOOKUP($D176,'R_E_P allocation'!$A$3:$T$984,'R_E_P allocation'!Q$984,0)</f>
        <v>1644907.4566874285</v>
      </c>
      <c r="U176" s="166">
        <f>VLOOKUP($D176,'R_E_P allocation'!$A$3:$T$984,'R_E_P allocation'!R$984,0)</f>
        <v>2030201.0951907902</v>
      </c>
      <c r="V176" s="166">
        <f>VLOOKUP($D176,'R_E_P allocation'!$A$3:$T$984,'R_E_P allocation'!S$984,0)</f>
        <v>-207465.80534796399</v>
      </c>
      <c r="W176" s="166">
        <f>VLOOKUP($D176,'R_E_P allocation'!$A$3:$T$984,'R_E_P allocation'!T$984,0)</f>
        <v>1585631.5123022962</v>
      </c>
      <c r="X176" s="163">
        <v>110182</v>
      </c>
      <c r="Y176" s="162" t="s">
        <v>268</v>
      </c>
      <c r="Z176" s="162" t="s">
        <v>269</v>
      </c>
      <c r="AA176" s="162" t="s">
        <v>270</v>
      </c>
    </row>
    <row r="177" spans="1:27" ht="16.5" thickTop="1" thickBot="1">
      <c r="A177" s="161">
        <v>176</v>
      </c>
      <c r="B177" s="162" t="s">
        <v>7</v>
      </c>
      <c r="C177" s="163">
        <v>11</v>
      </c>
      <c r="D177" s="162" t="s">
        <v>271</v>
      </c>
      <c r="E177" s="162" t="str">
        <f>VLOOKUP(Table12[[#This Row],[BRANCH NAME]],'Branch Address-2'!$B$2:$D$981,2,0)</f>
        <v>Osmani Road, Nabiganj, Habiganj 3370</v>
      </c>
      <c r="F177" s="162" t="str">
        <f>VLOOKUP(Table12[[#This Row],[BRANCH NAME]],'Branch Address-2'!$B$2:$D$981,3,0)</f>
        <v>24.679236302016715, 91.63771297954696</v>
      </c>
      <c r="G177" s="164">
        <f>VLOOKUP(FINAL_DATASET!$D177,'R_E_P allocation'!$A$3:$D$983,4,0)</f>
        <v>155330.54999999999</v>
      </c>
      <c r="H177" s="165">
        <f>VLOOKUP(FINAL_DATASET!$D177,'R_E_P allocation'!$A$3:$E$983,5,0)</f>
        <v>2.014876781543708E-2</v>
      </c>
      <c r="I177" s="166">
        <f>VLOOKUP(FINAL_DATASET!$D177,'R_E_P allocation'!$A$3:$F$983,6,0)</f>
        <v>103570423.362151</v>
      </c>
      <c r="J177" s="166">
        <f>VLOOKUP(FINAL_DATASET!$D177,'R_E_P allocation'!$A$3:$G$983,7,0)</f>
        <v>87224015.873027116</v>
      </c>
      <c r="K177" s="166">
        <f>VLOOKUP(FINAL_DATASET!$D177,'R_E_P allocation'!$A$3:$T$984,8,0)</f>
        <v>86291415.762712598</v>
      </c>
      <c r="L177" s="166">
        <f>VLOOKUP(FINAL_DATASET!$D177,'R_E_P allocation'!$A$3:$T$984,9,0)</f>
        <v>72017452.963176534</v>
      </c>
      <c r="M177" s="166">
        <f>VLOOKUP($D177,'R_E_P allocation'!$A$3:$T$984,'R_E_P allocation'!J$984,0)</f>
        <v>69763669.363249779</v>
      </c>
      <c r="N177" s="166">
        <f>VLOOKUP($D177,'R_E_P allocation'!$A$3:$T$984,'R_E_P allocation'!K$984,0)</f>
        <v>81356406.845631614</v>
      </c>
      <c r="O177" s="166">
        <f>VLOOKUP($D177,'R_E_P allocation'!$A$3:$T$984,'R_E_P allocation'!L$984,0)</f>
        <v>71654775.142498672</v>
      </c>
      <c r="P177" s="166">
        <f>VLOOKUP($D177,'R_E_P allocation'!$A$3:$T$984,'R_E_P allocation'!M$984,0)</f>
        <v>77898014.769881949</v>
      </c>
      <c r="Q177" s="166">
        <f>VLOOKUP($D177,'R_E_P allocation'!$A$3:$T$984,'R_E_P allocation'!N$984,0)</f>
        <v>63442713.060006946</v>
      </c>
      <c r="R177" s="166">
        <f>VLOOKUP($D177,'R_E_P allocation'!$A$3:$T$984,'R_E_P allocation'!O$984,0)</f>
        <v>58106167.984318323</v>
      </c>
      <c r="S177" s="166">
        <f>VLOOKUP($D177,'R_E_P allocation'!$A$3:$T$984,'R_E_P allocation'!P$984,0)</f>
        <v>893741.7723847446</v>
      </c>
      <c r="T177" s="166">
        <f>VLOOKUP($D177,'R_E_P allocation'!$A$3:$T$984,'R_E_P allocation'!Q$984,0)</f>
        <v>1437758.5034015458</v>
      </c>
      <c r="U177" s="166">
        <f>VLOOKUP($D177,'R_E_P allocation'!$A$3:$T$984,'R_E_P allocation'!R$984,0)</f>
        <v>1774530.7654595657</v>
      </c>
      <c r="V177" s="166">
        <f>VLOOKUP($D177,'R_E_P allocation'!$A$3:$T$984,'R_E_P allocation'!S$984,0)</f>
        <v>-181338.91033893373</v>
      </c>
      <c r="W177" s="166">
        <f>VLOOKUP($D177,'R_E_P allocation'!$A$3:$T$984,'R_E_P allocation'!T$984,0)</f>
        <v>1385947.3861618505</v>
      </c>
      <c r="X177" s="163">
        <v>110183</v>
      </c>
      <c r="Y177" s="162" t="s">
        <v>268</v>
      </c>
      <c r="Z177" s="162" t="s">
        <v>269</v>
      </c>
      <c r="AA177" s="162" t="s">
        <v>272</v>
      </c>
    </row>
    <row r="178" spans="1:27" ht="16.5" thickTop="1" thickBot="1">
      <c r="A178" s="161">
        <v>177</v>
      </c>
      <c r="B178" s="162" t="s">
        <v>7</v>
      </c>
      <c r="C178" s="163">
        <v>11</v>
      </c>
      <c r="D178" s="162" t="s">
        <v>273</v>
      </c>
      <c r="E178" s="162" t="str">
        <f>VLOOKUP(Table12[[#This Row],[BRANCH NAME]],'Branch Address-2'!$B$2:$D$981,2,0)</f>
        <v>Osmani Road, Nabiganj, Habiganj 3370</v>
      </c>
      <c r="F178" s="162" t="str">
        <f>VLOOKUP(Table12[[#This Row],[BRANCH NAME]],'Branch Address-2'!$B$2:$D$981,3,0)</f>
        <v>24.679021826930647, 91.63699414751945</v>
      </c>
      <c r="G178" s="164">
        <f>VLOOKUP(FINAL_DATASET!$D178,'R_E_P allocation'!$A$3:$D$983,4,0)</f>
        <v>189848.45</v>
      </c>
      <c r="H178" s="165">
        <f>VLOOKUP(FINAL_DATASET!$D178,'R_E_P allocation'!$A$3:$E$983,5,0)</f>
        <v>2.46262717744231E-2</v>
      </c>
      <c r="I178" s="166">
        <f>VLOOKUP(FINAL_DATASET!$D178,'R_E_P allocation'!$A$3:$F$983,6,0)</f>
        <v>126586072.99818456</v>
      </c>
      <c r="J178" s="166">
        <f>VLOOKUP(FINAL_DATASET!$D178,'R_E_P allocation'!$A$3:$G$983,7,0)</f>
        <v>106607130.5114776</v>
      </c>
      <c r="K178" s="166">
        <f>VLOOKUP(FINAL_DATASET!$D178,'R_E_P allocation'!$A$3:$T$984,8,0)</f>
        <v>105467285.93220429</v>
      </c>
      <c r="L178" s="166">
        <f>VLOOKUP(FINAL_DATASET!$D178,'R_E_P allocation'!$A$3:$T$984,9,0)</f>
        <v>88021331.399437994</v>
      </c>
      <c r="M178" s="166">
        <f>VLOOKUP($D178,'R_E_P allocation'!$A$3:$T$984,'R_E_P allocation'!J$984,0)</f>
        <v>85266706.999527514</v>
      </c>
      <c r="N178" s="166">
        <f>VLOOKUP($D178,'R_E_P allocation'!$A$3:$T$984,'R_E_P allocation'!K$984,0)</f>
        <v>99435608.366883084</v>
      </c>
      <c r="O178" s="166">
        <f>VLOOKUP($D178,'R_E_P allocation'!$A$3:$T$984,'R_E_P allocation'!L$984,0)</f>
        <v>87578058.507498384</v>
      </c>
      <c r="P178" s="166">
        <f>VLOOKUP($D178,'R_E_P allocation'!$A$3:$T$984,'R_E_P allocation'!M$984,0)</f>
        <v>95208684.718744606</v>
      </c>
      <c r="Q178" s="166">
        <f>VLOOKUP($D178,'R_E_P allocation'!$A$3:$T$984,'R_E_P allocation'!N$984,0)</f>
        <v>77541093.740008503</v>
      </c>
      <c r="R178" s="166">
        <f>VLOOKUP($D178,'R_E_P allocation'!$A$3:$T$984,'R_E_P allocation'!O$984,0)</f>
        <v>71018649.758611292</v>
      </c>
      <c r="S178" s="166">
        <f>VLOOKUP($D178,'R_E_P allocation'!$A$3:$T$984,'R_E_P allocation'!P$984,0)</f>
        <v>1092351.0551369102</v>
      </c>
      <c r="T178" s="166">
        <f>VLOOKUP($D178,'R_E_P allocation'!$A$3:$T$984,'R_E_P allocation'!Q$984,0)</f>
        <v>1757260.3930463339</v>
      </c>
      <c r="U178" s="166">
        <f>VLOOKUP($D178,'R_E_P allocation'!$A$3:$T$984,'R_E_P allocation'!R$984,0)</f>
        <v>2168870.9355616914</v>
      </c>
      <c r="V178" s="166">
        <f>VLOOKUP($D178,'R_E_P allocation'!$A$3:$T$984,'R_E_P allocation'!S$984,0)</f>
        <v>-221636.44596980792</v>
      </c>
      <c r="W178" s="166">
        <f>VLOOKUP($D178,'R_E_P allocation'!$A$3:$T$984,'R_E_P allocation'!T$984,0)</f>
        <v>1693935.6941978175</v>
      </c>
      <c r="X178" s="163">
        <v>110184</v>
      </c>
      <c r="Y178" s="162" t="s">
        <v>268</v>
      </c>
      <c r="Z178" s="162" t="s">
        <v>269</v>
      </c>
      <c r="AA178" s="162" t="s">
        <v>272</v>
      </c>
    </row>
    <row r="179" spans="1:27" ht="16.5" thickTop="1" thickBot="1">
      <c r="A179" s="161">
        <v>178</v>
      </c>
      <c r="B179" s="162" t="s">
        <v>7</v>
      </c>
      <c r="C179" s="163">
        <v>11</v>
      </c>
      <c r="D179" s="162" t="s">
        <v>274</v>
      </c>
      <c r="E179" s="162" t="str">
        <f>VLOOKUP(Table12[[#This Row],[BRANCH NAME]],'Branch Address-2'!$B$2:$D$981,2,0)</f>
        <v>K Ali Plaza, Daudnagar, PB Shaistaganj, Habiganj 3301</v>
      </c>
      <c r="F179" s="162" t="str">
        <f>VLOOKUP(Table12[[#This Row],[BRANCH NAME]],'Branch Address-2'!$B$2:$D$981,3,0)</f>
        <v>24.415152043065564, 91.45324579678089</v>
      </c>
      <c r="G179" s="164">
        <f>VLOOKUP(FINAL_DATASET!$D179,'R_E_P allocation'!$A$3:$D$983,4,0)</f>
        <v>30991.05</v>
      </c>
      <c r="H179" s="165">
        <f>VLOOKUP(FINAL_DATASET!$D179,'R_E_P allocation'!$A$3:$E$983,5,0)</f>
        <v>4.0200171235252906E-3</v>
      </c>
      <c r="I179" s="166">
        <f>VLOOKUP(FINAL_DATASET!$D179,'R_E_P allocation'!$A$3:$F$983,6,0)</f>
        <v>20664036.591240998</v>
      </c>
      <c r="J179" s="166">
        <f>VLOOKUP(FINAL_DATASET!$D179,'R_E_P allocation'!$A$3:$G$983,7,0)</f>
        <v>17402654.127740983</v>
      </c>
      <c r="K179" s="166">
        <f>VLOOKUP(FINAL_DATASET!$D179,'R_E_P allocation'!$A$3:$T$984,8,0)</f>
        <v>17216584.763737813</v>
      </c>
      <c r="L179" s="166">
        <f>VLOOKUP(FINAL_DATASET!$D179,'R_E_P allocation'!$A$3:$T$984,9,0)</f>
        <v>14368689.775800396</v>
      </c>
      <c r="M179" s="166">
        <f>VLOOKUP($D179,'R_E_P allocation'!$A$3:$T$984,'R_E_P allocation'!J$984,0)</f>
        <v>13919022.146126065</v>
      </c>
      <c r="N179" s="166">
        <f>VLOOKUP($D179,'R_E_P allocation'!$A$3:$T$984,'R_E_P allocation'!K$984,0)</f>
        <v>16231967.712554365</v>
      </c>
      <c r="O179" s="166">
        <f>VLOOKUP($D179,'R_E_P allocation'!$A$3:$T$984,'R_E_P allocation'!L$984,0)</f>
        <v>14296329.46757694</v>
      </c>
      <c r="P179" s="166">
        <f>VLOOKUP($D179,'R_E_P allocation'!$A$3:$T$984,'R_E_P allocation'!M$984,0)</f>
        <v>15541960.487709275</v>
      </c>
      <c r="Q179" s="166">
        <f>VLOOKUP($D179,'R_E_P allocation'!$A$3:$T$984,'R_E_P allocation'!N$984,0)</f>
        <v>12657885.345660131</v>
      </c>
      <c r="R179" s="166">
        <f>VLOOKUP($D179,'R_E_P allocation'!$A$3:$T$984,'R_E_P allocation'!O$984,0)</f>
        <v>11593155.096086433</v>
      </c>
      <c r="S179" s="166">
        <f>VLOOKUP($D179,'R_E_P allocation'!$A$3:$T$984,'R_E_P allocation'!P$984,0)</f>
        <v>178316.47383637179</v>
      </c>
      <c r="T179" s="166">
        <f>VLOOKUP($D179,'R_E_P allocation'!$A$3:$T$984,'R_E_P allocation'!Q$984,0)</f>
        <v>286856.93617155461</v>
      </c>
      <c r="U179" s="166">
        <f>VLOOKUP($D179,'R_E_P allocation'!$A$3:$T$984,'R_E_P allocation'!R$984,0)</f>
        <v>354048.65095047734</v>
      </c>
      <c r="V179" s="166">
        <f>VLOOKUP($D179,'R_E_P allocation'!$A$3:$T$984,'R_E_P allocation'!S$984,0)</f>
        <v>-36180.154111727614</v>
      </c>
      <c r="W179" s="166">
        <f>VLOOKUP($D179,'R_E_P allocation'!$A$3:$T$984,'R_E_P allocation'!T$984,0)</f>
        <v>276519.74928248965</v>
      </c>
      <c r="X179" s="163">
        <v>110185</v>
      </c>
      <c r="Y179" s="162" t="s">
        <v>268</v>
      </c>
      <c r="Z179" s="162" t="s">
        <v>269</v>
      </c>
      <c r="AA179" s="162" t="s">
        <v>275</v>
      </c>
    </row>
    <row r="180" spans="1:27" ht="16.5" thickTop="1" thickBot="1">
      <c r="A180" s="161">
        <v>179</v>
      </c>
      <c r="B180" s="162" t="s">
        <v>7</v>
      </c>
      <c r="C180" s="163">
        <v>11</v>
      </c>
      <c r="D180" s="162" t="s">
        <v>276</v>
      </c>
      <c r="E180" s="162" t="str">
        <f>VLOOKUP(Table12[[#This Row],[BRANCH NAME]],'Branch Address-2'!$B$2:$D$981,2,0)</f>
        <v>Chandraghona KPM, Chandraghona, Rangamati</v>
      </c>
      <c r="F180" s="162" t="str">
        <f>VLOOKUP(Table12[[#This Row],[BRANCH NAME]],'Branch Address-2'!$B$2:$D$981,3,0)</f>
        <v>22.53153119534493, 92.13130164636412</v>
      </c>
      <c r="G180" s="164">
        <f>VLOOKUP(FINAL_DATASET!$D180,'R_E_P allocation'!$A$3:$D$983,4,0)</f>
        <v>19680</v>
      </c>
      <c r="H180" s="165">
        <f>VLOOKUP(FINAL_DATASET!$D180,'R_E_P allocation'!$A$3:$E$983,5,0)</f>
        <v>6.9304163990146974E-4</v>
      </c>
      <c r="I180" s="166">
        <f>VLOOKUP(FINAL_DATASET!$D180,'R_E_P allocation'!$A$3:$F$983,6,0)</f>
        <v>10970028.824637933</v>
      </c>
      <c r="J180" s="166">
        <f>VLOOKUP(FINAL_DATASET!$D180,'R_E_P allocation'!$A$3:$G$983,7,0)</f>
        <v>9238641.0836808216</v>
      </c>
      <c r="K180" s="166">
        <f>VLOOKUP(FINAL_DATASET!$D180,'R_E_P allocation'!$A$3:$T$984,8,0)</f>
        <v>9139861.4344344568</v>
      </c>
      <c r="L180" s="166">
        <f>VLOOKUP(FINAL_DATASET!$D180,'R_E_P allocation'!$A$3:$T$984,9,0)</f>
        <v>7627984.0251359316</v>
      </c>
      <c r="M180" s="166">
        <f>VLOOKUP($D180,'R_E_P allocation'!$A$3:$T$984,'R_E_P allocation'!J$984,0)</f>
        <v>7389266.5394572169</v>
      </c>
      <c r="N180" s="166">
        <f>VLOOKUP($D180,'R_E_P allocation'!$A$3:$T$984,'R_E_P allocation'!K$984,0)</f>
        <v>8617152.4571724422</v>
      </c>
      <c r="O180" s="166">
        <f>VLOOKUP($D180,'R_E_P allocation'!$A$3:$T$984,'R_E_P allocation'!L$984,0)</f>
        <v>7589569.7170956787</v>
      </c>
      <c r="P180" s="166">
        <f>VLOOKUP($D180,'R_E_P allocation'!$A$3:$T$984,'R_E_P allocation'!M$984,0)</f>
        <v>8250844.5912171742</v>
      </c>
      <c r="Q180" s="166">
        <f>VLOOKUP($D180,'R_E_P allocation'!$A$3:$T$984,'R_E_P allocation'!N$984,0)</f>
        <v>6719760.027898524</v>
      </c>
      <c r="R180" s="166">
        <f>VLOOKUP($D180,'R_E_P allocation'!$A$3:$T$984,'R_E_P allocation'!O$984,0)</f>
        <v>6154520.9238776602</v>
      </c>
      <c r="S180" s="166">
        <f>VLOOKUP($D180,'R_E_P allocation'!$A$3:$T$984,'R_E_P allocation'!P$984,0)</f>
        <v>94663.83052776604</v>
      </c>
      <c r="T180" s="166">
        <f>VLOOKUP($D180,'R_E_P allocation'!$A$3:$T$984,'R_E_P allocation'!Q$984,0)</f>
        <v>152285.29258814541</v>
      </c>
      <c r="U180" s="166">
        <f>VLOOKUP($D180,'R_E_P allocation'!$A$3:$T$984,'R_E_P allocation'!R$984,0)</f>
        <v>187955.72148266595</v>
      </c>
      <c r="V180" s="166">
        <f>VLOOKUP($D180,'R_E_P allocation'!$A$3:$T$984,'R_E_P allocation'!S$984,0)</f>
        <v>-19207.154020126447</v>
      </c>
      <c r="W180" s="166">
        <f>VLOOKUP($D180,'R_E_P allocation'!$A$3:$T$984,'R_E_P allocation'!T$984,0)</f>
        <v>146797.53429668068</v>
      </c>
      <c r="X180" s="163">
        <v>110191</v>
      </c>
      <c r="Y180" s="162" t="s">
        <v>9</v>
      </c>
      <c r="Z180" s="162" t="s">
        <v>164</v>
      </c>
      <c r="AA180" s="162" t="s">
        <v>276</v>
      </c>
    </row>
    <row r="181" spans="1:27" ht="16.5" thickTop="1" thickBot="1">
      <c r="A181" s="161">
        <v>180</v>
      </c>
      <c r="B181" s="162" t="s">
        <v>7</v>
      </c>
      <c r="C181" s="163">
        <v>11</v>
      </c>
      <c r="D181" s="162" t="s">
        <v>277</v>
      </c>
      <c r="E181" s="162" t="str">
        <f>VLOOKUP(Table12[[#This Row],[BRANCH NAME]],'Branch Address-2'!$B$2:$D$981,2,0)</f>
        <v>Kaptai, Rangamati</v>
      </c>
      <c r="F181" s="162" t="str">
        <f>VLOOKUP(Table12[[#This Row],[BRANCH NAME]],'Branch Address-2'!$B$2:$D$981,3,0)</f>
        <v>22.501660348078556, 92.212339298554</v>
      </c>
      <c r="G181" s="164">
        <f>VLOOKUP(FINAL_DATASET!$D181,'R_E_P allocation'!$A$3:$D$983,4,0)</f>
        <v>59693</v>
      </c>
      <c r="H181" s="165">
        <f>VLOOKUP(FINAL_DATASET!$D181,'R_E_P allocation'!$A$3:$E$983,5,0)</f>
        <v>2.1021206611096764E-3</v>
      </c>
      <c r="I181" s="166">
        <f>VLOOKUP(FINAL_DATASET!$D181,'R_E_P allocation'!$A$3:$F$983,6,0)</f>
        <v>33274081.840910167</v>
      </c>
      <c r="J181" s="166">
        <f>VLOOKUP(FINAL_DATASET!$D181,'R_E_P allocation'!$A$3:$G$983,7,0)</f>
        <v>28022469.624398336</v>
      </c>
      <c r="K181" s="166">
        <f>VLOOKUP(FINAL_DATASET!$D181,'R_E_P allocation'!$A$3:$T$984,8,0)</f>
        <v>27722853.079557724</v>
      </c>
      <c r="L181" s="166">
        <f>VLOOKUP(FINAL_DATASET!$D181,'R_E_P allocation'!$A$3:$T$984,9,0)</f>
        <v>23137055.407136135</v>
      </c>
      <c r="M181" s="166">
        <f>VLOOKUP($D181,'R_E_P allocation'!$A$3:$T$984,'R_E_P allocation'!J$984,0)</f>
        <v>22412982.09043799</v>
      </c>
      <c r="N181" s="166">
        <f>VLOOKUP($D181,'R_E_P allocation'!$A$3:$T$984,'R_E_P allocation'!K$984,0)</f>
        <v>26137382.196442816</v>
      </c>
      <c r="O181" s="166">
        <f>VLOOKUP($D181,'R_E_P allocation'!$A$3:$T$984,'R_E_P allocation'!L$984,0)</f>
        <v>23020537.861920342</v>
      </c>
      <c r="P181" s="166">
        <f>VLOOKUP($D181,'R_E_P allocation'!$A$3:$T$984,'R_E_P allocation'!M$984,0)</f>
        <v>25026304.175992213</v>
      </c>
      <c r="Q181" s="166">
        <f>VLOOKUP($D181,'R_E_P allocation'!$A$3:$T$984,'R_E_P allocation'!N$984,0)</f>
        <v>20382247.730962731</v>
      </c>
      <c r="R181" s="166">
        <f>VLOOKUP($D181,'R_E_P allocation'!$A$3:$T$984,'R_E_P allocation'!O$984,0)</f>
        <v>18667775.279930342</v>
      </c>
      <c r="S181" s="166">
        <f>VLOOKUP($D181,'R_E_P allocation'!$A$3:$T$984,'R_E_P allocation'!P$984,0)</f>
        <v>287132.52213891962</v>
      </c>
      <c r="T181" s="166">
        <f>VLOOKUP($D181,'R_E_P allocation'!$A$3:$T$984,'R_E_P allocation'!Q$984,0)</f>
        <v>461908.83996260993</v>
      </c>
      <c r="U181" s="166">
        <f>VLOOKUP($D181,'R_E_P allocation'!$A$3:$T$984,'R_E_P allocation'!R$984,0)</f>
        <v>570103.70337727526</v>
      </c>
      <c r="V181" s="166">
        <f>VLOOKUP($D181,'R_E_P allocation'!$A$3:$T$984,'R_E_P allocation'!S$984,0)</f>
        <v>-58258.772607896746</v>
      </c>
      <c r="W181" s="166">
        <f>VLOOKUP($D181,'R_E_P allocation'!$A$3:$T$984,'R_E_P allocation'!T$984,0)</f>
        <v>445263.4763603537</v>
      </c>
      <c r="X181" s="163">
        <v>110192</v>
      </c>
      <c r="Y181" s="162" t="s">
        <v>9</v>
      </c>
      <c r="Z181" s="162" t="s">
        <v>164</v>
      </c>
      <c r="AA181" s="162" t="s">
        <v>277</v>
      </c>
    </row>
    <row r="182" spans="1:27" ht="16.5" thickTop="1" thickBot="1">
      <c r="A182" s="161">
        <v>181</v>
      </c>
      <c r="B182" s="162" t="s">
        <v>7</v>
      </c>
      <c r="C182" s="163">
        <v>11</v>
      </c>
      <c r="D182" s="162" t="s">
        <v>278</v>
      </c>
      <c r="E182" s="162" t="str">
        <f>VLOOKUP(Table12[[#This Row],[BRANCH NAME]],'Branch Address-2'!$B$2:$D$981,2,0)</f>
        <v>Khagrachhari Sadar, Khagrachhari</v>
      </c>
      <c r="F182" s="162" t="str">
        <f>VLOOKUP(Table12[[#This Row],[BRANCH NAME]],'Branch Address-2'!$B$2:$D$981,3,0)</f>
        <v>23.115996693214992, 91.98204405319089</v>
      </c>
      <c r="G182" s="164">
        <f>VLOOKUP(FINAL_DATASET!$D182,'R_E_P allocation'!$A$3:$D$983,4,0)</f>
        <v>111833</v>
      </c>
      <c r="H182" s="165">
        <f>VLOOKUP(FINAL_DATASET!$D182,'R_E_P allocation'!$A$3:$E$983,5,0)</f>
        <v>3.938258420482778E-3</v>
      </c>
      <c r="I182" s="166">
        <f>VLOOKUP(FINAL_DATASET!$D182,'R_E_P allocation'!$A$3:$F$983,6,0)</f>
        <v>62337969.184234455</v>
      </c>
      <c r="J182" s="166">
        <f>VLOOKUP(FINAL_DATASET!$D182,'R_E_P allocation'!$A$3:$G$983,7,0)</f>
        <v>52499235.178418562</v>
      </c>
      <c r="K182" s="166">
        <f>VLOOKUP(FINAL_DATASET!$D182,'R_E_P allocation'!$A$3:$T$984,8,0)</f>
        <v>51937912.794568531</v>
      </c>
      <c r="L182" s="166">
        <f>VLOOKUP(FINAL_DATASET!$D182,'R_E_P allocation'!$A$3:$T$984,9,0)</f>
        <v>43346561.863974936</v>
      </c>
      <c r="M182" s="166">
        <f>VLOOKUP($D182,'R_E_P allocation'!$A$3:$T$984,'R_E_P allocation'!J$984,0)</f>
        <v>41990032.76967068</v>
      </c>
      <c r="N182" s="166">
        <f>VLOOKUP($D182,'R_E_P allocation'!$A$3:$T$984,'R_E_P allocation'!K$984,0)</f>
        <v>48967581.846695423</v>
      </c>
      <c r="O182" s="166">
        <f>VLOOKUP($D182,'R_E_P allocation'!$A$3:$T$984,'R_E_P allocation'!L$984,0)</f>
        <v>43128269.825811028</v>
      </c>
      <c r="P182" s="166">
        <f>VLOOKUP($D182,'R_E_P allocation'!$A$3:$T$984,'R_E_P allocation'!M$984,0)</f>
        <v>46886011.339918211</v>
      </c>
      <c r="Q182" s="166">
        <f>VLOOKUP($D182,'R_E_P allocation'!$A$3:$T$984,'R_E_P allocation'!N$984,0)</f>
        <v>38185514.390242666</v>
      </c>
      <c r="R182" s="166">
        <f>VLOOKUP($D182,'R_E_P allocation'!$A$3:$T$984,'R_E_P allocation'!O$984,0)</f>
        <v>34973502.971545242</v>
      </c>
      <c r="S182" s="166">
        <f>VLOOKUP($D182,'R_E_P allocation'!$A$3:$T$984,'R_E_P allocation'!P$984,0)</f>
        <v>537933.95118961693</v>
      </c>
      <c r="T182" s="166">
        <f>VLOOKUP($D182,'R_E_P allocation'!$A$3:$T$984,'R_E_P allocation'!Q$984,0)</f>
        <v>865372.00843547087</v>
      </c>
      <c r="U182" s="166">
        <f>VLOOKUP($D182,'R_E_P allocation'!$A$3:$T$984,'R_E_P allocation'!R$984,0)</f>
        <v>1068071.7581590947</v>
      </c>
      <c r="V182" s="166">
        <f>VLOOKUP($D182,'R_E_P allocation'!$A$3:$T$984,'R_E_P allocation'!S$984,0)</f>
        <v>-109146.01908195126</v>
      </c>
      <c r="W182" s="166">
        <f>VLOOKUP($D182,'R_E_P allocation'!$A$3:$T$984,'R_E_P allocation'!T$984,0)</f>
        <v>834187.43155491329</v>
      </c>
      <c r="X182" s="163">
        <v>110196</v>
      </c>
      <c r="Y182" s="162" t="s">
        <v>9</v>
      </c>
      <c r="Z182" s="162" t="s">
        <v>279</v>
      </c>
      <c r="AA182" s="162" t="s">
        <v>280</v>
      </c>
    </row>
    <row r="183" spans="1:27" ht="16.5" thickTop="1" thickBot="1">
      <c r="A183" s="161">
        <v>182</v>
      </c>
      <c r="B183" s="162" t="s">
        <v>7</v>
      </c>
      <c r="C183" s="163">
        <v>11</v>
      </c>
      <c r="D183" s="162" t="s">
        <v>281</v>
      </c>
      <c r="E183" s="162" t="str">
        <f>VLOOKUP(Table12[[#This Row],[BRANCH NAME]],'Branch Address-2'!$B$2:$D$981,2,0)</f>
        <v>Bhabaniganj Bazar, Laxmipur 3702</v>
      </c>
      <c r="F183" s="162" t="str">
        <f>VLOOKUP(Table12[[#This Row],[BRANCH NAME]],'Branch Address-2'!$B$2:$D$981,3,0)</f>
        <v>22.9503940124942, 90.84083355573675</v>
      </c>
      <c r="G183" s="164">
        <f>VLOOKUP(FINAL_DATASET!$D183,'R_E_P allocation'!$A$3:$D$983,4,0)</f>
        <v>253237.25</v>
      </c>
      <c r="H183" s="165">
        <f>VLOOKUP(FINAL_DATASET!$D183,'R_E_P allocation'!$A$3:$E$983,5,0)</f>
        <v>8.9178840967550042E-3</v>
      </c>
      <c r="I183" s="166">
        <f>VLOOKUP(FINAL_DATASET!$D183,'R_E_P allocation'!$A$3:$F$983,6,0)</f>
        <v>141159549.3888233</v>
      </c>
      <c r="J183" s="166">
        <f>VLOOKUP(FINAL_DATASET!$D183,'R_E_P allocation'!$A$3:$G$983,7,0)</f>
        <v>118880490.94351378</v>
      </c>
      <c r="K183" s="166">
        <f>VLOOKUP(FINAL_DATASET!$D183,'R_E_P allocation'!$A$3:$T$984,8,0)</f>
        <v>117609419.46327426</v>
      </c>
      <c r="L183" s="166">
        <f>VLOOKUP(FINAL_DATASET!$D183,'R_E_P allocation'!$A$3:$T$984,9,0)</f>
        <v>98154964.307385892</v>
      </c>
      <c r="M183" s="166">
        <f>VLOOKUP($D183,'R_E_P allocation'!$A$3:$T$984,'R_E_P allocation'!J$984,0)</f>
        <v>95083208.230140358</v>
      </c>
      <c r="N183" s="166">
        <f>VLOOKUP($D183,'R_E_P allocation'!$A$3:$T$984,'R_E_P allocation'!K$984,0)</f>
        <v>110883332.88034007</v>
      </c>
      <c r="O183" s="166">
        <f>VLOOKUP($D183,'R_E_P allocation'!$A$3:$T$984,'R_E_P allocation'!L$984,0)</f>
        <v>97660658.731737182</v>
      </c>
      <c r="P183" s="166">
        <f>VLOOKUP($D183,'R_E_P allocation'!$A$3:$T$984,'R_E_P allocation'!M$984,0)</f>
        <v>106169776.14111848</v>
      </c>
      <c r="Q183" s="166">
        <f>VLOOKUP($D183,'R_E_P allocation'!$A$3:$T$984,'R_E_P allocation'!N$984,0)</f>
        <v>86468168.19740577</v>
      </c>
      <c r="R183" s="166">
        <f>VLOOKUP($D183,'R_E_P allocation'!$A$3:$T$984,'R_E_P allocation'!O$984,0)</f>
        <v>79194814.727146253</v>
      </c>
      <c r="S183" s="166">
        <f>VLOOKUP($D183,'R_E_P allocation'!$A$3:$T$984,'R_E_P allocation'!P$984,0)</f>
        <v>1218110.1685628823</v>
      </c>
      <c r="T183" s="166">
        <f>VLOOKUP($D183,'R_E_P allocation'!$A$3:$T$984,'R_E_P allocation'!Q$984,0)</f>
        <v>1959568.5320359415</v>
      </c>
      <c r="U183" s="166">
        <f>VLOOKUP($D183,'R_E_P allocation'!$A$3:$T$984,'R_E_P allocation'!R$984,0)</f>
        <v>2418566.5665668827</v>
      </c>
      <c r="V183" s="166">
        <f>VLOOKUP($D183,'R_E_P allocation'!$A$3:$T$984,'R_E_P allocation'!S$984,0)</f>
        <v>-247152.78782435297</v>
      </c>
      <c r="W183" s="166">
        <f>VLOOKUP($D183,'R_E_P allocation'!$A$3:$T$984,'R_E_P allocation'!T$984,0)</f>
        <v>1888953.4498004119</v>
      </c>
      <c r="X183" s="163">
        <v>110201</v>
      </c>
      <c r="Y183" s="162" t="s">
        <v>9</v>
      </c>
      <c r="Z183" s="162" t="s">
        <v>282</v>
      </c>
      <c r="AA183" s="162" t="s">
        <v>283</v>
      </c>
    </row>
    <row r="184" spans="1:27" ht="16.5" thickTop="1" thickBot="1">
      <c r="A184" s="161">
        <v>183</v>
      </c>
      <c r="B184" s="162" t="s">
        <v>7</v>
      </c>
      <c r="C184" s="163">
        <v>11</v>
      </c>
      <c r="D184" s="162" t="s">
        <v>284</v>
      </c>
      <c r="E184" s="162" t="str">
        <f>VLOOKUP(Table12[[#This Row],[BRANCH NAME]],'Branch Address-2'!$B$2:$D$981,2,0)</f>
        <v>Dalal Bazar, Lakshmipur 3701</v>
      </c>
      <c r="F184" s="162" t="str">
        <f>VLOOKUP(Table12[[#This Row],[BRANCH NAME]],'Branch Address-2'!$B$2:$D$981,3,0)</f>
        <v>22.969512812003472, 90.8070426678734</v>
      </c>
      <c r="G184" s="164">
        <f>VLOOKUP(FINAL_DATASET!$D184,'R_E_P allocation'!$A$3:$D$983,4,0)</f>
        <v>232704.5</v>
      </c>
      <c r="H184" s="165">
        <f>VLOOKUP(FINAL_DATASET!$D184,'R_E_P allocation'!$A$3:$E$983,5,0)</f>
        <v>8.1948124132343279E-3</v>
      </c>
      <c r="I184" s="166">
        <f>VLOOKUP(FINAL_DATASET!$D184,'R_E_P allocation'!$A$3:$F$983,6,0)</f>
        <v>129714180.51945925</v>
      </c>
      <c r="J184" s="166">
        <f>VLOOKUP(FINAL_DATASET!$D184,'R_E_P allocation'!$A$3:$G$983,7,0)</f>
        <v>109241532.21836402</v>
      </c>
      <c r="K184" s="166">
        <f>VLOOKUP(FINAL_DATASET!$D184,'R_E_P allocation'!$A$3:$T$984,8,0)</f>
        <v>108073520.58787364</v>
      </c>
      <c r="L184" s="166">
        <f>VLOOKUP(FINAL_DATASET!$D184,'R_E_P allocation'!$A$3:$T$984,9,0)</f>
        <v>90196453.687868118</v>
      </c>
      <c r="M184" s="166">
        <f>VLOOKUP($D184,'R_E_P allocation'!$A$3:$T$984,'R_E_P allocation'!J$984,0)</f>
        <v>87373758.914183035</v>
      </c>
      <c r="N184" s="166">
        <f>VLOOKUP($D184,'R_E_P allocation'!$A$3:$T$984,'R_E_P allocation'!K$984,0)</f>
        <v>101892792.37652871</v>
      </c>
      <c r="O184" s="166">
        <f>VLOOKUP($D184,'R_E_P allocation'!$A$3:$T$984,'R_E_P allocation'!L$984,0)</f>
        <v>89742226.942677408</v>
      </c>
      <c r="P184" s="166">
        <f>VLOOKUP($D184,'R_E_P allocation'!$A$3:$T$984,'R_E_P allocation'!M$984,0)</f>
        <v>97561415.913460225</v>
      </c>
      <c r="Q184" s="166">
        <f>VLOOKUP($D184,'R_E_P allocation'!$A$3:$T$984,'R_E_P allocation'!N$984,0)</f>
        <v>79457235.640859365</v>
      </c>
      <c r="R184" s="166">
        <f>VLOOKUP($D184,'R_E_P allocation'!$A$3:$T$984,'R_E_P allocation'!O$984,0)</f>
        <v>72773613.533053309</v>
      </c>
      <c r="S184" s="166">
        <f>VLOOKUP($D184,'R_E_P allocation'!$A$3:$T$984,'R_E_P allocation'!P$984,0)</f>
        <v>1119344.4792199458</v>
      </c>
      <c r="T184" s="166">
        <f>VLOOKUP($D184,'R_E_P allocation'!$A$3:$T$984,'R_E_P allocation'!Q$984,0)</f>
        <v>1800684.5970060001</v>
      </c>
      <c r="U184" s="166">
        <f>VLOOKUP($D184,'R_E_P allocation'!$A$3:$T$984,'R_E_P allocation'!R$984,0)</f>
        <v>2222466.5746830814</v>
      </c>
      <c r="V184" s="166">
        <f>VLOOKUP($D184,'R_E_P allocation'!$A$3:$T$984,'R_E_P allocation'!S$984,0)</f>
        <v>-227113.37259535136</v>
      </c>
      <c r="W184" s="166">
        <f>VLOOKUP($D184,'R_E_P allocation'!$A$3:$T$984,'R_E_P allocation'!T$984,0)</f>
        <v>1735795.0619787569</v>
      </c>
      <c r="X184" s="163">
        <v>110202</v>
      </c>
      <c r="Y184" s="162" t="s">
        <v>9</v>
      </c>
      <c r="Z184" s="162" t="s">
        <v>282</v>
      </c>
      <c r="AA184" s="162" t="s">
        <v>283</v>
      </c>
    </row>
    <row r="185" spans="1:27" ht="16.5" thickTop="1" thickBot="1">
      <c r="A185" s="161">
        <v>184</v>
      </c>
      <c r="B185" s="162" t="s">
        <v>7</v>
      </c>
      <c r="C185" s="163">
        <v>11</v>
      </c>
      <c r="D185" s="162" t="s">
        <v>285</v>
      </c>
      <c r="E185" s="162" t="str">
        <f>VLOOKUP(Table12[[#This Row],[BRANCH NAME]],'Branch Address-2'!$B$2:$D$981,2,0)</f>
        <v>WRPH+Q7C, College Rd, Lakshmipur 3700</v>
      </c>
      <c r="F185" s="162" t="str">
        <f>VLOOKUP(Table12[[#This Row],[BRANCH NAME]],'Branch Address-2'!$B$2:$D$981,3,0)</f>
        <v>22.93716631233146, 90.8281960697264</v>
      </c>
      <c r="G185" s="164">
        <f>VLOOKUP(FINAL_DATASET!$D185,'R_E_P allocation'!$A$3:$D$983,4,0)</f>
        <v>198483.25</v>
      </c>
      <c r="H185" s="165">
        <f>VLOOKUP(FINAL_DATASET!$D185,'R_E_P allocation'!$A$3:$E$983,5,0)</f>
        <v>6.9896929406998683E-3</v>
      </c>
      <c r="I185" s="166">
        <f>VLOOKUP(FINAL_DATASET!$D185,'R_E_P allocation'!$A$3:$F$983,6,0)</f>
        <v>110638565.73718584</v>
      </c>
      <c r="J185" s="166">
        <f>VLOOKUP(FINAL_DATASET!$D185,'R_E_P allocation'!$A$3:$G$983,7,0)</f>
        <v>93176601.009781078</v>
      </c>
      <c r="K185" s="166">
        <f>VLOOKUP(FINAL_DATASET!$D185,'R_E_P allocation'!$A$3:$T$984,8,0)</f>
        <v>92180355.795539275</v>
      </c>
      <c r="L185" s="166">
        <f>VLOOKUP(FINAL_DATASET!$D185,'R_E_P allocation'!$A$3:$T$984,9,0)</f>
        <v>76932269.322005168</v>
      </c>
      <c r="M185" s="166">
        <f>VLOOKUP($D185,'R_E_P allocation'!$A$3:$T$984,'R_E_P allocation'!J$984,0)</f>
        <v>74524676.720920831</v>
      </c>
      <c r="N185" s="166">
        <f>VLOOKUP($D185,'R_E_P allocation'!$A$3:$T$984,'R_E_P allocation'!K$984,0)</f>
        <v>86908558.203509778</v>
      </c>
      <c r="O185" s="166">
        <f>VLOOKUP($D185,'R_E_P allocation'!$A$3:$T$984,'R_E_P allocation'!L$984,0)</f>
        <v>76544840.627577797</v>
      </c>
      <c r="P185" s="166">
        <f>VLOOKUP($D185,'R_E_P allocation'!$A$3:$T$984,'R_E_P allocation'!M$984,0)</f>
        <v>83214148.867363125</v>
      </c>
      <c r="Q185" s="166">
        <f>VLOOKUP($D185,'R_E_P allocation'!$A$3:$T$984,'R_E_P allocation'!N$984,0)</f>
        <v>67772348.046615332</v>
      </c>
      <c r="R185" s="166">
        <f>VLOOKUP($D185,'R_E_P allocation'!$A$3:$T$984,'R_E_P allocation'!O$984,0)</f>
        <v>62071611.542898409</v>
      </c>
      <c r="S185" s="166">
        <f>VLOOKUP($D185,'R_E_P allocation'!$A$3:$T$984,'R_E_P allocation'!P$984,0)</f>
        <v>954734.99698171858</v>
      </c>
      <c r="T185" s="166">
        <f>VLOOKUP($D185,'R_E_P allocation'!$A$3:$T$984,'R_E_P allocation'!Q$984,0)</f>
        <v>1535878.0386227649</v>
      </c>
      <c r="U185" s="166">
        <f>VLOOKUP($D185,'R_E_P allocation'!$A$3:$T$984,'R_E_P allocation'!R$984,0)</f>
        <v>1895633.2548767459</v>
      </c>
      <c r="V185" s="166">
        <f>VLOOKUP($D185,'R_E_P allocation'!$A$3:$T$984,'R_E_P allocation'!S$984,0)</f>
        <v>-193714.34721368205</v>
      </c>
      <c r="W185" s="166">
        <f>VLOOKUP($D185,'R_E_P allocation'!$A$3:$T$984,'R_E_P allocation'!T$984,0)</f>
        <v>1480531.0822759985</v>
      </c>
      <c r="X185" s="163">
        <v>110203</v>
      </c>
      <c r="Y185" s="162" t="s">
        <v>9</v>
      </c>
      <c r="Z185" s="162" t="s">
        <v>282</v>
      </c>
      <c r="AA185" s="162" t="s">
        <v>283</v>
      </c>
    </row>
    <row r="186" spans="1:27" ht="16.5" thickTop="1" thickBot="1">
      <c r="A186" s="161">
        <v>185</v>
      </c>
      <c r="B186" s="162" t="s">
        <v>7</v>
      </c>
      <c r="C186" s="163">
        <v>11</v>
      </c>
      <c r="D186" s="162" t="s">
        <v>286</v>
      </c>
      <c r="E186" s="162" t="str">
        <f>VLOOKUP(Table12[[#This Row],[BRANCH NAME]],'Branch Address-2'!$B$2:$D$981,2,0)</f>
        <v>Ramganj, Lakshmipur 3720</v>
      </c>
      <c r="F186" s="162" t="str">
        <f>VLOOKUP(Table12[[#This Row],[BRANCH NAME]],'Branch Address-2'!$B$2:$D$981,3,0)</f>
        <v>23.10642127842213, 90.85788073718632</v>
      </c>
      <c r="G186" s="164">
        <f>VLOOKUP(FINAL_DATASET!$D186,'R_E_P allocation'!$A$3:$D$983,4,0)</f>
        <v>95767.56</v>
      </c>
      <c r="H186" s="165">
        <f>VLOOKUP(FINAL_DATASET!$D186,'R_E_P allocation'!$A$3:$E$983,5,0)</f>
        <v>3.3725054284432115E-3</v>
      </c>
      <c r="I186" s="166">
        <f>VLOOKUP(FINAL_DATASET!$D186,'R_E_P allocation'!$A$3:$F$983,6,0)</f>
        <v>53382768.987055019</v>
      </c>
      <c r="J186" s="166">
        <f>VLOOKUP(FINAL_DATASET!$D186,'R_E_P allocation'!$A$3:$G$983,7,0)</f>
        <v>44957424.507107116</v>
      </c>
      <c r="K186" s="166">
        <f>VLOOKUP(FINAL_DATASET!$D186,'R_E_P allocation'!$A$3:$T$984,8,0)</f>
        <v>44476739.243591867</v>
      </c>
      <c r="L186" s="166">
        <f>VLOOKUP(FINAL_DATASET!$D186,'R_E_P allocation'!$A$3:$T$984,9,0)</f>
        <v>37119584.238122299</v>
      </c>
      <c r="M186" s="166">
        <f>VLOOKUP($D186,'R_E_P allocation'!$A$3:$T$984,'R_E_P allocation'!J$984,0)</f>
        <v>35957928.184627108</v>
      </c>
      <c r="N186" s="166">
        <f>VLOOKUP($D186,'R_E_P allocation'!$A$3:$T$984,'R_E_P allocation'!K$984,0)</f>
        <v>41933113.057490319</v>
      </c>
      <c r="O186" s="166">
        <f>VLOOKUP($D186,'R_E_P allocation'!$A$3:$T$984,'R_E_P allocation'!L$984,0)</f>
        <v>36932651.080088593</v>
      </c>
      <c r="P186" s="166">
        <f>VLOOKUP($D186,'R_E_P allocation'!$A$3:$T$984,'R_E_P allocation'!M$984,0)</f>
        <v>40150571.87195459</v>
      </c>
      <c r="Q186" s="166">
        <f>VLOOKUP($D186,'R_E_P allocation'!$A$3:$T$984,'R_E_P allocation'!N$984,0)</f>
        <v>32699950.287468173</v>
      </c>
      <c r="R186" s="166">
        <f>VLOOKUP($D186,'R_E_P allocation'!$A$3:$T$984,'R_E_P allocation'!O$984,0)</f>
        <v>29949362.390686449</v>
      </c>
      <c r="S186" s="166">
        <f>VLOOKUP($D186,'R_E_P allocation'!$A$3:$T$984,'R_E_P allocation'!P$984,0)</f>
        <v>460656.71086878388</v>
      </c>
      <c r="T186" s="166">
        <f>VLOOKUP($D186,'R_E_P allocation'!$A$3:$T$984,'R_E_P allocation'!Q$984,0)</f>
        <v>741056.44791934814</v>
      </c>
      <c r="U186" s="166">
        <f>VLOOKUP($D186,'R_E_P allocation'!$A$3:$T$984,'R_E_P allocation'!R$984,0)</f>
        <v>914637.23752207833</v>
      </c>
      <c r="V186" s="166">
        <f>VLOOKUP($D186,'R_E_P allocation'!$A$3:$T$984,'R_E_P allocation'!S$984,0)</f>
        <v>-93466.57901685471</v>
      </c>
      <c r="W186" s="166">
        <f>VLOOKUP($D186,'R_E_P allocation'!$A$3:$T$984,'R_E_P allocation'!T$984,0)</f>
        <v>714351.71105738962</v>
      </c>
      <c r="X186" s="163">
        <v>110204</v>
      </c>
      <c r="Y186" s="162" t="s">
        <v>9</v>
      </c>
      <c r="Z186" s="162" t="s">
        <v>282</v>
      </c>
      <c r="AA186" s="162" t="s">
        <v>287</v>
      </c>
    </row>
    <row r="187" spans="1:27" ht="16.5" thickTop="1" thickBot="1">
      <c r="A187" s="161">
        <v>186</v>
      </c>
      <c r="B187" s="162" t="s">
        <v>7</v>
      </c>
      <c r="C187" s="163">
        <v>11</v>
      </c>
      <c r="D187" s="162" t="s">
        <v>288</v>
      </c>
      <c r="E187" s="162" t="str">
        <f>VLOOKUP(Table12[[#This Row],[BRANCH NAME]],'Branch Address-2'!$B$2:$D$981,2,0)</f>
        <v>Chandraganj, Lakshmipur 3708</v>
      </c>
      <c r="F187" s="162" t="str">
        <f>VLOOKUP(Table12[[#This Row],[BRANCH NAME]],'Branch Address-2'!$B$2:$D$981,3,0)</f>
        <v>22.992137382861518, 91.06043889299288</v>
      </c>
      <c r="G187" s="164">
        <f>VLOOKUP(FINAL_DATASET!$D187,'R_E_P allocation'!$A$3:$D$983,4,0)</f>
        <v>8400.7199999999993</v>
      </c>
      <c r="H187" s="165">
        <f>VLOOKUP(FINAL_DATASET!$D187,'R_E_P allocation'!$A$3:$E$983,5,0)</f>
        <v>2.9583581123745296E-4</v>
      </c>
      <c r="I187" s="166">
        <f>VLOOKUP(FINAL_DATASET!$D187,'R_E_P allocation'!$A$3:$F$983,6,0)</f>
        <v>4682730.7188878236</v>
      </c>
      <c r="J187" s="166">
        <f>VLOOKUP(FINAL_DATASET!$D187,'R_E_P allocation'!$A$3:$G$983,7,0)</f>
        <v>3943660.4128302406</v>
      </c>
      <c r="K187" s="166">
        <f>VLOOKUP(FINAL_DATASET!$D187,'R_E_P allocation'!$A$3:$T$984,8,0)</f>
        <v>3901494.7535306006</v>
      </c>
      <c r="L187" s="166">
        <f>VLOOKUP(FINAL_DATASET!$D187,'R_E_P allocation'!$A$3:$T$984,9,0)</f>
        <v>3256125.9125833292</v>
      </c>
      <c r="M187" s="166">
        <f>VLOOKUP($D187,'R_E_P allocation'!$A$3:$T$984,'R_E_P allocation'!J$984,0)</f>
        <v>3154225.5692758653</v>
      </c>
      <c r="N187" s="166">
        <f>VLOOKUP($D187,'R_E_P allocation'!$A$3:$T$984,'R_E_P allocation'!K$984,0)</f>
        <v>3678368.1397366705</v>
      </c>
      <c r="O187" s="166">
        <f>VLOOKUP($D187,'R_E_P allocation'!$A$3:$T$984,'R_E_P allocation'!L$984,0)</f>
        <v>3239728.1561890244</v>
      </c>
      <c r="P187" s="166">
        <f>VLOOKUP($D187,'R_E_P allocation'!$A$3:$T$984,'R_E_P allocation'!M$984,0)</f>
        <v>3522003.8198338384</v>
      </c>
      <c r="Q187" s="166">
        <f>VLOOKUP($D187,'R_E_P allocation'!$A$3:$T$984,'R_E_P allocation'!N$984,0)</f>
        <v>2868436.1006894149</v>
      </c>
      <c r="R187" s="166">
        <f>VLOOKUP($D187,'R_E_P allocation'!$A$3:$T$984,'R_E_P allocation'!O$984,0)</f>
        <v>2627154.8280303623</v>
      </c>
      <c r="S187" s="166">
        <f>VLOOKUP($D187,'R_E_P allocation'!$A$3:$T$984,'R_E_P allocation'!P$984,0)</f>
        <v>40408.756828821883</v>
      </c>
      <c r="T187" s="166">
        <f>VLOOKUP($D187,'R_E_P allocation'!$A$3:$T$984,'R_E_P allocation'!Q$984,0)</f>
        <v>65005.391420278691</v>
      </c>
      <c r="U187" s="166">
        <f>VLOOKUP($D187,'R_E_P allocation'!$A$3:$T$984,'R_E_P allocation'!R$984,0)</f>
        <v>80231.879500704337</v>
      </c>
      <c r="V187" s="166">
        <f>VLOOKUP($D187,'R_E_P allocation'!$A$3:$T$984,'R_E_P allocation'!S$984,0)</f>
        <v>-8198.8781971522676</v>
      </c>
      <c r="W187" s="166">
        <f>VLOOKUP($D187,'R_E_P allocation'!$A$3:$T$984,'R_E_P allocation'!T$984,0)</f>
        <v>62662.854792520899</v>
      </c>
      <c r="X187" s="163">
        <v>110205</v>
      </c>
      <c r="Y187" s="162" t="s">
        <v>9</v>
      </c>
      <c r="Z187" s="162" t="s">
        <v>282</v>
      </c>
      <c r="AA187" s="162" t="s">
        <v>289</v>
      </c>
    </row>
    <row r="188" spans="1:27" ht="16.5" thickTop="1" thickBot="1">
      <c r="A188" s="161">
        <v>187</v>
      </c>
      <c r="B188" s="162" t="s">
        <v>7</v>
      </c>
      <c r="C188" s="163">
        <v>11</v>
      </c>
      <c r="D188" s="162" t="s">
        <v>287</v>
      </c>
      <c r="E188" s="162" t="str">
        <f>VLOOKUP(Table12[[#This Row],[BRANCH NAME]],'Branch Address-2'!$B$2:$D$981,2,0)</f>
        <v>Ramganj, Lakshmipur 3720</v>
      </c>
      <c r="F188" s="162" t="str">
        <f>VLOOKUP(Table12[[#This Row],[BRANCH NAME]],'Branch Address-2'!$B$2:$D$981,3,0)</f>
        <v>23.106411410279716, 90.85789146602255</v>
      </c>
      <c r="G188" s="164">
        <f>VLOOKUP(FINAL_DATASET!$D188,'R_E_P allocation'!$A$3:$D$983,4,0)</f>
        <v>342027</v>
      </c>
      <c r="H188" s="165">
        <f>VLOOKUP(FINAL_DATASET!$D188,'R_E_P allocation'!$A$3:$E$983,5,0)</f>
        <v>1.2044662244440041E-2</v>
      </c>
      <c r="I188" s="166">
        <f>VLOOKUP(FINAL_DATASET!$D188,'R_E_P allocation'!$A$3:$F$983,6,0)</f>
        <v>190652746.38233936</v>
      </c>
      <c r="J188" s="166">
        <f>VLOOKUP(FINAL_DATASET!$D188,'R_E_P allocation'!$A$3:$G$983,7,0)</f>
        <v>160562230.38252541</v>
      </c>
      <c r="K188" s="166">
        <f>VLOOKUP(FINAL_DATASET!$D188,'R_E_P allocation'!$A$3:$T$984,8,0)</f>
        <v>158845497.29854238</v>
      </c>
      <c r="L188" s="166">
        <f>VLOOKUP(FINAL_DATASET!$D188,'R_E_P allocation'!$A$3:$T$984,9,0)</f>
        <v>132569943.70757964</v>
      </c>
      <c r="M188" s="166">
        <f>VLOOKUP($D188,'R_E_P allocation'!$A$3:$T$984,'R_E_P allocation'!J$984,0)</f>
        <v>128421172.08795395</v>
      </c>
      <c r="N188" s="166">
        <f>VLOOKUP($D188,'R_E_P allocation'!$A$3:$T$984,'R_E_P allocation'!K$984,0)</f>
        <v>149761118.0624654</v>
      </c>
      <c r="O188" s="166">
        <f>VLOOKUP($D188,'R_E_P allocation'!$A$3:$T$984,'R_E_P allocation'!L$984,0)</f>
        <v>131902325.28603068</v>
      </c>
      <c r="P188" s="166">
        <f>VLOOKUP($D188,'R_E_P allocation'!$A$3:$T$984,'R_E_P allocation'!M$984,0)</f>
        <v>143394899.54269496</v>
      </c>
      <c r="Q188" s="166">
        <f>VLOOKUP($D188,'R_E_P allocation'!$A$3:$T$984,'R_E_P allocation'!N$984,0)</f>
        <v>116785536.74095775</v>
      </c>
      <c r="R188" s="166">
        <f>VLOOKUP($D188,'R_E_P allocation'!$A$3:$T$984,'R_E_P allocation'!O$984,0)</f>
        <v>106962008.53816588</v>
      </c>
      <c r="S188" s="166">
        <f>VLOOKUP($D188,'R_E_P allocation'!$A$3:$T$984,'R_E_P allocation'!P$984,0)</f>
        <v>1645202.5388170853</v>
      </c>
      <c r="T188" s="166">
        <f>VLOOKUP($D188,'R_E_P allocation'!$A$3:$T$984,'R_E_P allocation'!Q$984,0)</f>
        <v>2646630.1711405287</v>
      </c>
      <c r="U188" s="166">
        <f>VLOOKUP($D188,'R_E_P allocation'!$A$3:$T$984,'R_E_P allocation'!R$984,0)</f>
        <v>3266561.5625788509</v>
      </c>
      <c r="V188" s="166">
        <f>VLOOKUP($D188,'R_E_P allocation'!$A$3:$T$984,'R_E_P allocation'!S$984,0)</f>
        <v>-333809.21077448112</v>
      </c>
      <c r="W188" s="166">
        <f>VLOOKUP($D188,'R_E_P allocation'!$A$3:$T$984,'R_E_P allocation'!T$984,0)</f>
        <v>2551256.1109192483</v>
      </c>
      <c r="X188" s="163">
        <v>110206</v>
      </c>
      <c r="Y188" s="162" t="s">
        <v>9</v>
      </c>
      <c r="Z188" s="162" t="s">
        <v>282</v>
      </c>
      <c r="AA188" s="162" t="s">
        <v>287</v>
      </c>
    </row>
    <row r="189" spans="1:27" ht="16.5" thickTop="1" thickBot="1">
      <c r="A189" s="161">
        <v>188</v>
      </c>
      <c r="B189" s="162" t="s">
        <v>7</v>
      </c>
      <c r="C189" s="163">
        <v>11</v>
      </c>
      <c r="D189" s="162" t="s">
        <v>290</v>
      </c>
      <c r="E189" s="162" t="str">
        <f>VLOOKUP(Table12[[#This Row],[BRANCH NAME]],'Branch Address-2'!$B$2:$D$981,2,0)</f>
        <v>Raipur, Lakshmipur 3710</v>
      </c>
      <c r="F189" s="162" t="str">
        <f>VLOOKUP(Table12[[#This Row],[BRANCH NAME]],'Branch Address-2'!$B$2:$D$981,3,0)</f>
        <v>23.03740299700854, 90.76568721205594</v>
      </c>
      <c r="G189" s="164">
        <f>VLOOKUP(FINAL_DATASET!$D189,'R_E_P allocation'!$A$3:$D$983,4,0)</f>
        <v>236965</v>
      </c>
      <c r="H189" s="165">
        <f>VLOOKUP(FINAL_DATASET!$D189,'R_E_P allocation'!$A$3:$E$983,5,0)</f>
        <v>8.3448481808562902E-3</v>
      </c>
      <c r="I189" s="166">
        <f>VLOOKUP(FINAL_DATASET!$D189,'R_E_P allocation'!$A$3:$F$983,6,0)</f>
        <v>132089069.12755732</v>
      </c>
      <c r="J189" s="166">
        <f>VLOOKUP(FINAL_DATASET!$D189,'R_E_P allocation'!$A$3:$G$983,7,0)</f>
        <v>111241594.73548912</v>
      </c>
      <c r="K189" s="166">
        <f>VLOOKUP(FINAL_DATASET!$D189,'R_E_P allocation'!$A$3:$T$984,8,0)</f>
        <v>110052198.41518095</v>
      </c>
      <c r="L189" s="166">
        <f>VLOOKUP(FINAL_DATASET!$D189,'R_E_P allocation'!$A$3:$T$984,9,0)</f>
        <v>91847826.957130909</v>
      </c>
      <c r="M189" s="166">
        <f>VLOOKUP($D189,'R_E_P allocation'!$A$3:$T$984,'R_E_P allocation'!J$984,0)</f>
        <v>88973452.516386166</v>
      </c>
      <c r="N189" s="166">
        <f>VLOOKUP($D189,'R_E_P allocation'!$A$3:$T$984,'R_E_P allocation'!K$984,0)</f>
        <v>103758309.55355021</v>
      </c>
      <c r="O189" s="166">
        <f>VLOOKUP($D189,'R_E_P allocation'!$A$3:$T$984,'R_E_P allocation'!L$984,0)</f>
        <v>91385283.943677723</v>
      </c>
      <c r="P189" s="166">
        <f>VLOOKUP($D189,'R_E_P allocation'!$A$3:$T$984,'R_E_P allocation'!M$984,0)</f>
        <v>99347631.532407418</v>
      </c>
      <c r="Q189" s="166">
        <f>VLOOKUP($D189,'R_E_P allocation'!$A$3:$T$984,'R_E_P allocation'!N$984,0)</f>
        <v>80911988.567630783</v>
      </c>
      <c r="R189" s="166">
        <f>VLOOKUP($D189,'R_E_P allocation'!$A$3:$T$984,'R_E_P allocation'!O$984,0)</f>
        <v>74105998.512534037</v>
      </c>
      <c r="S189" s="166">
        <f>VLOOKUP($D189,'R_E_P allocation'!$A$3:$T$984,'R_E_P allocation'!P$984,0)</f>
        <v>1139838.1402953295</v>
      </c>
      <c r="T189" s="166">
        <f>VLOOKUP($D189,'R_E_P allocation'!$A$3:$T$984,'R_E_P allocation'!Q$984,0)</f>
        <v>1833652.6604750955</v>
      </c>
      <c r="U189" s="166">
        <f>VLOOKUP($D189,'R_E_P allocation'!$A$3:$T$984,'R_E_P allocation'!R$984,0)</f>
        <v>2263156.8872530456</v>
      </c>
      <c r="V189" s="166">
        <f>VLOOKUP($D189,'R_E_P allocation'!$A$3:$T$984,'R_E_P allocation'!S$984,0)</f>
        <v>-231271.50672658859</v>
      </c>
      <c r="W189" s="166">
        <f>VLOOKUP($D189,'R_E_P allocation'!$A$3:$T$984,'R_E_P allocation'!T$984,0)</f>
        <v>1767575.0871246415</v>
      </c>
      <c r="X189" s="163">
        <v>110207</v>
      </c>
      <c r="Y189" s="162" t="s">
        <v>9</v>
      </c>
      <c r="Z189" s="162" t="s">
        <v>282</v>
      </c>
      <c r="AA189" s="162" t="s">
        <v>290</v>
      </c>
    </row>
    <row r="190" spans="1:27" ht="16.5" thickTop="1" thickBot="1">
      <c r="A190" s="161">
        <v>189</v>
      </c>
      <c r="B190" s="162" t="s">
        <v>7</v>
      </c>
      <c r="C190" s="163">
        <v>11</v>
      </c>
      <c r="D190" s="162" t="s">
        <v>291</v>
      </c>
      <c r="E190" s="162" t="str">
        <f>VLOOKUP(Table12[[#This Row],[BRANCH NAME]],'Branch Address-2'!$B$2:$D$981,2,0)</f>
        <v>Alexander, Ramgati, Lakshmipur 3730</v>
      </c>
      <c r="F190" s="162" t="str">
        <f>VLOOKUP(Table12[[#This Row],[BRANCH NAME]],'Branch Address-2'!$B$2:$D$981,3,0)</f>
        <v>22.681107190934117, 90.91849323173861</v>
      </c>
      <c r="G190" s="164">
        <f>VLOOKUP(FINAL_DATASET!$D190,'R_E_P allocation'!$A$3:$D$983,4,0)</f>
        <v>335243</v>
      </c>
      <c r="H190" s="165">
        <f>VLOOKUP(FINAL_DATASET!$D190,'R_E_P allocation'!$A$3:$E$983,5,0)</f>
        <v>1.1805760085644738E-2</v>
      </c>
      <c r="I190" s="166">
        <f>VLOOKUP(FINAL_DATASET!$D190,'R_E_P allocation'!$A$3:$F$983,6,0)</f>
        <v>186871207.99075684</v>
      </c>
      <c r="J190" s="166">
        <f>VLOOKUP(FINAL_DATASET!$D190,'R_E_P allocation'!$A$3:$G$983,7,0)</f>
        <v>157377528.09026474</v>
      </c>
      <c r="K190" s="166">
        <f>VLOOKUP(FINAL_DATASET!$D190,'R_E_P allocation'!$A$3:$T$984,8,0)</f>
        <v>155694845.8772414</v>
      </c>
      <c r="L190" s="166">
        <f>VLOOKUP(FINAL_DATASET!$D190,'R_E_P allocation'!$A$3:$T$984,9,0)</f>
        <v>129940459.78346775</v>
      </c>
      <c r="M190" s="166">
        <f>VLOOKUP($D190,'R_E_P allocation'!$A$3:$T$984,'R_E_P allocation'!J$984,0)</f>
        <v>125873977.76866139</v>
      </c>
      <c r="N190" s="166">
        <f>VLOOKUP($D190,'R_E_P allocation'!$A$3:$T$984,'R_E_P allocation'!K$984,0)</f>
        <v>146790652.49999297</v>
      </c>
      <c r="O190" s="166">
        <f>VLOOKUP($D190,'R_E_P allocation'!$A$3:$T$984,'R_E_P allocation'!L$984,0)</f>
        <v>129286083.36729202</v>
      </c>
      <c r="P190" s="166">
        <f>VLOOKUP($D190,'R_E_P allocation'!$A$3:$T$984,'R_E_P allocation'!M$984,0)</f>
        <v>140550705.96003148</v>
      </c>
      <c r="Q190" s="166">
        <f>VLOOKUP($D190,'R_E_P allocation'!$A$3:$T$984,'R_E_P allocation'!N$984,0)</f>
        <v>114469131.65816997</v>
      </c>
      <c r="R190" s="166">
        <f>VLOOKUP($D190,'R_E_P allocation'!$A$3:$T$984,'R_E_P allocation'!O$984,0)</f>
        <v>104840450.10586984</v>
      </c>
      <c r="S190" s="166">
        <f>VLOOKUP($D190,'R_E_P allocation'!$A$3:$T$984,'R_E_P allocation'!P$984,0)</f>
        <v>1612570.4541473514</v>
      </c>
      <c r="T190" s="166">
        <f>VLOOKUP($D190,'R_E_P allocation'!$A$3:$T$984,'R_E_P allocation'!Q$984,0)</f>
        <v>2594135.078410957</v>
      </c>
      <c r="U190" s="166">
        <f>VLOOKUP($D190,'R_E_P allocation'!$A$3:$T$984,'R_E_P allocation'!R$984,0)</f>
        <v>3201770.3220027126</v>
      </c>
      <c r="V190" s="166">
        <f>VLOOKUP($D190,'R_E_P allocation'!$A$3:$T$984,'R_E_P allocation'!S$984,0)</f>
        <v>-327188.20808786841</v>
      </c>
      <c r="W190" s="166">
        <f>VLOOKUP($D190,'R_E_P allocation'!$A$3:$T$984,'R_E_P allocation'!T$984,0)</f>
        <v>2500652.7332429946</v>
      </c>
      <c r="X190" s="163">
        <v>110208</v>
      </c>
      <c r="Y190" s="162" t="s">
        <v>9</v>
      </c>
      <c r="Z190" s="162" t="s">
        <v>282</v>
      </c>
      <c r="AA190" s="162" t="s">
        <v>291</v>
      </c>
    </row>
    <row r="191" spans="1:27" ht="16.5" thickTop="1" thickBot="1">
      <c r="A191" s="161">
        <v>190</v>
      </c>
      <c r="B191" s="162" t="s">
        <v>7</v>
      </c>
      <c r="C191" s="163">
        <v>11</v>
      </c>
      <c r="D191" s="162" t="s">
        <v>292</v>
      </c>
      <c r="E191" s="162" t="str">
        <f>VLOOKUP(Table12[[#This Row],[BRANCH NAME]],'Branch Address-2'!$B$2:$D$981,2,0)</f>
        <v>Chandraganj, Lakshmipur 3708</v>
      </c>
      <c r="F191" s="162" t="str">
        <f>VLOOKUP(Table12[[#This Row],[BRANCH NAME]],'Branch Address-2'!$B$2:$D$981,3,0)</f>
        <v>22.963872510536774, 90.99406084419795</v>
      </c>
      <c r="G191" s="164">
        <f>VLOOKUP(FINAL_DATASET!$D191,'R_E_P allocation'!$A$3:$D$983,4,0)</f>
        <v>14001.2</v>
      </c>
      <c r="H191" s="165">
        <f>VLOOKUP(FINAL_DATASET!$D191,'R_E_P allocation'!$A$3:$E$983,5,0)</f>
        <v>4.9305968539575503E-4</v>
      </c>
      <c r="I191" s="166">
        <f>VLOOKUP(FINAL_DATASET!$D191,'R_E_P allocation'!$A$3:$F$983,6,0)</f>
        <v>7804551.198146374</v>
      </c>
      <c r="J191" s="166">
        <f>VLOOKUP(FINAL_DATASET!$D191,'R_E_P allocation'!$A$3:$G$983,7,0)</f>
        <v>6572767.3547170693</v>
      </c>
      <c r="K191" s="166">
        <f>VLOOKUP(FINAL_DATASET!$D191,'R_E_P allocation'!$A$3:$T$984,8,0)</f>
        <v>6502491.2558843354</v>
      </c>
      <c r="L191" s="166">
        <f>VLOOKUP(FINAL_DATASET!$D191,'R_E_P allocation'!$A$3:$T$984,9,0)</f>
        <v>5426876.5209722165</v>
      </c>
      <c r="M191" s="166">
        <f>VLOOKUP($D191,'R_E_P allocation'!$A$3:$T$984,'R_E_P allocation'!J$984,0)</f>
        <v>5257042.6154597765</v>
      </c>
      <c r="N191" s="166">
        <f>VLOOKUP($D191,'R_E_P allocation'!$A$3:$T$984,'R_E_P allocation'!K$984,0)</f>
        <v>6130613.5662277853</v>
      </c>
      <c r="O191" s="166">
        <f>VLOOKUP($D191,'R_E_P allocation'!$A$3:$T$984,'R_E_P allocation'!L$984,0)</f>
        <v>5399546.926981709</v>
      </c>
      <c r="P191" s="166">
        <f>VLOOKUP($D191,'R_E_P allocation'!$A$3:$T$984,'R_E_P allocation'!M$984,0)</f>
        <v>5870006.3663897309</v>
      </c>
      <c r="Q191" s="166">
        <f>VLOOKUP($D191,'R_E_P allocation'!$A$3:$T$984,'R_E_P allocation'!N$984,0)</f>
        <v>4780726.8344823588</v>
      </c>
      <c r="R191" s="166">
        <f>VLOOKUP($D191,'R_E_P allocation'!$A$3:$T$984,'R_E_P allocation'!O$984,0)</f>
        <v>4378591.3800506052</v>
      </c>
      <c r="S191" s="166">
        <f>VLOOKUP($D191,'R_E_P allocation'!$A$3:$T$984,'R_E_P allocation'!P$984,0)</f>
        <v>67347.928048036483</v>
      </c>
      <c r="T191" s="166">
        <f>VLOOKUP($D191,'R_E_P allocation'!$A$3:$T$984,'R_E_P allocation'!Q$984,0)</f>
        <v>108342.31903379784</v>
      </c>
      <c r="U191" s="166">
        <f>VLOOKUP($D191,'R_E_P allocation'!$A$3:$T$984,'R_E_P allocation'!R$984,0)</f>
        <v>133719.79916784057</v>
      </c>
      <c r="V191" s="166">
        <f>VLOOKUP($D191,'R_E_P allocation'!$A$3:$T$984,'R_E_P allocation'!S$984,0)</f>
        <v>-13664.796995253781</v>
      </c>
      <c r="W191" s="166">
        <f>VLOOKUP($D191,'R_E_P allocation'!$A$3:$T$984,'R_E_P allocation'!T$984,0)</f>
        <v>104438.09132086819</v>
      </c>
      <c r="X191" s="163">
        <v>110209</v>
      </c>
      <c r="Y191" s="162" t="s">
        <v>9</v>
      </c>
      <c r="Z191" s="162" t="s">
        <v>282</v>
      </c>
      <c r="AA191" s="162" t="s">
        <v>289</v>
      </c>
    </row>
    <row r="192" spans="1:27" ht="16.5" thickTop="1" thickBot="1">
      <c r="A192" s="161">
        <v>191</v>
      </c>
      <c r="B192" s="162" t="s">
        <v>7</v>
      </c>
      <c r="C192" s="163">
        <v>11</v>
      </c>
      <c r="D192" s="162" t="s">
        <v>293</v>
      </c>
      <c r="E192" s="162" t="str">
        <f>VLOOKUP(Table12[[#This Row],[BRANCH NAME]],'Branch Address-2'!$B$2:$D$981,2,0)</f>
        <v>Kotchandpur, Jhenaidah</v>
      </c>
      <c r="F192" s="162" t="str">
        <f>VLOOKUP(Table12[[#This Row],[BRANCH NAME]],'Branch Address-2'!$B$2:$D$981,3,0)</f>
        <v>23.407943941878642, 89.00874498137362</v>
      </c>
      <c r="G192" s="164">
        <f>VLOOKUP(FINAL_DATASET!$D192,'R_E_P allocation'!$A$3:$D$983,4,0)</f>
        <v>141121</v>
      </c>
      <c r="H192" s="165">
        <f>VLOOKUP(FINAL_DATASET!$D192,'R_E_P allocation'!$A$3:$E$983,5,0)</f>
        <v>8.1699810971759684E-3</v>
      </c>
      <c r="I192" s="166">
        <f>VLOOKUP(FINAL_DATASET!$D192,'R_E_P allocation'!$A$3:$F$983,6,0)</f>
        <v>94657734.460496977</v>
      </c>
      <c r="J192" s="166">
        <f>VLOOKUP(FINAL_DATASET!$D192,'R_E_P allocation'!$A$3:$G$983,7,0)</f>
        <v>79718006.985616133</v>
      </c>
      <c r="K192" s="166">
        <f>VLOOKUP(FINAL_DATASET!$D192,'R_E_P allocation'!$A$3:$T$984,8,0)</f>
        <v>78865661.202580154</v>
      </c>
      <c r="L192" s="166">
        <f>VLOOKUP(FINAL_DATASET!$D192,'R_E_P allocation'!$A$3:$T$984,9,0)</f>
        <v>65820035.467779286</v>
      </c>
      <c r="M192" s="166">
        <f>VLOOKUP($D192,'R_E_P allocation'!$A$3:$T$984,'R_E_P allocation'!J$984,0)</f>
        <v>63760199.825442307</v>
      </c>
      <c r="N192" s="166">
        <f>VLOOKUP($D192,'R_E_P allocation'!$A$3:$T$984,'R_E_P allocation'!K$984,0)</f>
        <v>74355331.434014693</v>
      </c>
      <c r="O192" s="166">
        <f>VLOOKUP($D192,'R_E_P allocation'!$A$3:$T$984,'R_E_P allocation'!L$984,0)</f>
        <v>65488567.663265288</v>
      </c>
      <c r="P192" s="166">
        <f>VLOOKUP($D192,'R_E_P allocation'!$A$3:$T$984,'R_E_P allocation'!M$984,0)</f>
        <v>71194549.155256227</v>
      </c>
      <c r="Q192" s="166">
        <f>VLOOKUP($D192,'R_E_P allocation'!$A$3:$T$984,'R_E_P allocation'!N$984,0)</f>
        <v>57983189.518198371</v>
      </c>
      <c r="R192" s="166">
        <f>VLOOKUP($D192,'R_E_P allocation'!$A$3:$T$984,'R_E_P allocation'!O$984,0)</f>
        <v>53105877.537492424</v>
      </c>
      <c r="S192" s="166">
        <f>VLOOKUP($D192,'R_E_P allocation'!$A$3:$T$984,'R_E_P allocation'!P$984,0)</f>
        <v>816831.37540949113</v>
      </c>
      <c r="T192" s="166">
        <f>VLOOKUP($D192,'R_E_P allocation'!$A$3:$T$984,'R_E_P allocation'!Q$984,0)</f>
        <v>1314033.0821804858</v>
      </c>
      <c r="U192" s="166">
        <f>VLOOKUP($D192,'R_E_P allocation'!$A$3:$T$984,'R_E_P allocation'!R$984,0)</f>
        <v>1621824.6149434824</v>
      </c>
      <c r="V192" s="166">
        <f>VLOOKUP($D192,'R_E_P allocation'!$A$3:$T$984,'R_E_P allocation'!S$984,0)</f>
        <v>-165733.9022569982</v>
      </c>
      <c r="W192" s="166">
        <f>VLOOKUP($D192,'R_E_P allocation'!$A$3:$T$984,'R_E_P allocation'!T$984,0)</f>
        <v>1266680.5386784864</v>
      </c>
      <c r="X192" s="163">
        <v>110210</v>
      </c>
      <c r="Y192" s="162" t="s">
        <v>294</v>
      </c>
      <c r="Z192" s="162" t="s">
        <v>295</v>
      </c>
      <c r="AA192" s="162" t="s">
        <v>293</v>
      </c>
    </row>
    <row r="193" spans="1:27" ht="16.5" thickTop="1" thickBot="1">
      <c r="A193" s="161">
        <v>192</v>
      </c>
      <c r="B193" s="162" t="s">
        <v>7</v>
      </c>
      <c r="C193" s="163">
        <v>11</v>
      </c>
      <c r="D193" s="162" t="s">
        <v>296</v>
      </c>
      <c r="E193" s="162" t="str">
        <f>VLOOKUP(Table12[[#This Row],[BRANCH NAME]],'Branch Address-2'!$B$2:$D$981,2,0)</f>
        <v>Aziz Nagar, Lama, Bandarban</v>
      </c>
      <c r="F193" s="162" t="str">
        <f>VLOOKUP(Table12[[#This Row],[BRANCH NAME]],'Branch Address-2'!$B$2:$D$981,3,0)</f>
        <v>21.91527758848806, 92.06422708776837</v>
      </c>
      <c r="G193" s="164">
        <f>VLOOKUP(FINAL_DATASET!$D193,'R_E_P allocation'!$A$3:$D$983,4,0)</f>
        <v>108995</v>
      </c>
      <c r="H193" s="165">
        <f>VLOOKUP(FINAL_DATASET!$D193,'R_E_P allocation'!$A$3:$E$983,5,0)</f>
        <v>3.8383167449725962E-3</v>
      </c>
      <c r="I193" s="166">
        <f>VLOOKUP(FINAL_DATASET!$D193,'R_E_P allocation'!$A$3:$F$983,6,0)</f>
        <v>60756010.759218059</v>
      </c>
      <c r="J193" s="166">
        <f>VLOOKUP(FINAL_DATASET!$D193,'R_E_P allocation'!$A$3:$G$983,7,0)</f>
        <v>51166955.534338973</v>
      </c>
      <c r="K193" s="166">
        <f>VLOOKUP(FINAL_DATASET!$D193,'R_E_P allocation'!$A$3:$T$984,8,0)</f>
        <v>50619877.89868819</v>
      </c>
      <c r="L193" s="166">
        <f>VLOOKUP(FINAL_DATASET!$D193,'R_E_P allocation'!$A$3:$T$984,9,0)</f>
        <v>42246550.753033072</v>
      </c>
      <c r="M193" s="166">
        <f>VLOOKUP($D193,'R_E_P allocation'!$A$3:$T$984,'R_E_P allocation'!J$984,0)</f>
        <v>40924446.466876999</v>
      </c>
      <c r="N193" s="166">
        <f>VLOOKUP($D193,'R_E_P allocation'!$A$3:$T$984,'R_E_P allocation'!K$984,0)</f>
        <v>47724925.410036102</v>
      </c>
      <c r="O193" s="166">
        <f>VLOOKUP($D193,'R_E_P allocation'!$A$3:$T$984,'R_E_P allocation'!L$984,0)</f>
        <v>42033798.339168876</v>
      </c>
      <c r="P193" s="166">
        <f>VLOOKUP($D193,'R_E_P allocation'!$A$3:$T$984,'R_E_P allocation'!M$984,0)</f>
        <v>45696179.177831091</v>
      </c>
      <c r="Q193" s="166">
        <f>VLOOKUP($D193,'R_E_P allocation'!$A$3:$T$984,'R_E_P allocation'!N$984,0)</f>
        <v>37216475.825243883</v>
      </c>
      <c r="R193" s="166">
        <f>VLOOKUP($D193,'R_E_P allocation'!$A$3:$T$984,'R_E_P allocation'!O$984,0)</f>
        <v>34085976.021242157</v>
      </c>
      <c r="S193" s="166">
        <f>VLOOKUP($D193,'R_E_P allocation'!$A$3:$T$984,'R_E_P allocation'!P$984,0)</f>
        <v>524282.73416533839</v>
      </c>
      <c r="T193" s="166">
        <f>VLOOKUP($D193,'R_E_P allocation'!$A$3:$T$984,'R_E_P allocation'!Q$984,0)</f>
        <v>843411.35496163147</v>
      </c>
      <c r="U193" s="166">
        <f>VLOOKUP($D193,'R_E_P allocation'!$A$3:$T$984,'R_E_P allocation'!R$984,0)</f>
        <v>1040967.1678355271</v>
      </c>
      <c r="V193" s="166">
        <f>VLOOKUP($D193,'R_E_P allocation'!$A$3:$T$984,'R_E_P allocation'!S$984,0)</f>
        <v>-106376.20693209766</v>
      </c>
      <c r="W193" s="166">
        <f>VLOOKUP($D193,'R_E_P allocation'!$A$3:$T$984,'R_E_P allocation'!T$984,0)</f>
        <v>813018.15298103215</v>
      </c>
      <c r="X193" s="163">
        <v>110211</v>
      </c>
      <c r="Y193" s="162" t="s">
        <v>9</v>
      </c>
      <c r="Z193" s="162" t="s">
        <v>8</v>
      </c>
      <c r="AA193" s="162" t="s">
        <v>297</v>
      </c>
    </row>
    <row r="194" spans="1:27" ht="16.5" thickTop="1" thickBot="1">
      <c r="A194" s="161">
        <v>193</v>
      </c>
      <c r="B194" s="162" t="s">
        <v>7</v>
      </c>
      <c r="C194" s="163">
        <v>11</v>
      </c>
      <c r="D194" s="162" t="s">
        <v>298</v>
      </c>
      <c r="E194" s="162" t="str">
        <f>VLOOKUP(Table12[[#This Row],[BRANCH NAME]],'Branch Address-2'!$B$2:$D$981,2,0)</f>
        <v>Vaga Bazar, Bagerhat</v>
      </c>
      <c r="F194" s="162" t="str">
        <f>VLOOKUP(Table12[[#This Row],[BRANCH NAME]],'Branch Address-2'!$B$2:$D$981,3,0)</f>
        <v>22.831606096932564, 89.55414231825536</v>
      </c>
      <c r="G194" s="164">
        <f>VLOOKUP(FINAL_DATASET!$D194,'R_E_P allocation'!$A$3:$D$983,4,0)</f>
        <v>178503</v>
      </c>
      <c r="H194" s="165">
        <f>VLOOKUP(FINAL_DATASET!$D194,'R_E_P allocation'!$A$3:$E$983,5,0)</f>
        <v>1.0334153923152484E-2</v>
      </c>
      <c r="I194" s="166">
        <f>VLOOKUP(FINAL_DATASET!$D194,'R_E_P allocation'!$A$3:$F$983,6,0)</f>
        <v>119731929.15584561</v>
      </c>
      <c r="J194" s="166">
        <f>VLOOKUP(FINAL_DATASET!$D194,'R_E_P allocation'!$A$3:$G$983,7,0)</f>
        <v>100834768.75130869</v>
      </c>
      <c r="K194" s="166">
        <f>VLOOKUP(FINAL_DATASET!$D194,'R_E_P allocation'!$A$3:$T$984,8,0)</f>
        <v>99756642.32569328</v>
      </c>
      <c r="L194" s="166">
        <f>VLOOKUP(FINAL_DATASET!$D194,'R_E_P allocation'!$A$3:$T$984,9,0)</f>
        <v>83255318.42252396</v>
      </c>
      <c r="M194" s="166">
        <f>VLOOKUP($D194,'R_E_P allocation'!$A$3:$T$984,'R_E_P allocation'!J$984,0)</f>
        <v>80649846.227286696</v>
      </c>
      <c r="N194" s="166">
        <f>VLOOKUP($D194,'R_E_P allocation'!$A$3:$T$984,'R_E_P allocation'!K$984,0)</f>
        <v>94051556.656811699</v>
      </c>
      <c r="O194" s="166">
        <f>VLOOKUP($D194,'R_E_P allocation'!$A$3:$T$984,'R_E_P allocation'!L$984,0)</f>
        <v>82836047.03478463</v>
      </c>
      <c r="P194" s="166">
        <f>VLOOKUP($D194,'R_E_P allocation'!$A$3:$T$984,'R_E_P allocation'!M$984,0)</f>
        <v>90053504.495154515</v>
      </c>
      <c r="Q194" s="166">
        <f>VLOOKUP($D194,'R_E_P allocation'!$A$3:$T$984,'R_E_P allocation'!N$984,0)</f>
        <v>73342544.898115531</v>
      </c>
      <c r="R194" s="166">
        <f>VLOOKUP($D194,'R_E_P allocation'!$A$3:$T$984,'R_E_P allocation'!O$984,0)</f>
        <v>67173265.907093972</v>
      </c>
      <c r="S194" s="166">
        <f>VLOOKUP($D194,'R_E_P allocation'!$A$3:$T$984,'R_E_P allocation'!P$984,0)</f>
        <v>1033204.4912147757</v>
      </c>
      <c r="T194" s="166">
        <f>VLOOKUP($D194,'R_E_P allocation'!$A$3:$T$984,'R_E_P allocation'!Q$984,0)</f>
        <v>1662111.5728237699</v>
      </c>
      <c r="U194" s="166">
        <f>VLOOKUP($D194,'R_E_P allocation'!$A$3:$T$984,'R_E_P allocation'!R$984,0)</f>
        <v>2051435.0042960041</v>
      </c>
      <c r="V194" s="166">
        <f>VLOOKUP($D194,'R_E_P allocation'!$A$3:$T$984,'R_E_P allocation'!S$984,0)</f>
        <v>-209635.69386966465</v>
      </c>
      <c r="W194" s="166">
        <f>VLOOKUP($D194,'R_E_P allocation'!$A$3:$T$984,'R_E_P allocation'!T$984,0)</f>
        <v>1602215.66028958</v>
      </c>
      <c r="X194" s="163">
        <v>110212</v>
      </c>
      <c r="Y194" s="162" t="s">
        <v>294</v>
      </c>
      <c r="Z194" s="162" t="s">
        <v>299</v>
      </c>
      <c r="AA194" s="162" t="s">
        <v>300</v>
      </c>
    </row>
    <row r="195" spans="1:27" ht="16.5" thickTop="1" thickBot="1">
      <c r="A195" s="161">
        <v>194</v>
      </c>
      <c r="B195" s="162" t="s">
        <v>7</v>
      </c>
      <c r="C195" s="163">
        <v>11</v>
      </c>
      <c r="D195" s="162" t="s">
        <v>301</v>
      </c>
      <c r="E195" s="162" t="str">
        <f>VLOOKUP(Table12[[#This Row],[BRANCH NAME]],'Branch Address-2'!$B$2:$D$981,2,0)</f>
        <v>Hatboalia Road, Gangni, Meherpur</v>
      </c>
      <c r="F195" s="162" t="str">
        <f>VLOOKUP(Table12[[#This Row],[BRANCH NAME]],'Branch Address-2'!$B$2:$D$981,3,0)</f>
        <v>23.818465000496857, 88.7527034390546</v>
      </c>
      <c r="G195" s="164">
        <f>VLOOKUP(FINAL_DATASET!$D195,'R_E_P allocation'!$A$3:$D$983,4,0)</f>
        <v>299607</v>
      </c>
      <c r="H195" s="165">
        <f>VLOOKUP(FINAL_DATASET!$D195,'R_E_P allocation'!$A$3:$E$983,5,0)</f>
        <v>1.7345281896965017E-2</v>
      </c>
      <c r="I195" s="166">
        <f>VLOOKUP(FINAL_DATASET!$D195,'R_E_P allocation'!$A$3:$F$983,6,0)</f>
        <v>200963144.02892634</v>
      </c>
      <c r="J195" s="166">
        <f>VLOOKUP(FINAL_DATASET!$D195,'R_E_P allocation'!$A$3:$G$983,7,0)</f>
        <v>169245349.1609292</v>
      </c>
      <c r="K195" s="166">
        <f>VLOOKUP(FINAL_DATASET!$D195,'R_E_P allocation'!$A$3:$T$984,8,0)</f>
        <v>167435776.07812747</v>
      </c>
      <c r="L195" s="166">
        <f>VLOOKUP(FINAL_DATASET!$D195,'R_E_P allocation'!$A$3:$T$984,9,0)</f>
        <v>139739254.72746754</v>
      </c>
      <c r="M195" s="166">
        <f>VLOOKUP($D195,'R_E_P allocation'!$A$3:$T$984,'R_E_P allocation'!J$984,0)</f>
        <v>135366119.77736333</v>
      </c>
      <c r="N195" s="166">
        <f>VLOOKUP($D195,'R_E_P allocation'!$A$3:$T$984,'R_E_P allocation'!K$984,0)</f>
        <v>157860118.51496828</v>
      </c>
      <c r="O195" s="166">
        <f>VLOOKUP($D195,'R_E_P allocation'!$A$3:$T$984,'R_E_P allocation'!L$984,0)</f>
        <v>139035531.86193353</v>
      </c>
      <c r="P195" s="166">
        <f>VLOOKUP($D195,'R_E_P allocation'!$A$3:$T$984,'R_E_P allocation'!M$984,0)</f>
        <v>151149618.33291182</v>
      </c>
      <c r="Q195" s="166">
        <f>VLOOKUP($D195,'R_E_P allocation'!$A$3:$T$984,'R_E_P allocation'!N$984,0)</f>
        <v>123101235.54948489</v>
      </c>
      <c r="R195" s="166">
        <f>VLOOKUP($D195,'R_E_P allocation'!$A$3:$T$984,'R_E_P allocation'!O$984,0)</f>
        <v>112746456.24234162</v>
      </c>
      <c r="S195" s="166">
        <f>VLOOKUP($D195,'R_E_P allocation'!$A$3:$T$984,'R_E_P allocation'!P$984,0)</f>
        <v>1734174.2043516655</v>
      </c>
      <c r="T195" s="166">
        <f>VLOOKUP($D195,'R_E_P allocation'!$A$3:$T$984,'R_E_P allocation'!Q$984,0)</f>
        <v>2789758.5026526796</v>
      </c>
      <c r="U195" s="166">
        <f>VLOOKUP($D195,'R_E_P allocation'!$A$3:$T$984,'R_E_P allocation'!R$984,0)</f>
        <v>3443215.4492199738</v>
      </c>
      <c r="V195" s="166">
        <f>VLOOKUP($D195,'R_E_P allocation'!$A$3:$T$984,'R_E_P allocation'!S$984,0)</f>
        <v>-351861.43276700459</v>
      </c>
      <c r="W195" s="166">
        <f>VLOOKUP($D195,'R_E_P allocation'!$A$3:$T$984,'R_E_P allocation'!T$984,0)</f>
        <v>2689226.6647192496</v>
      </c>
      <c r="X195" s="163">
        <v>110213</v>
      </c>
      <c r="Y195" s="162" t="s">
        <v>294</v>
      </c>
      <c r="Z195" s="162" t="s">
        <v>302</v>
      </c>
      <c r="AA195" s="162" t="s">
        <v>301</v>
      </c>
    </row>
    <row r="196" spans="1:27" ht="16.5" thickTop="1" thickBot="1">
      <c r="A196" s="161">
        <v>195</v>
      </c>
      <c r="B196" s="162" t="s">
        <v>7</v>
      </c>
      <c r="C196" s="163">
        <v>11</v>
      </c>
      <c r="D196" s="162" t="s">
        <v>303</v>
      </c>
      <c r="E196" s="162" t="str">
        <f>VLOOKUP(Table12[[#This Row],[BRANCH NAME]],'Branch Address-2'!$B$2:$D$981,2,0)</f>
        <v>Sreepur, Gazipur 1740</v>
      </c>
      <c r="F196" s="162" t="str">
        <f>VLOOKUP(Table12[[#This Row],[BRANCH NAME]],'Branch Address-2'!$B$2:$D$981,3,0)</f>
        <v>24.202238446275068, 90.47872153121328</v>
      </c>
      <c r="G196" s="164">
        <f>VLOOKUP(FINAL_DATASET!$D196,'R_E_P allocation'!$A$3:$D$983,4,0)</f>
        <v>492792</v>
      </c>
      <c r="H196" s="165">
        <f>VLOOKUP(FINAL_DATASET!$D196,'R_E_P allocation'!$A$3:$E$983,5,0)</f>
        <v>1.3522032852882875E-2</v>
      </c>
      <c r="I196" s="166">
        <f>VLOOKUP(FINAL_DATASET!$D196,'R_E_P allocation'!$A$3:$F$983,6,0)</f>
        <v>280235024.20081091</v>
      </c>
      <c r="J196" s="166">
        <f>VLOOKUP(FINAL_DATASET!$D196,'R_E_P allocation'!$A$3:$G$983,7,0)</f>
        <v>236005834.53830174</v>
      </c>
      <c r="K196" s="166">
        <f>VLOOKUP(FINAL_DATASET!$D196,'R_E_P allocation'!$A$3:$T$984,8,0)</f>
        <v>233482457.63204136</v>
      </c>
      <c r="L196" s="166">
        <f>VLOOKUP(FINAL_DATASET!$D196,'R_E_P allocation'!$A$3:$T$984,9,0)</f>
        <v>194860772.20566645</v>
      </c>
      <c r="M196" s="166">
        <f>VLOOKUP($D196,'R_E_P allocation'!$A$3:$T$984,'R_E_P allocation'!J$984,0)</f>
        <v>188762611.3488704</v>
      </c>
      <c r="N196" s="166">
        <f>VLOOKUP($D196,'R_E_P allocation'!$A$3:$T$984,'R_E_P allocation'!K$984,0)</f>
        <v>220129588.16974658</v>
      </c>
      <c r="O196" s="166">
        <f>VLOOKUP($D196,'R_E_P allocation'!$A$3:$T$984,'R_E_P allocation'!L$984,0)</f>
        <v>193879458.96434295</v>
      </c>
      <c r="P196" s="166">
        <f>VLOOKUP($D196,'R_E_P allocation'!$A$3:$T$984,'R_E_P allocation'!M$984,0)</f>
        <v>210772065.47569749</v>
      </c>
      <c r="Q196" s="166">
        <f>VLOOKUP($D196,'R_E_P allocation'!$A$3:$T$984,'R_E_P allocation'!N$984,0)</f>
        <v>171659723.42866084</v>
      </c>
      <c r="R196" s="166">
        <f>VLOOKUP($D196,'R_E_P allocation'!$A$3:$T$984,'R_E_P allocation'!O$984,0)</f>
        <v>157220400.02061504</v>
      </c>
      <c r="S196" s="166">
        <f>VLOOKUP($D196,'R_E_P allocation'!$A$3:$T$984,'R_E_P allocation'!P$984,0)</f>
        <v>2418236.201832911</v>
      </c>
      <c r="T196" s="166">
        <f>VLOOKUP($D196,'R_E_P allocation'!$A$3:$T$984,'R_E_P allocation'!Q$984,0)</f>
        <v>3890206.0638181609</v>
      </c>
      <c r="U196" s="166">
        <f>VLOOKUP($D196,'R_E_P allocation'!$A$3:$T$984,'R_E_P allocation'!R$984,0)</f>
        <v>4801425.5021899827</v>
      </c>
      <c r="V196" s="166">
        <f>VLOOKUP($D196,'R_E_P allocation'!$A$3:$T$984,'R_E_P allocation'!S$984,0)</f>
        <v>-490656.62066175003</v>
      </c>
      <c r="W196" s="166">
        <f>VLOOKUP($D196,'R_E_P allocation'!$A$3:$T$984,'R_E_P allocation'!T$984,0)</f>
        <v>3750018.4579148041</v>
      </c>
      <c r="X196" s="163">
        <v>110214</v>
      </c>
      <c r="Y196" s="162" t="s">
        <v>294</v>
      </c>
      <c r="Z196" s="162" t="s">
        <v>304</v>
      </c>
      <c r="AA196" s="162" t="s">
        <v>303</v>
      </c>
    </row>
    <row r="197" spans="1:27" ht="16.5" thickTop="1" thickBot="1">
      <c r="A197" s="161">
        <v>196</v>
      </c>
      <c r="B197" s="162" t="s">
        <v>7</v>
      </c>
      <c r="C197" s="163">
        <v>11</v>
      </c>
      <c r="D197" s="162" t="s">
        <v>305</v>
      </c>
      <c r="E197" s="162" t="str">
        <f>VLOOKUP(Table12[[#This Row],[BRANCH NAME]],'Branch Address-2'!$B$2:$D$981,2,0)</f>
        <v>71/C Asad Avenue, Mohammadpur, Dhaka 1207</v>
      </c>
      <c r="F197" s="162" t="str">
        <f>VLOOKUP(Table12[[#This Row],[BRANCH NAME]],'Branch Address-2'!$B$2:$D$981,3,0)</f>
        <v>23.75874473266859, 90.36369746461769</v>
      </c>
      <c r="G197" s="164">
        <f>VLOOKUP(FINAL_DATASET!$D197,'R_E_P allocation'!$A$3:$D$983,4,0)</f>
        <v>527771</v>
      </c>
      <c r="H197" s="165">
        <f>VLOOKUP(FINAL_DATASET!$D197,'R_E_P allocation'!$A$3:$E$983,5,0)</f>
        <v>1.4481843862722707E-2</v>
      </c>
      <c r="I197" s="166">
        <f>VLOOKUP(FINAL_DATASET!$D197,'R_E_P allocation'!$A$3:$F$983,6,0)</f>
        <v>300126460.9764083</v>
      </c>
      <c r="J197" s="166">
        <f>VLOOKUP(FINAL_DATASET!$D197,'R_E_P allocation'!$A$3:$G$983,7,0)</f>
        <v>252757827.44061199</v>
      </c>
      <c r="K197" s="166">
        <f>VLOOKUP(FINAL_DATASET!$D197,'R_E_P allocation'!$A$3:$T$984,8,0)</f>
        <v>250055338.0471276</v>
      </c>
      <c r="L197" s="166">
        <f>VLOOKUP(FINAL_DATASET!$D197,'R_E_P allocation'!$A$3:$T$984,9,0)</f>
        <v>208692236.49685219</v>
      </c>
      <c r="M197" s="166">
        <f>VLOOKUP($D197,'R_E_P allocation'!$A$3:$T$984,'R_E_P allocation'!J$984,0)</f>
        <v>202161220.46259817</v>
      </c>
      <c r="N197" s="166">
        <f>VLOOKUP($D197,'R_E_P allocation'!$A$3:$T$984,'R_E_P allocation'!K$984,0)</f>
        <v>235754665.00660589</v>
      </c>
      <c r="O197" s="166">
        <f>VLOOKUP($D197,'R_E_P allocation'!$A$3:$T$984,'R_E_P allocation'!L$984,0)</f>
        <v>207641268.39938605</v>
      </c>
      <c r="P197" s="166">
        <f>VLOOKUP($D197,'R_E_P allocation'!$A$3:$T$984,'R_E_P allocation'!M$984,0)</f>
        <v>225732933.50576785</v>
      </c>
      <c r="Q197" s="166">
        <f>VLOOKUP($D197,'R_E_P allocation'!$A$3:$T$984,'R_E_P allocation'!N$984,0)</f>
        <v>183844347.90675938</v>
      </c>
      <c r="R197" s="166">
        <f>VLOOKUP($D197,'R_E_P allocation'!$A$3:$T$984,'R_E_P allocation'!O$984,0)</f>
        <v>168380103.04404297</v>
      </c>
      <c r="S197" s="166">
        <f>VLOOKUP($D197,'R_E_P allocation'!$A$3:$T$984,'R_E_P allocation'!P$984,0)</f>
        <v>2589885.6687558996</v>
      </c>
      <c r="T197" s="166">
        <f>VLOOKUP($D197,'R_E_P allocation'!$A$3:$T$984,'R_E_P allocation'!Q$984,0)</f>
        <v>4166337.8149551423</v>
      </c>
      <c r="U197" s="166">
        <f>VLOOKUP($D197,'R_E_P allocation'!$A$3:$T$984,'R_E_P allocation'!R$984,0)</f>
        <v>5142236.7626022929</v>
      </c>
      <c r="V197" s="166">
        <f>VLOOKUP($D197,'R_E_P allocation'!$A$3:$T$984,'R_E_P allocation'!S$984,0)</f>
        <v>-525484.04873308109</v>
      </c>
      <c r="W197" s="166">
        <f>VLOOKUP($D197,'R_E_P allocation'!$A$3:$T$984,'R_E_P allocation'!T$984,0)</f>
        <v>4016199.5153171197</v>
      </c>
      <c r="X197" s="163">
        <v>110215</v>
      </c>
      <c r="Y197" s="162" t="s">
        <v>294</v>
      </c>
      <c r="Z197" s="162" t="s">
        <v>304</v>
      </c>
      <c r="AA197" s="162" t="s">
        <v>305</v>
      </c>
    </row>
    <row r="198" spans="1:27" ht="16.5" thickTop="1" thickBot="1">
      <c r="A198" s="161">
        <v>197</v>
      </c>
      <c r="B198" s="162" t="s">
        <v>7</v>
      </c>
      <c r="C198" s="163">
        <v>11</v>
      </c>
      <c r="D198" s="162" t="s">
        <v>306</v>
      </c>
      <c r="E198" s="162" t="str">
        <f>VLOOKUP(Table12[[#This Row],[BRANCH NAME]],'Branch Address-2'!$B$2:$D$981,2,0)</f>
        <v>Shahjalal Market, Kulaura, Moulvibazar 3230</v>
      </c>
      <c r="F198" s="162" t="str">
        <f>VLOOKUP(Table12[[#This Row],[BRANCH NAME]],'Branch Address-2'!$B$2:$D$981,3,0)</f>
        <v>24.936492875174068, 91.87065777445828</v>
      </c>
      <c r="G198" s="164">
        <f>VLOOKUP(FINAL_DATASET!$D198,'R_E_P allocation'!$A$3:$D$983,4,0)</f>
        <v>54029.25</v>
      </c>
      <c r="H198" s="165">
        <f>VLOOKUP(FINAL_DATASET!$D198,'R_E_P allocation'!$A$3:$E$983,5,0)</f>
        <v>7.0084269545958857E-3</v>
      </c>
      <c r="I198" s="166">
        <f>VLOOKUP(FINAL_DATASET!$D198,'R_E_P allocation'!$A$3:$F$983,6,0)</f>
        <v>36025316.954324163</v>
      </c>
      <c r="J198" s="166">
        <f>VLOOKUP(FINAL_DATASET!$D198,'R_E_P allocation'!$A$3:$G$983,7,0)</f>
        <v>30339480.286445588</v>
      </c>
      <c r="K198" s="166">
        <f>VLOOKUP(FINAL_DATASET!$D198,'R_E_P allocation'!$A$3:$T$984,8,0)</f>
        <v>30015090.238832865</v>
      </c>
      <c r="L198" s="166">
        <f>VLOOKUP(FINAL_DATASET!$D198,'R_E_P allocation'!$A$3:$T$984,9,0)</f>
        <v>25050120.343427006</v>
      </c>
      <c r="M198" s="166">
        <f>VLOOKUP($D198,'R_E_P allocation'!$A$3:$T$984,'R_E_P allocation'!J$984,0)</f>
        <v>24266177.728362925</v>
      </c>
      <c r="N198" s="166">
        <f>VLOOKUP($D198,'R_E_P allocation'!$A$3:$T$984,'R_E_P allocation'!K$984,0)</f>
        <v>28298526.236882199</v>
      </c>
      <c r="O198" s="166">
        <f>VLOOKUP($D198,'R_E_P allocation'!$A$3:$T$984,'R_E_P allocation'!L$984,0)</f>
        <v>24923968.658244282</v>
      </c>
      <c r="P198" s="166">
        <f>VLOOKUP($D198,'R_E_P allocation'!$A$3:$T$984,'R_E_P allocation'!M$984,0)</f>
        <v>27095579.810318347</v>
      </c>
      <c r="Q198" s="166">
        <f>VLOOKUP($D198,'R_E_P allocation'!$A$3:$T$984,'R_E_P allocation'!N$984,0)</f>
        <v>22067534.072321128</v>
      </c>
      <c r="R198" s="166">
        <f>VLOOKUP($D198,'R_E_P allocation'!$A$3:$T$984,'R_E_P allocation'!O$984,0)</f>
        <v>20211302.133203875</v>
      </c>
      <c r="S198" s="166">
        <f>VLOOKUP($D198,'R_E_P allocation'!$A$3:$T$984,'R_E_P allocation'!P$984,0)</f>
        <v>310873.7956288603</v>
      </c>
      <c r="T198" s="166">
        <f>VLOOKUP($D198,'R_E_P allocation'!$A$3:$T$984,'R_E_P allocation'!Q$984,0)</f>
        <v>500101.3234029492</v>
      </c>
      <c r="U198" s="166">
        <f>VLOOKUP($D198,'R_E_P allocation'!$A$3:$T$984,'R_E_P allocation'!R$984,0)</f>
        <v>617242.17392976617</v>
      </c>
      <c r="V198" s="166">
        <f>VLOOKUP($D198,'R_E_P allocation'!$A$3:$T$984,'R_E_P allocation'!S$984,0)</f>
        <v>-63075.842591362969</v>
      </c>
      <c r="W198" s="166">
        <f>VLOOKUP($D198,'R_E_P allocation'!$A$3:$T$984,'R_E_P allocation'!T$984,0)</f>
        <v>482079.65409113129</v>
      </c>
      <c r="X198" s="163">
        <v>110216</v>
      </c>
      <c r="Y198" s="162" t="s">
        <v>268</v>
      </c>
      <c r="Z198" s="162" t="s">
        <v>307</v>
      </c>
      <c r="AA198" s="162" t="s">
        <v>308</v>
      </c>
    </row>
    <row r="199" spans="1:27" ht="16.5" thickTop="1" thickBot="1">
      <c r="A199" s="161">
        <v>198</v>
      </c>
      <c r="B199" s="162" t="s">
        <v>7</v>
      </c>
      <c r="C199" s="163">
        <v>11</v>
      </c>
      <c r="D199" s="162" t="s">
        <v>309</v>
      </c>
      <c r="E199" s="162" t="str">
        <f>VLOOKUP(Table12[[#This Row],[BRANCH NAME]],'Branch Address-2'!$B$2:$D$981,2,0)</f>
        <v>Fultola Bazar, Juri, Moulvibazar 3251</v>
      </c>
      <c r="F199" s="162" t="str">
        <f>VLOOKUP(Table12[[#This Row],[BRANCH NAME]],'Branch Address-2'!$B$2:$D$981,3,0)</f>
        <v>24.457543553392146, 92.15145193178016</v>
      </c>
      <c r="G199" s="164">
        <f>VLOOKUP(FINAL_DATASET!$D199,'R_E_P allocation'!$A$3:$D$983,4,0)</f>
        <v>148958</v>
      </c>
      <c r="H199" s="165">
        <f>VLOOKUP(FINAL_DATASET!$D199,'R_E_P allocation'!$A$3:$E$983,5,0)</f>
        <v>1.932214980409119E-2</v>
      </c>
      <c r="I199" s="166">
        <f>VLOOKUP(FINAL_DATASET!$D199,'R_E_P allocation'!$A$3:$F$983,6,0)</f>
        <v>99321370.607258454</v>
      </c>
      <c r="J199" s="166">
        <f>VLOOKUP(FINAL_DATASET!$D199,'R_E_P allocation'!$A$3:$G$983,7,0)</f>
        <v>83645586.501910761</v>
      </c>
      <c r="K199" s="166">
        <f>VLOOKUP(FINAL_DATASET!$D199,'R_E_P allocation'!$A$3:$T$984,8,0)</f>
        <v>82751246.996692821</v>
      </c>
      <c r="L199" s="166">
        <f>VLOOKUP(FINAL_DATASET!$D199,'R_E_P allocation'!$A$3:$T$984,9,0)</f>
        <v>69062884.014051646</v>
      </c>
      <c r="M199" s="166">
        <f>VLOOKUP($D199,'R_E_P allocation'!$A$3:$T$984,'R_E_P allocation'!J$984,0)</f>
        <v>66901563.543108307</v>
      </c>
      <c r="N199" s="166">
        <f>VLOOKUP($D199,'R_E_P allocation'!$A$3:$T$984,'R_E_P allocation'!K$984,0)</f>
        <v>78018700.44824791</v>
      </c>
      <c r="O199" s="166">
        <f>VLOOKUP($D199,'R_E_P allocation'!$A$3:$T$984,'R_E_P allocation'!L$984,0)</f>
        <v>68715085.317578003</v>
      </c>
      <c r="P199" s="166">
        <f>VLOOKUP($D199,'R_E_P allocation'!$A$3:$T$984,'R_E_P allocation'!M$984,0)</f>
        <v>74702191.449731395</v>
      </c>
      <c r="Q199" s="166">
        <f>VLOOKUP($D199,'R_E_P allocation'!$A$3:$T$984,'R_E_P allocation'!N$984,0)</f>
        <v>60839929.118853413</v>
      </c>
      <c r="R199" s="166">
        <f>VLOOKUP($D199,'R_E_P allocation'!$A$3:$T$984,'R_E_P allocation'!O$984,0)</f>
        <v>55722319.727884114</v>
      </c>
      <c r="S199" s="166">
        <f>VLOOKUP($D199,'R_E_P allocation'!$A$3:$T$984,'R_E_P allocation'!P$984,0)</f>
        <v>857075.35916718771</v>
      </c>
      <c r="T199" s="166">
        <f>VLOOKUP($D199,'R_E_P allocation'!$A$3:$T$984,'R_E_P allocation'!Q$984,0)</f>
        <v>1378773.4038776497</v>
      </c>
      <c r="U199" s="166">
        <f>VLOOKUP($D199,'R_E_P allocation'!$A$3:$T$984,'R_E_P allocation'!R$984,0)</f>
        <v>1701729.3363174596</v>
      </c>
      <c r="V199" s="166">
        <f>VLOOKUP($D199,'R_E_P allocation'!$A$3:$T$984,'R_E_P allocation'!S$984,0)</f>
        <v>-173899.34823682072</v>
      </c>
      <c r="W199" s="166">
        <f>VLOOKUP($D199,'R_E_P allocation'!$A$3:$T$984,'R_E_P allocation'!T$984,0)</f>
        <v>1329087.8758099868</v>
      </c>
      <c r="X199" s="163">
        <v>110217</v>
      </c>
      <c r="Y199" s="162" t="s">
        <v>268</v>
      </c>
      <c r="Z199" s="162" t="s">
        <v>307</v>
      </c>
      <c r="AA199" s="162" t="s">
        <v>310</v>
      </c>
    </row>
    <row r="200" spans="1:27" ht="16.5" thickTop="1" thickBot="1">
      <c r="A200" s="161">
        <v>199</v>
      </c>
      <c r="B200" s="162" t="s">
        <v>7</v>
      </c>
      <c r="C200" s="163">
        <v>11</v>
      </c>
      <c r="D200" s="162" t="s">
        <v>311</v>
      </c>
      <c r="E200" s="162" t="str">
        <f>VLOOKUP(Table12[[#This Row],[BRANCH NAME]],'Branch Address-2'!$B$2:$D$981,2,0)</f>
        <v>Giashnagar Moulvibazar</v>
      </c>
      <c r="F200" s="162" t="str">
        <f>VLOOKUP(Table12[[#This Row],[BRANCH NAME]],'Branch Address-2'!$B$2:$D$981,3,0)</f>
        <v>24.444345432268904, 91.76235688309733</v>
      </c>
      <c r="G200" s="164">
        <f>VLOOKUP(FINAL_DATASET!$D200,'R_E_P allocation'!$A$3:$D$983,4,0)</f>
        <v>113014.44</v>
      </c>
      <c r="H200" s="165">
        <f>VLOOKUP(FINAL_DATASET!$D200,'R_E_P allocation'!$A$3:$E$983,5,0)</f>
        <v>1.4659715756827264E-2</v>
      </c>
      <c r="I200" s="166">
        <f>VLOOKUP(FINAL_DATASET!$D200,'R_E_P allocation'!$A$3:$F$983,6,0)</f>
        <v>75355127.480308369</v>
      </c>
      <c r="J200" s="166">
        <f>VLOOKUP(FINAL_DATASET!$D200,'R_E_P allocation'!$A$3:$G$983,7,0)</f>
        <v>63461909.511305228</v>
      </c>
      <c r="K200" s="166">
        <f>VLOOKUP(FINAL_DATASET!$D200,'R_E_P allocation'!$A$3:$T$984,8,0)</f>
        <v>62783374.096274935</v>
      </c>
      <c r="L200" s="166">
        <f>VLOOKUP(FINAL_DATASET!$D200,'R_E_P allocation'!$A$3:$T$984,9,0)</f>
        <v>52398012.605116874</v>
      </c>
      <c r="M200" s="166">
        <f>VLOOKUP($D200,'R_E_P allocation'!$A$3:$T$984,'R_E_P allocation'!J$984,0)</f>
        <v>50758218.685460344</v>
      </c>
      <c r="N200" s="166">
        <f>VLOOKUP($D200,'R_E_P allocation'!$A$3:$T$984,'R_E_P allocation'!K$984,0)</f>
        <v>59192790.858406305</v>
      </c>
      <c r="O200" s="166">
        <f>VLOOKUP($D200,'R_E_P allocation'!$A$3:$T$984,'R_E_P allocation'!L$984,0)</f>
        <v>52134137.721493989</v>
      </c>
      <c r="P200" s="166">
        <f>VLOOKUP($D200,'R_E_P allocation'!$A$3:$T$984,'R_E_P allocation'!M$984,0)</f>
        <v>56676555.361002311</v>
      </c>
      <c r="Q200" s="166">
        <f>VLOOKUP($D200,'R_E_P allocation'!$A$3:$T$984,'R_E_P allocation'!N$984,0)</f>
        <v>46159256.428032815</v>
      </c>
      <c r="R200" s="166">
        <f>VLOOKUP($D200,'R_E_P allocation'!$A$3:$T$984,'R_E_P allocation'!O$984,0)</f>
        <v>42276525.997581705</v>
      </c>
      <c r="S200" s="166">
        <f>VLOOKUP($D200,'R_E_P allocation'!$A$3:$T$984,'R_E_P allocation'!P$984,0)</f>
        <v>650263.10607069498</v>
      </c>
      <c r="T200" s="166">
        <f>VLOOKUP($D200,'R_E_P allocation'!$A$3:$T$984,'R_E_P allocation'!Q$984,0)</f>
        <v>1046075.4315050311</v>
      </c>
      <c r="U200" s="166">
        <f>VLOOKUP($D200,'R_E_P allocation'!$A$3:$T$984,'R_E_P allocation'!R$984,0)</f>
        <v>1291102.1091548584</v>
      </c>
      <c r="V200" s="166">
        <f>VLOOKUP($D200,'R_E_P allocation'!$A$3:$T$984,'R_E_P allocation'!S$984,0)</f>
        <v>-131937.44181144537</v>
      </c>
      <c r="W200" s="166">
        <f>VLOOKUP($D200,'R_E_P allocation'!$A$3:$T$984,'R_E_P allocation'!T$984,0)</f>
        <v>1008379.0195589039</v>
      </c>
      <c r="X200" s="163">
        <v>110218</v>
      </c>
      <c r="Y200" s="162" t="s">
        <v>268</v>
      </c>
      <c r="Z200" s="162" t="s">
        <v>307</v>
      </c>
      <c r="AA200" s="162" t="s">
        <v>312</v>
      </c>
    </row>
    <row r="201" spans="1:27" ht="16.5" thickTop="1" thickBot="1">
      <c r="A201" s="161">
        <v>200</v>
      </c>
      <c r="B201" s="162" t="s">
        <v>7</v>
      </c>
      <c r="C201" s="163">
        <v>11</v>
      </c>
      <c r="D201" s="162" t="s">
        <v>313</v>
      </c>
      <c r="E201" s="162" t="str">
        <f>VLOOKUP(Table12[[#This Row],[BRANCH NAME]],'Branch Address-2'!$B$2:$D$981,2,0)</f>
        <v>Shahjalal Market, Kulaura, Moulvibazar 3230</v>
      </c>
      <c r="F201" s="162" t="str">
        <f>VLOOKUP(Table12[[#This Row],[BRANCH NAME]],'Branch Address-2'!$B$2:$D$981,3,0)</f>
        <v>24.494878937731503, 91.77025302962574</v>
      </c>
      <c r="G201" s="164">
        <f>VLOOKUP(FINAL_DATASET!$D201,'R_E_P allocation'!$A$3:$D$983,4,0)</f>
        <v>64835.1</v>
      </c>
      <c r="H201" s="165">
        <f>VLOOKUP(FINAL_DATASET!$D201,'R_E_P allocation'!$A$3:$E$983,5,0)</f>
        <v>8.4101123455150618E-3</v>
      </c>
      <c r="I201" s="166">
        <f>VLOOKUP(FINAL_DATASET!$D201,'R_E_P allocation'!$A$3:$F$983,6,0)</f>
        <v>43230380.34518899</v>
      </c>
      <c r="J201" s="166">
        <f>VLOOKUP(FINAL_DATASET!$D201,'R_E_P allocation'!$A$3:$G$983,7,0)</f>
        <v>36407376.343734704</v>
      </c>
      <c r="K201" s="166">
        <f>VLOOKUP(FINAL_DATASET!$D201,'R_E_P allocation'!$A$3:$T$984,8,0)</f>
        <v>36018108.286599435</v>
      </c>
      <c r="L201" s="166">
        <f>VLOOKUP(FINAL_DATASET!$D201,'R_E_P allocation'!$A$3:$T$984,9,0)</f>
        <v>30060144.412112407</v>
      </c>
      <c r="M201" s="166">
        <f>VLOOKUP($D201,'R_E_P allocation'!$A$3:$T$984,'R_E_P allocation'!J$984,0)</f>
        <v>29119413.274035506</v>
      </c>
      <c r="N201" s="166">
        <f>VLOOKUP($D201,'R_E_P allocation'!$A$3:$T$984,'R_E_P allocation'!K$984,0)</f>
        <v>33958231.484258629</v>
      </c>
      <c r="O201" s="166">
        <f>VLOOKUP($D201,'R_E_P allocation'!$A$3:$T$984,'R_E_P allocation'!L$984,0)</f>
        <v>29908762.389893133</v>
      </c>
      <c r="P201" s="166">
        <f>VLOOKUP($D201,'R_E_P allocation'!$A$3:$T$984,'R_E_P allocation'!M$984,0)</f>
        <v>32514695.772382013</v>
      </c>
      <c r="Q201" s="166">
        <f>VLOOKUP($D201,'R_E_P allocation'!$A$3:$T$984,'R_E_P allocation'!N$984,0)</f>
        <v>26481040.886785351</v>
      </c>
      <c r="R201" s="166">
        <f>VLOOKUP($D201,'R_E_P allocation'!$A$3:$T$984,'R_E_P allocation'!O$984,0)</f>
        <v>24253562.559844647</v>
      </c>
      <c r="S201" s="166">
        <f>VLOOKUP($D201,'R_E_P allocation'!$A$3:$T$984,'R_E_P allocation'!P$984,0)</f>
        <v>373048.55475463235</v>
      </c>
      <c r="T201" s="166">
        <f>VLOOKUP($D201,'R_E_P allocation'!$A$3:$T$984,'R_E_P allocation'!Q$984,0)</f>
        <v>600121.58808353904</v>
      </c>
      <c r="U201" s="166">
        <f>VLOOKUP($D201,'R_E_P allocation'!$A$3:$T$984,'R_E_P allocation'!R$984,0)</f>
        <v>740690.60871571931</v>
      </c>
      <c r="V201" s="166">
        <f>VLOOKUP($D201,'R_E_P allocation'!$A$3:$T$984,'R_E_P allocation'!S$984,0)</f>
        <v>-75691.011109635554</v>
      </c>
      <c r="W201" s="166">
        <f>VLOOKUP($D201,'R_E_P allocation'!$A$3:$T$984,'R_E_P allocation'!T$984,0)</f>
        <v>578495.58490935748</v>
      </c>
      <c r="X201" s="163">
        <v>110219</v>
      </c>
      <c r="Y201" s="162" t="s">
        <v>268</v>
      </c>
      <c r="Z201" s="162" t="s">
        <v>307</v>
      </c>
      <c r="AA201" s="162" t="s">
        <v>308</v>
      </c>
    </row>
    <row r="202" spans="1:27" ht="16.5" thickTop="1" thickBot="1">
      <c r="A202" s="161">
        <v>201</v>
      </c>
      <c r="B202" s="162" t="s">
        <v>7</v>
      </c>
      <c r="C202" s="163">
        <v>11</v>
      </c>
      <c r="D202" s="162" t="s">
        <v>314</v>
      </c>
      <c r="E202" s="162" t="str">
        <f>VLOOKUP(Table12[[#This Row],[BRANCH NAME]],'Branch Address-2'!$B$2:$D$981,2,0)</f>
        <v>Shahjalal Market, Kulaura, Moulvibazar 3230</v>
      </c>
      <c r="F202" s="162" t="str">
        <f>VLOOKUP(Table12[[#This Row],[BRANCH NAME]],'Branch Address-2'!$B$2:$D$981,3,0)</f>
        <v>24.492379527874927, 91.75308689165526</v>
      </c>
      <c r="G202" s="164">
        <f>VLOOKUP(FINAL_DATASET!$D202,'R_E_P allocation'!$A$3:$D$983,4,0)</f>
        <v>100854.6</v>
      </c>
      <c r="H202" s="165">
        <f>VLOOKUP(FINAL_DATASET!$D202,'R_E_P allocation'!$A$3:$E$983,5,0)</f>
        <v>1.308239698191232E-2</v>
      </c>
      <c r="I202" s="166">
        <f>VLOOKUP(FINAL_DATASET!$D202,'R_E_P allocation'!$A$3:$F$983,6,0)</f>
        <v>67247258.314738438</v>
      </c>
      <c r="J202" s="166">
        <f>VLOOKUP(FINAL_DATASET!$D202,'R_E_P allocation'!$A$3:$G$983,7,0)</f>
        <v>56633696.534698434</v>
      </c>
      <c r="K202" s="166">
        <f>VLOOKUP(FINAL_DATASET!$D202,'R_E_P allocation'!$A$3:$T$984,8,0)</f>
        <v>56028168.445821345</v>
      </c>
      <c r="L202" s="166">
        <f>VLOOKUP(FINAL_DATASET!$D202,'R_E_P allocation'!$A$3:$T$984,9,0)</f>
        <v>46760224.64106375</v>
      </c>
      <c r="M202" s="166">
        <f>VLOOKUP($D202,'R_E_P allocation'!$A$3:$T$984,'R_E_P allocation'!J$984,0)</f>
        <v>45296865.092944123</v>
      </c>
      <c r="N202" s="166">
        <f>VLOOKUP($D202,'R_E_P allocation'!$A$3:$T$984,'R_E_P allocation'!K$984,0)</f>
        <v>52823915.6421801</v>
      </c>
      <c r="O202" s="166">
        <f>VLOOKUP($D202,'R_E_P allocation'!$A$3:$T$984,'R_E_P allocation'!L$984,0)</f>
        <v>46524741.495389327</v>
      </c>
      <c r="P202" s="166">
        <f>VLOOKUP($D202,'R_E_P allocation'!$A$3:$T$984,'R_E_P allocation'!M$984,0)</f>
        <v>50578415.645927578</v>
      </c>
      <c r="Q202" s="166">
        <f>VLOOKUP($D202,'R_E_P allocation'!$A$3:$T$984,'R_E_P allocation'!N$984,0)</f>
        <v>41192730.268332772</v>
      </c>
      <c r="R202" s="166">
        <f>VLOOKUP($D202,'R_E_P allocation'!$A$3:$T$984,'R_E_P allocation'!O$984,0)</f>
        <v>37727763.98198057</v>
      </c>
      <c r="S202" s="166">
        <f>VLOOKUP($D202,'R_E_P allocation'!$A$3:$T$984,'R_E_P allocation'!P$984,0)</f>
        <v>580297.75184053928</v>
      </c>
      <c r="T202" s="166">
        <f>VLOOKUP($D202,'R_E_P allocation'!$A$3:$T$984,'R_E_P allocation'!Q$984,0)</f>
        <v>933522.47035217192</v>
      </c>
      <c r="U202" s="166">
        <f>VLOOKUP($D202,'R_E_P allocation'!$A$3:$T$984,'R_E_P allocation'!R$984,0)</f>
        <v>1152185.3913355635</v>
      </c>
      <c r="V202" s="166">
        <f>VLOOKUP($D202,'R_E_P allocation'!$A$3:$T$984,'R_E_P allocation'!S$984,0)</f>
        <v>-117741.57283721089</v>
      </c>
      <c r="W202" s="166">
        <f>VLOOKUP($D202,'R_E_P allocation'!$A$3:$T$984,'R_E_P allocation'!T$984,0)</f>
        <v>899882.02097011171</v>
      </c>
      <c r="X202" s="163">
        <v>110220</v>
      </c>
      <c r="Y202" s="162" t="s">
        <v>268</v>
      </c>
      <c r="Z202" s="162" t="s">
        <v>307</v>
      </c>
      <c r="AA202" s="162" t="s">
        <v>308</v>
      </c>
    </row>
    <row r="203" spans="1:27" ht="16.5" thickTop="1" thickBot="1">
      <c r="A203" s="161">
        <v>202</v>
      </c>
      <c r="B203" s="162" t="s">
        <v>7</v>
      </c>
      <c r="C203" s="163">
        <v>11</v>
      </c>
      <c r="D203" s="162" t="s">
        <v>308</v>
      </c>
      <c r="E203" s="162" t="str">
        <f>VLOOKUP(Table12[[#This Row],[BRANCH NAME]],'Branch Address-2'!$B$2:$D$981,2,0)</f>
        <v>Shahjalal Market, Kulaura, Moulvibazar 3230</v>
      </c>
      <c r="F203" s="162" t="str">
        <f>VLOOKUP(Table12[[#This Row],[BRANCH NAME]],'Branch Address-2'!$B$2:$D$981,3,0)</f>
        <v>24.440818127834326, 91.76063999236226</v>
      </c>
      <c r="G203" s="164">
        <f>VLOOKUP(FINAL_DATASET!$D203,'R_E_P allocation'!$A$3:$D$983,4,0)</f>
        <v>360195</v>
      </c>
      <c r="H203" s="165">
        <f>VLOOKUP(FINAL_DATASET!$D203,'R_E_P allocation'!$A$3:$E$983,5,0)</f>
        <v>4.6722846363972573E-2</v>
      </c>
      <c r="I203" s="166">
        <f>VLOOKUP(FINAL_DATASET!$D203,'R_E_P allocation'!$A$3:$F$983,6,0)</f>
        <v>240168779.69549444</v>
      </c>
      <c r="J203" s="166">
        <f>VLOOKUP(FINAL_DATASET!$D203,'R_E_P allocation'!$A$3:$G$983,7,0)</f>
        <v>202263201.90963727</v>
      </c>
      <c r="K203" s="166">
        <f>VLOOKUP(FINAL_DATASET!$D203,'R_E_P allocation'!$A$3:$T$984,8,0)</f>
        <v>200100601.59221908</v>
      </c>
      <c r="L203" s="166">
        <f>VLOOKUP(FINAL_DATASET!$D203,'R_E_P allocation'!$A$3:$T$984,9,0)</f>
        <v>167000802.28951338</v>
      </c>
      <c r="M203" s="166">
        <f>VLOOKUP($D203,'R_E_P allocation'!$A$3:$T$984,'R_E_P allocation'!J$984,0)</f>
        <v>161774518.18908617</v>
      </c>
      <c r="N203" s="166">
        <f>VLOOKUP($D203,'R_E_P allocation'!$A$3:$T$984,'R_E_P allocation'!K$984,0)</f>
        <v>188656841.57921466</v>
      </c>
      <c r="O203" s="166">
        <f>VLOOKUP($D203,'R_E_P allocation'!$A$3:$T$984,'R_E_P allocation'!L$984,0)</f>
        <v>166159791.05496189</v>
      </c>
      <c r="P203" s="166">
        <f>VLOOKUP($D203,'R_E_P allocation'!$A$3:$T$984,'R_E_P allocation'!M$984,0)</f>
        <v>180637198.73545566</v>
      </c>
      <c r="Q203" s="166">
        <f>VLOOKUP($D203,'R_E_P allocation'!$A$3:$T$984,'R_E_P allocation'!N$984,0)</f>
        <v>147116893.81547418</v>
      </c>
      <c r="R203" s="166">
        <f>VLOOKUP($D203,'R_E_P allocation'!$A$3:$T$984,'R_E_P allocation'!O$984,0)</f>
        <v>134742014.22135916</v>
      </c>
      <c r="S203" s="166">
        <f>VLOOKUP($D203,'R_E_P allocation'!$A$3:$T$984,'R_E_P allocation'!P$984,0)</f>
        <v>2072491.9708590689</v>
      </c>
      <c r="T203" s="166">
        <f>VLOOKUP($D203,'R_E_P allocation'!$A$3:$T$984,'R_E_P allocation'!Q$984,0)</f>
        <v>3334008.8226863281</v>
      </c>
      <c r="U203" s="166">
        <f>VLOOKUP($D203,'R_E_P allocation'!$A$3:$T$984,'R_E_P allocation'!R$984,0)</f>
        <v>4114947.8261984414</v>
      </c>
      <c r="V203" s="166">
        <f>VLOOKUP($D203,'R_E_P allocation'!$A$3:$T$984,'R_E_P allocation'!S$984,0)</f>
        <v>-420505.61727575317</v>
      </c>
      <c r="W203" s="166">
        <f>VLOOKUP($D203,'R_E_P allocation'!$A$3:$T$984,'R_E_P allocation'!T$984,0)</f>
        <v>3213864.3606075421</v>
      </c>
      <c r="X203" s="163">
        <v>110221</v>
      </c>
      <c r="Y203" s="162" t="s">
        <v>268</v>
      </c>
      <c r="Z203" s="162" t="s">
        <v>307</v>
      </c>
      <c r="AA203" s="162" t="s">
        <v>308</v>
      </c>
    </row>
    <row r="204" spans="1:27" ht="16.5" thickTop="1" thickBot="1">
      <c r="A204" s="161">
        <v>203</v>
      </c>
      <c r="B204" s="162" t="s">
        <v>7</v>
      </c>
      <c r="C204" s="163">
        <v>11</v>
      </c>
      <c r="D204" s="162" t="s">
        <v>315</v>
      </c>
      <c r="E204" s="162" t="str">
        <f>VLOOKUP(Table12[[#This Row],[BRANCH NAME]],'Branch Address-2'!$B$2:$D$981,2,0)</f>
        <v>Bhanugacha Bazar, Karamatnagar, Kamalganj, Moulvibazar 3220</v>
      </c>
      <c r="F204" s="162" t="str">
        <f>VLOOKUP(Table12[[#This Row],[BRANCH NAME]],'Branch Address-2'!$B$2:$D$981,3,0)</f>
        <v>24.360716669246816, 91.8614743087682</v>
      </c>
      <c r="G204" s="164">
        <f>VLOOKUP(FINAL_DATASET!$D204,'R_E_P allocation'!$A$3:$D$983,4,0)</f>
        <v>259130</v>
      </c>
      <c r="H204" s="165">
        <f>VLOOKUP(FINAL_DATASET!$D204,'R_E_P allocation'!$A$3:$E$983,5,0)</f>
        <v>3.3613157257308436E-2</v>
      </c>
      <c r="I204" s="166">
        <f>VLOOKUP(FINAL_DATASET!$D204,'R_E_P allocation'!$A$3:$F$983,6,0)</f>
        <v>172781232.06178173</v>
      </c>
      <c r="J204" s="166">
        <f>VLOOKUP(FINAL_DATASET!$D204,'R_E_P allocation'!$A$3:$G$983,7,0)</f>
        <v>145511357.76688823</v>
      </c>
      <c r="K204" s="166">
        <f>VLOOKUP(FINAL_DATASET!$D204,'R_E_P allocation'!$A$3:$T$984,8,0)</f>
        <v>143955548.77383566</v>
      </c>
      <c r="L204" s="166">
        <f>VLOOKUP(FINAL_DATASET!$D204,'R_E_P allocation'!$A$3:$T$984,9,0)</f>
        <v>120143027.79683672</v>
      </c>
      <c r="M204" s="166">
        <f>VLOOKUP($D204,'R_E_P allocation'!$A$3:$T$984,'R_E_P allocation'!J$984,0)</f>
        <v>116383156.06362636</v>
      </c>
      <c r="N204" s="166">
        <f>VLOOKUP($D204,'R_E_P allocation'!$A$3:$T$984,'R_E_P allocation'!K$984,0)</f>
        <v>135722726.18559918</v>
      </c>
      <c r="O204" s="166">
        <f>VLOOKUP($D204,'R_E_P allocation'!$A$3:$T$984,'R_E_P allocation'!L$984,0)</f>
        <v>119537990.96620516</v>
      </c>
      <c r="P204" s="166">
        <f>VLOOKUP($D204,'R_E_P allocation'!$A$3:$T$984,'R_E_P allocation'!M$984,0)</f>
        <v>129953267.83636259</v>
      </c>
      <c r="Q204" s="166">
        <f>VLOOKUP($D204,'R_E_P allocation'!$A$3:$T$984,'R_E_P allocation'!N$984,0)</f>
        <v>105838228.44404788</v>
      </c>
      <c r="R204" s="166">
        <f>VLOOKUP($D204,'R_E_P allocation'!$A$3:$T$984,'R_E_P allocation'!O$984,0)</f>
        <v>96935543.650469333</v>
      </c>
      <c r="S204" s="166">
        <f>VLOOKUP($D204,'R_E_P allocation'!$A$3:$T$984,'R_E_P allocation'!P$984,0)</f>
        <v>1490983.6183420382</v>
      </c>
      <c r="T204" s="166">
        <f>VLOOKUP($D204,'R_E_P allocation'!$A$3:$T$984,'R_E_P allocation'!Q$984,0)</f>
        <v>2398538.8642893662</v>
      </c>
      <c r="U204" s="166">
        <f>VLOOKUP($D204,'R_E_P allocation'!$A$3:$T$984,'R_E_P allocation'!R$984,0)</f>
        <v>2960358.7784472355</v>
      </c>
      <c r="V204" s="166">
        <f>VLOOKUP($D204,'R_E_P allocation'!$A$3:$T$984,'R_E_P allocation'!S$984,0)</f>
        <v>-302518.4153157759</v>
      </c>
      <c r="W204" s="166">
        <f>VLOOKUP($D204,'R_E_P allocation'!$A$3:$T$984,'R_E_P allocation'!T$984,0)</f>
        <v>2312105.0313420016</v>
      </c>
      <c r="X204" s="163">
        <v>110222</v>
      </c>
      <c r="Y204" s="162" t="s">
        <v>268</v>
      </c>
      <c r="Z204" s="162" t="s">
        <v>307</v>
      </c>
      <c r="AA204" s="162" t="s">
        <v>316</v>
      </c>
    </row>
    <row r="205" spans="1:27" ht="16.5" thickTop="1" thickBot="1">
      <c r="A205" s="161">
        <v>204</v>
      </c>
      <c r="B205" s="162" t="s">
        <v>7</v>
      </c>
      <c r="C205" s="163">
        <v>11</v>
      </c>
      <c r="D205" s="162" t="s">
        <v>317</v>
      </c>
      <c r="E205" s="162" t="str">
        <f>VLOOKUP(Table12[[#This Row],[BRANCH NAME]],'Branch Address-2'!$B$2:$D$981,2,0)</f>
        <v>Mostafapur, Moulvibazar 3200</v>
      </c>
      <c r="F205" s="162" t="str">
        <f>VLOOKUP(Table12[[#This Row],[BRANCH NAME]],'Branch Address-2'!$B$2:$D$981,3,0)</f>
        <v>24.49138040908525, 91.75283785544181</v>
      </c>
      <c r="G205" s="164">
        <f>VLOOKUP(FINAL_DATASET!$D205,'R_E_P allocation'!$A$3:$D$983,4,0)</f>
        <v>109589.75999999999</v>
      </c>
      <c r="H205" s="165">
        <f>VLOOKUP(FINAL_DATASET!$D205,'R_E_P allocation'!$A$3:$E$983,5,0)</f>
        <v>1.4215481946014316E-2</v>
      </c>
      <c r="I205" s="166">
        <f>VLOOKUP(FINAL_DATASET!$D205,'R_E_P allocation'!$A$3:$F$983,6,0)</f>
        <v>73071638.768783867</v>
      </c>
      <c r="J205" s="166">
        <f>VLOOKUP(FINAL_DATASET!$D205,'R_E_P allocation'!$A$3:$G$983,7,0)</f>
        <v>61538821.344295971</v>
      </c>
      <c r="K205" s="166">
        <f>VLOOKUP(FINAL_DATASET!$D205,'R_E_P allocation'!$A$3:$T$984,8,0)</f>
        <v>60880847.608509019</v>
      </c>
      <c r="L205" s="166">
        <f>VLOOKUP(FINAL_DATASET!$D205,'R_E_P allocation'!$A$3:$T$984,9,0)</f>
        <v>50810194.04132545</v>
      </c>
      <c r="M205" s="166">
        <f>VLOOKUP($D205,'R_E_P allocation'!$A$3:$T$984,'R_E_P allocation'!J$984,0)</f>
        <v>49220090.84650699</v>
      </c>
      <c r="N205" s="166">
        <f>VLOOKUP($D205,'R_E_P allocation'!$A$3:$T$984,'R_E_P allocation'!K$984,0)</f>
        <v>57399069.923303083</v>
      </c>
      <c r="O205" s="166">
        <f>VLOOKUP($D205,'R_E_P allocation'!$A$3:$T$984,'R_E_P allocation'!L$984,0)</f>
        <v>50554315.366297193</v>
      </c>
      <c r="P205" s="166">
        <f>VLOOKUP($D205,'R_E_P allocation'!$A$3:$T$984,'R_E_P allocation'!M$984,0)</f>
        <v>54959083.98642648</v>
      </c>
      <c r="Q205" s="166">
        <f>VLOOKUP($D205,'R_E_P allocation'!$A$3:$T$984,'R_E_P allocation'!N$984,0)</f>
        <v>44760491.081728786</v>
      </c>
      <c r="R205" s="166">
        <f>VLOOKUP($D205,'R_E_P allocation'!$A$3:$T$984,'R_E_P allocation'!O$984,0)</f>
        <v>40995419.149170138</v>
      </c>
      <c r="S205" s="166">
        <f>VLOOKUP($D205,'R_E_P allocation'!$A$3:$T$984,'R_E_P allocation'!P$984,0)</f>
        <v>630558.16346249206</v>
      </c>
      <c r="T205" s="166">
        <f>VLOOKUP($D205,'R_E_P allocation'!$A$3:$T$984,'R_E_P allocation'!Q$984,0)</f>
        <v>1014376.1760048786</v>
      </c>
      <c r="U205" s="166">
        <f>VLOOKUP($D205,'R_E_P allocation'!$A$3:$T$984,'R_E_P allocation'!R$984,0)</f>
        <v>1251977.8028168322</v>
      </c>
      <c r="V205" s="166">
        <f>VLOOKUP($D205,'R_E_P allocation'!$A$3:$T$984,'R_E_P allocation'!S$984,0)</f>
        <v>-127939.33751412884</v>
      </c>
      <c r="W205" s="166">
        <f>VLOOKUP($D205,'R_E_P allocation'!$A$3:$T$984,'R_E_P allocation'!T$984,0)</f>
        <v>977822.07957227039</v>
      </c>
      <c r="X205" s="163">
        <v>110223</v>
      </c>
      <c r="Y205" s="162" t="s">
        <v>268</v>
      </c>
      <c r="Z205" s="162" t="s">
        <v>307</v>
      </c>
      <c r="AA205" s="162" t="s">
        <v>312</v>
      </c>
    </row>
    <row r="206" spans="1:27" ht="16.5" thickTop="1" thickBot="1">
      <c r="A206" s="161">
        <v>205</v>
      </c>
      <c r="B206" s="162" t="s">
        <v>7</v>
      </c>
      <c r="C206" s="163">
        <v>11</v>
      </c>
      <c r="D206" s="162" t="s">
        <v>318</v>
      </c>
      <c r="E206" s="162" t="str">
        <f>VLOOKUP(Table12[[#This Row],[BRANCH NAME]],'Branch Address-2'!$B$2:$D$981,2,0)</f>
        <v>Choumohana, M Saifur Rahman Road, Moulvibazar 3200</v>
      </c>
      <c r="F206" s="162" t="str">
        <f>VLOOKUP(Table12[[#This Row],[BRANCH NAME]],'Branch Address-2'!$B$2:$D$981,3,0)</f>
        <v>24.496988518019815, 91.77025030823246</v>
      </c>
      <c r="G206" s="164">
        <f>VLOOKUP(FINAL_DATASET!$D206,'R_E_P allocation'!$A$3:$D$983,4,0)</f>
        <v>119863.8</v>
      </c>
      <c r="H206" s="165">
        <f>VLOOKUP(FINAL_DATASET!$D206,'R_E_P allocation'!$A$3:$E$983,5,0)</f>
        <v>1.5548183378453158E-2</v>
      </c>
      <c r="I206" s="166">
        <f>VLOOKUP(FINAL_DATASET!$D206,'R_E_P allocation'!$A$3:$F$983,6,0)</f>
        <v>79922104.903357357</v>
      </c>
      <c r="J206" s="166">
        <f>VLOOKUP(FINAL_DATASET!$D206,'R_E_P allocation'!$A$3:$G$983,7,0)</f>
        <v>67308085.845323727</v>
      </c>
      <c r="K206" s="166">
        <f>VLOOKUP(FINAL_DATASET!$D206,'R_E_P allocation'!$A$3:$T$984,8,0)</f>
        <v>66588427.071806744</v>
      </c>
      <c r="L206" s="166">
        <f>VLOOKUP(FINAL_DATASET!$D206,'R_E_P allocation'!$A$3:$T$984,9,0)</f>
        <v>55573649.732699715</v>
      </c>
      <c r="M206" s="166">
        <f>VLOOKUP($D206,'R_E_P allocation'!$A$3:$T$984,'R_E_P allocation'!J$984,0)</f>
        <v>53834474.363367021</v>
      </c>
      <c r="N206" s="166">
        <f>VLOOKUP($D206,'R_E_P allocation'!$A$3:$T$984,'R_E_P allocation'!K$984,0)</f>
        <v>62780232.728612743</v>
      </c>
      <c r="O206" s="166">
        <f>VLOOKUP($D206,'R_E_P allocation'!$A$3:$T$984,'R_E_P allocation'!L$984,0)</f>
        <v>55293782.43188756</v>
      </c>
      <c r="P206" s="166">
        <f>VLOOKUP($D206,'R_E_P allocation'!$A$3:$T$984,'R_E_P allocation'!M$984,0)</f>
        <v>60111498.110153966</v>
      </c>
      <c r="Q206" s="166">
        <f>VLOOKUP($D206,'R_E_P allocation'!$A$3:$T$984,'R_E_P allocation'!N$984,0)</f>
        <v>48956787.120640859</v>
      </c>
      <c r="R206" s="166">
        <f>VLOOKUP($D206,'R_E_P allocation'!$A$3:$T$984,'R_E_P allocation'!O$984,0)</f>
        <v>44838739.694404833</v>
      </c>
      <c r="S206" s="166">
        <f>VLOOKUP($D206,'R_E_P allocation'!$A$3:$T$984,'R_E_P allocation'!P$984,0)</f>
        <v>689672.99128710071</v>
      </c>
      <c r="T206" s="166">
        <f>VLOOKUP($D206,'R_E_P allocation'!$A$3:$T$984,'R_E_P allocation'!Q$984,0)</f>
        <v>1109473.9425053359</v>
      </c>
      <c r="U206" s="166">
        <f>VLOOKUP($D206,'R_E_P allocation'!$A$3:$T$984,'R_E_P allocation'!R$984,0)</f>
        <v>1369350.7218309103</v>
      </c>
      <c r="V206" s="166">
        <f>VLOOKUP($D206,'R_E_P allocation'!$A$3:$T$984,'R_E_P allocation'!S$984,0)</f>
        <v>-139933.65040607841</v>
      </c>
      <c r="W206" s="166">
        <f>VLOOKUP($D206,'R_E_P allocation'!$A$3:$T$984,'R_E_P allocation'!T$984,0)</f>
        <v>1069492.8995321707</v>
      </c>
      <c r="X206" s="163">
        <v>110224</v>
      </c>
      <c r="Y206" s="162" t="s">
        <v>268</v>
      </c>
      <c r="Z206" s="162" t="s">
        <v>307</v>
      </c>
      <c r="AA206" s="162" t="s">
        <v>312</v>
      </c>
    </row>
    <row r="207" spans="1:27" ht="16.5" thickTop="1" thickBot="1">
      <c r="A207" s="161">
        <v>206</v>
      </c>
      <c r="B207" s="162" t="s">
        <v>7</v>
      </c>
      <c r="C207" s="163">
        <v>11</v>
      </c>
      <c r="D207" s="162" t="s">
        <v>319</v>
      </c>
      <c r="E207" s="162" t="str">
        <f>VLOOKUP(Table12[[#This Row],[BRANCH NAME]],'Branch Address-2'!$B$2:$D$981,2,0)</f>
        <v>Kholagram, Karimpur Tea Garden, Rajnagar, Moulvibazar 3235</v>
      </c>
      <c r="F207" s="162" t="str">
        <f>VLOOKUP(Table12[[#This Row],[BRANCH NAME]],'Branch Address-2'!$B$2:$D$981,3,0)</f>
        <v>24.495649605853835, 91.77196664512341</v>
      </c>
      <c r="G207" s="164">
        <f>VLOOKUP(FINAL_DATASET!$D207,'R_E_P allocation'!$A$3:$D$983,4,0)</f>
        <v>28171</v>
      </c>
      <c r="H207" s="165">
        <f>VLOOKUP(FINAL_DATASET!$D207,'R_E_P allocation'!$A$3:$E$983,5,0)</f>
        <v>3.6542131482099178E-3</v>
      </c>
      <c r="I207" s="166">
        <f>VLOOKUP(FINAL_DATASET!$D207,'R_E_P allocation'!$A$3:$F$983,6,0)</f>
        <v>18783699.642698467</v>
      </c>
      <c r="J207" s="166">
        <f>VLOOKUP(FINAL_DATASET!$D207,'R_E_P allocation'!$A$3:$G$983,7,0)</f>
        <v>15819088.718600733</v>
      </c>
      <c r="K207" s="166">
        <f>VLOOKUP(FINAL_DATASET!$D207,'R_E_P allocation'!$A$3:$T$984,8,0)</f>
        <v>15649950.852883589</v>
      </c>
      <c r="L207" s="166">
        <f>VLOOKUP(FINAL_DATASET!$D207,'R_E_P allocation'!$A$3:$T$984,9,0)</f>
        <v>13061201.852601735</v>
      </c>
      <c r="M207" s="166">
        <f>VLOOKUP($D207,'R_E_P allocation'!$A$3:$T$984,'R_E_P allocation'!J$984,0)</f>
        <v>12652452.010451967</v>
      </c>
      <c r="N207" s="166">
        <f>VLOOKUP($D207,'R_E_P allocation'!$A$3:$T$984,'R_E_P allocation'!K$984,0)</f>
        <v>14754929.646797029</v>
      </c>
      <c r="O207" s="166">
        <f>VLOOKUP($D207,'R_E_P allocation'!$A$3:$T$984,'R_E_P allocation'!L$984,0)</f>
        <v>12995426.015933955</v>
      </c>
      <c r="P207" s="166">
        <f>VLOOKUP($D207,'R_E_P allocation'!$A$3:$T$984,'R_E_P allocation'!M$984,0)</f>
        <v>14127710.061429285</v>
      </c>
      <c r="Q207" s="166">
        <f>VLOOKUP($D207,'R_E_P allocation'!$A$3:$T$984,'R_E_P allocation'!N$984,0)</f>
        <v>11506073.142813541</v>
      </c>
      <c r="R207" s="166">
        <f>VLOOKUP($D207,'R_E_P allocation'!$A$3:$T$984,'R_E_P allocation'!O$984,0)</f>
        <v>10538228.688987657</v>
      </c>
      <c r="S207" s="166">
        <f>VLOOKUP($D207,'R_E_P allocation'!$A$3:$T$984,'R_E_P allocation'!P$984,0)</f>
        <v>162090.45464559706</v>
      </c>
      <c r="T207" s="166">
        <f>VLOOKUP($D207,'R_E_P allocation'!$A$3:$T$984,'R_E_P allocation'!Q$984,0)</f>
        <v>260754.20964726483</v>
      </c>
      <c r="U207" s="166">
        <f>VLOOKUP($D207,'R_E_P allocation'!$A$3:$T$984,'R_E_P allocation'!R$984,0)</f>
        <v>321831.77226734487</v>
      </c>
      <c r="V207" s="166">
        <f>VLOOKUP($D207,'R_E_P allocation'!$A$3:$T$984,'R_E_P allocation'!S$984,0)</f>
        <v>-32887.918333889262</v>
      </c>
      <c r="W207" s="166">
        <f>VLOOKUP($D207,'R_E_P allocation'!$A$3:$T$984,'R_E_P allocation'!T$984,0)</f>
        <v>251357.6615518679</v>
      </c>
      <c r="X207" s="163">
        <v>110225</v>
      </c>
      <c r="Y207" s="162" t="s">
        <v>268</v>
      </c>
      <c r="Z207" s="162" t="s">
        <v>307</v>
      </c>
      <c r="AA207" s="162" t="s">
        <v>320</v>
      </c>
    </row>
    <row r="208" spans="1:27" ht="16.5" thickTop="1" thickBot="1">
      <c r="A208" s="161">
        <v>207</v>
      </c>
      <c r="B208" s="162" t="s">
        <v>7</v>
      </c>
      <c r="C208" s="163">
        <v>11</v>
      </c>
      <c r="D208" s="162" t="s">
        <v>321</v>
      </c>
      <c r="E208" s="162" t="str">
        <f>VLOOKUP(Table12[[#This Row],[BRANCH NAME]],'Branch Address-2'!$B$2:$D$981,2,0)</f>
        <v>Shahjalal Market, Kulaura, Moulvibazar 3230</v>
      </c>
      <c r="F208" s="162" t="str">
        <f>VLOOKUP(Table12[[#This Row],[BRANCH NAME]],'Branch Address-2'!$B$2:$D$981,3,0)</f>
        <v>24.50060362975434, 91.7716231839114</v>
      </c>
      <c r="G208" s="164">
        <f>VLOOKUP(FINAL_DATASET!$D208,'R_E_P allocation'!$A$3:$D$983,4,0)</f>
        <v>72039</v>
      </c>
      <c r="H208" s="165">
        <f>VLOOKUP(FINAL_DATASET!$D208,'R_E_P allocation'!$A$3:$E$983,5,0)</f>
        <v>9.3445692727945132E-3</v>
      </c>
      <c r="I208" s="166">
        <f>VLOOKUP(FINAL_DATASET!$D208,'R_E_P allocation'!$A$3:$F$983,6,0)</f>
        <v>48033755.93909888</v>
      </c>
      <c r="J208" s="166">
        <f>VLOOKUP(FINAL_DATASET!$D208,'R_E_P allocation'!$A$3:$G$983,7,0)</f>
        <v>40452640.381927446</v>
      </c>
      <c r="K208" s="166">
        <f>VLOOKUP(FINAL_DATASET!$D208,'R_E_P allocation'!$A$3:$T$984,8,0)</f>
        <v>40020120.318443812</v>
      </c>
      <c r="L208" s="166">
        <f>VLOOKUP(FINAL_DATASET!$D208,'R_E_P allocation'!$A$3:$T$984,9,0)</f>
        <v>33400160.457902674</v>
      </c>
      <c r="M208" s="166">
        <f>VLOOKUP($D208,'R_E_P allocation'!$A$3:$T$984,'R_E_P allocation'!J$984,0)</f>
        <v>32354903.63781723</v>
      </c>
      <c r="N208" s="166">
        <f>VLOOKUP($D208,'R_E_P allocation'!$A$3:$T$984,'R_E_P allocation'!K$984,0)</f>
        <v>37731368.315842927</v>
      </c>
      <c r="O208" s="166">
        <f>VLOOKUP($D208,'R_E_P allocation'!$A$3:$T$984,'R_E_P allocation'!L$984,0)</f>
        <v>33231958.210992374</v>
      </c>
      <c r="P208" s="166">
        <f>VLOOKUP($D208,'R_E_P allocation'!$A$3:$T$984,'R_E_P allocation'!M$984,0)</f>
        <v>36127439.747091122</v>
      </c>
      <c r="Q208" s="166">
        <f>VLOOKUP($D208,'R_E_P allocation'!$A$3:$T$984,'R_E_P allocation'!N$984,0)</f>
        <v>29423378.763094835</v>
      </c>
      <c r="R208" s="166">
        <f>VLOOKUP($D208,'R_E_P allocation'!$A$3:$T$984,'R_E_P allocation'!O$984,0)</f>
        <v>26948402.844271831</v>
      </c>
      <c r="S208" s="166">
        <f>VLOOKUP($D208,'R_E_P allocation'!$A$3:$T$984,'R_E_P allocation'!P$984,0)</f>
        <v>414498.39417181368</v>
      </c>
      <c r="T208" s="166">
        <f>VLOOKUP($D208,'R_E_P allocation'!$A$3:$T$984,'R_E_P allocation'!Q$984,0)</f>
        <v>666801.76453726552</v>
      </c>
      <c r="U208" s="166">
        <f>VLOOKUP($D208,'R_E_P allocation'!$A$3:$T$984,'R_E_P allocation'!R$984,0)</f>
        <v>822989.56523968815</v>
      </c>
      <c r="V208" s="166">
        <f>VLOOKUP($D208,'R_E_P allocation'!$A$3:$T$984,'R_E_P allocation'!S$984,0)</f>
        <v>-84101.12345515062</v>
      </c>
      <c r="W208" s="166">
        <f>VLOOKUP($D208,'R_E_P allocation'!$A$3:$T$984,'R_E_P allocation'!T$984,0)</f>
        <v>642772.87212150823</v>
      </c>
      <c r="X208" s="163">
        <v>110226</v>
      </c>
      <c r="Y208" s="162" t="s">
        <v>268</v>
      </c>
      <c r="Z208" s="162" t="s">
        <v>307</v>
      </c>
      <c r="AA208" s="162" t="s">
        <v>308</v>
      </c>
    </row>
    <row r="209" spans="1:27" ht="16.5" thickTop="1" thickBot="1">
      <c r="A209" s="161">
        <v>208</v>
      </c>
      <c r="B209" s="162" t="s">
        <v>7</v>
      </c>
      <c r="C209" s="163">
        <v>11</v>
      </c>
      <c r="D209" s="162" t="s">
        <v>322</v>
      </c>
      <c r="E209" s="162" t="str">
        <f>VLOOKUP(Table12[[#This Row],[BRANCH NAME]],'Branch Address-2'!$B$2:$D$981,2,0)</f>
        <v>Choumohana, Station Road, Sreemangal, Moulvibazar 3210</v>
      </c>
      <c r="F209" s="162" t="str">
        <f>VLOOKUP(Table12[[#This Row],[BRANCH NAME]],'Branch Address-2'!$B$2:$D$981,3,0)</f>
        <v>24.494266058284214, 91.75445676903657</v>
      </c>
      <c r="G209" s="164">
        <f>VLOOKUP(FINAL_DATASET!$D209,'R_E_P allocation'!$A$3:$D$983,4,0)</f>
        <v>103900.05</v>
      </c>
      <c r="H209" s="165">
        <f>VLOOKUP(FINAL_DATASET!$D209,'R_E_P allocation'!$A$3:$E$983,5,0)</f>
        <v>1.3477438813306871E-2</v>
      </c>
      <c r="I209" s="166">
        <f>VLOOKUP(FINAL_DATASET!$D209,'R_E_P allocation'!$A$3:$F$983,6,0)</f>
        <v>69277886.197201118</v>
      </c>
      <c r="J209" s="166">
        <f>VLOOKUP(FINAL_DATASET!$D209,'R_E_P allocation'!$A$3:$G$983,7,0)</f>
        <v>58343832.622805446</v>
      </c>
      <c r="K209" s="166">
        <f>VLOOKUP(FINAL_DATASET!$D209,'R_E_P allocation'!$A$3:$T$984,8,0)</f>
        <v>57720019.740589522</v>
      </c>
      <c r="L209" s="166">
        <f>VLOOKUP(FINAL_DATASET!$D209,'R_E_P allocation'!$A$3:$T$984,9,0)</f>
        <v>48172217.015562557</v>
      </c>
      <c r="M209" s="166">
        <f>VLOOKUP($D209,'R_E_P allocation'!$A$3:$T$984,'R_E_P allocation'!J$984,0)</f>
        <v>46664669.216874085</v>
      </c>
      <c r="N209" s="166">
        <f>VLOOKUP($D209,'R_E_P allocation'!$A$3:$T$984,'R_E_P allocation'!K$984,0)</f>
        <v>54419009.905530289</v>
      </c>
      <c r="O209" s="166">
        <f>VLOOKUP($D209,'R_E_P allocation'!$A$3:$T$984,'R_E_P allocation'!L$984,0)</f>
        <v>47929623.116923034</v>
      </c>
      <c r="P209" s="166">
        <f>VLOOKUP($D209,'R_E_P allocation'!$A$3:$T$984,'R_E_P allocation'!M$984,0)</f>
        <v>52105703.80064626</v>
      </c>
      <c r="Q209" s="166">
        <f>VLOOKUP($D209,'R_E_P allocation'!$A$3:$T$984,'R_E_P allocation'!N$984,0)</f>
        <v>42436604.12629953</v>
      </c>
      <c r="R209" s="166">
        <f>VLOOKUP($D209,'R_E_P allocation'!$A$3:$T$984,'R_E_P allocation'!O$984,0)</f>
        <v>38867008.189175107</v>
      </c>
      <c r="S209" s="166">
        <f>VLOOKUP($D209,'R_E_P allocation'!$A$3:$T$984,'R_E_P allocation'!P$984,0)</f>
        <v>597820.67879025475</v>
      </c>
      <c r="T209" s="166">
        <f>VLOOKUP($D209,'R_E_P allocation'!$A$3:$T$984,'R_E_P allocation'!Q$984,0)</f>
        <v>961711.52674954024</v>
      </c>
      <c r="U209" s="166">
        <f>VLOOKUP($D209,'R_E_P allocation'!$A$3:$T$984,'R_E_P allocation'!R$984,0)</f>
        <v>1186977.289771955</v>
      </c>
      <c r="V209" s="166">
        <f>VLOOKUP($D209,'R_E_P allocation'!$A$3:$T$984,'R_E_P allocation'!S$984,0)</f>
        <v>-121296.94931976184</v>
      </c>
      <c r="W209" s="166">
        <f>VLOOKUP($D209,'R_E_P allocation'!$A$3:$T$984,'R_E_P allocation'!T$984,0)</f>
        <v>927055.25551532255</v>
      </c>
      <c r="X209" s="163">
        <v>110227</v>
      </c>
      <c r="Y209" s="162" t="s">
        <v>268</v>
      </c>
      <c r="Z209" s="162" t="s">
        <v>307</v>
      </c>
      <c r="AA209" s="162" t="s">
        <v>323</v>
      </c>
    </row>
    <row r="210" spans="1:27" ht="16.5" thickTop="1" thickBot="1">
      <c r="A210" s="161">
        <v>209</v>
      </c>
      <c r="B210" s="162" t="s">
        <v>7</v>
      </c>
      <c r="C210" s="163">
        <v>11</v>
      </c>
      <c r="D210" s="162" t="s">
        <v>323</v>
      </c>
      <c r="E210" s="162" t="str">
        <f>VLOOKUP(Table12[[#This Row],[BRANCH NAME]],'Branch Address-2'!$B$2:$D$981,2,0)</f>
        <v>Choumohana, Station Road, Sreemangal, Moulvibazar 3210</v>
      </c>
      <c r="F210" s="162" t="str">
        <f>VLOOKUP(Table12[[#This Row],[BRANCH NAME]],'Branch Address-2'!$B$2:$D$981,3,0)</f>
        <v>24.494266058284214, 91.77093626148823</v>
      </c>
      <c r="G210" s="164">
        <f>VLOOKUP(FINAL_DATASET!$D210,'R_E_P allocation'!$A$3:$D$983,4,0)</f>
        <v>230889</v>
      </c>
      <c r="H210" s="165">
        <f>VLOOKUP(FINAL_DATASET!$D210,'R_E_P allocation'!$A$3:$E$983,5,0)</f>
        <v>2.9949864029570825E-2</v>
      </c>
      <c r="I210" s="166">
        <f>VLOOKUP(FINAL_DATASET!$D210,'R_E_P allocation'!$A$3:$F$983,6,0)</f>
        <v>153950858.21600249</v>
      </c>
      <c r="J210" s="166">
        <f>VLOOKUP(FINAL_DATASET!$D210,'R_E_P allocation'!$A$3:$G$983,7,0)</f>
        <v>129652961.3840121</v>
      </c>
      <c r="K210" s="166">
        <f>VLOOKUP(FINAL_DATASET!$D210,'R_E_P allocation'!$A$3:$T$984,8,0)</f>
        <v>128266710.53464338</v>
      </c>
      <c r="L210" s="166">
        <f>VLOOKUP(FINAL_DATASET!$D210,'R_E_P allocation'!$A$3:$T$984,9,0)</f>
        <v>107049371.14569457</v>
      </c>
      <c r="M210" s="166">
        <f>VLOOKUP($D210,'R_E_P allocation'!$A$3:$T$984,'R_E_P allocation'!J$984,0)</f>
        <v>103699264.92638686</v>
      </c>
      <c r="N210" s="166">
        <f>VLOOKUP($D210,'R_E_P allocation'!$A$3:$T$984,'R_E_P allocation'!K$984,0)</f>
        <v>120931133.12340063</v>
      </c>
      <c r="O210" s="166">
        <f>VLOOKUP($D210,'R_E_P allocation'!$A$3:$T$984,'R_E_P allocation'!L$984,0)</f>
        <v>106510273.5931623</v>
      </c>
      <c r="P210" s="166">
        <f>VLOOKUP($D210,'R_E_P allocation'!$A$3:$T$984,'R_E_P allocation'!M$984,0)</f>
        <v>115790452.89032501</v>
      </c>
      <c r="Q210" s="166">
        <f>VLOOKUP($D210,'R_E_P allocation'!$A$3:$T$984,'R_E_P allocation'!N$984,0)</f>
        <v>94303564.725110069</v>
      </c>
      <c r="R210" s="166">
        <f>VLOOKUP($D210,'R_E_P allocation'!$A$3:$T$984,'R_E_P allocation'!O$984,0)</f>
        <v>86371129.309278026</v>
      </c>
      <c r="S210" s="166">
        <f>VLOOKUP($D210,'R_E_P allocation'!$A$3:$T$984,'R_E_P allocation'!P$984,0)</f>
        <v>1328490.397311677</v>
      </c>
      <c r="T210" s="166">
        <f>VLOOKUP($D210,'R_E_P allocation'!$A$3:$T$984,'R_E_P allocation'!Q$984,0)</f>
        <v>2137136.7261100896</v>
      </c>
      <c r="U210" s="166">
        <f>VLOOKUP($D210,'R_E_P allocation'!$A$3:$T$984,'R_E_P allocation'!R$984,0)</f>
        <v>2637727.3106043446</v>
      </c>
      <c r="V210" s="166">
        <f>VLOOKUP($D210,'R_E_P allocation'!$A$3:$T$984,'R_E_P allocation'!S$984,0)</f>
        <v>-269548.77626613743</v>
      </c>
      <c r="W210" s="166">
        <f>VLOOKUP($D210,'R_E_P allocation'!$A$3:$T$984,'R_E_P allocation'!T$984,0)</f>
        <v>2060122.7900340501</v>
      </c>
      <c r="X210" s="163">
        <v>110228</v>
      </c>
      <c r="Y210" s="162" t="s">
        <v>268</v>
      </c>
      <c r="Z210" s="162" t="s">
        <v>307</v>
      </c>
      <c r="AA210" s="162" t="s">
        <v>323</v>
      </c>
    </row>
    <row r="211" spans="1:27" ht="16.5" thickTop="1" thickBot="1">
      <c r="A211" s="161">
        <v>210</v>
      </c>
      <c r="B211" s="162" t="s">
        <v>7</v>
      </c>
      <c r="C211" s="163">
        <v>11</v>
      </c>
      <c r="D211" s="162" t="s">
        <v>324</v>
      </c>
      <c r="E211" s="162" t="str">
        <f>VLOOKUP(Table12[[#This Row],[BRANCH NAME]],'Branch Address-2'!$B$2:$D$981,2,0)</f>
        <v>Shah Ali Super Market Dighalia Lohagara Narail</v>
      </c>
      <c r="F211" s="162" t="str">
        <f>VLOOKUP(Table12[[#This Row],[BRANCH NAME]],'Branch Address-2'!$B$2:$D$981,3,0)</f>
        <v>23.122805784104663, 89.64699401391127</v>
      </c>
      <c r="G211" s="164">
        <f>VLOOKUP(FINAL_DATASET!$D211,'R_E_P allocation'!$A$3:$D$983,4,0)</f>
        <v>102867.3</v>
      </c>
      <c r="H211" s="165">
        <f>VLOOKUP(FINAL_DATASET!$D211,'R_E_P allocation'!$A$3:$E$983,5,0)</f>
        <v>5.9553425536775497E-3</v>
      </c>
      <c r="I211" s="166">
        <f>VLOOKUP(FINAL_DATASET!$D211,'R_E_P allocation'!$A$3:$F$983,6,0)</f>
        <v>68998841.902114362</v>
      </c>
      <c r="J211" s="166">
        <f>VLOOKUP(FINAL_DATASET!$D211,'R_E_P allocation'!$A$3:$G$983,7,0)</f>
        <v>58108829.585897706</v>
      </c>
      <c r="K211" s="166">
        <f>VLOOKUP(FINAL_DATASET!$D211,'R_E_P allocation'!$A$3:$T$984,8,0)</f>
        <v>57487529.358665064</v>
      </c>
      <c r="L211" s="166">
        <f>VLOOKUP(FINAL_DATASET!$D211,'R_E_P allocation'!$A$3:$T$984,9,0)</f>
        <v>47978184.214076519</v>
      </c>
      <c r="M211" s="166">
        <f>VLOOKUP($D211,'R_E_P allocation'!$A$3:$T$984,'R_E_P allocation'!J$984,0)</f>
        <v>46476708.664930955</v>
      </c>
      <c r="N211" s="166">
        <f>VLOOKUP($D211,'R_E_P allocation'!$A$3:$T$984,'R_E_P allocation'!K$984,0)</f>
        <v>54199815.656225652</v>
      </c>
      <c r="O211" s="166">
        <f>VLOOKUP($D211,'R_E_P allocation'!$A$3:$T$984,'R_E_P allocation'!L$984,0)</f>
        <v>47736567.459041595</v>
      </c>
      <c r="P211" s="166">
        <f>VLOOKUP($D211,'R_E_P allocation'!$A$3:$T$984,'R_E_P allocation'!M$984,0)</f>
        <v>51895827.313571252</v>
      </c>
      <c r="Q211" s="166">
        <f>VLOOKUP($D211,'R_E_P allocation'!$A$3:$T$984,'R_E_P allocation'!N$984,0)</f>
        <v>42265673.791465253</v>
      </c>
      <c r="R211" s="166">
        <f>VLOOKUP($D211,'R_E_P allocation'!$A$3:$T$984,'R_E_P allocation'!O$984,0)</f>
        <v>38710455.82452289</v>
      </c>
      <c r="S211" s="166">
        <f>VLOOKUP($D211,'R_E_P allocation'!$A$3:$T$984,'R_E_P allocation'!P$984,0)</f>
        <v>595412.71776461857</v>
      </c>
      <c r="T211" s="166">
        <f>VLOOKUP($D211,'R_E_P allocation'!$A$3:$T$984,'R_E_P allocation'!Q$984,0)</f>
        <v>957837.85031699529</v>
      </c>
      <c r="U211" s="166">
        <f>VLOOKUP($D211,'R_E_P allocation'!$A$3:$T$984,'R_E_P allocation'!R$984,0)</f>
        <v>1182196.2657065617</v>
      </c>
      <c r="V211" s="166">
        <f>VLOOKUP($D211,'R_E_P allocation'!$A$3:$T$984,'R_E_P allocation'!S$984,0)</f>
        <v>-120808.37751745885</v>
      </c>
      <c r="W211" s="166">
        <f>VLOOKUP($D211,'R_E_P allocation'!$A$3:$T$984,'R_E_P allocation'!T$984,0)</f>
        <v>923321.17102629272</v>
      </c>
      <c r="X211" s="163">
        <v>110229</v>
      </c>
      <c r="Y211" s="162" t="s">
        <v>294</v>
      </c>
      <c r="Z211" s="162" t="s">
        <v>325</v>
      </c>
      <c r="AA211" s="162" t="s">
        <v>326</v>
      </c>
    </row>
    <row r="212" spans="1:27" ht="16.5" thickTop="1" thickBot="1">
      <c r="A212" s="161">
        <v>211</v>
      </c>
      <c r="B212" s="162" t="s">
        <v>7</v>
      </c>
      <c r="C212" s="163">
        <v>11</v>
      </c>
      <c r="D212" s="162" t="s">
        <v>327</v>
      </c>
      <c r="E212" s="162" t="str">
        <f>VLOOKUP(Table12[[#This Row],[BRANCH NAME]],'Branch Address-2'!$B$2:$D$981,2,0)</f>
        <v>Bahar Ali Market Khalishpur Bazar Khalishpur Maheshpur Jhenaidah</v>
      </c>
      <c r="F212" s="162" t="str">
        <f>VLOOKUP(Table12[[#This Row],[BRANCH NAME]],'Branch Address-2'!$B$2:$D$981,3,0)</f>
        <v>23.390457857858454, 88.94725531206313</v>
      </c>
      <c r="G212" s="164">
        <f>VLOOKUP(FINAL_DATASET!$D212,'R_E_P allocation'!$A$3:$D$983,4,0)</f>
        <v>332514</v>
      </c>
      <c r="H212" s="165">
        <f>VLOOKUP(FINAL_DATASET!$D212,'R_E_P allocation'!$A$3:$E$983,5,0)</f>
        <v>1.9250381548786995E-2</v>
      </c>
      <c r="I212" s="166">
        <f>VLOOKUP(FINAL_DATASET!$D212,'R_E_P allocation'!$A$3:$F$983,6,0)</f>
        <v>223035706.35410526</v>
      </c>
      <c r="J212" s="166">
        <f>VLOOKUP(FINAL_DATASET!$D212,'R_E_P allocation'!$A$3:$G$983,7,0)</f>
        <v>187834222.93503559</v>
      </c>
      <c r="K212" s="166">
        <f>VLOOKUP(FINAL_DATASET!$D212,'R_E_P allocation'!$A$3:$T$984,8,0)</f>
        <v>185825897.41508868</v>
      </c>
      <c r="L212" s="166">
        <f>VLOOKUP(FINAL_DATASET!$D212,'R_E_P allocation'!$A$3:$T$984,9,0)</f>
        <v>155087359.5959011</v>
      </c>
      <c r="M212" s="166">
        <f>VLOOKUP($D212,'R_E_P allocation'!$A$3:$T$984,'R_E_P allocation'!J$984,0)</f>
        <v>150233906.25602937</v>
      </c>
      <c r="N212" s="166">
        <f>VLOOKUP($D212,'R_E_P allocation'!$A$3:$T$984,'R_E_P allocation'!K$984,0)</f>
        <v>175198508.20536956</v>
      </c>
      <c r="O212" s="166">
        <f>VLOOKUP($D212,'R_E_P allocation'!$A$3:$T$984,'R_E_P allocation'!L$984,0)</f>
        <v>154306344.11592174</v>
      </c>
      <c r="P212" s="166">
        <f>VLOOKUP($D212,'R_E_P allocation'!$A$3:$T$984,'R_E_P allocation'!M$984,0)</f>
        <v>167750967.73556641</v>
      </c>
      <c r="Q212" s="166">
        <f>VLOOKUP($D212,'R_E_P allocation'!$A$3:$T$984,'R_E_P allocation'!N$984,0)</f>
        <v>136621922.17638913</v>
      </c>
      <c r="R212" s="166">
        <f>VLOOKUP($D212,'R_E_P allocation'!$A$3:$T$984,'R_E_P allocation'!O$984,0)</f>
        <v>125129837.25669286</v>
      </c>
      <c r="S212" s="166">
        <f>VLOOKUP($D212,'R_E_P allocation'!$A$3:$T$984,'R_E_P allocation'!P$984,0)</f>
        <v>1924645.2899491321</v>
      </c>
      <c r="T212" s="166">
        <f>VLOOKUP($D212,'R_E_P allocation'!$A$3:$T$984,'R_E_P allocation'!Q$984,0)</f>
        <v>3096168.5099181696</v>
      </c>
      <c r="U212" s="166">
        <f>VLOOKUP($D212,'R_E_P allocation'!$A$3:$T$984,'R_E_P allocation'!R$984,0)</f>
        <v>3821397.1698990022</v>
      </c>
      <c r="V212" s="166">
        <f>VLOOKUP($D212,'R_E_P allocation'!$A$3:$T$984,'R_E_P allocation'!S$984,0)</f>
        <v>-390507.73998967902</v>
      </c>
      <c r="W212" s="166">
        <f>VLOOKUP($D212,'R_E_P allocation'!$A$3:$T$984,'R_E_P allocation'!T$984,0)</f>
        <v>2984594.8699211185</v>
      </c>
      <c r="X212" s="163">
        <v>110230</v>
      </c>
      <c r="Y212" s="162" t="s">
        <v>294</v>
      </c>
      <c r="Z212" s="162" t="s">
        <v>295</v>
      </c>
      <c r="AA212" s="162" t="s">
        <v>328</v>
      </c>
    </row>
    <row r="213" spans="1:27" ht="16.5" thickTop="1" thickBot="1">
      <c r="A213" s="161">
        <v>212</v>
      </c>
      <c r="B213" s="162" t="s">
        <v>7</v>
      </c>
      <c r="C213" s="163">
        <v>11</v>
      </c>
      <c r="D213" s="162" t="s">
        <v>329</v>
      </c>
      <c r="E213" s="162" t="str">
        <f>VLOOKUP(Table12[[#This Row],[BRANCH NAME]],'Branch Address-2'!$B$2:$D$981,2,0)</f>
        <v>Mujib Nagar, Kedarganj, Meherpur 7100</v>
      </c>
      <c r="F213" s="162" t="str">
        <f>VLOOKUP(Table12[[#This Row],[BRANCH NAME]],'Branch Address-2'!$B$2:$D$981,3,0)</f>
        <v>23.665656669980816, 88.60409499487027</v>
      </c>
      <c r="G213" s="164">
        <f>VLOOKUP(FINAL_DATASET!$D213,'R_E_P allocation'!$A$3:$D$983,4,0)</f>
        <v>99143</v>
      </c>
      <c r="H213" s="165">
        <f>VLOOKUP(FINAL_DATASET!$D213,'R_E_P allocation'!$A$3:$E$983,5,0)</f>
        <v>5.7397299899895615E-3</v>
      </c>
      <c r="I213" s="166">
        <f>VLOOKUP(FINAL_DATASET!$D213,'R_E_P allocation'!$A$3:$F$983,6,0)</f>
        <v>66500745.93871253</v>
      </c>
      <c r="J213" s="166">
        <f>VLOOKUP(FINAL_DATASET!$D213,'R_E_P allocation'!$A$3:$G$983,7,0)</f>
        <v>56005005.396609567</v>
      </c>
      <c r="K213" s="166">
        <f>VLOOKUP(FINAL_DATASET!$D213,'R_E_P allocation'!$A$3:$T$984,8,0)</f>
        <v>55406199.280102909</v>
      </c>
      <c r="L213" s="166">
        <f>VLOOKUP(FINAL_DATASET!$D213,'R_E_P allocation'!$A$3:$T$984,9,0)</f>
        <v>46241138.996903658</v>
      </c>
      <c r="M213" s="166">
        <f>VLOOKUP($D213,'R_E_P allocation'!$A$3:$T$984,'R_E_P allocation'!J$984,0)</f>
        <v>44794024.215345882</v>
      </c>
      <c r="N213" s="166">
        <f>VLOOKUP($D213,'R_E_P allocation'!$A$3:$T$984,'R_E_P allocation'!K$984,0)</f>
        <v>52237516.913588464</v>
      </c>
      <c r="O213" s="166">
        <f>VLOOKUP($D213,'R_E_P allocation'!$A$3:$T$984,'R_E_P allocation'!L$984,0)</f>
        <v>46008269.951595508</v>
      </c>
      <c r="P213" s="166">
        <f>VLOOKUP($D213,'R_E_P allocation'!$A$3:$T$984,'R_E_P allocation'!M$984,0)</f>
        <v>50016944.231542908</v>
      </c>
      <c r="Q213" s="166">
        <f>VLOOKUP($D213,'R_E_P allocation'!$A$3:$T$984,'R_E_P allocation'!N$984,0)</f>
        <v>40735449.425689586</v>
      </c>
      <c r="R213" s="166">
        <f>VLOOKUP($D213,'R_E_P allocation'!$A$3:$T$984,'R_E_P allocation'!O$984,0)</f>
        <v>37308947.759012558</v>
      </c>
      <c r="S213" s="166">
        <f>VLOOKUP($D213,'R_E_P allocation'!$A$3:$T$984,'R_E_P allocation'!P$984,0)</f>
        <v>573855.86165222165</v>
      </c>
      <c r="T213" s="166">
        <f>VLOOKUP($D213,'R_E_P allocation'!$A$3:$T$984,'R_E_P allocation'!Q$984,0)</f>
        <v>923159.42961444356</v>
      </c>
      <c r="U213" s="166">
        <f>VLOOKUP($D213,'R_E_P allocation'!$A$3:$T$984,'R_E_P allocation'!R$984,0)</f>
        <v>1139394.9716862952</v>
      </c>
      <c r="V213" s="166">
        <f>VLOOKUP($D213,'R_E_P allocation'!$A$3:$T$984,'R_E_P allocation'!S$984,0)</f>
        <v>-116434.52265407395</v>
      </c>
      <c r="W213" s="166">
        <f>VLOOKUP($D213,'R_E_P allocation'!$A$3:$T$984,'R_E_P allocation'!T$984,0)</f>
        <v>889892.42314185097</v>
      </c>
      <c r="X213" s="163">
        <v>110231</v>
      </c>
      <c r="Y213" s="162" t="s">
        <v>294</v>
      </c>
      <c r="Z213" s="162" t="s">
        <v>302</v>
      </c>
      <c r="AA213" s="162" t="s">
        <v>330</v>
      </c>
    </row>
    <row r="214" spans="1:27" ht="16.5" thickTop="1" thickBot="1">
      <c r="A214" s="161">
        <v>213</v>
      </c>
      <c r="B214" s="162" t="s">
        <v>7</v>
      </c>
      <c r="C214" s="163">
        <v>11</v>
      </c>
      <c r="D214" s="162" t="s">
        <v>331</v>
      </c>
      <c r="E214" s="162" t="str">
        <f>VLOOKUP(Table12[[#This Row],[BRANCH NAME]],'Branch Address-2'!$B$2:$D$981,2,0)</f>
        <v>SATKHIRA MEDICAL
COLLEGE, shatkhira</v>
      </c>
      <c r="F214" s="162" t="str">
        <f>VLOOKUP(Table12[[#This Row],[BRANCH NAME]],'Branch Address-2'!$B$2:$D$981,3,0)</f>
        <v>22.690391854768315, 89.04714468321276</v>
      </c>
      <c r="G214" s="164">
        <f>VLOOKUP(FINAL_DATASET!$D214,'R_E_P allocation'!$A$3:$D$983,4,0)</f>
        <v>253490.6</v>
      </c>
      <c r="H214" s="165">
        <f>VLOOKUP(FINAL_DATASET!$D214,'R_E_P allocation'!$A$3:$E$983,5,0)</f>
        <v>1.4675444549796234E-2</v>
      </c>
      <c r="I214" s="166">
        <f>VLOOKUP(FINAL_DATASET!$D214,'R_E_P allocation'!$A$3:$F$983,6,0)</f>
        <v>170030299.55167589</v>
      </c>
      <c r="J214" s="166">
        <f>VLOOKUP(FINAL_DATASET!$D214,'R_E_P allocation'!$A$3:$G$983,7,0)</f>
        <v>143194601.94859746</v>
      </c>
      <c r="K214" s="166">
        <f>VLOOKUP(FINAL_DATASET!$D214,'R_E_P allocation'!$A$3:$T$984,8,0)</f>
        <v>141663563.73352486</v>
      </c>
      <c r="L214" s="166">
        <f>VLOOKUP(FINAL_DATASET!$D214,'R_E_P allocation'!$A$3:$T$984,9,0)</f>
        <v>118230173.27505226</v>
      </c>
      <c r="M214" s="166">
        <f>VLOOKUP($D214,'R_E_P allocation'!$A$3:$T$984,'R_E_P allocation'!J$984,0)</f>
        <v>114530164.25529343</v>
      </c>
      <c r="N214" s="166">
        <f>VLOOKUP($D214,'R_E_P allocation'!$A$3:$T$984,'R_E_P allocation'!K$984,0)</f>
        <v>133561819.84543225</v>
      </c>
      <c r="O214" s="166">
        <f>VLOOKUP($D214,'R_E_P allocation'!$A$3:$T$984,'R_E_P allocation'!L$984,0)</f>
        <v>117634769.52474624</v>
      </c>
      <c r="P214" s="166">
        <f>VLOOKUP($D214,'R_E_P allocation'!$A$3:$T$984,'R_E_P allocation'!M$984,0)</f>
        <v>127884219.79787128</v>
      </c>
      <c r="Q214" s="166">
        <f>VLOOKUP($D214,'R_E_P allocation'!$A$3:$T$984,'R_E_P allocation'!N$984,0)</f>
        <v>104153127.46424568</v>
      </c>
      <c r="R214" s="166">
        <f>VLOOKUP($D214,'R_E_P allocation'!$A$3:$T$984,'R_E_P allocation'!O$984,0)</f>
        <v>95392186.566885695</v>
      </c>
      <c r="S214" s="166">
        <f>VLOOKUP($D214,'R_E_P allocation'!$A$3:$T$984,'R_E_P allocation'!P$984,0)</f>
        <v>1467244.95611126</v>
      </c>
      <c r="T214" s="166">
        <f>VLOOKUP($D214,'R_E_P allocation'!$A$3:$T$984,'R_E_P allocation'!Q$984,0)</f>
        <v>2360350.5815702882</v>
      </c>
      <c r="U214" s="166">
        <f>VLOOKUP($D214,'R_E_P allocation'!$A$3:$T$984,'R_E_P allocation'!R$984,0)</f>
        <v>2913225.4925687341</v>
      </c>
      <c r="V214" s="166">
        <f>VLOOKUP($D214,'R_E_P allocation'!$A$3:$T$984,'R_E_P allocation'!S$984,0)</f>
        <v>-297701.87515300926</v>
      </c>
      <c r="W214" s="166">
        <f>VLOOKUP($D214,'R_E_P allocation'!$A$3:$T$984,'R_E_P allocation'!T$984,0)</f>
        <v>2275292.9029551423</v>
      </c>
      <c r="X214" s="163">
        <v>110232</v>
      </c>
      <c r="Y214" s="162" t="s">
        <v>294</v>
      </c>
      <c r="Z214" s="162" t="s">
        <v>332</v>
      </c>
      <c r="AA214" s="162" t="s">
        <v>333</v>
      </c>
    </row>
    <row r="215" spans="1:27" ht="16.5" thickTop="1" thickBot="1">
      <c r="A215" s="161">
        <v>214</v>
      </c>
      <c r="B215" s="162" t="s">
        <v>7</v>
      </c>
      <c r="C215" s="163">
        <v>11</v>
      </c>
      <c r="D215" s="162" t="s">
        <v>334</v>
      </c>
      <c r="E215" s="162" t="str">
        <f>VLOOKUP(Table12[[#This Row],[BRANCH NAME]],'Branch Address-2'!$B$2:$D$981,2,0)</f>
        <v>Chatkhil, Noakhali 3870</v>
      </c>
      <c r="F215" s="162" t="str">
        <f>VLOOKUP(Table12[[#This Row],[BRANCH NAME]],'Branch Address-2'!$B$2:$D$981,3,0)</f>
        <v>23.07403447899806, 91.01323277182848</v>
      </c>
      <c r="G215" s="164">
        <f>VLOOKUP(FINAL_DATASET!$D215,'R_E_P allocation'!$A$3:$D$983,4,0)</f>
        <v>48983.13</v>
      </c>
      <c r="H215" s="165">
        <f>VLOOKUP(FINAL_DATASET!$D215,'R_E_P allocation'!$A$3:$E$983,5,0)</f>
        <v>1.72496690765787E-3</v>
      </c>
      <c r="I215" s="166">
        <f>VLOOKUP(FINAL_DATASET!$D215,'R_E_P allocation'!$A$3:$F$983,6,0)</f>
        <v>27304184.350659914</v>
      </c>
      <c r="J215" s="166">
        <f>VLOOKUP(FINAL_DATASET!$D215,'R_E_P allocation'!$A$3:$G$983,7,0)</f>
        <v>22994794.574455209</v>
      </c>
      <c r="K215" s="166">
        <f>VLOOKUP(FINAL_DATASET!$D215,'R_E_P allocation'!$A$3:$T$984,8,0)</f>
        <v>22748933.985004548</v>
      </c>
      <c r="L215" s="166">
        <f>VLOOKUP(FINAL_DATASET!$D215,'R_E_P allocation'!$A$3:$T$984,9,0)</f>
        <v>18985901.074245762</v>
      </c>
      <c r="M215" s="166">
        <f>VLOOKUP($D215,'R_E_P allocation'!$A$3:$T$984,'R_E_P allocation'!J$984,0)</f>
        <v>18391737.983073324</v>
      </c>
      <c r="N215" s="166">
        <f>VLOOKUP($D215,'R_E_P allocation'!$A$3:$T$984,'R_E_P allocation'!K$984,0)</f>
        <v>21447921.699161444</v>
      </c>
      <c r="O215" s="166">
        <f>VLOOKUP($D215,'R_E_P allocation'!$A$3:$T$984,'R_E_P allocation'!L$984,0)</f>
        <v>18890288.622792728</v>
      </c>
      <c r="P215" s="166">
        <f>VLOOKUP($D215,'R_E_P allocation'!$A$3:$T$984,'R_E_P allocation'!M$984,0)</f>
        <v>20536188.679948565</v>
      </c>
      <c r="Q215" s="166">
        <f>VLOOKUP($D215,'R_E_P allocation'!$A$3:$T$984,'R_E_P allocation'!N$984,0)</f>
        <v>16725349.543463264</v>
      </c>
      <c r="R215" s="166">
        <f>VLOOKUP($D215,'R_E_P allocation'!$A$3:$T$984,'R_E_P allocation'!O$984,0)</f>
        <v>15318480.614940017</v>
      </c>
      <c r="S215" s="166">
        <f>VLOOKUP($D215,'R_E_P allocation'!$A$3:$T$984,'R_E_P allocation'!P$984,0)</f>
        <v>235616.39822355349</v>
      </c>
      <c r="T215" s="166">
        <f>VLOOKUP($D215,'R_E_P allocation'!$A$3:$T$984,'R_E_P allocation'!Q$984,0)</f>
        <v>379035.07540310785</v>
      </c>
      <c r="U215" s="166">
        <f>VLOOKUP($D215,'R_E_P allocation'!$A$3:$T$984,'R_E_P allocation'!R$984,0)</f>
        <v>467818.06603807007</v>
      </c>
      <c r="V215" s="166">
        <f>VLOOKUP($D215,'R_E_P allocation'!$A$3:$T$984,'R_E_P allocation'!S$984,0)</f>
        <v>-47806.225726518111</v>
      </c>
      <c r="W215" s="166">
        <f>VLOOKUP($D215,'R_E_P allocation'!$A$3:$T$984,'R_E_P allocation'!T$984,0)</f>
        <v>365376.15376695979</v>
      </c>
      <c r="X215" s="163">
        <v>110241</v>
      </c>
      <c r="Y215" s="162" t="s">
        <v>9</v>
      </c>
      <c r="Z215" s="162" t="s">
        <v>335</v>
      </c>
      <c r="AA215" s="162" t="s">
        <v>336</v>
      </c>
    </row>
    <row r="216" spans="1:27" ht="16.5" thickTop="1" thickBot="1">
      <c r="A216" s="161">
        <v>215</v>
      </c>
      <c r="B216" s="162" t="s">
        <v>7</v>
      </c>
      <c r="C216" s="163">
        <v>11</v>
      </c>
      <c r="D216" s="162" t="s">
        <v>337</v>
      </c>
      <c r="E216" s="162" t="str">
        <f>VLOOKUP(Table12[[#This Row],[BRANCH NAME]],'Branch Address-2'!$B$2:$D$981,2,0)</f>
        <v>Badamtoli Road, Chowmohani, Begumganj, Noakhali 3821</v>
      </c>
      <c r="F216" s="162" t="str">
        <f>VLOOKUP(Table12[[#This Row],[BRANCH NAME]],'Branch Address-2'!$B$2:$D$981,3,0)</f>
        <v>22.962942073885404, 91.12331049641058</v>
      </c>
      <c r="G216" s="164">
        <f>VLOOKUP(FINAL_DATASET!$D216,'R_E_P allocation'!$A$3:$D$983,4,0)</f>
        <v>109861.6</v>
      </c>
      <c r="H216" s="165">
        <f>VLOOKUP(FINAL_DATASET!$D216,'R_E_P allocation'!$A$3:$E$983,5,0)</f>
        <v>3.8688345236889896E-3</v>
      </c>
      <c r="I216" s="166">
        <f>VLOOKUP(FINAL_DATASET!$D216,'R_E_P allocation'!$A$3:$F$983,6,0)</f>
        <v>61239071.073213555</v>
      </c>
      <c r="J216" s="166">
        <f>VLOOKUP(FINAL_DATASET!$D216,'R_E_P allocation'!$A$3:$G$983,7,0)</f>
        <v>51573774.963359192</v>
      </c>
      <c r="K216" s="166">
        <f>VLOOKUP(FINAL_DATASET!$D216,'R_E_P allocation'!$A$3:$T$984,8,0)</f>
        <v>51022347.610023603</v>
      </c>
      <c r="L216" s="166">
        <f>VLOOKUP(FINAL_DATASET!$D216,'R_E_P allocation'!$A$3:$T$984,9,0)</f>
        <v>42582445.618692771</v>
      </c>
      <c r="M216" s="166">
        <f>VLOOKUP($D216,'R_E_P allocation'!$A$3:$T$984,'R_E_P allocation'!J$984,0)</f>
        <v>41249829.514798433</v>
      </c>
      <c r="N216" s="166">
        <f>VLOOKUP($D216,'R_E_P allocation'!$A$3:$T$984,'R_E_P allocation'!K$984,0)</f>
        <v>48104377.865289435</v>
      </c>
      <c r="O216" s="166">
        <f>VLOOKUP($D216,'R_E_P allocation'!$A$3:$T$984,'R_E_P allocation'!L$984,0)</f>
        <v>42368001.647951156</v>
      </c>
      <c r="P216" s="166">
        <f>VLOOKUP($D216,'R_E_P allocation'!$A$3:$T$984,'R_E_P allocation'!M$984,0)</f>
        <v>46059501.430003293</v>
      </c>
      <c r="Q216" s="166">
        <f>VLOOKUP($D216,'R_E_P allocation'!$A$3:$T$984,'R_E_P allocation'!N$984,0)</f>
        <v>37512377.453301653</v>
      </c>
      <c r="R216" s="166">
        <f>VLOOKUP($D216,'R_E_P allocation'!$A$3:$T$984,'R_E_P allocation'!O$984,0)</f>
        <v>34356987.598103561</v>
      </c>
      <c r="S216" s="166">
        <f>VLOOKUP($D216,'R_E_P allocation'!$A$3:$T$984,'R_E_P allocation'!P$984,0)</f>
        <v>528451.21361327358</v>
      </c>
      <c r="T216" s="166">
        <f>VLOOKUP($D216,'R_E_P allocation'!$A$3:$T$984,'R_E_P allocation'!Q$984,0)</f>
        <v>850117.16972570098</v>
      </c>
      <c r="U216" s="166">
        <f>VLOOKUP($D216,'R_E_P allocation'!$A$3:$T$984,'R_E_P allocation'!R$984,0)</f>
        <v>1049243.7139857751</v>
      </c>
      <c r="V216" s="166">
        <f>VLOOKUP($D216,'R_E_P allocation'!$A$3:$T$984,'R_E_P allocation'!S$984,0)</f>
        <v>-107221.98537080914</v>
      </c>
      <c r="W216" s="166">
        <f>VLOOKUP($D216,'R_E_P allocation'!$A$3:$T$984,'R_E_P allocation'!T$984,0)</f>
        <v>819482.31676261267</v>
      </c>
      <c r="X216" s="163">
        <v>110242</v>
      </c>
      <c r="Y216" s="162" t="s">
        <v>9</v>
      </c>
      <c r="Z216" s="162" t="s">
        <v>335</v>
      </c>
      <c r="AA216" s="162" t="s">
        <v>338</v>
      </c>
    </row>
    <row r="217" spans="1:27" ht="16.5" thickTop="1" thickBot="1">
      <c r="A217" s="161">
        <v>216</v>
      </c>
      <c r="B217" s="162" t="s">
        <v>7</v>
      </c>
      <c r="C217" s="163">
        <v>11</v>
      </c>
      <c r="D217" s="162" t="s">
        <v>339</v>
      </c>
      <c r="E217" s="162" t="str">
        <f>VLOOKUP(Table12[[#This Row],[BRANCH NAME]],'Branch Address-2'!$B$2:$D$981,2,0)</f>
        <v>Main Road, Bashurhat, Companiganj, Noakhali 3850</v>
      </c>
      <c r="F217" s="162" t="str">
        <f>VLOOKUP(Table12[[#This Row],[BRANCH NAME]],'Branch Address-2'!$B$2:$D$981,3,0)</f>
        <v>22.947002661139322, 91.53204342579627</v>
      </c>
      <c r="G217" s="164">
        <f>VLOOKUP(FINAL_DATASET!$D217,'R_E_P allocation'!$A$3:$D$983,4,0)</f>
        <v>301310</v>
      </c>
      <c r="H217" s="165">
        <f>VLOOKUP(FINAL_DATASET!$D217,'R_E_P allocation'!$A$3:$E$983,5,0)</f>
        <v>1.0610791489771943E-2</v>
      </c>
      <c r="I217" s="166">
        <f>VLOOKUP(FINAL_DATASET!$D217,'R_E_P allocation'!$A$3:$F$983,6,0)</f>
        <v>167956269.57071421</v>
      </c>
      <c r="J217" s="166">
        <f>VLOOKUP(FINAL_DATASET!$D217,'R_E_P allocation'!$A$3:$G$983,7,0)</f>
        <v>141447913.86808273</v>
      </c>
      <c r="K217" s="166">
        <f>VLOOKUP(FINAL_DATASET!$D217,'R_E_P allocation'!$A$3:$T$984,8,0)</f>
        <v>139935551.26064259</v>
      </c>
      <c r="L217" s="166">
        <f>VLOOKUP(FINAL_DATASET!$D217,'R_E_P allocation'!$A$3:$T$984,9,0)</f>
        <v>116788001.35232253</v>
      </c>
      <c r="M217" s="166">
        <f>VLOOKUP($D217,'R_E_P allocation'!$A$3:$T$984,'R_E_P allocation'!J$984,0)</f>
        <v>113133125.05100885</v>
      </c>
      <c r="N217" s="166">
        <f>VLOOKUP($D217,'R_E_P allocation'!$A$3:$T$984,'R_E_P allocation'!K$984,0)</f>
        <v>131932632.46293846</v>
      </c>
      <c r="O217" s="166">
        <f>VLOOKUP($D217,'R_E_P allocation'!$A$3:$T$984,'R_E_P allocation'!L$984,0)</f>
        <v>116199860.33831804</v>
      </c>
      <c r="P217" s="166">
        <f>VLOOKUP($D217,'R_E_P allocation'!$A$3:$T$984,'R_E_P allocation'!M$984,0)</f>
        <v>126324287.79368123</v>
      </c>
      <c r="Q217" s="166">
        <f>VLOOKUP($D217,'R_E_P allocation'!$A$3:$T$984,'R_E_P allocation'!N$984,0)</f>
        <v>102882667.37835896</v>
      </c>
      <c r="R217" s="166">
        <f>VLOOKUP($D217,'R_E_P allocation'!$A$3:$T$984,'R_E_P allocation'!O$984,0)</f>
        <v>94228592.458006993</v>
      </c>
      <c r="S217" s="166">
        <f>VLOOKUP($D217,'R_E_P allocation'!$A$3:$T$984,'R_E_P allocation'!P$984,0)</f>
        <v>1449347.4987968083</v>
      </c>
      <c r="T217" s="166">
        <f>VLOOKUP($D217,'R_E_P allocation'!$A$3:$T$984,'R_E_P allocation'!Q$984,0)</f>
        <v>2331559.0198035613</v>
      </c>
      <c r="U217" s="166">
        <f>VLOOKUP($D217,'R_E_P allocation'!$A$3:$T$984,'R_E_P allocation'!R$984,0)</f>
        <v>2877689.9613791704</v>
      </c>
      <c r="V217" s="166">
        <f>VLOOKUP($D217,'R_E_P allocation'!$A$3:$T$984,'R_E_P allocation'!S$984,0)</f>
        <v>-294070.50700225099</v>
      </c>
      <c r="W217" s="166">
        <f>VLOOKUP($D217,'R_E_P allocation'!$A$3:$T$984,'R_E_P allocation'!T$984,0)</f>
        <v>2247538.8749457751</v>
      </c>
      <c r="X217" s="163">
        <v>110243</v>
      </c>
      <c r="Y217" s="162" t="s">
        <v>9</v>
      </c>
      <c r="Z217" s="162" t="s">
        <v>335</v>
      </c>
      <c r="AA217" s="162" t="s">
        <v>340</v>
      </c>
    </row>
    <row r="218" spans="1:27" ht="16.5" thickTop="1" thickBot="1">
      <c r="A218" s="161">
        <v>217</v>
      </c>
      <c r="B218" s="162" t="s">
        <v>7</v>
      </c>
      <c r="C218" s="163">
        <v>11</v>
      </c>
      <c r="D218" s="162" t="s">
        <v>341</v>
      </c>
      <c r="E218" s="162" t="str">
        <f>VLOOKUP(Table12[[#This Row],[BRANCH NAME]],'Branch Address-2'!$B$2:$D$981,2,0)</f>
        <v>Sonaimuri Bazar, Sonaimuri, Noakhali 3827</v>
      </c>
      <c r="F218" s="162" t="str">
        <f>VLOOKUP(Table12[[#This Row],[BRANCH NAME]],'Branch Address-2'!$B$2:$D$981,3,0)</f>
        <v>23.049927297740204, 91.09789004143087</v>
      </c>
      <c r="G218" s="164">
        <f>VLOOKUP(FINAL_DATASET!$D218,'R_E_P allocation'!$A$3:$D$983,4,0)</f>
        <v>58894.92</v>
      </c>
      <c r="H218" s="165">
        <f>VLOOKUP(FINAL_DATASET!$D218,'R_E_P allocation'!$A$3:$E$983,5,0)</f>
        <v>2.0740158505419648E-3</v>
      </c>
      <c r="I218" s="166">
        <f>VLOOKUP(FINAL_DATASET!$D218,'R_E_P allocation'!$A$3:$F$983,6,0)</f>
        <v>32829215.956541926</v>
      </c>
      <c r="J218" s="166">
        <f>VLOOKUP(FINAL_DATASET!$D218,'R_E_P allocation'!$A$3:$G$983,7,0)</f>
        <v>27647816.439638987</v>
      </c>
      <c r="K218" s="166">
        <f>VLOOKUP(FINAL_DATASET!$D218,'R_E_P allocation'!$A$3:$T$984,8,0)</f>
        <v>27352205.690655615</v>
      </c>
      <c r="L218" s="166">
        <f>VLOOKUP(FINAL_DATASET!$D218,'R_E_P allocation'!$A$3:$T$984,9,0)</f>
        <v>22827718.949271273</v>
      </c>
      <c r="M218" s="166">
        <f>VLOOKUP($D218,'R_E_P allocation'!$A$3:$T$984,'R_E_P allocation'!J$984,0)</f>
        <v>22113326.3058948</v>
      </c>
      <c r="N218" s="166">
        <f>VLOOKUP($D218,'R_E_P allocation'!$A$3:$T$984,'R_E_P allocation'!K$984,0)</f>
        <v>25787932.143951952</v>
      </c>
      <c r="O218" s="166">
        <f>VLOOKUP($D218,'R_E_P allocation'!$A$3:$T$984,'R_E_P allocation'!L$984,0)</f>
        <v>22712759.213555519</v>
      </c>
      <c r="P218" s="166">
        <f>VLOOKUP($D218,'R_E_P allocation'!$A$3:$T$984,'R_E_P allocation'!M$984,0)</f>
        <v>24691708.949805293</v>
      </c>
      <c r="Q218" s="166">
        <f>VLOOKUP($D218,'R_E_P allocation'!$A$3:$T$984,'R_E_P allocation'!N$984,0)</f>
        <v>20109742.340563074</v>
      </c>
      <c r="R218" s="166">
        <f>VLOOKUP($D218,'R_E_P allocation'!$A$3:$T$984,'R_E_P allocation'!O$984,0)</f>
        <v>18418191.943602689</v>
      </c>
      <c r="S218" s="166">
        <f>VLOOKUP($D218,'R_E_P allocation'!$A$3:$T$984,'R_E_P allocation'!P$984,0)</f>
        <v>283293.63444239524</v>
      </c>
      <c r="T218" s="166">
        <f>VLOOKUP($D218,'R_E_P allocation'!$A$3:$T$984,'R_E_P allocation'!Q$984,0)</f>
        <v>455733.23801602726</v>
      </c>
      <c r="U218" s="166">
        <f>VLOOKUP($D218,'R_E_P allocation'!$A$3:$T$984,'R_E_P allocation'!R$984,0)</f>
        <v>562481.56403779937</v>
      </c>
      <c r="V218" s="166">
        <f>VLOOKUP($D218,'R_E_P allocation'!$A$3:$T$984,'R_E_P allocation'!S$984,0)</f>
        <v>-57479.867857877303</v>
      </c>
      <c r="W218" s="166">
        <f>VLOOKUP($D218,'R_E_P allocation'!$A$3:$T$984,'R_E_P allocation'!T$984,0)</f>
        <v>439310.41862806224</v>
      </c>
      <c r="X218" s="163">
        <v>110244</v>
      </c>
      <c r="Y218" s="162" t="s">
        <v>9</v>
      </c>
      <c r="Z218" s="162" t="s">
        <v>335</v>
      </c>
      <c r="AA218" s="162" t="s">
        <v>342</v>
      </c>
    </row>
    <row r="219" spans="1:27" ht="16.5" thickTop="1" thickBot="1">
      <c r="A219" s="161">
        <v>218</v>
      </c>
      <c r="B219" s="162" t="s">
        <v>7</v>
      </c>
      <c r="C219" s="163">
        <v>11</v>
      </c>
      <c r="D219" s="162" t="s">
        <v>343</v>
      </c>
      <c r="E219" s="162" t="str">
        <f>VLOOKUP(Table12[[#This Row],[BRANCH NAME]],'Branch Address-2'!$B$2:$D$981,2,0)</f>
        <v>Sonaimuri Bazar, Sonaimuri, Noakhali 3827</v>
      </c>
      <c r="F219" s="162" t="str">
        <f>VLOOKUP(Table12[[#This Row],[BRANCH NAME]],'Branch Address-2'!$B$2:$D$981,3,0)</f>
        <v>23.051651489920662, 91.09788948187858</v>
      </c>
      <c r="G219" s="164">
        <f>VLOOKUP(FINAL_DATASET!$D219,'R_E_P allocation'!$A$3:$D$983,4,0)</f>
        <v>49079.1</v>
      </c>
      <c r="H219" s="165">
        <f>VLOOKUP(FINAL_DATASET!$D219,'R_E_P allocation'!$A$3:$E$983,5,0)</f>
        <v>1.728346542118304E-3</v>
      </c>
      <c r="I219" s="166">
        <f>VLOOKUP(FINAL_DATASET!$D219,'R_E_P allocation'!$A$3:$F$983,6,0)</f>
        <v>27357679.963784937</v>
      </c>
      <c r="J219" s="166">
        <f>VLOOKUP(FINAL_DATASET!$D219,'R_E_P allocation'!$A$3:$G$983,7,0)</f>
        <v>23039847.033032488</v>
      </c>
      <c r="K219" s="166">
        <f>VLOOKUP(FINAL_DATASET!$D219,'R_E_P allocation'!$A$3:$T$984,8,0)</f>
        <v>22793504.742213015</v>
      </c>
      <c r="L219" s="166">
        <f>VLOOKUP(FINAL_DATASET!$D219,'R_E_P allocation'!$A$3:$T$984,9,0)</f>
        <v>19023099.124392729</v>
      </c>
      <c r="M219" s="166">
        <f>VLOOKUP($D219,'R_E_P allocation'!$A$3:$T$984,'R_E_P allocation'!J$984,0)</f>
        <v>18427771.921579</v>
      </c>
      <c r="N219" s="166">
        <f>VLOOKUP($D219,'R_E_P allocation'!$A$3:$T$984,'R_E_P allocation'!K$984,0)</f>
        <v>21489943.453293294</v>
      </c>
      <c r="O219" s="166">
        <f>VLOOKUP($D219,'R_E_P allocation'!$A$3:$T$984,'R_E_P allocation'!L$984,0)</f>
        <v>18927299.344629601</v>
      </c>
      <c r="P219" s="166">
        <f>VLOOKUP($D219,'R_E_P allocation'!$A$3:$T$984,'R_E_P allocation'!M$984,0)</f>
        <v>20576424.124837745</v>
      </c>
      <c r="Q219" s="166">
        <f>VLOOKUP($D219,'R_E_P allocation'!$A$3:$T$984,'R_E_P allocation'!N$984,0)</f>
        <v>16758118.617135895</v>
      </c>
      <c r="R219" s="166">
        <f>VLOOKUP($D219,'R_E_P allocation'!$A$3:$T$984,'R_E_P allocation'!O$984,0)</f>
        <v>15348493.286335573</v>
      </c>
      <c r="S219" s="166">
        <f>VLOOKUP($D219,'R_E_P allocation'!$A$3:$T$984,'R_E_P allocation'!P$984,0)</f>
        <v>236078.02870199605</v>
      </c>
      <c r="T219" s="166">
        <f>VLOOKUP($D219,'R_E_P allocation'!$A$3:$T$984,'R_E_P allocation'!Q$984,0)</f>
        <v>379777.69834668934</v>
      </c>
      <c r="U219" s="166">
        <f>VLOOKUP($D219,'R_E_P allocation'!$A$3:$T$984,'R_E_P allocation'!R$984,0)</f>
        <v>468734.63669816614</v>
      </c>
      <c r="V219" s="166">
        <f>VLOOKUP($D219,'R_E_P allocation'!$A$3:$T$984,'R_E_P allocation'!S$984,0)</f>
        <v>-47899.889881564421</v>
      </c>
      <c r="W219" s="166">
        <f>VLOOKUP($D219,'R_E_P allocation'!$A$3:$T$984,'R_E_P allocation'!T$984,0)</f>
        <v>366092.0155233852</v>
      </c>
      <c r="X219" s="163">
        <v>110245</v>
      </c>
      <c r="Y219" s="162" t="s">
        <v>9</v>
      </c>
      <c r="Z219" s="162" t="s">
        <v>335</v>
      </c>
      <c r="AA219" s="162" t="s">
        <v>342</v>
      </c>
    </row>
    <row r="220" spans="1:27" ht="16.5" thickTop="1" thickBot="1">
      <c r="A220" s="161">
        <v>219</v>
      </c>
      <c r="B220" s="162" t="s">
        <v>7</v>
      </c>
      <c r="C220" s="163">
        <v>11</v>
      </c>
      <c r="D220" s="162" t="s">
        <v>344</v>
      </c>
      <c r="E220" s="162" t="str">
        <f>VLOOKUP(Table12[[#This Row],[BRANCH NAME]],'Branch Address-2'!$B$2:$D$981,2,0)</f>
        <v>W4WC+8X4, College Rd, Chowmuhani 3821</v>
      </c>
      <c r="F220" s="162" t="str">
        <f>VLOOKUP(Table12[[#This Row],[BRANCH NAME]],'Branch Address-2'!$B$2:$D$981,3,0)</f>
        <v>22.945987247381595, 91.12247467330889</v>
      </c>
      <c r="G220" s="164">
        <f>VLOOKUP(FINAL_DATASET!$D220,'R_E_P allocation'!$A$3:$D$983,4,0)</f>
        <v>98875.44</v>
      </c>
      <c r="H220" s="165">
        <f>VLOOKUP(FINAL_DATASET!$D220,'R_E_P allocation'!$A$3:$E$983,5,0)</f>
        <v>3.4819510713200905E-3</v>
      </c>
      <c r="I220" s="166">
        <f>VLOOKUP(FINAL_DATASET!$D220,'R_E_P allocation'!$A$3:$F$983,6,0)</f>
        <v>55115163.965892203</v>
      </c>
      <c r="J220" s="166">
        <f>VLOOKUP(FINAL_DATASET!$D220,'R_E_P allocation'!$A$3:$G$983,7,0)</f>
        <v>46416397.467023276</v>
      </c>
      <c r="K220" s="166">
        <f>VLOOKUP(FINAL_DATASET!$D220,'R_E_P allocation'!$A$3:$T$984,8,0)</f>
        <v>45920112.849021241</v>
      </c>
      <c r="L220" s="166">
        <f>VLOOKUP(FINAL_DATASET!$D220,'R_E_P allocation'!$A$3:$T$984,9,0)</f>
        <v>38324201.056823492</v>
      </c>
      <c r="M220" s="166">
        <f>VLOOKUP($D220,'R_E_P allocation'!$A$3:$T$984,'R_E_P allocation'!J$984,0)</f>
        <v>37124846.563318588</v>
      </c>
      <c r="N220" s="166">
        <f>VLOOKUP($D220,'R_E_P allocation'!$A$3:$T$984,'R_E_P allocation'!K$984,0)</f>
        <v>43293940.07876049</v>
      </c>
      <c r="O220" s="166">
        <f>VLOOKUP($D220,'R_E_P allocation'!$A$3:$T$984,'R_E_P allocation'!L$984,0)</f>
        <v>38131201.483156033</v>
      </c>
      <c r="P220" s="166">
        <f>VLOOKUP($D220,'R_E_P allocation'!$A$3:$T$984,'R_E_P allocation'!M$984,0)</f>
        <v>41453551.287002966</v>
      </c>
      <c r="Q220" s="166">
        <f>VLOOKUP($D220,'R_E_P allocation'!$A$3:$T$984,'R_E_P allocation'!N$984,0)</f>
        <v>33761139.707971491</v>
      </c>
      <c r="R220" s="166">
        <f>VLOOKUP($D220,'R_E_P allocation'!$A$3:$T$984,'R_E_P allocation'!O$984,0)</f>
        <v>30921288.838293202</v>
      </c>
      <c r="S220" s="166">
        <f>VLOOKUP($D220,'R_E_P allocation'!$A$3:$T$984,'R_E_P allocation'!P$984,0)</f>
        <v>475606.09225194616</v>
      </c>
      <c r="T220" s="166">
        <f>VLOOKUP($D220,'R_E_P allocation'!$A$3:$T$984,'R_E_P allocation'!Q$984,0)</f>
        <v>765105.45275313093</v>
      </c>
      <c r="U220" s="166">
        <f>VLOOKUP($D220,'R_E_P allocation'!$A$3:$T$984,'R_E_P allocation'!R$984,0)</f>
        <v>944319.34258719755</v>
      </c>
      <c r="V220" s="166">
        <f>VLOOKUP($D220,'R_E_P allocation'!$A$3:$T$984,'R_E_P allocation'!S$984,0)</f>
        <v>-96499.786833728213</v>
      </c>
      <c r="W220" s="166">
        <f>VLOOKUP($D220,'R_E_P allocation'!$A$3:$T$984,'R_E_P allocation'!T$984,0)</f>
        <v>737534.08508635138</v>
      </c>
      <c r="X220" s="163">
        <v>110246</v>
      </c>
      <c r="Y220" s="162" t="s">
        <v>9</v>
      </c>
      <c r="Z220" s="162" t="s">
        <v>335</v>
      </c>
      <c r="AA220" s="162" t="s">
        <v>338</v>
      </c>
    </row>
    <row r="221" spans="1:27" ht="16.5" thickTop="1" thickBot="1">
      <c r="A221" s="161">
        <v>220</v>
      </c>
      <c r="B221" s="162" t="s">
        <v>7</v>
      </c>
      <c r="C221" s="163">
        <v>11</v>
      </c>
      <c r="D221" s="162" t="s">
        <v>345</v>
      </c>
      <c r="E221" s="162" t="str">
        <f>VLOOKUP(Table12[[#This Row],[BRANCH NAME]],'Branch Address-2'!$B$2:$D$981,2,0)</f>
        <v>Chatkhil, Noakhali 3870</v>
      </c>
      <c r="F221" s="162" t="str">
        <f>VLOOKUP(Table12[[#This Row],[BRANCH NAME]],'Branch Address-2'!$B$2:$D$981,3,0)</f>
        <v>23.072455186455812, 90.93220860060778</v>
      </c>
      <c r="G221" s="164">
        <f>VLOOKUP(FINAL_DATASET!$D221,'R_E_P allocation'!$A$3:$D$983,4,0)</f>
        <v>41985.54</v>
      </c>
      <c r="H221" s="165">
        <f>VLOOKUP(FINAL_DATASET!$D221,'R_E_P allocation'!$A$3:$E$983,5,0)</f>
        <v>1.4785430637067457E-3</v>
      </c>
      <c r="I221" s="166">
        <f>VLOOKUP(FINAL_DATASET!$D221,'R_E_P allocation'!$A$3:$F$983,6,0)</f>
        <v>23403586.586279925</v>
      </c>
      <c r="J221" s="166">
        <f>VLOOKUP(FINAL_DATASET!$D221,'R_E_P allocation'!$A$3:$G$983,7,0)</f>
        <v>19709823.920961611</v>
      </c>
      <c r="K221" s="166">
        <f>VLOOKUP(FINAL_DATASET!$D221,'R_E_P allocation'!$A$3:$T$984,8,0)</f>
        <v>19499086.272861041</v>
      </c>
      <c r="L221" s="166">
        <f>VLOOKUP(FINAL_DATASET!$D221,'R_E_P allocation'!$A$3:$T$984,9,0)</f>
        <v>16273629.492210655</v>
      </c>
      <c r="M221" s="166">
        <f>VLOOKUP($D221,'R_E_P allocation'!$A$3:$T$984,'R_E_P allocation'!J$984,0)</f>
        <v>15764346.842634277</v>
      </c>
      <c r="N221" s="166">
        <f>VLOOKUP($D221,'R_E_P allocation'!$A$3:$T$984,'R_E_P allocation'!K$984,0)</f>
        <v>18383932.884995524</v>
      </c>
      <c r="O221" s="166">
        <f>VLOOKUP($D221,'R_E_P allocation'!$A$3:$T$984,'R_E_P allocation'!L$984,0)</f>
        <v>16191675.962393766</v>
      </c>
      <c r="P221" s="166">
        <f>VLOOKUP($D221,'R_E_P allocation'!$A$3:$T$984,'R_E_P allocation'!M$984,0)</f>
        <v>17602447.439955913</v>
      </c>
      <c r="Q221" s="166">
        <f>VLOOKUP($D221,'R_E_P allocation'!$A$3:$T$984,'R_E_P allocation'!N$984,0)</f>
        <v>14336013.894397084</v>
      </c>
      <c r="R221" s="166">
        <f>VLOOKUP($D221,'R_E_P allocation'!$A$3:$T$984,'R_E_P allocation'!O$984,0)</f>
        <v>13130126.241377158</v>
      </c>
      <c r="S221" s="166">
        <f>VLOOKUP($D221,'R_E_P allocation'!$A$3:$T$984,'R_E_P allocation'!P$984,0)</f>
        <v>201956.91276304587</v>
      </c>
      <c r="T221" s="166">
        <f>VLOOKUP($D221,'R_E_P allocation'!$A$3:$T$984,'R_E_P allocation'!Q$984,0)</f>
        <v>324887.20748837816</v>
      </c>
      <c r="U221" s="166">
        <f>VLOOKUP($D221,'R_E_P allocation'!$A$3:$T$984,'R_E_P allocation'!R$984,0)</f>
        <v>400986.91374691721</v>
      </c>
      <c r="V221" s="166">
        <f>VLOOKUP($D221,'R_E_P allocation'!$A$3:$T$984,'R_E_P allocation'!S$984,0)</f>
        <v>-40976.764908444093</v>
      </c>
      <c r="W221" s="166">
        <f>VLOOKUP($D221,'R_E_P allocation'!$A$3:$T$984,'R_E_P allocation'!T$984,0)</f>
        <v>313179.56037167984</v>
      </c>
      <c r="X221" s="163">
        <v>110247</v>
      </c>
      <c r="Y221" s="162" t="s">
        <v>9</v>
      </c>
      <c r="Z221" s="162" t="s">
        <v>335</v>
      </c>
      <c r="AA221" s="162" t="s">
        <v>336</v>
      </c>
    </row>
    <row r="222" spans="1:27" ht="16.5" thickTop="1" thickBot="1">
      <c r="A222" s="161">
        <v>221</v>
      </c>
      <c r="B222" s="162" t="s">
        <v>7</v>
      </c>
      <c r="C222" s="163">
        <v>11</v>
      </c>
      <c r="D222" s="162" t="s">
        <v>346</v>
      </c>
      <c r="E222" s="162" t="str">
        <f>VLOOKUP(Table12[[#This Row],[BRANCH NAME]],'Branch Address-2'!$B$2:$D$981,2,0)</f>
        <v>Datterhat, Noakhali Sadar, Noakhali 3800</v>
      </c>
      <c r="F222" s="162" t="str">
        <f>VLOOKUP(Table12[[#This Row],[BRANCH NAME]],'Branch Address-2'!$B$2:$D$981,3,0)</f>
        <v>23.07079064900611, 91.0101425870261</v>
      </c>
      <c r="G222" s="164">
        <f>VLOOKUP(FINAL_DATASET!$D222,'R_E_P allocation'!$A$3:$D$983,4,0)</f>
        <v>11323.5</v>
      </c>
      <c r="H222" s="165">
        <f>VLOOKUP(FINAL_DATASET!$D222,'R_E_P allocation'!$A$3:$E$983,5,0)</f>
        <v>3.987630594219661E-4</v>
      </c>
      <c r="I222" s="166">
        <f>VLOOKUP(FINAL_DATASET!$D222,'R_E_P allocation'!$A$3:$F$983,6,0)</f>
        <v>6311947.225395713</v>
      </c>
      <c r="J222" s="166">
        <f>VLOOKUP(FINAL_DATASET!$D222,'R_E_P allocation'!$A$3:$G$983,7,0)</f>
        <v>5315739.4467001921</v>
      </c>
      <c r="K222" s="166">
        <f>VLOOKUP(FINAL_DATASET!$D222,'R_E_P allocation'!$A$3:$T$984,8,0)</f>
        <v>5258903.5037001306</v>
      </c>
      <c r="L222" s="166">
        <f>VLOOKUP(FINAL_DATASET!$D222,'R_E_P allocation'!$A$3:$T$984,9,0)</f>
        <v>4388997.8205603007</v>
      </c>
      <c r="M222" s="166">
        <f>VLOOKUP($D222,'R_E_P allocation'!$A$3:$T$984,'R_E_P allocation'!J$984,0)</f>
        <v>4251644.2916434864</v>
      </c>
      <c r="N222" s="166">
        <f>VLOOKUP($D222,'R_E_P allocation'!$A$3:$T$984,'R_E_P allocation'!K$984,0)</f>
        <v>4958146.638658138</v>
      </c>
      <c r="O222" s="166">
        <f>VLOOKUP($D222,'R_E_P allocation'!$A$3:$T$984,'R_E_P allocation'!L$984,0)</f>
        <v>4366894.953838055</v>
      </c>
      <c r="P222" s="166">
        <f>VLOOKUP($D222,'R_E_P allocation'!$A$3:$T$984,'R_E_P allocation'!M$984,0)</f>
        <v>4747380.0166995768</v>
      </c>
      <c r="Q222" s="166">
        <f>VLOOKUP($D222,'R_E_P allocation'!$A$3:$T$984,'R_E_P allocation'!N$984,0)</f>
        <v>3866422.9001986249</v>
      </c>
      <c r="R222" s="166">
        <f>VLOOKUP($D222,'R_E_P allocation'!$A$3:$T$984,'R_E_P allocation'!O$984,0)</f>
        <v>3541195.0041427179</v>
      </c>
      <c r="S222" s="166">
        <f>VLOOKUP($D222,'R_E_P allocation'!$A$3:$T$984,'R_E_P allocation'!P$984,0)</f>
        <v>54467.778708392216</v>
      </c>
      <c r="T222" s="166">
        <f>VLOOKUP($D222,'R_E_P allocation'!$A$3:$T$984,'R_E_P allocation'!Q$984,0)</f>
        <v>87622.078791761407</v>
      </c>
      <c r="U222" s="166">
        <f>VLOOKUP($D222,'R_E_P allocation'!$A$3:$T$984,'R_E_P allocation'!R$984,0)</f>
        <v>108146.16931956138</v>
      </c>
      <c r="V222" s="166">
        <f>VLOOKUP($D222,'R_E_P allocation'!$A$3:$T$984,'R_E_P allocation'!S$984,0)</f>
        <v>-11051.43336112306</v>
      </c>
      <c r="W222" s="166">
        <f>VLOOKUP($D222,'R_E_P allocation'!$A$3:$T$984,'R_E_P allocation'!T$984,0)</f>
        <v>84464.526402869102</v>
      </c>
      <c r="X222" s="163">
        <v>110248</v>
      </c>
      <c r="Y222" s="162" t="s">
        <v>9</v>
      </c>
      <c r="Z222" s="162" t="s">
        <v>335</v>
      </c>
      <c r="AA222" s="162" t="s">
        <v>347</v>
      </c>
    </row>
    <row r="223" spans="1:27" ht="16.5" thickTop="1" thickBot="1">
      <c r="A223" s="161">
        <v>222</v>
      </c>
      <c r="B223" s="162" t="s">
        <v>7</v>
      </c>
      <c r="C223" s="163">
        <v>11</v>
      </c>
      <c r="D223" s="162" t="s">
        <v>348</v>
      </c>
      <c r="E223" s="162" t="str">
        <f>VLOOKUP(Table12[[#This Row],[BRANCH NAME]],'Branch Address-2'!$B$2:$D$981,2,0)</f>
        <v>Karimpur Road, Chowmuhani, Begumganj, Noakhali 3821</v>
      </c>
      <c r="F223" s="162" t="str">
        <f>VLOOKUP(Table12[[#This Row],[BRANCH NAME]],'Branch Address-2'!$B$2:$D$981,3,0)</f>
        <v>22.949894644915293, 91.12231252905474</v>
      </c>
      <c r="G223" s="164">
        <f>VLOOKUP(FINAL_DATASET!$D223,'R_E_P allocation'!$A$3:$D$983,4,0)</f>
        <v>137327</v>
      </c>
      <c r="H223" s="165">
        <f>VLOOKUP(FINAL_DATASET!$D223,'R_E_P allocation'!$A$3:$E$983,5,0)</f>
        <v>4.8360431546112369E-3</v>
      </c>
      <c r="I223" s="166">
        <f>VLOOKUP(FINAL_DATASET!$D223,'R_E_P allocation'!$A$3:$F$983,6,0)</f>
        <v>76548838.841516942</v>
      </c>
      <c r="J223" s="166">
        <f>VLOOKUP(FINAL_DATASET!$D223,'R_E_P allocation'!$A$3:$G$983,7,0)</f>
        <v>64467218.704198994</v>
      </c>
      <c r="K223" s="166">
        <f>VLOOKUP(FINAL_DATASET!$D223,'R_E_P allocation'!$A$3:$T$984,8,0)</f>
        <v>63777934.512529507</v>
      </c>
      <c r="L223" s="166">
        <f>VLOOKUP(FINAL_DATASET!$D223,'R_E_P allocation'!$A$3:$T$984,9,0)</f>
        <v>53228057.023365967</v>
      </c>
      <c r="M223" s="166">
        <f>VLOOKUP($D223,'R_E_P allocation'!$A$3:$T$984,'R_E_P allocation'!J$984,0)</f>
        <v>51562286.893498033</v>
      </c>
      <c r="N223" s="166">
        <f>VLOOKUP($D223,'R_E_P allocation'!$A$3:$T$984,'R_E_P allocation'!K$984,0)</f>
        <v>60130472.331611797</v>
      </c>
      <c r="O223" s="166">
        <f>VLOOKUP($D223,'R_E_P allocation'!$A$3:$T$984,'R_E_P allocation'!L$984,0)</f>
        <v>52960002.059938937</v>
      </c>
      <c r="P223" s="166">
        <f>VLOOKUP($D223,'R_E_P allocation'!$A$3:$T$984,'R_E_P allocation'!M$984,0)</f>
        <v>57574376.787504114</v>
      </c>
      <c r="Q223" s="166">
        <f>VLOOKUP($D223,'R_E_P allocation'!$A$3:$T$984,'R_E_P allocation'!N$984,0)</f>
        <v>46890471.81662707</v>
      </c>
      <c r="R223" s="166">
        <f>VLOOKUP($D223,'R_E_P allocation'!$A$3:$T$984,'R_E_P allocation'!O$984,0)</f>
        <v>42946234.497629449</v>
      </c>
      <c r="S223" s="166">
        <f>VLOOKUP($D223,'R_E_P allocation'!$A$3:$T$984,'R_E_P allocation'!P$984,0)</f>
        <v>660564.01701659185</v>
      </c>
      <c r="T223" s="166">
        <f>VLOOKUP($D223,'R_E_P allocation'!$A$3:$T$984,'R_E_P allocation'!Q$984,0)</f>
        <v>1062646.4621571263</v>
      </c>
      <c r="U223" s="166">
        <f>VLOOKUP($D223,'R_E_P allocation'!$A$3:$T$984,'R_E_P allocation'!R$984,0)</f>
        <v>1311554.642482219</v>
      </c>
      <c r="V223" s="166">
        <f>VLOOKUP($D223,'R_E_P allocation'!$A$3:$T$984,'R_E_P allocation'!S$984,0)</f>
        <v>-134027.48171351143</v>
      </c>
      <c r="W223" s="166">
        <f>VLOOKUP($D223,'R_E_P allocation'!$A$3:$T$984,'R_E_P allocation'!T$984,0)</f>
        <v>1024352.8959532658</v>
      </c>
      <c r="X223" s="163">
        <v>110249</v>
      </c>
      <c r="Y223" s="162" t="s">
        <v>9</v>
      </c>
      <c r="Z223" s="162" t="s">
        <v>335</v>
      </c>
      <c r="AA223" s="162" t="s">
        <v>338</v>
      </c>
    </row>
    <row r="224" spans="1:27" ht="16.5" thickTop="1" thickBot="1">
      <c r="A224" s="161">
        <v>223</v>
      </c>
      <c r="B224" s="162" t="s">
        <v>7</v>
      </c>
      <c r="C224" s="163">
        <v>11</v>
      </c>
      <c r="D224" s="162" t="s">
        <v>349</v>
      </c>
      <c r="E224" s="162" t="str">
        <f>VLOOKUP(Table12[[#This Row],[BRANCH NAME]],'Branch Address-2'!$B$2:$D$981,2,0)</f>
        <v>Gopalpur, Lalpur, Natore 6420</v>
      </c>
      <c r="F224" s="162" t="str">
        <f>VLOOKUP(Table12[[#This Row],[BRANCH NAME]],'Branch Address-2'!$B$2:$D$981,3,0)</f>
        <v>24.23684393431466, 89.00759447787578</v>
      </c>
      <c r="G224" s="164">
        <f>VLOOKUP(FINAL_DATASET!$D224,'R_E_P allocation'!$A$3:$D$983,4,0)</f>
        <v>203243.96</v>
      </c>
      <c r="H224" s="165">
        <f>VLOOKUP(FINAL_DATASET!$D224,'R_E_P allocation'!$A$3:$E$983,5,0)</f>
        <v>7.1573438688246303E-3</v>
      </c>
      <c r="I224" s="166">
        <f>VLOOKUP(FINAL_DATASET!$D224,'R_E_P allocation'!$A$3:$F$983,6,0)</f>
        <v>113292281.48544508</v>
      </c>
      <c r="J224" s="166">
        <f>VLOOKUP(FINAL_DATASET!$D224,'R_E_P allocation'!$A$3:$G$983,7,0)</f>
        <v>95411483.682214499</v>
      </c>
      <c r="K224" s="166">
        <f>VLOOKUP(FINAL_DATASET!$D224,'R_E_P allocation'!$A$3:$T$984,8,0)</f>
        <v>94391343.078543663</v>
      </c>
      <c r="L224" s="166">
        <f>VLOOKUP(FINAL_DATASET!$D224,'R_E_P allocation'!$A$3:$T$984,9,0)</f>
        <v>78777524.394581631</v>
      </c>
      <c r="M224" s="166">
        <f>VLOOKUP($D224,'R_E_P allocation'!$A$3:$T$984,'R_E_P allocation'!J$984,0)</f>
        <v>76312184.602377087</v>
      </c>
      <c r="N224" s="166">
        <f>VLOOKUP($D224,'R_E_P allocation'!$A$3:$T$984,'R_E_P allocation'!K$984,0)</f>
        <v>88993099.050785452</v>
      </c>
      <c r="O224" s="166">
        <f>VLOOKUP($D224,'R_E_P allocation'!$A$3:$T$984,'R_E_P allocation'!L$984,0)</f>
        <v>78380803.048709631</v>
      </c>
      <c r="P224" s="166">
        <f>VLOOKUP($D224,'R_E_P allocation'!$A$3:$T$984,'R_E_P allocation'!M$984,0)</f>
        <v>85210077.645506084</v>
      </c>
      <c r="Q224" s="166">
        <f>VLOOKUP($D224,'R_E_P allocation'!$A$3:$T$984,'R_E_P allocation'!N$984,0)</f>
        <v>69397898.288608059</v>
      </c>
      <c r="R224" s="166">
        <f>VLOOKUP($D224,'R_E_P allocation'!$A$3:$T$984,'R_E_P allocation'!O$984,0)</f>
        <v>63560427.056491576</v>
      </c>
      <c r="S224" s="166">
        <f>VLOOKUP($D224,'R_E_P allocation'!$A$3:$T$984,'R_E_P allocation'!P$984,0)</f>
        <v>977634.745184556</v>
      </c>
      <c r="T224" s="166">
        <f>VLOOKUP($D224,'R_E_P allocation'!$A$3:$T$984,'R_E_P allocation'!Q$984,0)</f>
        <v>1572716.7639925468</v>
      </c>
      <c r="U224" s="166">
        <f>VLOOKUP($D224,'R_E_P allocation'!$A$3:$T$984,'R_E_P allocation'!R$984,0)</f>
        <v>1941100.8708736838</v>
      </c>
      <c r="V224" s="166">
        <f>VLOOKUP($D224,'R_E_P allocation'!$A$3:$T$984,'R_E_P allocation'!S$984,0)</f>
        <v>-198360.67293599687</v>
      </c>
      <c r="W224" s="166">
        <f>VLOOKUP($D224,'R_E_P allocation'!$A$3:$T$984,'R_E_P allocation'!T$984,0)</f>
        <v>1516042.2860108332</v>
      </c>
      <c r="X224" s="163">
        <v>110250</v>
      </c>
      <c r="Y224" s="162" t="s">
        <v>9</v>
      </c>
      <c r="Z224" s="162" t="s">
        <v>335</v>
      </c>
      <c r="AA224" s="162" t="s">
        <v>338</v>
      </c>
    </row>
    <row r="225" spans="1:27" ht="16.5" thickTop="1" thickBot="1">
      <c r="A225" s="161">
        <v>224</v>
      </c>
      <c r="B225" s="162" t="s">
        <v>7</v>
      </c>
      <c r="C225" s="163">
        <v>11</v>
      </c>
      <c r="D225" s="162" t="s">
        <v>350</v>
      </c>
      <c r="E225" s="162" t="str">
        <f>VLOOKUP(Table12[[#This Row],[BRANCH NAME]],'Branch Address-2'!$B$2:$D$981,2,0)</f>
        <v>Sonaimuri Bazar, Sonaimuri, Noakhali 3827</v>
      </c>
      <c r="F225" s="162" t="str">
        <f>VLOOKUP(Table12[[#This Row],[BRANCH NAME]],'Branch Address-2'!$B$2:$D$981,3,0)</f>
        <v>23.040596522617726, 91.09707401835404</v>
      </c>
      <c r="G225" s="164">
        <f>VLOOKUP(FINAL_DATASET!$D225,'R_E_P allocation'!$A$3:$D$983,4,0)</f>
        <v>65438.8</v>
      </c>
      <c r="H225" s="165">
        <f>VLOOKUP(FINAL_DATASET!$D225,'R_E_P allocation'!$A$3:$E$983,5,0)</f>
        <v>2.3044620561577388E-3</v>
      </c>
      <c r="I225" s="166">
        <f>VLOOKUP(FINAL_DATASET!$D225,'R_E_P allocation'!$A$3:$F$983,6,0)</f>
        <v>36476906.618379921</v>
      </c>
      <c r="J225" s="166">
        <f>VLOOKUP(FINAL_DATASET!$D225,'R_E_P allocation'!$A$3:$G$983,7,0)</f>
        <v>30719796.044043317</v>
      </c>
      <c r="K225" s="166">
        <f>VLOOKUP(FINAL_DATASET!$D225,'R_E_P allocation'!$A$3:$T$984,8,0)</f>
        <v>30391339.656284019</v>
      </c>
      <c r="L225" s="166">
        <f>VLOOKUP(FINAL_DATASET!$D225,'R_E_P allocation'!$A$3:$T$984,9,0)</f>
        <v>25364132.165856972</v>
      </c>
      <c r="M225" s="166">
        <f>VLOOKUP($D225,'R_E_P allocation'!$A$3:$T$984,'R_E_P allocation'!J$984,0)</f>
        <v>24570362.562105332</v>
      </c>
      <c r="N225" s="166">
        <f>VLOOKUP($D225,'R_E_P allocation'!$A$3:$T$984,'R_E_P allocation'!K$984,0)</f>
        <v>28653257.937724393</v>
      </c>
      <c r="O225" s="166">
        <f>VLOOKUP($D225,'R_E_P allocation'!$A$3:$T$984,'R_E_P allocation'!L$984,0)</f>
        <v>25236399.1261728</v>
      </c>
      <c r="P225" s="166">
        <f>VLOOKUP($D225,'R_E_P allocation'!$A$3:$T$984,'R_E_P allocation'!M$984,0)</f>
        <v>27435232.166450329</v>
      </c>
      <c r="Q225" s="166">
        <f>VLOOKUP($D225,'R_E_P allocation'!$A$3:$T$984,'R_E_P allocation'!N$984,0)</f>
        <v>22344158.156181198</v>
      </c>
      <c r="R225" s="166">
        <f>VLOOKUP($D225,'R_E_P allocation'!$A$3:$T$984,'R_E_P allocation'!O$984,0)</f>
        <v>20464657.715114098</v>
      </c>
      <c r="S225" s="166">
        <f>VLOOKUP($D225,'R_E_P allocation'!$A$3:$T$984,'R_E_P allocation'!P$984,0)</f>
        <v>314770.70493599476</v>
      </c>
      <c r="T225" s="166">
        <f>VLOOKUP($D225,'R_E_P allocation'!$A$3:$T$984,'R_E_P allocation'!Q$984,0)</f>
        <v>506370.2644622525</v>
      </c>
      <c r="U225" s="166">
        <f>VLOOKUP($D225,'R_E_P allocation'!$A$3:$T$984,'R_E_P allocation'!R$984,0)</f>
        <v>624979.51559755486</v>
      </c>
      <c r="V225" s="166">
        <f>VLOOKUP($D225,'R_E_P allocation'!$A$3:$T$984,'R_E_P allocation'!S$984,0)</f>
        <v>-63866.519842085901</v>
      </c>
      <c r="W225" s="166">
        <f>VLOOKUP($D225,'R_E_P allocation'!$A$3:$T$984,'R_E_P allocation'!T$984,0)</f>
        <v>488122.68736451364</v>
      </c>
      <c r="X225" s="163">
        <v>110251</v>
      </c>
      <c r="Y225" s="162" t="s">
        <v>9</v>
      </c>
      <c r="Z225" s="162" t="s">
        <v>335</v>
      </c>
      <c r="AA225" s="162" t="s">
        <v>342</v>
      </c>
    </row>
    <row r="226" spans="1:27" ht="16.5" thickTop="1" thickBot="1">
      <c r="A226" s="161">
        <v>225</v>
      </c>
      <c r="B226" s="162" t="s">
        <v>7</v>
      </c>
      <c r="C226" s="163">
        <v>11</v>
      </c>
      <c r="D226" s="162" t="s">
        <v>351</v>
      </c>
      <c r="E226" s="162" t="str">
        <f>VLOOKUP(Table12[[#This Row],[BRANCH NAME]],'Branch Address-2'!$B$2:$D$981,2,0)</f>
        <v>Sonaimuri Bazar, Sonaimuri, Noakhali 3827</v>
      </c>
      <c r="F226" s="162" t="str">
        <f>VLOOKUP(Table12[[#This Row],[BRANCH NAME]],'Branch Address-2'!$B$2:$D$981,3,0)</f>
        <v>23.067507887387062, 91.01040093284448</v>
      </c>
      <c r="G226" s="164">
        <f>VLOOKUP(FINAL_DATASET!$D226,'R_E_P allocation'!$A$3:$D$983,4,0)</f>
        <v>166870</v>
      </c>
      <c r="H226" s="165">
        <f>VLOOKUP(FINAL_DATASET!$D226,'R_E_P allocation'!$A$3:$E$983,5,0)</f>
        <v>2.1475495023930768E-2</v>
      </c>
      <c r="I226" s="166">
        <f>VLOOKUP(FINAL_DATASET!$D226,'R_E_P allocation'!$A$3:$F$983,6,0)</f>
        <v>108637955.19493596</v>
      </c>
      <c r="J226" s="166">
        <f>VLOOKUP(FINAL_DATASET!$D226,'R_E_P allocation'!$A$3:$G$983,7,0)</f>
        <v>91491744.657666191</v>
      </c>
      <c r="K226" s="166">
        <f>VLOOKUP(FINAL_DATASET!$D226,'R_E_P allocation'!$A$3:$T$984,8,0)</f>
        <v>90513513.945555702</v>
      </c>
      <c r="L226" s="166">
        <f>VLOOKUP(FINAL_DATASET!$D226,'R_E_P allocation'!$A$3:$T$984,9,0)</f>
        <v>75541149.435198098</v>
      </c>
      <c r="M226" s="166">
        <f>VLOOKUP($D226,'R_E_P allocation'!$A$3:$T$984,'R_E_P allocation'!J$984,0)</f>
        <v>73177091.880931109</v>
      </c>
      <c r="N226" s="166">
        <f>VLOOKUP($D226,'R_E_P allocation'!$A$3:$T$984,'R_E_P allocation'!K$984,0)</f>
        <v>85337043.093971089</v>
      </c>
      <c r="O226" s="166">
        <f>VLOOKUP($D226,'R_E_P allocation'!$A$3:$T$984,'R_E_P allocation'!L$984,0)</f>
        <v>75160726.38048847</v>
      </c>
      <c r="P226" s="166">
        <f>VLOOKUP($D226,'R_E_P allocation'!$A$3:$T$984,'R_E_P allocation'!M$984,0)</f>
        <v>81709437.5365614</v>
      </c>
      <c r="Q226" s="166">
        <f>VLOOKUP($D226,'R_E_P allocation'!$A$3:$T$984,'R_E_P allocation'!N$984,0)</f>
        <v>66546861.498848967</v>
      </c>
      <c r="R226" s="166">
        <f>VLOOKUP($D226,'R_E_P allocation'!$A$3:$T$984,'R_E_P allocation'!O$984,0)</f>
        <v>60949207.979550116</v>
      </c>
      <c r="S226" s="166">
        <f>VLOOKUP($D226,'R_E_P allocation'!$A$3:$T$984,'R_E_P allocation'!P$984,0)</f>
        <v>937471.09910587571</v>
      </c>
      <c r="T226" s="166">
        <f>VLOOKUP($D226,'R_E_P allocation'!$A$3:$T$984,'R_E_P allocation'!Q$984,0)</f>
        <v>1508105.6811703218</v>
      </c>
      <c r="U226" s="166">
        <f>VLOOKUP($D226,'R_E_P allocation'!$A$3:$T$984,'R_E_P allocation'!R$984,0)</f>
        <v>1861355.6605435503</v>
      </c>
      <c r="V226" s="166">
        <f>VLOOKUP($D226,'R_E_P allocation'!$A$3:$T$984,'R_E_P allocation'!S$984,0)</f>
        <v>-190211.52735481536</v>
      </c>
      <c r="W226" s="166">
        <f>VLOOKUP($D226,'R_E_P allocation'!$A$3:$T$984,'R_E_P allocation'!T$984,0)</f>
        <v>1453759.5304975172</v>
      </c>
      <c r="X226" s="163">
        <v>110252</v>
      </c>
      <c r="Y226" s="162" t="s">
        <v>9</v>
      </c>
      <c r="Z226" s="162" t="s">
        <v>335</v>
      </c>
      <c r="AA226" s="162" t="s">
        <v>342</v>
      </c>
    </row>
    <row r="227" spans="1:27" ht="16.5" thickTop="1" thickBot="1">
      <c r="A227" s="161">
        <v>226</v>
      </c>
      <c r="B227" s="162" t="s">
        <v>7</v>
      </c>
      <c r="C227" s="163">
        <v>11</v>
      </c>
      <c r="D227" s="162" t="s">
        <v>352</v>
      </c>
      <c r="E227" s="162" t="str">
        <f>VLOOKUP(Table12[[#This Row],[BRANCH NAME]],'Branch Address-2'!$B$2:$D$981,2,0)</f>
        <v>Maijdee Court, Noakhali 3800</v>
      </c>
      <c r="F227" s="162" t="str">
        <f>VLOOKUP(Table12[[#This Row],[BRANCH NAME]],'Branch Address-2'!$B$2:$D$981,3,0)</f>
        <v>22.86755618858198, 91.09749448886862</v>
      </c>
      <c r="G227" s="164">
        <f>VLOOKUP(FINAL_DATASET!$D227,'R_E_P allocation'!$A$3:$D$983,4,0)</f>
        <v>21137.200000000001</v>
      </c>
      <c r="H227" s="165">
        <f>VLOOKUP(FINAL_DATASET!$D227,'R_E_P allocation'!$A$3:$E$983,5,0)</f>
        <v>7.4435771092100345E-4</v>
      </c>
      <c r="I227" s="166">
        <f>VLOOKUP(FINAL_DATASET!$D227,'R_E_P allocation'!$A$3:$F$983,6,0)</f>
        <v>11782301.487405332</v>
      </c>
      <c r="J227" s="166">
        <f>VLOOKUP(FINAL_DATASET!$D227,'R_E_P allocation'!$A$3:$G$983,7,0)</f>
        <v>9922713.6338403597</v>
      </c>
      <c r="K227" s="166">
        <f>VLOOKUP(FINAL_DATASET!$D227,'R_E_P allocation'!$A$3:$T$984,8,0)</f>
        <v>9816619.873573577</v>
      </c>
      <c r="L227" s="166">
        <f>VLOOKUP(FINAL_DATASET!$D227,'R_E_P allocation'!$A$3:$T$984,9,0)</f>
        <v>8192795.9317125631</v>
      </c>
      <c r="M227" s="166">
        <f>VLOOKUP($D227,'R_E_P allocation'!$A$3:$T$984,'R_E_P allocation'!J$984,0)</f>
        <v>7936402.6777345072</v>
      </c>
      <c r="N227" s="166">
        <f>VLOOKUP($D227,'R_E_P allocation'!$A$3:$T$984,'R_E_P allocation'!K$984,0)</f>
        <v>9255207.0588285252</v>
      </c>
      <c r="O227" s="166">
        <f>VLOOKUP($D227,'R_E_P allocation'!$A$3:$T$984,'R_E_P allocation'!L$984,0)</f>
        <v>8151537.2471643696</v>
      </c>
      <c r="P227" s="166">
        <f>VLOOKUP($D227,'R_E_P allocation'!$A$3:$T$984,'R_E_P allocation'!M$984,0)</f>
        <v>8861776.0311725456</v>
      </c>
      <c r="Q227" s="166">
        <f>VLOOKUP($D227,'R_E_P allocation'!$A$3:$T$984,'R_E_P allocation'!N$984,0)</f>
        <v>7217322.747037434</v>
      </c>
      <c r="R227" s="166">
        <f>VLOOKUP($D227,'R_E_P allocation'!$A$3:$T$984,'R_E_P allocation'!O$984,0)</f>
        <v>6610230.674399741</v>
      </c>
      <c r="S227" s="166">
        <f>VLOOKUP($D227,'R_E_P allocation'!$A$3:$T$984,'R_E_P allocation'!P$984,0)</f>
        <v>101673.18692233216</v>
      </c>
      <c r="T227" s="166">
        <f>VLOOKUP($D227,'R_E_P allocation'!$A$3:$T$984,'R_E_P allocation'!Q$984,0)</f>
        <v>163561.21374462132</v>
      </c>
      <c r="U227" s="166">
        <f>VLOOKUP($D227,'R_E_P allocation'!$A$3:$T$984,'R_E_P allocation'!R$984,0)</f>
        <v>201872.84939651459</v>
      </c>
      <c r="V227" s="166">
        <f>VLOOKUP($D227,'R_E_P allocation'!$A$3:$T$984,'R_E_P allocation'!S$984,0)</f>
        <v>-20629.34227409638</v>
      </c>
      <c r="W227" s="166">
        <f>VLOOKUP($D227,'R_E_P allocation'!$A$3:$T$984,'R_E_P allocation'!T$984,0)</f>
        <v>157667.11595202234</v>
      </c>
      <c r="X227" s="163">
        <v>110253</v>
      </c>
      <c r="Y227" s="162" t="s">
        <v>9</v>
      </c>
      <c r="Z227" s="162" t="s">
        <v>335</v>
      </c>
      <c r="AA227" s="162" t="s">
        <v>347</v>
      </c>
    </row>
    <row r="228" spans="1:27" ht="16.5" thickTop="1" thickBot="1">
      <c r="A228" s="161">
        <v>227</v>
      </c>
      <c r="B228" s="162" t="s">
        <v>7</v>
      </c>
      <c r="C228" s="163">
        <v>11</v>
      </c>
      <c r="D228" s="162" t="s">
        <v>353</v>
      </c>
      <c r="E228" s="162" t="str">
        <f>VLOOKUP(Table12[[#This Row],[BRANCH NAME]],'Branch Address-2'!$B$2:$D$981,2,0)</f>
        <v>Main Road, Senbag, Noakhali 3860</v>
      </c>
      <c r="F228" s="162" t="str">
        <f>VLOOKUP(Table12[[#This Row],[BRANCH NAME]],'Branch Address-2'!$B$2:$D$981,3,0)</f>
        <v>22.99006001566178, 91.23268030007848</v>
      </c>
      <c r="G228" s="164">
        <f>VLOOKUP(FINAL_DATASET!$D228,'R_E_P allocation'!$A$3:$D$983,4,0)</f>
        <v>310871</v>
      </c>
      <c r="H228" s="165">
        <f>VLOOKUP(FINAL_DATASET!$D228,'R_E_P allocation'!$A$3:$E$983,5,0)</f>
        <v>1.0947487176717978E-2</v>
      </c>
      <c r="I228" s="166">
        <f>VLOOKUP(FINAL_DATASET!$D228,'R_E_P allocation'!$A$3:$F$983,6,0)</f>
        <v>173285763.75731802</v>
      </c>
      <c r="J228" s="166">
        <f>VLOOKUP(FINAL_DATASET!$D228,'R_E_P allocation'!$A$3:$G$983,7,0)</f>
        <v>145936259.77260876</v>
      </c>
      <c r="K228" s="166">
        <f>VLOOKUP(FINAL_DATASET!$D228,'R_E_P allocation'!$A$3:$T$984,8,0)</f>
        <v>144375907.72276798</v>
      </c>
      <c r="L228" s="166">
        <f>VLOOKUP(FINAL_DATASET!$D228,'R_E_P allocation'!$A$3:$T$984,9,0)</f>
        <v>120493852.73770489</v>
      </c>
      <c r="M228" s="166">
        <f>VLOOKUP($D228,'R_E_P allocation'!$A$3:$T$984,'R_E_P allocation'!J$984,0)</f>
        <v>116723001.95058966</v>
      </c>
      <c r="N228" s="166">
        <f>VLOOKUP($D228,'R_E_P allocation'!$A$3:$T$984,'R_E_P allocation'!K$984,0)</f>
        <v>136119044.79236048</v>
      </c>
      <c r="O228" s="166">
        <f>VLOOKUP($D228,'R_E_P allocation'!$A$3:$T$984,'R_E_P allocation'!L$984,0)</f>
        <v>119887049.1627668</v>
      </c>
      <c r="P228" s="166">
        <f>VLOOKUP($D228,'R_E_P allocation'!$A$3:$T$984,'R_E_P allocation'!M$984,0)</f>
        <v>130332739.27420093</v>
      </c>
      <c r="Q228" s="166">
        <f>VLOOKUP($D228,'R_E_P allocation'!$A$3:$T$984,'R_E_P allocation'!N$984,0)</f>
        <v>106147282.50166881</v>
      </c>
      <c r="R228" s="166">
        <f>VLOOKUP($D228,'R_E_P allocation'!$A$3:$T$984,'R_E_P allocation'!O$984,0)</f>
        <v>97218601.327579886</v>
      </c>
      <c r="S228" s="166">
        <f>VLOOKUP($D228,'R_E_P allocation'!$A$3:$T$984,'R_E_P allocation'!P$984,0)</f>
        <v>1495337.3810974166</v>
      </c>
      <c r="T228" s="166">
        <f>VLOOKUP($D228,'R_E_P allocation'!$A$3:$T$984,'R_E_P allocation'!Q$984,0)</f>
        <v>2405542.7435045401</v>
      </c>
      <c r="U228" s="166">
        <f>VLOOKUP($D228,'R_E_P allocation'!$A$3:$T$984,'R_E_P allocation'!R$984,0)</f>
        <v>2969003.2059470448</v>
      </c>
      <c r="V228" s="166">
        <f>VLOOKUP($D228,'R_E_P allocation'!$A$3:$T$984,'R_E_P allocation'!S$984,0)</f>
        <v>-303401.78746904107</v>
      </c>
      <c r="W228" s="166">
        <f>VLOOKUP($D228,'R_E_P allocation'!$A$3:$T$984,'R_E_P allocation'!T$984,0)</f>
        <v>2318856.5185133852</v>
      </c>
      <c r="X228" s="163">
        <v>110254</v>
      </c>
      <c r="Y228" s="162" t="s">
        <v>9</v>
      </c>
      <c r="Z228" s="162" t="s">
        <v>335</v>
      </c>
      <c r="AA228" s="162" t="s">
        <v>354</v>
      </c>
    </row>
    <row r="229" spans="1:27" ht="16.5" thickTop="1" thickBot="1">
      <c r="A229" s="161">
        <v>228</v>
      </c>
      <c r="B229" s="162" t="s">
        <v>7</v>
      </c>
      <c r="C229" s="163">
        <v>11</v>
      </c>
      <c r="D229" s="162" t="s">
        <v>355</v>
      </c>
      <c r="E229" s="162" t="str">
        <f>VLOOKUP(Table12[[#This Row],[BRANCH NAME]],'Branch Address-2'!$B$2:$D$981,2,0)</f>
        <v>Chandraganj, Lakshmipur 3708</v>
      </c>
      <c r="F229" s="162" t="str">
        <f>VLOOKUP(Table12[[#This Row],[BRANCH NAME]],'Branch Address-2'!$B$2:$D$981,3,0)</f>
        <v>22.920059076771977, 90.95194890101939</v>
      </c>
      <c r="G229" s="164">
        <f>VLOOKUP(FINAL_DATASET!$D229,'R_E_P allocation'!$A$3:$D$983,4,0)</f>
        <v>12601.08</v>
      </c>
      <c r="H229" s="165">
        <f>VLOOKUP(FINAL_DATASET!$D229,'R_E_P allocation'!$A$3:$E$983,5,0)</f>
        <v>4.4375371685617952E-4</v>
      </c>
      <c r="I229" s="166">
        <f>VLOOKUP(FINAL_DATASET!$D229,'R_E_P allocation'!$A$3:$F$983,6,0)</f>
        <v>7024096.0783317368</v>
      </c>
      <c r="J229" s="166">
        <f>VLOOKUP(FINAL_DATASET!$D229,'R_E_P allocation'!$A$3:$G$983,7,0)</f>
        <v>5915490.6192453625</v>
      </c>
      <c r="K229" s="166">
        <f>VLOOKUP(FINAL_DATASET!$D229,'R_E_P allocation'!$A$3:$T$984,8,0)</f>
        <v>5852242.1302959016</v>
      </c>
      <c r="L229" s="166">
        <f>VLOOKUP(FINAL_DATASET!$D229,'R_E_P allocation'!$A$3:$T$984,9,0)</f>
        <v>4884188.868874995</v>
      </c>
      <c r="M229" s="166">
        <f>VLOOKUP($D229,'R_E_P allocation'!$A$3:$T$984,'R_E_P allocation'!J$984,0)</f>
        <v>4731338.3539137989</v>
      </c>
      <c r="N229" s="166">
        <f>VLOOKUP($D229,'R_E_P allocation'!$A$3:$T$984,'R_E_P allocation'!K$984,0)</f>
        <v>5517552.2096050074</v>
      </c>
      <c r="O229" s="166">
        <f>VLOOKUP($D229,'R_E_P allocation'!$A$3:$T$984,'R_E_P allocation'!L$984,0)</f>
        <v>4859592.2342835376</v>
      </c>
      <c r="P229" s="166">
        <f>VLOOKUP($D229,'R_E_P allocation'!$A$3:$T$984,'R_E_P allocation'!M$984,0)</f>
        <v>5283005.729750758</v>
      </c>
      <c r="Q229" s="166">
        <f>VLOOKUP($D229,'R_E_P allocation'!$A$3:$T$984,'R_E_P allocation'!N$984,0)</f>
        <v>4302654.1510341233</v>
      </c>
      <c r="R229" s="166">
        <f>VLOOKUP($D229,'R_E_P allocation'!$A$3:$T$984,'R_E_P allocation'!O$984,0)</f>
        <v>3940732.2420455446</v>
      </c>
      <c r="S229" s="166">
        <f>VLOOKUP($D229,'R_E_P allocation'!$A$3:$T$984,'R_E_P allocation'!P$984,0)</f>
        <v>60613.135243232835</v>
      </c>
      <c r="T229" s="166">
        <f>VLOOKUP($D229,'R_E_P allocation'!$A$3:$T$984,'R_E_P allocation'!Q$984,0)</f>
        <v>97508.087130418062</v>
      </c>
      <c r="U229" s="166">
        <f>VLOOKUP($D229,'R_E_P allocation'!$A$3:$T$984,'R_E_P allocation'!R$984,0)</f>
        <v>120347.81925105653</v>
      </c>
      <c r="V229" s="166">
        <f>VLOOKUP($D229,'R_E_P allocation'!$A$3:$T$984,'R_E_P allocation'!S$984,0)</f>
        <v>-12298.317295728404</v>
      </c>
      <c r="W229" s="166">
        <f>VLOOKUP($D229,'R_E_P allocation'!$A$3:$T$984,'R_E_P allocation'!T$984,0)</f>
        <v>93994.282188781362</v>
      </c>
      <c r="X229" s="163">
        <v>110255</v>
      </c>
      <c r="Y229" s="162" t="s">
        <v>9</v>
      </c>
      <c r="Z229" s="162" t="s">
        <v>282</v>
      </c>
      <c r="AA229" s="162" t="s">
        <v>289</v>
      </c>
    </row>
    <row r="230" spans="1:27" ht="16.5" thickTop="1" thickBot="1">
      <c r="A230" s="161">
        <v>229</v>
      </c>
      <c r="B230" s="162" t="s">
        <v>7</v>
      </c>
      <c r="C230" s="163">
        <v>11</v>
      </c>
      <c r="D230" s="162" t="s">
        <v>356</v>
      </c>
      <c r="E230" s="162" t="str">
        <f>VLOOKUP(Table12[[#This Row],[BRANCH NAME]],'Branch Address-2'!$B$2:$D$981,2,0)</f>
        <v>Sonaimuri Bazar, Sonaimuri, Noakhali 3827</v>
      </c>
      <c r="F230" s="162" t="str">
        <f>VLOOKUP(Table12[[#This Row],[BRANCH NAME]],'Branch Address-2'!$B$2:$D$981,3,0)</f>
        <v>22.962949311757423, 91.10849960243121</v>
      </c>
      <c r="G230" s="164">
        <f>VLOOKUP(FINAL_DATASET!$D230,'R_E_P allocation'!$A$3:$D$983,4,0)</f>
        <v>39263.279999999999</v>
      </c>
      <c r="H230" s="165">
        <f>VLOOKUP(FINAL_DATASET!$D230,'R_E_P allocation'!$A$3:$E$983,5,0)</f>
        <v>1.3826772336946432E-3</v>
      </c>
      <c r="I230" s="166">
        <f>VLOOKUP(FINAL_DATASET!$D230,'R_E_P allocation'!$A$3:$F$983,6,0)</f>
        <v>21886143.971027948</v>
      </c>
      <c r="J230" s="166">
        <f>VLOOKUP(FINAL_DATASET!$D230,'R_E_P allocation'!$A$3:$G$983,7,0)</f>
        <v>18431877.626425989</v>
      </c>
      <c r="K230" s="166">
        <f>VLOOKUP(FINAL_DATASET!$D230,'R_E_P allocation'!$A$3:$T$984,8,0)</f>
        <v>18234803.79377041</v>
      </c>
      <c r="L230" s="166">
        <f>VLOOKUP(FINAL_DATASET!$D230,'R_E_P allocation'!$A$3:$T$984,9,0)</f>
        <v>15218479.299514182</v>
      </c>
      <c r="M230" s="166">
        <f>VLOOKUP($D230,'R_E_P allocation'!$A$3:$T$984,'R_E_P allocation'!J$984,0)</f>
        <v>14742217.5372632</v>
      </c>
      <c r="N230" s="166">
        <f>VLOOKUP($D230,'R_E_P allocation'!$A$3:$T$984,'R_E_P allocation'!K$984,0)</f>
        <v>17191954.762634635</v>
      </c>
      <c r="O230" s="166">
        <f>VLOOKUP($D230,'R_E_P allocation'!$A$3:$T$984,'R_E_P allocation'!L$984,0)</f>
        <v>15141839.475703679</v>
      </c>
      <c r="P230" s="166">
        <f>VLOOKUP($D230,'R_E_P allocation'!$A$3:$T$984,'R_E_P allocation'!M$984,0)</f>
        <v>16461139.299870195</v>
      </c>
      <c r="Q230" s="166">
        <f>VLOOKUP($D230,'R_E_P allocation'!$A$3:$T$984,'R_E_P allocation'!N$984,0)</f>
        <v>13406494.893708717</v>
      </c>
      <c r="R230" s="166">
        <f>VLOOKUP($D230,'R_E_P allocation'!$A$3:$T$984,'R_E_P allocation'!O$984,0)</f>
        <v>12278794.629068458</v>
      </c>
      <c r="S230" s="166">
        <f>VLOOKUP($D230,'R_E_P allocation'!$A$3:$T$984,'R_E_P allocation'!P$984,0)</f>
        <v>188862.42296159684</v>
      </c>
      <c r="T230" s="166">
        <f>VLOOKUP($D230,'R_E_P allocation'!$A$3:$T$984,'R_E_P allocation'!Q$984,0)</f>
        <v>303822.15867735149</v>
      </c>
      <c r="U230" s="166">
        <f>VLOOKUP($D230,'R_E_P allocation'!$A$3:$T$984,'R_E_P allocation'!R$984,0)</f>
        <v>374987.70935853291</v>
      </c>
      <c r="V230" s="166">
        <f>VLOOKUP($D230,'R_E_P allocation'!$A$3:$T$984,'R_E_P allocation'!S$984,0)</f>
        <v>-38319.911905251538</v>
      </c>
      <c r="W230" s="166">
        <f>VLOOKUP($D230,'R_E_P allocation'!$A$3:$T$984,'R_E_P allocation'!T$984,0)</f>
        <v>292873.61241870816</v>
      </c>
      <c r="X230" s="163">
        <v>110256</v>
      </c>
      <c r="Y230" s="162" t="s">
        <v>9</v>
      </c>
      <c r="Z230" s="162" t="s">
        <v>335</v>
      </c>
      <c r="AA230" s="162" t="s">
        <v>342</v>
      </c>
    </row>
    <row r="231" spans="1:27" ht="16.5" thickTop="1" thickBot="1">
      <c r="A231" s="161">
        <v>230</v>
      </c>
      <c r="B231" s="162" t="s">
        <v>7</v>
      </c>
      <c r="C231" s="163">
        <v>11</v>
      </c>
      <c r="D231" s="162" t="s">
        <v>336</v>
      </c>
      <c r="E231" s="162" t="str">
        <f>VLOOKUP(Table12[[#This Row],[BRANCH NAME]],'Branch Address-2'!$B$2:$D$981,2,0)</f>
        <v>Chatkhil, Noakhali 3870</v>
      </c>
      <c r="F231" s="162" t="str">
        <f>VLOOKUP(Table12[[#This Row],[BRANCH NAME]],'Branch Address-2'!$B$2:$D$981,3,0)</f>
        <v>23.048216849251162, 91.09589862357481</v>
      </c>
      <c r="G231" s="164">
        <f>VLOOKUP(FINAL_DATASET!$D231,'R_E_P allocation'!$A$3:$D$983,4,0)</f>
        <v>233253</v>
      </c>
      <c r="H231" s="165">
        <f>VLOOKUP(FINAL_DATASET!$D231,'R_E_P allocation'!$A$3:$E$983,5,0)</f>
        <v>8.2141281317041435E-3</v>
      </c>
      <c r="I231" s="166">
        <f>VLOOKUP(FINAL_DATASET!$D231,'R_E_P allocation'!$A$3:$F$983,6,0)</f>
        <v>130019925.47933294</v>
      </c>
      <c r="J231" s="166">
        <f>VLOOKUP(FINAL_DATASET!$D231,'R_E_P allocation'!$A$3:$G$983,7,0)</f>
        <v>109499021.78312007</v>
      </c>
      <c r="K231" s="166">
        <f>VLOOKUP(FINAL_DATASET!$D231,'R_E_P allocation'!$A$3:$T$984,8,0)</f>
        <v>108328257.07145023</v>
      </c>
      <c r="L231" s="166">
        <f>VLOOKUP(FINAL_DATASET!$D231,'R_E_P allocation'!$A$3:$T$984,9,0)</f>
        <v>90409052.734503642</v>
      </c>
      <c r="M231" s="166">
        <f>VLOOKUP($D231,'R_E_P allocation'!$A$3:$T$984,'R_E_P allocation'!J$984,0)</f>
        <v>87579704.681301549</v>
      </c>
      <c r="N231" s="166">
        <f>VLOOKUP($D231,'R_E_P allocation'!$A$3:$T$984,'R_E_P allocation'!K$984,0)</f>
        <v>102132960.47219737</v>
      </c>
      <c r="O231" s="166">
        <f>VLOOKUP($D231,'R_E_P allocation'!$A$3:$T$984,'R_E_P allocation'!L$984,0)</f>
        <v>89953755.346632048</v>
      </c>
      <c r="P231" s="166">
        <f>VLOOKUP($D231,'R_E_P allocation'!$A$3:$T$984,'R_E_P allocation'!M$984,0)</f>
        <v>97791374.666421741</v>
      </c>
      <c r="Q231" s="166">
        <f>VLOOKUP($D231,'R_E_P allocation'!$A$3:$T$984,'R_E_P allocation'!N$984,0)</f>
        <v>79644521.635539368</v>
      </c>
      <c r="R231" s="166">
        <f>VLOOKUP($D231,'R_E_P allocation'!$A$3:$T$984,'R_E_P allocation'!O$984,0)</f>
        <v>72945145.785428658</v>
      </c>
      <c r="S231" s="166">
        <f>VLOOKUP($D231,'R_E_P allocation'!$A$3:$T$984,'R_E_P allocation'!P$984,0)</f>
        <v>1121982.8486835882</v>
      </c>
      <c r="T231" s="166">
        <f>VLOOKUP($D231,'R_E_P allocation'!$A$3:$T$984,'R_E_P allocation'!Q$984,0)</f>
        <v>1804928.9304909899</v>
      </c>
      <c r="U231" s="166">
        <f>VLOOKUP($D231,'R_E_P allocation'!$A$3:$T$984,'R_E_P allocation'!R$984,0)</f>
        <v>2227705.0763717624</v>
      </c>
      <c r="V231" s="166">
        <f>VLOOKUP($D231,'R_E_P allocation'!$A$3:$T$984,'R_E_P allocation'!S$984,0)</f>
        <v>-227648.69393580055</v>
      </c>
      <c r="W231" s="166">
        <f>VLOOKUP($D231,'R_E_P allocation'!$A$3:$T$984,'R_E_P allocation'!T$984,0)</f>
        <v>1739886.4465093326</v>
      </c>
      <c r="X231" s="163">
        <v>110257</v>
      </c>
      <c r="Y231" s="162" t="s">
        <v>9</v>
      </c>
      <c r="Z231" s="162" t="s">
        <v>335</v>
      </c>
      <c r="AA231" s="162" t="s">
        <v>336</v>
      </c>
    </row>
    <row r="232" spans="1:27" ht="16.5" thickTop="1" thickBot="1">
      <c r="A232" s="161">
        <v>231</v>
      </c>
      <c r="B232" s="162" t="s">
        <v>7</v>
      </c>
      <c r="C232" s="163">
        <v>11</v>
      </c>
      <c r="D232" s="162" t="s">
        <v>357</v>
      </c>
      <c r="E232" s="162" t="str">
        <f>VLOOKUP(Table12[[#This Row],[BRANCH NAME]],'Branch Address-2'!$B$2:$D$981,2,0)</f>
        <v> Sonapur Road, Noakhali 3814</v>
      </c>
      <c r="F232" s="162" t="str">
        <f>VLOOKUP(Table12[[#This Row],[BRANCH NAME]],'Branch Address-2'!$B$2:$D$981,3,0)</f>
        <v>22.84284920299777, 91.09720662293996</v>
      </c>
      <c r="G232" s="164">
        <f>VLOOKUP(FINAL_DATASET!$D232,'R_E_P allocation'!$A$3:$D$983,4,0)</f>
        <v>17362.7</v>
      </c>
      <c r="H232" s="165">
        <f>VLOOKUP(FINAL_DATASET!$D232,'R_E_P allocation'!$A$3:$E$983,5,0)</f>
        <v>6.114366911136814E-4</v>
      </c>
      <c r="I232" s="166">
        <f>VLOOKUP(FINAL_DATASET!$D232,'R_E_P allocation'!$A$3:$F$983,6,0)</f>
        <v>9678319.0789400935</v>
      </c>
      <c r="J232" s="166">
        <f>VLOOKUP(FINAL_DATASET!$D232,'R_E_P allocation'!$A$3:$G$983,7,0)</f>
        <v>8150800.4849402951</v>
      </c>
      <c r="K232" s="166">
        <f>VLOOKUP(FINAL_DATASET!$D232,'R_E_P allocation'!$A$3:$T$984,8,0)</f>
        <v>8063652.0390068674</v>
      </c>
      <c r="L232" s="166">
        <f>VLOOKUP(FINAL_DATASET!$D232,'R_E_P allocation'!$A$3:$T$984,9,0)</f>
        <v>6729796.6581924623</v>
      </c>
      <c r="M232" s="166">
        <f>VLOOKUP($D232,'R_E_P allocation'!$A$3:$T$984,'R_E_P allocation'!J$984,0)</f>
        <v>6519187.9138533454</v>
      </c>
      <c r="N232" s="166">
        <f>VLOOKUP($D232,'R_E_P allocation'!$A$3:$T$984,'R_E_P allocation'!K$984,0)</f>
        <v>7602491.5126091456</v>
      </c>
      <c r="O232" s="166">
        <f>VLOOKUP($D232,'R_E_P allocation'!$A$3:$T$984,'R_E_P allocation'!L$984,0)</f>
        <v>6695905.5958850179</v>
      </c>
      <c r="P232" s="166">
        <f>VLOOKUP($D232,'R_E_P allocation'!$A$3:$T$984,'R_E_P allocation'!M$984,0)</f>
        <v>7279316.0256060185</v>
      </c>
      <c r="Q232" s="166">
        <f>VLOOKUP($D232,'R_E_P allocation'!$A$3:$T$984,'R_E_P allocation'!N$984,0)</f>
        <v>5928515.1136378916</v>
      </c>
      <c r="R232" s="166">
        <f>VLOOKUP($D232,'R_E_P allocation'!$A$3:$T$984,'R_E_P allocation'!O$984,0)</f>
        <v>5429832.3396855015</v>
      </c>
      <c r="S232" s="166">
        <f>VLOOKUP($D232,'R_E_P allocation'!$A$3:$T$984,'R_E_P allocation'!P$984,0)</f>
        <v>83517.260686201407</v>
      </c>
      <c r="T232" s="166">
        <f>VLOOKUP($D232,'R_E_P allocation'!$A$3:$T$984,'R_E_P allocation'!Q$984,0)</f>
        <v>134353.8541473675</v>
      </c>
      <c r="U232" s="166">
        <f>VLOOKUP($D232,'R_E_P allocation'!$A$3:$T$984,'R_E_P allocation'!R$984,0)</f>
        <v>165824.12628999414</v>
      </c>
      <c r="V232" s="166">
        <f>VLOOKUP($D232,'R_E_P allocation'!$A$3:$T$984,'R_E_P allocation'!S$984,0)</f>
        <v>-16945.531153722026</v>
      </c>
      <c r="W232" s="166">
        <f>VLOOKUP($D232,'R_E_P allocation'!$A$3:$T$984,'R_E_P allocation'!T$984,0)</f>
        <v>129512.27381773262</v>
      </c>
      <c r="X232" s="163">
        <v>110258</v>
      </c>
      <c r="Y232" s="162" t="s">
        <v>9</v>
      </c>
      <c r="Z232" s="162" t="s">
        <v>335</v>
      </c>
      <c r="AA232" s="162" t="s">
        <v>347</v>
      </c>
    </row>
    <row r="233" spans="1:27" ht="16.5" thickTop="1" thickBot="1">
      <c r="A233" s="161">
        <v>232</v>
      </c>
      <c r="B233" s="162" t="s">
        <v>7</v>
      </c>
      <c r="C233" s="163">
        <v>11</v>
      </c>
      <c r="D233" s="162" t="s">
        <v>358</v>
      </c>
      <c r="E233" s="162" t="str">
        <f>VLOOKUP(Table12[[#This Row],[BRANCH NAME]],'Branch Address-2'!$B$2:$D$981,2,0)</f>
        <v>Chatkhil, Noakhali 3870</v>
      </c>
      <c r="F233" s="162" t="str">
        <f>VLOOKUP(Table12[[#This Row],[BRANCH NAME]],'Branch Address-2'!$B$2:$D$981,3,0)</f>
        <v>23.072245883641, 90.93280998921786</v>
      </c>
      <c r="G233" s="164">
        <f>VLOOKUP(FINAL_DATASET!$D233,'R_E_P allocation'!$A$3:$D$983,4,0)</f>
        <v>48983.13</v>
      </c>
      <c r="H233" s="165">
        <f>VLOOKUP(FINAL_DATASET!$D233,'R_E_P allocation'!$A$3:$E$983,5,0)</f>
        <v>1.72496690765787E-3</v>
      </c>
      <c r="I233" s="166">
        <f>VLOOKUP(FINAL_DATASET!$D233,'R_E_P allocation'!$A$3:$F$983,6,0)</f>
        <v>27304184.350659914</v>
      </c>
      <c r="J233" s="166">
        <f>VLOOKUP(FINAL_DATASET!$D233,'R_E_P allocation'!$A$3:$G$983,7,0)</f>
        <v>22994794.574455209</v>
      </c>
      <c r="K233" s="166">
        <f>VLOOKUP(FINAL_DATASET!$D233,'R_E_P allocation'!$A$3:$T$984,8,0)</f>
        <v>22748933.985004548</v>
      </c>
      <c r="L233" s="166">
        <f>VLOOKUP(FINAL_DATASET!$D233,'R_E_P allocation'!$A$3:$T$984,9,0)</f>
        <v>18985901.074245762</v>
      </c>
      <c r="M233" s="166">
        <f>VLOOKUP($D233,'R_E_P allocation'!$A$3:$T$984,'R_E_P allocation'!J$984,0)</f>
        <v>18391737.983073324</v>
      </c>
      <c r="N233" s="166">
        <f>VLOOKUP($D233,'R_E_P allocation'!$A$3:$T$984,'R_E_P allocation'!K$984,0)</f>
        <v>21447921.699161444</v>
      </c>
      <c r="O233" s="166">
        <f>VLOOKUP($D233,'R_E_P allocation'!$A$3:$T$984,'R_E_P allocation'!L$984,0)</f>
        <v>18890288.622792728</v>
      </c>
      <c r="P233" s="166">
        <f>VLOOKUP($D233,'R_E_P allocation'!$A$3:$T$984,'R_E_P allocation'!M$984,0)</f>
        <v>20536188.679948565</v>
      </c>
      <c r="Q233" s="166">
        <f>VLOOKUP($D233,'R_E_P allocation'!$A$3:$T$984,'R_E_P allocation'!N$984,0)</f>
        <v>16725349.543463264</v>
      </c>
      <c r="R233" s="166">
        <f>VLOOKUP($D233,'R_E_P allocation'!$A$3:$T$984,'R_E_P allocation'!O$984,0)</f>
        <v>15318480.614940017</v>
      </c>
      <c r="S233" s="166">
        <f>VLOOKUP($D233,'R_E_P allocation'!$A$3:$T$984,'R_E_P allocation'!P$984,0)</f>
        <v>235616.39822355349</v>
      </c>
      <c r="T233" s="166">
        <f>VLOOKUP($D233,'R_E_P allocation'!$A$3:$T$984,'R_E_P allocation'!Q$984,0)</f>
        <v>379035.07540310785</v>
      </c>
      <c r="U233" s="166">
        <f>VLOOKUP($D233,'R_E_P allocation'!$A$3:$T$984,'R_E_P allocation'!R$984,0)</f>
        <v>467818.06603807007</v>
      </c>
      <c r="V233" s="166">
        <f>VLOOKUP($D233,'R_E_P allocation'!$A$3:$T$984,'R_E_P allocation'!S$984,0)</f>
        <v>-47806.225726518111</v>
      </c>
      <c r="W233" s="166">
        <f>VLOOKUP($D233,'R_E_P allocation'!$A$3:$T$984,'R_E_P allocation'!T$984,0)</f>
        <v>365376.15376695979</v>
      </c>
      <c r="X233" s="163">
        <v>110259</v>
      </c>
      <c r="Y233" s="162" t="s">
        <v>9</v>
      </c>
      <c r="Z233" s="162" t="s">
        <v>335</v>
      </c>
      <c r="AA233" s="162" t="s">
        <v>336</v>
      </c>
    </row>
    <row r="234" spans="1:27" ht="16.5" thickTop="1" thickBot="1">
      <c r="A234" s="161">
        <v>233</v>
      </c>
      <c r="B234" s="162" t="s">
        <v>7</v>
      </c>
      <c r="C234" s="163">
        <v>11</v>
      </c>
      <c r="D234" s="162" t="s">
        <v>342</v>
      </c>
      <c r="E234" s="162" t="str">
        <f>VLOOKUP(Table12[[#This Row],[BRANCH NAME]],'Branch Address-2'!$B$2:$D$981,2,0)</f>
        <v>Sonaimuri Bazar, Sonaimuri, Noakhali 3827</v>
      </c>
      <c r="F234" s="162" t="str">
        <f>VLOOKUP(Table12[[#This Row],[BRANCH NAME]],'Branch Address-2'!$B$2:$D$981,3,0)</f>
        <v>23.03174002155933, 90.91639512521196</v>
      </c>
      <c r="G234" s="164">
        <f>VLOOKUP(FINAL_DATASET!$D234,'R_E_P allocation'!$A$3:$D$983,4,0)</f>
        <v>327194</v>
      </c>
      <c r="H234" s="165">
        <f>VLOOKUP(FINAL_DATASET!$D234,'R_E_P allocation'!$A$3:$E$983,5,0)</f>
        <v>1.1522310280788694E-2</v>
      </c>
      <c r="I234" s="166">
        <f>VLOOKUP(FINAL_DATASET!$D234,'R_E_P allocation'!$A$3:$F$983,6,0)</f>
        <v>182384533.09189957</v>
      </c>
      <c r="J234" s="166">
        <f>VLOOKUP(FINAL_DATASET!$D234,'R_E_P allocation'!$A$3:$G$983,7,0)</f>
        <v>153598980.2202166</v>
      </c>
      <c r="K234" s="166">
        <f>VLOOKUP(FINAL_DATASET!$D234,'R_E_P allocation'!$A$3:$T$984,8,0)</f>
        <v>151956698.28142008</v>
      </c>
      <c r="L234" s="166">
        <f>VLOOKUP(FINAL_DATASET!$D234,'R_E_P allocation'!$A$3:$T$984,9,0)</f>
        <v>126820660.82928486</v>
      </c>
      <c r="M234" s="166">
        <f>VLOOKUP($D234,'R_E_P allocation'!$A$3:$T$984,'R_E_P allocation'!J$984,0)</f>
        <v>122851812.81052667</v>
      </c>
      <c r="N234" s="166">
        <f>VLOOKUP($D234,'R_E_P allocation'!$A$3:$T$984,'R_E_P allocation'!K$984,0)</f>
        <v>143266289.68862197</v>
      </c>
      <c r="O234" s="166">
        <f>VLOOKUP($D234,'R_E_P allocation'!$A$3:$T$984,'R_E_P allocation'!L$984,0)</f>
        <v>126181995.63086399</v>
      </c>
      <c r="P234" s="166">
        <f>VLOOKUP($D234,'R_E_P allocation'!$A$3:$T$984,'R_E_P allocation'!M$984,0)</f>
        <v>137176160.83225164</v>
      </c>
      <c r="Q234" s="166">
        <f>VLOOKUP($D234,'R_E_P allocation'!$A$3:$T$984,'R_E_P allocation'!N$984,0)</f>
        <v>111720790.78090598</v>
      </c>
      <c r="R234" s="166">
        <f>VLOOKUP($D234,'R_E_P allocation'!$A$3:$T$984,'R_E_P allocation'!O$984,0)</f>
        <v>102323288.57557048</v>
      </c>
      <c r="S234" s="166">
        <f>VLOOKUP($D234,'R_E_P allocation'!$A$3:$T$984,'R_E_P allocation'!P$984,0)</f>
        <v>1573853.5246799737</v>
      </c>
      <c r="T234" s="166">
        <f>VLOOKUP($D234,'R_E_P allocation'!$A$3:$T$984,'R_E_P allocation'!Q$984,0)</f>
        <v>2531851.3223112626</v>
      </c>
      <c r="U234" s="166">
        <f>VLOOKUP($D234,'R_E_P allocation'!$A$3:$T$984,'R_E_P allocation'!R$984,0)</f>
        <v>3124897.5779877743</v>
      </c>
      <c r="V234" s="166">
        <f>VLOOKUP($D234,'R_E_P allocation'!$A$3:$T$984,'R_E_P allocation'!S$984,0)</f>
        <v>-319332.59921042947</v>
      </c>
      <c r="W234" s="166">
        <f>VLOOKUP($D234,'R_E_P allocation'!$A$3:$T$984,'R_E_P allocation'!T$984,0)</f>
        <v>2440613.4368225681</v>
      </c>
      <c r="X234" s="163">
        <v>110260</v>
      </c>
      <c r="Y234" s="162" t="s">
        <v>9</v>
      </c>
      <c r="Z234" s="162" t="s">
        <v>335</v>
      </c>
      <c r="AA234" s="162" t="s">
        <v>342</v>
      </c>
    </row>
    <row r="235" spans="1:27" ht="16.5" thickTop="1" thickBot="1">
      <c r="A235" s="161">
        <v>234</v>
      </c>
      <c r="B235" s="162" t="s">
        <v>7</v>
      </c>
      <c r="C235" s="163">
        <v>11</v>
      </c>
      <c r="D235" s="162" t="s">
        <v>359</v>
      </c>
      <c r="E235" s="162" t="str">
        <f>VLOOKUP(Table12[[#This Row],[BRANCH NAME]],'Branch Address-2'!$B$2:$D$981,2,0)</f>
        <v>Sonapur, Sadar, Noakhali 3802</v>
      </c>
      <c r="F235" s="162" t="str">
        <f>VLOOKUP(Table12[[#This Row],[BRANCH NAME]],'Branch Address-2'!$B$2:$D$981,3,0)</f>
        <v>22.842391286737353, 91.10146467268785</v>
      </c>
      <c r="G235" s="164">
        <f>VLOOKUP(FINAL_DATASET!$D235,'R_E_P allocation'!$A$3:$D$983,4,0)</f>
        <v>15098</v>
      </c>
      <c r="H235" s="165">
        <f>VLOOKUP(FINAL_DATASET!$D235,'R_E_P allocation'!$A$3:$E$983,5,0)</f>
        <v>5.316840792292881E-4</v>
      </c>
      <c r="I235" s="166">
        <f>VLOOKUP(FINAL_DATASET!$D235,'R_E_P allocation'!$A$3:$F$983,6,0)</f>
        <v>8415929.6338609513</v>
      </c>
      <c r="J235" s="166">
        <f>VLOOKUP(FINAL_DATASET!$D235,'R_E_P allocation'!$A$3:$G$983,7,0)</f>
        <v>7087652.5956002558</v>
      </c>
      <c r="K235" s="166">
        <f>VLOOKUP(FINAL_DATASET!$D235,'R_E_P allocation'!$A$3:$T$984,8,0)</f>
        <v>7011871.3382668402</v>
      </c>
      <c r="L235" s="166">
        <f>VLOOKUP(FINAL_DATASET!$D235,'R_E_P allocation'!$A$3:$T$984,9,0)</f>
        <v>5851997.0940804016</v>
      </c>
      <c r="M235" s="166">
        <f>VLOOKUP($D235,'R_E_P allocation'!$A$3:$T$984,'R_E_P allocation'!J$984,0)</f>
        <v>5668859.0555246472</v>
      </c>
      <c r="N235" s="166">
        <f>VLOOKUP($D235,'R_E_P allocation'!$A$3:$T$984,'R_E_P allocation'!K$984,0)</f>
        <v>6610862.1848775176</v>
      </c>
      <c r="O235" s="166">
        <f>VLOOKUP($D235,'R_E_P allocation'!$A$3:$T$984,'R_E_P allocation'!L$984,0)</f>
        <v>5822526.6051174058</v>
      </c>
      <c r="P235" s="166">
        <f>VLOOKUP($D235,'R_E_P allocation'!$A$3:$T$984,'R_E_P allocation'!M$984,0)</f>
        <v>6329840.022266103</v>
      </c>
      <c r="Q235" s="166">
        <f>VLOOKUP($D235,'R_E_P allocation'!$A$3:$T$984,'R_E_P allocation'!N$984,0)</f>
        <v>5155230.533598166</v>
      </c>
      <c r="R235" s="166">
        <f>VLOOKUP($D235,'R_E_P allocation'!$A$3:$T$984,'R_E_P allocation'!O$984,0)</f>
        <v>4721593.3388569569</v>
      </c>
      <c r="S235" s="166">
        <f>VLOOKUP($D235,'R_E_P allocation'!$A$3:$T$984,'R_E_P allocation'!P$984,0)</f>
        <v>72623.70494452295</v>
      </c>
      <c r="T235" s="166">
        <f>VLOOKUP($D235,'R_E_P allocation'!$A$3:$T$984,'R_E_P allocation'!Q$984,0)</f>
        <v>116829.43838901521</v>
      </c>
      <c r="U235" s="166">
        <f>VLOOKUP($D235,'R_E_P allocation'!$A$3:$T$984,'R_E_P allocation'!R$984,0)</f>
        <v>144194.89242608182</v>
      </c>
      <c r="V235" s="166">
        <f>VLOOKUP($D235,'R_E_P allocation'!$A$3:$T$984,'R_E_P allocation'!S$984,0)</f>
        <v>-14735.244481497411</v>
      </c>
      <c r="W235" s="166">
        <f>VLOOKUP($D235,'R_E_P allocation'!$A$3:$T$984,'R_E_P allocation'!T$984,0)</f>
        <v>112619.36853715879</v>
      </c>
      <c r="X235" s="163">
        <v>110261</v>
      </c>
      <c r="Y235" s="162" t="s">
        <v>9</v>
      </c>
      <c r="Z235" s="162" t="s">
        <v>335</v>
      </c>
      <c r="AA235" s="162" t="s">
        <v>347</v>
      </c>
    </row>
    <row r="236" spans="1:27" ht="16.5" thickTop="1" thickBot="1">
      <c r="A236" s="161">
        <v>235</v>
      </c>
      <c r="B236" s="162" t="s">
        <v>7</v>
      </c>
      <c r="C236" s="163">
        <v>11</v>
      </c>
      <c r="D236" s="162" t="s">
        <v>360</v>
      </c>
      <c r="E236" s="162" t="str">
        <f>VLOOKUP(Table12[[#This Row],[BRANCH NAME]],'Branch Address-2'!$B$2:$D$981,2,0)</f>
        <v>Surjamukhi, Hatiya, Noakhali 3890</v>
      </c>
      <c r="F236" s="162" t="str">
        <f>VLOOKUP(Table12[[#This Row],[BRANCH NAME]],'Branch Address-2'!$B$2:$D$981,3,0)</f>
        <v>22.28738789500848, 91.13815774023774</v>
      </c>
      <c r="G236" s="164">
        <f>VLOOKUP(FINAL_DATASET!$D236,'R_E_P allocation'!$A$3:$D$983,4,0)</f>
        <v>452463</v>
      </c>
      <c r="H236" s="165">
        <f>VLOOKUP(FINAL_DATASET!$D236,'R_E_P allocation'!$A$3:$E$983,5,0)</f>
        <v>1.5933724568838348E-2</v>
      </c>
      <c r="I236" s="166">
        <f>VLOOKUP(FINAL_DATASET!$D236,'R_E_P allocation'!$A$3:$F$983,6,0)</f>
        <v>252211999.59767035</v>
      </c>
      <c r="J236" s="166">
        <f>VLOOKUP(FINAL_DATASET!$D236,'R_E_P allocation'!$A$3:$G$983,7,0)</f>
        <v>212405653.48808306</v>
      </c>
      <c r="K236" s="166">
        <f>VLOOKUP(FINAL_DATASET!$D236,'R_E_P allocation'!$A$3:$T$984,8,0)</f>
        <v>210134609.96994498</v>
      </c>
      <c r="L236" s="166">
        <f>VLOOKUP(FINAL_DATASET!$D236,'R_E_P allocation'!$A$3:$T$984,9,0)</f>
        <v>175375027.23399791</v>
      </c>
      <c r="M236" s="166">
        <f>VLOOKUP($D236,'R_E_P allocation'!$A$3:$T$984,'R_E_P allocation'!J$984,0)</f>
        <v>169886672.06516415</v>
      </c>
      <c r="N236" s="166">
        <f>VLOOKUP($D236,'R_E_P allocation'!$A$3:$T$984,'R_E_P allocation'!K$984,0)</f>
        <v>198117004.68646416</v>
      </c>
      <c r="O236" s="166">
        <f>VLOOKUP($D236,'R_E_P allocation'!$A$3:$T$984,'R_E_P allocation'!L$984,0)</f>
        <v>174491843.64361086</v>
      </c>
      <c r="P236" s="166">
        <f>VLOOKUP($D236,'R_E_P allocation'!$A$3:$T$984,'R_E_P allocation'!M$984,0)</f>
        <v>189695218.30670205</v>
      </c>
      <c r="Q236" s="166">
        <f>VLOOKUP($D236,'R_E_P allocation'!$A$3:$T$984,'R_E_P allocation'!N$984,0)</f>
        <v>154494043.77556148</v>
      </c>
      <c r="R236" s="166">
        <f>VLOOKUP($D236,'R_E_P allocation'!$A$3:$T$984,'R_E_P allocation'!O$984,0)</f>
        <v>141498628.08843789</v>
      </c>
      <c r="S236" s="166">
        <f>VLOOKUP($D236,'R_E_P allocation'!$A$3:$T$984,'R_E_P allocation'!P$984,0)</f>
        <v>2176416.704882348</v>
      </c>
      <c r="T236" s="166">
        <f>VLOOKUP($D236,'R_E_P allocation'!$A$3:$T$984,'R_E_P allocation'!Q$984,0)</f>
        <v>3501192.0904629081</v>
      </c>
      <c r="U236" s="166">
        <f>VLOOKUP($D236,'R_E_P allocation'!$A$3:$T$984,'R_E_P allocation'!R$984,0)</f>
        <v>4321291.1386794448</v>
      </c>
      <c r="V236" s="166">
        <f>VLOOKUP($D236,'R_E_P allocation'!$A$3:$T$984,'R_E_P allocation'!S$984,0)</f>
        <v>-441591.79519351991</v>
      </c>
      <c r="W236" s="166">
        <f>VLOOKUP($D236,'R_E_P allocation'!$A$3:$T$984,'R_E_P allocation'!T$984,0)</f>
        <v>3375023.0061219023</v>
      </c>
      <c r="X236" s="163">
        <v>110262</v>
      </c>
      <c r="Y236" s="162" t="s">
        <v>9</v>
      </c>
      <c r="Z236" s="162" t="s">
        <v>335</v>
      </c>
      <c r="AA236" s="162" t="s">
        <v>361</v>
      </c>
    </row>
    <row r="237" spans="1:27" ht="16.5" thickTop="1" thickBot="1">
      <c r="A237" s="161">
        <v>236</v>
      </c>
      <c r="B237" s="162" t="s">
        <v>7</v>
      </c>
      <c r="C237" s="163">
        <v>11</v>
      </c>
      <c r="D237" s="162" t="s">
        <v>362</v>
      </c>
      <c r="E237" s="162" t="str">
        <f>VLOOKUP(Table12[[#This Row],[BRANCH NAME]],'Branch Address-2'!$B$2:$D$981,2,0)</f>
        <v>Chatkhil, Noakhali 3870</v>
      </c>
      <c r="F237" s="162" t="str">
        <f>VLOOKUP(Table12[[#This Row],[BRANCH NAME]],'Branch Address-2'!$B$2:$D$981,3,0)</f>
        <v>23.016830713555613, 90.96942651993389</v>
      </c>
      <c r="G237" s="164">
        <f>VLOOKUP(FINAL_DATASET!$D237,'R_E_P allocation'!$A$3:$D$983,4,0)</f>
        <v>34987.949999999997</v>
      </c>
      <c r="H237" s="165">
        <f>VLOOKUP(FINAL_DATASET!$D237,'R_E_P allocation'!$A$3:$E$983,5,0)</f>
        <v>1.2321192197556213E-3</v>
      </c>
      <c r="I237" s="166">
        <f>VLOOKUP(FINAL_DATASET!$D237,'R_E_P allocation'!$A$3:$F$983,6,0)</f>
        <v>19502988.821899936</v>
      </c>
      <c r="J237" s="166">
        <f>VLOOKUP(FINAL_DATASET!$D237,'R_E_P allocation'!$A$3:$G$983,7,0)</f>
        <v>16424853.267468005</v>
      </c>
      <c r="K237" s="166">
        <f>VLOOKUP(FINAL_DATASET!$D237,'R_E_P allocation'!$A$3:$T$984,8,0)</f>
        <v>16249238.560717532</v>
      </c>
      <c r="L237" s="166">
        <f>VLOOKUP(FINAL_DATASET!$D237,'R_E_P allocation'!$A$3:$T$984,9,0)</f>
        <v>13561357.910175545</v>
      </c>
      <c r="M237" s="166">
        <f>VLOOKUP($D237,'R_E_P allocation'!$A$3:$T$984,'R_E_P allocation'!J$984,0)</f>
        <v>13136955.702195231</v>
      </c>
      <c r="N237" s="166">
        <f>VLOOKUP($D237,'R_E_P allocation'!$A$3:$T$984,'R_E_P allocation'!K$984,0)</f>
        <v>15319944.070829602</v>
      </c>
      <c r="O237" s="166">
        <f>VLOOKUP($D237,'R_E_P allocation'!$A$3:$T$984,'R_E_P allocation'!L$984,0)</f>
        <v>13493063.301994804</v>
      </c>
      <c r="P237" s="166">
        <f>VLOOKUP($D237,'R_E_P allocation'!$A$3:$T$984,'R_E_P allocation'!M$984,0)</f>
        <v>14668706.199963259</v>
      </c>
      <c r="Q237" s="166">
        <f>VLOOKUP($D237,'R_E_P allocation'!$A$3:$T$984,'R_E_P allocation'!N$984,0)</f>
        <v>11946678.245330902</v>
      </c>
      <c r="R237" s="166">
        <f>VLOOKUP($D237,'R_E_P allocation'!$A$3:$T$984,'R_E_P allocation'!O$984,0)</f>
        <v>10941771.867814297</v>
      </c>
      <c r="S237" s="166">
        <f>VLOOKUP($D237,'R_E_P allocation'!$A$3:$T$984,'R_E_P allocation'!P$984,0)</f>
        <v>168297.42730253821</v>
      </c>
      <c r="T237" s="166">
        <f>VLOOKUP($D237,'R_E_P allocation'!$A$3:$T$984,'R_E_P allocation'!Q$984,0)</f>
        <v>270739.33957364847</v>
      </c>
      <c r="U237" s="166">
        <f>VLOOKUP($D237,'R_E_P allocation'!$A$3:$T$984,'R_E_P allocation'!R$984,0)</f>
        <v>334155.7614557643</v>
      </c>
      <c r="V237" s="166">
        <f>VLOOKUP($D237,'R_E_P allocation'!$A$3:$T$984,'R_E_P allocation'!S$984,0)</f>
        <v>-34147.304090370075</v>
      </c>
      <c r="W237" s="166">
        <f>VLOOKUP($D237,'R_E_P allocation'!$A$3:$T$984,'R_E_P allocation'!T$984,0)</f>
        <v>260982.96697639985</v>
      </c>
      <c r="X237" s="163">
        <v>110263</v>
      </c>
      <c r="Y237" s="162" t="s">
        <v>9</v>
      </c>
      <c r="Z237" s="162" t="s">
        <v>335</v>
      </c>
      <c r="AA237" s="162" t="s">
        <v>336</v>
      </c>
    </row>
    <row r="238" spans="1:27" ht="16.5" thickTop="1" thickBot="1">
      <c r="A238" s="161">
        <v>237</v>
      </c>
      <c r="B238" s="162" t="s">
        <v>7</v>
      </c>
      <c r="C238" s="163">
        <v>11</v>
      </c>
      <c r="D238" s="162" t="s">
        <v>363</v>
      </c>
      <c r="E238" s="162" t="str">
        <f>VLOOKUP(Table12[[#This Row],[BRANCH NAME]],'Branch Address-2'!$B$2:$D$981,2,0)</f>
        <v>N/A</v>
      </c>
      <c r="F238" s="162" t="str">
        <f>VLOOKUP(Table12[[#This Row],[BRANCH NAME]],'Branch Address-2'!$B$2:$D$981,3,0)</f>
        <v>22.872696771462245, 91.09877890702276</v>
      </c>
      <c r="G238" s="164">
        <f>VLOOKUP(FINAL_DATASET!$D238,'R_E_P allocation'!$A$3:$D$983,4,0)</f>
        <v>13588.2</v>
      </c>
      <c r="H238" s="165">
        <f>VLOOKUP(FINAL_DATASET!$D238,'R_E_P allocation'!$A$3:$E$983,5,0)</f>
        <v>4.7851567130635935E-4</v>
      </c>
      <c r="I238" s="166">
        <f>VLOOKUP(FINAL_DATASET!$D238,'R_E_P allocation'!$A$3:$F$983,6,0)</f>
        <v>7574336.6704748562</v>
      </c>
      <c r="J238" s="166">
        <f>VLOOKUP(FINAL_DATASET!$D238,'R_E_P allocation'!$A$3:$G$983,7,0)</f>
        <v>6378887.3360402305</v>
      </c>
      <c r="K238" s="166">
        <f>VLOOKUP(FINAL_DATASET!$D238,'R_E_P allocation'!$A$3:$T$984,8,0)</f>
        <v>6310684.2044401569</v>
      </c>
      <c r="L238" s="166">
        <f>VLOOKUP(FINAL_DATASET!$D238,'R_E_P allocation'!$A$3:$T$984,9,0)</f>
        <v>5266797.3846723614</v>
      </c>
      <c r="M238" s="166">
        <f>VLOOKUP($D238,'R_E_P allocation'!$A$3:$T$984,'R_E_P allocation'!J$984,0)</f>
        <v>5101973.1499721836</v>
      </c>
      <c r="N238" s="166">
        <f>VLOOKUP($D238,'R_E_P allocation'!$A$3:$T$984,'R_E_P allocation'!K$984,0)</f>
        <v>5949775.966389766</v>
      </c>
      <c r="O238" s="166">
        <f>VLOOKUP($D238,'R_E_P allocation'!$A$3:$T$984,'R_E_P allocation'!L$984,0)</f>
        <v>5240273.9446056662</v>
      </c>
      <c r="P238" s="166">
        <f>VLOOKUP($D238,'R_E_P allocation'!$A$3:$T$984,'R_E_P allocation'!M$984,0)</f>
        <v>5696856.0200394932</v>
      </c>
      <c r="Q238" s="166">
        <f>VLOOKUP($D238,'R_E_P allocation'!$A$3:$T$984,'R_E_P allocation'!N$984,0)</f>
        <v>4639707.4802383501</v>
      </c>
      <c r="R238" s="166">
        <f>VLOOKUP($D238,'R_E_P allocation'!$A$3:$T$984,'R_E_P allocation'!O$984,0)</f>
        <v>4249434.0049712621</v>
      </c>
      <c r="S238" s="166">
        <f>VLOOKUP($D238,'R_E_P allocation'!$A$3:$T$984,'R_E_P allocation'!P$984,0)</f>
        <v>65361.334450070666</v>
      </c>
      <c r="T238" s="166">
        <f>VLOOKUP($D238,'R_E_P allocation'!$A$3:$T$984,'R_E_P allocation'!Q$984,0)</f>
        <v>105146.4945501137</v>
      </c>
      <c r="U238" s="166">
        <f>VLOOKUP($D238,'R_E_P allocation'!$A$3:$T$984,'R_E_P allocation'!R$984,0)</f>
        <v>129775.40318347365</v>
      </c>
      <c r="V238" s="166">
        <f>VLOOKUP($D238,'R_E_P allocation'!$A$3:$T$984,'R_E_P allocation'!S$984,0)</f>
        <v>-13261.720033347672</v>
      </c>
      <c r="W238" s="166">
        <f>VLOOKUP($D238,'R_E_P allocation'!$A$3:$T$984,'R_E_P allocation'!T$984,0)</f>
        <v>101357.43168344292</v>
      </c>
      <c r="X238" s="163">
        <v>110264</v>
      </c>
      <c r="Y238" s="162" t="s">
        <v>9</v>
      </c>
      <c r="Z238" s="162" t="s">
        <v>335</v>
      </c>
      <c r="AA238" s="162" t="s">
        <v>347</v>
      </c>
    </row>
    <row r="239" spans="1:27" ht="16.5" thickTop="1" thickBot="1">
      <c r="A239" s="161">
        <v>238</v>
      </c>
      <c r="B239" s="162" t="s">
        <v>7</v>
      </c>
      <c r="C239" s="163">
        <v>11</v>
      </c>
      <c r="D239" s="162" t="s">
        <v>364</v>
      </c>
      <c r="E239" s="162" t="str">
        <f>VLOOKUP(Table12[[#This Row],[BRANCH NAME]],'Branch Address-2'!$B$2:$D$981,2,0)</f>
        <v>Ishak Sorok Shonkorpur Sadar Jashore</v>
      </c>
      <c r="F239" s="162" t="str">
        <f>VLOOKUP(Table12[[#This Row],[BRANCH NAME]],'Branch Address-2'!$B$2:$D$981,3,0)</f>
        <v>23.14767002730352, 89.18970799820133</v>
      </c>
      <c r="G239" s="164">
        <f>VLOOKUP(FINAL_DATASET!$D239,'R_E_P allocation'!$A$3:$D$983,4,0)</f>
        <v>12532.55</v>
      </c>
      <c r="H239" s="165">
        <f>VLOOKUP(FINAL_DATASET!$D239,'R_E_P allocation'!$A$3:$E$983,5,0)</f>
        <v>7.2555251592188743E-4</v>
      </c>
      <c r="I239" s="166">
        <f>VLOOKUP(FINAL_DATASET!$D239,'R_E_P allocation'!$A$3:$F$983,6,0)</f>
        <v>8406281.063859392</v>
      </c>
      <c r="J239" s="166">
        <f>VLOOKUP(FINAL_DATASET!$D239,'R_E_P allocation'!$A$3:$G$983,7,0)</f>
        <v>7079526.8489281069</v>
      </c>
      <c r="K239" s="166">
        <f>VLOOKUP(FINAL_DATASET!$D239,'R_E_P allocation'!$A$3:$T$984,8,0)</f>
        <v>7003832.4721649913</v>
      </c>
      <c r="L239" s="166">
        <f>VLOOKUP(FINAL_DATASET!$D239,'R_E_P allocation'!$A$3:$T$984,9,0)</f>
        <v>5845287.9833739651</v>
      </c>
      <c r="M239" s="166">
        <f>VLOOKUP($D239,'R_E_P allocation'!$A$3:$T$984,'R_E_P allocation'!J$984,0)</f>
        <v>5662359.9061964341</v>
      </c>
      <c r="N239" s="166">
        <f>VLOOKUP($D239,'R_E_P allocation'!$A$3:$T$984,'R_E_P allocation'!K$984,0)</f>
        <v>6603283.0617935024</v>
      </c>
      <c r="O239" s="166">
        <f>VLOOKUP($D239,'R_E_P allocation'!$A$3:$T$984,'R_E_P allocation'!L$984,0)</f>
        <v>5815851.2812994188</v>
      </c>
      <c r="P239" s="166">
        <f>VLOOKUP($D239,'R_E_P allocation'!$A$3:$T$984,'R_E_P allocation'!M$984,0)</f>
        <v>6322583.0812969469</v>
      </c>
      <c r="Q239" s="166">
        <f>VLOOKUP($D239,'R_E_P allocation'!$A$3:$T$984,'R_E_P allocation'!N$984,0)</f>
        <v>5149320.2414686475</v>
      </c>
      <c r="R239" s="166">
        <f>VLOOKUP($D239,'R_E_P allocation'!$A$3:$T$984,'R_E_P allocation'!O$984,0)</f>
        <v>4716180.1966574825</v>
      </c>
      <c r="S239" s="166">
        <f>VLOOKUP($D239,'R_E_P allocation'!$A$3:$T$984,'R_E_P allocation'!P$984,0)</f>
        <v>72540.444397986241</v>
      </c>
      <c r="T239" s="166">
        <f>VLOOKUP($D239,'R_E_P allocation'!$A$3:$T$984,'R_E_P allocation'!Q$984,0)</f>
        <v>116695.49750980397</v>
      </c>
      <c r="U239" s="166">
        <f>VLOOKUP($D239,'R_E_P allocation'!$A$3:$T$984,'R_E_P allocation'!R$984,0)</f>
        <v>144029.5780075959</v>
      </c>
      <c r="V239" s="166">
        <f>VLOOKUP($D239,'R_E_P allocation'!$A$3:$T$984,'R_E_P allocation'!S$984,0)</f>
        <v>-14718.351037272572</v>
      </c>
      <c r="W239" s="166">
        <f>VLOOKUP($D239,'R_E_P allocation'!$A$3:$T$984,'R_E_P allocation'!T$984,0)</f>
        <v>112490.25435629752</v>
      </c>
      <c r="X239" s="163">
        <v>110265</v>
      </c>
      <c r="Y239" s="162" t="s">
        <v>294</v>
      </c>
      <c r="Z239" s="162" t="s">
        <v>365</v>
      </c>
      <c r="AA239" s="162" t="s">
        <v>366</v>
      </c>
    </row>
    <row r="240" spans="1:27" ht="16.5" thickTop="1" thickBot="1">
      <c r="A240" s="161">
        <v>239</v>
      </c>
      <c r="B240" s="162" t="s">
        <v>7</v>
      </c>
      <c r="C240" s="163">
        <v>11</v>
      </c>
      <c r="D240" s="162" t="s">
        <v>367</v>
      </c>
      <c r="E240" s="162" t="str">
        <f>VLOOKUP(Table12[[#This Row],[BRANCH NAME]],'Branch Address-2'!$B$2:$D$981,2,0)</f>
        <v>Kalia Road, Lohagara, Narail 7511</v>
      </c>
      <c r="F240" s="162" t="str">
        <f>VLOOKUP(Table12[[#This Row],[BRANCH NAME]],'Branch Address-2'!$B$2:$D$981,3,0)</f>
        <v>23.12032927918884, 89.54769886654265</v>
      </c>
      <c r="G240" s="164">
        <f>VLOOKUP(FINAL_DATASET!$D240,'R_E_P allocation'!$A$3:$D$983,4,0)</f>
        <v>279913</v>
      </c>
      <c r="H240" s="165">
        <f>VLOOKUP(FINAL_DATASET!$D240,'R_E_P allocation'!$A$3:$E$983,5,0)</f>
        <v>9.857284784031509E-3</v>
      </c>
      <c r="I240" s="166">
        <f>VLOOKUP(FINAL_DATASET!$D240,'R_E_P allocation'!$A$3:$F$983,6,0)</f>
        <v>156029150.32473972</v>
      </c>
      <c r="J240" s="166">
        <f>VLOOKUP(FINAL_DATASET!$D240,'R_E_P allocation'!$A$3:$G$983,7,0)</f>
        <v>131403238.90530232</v>
      </c>
      <c r="K240" s="166">
        <f>VLOOKUP(FINAL_DATASET!$D240,'R_E_P allocation'!$A$3:$T$984,8,0)</f>
        <v>129998274.06996199</v>
      </c>
      <c r="L240" s="166">
        <f>VLOOKUP(FINAL_DATASET!$D240,'R_E_P allocation'!$A$3:$T$984,9,0)</f>
        <v>108494506.72905864</v>
      </c>
      <c r="M240" s="166">
        <f>VLOOKUP($D240,'R_E_P allocation'!$A$3:$T$984,'R_E_P allocation'!J$984,0)</f>
        <v>105099175.04365285</v>
      </c>
      <c r="N240" s="166">
        <f>VLOOKUP($D240,'R_E_P allocation'!$A$3:$T$984,'R_E_P allocation'!K$984,0)</f>
        <v>122563668.48295274</v>
      </c>
      <c r="O240" s="166">
        <f>VLOOKUP($D240,'R_E_P allocation'!$A$3:$T$984,'R_E_P allocation'!L$984,0)</f>
        <v>107948131.51531518</v>
      </c>
      <c r="P240" s="166">
        <f>VLOOKUP($D240,'R_E_P allocation'!$A$3:$T$984,'R_E_P allocation'!M$984,0)</f>
        <v>117353590.55189903</v>
      </c>
      <c r="Q240" s="166">
        <f>VLOOKUP($D240,'R_E_P allocation'!$A$3:$T$984,'R_E_P allocation'!N$984,0)</f>
        <v>95576635.604123965</v>
      </c>
      <c r="R240" s="166">
        <f>VLOOKUP($D240,'R_E_P allocation'!$A$3:$T$984,'R_E_P allocation'!O$984,0)</f>
        <v>87537114.60189876</v>
      </c>
      <c r="S240" s="166">
        <f>VLOOKUP($D240,'R_E_P allocation'!$A$3:$T$984,'R_E_P allocation'!P$984,0)</f>
        <v>1346424.6338678137</v>
      </c>
      <c r="T240" s="166">
        <f>VLOOKUP($D240,'R_E_P allocation'!$A$3:$T$984,'R_E_P allocation'!Q$984,0)</f>
        <v>2165987.4544830052</v>
      </c>
      <c r="U240" s="166">
        <f>VLOOKUP($D240,'R_E_P allocation'!$A$3:$T$984,'R_E_P allocation'!R$984,0)</f>
        <v>2673335.8672447903</v>
      </c>
      <c r="V240" s="166">
        <f>VLOOKUP($D240,'R_E_P allocation'!$A$3:$T$984,'R_E_P allocation'!S$984,0)</f>
        <v>-273187.60687173036</v>
      </c>
      <c r="W240" s="166">
        <f>VLOOKUP($D240,'R_E_P allocation'!$A$3:$T$984,'R_E_P allocation'!T$984,0)</f>
        <v>2087933.8525196535</v>
      </c>
      <c r="X240" s="163">
        <v>110271</v>
      </c>
      <c r="Y240" s="162" t="s">
        <v>9</v>
      </c>
      <c r="Z240" s="162" t="s">
        <v>9</v>
      </c>
      <c r="AA240" s="162" t="s">
        <v>368</v>
      </c>
    </row>
    <row r="241" spans="1:27" ht="16.5" thickTop="1" thickBot="1">
      <c r="A241" s="161">
        <v>240</v>
      </c>
      <c r="B241" s="162" t="s">
        <v>7</v>
      </c>
      <c r="C241" s="163">
        <v>11</v>
      </c>
      <c r="D241" s="162" t="s">
        <v>369</v>
      </c>
      <c r="E241" s="162" t="str">
        <f>VLOOKUP(Table12[[#This Row],[BRANCH NAME]],'Branch Address-2'!$B$2:$D$981,2,0)</f>
        <v>Kanongophara, Boalkhali, Chittagong 4363</v>
      </c>
      <c r="F241" s="162" t="str">
        <f>VLOOKUP(Table12[[#This Row],[BRANCH NAME]],'Branch Address-2'!$B$2:$D$981,3,0)</f>
        <v>22.38043556126013, 91.91720004129729</v>
      </c>
      <c r="G241" s="164">
        <f>VLOOKUP(FINAL_DATASET!$D241,'R_E_P allocation'!$A$3:$D$983,4,0)</f>
        <v>223125</v>
      </c>
      <c r="H241" s="165">
        <f>VLOOKUP(FINAL_DATASET!$D241,'R_E_P allocation'!$A$3:$E$983,5,0)</f>
        <v>7.8574652389743621E-3</v>
      </c>
      <c r="I241" s="166">
        <f>VLOOKUP(FINAL_DATASET!$D241,'R_E_P allocation'!$A$3:$F$983,6,0)</f>
        <v>124374374.05982414</v>
      </c>
      <c r="J241" s="166">
        <f>VLOOKUP(FINAL_DATASET!$D241,'R_E_P allocation'!$A$3:$G$983,7,0)</f>
        <v>104744501.6156648</v>
      </c>
      <c r="K241" s="166">
        <f>VLOOKUP(FINAL_DATASET!$D241,'R_E_P allocation'!$A$3:$T$984,8,0)</f>
        <v>103624572.28446078</v>
      </c>
      <c r="L241" s="166">
        <f>VLOOKUP(FINAL_DATASET!$D241,'R_E_P allocation'!$A$3:$T$984,9,0)</f>
        <v>86483431.687421486</v>
      </c>
      <c r="M241" s="166">
        <f>VLOOKUP($D241,'R_E_P allocation'!$A$3:$T$984,'R_E_P allocation'!J$984,0)</f>
        <v>83776935.803678438</v>
      </c>
      <c r="N241" s="166">
        <f>VLOOKUP($D241,'R_E_P allocation'!$A$3:$T$984,'R_E_P allocation'!K$984,0)</f>
        <v>97698279.573506176</v>
      </c>
      <c r="O241" s="166">
        <f>VLOOKUP($D241,'R_E_P allocation'!$A$3:$T$984,'R_E_P allocation'!L$984,0)</f>
        <v>86047903.614175484</v>
      </c>
      <c r="P241" s="166">
        <f>VLOOKUP($D241,'R_E_P allocation'!$A$3:$T$984,'R_E_P allocation'!M$984,0)</f>
        <v>93545208.3036246</v>
      </c>
      <c r="Q241" s="166">
        <f>VLOOKUP($D241,'R_E_P allocation'!$A$3:$T$984,'R_E_P allocation'!N$984,0)</f>
        <v>76186303.669962317</v>
      </c>
      <c r="R241" s="166">
        <f>VLOOKUP($D241,'R_E_P allocation'!$A$3:$T$984,'R_E_P allocation'!O$984,0)</f>
        <v>69777819.163628206</v>
      </c>
      <c r="S241" s="166">
        <f>VLOOKUP($D241,'R_E_P allocation'!$A$3:$T$984,'R_E_P allocation'!P$984,0)</f>
        <v>1073265.6090705183</v>
      </c>
      <c r="T241" s="166">
        <f>VLOOKUP($D241,'R_E_P allocation'!$A$3:$T$984,'R_E_P allocation'!Q$984,0)</f>
        <v>1726557.7189395297</v>
      </c>
      <c r="U241" s="166">
        <f>VLOOKUP($D241,'R_E_P allocation'!$A$3:$T$984,'R_E_P allocation'!R$984,0)</f>
        <v>2130976.6440965366</v>
      </c>
      <c r="V241" s="166">
        <f>VLOOKUP($D241,'R_E_P allocation'!$A$3:$T$984,'R_E_P allocation'!S$984,0)</f>
        <v>-217764.03662300375</v>
      </c>
      <c r="W241" s="166">
        <f>VLOOKUP($D241,'R_E_P allocation'!$A$3:$T$984,'R_E_P allocation'!T$984,0)</f>
        <v>1664339.4227615285</v>
      </c>
      <c r="X241" s="163">
        <v>110272</v>
      </c>
      <c r="Y241" s="162" t="s">
        <v>9</v>
      </c>
      <c r="Z241" s="162" t="s">
        <v>9</v>
      </c>
      <c r="AA241" s="162" t="s">
        <v>369</v>
      </c>
    </row>
    <row r="242" spans="1:27" ht="16.5" thickTop="1" thickBot="1">
      <c r="A242" s="161">
        <v>241</v>
      </c>
      <c r="B242" s="162" t="s">
        <v>7</v>
      </c>
      <c r="C242" s="163">
        <v>11</v>
      </c>
      <c r="D242" s="162" t="s">
        <v>370</v>
      </c>
      <c r="E242" s="162" t="str">
        <f>VLOOKUP(Table12[[#This Row],[BRANCH NAME]],'Branch Address-2'!$B$2:$D$981,2,0)</f>
        <v>Gunagari, Banskhali, Chittagong 4392</v>
      </c>
      <c r="F242" s="162" t="str">
        <f>VLOOKUP(Table12[[#This Row],[BRANCH NAME]],'Branch Address-2'!$B$2:$D$981,3,0)</f>
        <v>22.26029989126758, 91.86903470849178</v>
      </c>
      <c r="G242" s="164">
        <f>VLOOKUP(FINAL_DATASET!$D242,'R_E_P allocation'!$A$3:$D$983,4,0)</f>
        <v>431162</v>
      </c>
      <c r="H242" s="165">
        <f>VLOOKUP(FINAL_DATASET!$D242,'R_E_P allocation'!$A$3:$E$983,5,0)</f>
        <v>1.5183598554024264E-2</v>
      </c>
      <c r="I242" s="166">
        <f>VLOOKUP(FINAL_DATASET!$D242,'R_E_P allocation'!$A$3:$F$983,6,0)</f>
        <v>240338392.68742585</v>
      </c>
      <c r="J242" s="166">
        <f>VLOOKUP(FINAL_DATASET!$D242,'R_E_P allocation'!$A$3:$G$983,7,0)</f>
        <v>202406045.06717429</v>
      </c>
      <c r="K242" s="166">
        <f>VLOOKUP(FINAL_DATASET!$D242,'R_E_P allocation'!$A$3:$T$984,8,0)</f>
        <v>200241917.46918848</v>
      </c>
      <c r="L242" s="166">
        <f>VLOOKUP(FINAL_DATASET!$D242,'R_E_P allocation'!$A$3:$T$984,9,0)</f>
        <v>167118742.28890541</v>
      </c>
      <c r="M242" s="166">
        <f>VLOOKUP($D242,'R_E_P allocation'!$A$3:$T$984,'R_E_P allocation'!J$984,0)</f>
        <v>161888767.26043966</v>
      </c>
      <c r="N242" s="166">
        <f>VLOOKUP($D242,'R_E_P allocation'!$A$3:$T$984,'R_E_P allocation'!K$984,0)</f>
        <v>188790075.59651348</v>
      </c>
      <c r="O242" s="166">
        <f>VLOOKUP($D242,'R_E_P allocation'!$A$3:$T$984,'R_E_P allocation'!L$984,0)</f>
        <v>166277137.11191094</v>
      </c>
      <c r="P242" s="166">
        <f>VLOOKUP($D242,'R_E_P allocation'!$A$3:$T$984,'R_E_P allocation'!M$984,0)</f>
        <v>180764769.08731604</v>
      </c>
      <c r="Q242" s="166">
        <f>VLOOKUP($D242,'R_E_P allocation'!$A$3:$T$984,'R_E_P allocation'!N$984,0)</f>
        <v>147220791.31853575</v>
      </c>
      <c r="R242" s="166">
        <f>VLOOKUP($D242,'R_E_P allocation'!$A$3:$T$984,'R_E_P allocation'!O$984,0)</f>
        <v>134837172.28561687</v>
      </c>
      <c r="S242" s="166">
        <f>VLOOKUP($D242,'R_E_P allocation'!$A$3:$T$984,'R_E_P allocation'!P$984,0)</f>
        <v>2073955.6147364159</v>
      </c>
      <c r="T242" s="166">
        <f>VLOOKUP($D242,'R_E_P allocation'!$A$3:$T$984,'R_E_P allocation'!Q$984,0)</f>
        <v>3336363.3802281478</v>
      </c>
      <c r="U242" s="166">
        <f>VLOOKUP($D242,'R_E_P allocation'!$A$3:$T$984,'R_E_P allocation'!R$984,0)</f>
        <v>4117853.9017230291</v>
      </c>
      <c r="V242" s="166">
        <f>VLOOKUP($D242,'R_E_P allocation'!$A$3:$T$984,'R_E_P allocation'!S$984,0)</f>
        <v>-420802.58849724382</v>
      </c>
      <c r="W242" s="166">
        <f>VLOOKUP($D242,'R_E_P allocation'!$A$3:$T$984,'R_E_P allocation'!T$984,0)</f>
        <v>3216134.0692289351</v>
      </c>
      <c r="X242" s="163">
        <v>110274</v>
      </c>
      <c r="Y242" s="162" t="s">
        <v>9</v>
      </c>
      <c r="Z242" s="162" t="s">
        <v>9</v>
      </c>
      <c r="AA242" s="162" t="s">
        <v>371</v>
      </c>
    </row>
    <row r="243" spans="1:27" ht="16.5" thickTop="1" thickBot="1">
      <c r="A243" s="161">
        <v>242</v>
      </c>
      <c r="B243" s="162" t="s">
        <v>7</v>
      </c>
      <c r="C243" s="163">
        <v>11</v>
      </c>
      <c r="D243" s="162" t="s">
        <v>21</v>
      </c>
      <c r="E243" s="162" t="str">
        <f>VLOOKUP(Table12[[#This Row],[BRANCH NAME]],'Branch Address-2'!$B$2:$D$981,2,0)</f>
        <v>Hajirhat, Jeori, Anwara, Chittagong 4376</v>
      </c>
      <c r="F243" s="162" t="str">
        <f>VLOOKUP(Table12[[#This Row],[BRANCH NAME]],'Branch Address-2'!$B$2:$D$981,3,0)</f>
        <v>23.277081100843365, 90.95567513804596</v>
      </c>
      <c r="G243" s="164">
        <f>VLOOKUP(FINAL_DATASET!$D243,'R_E_P allocation'!$A$3:$D$983,4,0)</f>
        <v>259022</v>
      </c>
      <c r="H243" s="165">
        <f>VLOOKUP(FINAL_DATASET!$D243,'R_E_P allocation'!$A$3:$E$983,5,0)</f>
        <v>9.1215971367153703E-3</v>
      </c>
      <c r="I243" s="166">
        <f>VLOOKUP(FINAL_DATASET!$D243,'R_E_P allocation'!$A$3:$F$983,6,0)</f>
        <v>144384085.68167514</v>
      </c>
      <c r="J243" s="166">
        <f>VLOOKUP(FINAL_DATASET!$D243,'R_E_P allocation'!$A$3:$G$983,7,0)</f>
        <v>121596102.17363687</v>
      </c>
      <c r="K243" s="166">
        <f>VLOOKUP(FINAL_DATASET!$D243,'R_E_P allocation'!$A$3:$T$984,8,0)</f>
        <v>120295995.34908952</v>
      </c>
      <c r="L243" s="166">
        <f>VLOOKUP(FINAL_DATASET!$D243,'R_E_P allocation'!$A$3:$T$984,9,0)</f>
        <v>100397138.11782314</v>
      </c>
      <c r="M243" s="166">
        <f>VLOOKUP($D243,'R_E_P allocation'!$A$3:$T$984,'R_E_P allocation'!J$984,0)</f>
        <v>97255213.291833699</v>
      </c>
      <c r="N243" s="166">
        <f>VLOOKUP($D243,'R_E_P allocation'!$A$3:$T$984,'R_E_P allocation'!K$984,0)</f>
        <v>113416263.40252644</v>
      </c>
      <c r="O243" s="166">
        <f>VLOOKUP($D243,'R_E_P allocation'!$A$3:$T$984,'R_E_P allocation'!L$984,0)</f>
        <v>99891541.01938805</v>
      </c>
      <c r="P243" s="166">
        <f>VLOOKUP($D243,'R_E_P allocation'!$A$3:$T$984,'R_E_P allocation'!M$984,0)</f>
        <v>108595033.92816336</v>
      </c>
      <c r="Q243" s="166">
        <f>VLOOKUP($D243,'R_E_P allocation'!$A$3:$T$984,'R_E_P allocation'!N$984,0)</f>
        <v>88443378.147679448</v>
      </c>
      <c r="R243" s="166">
        <f>VLOOKUP($D243,'R_E_P allocation'!$A$3:$T$984,'R_E_P allocation'!O$984,0)</f>
        <v>81003877.984991834</v>
      </c>
      <c r="S243" s="166">
        <f>VLOOKUP($D243,'R_E_P allocation'!$A$3:$T$984,'R_E_P allocation'!P$984,0)</f>
        <v>1245935.7068578769</v>
      </c>
      <c r="T243" s="166">
        <f>VLOOKUP($D243,'R_E_P allocation'!$A$3:$T$984,'R_E_P allocation'!Q$984,0)</f>
        <v>2004331.3545104978</v>
      </c>
      <c r="U243" s="166">
        <f>VLOOKUP($D243,'R_E_P allocation'!$A$3:$T$984,'R_E_P allocation'!R$984,0)</f>
        <v>2473814.3744859295</v>
      </c>
      <c r="V243" s="166">
        <f>VLOOKUP($D243,'R_E_P allocation'!$A$3:$T$984,'R_E_P allocation'!S$984,0)</f>
        <v>-252798.54921754025</v>
      </c>
      <c r="W243" s="166">
        <f>VLOOKUP($D243,'R_E_P allocation'!$A$3:$T$984,'R_E_P allocation'!T$984,0)</f>
        <v>1932103.1975912005</v>
      </c>
      <c r="X243" s="163">
        <v>110275</v>
      </c>
      <c r="Y243" s="162" t="s">
        <v>9</v>
      </c>
      <c r="Z243" s="162" t="s">
        <v>9</v>
      </c>
      <c r="AA243" s="162" t="s">
        <v>21</v>
      </c>
    </row>
    <row r="244" spans="1:27" ht="16.5" thickTop="1" thickBot="1">
      <c r="A244" s="161">
        <v>243</v>
      </c>
      <c r="B244" s="162" t="s">
        <v>7</v>
      </c>
      <c r="C244" s="163">
        <v>11</v>
      </c>
      <c r="D244" s="162" t="s">
        <v>372</v>
      </c>
      <c r="E244" s="162" t="str">
        <f>VLOOKUP(Table12[[#This Row],[BRANCH NAME]],'Branch Address-2'!$B$2:$D$981,2,0)</f>
        <v>Ishanagar Fish Harbour, Karnafuli, Chittagong 4000</v>
      </c>
      <c r="F244" s="162" t="str">
        <f>VLOOKUP(Table12[[#This Row],[BRANCH NAME]],'Branch Address-2'!$B$2:$D$981,3,0)</f>
        <v>22.316745184621826, 91.82933897315772</v>
      </c>
      <c r="G244" s="164">
        <f>VLOOKUP(FINAL_DATASET!$D244,'R_E_P allocation'!$A$3:$D$983,4,0)</f>
        <v>179148</v>
      </c>
      <c r="H244" s="165">
        <f>VLOOKUP(FINAL_DATASET!$D244,'R_E_P allocation'!$A$3:$E$983,5,0)</f>
        <v>6.308791854932343E-3</v>
      </c>
      <c r="I244" s="166">
        <f>VLOOKUP(FINAL_DATASET!$D244,'R_E_P allocation'!$A$3:$F$983,6,0)</f>
        <v>99860707.514036402</v>
      </c>
      <c r="J244" s="166">
        <f>VLOOKUP(FINAL_DATASET!$D244,'R_E_P allocation'!$A$3:$G$983,7,0)</f>
        <v>84099800.450165242</v>
      </c>
      <c r="K244" s="166">
        <f>VLOOKUP(FINAL_DATASET!$D244,'R_E_P allocation'!$A$3:$T$984,8,0)</f>
        <v>83200604.484556109</v>
      </c>
      <c r="L244" s="166">
        <f>VLOOKUP(FINAL_DATASET!$D244,'R_E_P allocation'!$A$3:$T$984,9,0)</f>
        <v>69437910.67759411</v>
      </c>
      <c r="M244" s="166">
        <f>VLOOKUP($D244,'R_E_P allocation'!$A$3:$T$984,'R_E_P allocation'!J$984,0)</f>
        <v>67264853.760705367</v>
      </c>
      <c r="N244" s="166">
        <f>VLOOKUP($D244,'R_E_P allocation'!$A$3:$T$984,'R_E_P allocation'!K$984,0)</f>
        <v>78442359.1665411</v>
      </c>
      <c r="O244" s="166">
        <f>VLOOKUP($D244,'R_E_P allocation'!$A$3:$T$984,'R_E_P allocation'!L$984,0)</f>
        <v>69088223.357634991</v>
      </c>
      <c r="P244" s="166">
        <f>VLOOKUP($D244,'R_E_P allocation'!$A$3:$T$984,'R_E_P allocation'!M$984,0)</f>
        <v>75107840.79407391</v>
      </c>
      <c r="Q244" s="166">
        <f>VLOOKUP($D244,'R_E_P allocation'!$A$3:$T$984,'R_E_P allocation'!N$984,0)</f>
        <v>61170303.327132359</v>
      </c>
      <c r="R244" s="166">
        <f>VLOOKUP($D244,'R_E_P allocation'!$A$3:$T$984,'R_E_P allocation'!O$984,0)</f>
        <v>56024904.190591216</v>
      </c>
      <c r="S244" s="166">
        <f>VLOOKUP($D244,'R_E_P allocation'!$A$3:$T$984,'R_E_P allocation'!P$984,0)</f>
        <v>861729.46704208502</v>
      </c>
      <c r="T244" s="166">
        <f>VLOOKUP($D244,'R_E_P allocation'!$A$3:$T$984,'R_E_P allocation'!Q$984,0)</f>
        <v>1386260.4469807458</v>
      </c>
      <c r="U244" s="166">
        <f>VLOOKUP($D244,'R_E_P allocation'!$A$3:$T$984,'R_E_P allocation'!R$984,0)</f>
        <v>1710970.1012284879</v>
      </c>
      <c r="V244" s="166">
        <f>VLOOKUP($D244,'R_E_P allocation'!$A$3:$T$984,'R_E_P allocation'!S$984,0)</f>
        <v>-174843.65997955349</v>
      </c>
      <c r="W244" s="166">
        <f>VLOOKUP($D244,'R_E_P allocation'!$A$3:$T$984,'R_E_P allocation'!T$984,0)</f>
        <v>1336305.1155580159</v>
      </c>
      <c r="X244" s="163">
        <v>110276</v>
      </c>
      <c r="Y244" s="162" t="s">
        <v>9</v>
      </c>
      <c r="Z244" s="162" t="s">
        <v>9</v>
      </c>
      <c r="AA244" s="162" t="s">
        <v>373</v>
      </c>
    </row>
    <row r="245" spans="1:27" ht="16.5" thickTop="1" thickBot="1">
      <c r="A245" s="161">
        <v>244</v>
      </c>
      <c r="B245" s="162" t="s">
        <v>7</v>
      </c>
      <c r="C245" s="163">
        <v>11</v>
      </c>
      <c r="D245" s="162" t="s">
        <v>374</v>
      </c>
      <c r="E245" s="162" t="str">
        <f>VLOOKUP(Table12[[#This Row],[BRANCH NAME]],'Branch Address-2'!$B$2:$D$981,2,0)</f>
        <v>Keranir Hat, Satkania, Chittagong 4387</v>
      </c>
      <c r="F245" s="162" t="str">
        <f>VLOOKUP(Table12[[#This Row],[BRANCH NAME]],'Branch Address-2'!$B$2:$D$981,3,0)</f>
        <v>22.10163869389614, 92.07440728320128</v>
      </c>
      <c r="G245" s="164">
        <f>VLOOKUP(FINAL_DATASET!$D245,'R_E_P allocation'!$A$3:$D$983,4,0)</f>
        <v>173162.7</v>
      </c>
      <c r="H245" s="165">
        <f>VLOOKUP(FINAL_DATASET!$D245,'R_E_P allocation'!$A$3:$E$983,5,0)</f>
        <v>6.0980163403336505E-3</v>
      </c>
      <c r="I245" s="166">
        <f>VLOOKUP(FINAL_DATASET!$D245,'R_E_P allocation'!$A$3:$F$983,6,0)</f>
        <v>96524380.607323736</v>
      </c>
      <c r="J245" s="166">
        <f>VLOOKUP(FINAL_DATASET!$D245,'R_E_P allocation'!$A$3:$G$983,7,0)</f>
        <v>81290042.397413462</v>
      </c>
      <c r="K245" s="166">
        <f>VLOOKUP(FINAL_DATASET!$D245,'R_E_P allocation'!$A$3:$T$984,8,0)</f>
        <v>80420888.394946322</v>
      </c>
      <c r="L245" s="166">
        <f>VLOOKUP(FINAL_DATASET!$D245,'R_E_P allocation'!$A$3:$T$984,9,0)</f>
        <v>67118003.523851931</v>
      </c>
      <c r="M245" s="166">
        <f>VLOOKUP($D245,'R_E_P allocation'!$A$3:$T$984,'R_E_P allocation'!J$984,0)</f>
        <v>65017548.017889649</v>
      </c>
      <c r="N245" s="166">
        <f>VLOOKUP($D245,'R_E_P allocation'!$A$3:$T$984,'R_E_P allocation'!K$984,0)</f>
        <v>75821615.131890997</v>
      </c>
      <c r="O245" s="166">
        <f>VLOOKUP($D245,'R_E_P allocation'!$A$3:$T$984,'R_E_P allocation'!L$984,0)</f>
        <v>66779999.189559147</v>
      </c>
      <c r="P245" s="166">
        <f>VLOOKUP($D245,'R_E_P allocation'!$A$3:$T$984,'R_E_P allocation'!M$984,0)</f>
        <v>72598502.372741982</v>
      </c>
      <c r="Q245" s="166">
        <f>VLOOKUP($D245,'R_E_P allocation'!$A$3:$T$984,'R_E_P allocation'!N$984,0)</f>
        <v>59126615.334501207</v>
      </c>
      <c r="R245" s="166">
        <f>VLOOKUP($D245,'R_E_P allocation'!$A$3:$T$984,'R_E_P allocation'!O$984,0)</f>
        <v>54153122.987050317</v>
      </c>
      <c r="S245" s="166">
        <f>VLOOKUP($D245,'R_E_P allocation'!$A$3:$T$984,'R_E_P allocation'!P$984,0)</f>
        <v>832939.25236434932</v>
      </c>
      <c r="T245" s="166">
        <f>VLOOKUP($D245,'R_E_P allocation'!$A$3:$T$984,'R_E_P allocation'!Q$984,0)</f>
        <v>1339945.7538035186</v>
      </c>
      <c r="U245" s="166">
        <f>VLOOKUP($D245,'R_E_P allocation'!$A$3:$T$984,'R_E_P allocation'!R$984,0)</f>
        <v>1653806.9213610997</v>
      </c>
      <c r="V245" s="166">
        <f>VLOOKUP($D245,'R_E_P allocation'!$A$3:$T$984,'R_E_P allocation'!S$984,0)</f>
        <v>-169002.16714638972</v>
      </c>
      <c r="W245" s="166">
        <f>VLOOKUP($D245,'R_E_P allocation'!$A$3:$T$984,'R_E_P allocation'!T$984,0)</f>
        <v>1291659.4203331214</v>
      </c>
      <c r="X245" s="163">
        <v>110277</v>
      </c>
      <c r="Y245" s="162" t="s">
        <v>9</v>
      </c>
      <c r="Z245" s="162" t="s">
        <v>9</v>
      </c>
      <c r="AA245" s="162" t="s">
        <v>375</v>
      </c>
    </row>
    <row r="246" spans="1:27" ht="16.5" thickTop="1" thickBot="1">
      <c r="A246" s="161">
        <v>245</v>
      </c>
      <c r="B246" s="162" t="s">
        <v>7</v>
      </c>
      <c r="C246" s="163">
        <v>11</v>
      </c>
      <c r="D246" s="162" t="s">
        <v>376</v>
      </c>
      <c r="E246" s="162" t="str">
        <f>VLOOKUP(Table12[[#This Row],[BRANCH NAME]],'Branch Address-2'!$B$2:$D$981,2,0)</f>
        <v>Hajirhat, Jeori, Anwara, Chittagong 4376</v>
      </c>
      <c r="F246" s="162" t="str">
        <f>VLOOKUP(Table12[[#This Row],[BRANCH NAME]],'Branch Address-2'!$B$2:$D$981,3,0)</f>
        <v>22.232780510184703, 91.8723867928662</v>
      </c>
      <c r="G246" s="164">
        <f>VLOOKUP(FINAL_DATASET!$D246,'R_E_P allocation'!$A$3:$D$983,4,0)</f>
        <v>56984.84</v>
      </c>
      <c r="H246" s="165">
        <f>VLOOKUP(FINAL_DATASET!$D246,'R_E_P allocation'!$A$3:$E$983,5,0)</f>
        <v>2.0067513700773817E-3</v>
      </c>
      <c r="I246" s="166">
        <f>VLOOKUP(FINAL_DATASET!$D246,'R_E_P allocation'!$A$3:$F$983,6,0)</f>
        <v>31764498.84996853</v>
      </c>
      <c r="J246" s="166">
        <f>VLOOKUP(FINAL_DATASET!$D246,'R_E_P allocation'!$A$3:$G$983,7,0)</f>
        <v>26751142.478200112</v>
      </c>
      <c r="K246" s="166">
        <f>VLOOKUP(FINAL_DATASET!$D246,'R_E_P allocation'!$A$3:$T$984,8,0)</f>
        <v>26465118.976799697</v>
      </c>
      <c r="L246" s="166">
        <f>VLOOKUP(FINAL_DATASET!$D246,'R_E_P allocation'!$A$3:$T$984,9,0)</f>
        <v>22087370.385921091</v>
      </c>
      <c r="M246" s="166">
        <f>VLOOKUP($D246,'R_E_P allocation'!$A$3:$T$984,'R_E_P allocation'!J$984,0)</f>
        <v>21396146.924203418</v>
      </c>
      <c r="N246" s="166">
        <f>VLOOKUP($D246,'R_E_P allocation'!$A$3:$T$984,'R_E_P allocation'!K$984,0)</f>
        <v>24951577.94855582</v>
      </c>
      <c r="O246" s="166">
        <f>VLOOKUP($D246,'R_E_P allocation'!$A$3:$T$984,'R_E_P allocation'!L$984,0)</f>
        <v>21976139.024265375</v>
      </c>
      <c r="P246" s="166">
        <f>VLOOKUP($D246,'R_E_P allocation'!$A$3:$T$984,'R_E_P allocation'!M$984,0)</f>
        <v>23890907.464195941</v>
      </c>
      <c r="Q246" s="166">
        <f>VLOOKUP($D246,'R_E_P allocation'!$A$3:$T$984,'R_E_P allocation'!N$984,0)</f>
        <v>19457543.192489479</v>
      </c>
      <c r="R246" s="166">
        <f>VLOOKUP($D246,'R_E_P allocation'!$A$3:$T$984,'R_E_P allocation'!O$984,0)</f>
        <v>17820853.156698205</v>
      </c>
      <c r="S246" s="166">
        <f>VLOOKUP($D246,'R_E_P allocation'!$A$3:$T$984,'R_E_P allocation'!P$984,0)</f>
        <v>274105.8555087329</v>
      </c>
      <c r="T246" s="166">
        <f>VLOOKUP($D246,'R_E_P allocation'!$A$3:$T$984,'R_E_P allocation'!Q$984,0)</f>
        <v>440952.89799230959</v>
      </c>
      <c r="U246" s="166">
        <f>VLOOKUP($D246,'R_E_P allocation'!$A$3:$T$984,'R_E_P allocation'!R$984,0)</f>
        <v>544239.16238690459</v>
      </c>
      <c r="V246" s="166">
        <f>VLOOKUP($D246,'R_E_P allocation'!$A$3:$T$984,'R_E_P allocation'!S$984,0)</f>
        <v>-55615.680827858858</v>
      </c>
      <c r="W246" s="166">
        <f>VLOOKUP($D246,'R_E_P allocation'!$A$3:$T$984,'R_E_P allocation'!T$984,0)</f>
        <v>425062.70347006415</v>
      </c>
      <c r="X246" s="163">
        <v>110278</v>
      </c>
      <c r="Y246" s="162" t="s">
        <v>9</v>
      </c>
      <c r="Z246" s="162" t="s">
        <v>9</v>
      </c>
      <c r="AA246" s="162" t="s">
        <v>21</v>
      </c>
    </row>
    <row r="247" spans="1:27" ht="16.5" thickTop="1" thickBot="1">
      <c r="A247" s="161">
        <v>246</v>
      </c>
      <c r="B247" s="162" t="s">
        <v>7</v>
      </c>
      <c r="C247" s="163">
        <v>11</v>
      </c>
      <c r="D247" s="162" t="s">
        <v>377</v>
      </c>
      <c r="E247" s="162" t="str">
        <f>VLOOKUP(Table12[[#This Row],[BRANCH NAME]],'Branch Address-2'!$B$2:$D$981,2,0)</f>
        <v>Mirzakhil, Satkania, Chittagong 3860</v>
      </c>
      <c r="F247" s="162" t="str">
        <f>VLOOKUP(Table12[[#This Row],[BRANCH NAME]],'Branch Address-2'!$B$2:$D$981,3,0)</f>
        <v>22.055615906837758, 92.0401399779188</v>
      </c>
      <c r="G247" s="164">
        <f>VLOOKUP(FINAL_DATASET!$D247,'R_E_P allocation'!$A$3:$D$983,4,0)</f>
        <v>211643.3</v>
      </c>
      <c r="H247" s="165">
        <f>VLOOKUP(FINAL_DATASET!$D247,'R_E_P allocation'!$A$3:$E$983,5,0)</f>
        <v>7.4531310826300165E-3</v>
      </c>
      <c r="I247" s="166">
        <f>VLOOKUP(FINAL_DATASET!$D247,'R_E_P allocation'!$A$3:$F$983,6,0)</f>
        <v>117974242.96450678</v>
      </c>
      <c r="J247" s="166">
        <f>VLOOKUP(FINAL_DATASET!$D247,'R_E_P allocation'!$A$3:$G$983,7,0)</f>
        <v>99354496.26350534</v>
      </c>
      <c r="K247" s="166">
        <f>VLOOKUP(FINAL_DATASET!$D247,'R_E_P allocation'!$A$3:$T$984,8,0)</f>
        <v>98292196.927156597</v>
      </c>
      <c r="L247" s="166">
        <f>VLOOKUP(FINAL_DATASET!$D247,'R_E_P allocation'!$A$3:$T$984,9,0)</f>
        <v>82033115.418041229</v>
      </c>
      <c r="M247" s="166">
        <f>VLOOKUP($D247,'R_E_P allocation'!$A$3:$T$984,'R_E_P allocation'!J$984,0)</f>
        <v>79465892.021865129</v>
      </c>
      <c r="N247" s="166">
        <f>VLOOKUP($D247,'R_E_P allocation'!$A$3:$T$984,'R_E_P allocation'!K$984,0)</f>
        <v>92670862.938977867</v>
      </c>
      <c r="O247" s="166">
        <f>VLOOKUP($D247,'R_E_P allocation'!$A$3:$T$984,'R_E_P allocation'!L$984,0)</f>
        <v>81619999.009461164</v>
      </c>
      <c r="P247" s="166">
        <f>VLOOKUP($D247,'R_E_P allocation'!$A$3:$T$984,'R_E_P allocation'!M$984,0)</f>
        <v>88731502.900017977</v>
      </c>
      <c r="Q247" s="166">
        <f>VLOOKUP($D247,'R_E_P allocation'!$A$3:$T$984,'R_E_P allocation'!N$984,0)</f>
        <v>72265863.186612576</v>
      </c>
      <c r="R247" s="166">
        <f>VLOOKUP($D247,'R_E_P allocation'!$A$3:$T$984,'R_E_P allocation'!O$984,0)</f>
        <v>66187150.317505933</v>
      </c>
      <c r="S247" s="166">
        <f>VLOOKUP($D247,'R_E_P allocation'!$A$3:$T$984,'R_E_P allocation'!P$984,0)</f>
        <v>1018036.8640008713</v>
      </c>
      <c r="T247" s="166">
        <f>VLOOKUP($D247,'R_E_P allocation'!$A$3:$T$984,'R_E_P allocation'!Q$984,0)</f>
        <v>1637711.4768709671</v>
      </c>
      <c r="U247" s="166">
        <f>VLOOKUP($D247,'R_E_P allocation'!$A$3:$T$984,'R_E_P allocation'!R$984,0)</f>
        <v>2021319.5705524548</v>
      </c>
      <c r="V247" s="166">
        <f>VLOOKUP($D247,'R_E_P allocation'!$A$3:$T$984,'R_E_P allocation'!S$984,0)</f>
        <v>-206558.20429003186</v>
      </c>
      <c r="W247" s="166">
        <f>VLOOKUP($D247,'R_E_P allocation'!$A$3:$T$984,'R_E_P allocation'!T$984,0)</f>
        <v>1578694.8470738151</v>
      </c>
      <c r="X247" s="163">
        <v>110279</v>
      </c>
      <c r="Y247" s="162" t="s">
        <v>9</v>
      </c>
      <c r="Z247" s="162" t="s">
        <v>9</v>
      </c>
      <c r="AA247" s="162" t="s">
        <v>375</v>
      </c>
    </row>
    <row r="248" spans="1:27" ht="16.5" thickTop="1" thickBot="1">
      <c r="A248" s="161">
        <v>247</v>
      </c>
      <c r="B248" s="162" t="s">
        <v>7</v>
      </c>
      <c r="C248" s="163">
        <v>11</v>
      </c>
      <c r="D248" s="162" t="s">
        <v>378</v>
      </c>
      <c r="E248" s="162" t="str">
        <f>VLOOKUP(Table12[[#This Row],[BRANCH NAME]],'Branch Address-2'!$B$2:$D$981,2,0)</f>
        <v>Patiya, Chittagong 4370</v>
      </c>
      <c r="F248" s="162" t="str">
        <f>VLOOKUP(Table12[[#This Row],[BRANCH NAME]],'Branch Address-2'!$B$2:$D$981,3,0)</f>
        <v>22.240387936129867, 91.93158598192869</v>
      </c>
      <c r="G248" s="164">
        <f>VLOOKUP(FINAL_DATASET!$D248,'R_E_P allocation'!$A$3:$D$983,4,0)</f>
        <v>528120</v>
      </c>
      <c r="H248" s="165">
        <f>VLOOKUP(FINAL_DATASET!$D248,'R_E_P allocation'!$A$3:$E$983,5,0)</f>
        <v>1.8598025958575418E-2</v>
      </c>
      <c r="I248" s="166">
        <f>VLOOKUP(FINAL_DATASET!$D248,'R_E_P allocation'!$A$3:$F$983,6,0)</f>
        <v>294384736.93433869</v>
      </c>
      <c r="J248" s="166">
        <f>VLOOKUP(FINAL_DATASET!$D248,'R_E_P allocation'!$A$3:$G$983,7,0)</f>
        <v>247922313.47121522</v>
      </c>
      <c r="K248" s="166">
        <f>VLOOKUP(FINAL_DATASET!$D248,'R_E_P allocation'!$A$3:$T$984,8,0)</f>
        <v>245271525.44479296</v>
      </c>
      <c r="L248" s="166">
        <f>VLOOKUP(FINAL_DATASET!$D248,'R_E_P allocation'!$A$3:$T$984,9,0)</f>
        <v>204699742.0403856</v>
      </c>
      <c r="M248" s="166">
        <f>VLOOKUP($D248,'R_E_P allocation'!$A$3:$T$984,'R_E_P allocation'!J$984,0)</f>
        <v>198293670.9765318</v>
      </c>
      <c r="N248" s="166">
        <f>VLOOKUP($D248,'R_E_P allocation'!$A$3:$T$984,'R_E_P allocation'!K$984,0)</f>
        <v>231244438.80497515</v>
      </c>
      <c r="O248" s="166">
        <f>VLOOKUP($D248,'R_E_P allocation'!$A$3:$T$984,'R_E_P allocation'!L$984,0)</f>
        <v>203668880.03011027</v>
      </c>
      <c r="P248" s="166">
        <f>VLOOKUP($D248,'R_E_P allocation'!$A$3:$T$984,'R_E_P allocation'!M$984,0)</f>
        <v>221414433.2069926</v>
      </c>
      <c r="Q248" s="166">
        <f>VLOOKUP($D248,'R_E_P allocation'!$A$3:$T$984,'R_E_P allocation'!N$984,0)</f>
        <v>180327218.79744759</v>
      </c>
      <c r="R248" s="166">
        <f>VLOOKUP($D248,'R_E_P allocation'!$A$3:$T$984,'R_E_P allocation'!O$984,0)</f>
        <v>165158820.64625356</v>
      </c>
      <c r="S248" s="166">
        <f>VLOOKUP($D248,'R_E_P allocation'!$A$3:$T$984,'R_E_P allocation'!P$984,0)</f>
        <v>2540338.5253213318</v>
      </c>
      <c r="T248" s="166">
        <f>VLOOKUP($D248,'R_E_P allocation'!$A$3:$T$984,'R_E_P allocation'!Q$984,0)</f>
        <v>4086631.5407343167</v>
      </c>
      <c r="U248" s="166">
        <f>VLOOKUP($D248,'R_E_P allocation'!$A$3:$T$984,'R_E_P allocation'!R$984,0)</f>
        <v>5043860.5502756881</v>
      </c>
      <c r="V248" s="166">
        <f>VLOOKUP($D248,'R_E_P allocation'!$A$3:$T$984,'R_E_P allocation'!S$984,0)</f>
        <v>-515431.00513766153</v>
      </c>
      <c r="W248" s="166">
        <f>VLOOKUP($D248,'R_E_P allocation'!$A$3:$T$984,'R_E_P allocation'!T$984,0)</f>
        <v>3939365.5392664131</v>
      </c>
      <c r="X248" s="163">
        <v>110280</v>
      </c>
      <c r="Y248" s="162" t="s">
        <v>9</v>
      </c>
      <c r="Z248" s="162" t="s">
        <v>9</v>
      </c>
      <c r="AA248" s="162" t="s">
        <v>378</v>
      </c>
    </row>
    <row r="249" spans="1:27" ht="16.5" thickTop="1" thickBot="1">
      <c r="A249" s="161">
        <v>248</v>
      </c>
      <c r="B249" s="162" t="s">
        <v>7</v>
      </c>
      <c r="C249" s="163">
        <v>11</v>
      </c>
      <c r="D249" s="162" t="s">
        <v>379</v>
      </c>
      <c r="E249" s="162" t="str">
        <f>VLOOKUP(Table12[[#This Row],[BRANCH NAME]],'Branch Address-2'!$B$2:$D$981,2,0)</f>
        <v>Hajirhat, Jeori, Anwara, Chittagong 4376</v>
      </c>
      <c r="F249" s="162" t="str">
        <f>VLOOKUP(Table12[[#This Row],[BRANCH NAME]],'Branch Address-2'!$B$2:$D$981,3,0)</f>
        <v>22.231727727323815, 91.87160356541274</v>
      </c>
      <c r="G249" s="164">
        <f>VLOOKUP(FINAL_DATASET!$D249,'R_E_P allocation'!$A$3:$D$983,4,0)</f>
        <v>103608.8</v>
      </c>
      <c r="H249" s="165">
        <f>VLOOKUP(FINAL_DATASET!$D249,'R_E_P allocation'!$A$3:$E$983,5,0)</f>
        <v>3.6486388546861487E-3</v>
      </c>
      <c r="I249" s="166">
        <f>VLOOKUP(FINAL_DATASET!$D249,'R_E_P allocation'!$A$3:$F$983,6,0)</f>
        <v>57753634.27267006</v>
      </c>
      <c r="J249" s="166">
        <f>VLOOKUP(FINAL_DATASET!$D249,'R_E_P allocation'!$A$3:$G$983,7,0)</f>
        <v>48638440.869454756</v>
      </c>
      <c r="K249" s="166">
        <f>VLOOKUP(FINAL_DATASET!$D249,'R_E_P allocation'!$A$3:$T$984,8,0)</f>
        <v>48118398.139635816</v>
      </c>
      <c r="L249" s="166">
        <f>VLOOKUP(FINAL_DATASET!$D249,'R_E_P allocation'!$A$3:$T$984,9,0)</f>
        <v>40158855.247129261</v>
      </c>
      <c r="M249" s="166">
        <f>VLOOKUP($D249,'R_E_P allocation'!$A$3:$T$984,'R_E_P allocation'!J$984,0)</f>
        <v>38902085.316733487</v>
      </c>
      <c r="N249" s="166">
        <f>VLOOKUP($D249,'R_E_P allocation'!$A$3:$T$984,'R_E_P allocation'!K$984,0)</f>
        <v>45366505.361010589</v>
      </c>
      <c r="O249" s="166">
        <f>VLOOKUP($D249,'R_E_P allocation'!$A$3:$T$984,'R_E_P allocation'!L$984,0)</f>
        <v>39956616.407755226</v>
      </c>
      <c r="P249" s="166">
        <f>VLOOKUP($D249,'R_E_P allocation'!$A$3:$T$984,'R_E_P allocation'!M$984,0)</f>
        <v>43438013.571265347</v>
      </c>
      <c r="Q249" s="166">
        <f>VLOOKUP($D249,'R_E_P allocation'!$A$3:$T$984,'R_E_P allocation'!N$984,0)</f>
        <v>35377351.259071782</v>
      </c>
      <c r="R249" s="166">
        <f>VLOOKUP($D249,'R_E_P allocation'!$A$3:$T$984,'R_E_P allocation'!O$984,0)</f>
        <v>32401551.193996739</v>
      </c>
      <c r="S249" s="166">
        <f>VLOOKUP($D249,'R_E_P allocation'!$A$3:$T$984,'R_E_P allocation'!P$984,0)</f>
        <v>498374.28274315083</v>
      </c>
      <c r="T249" s="166">
        <f>VLOOKUP($D249,'R_E_P allocation'!$A$3:$T$984,'R_E_P allocation'!Q$984,0)</f>
        <v>801732.54180419922</v>
      </c>
      <c r="U249" s="166">
        <f>VLOOKUP($D249,'R_E_P allocation'!$A$3:$T$984,'R_E_P allocation'!R$984,0)</f>
        <v>989525.74979437201</v>
      </c>
      <c r="V249" s="166">
        <f>VLOOKUP($D249,'R_E_P allocation'!$A$3:$T$984,'R_E_P allocation'!S$984,0)</f>
        <v>-101119.41968701611</v>
      </c>
      <c r="W249" s="166">
        <f>VLOOKUP($D249,'R_E_P allocation'!$A$3:$T$984,'R_E_P allocation'!T$984,0)</f>
        <v>772841.27903648035</v>
      </c>
      <c r="X249" s="163">
        <v>110281</v>
      </c>
      <c r="Y249" s="162" t="s">
        <v>9</v>
      </c>
      <c r="Z249" s="162" t="s">
        <v>9</v>
      </c>
      <c r="AA249" s="162" t="s">
        <v>21</v>
      </c>
    </row>
    <row r="250" spans="1:27" ht="16.5" thickTop="1" thickBot="1">
      <c r="A250" s="161">
        <v>249</v>
      </c>
      <c r="B250" s="162" t="s">
        <v>7</v>
      </c>
      <c r="C250" s="163">
        <v>11</v>
      </c>
      <c r="D250" s="162" t="s">
        <v>380</v>
      </c>
      <c r="E250" s="162" t="str">
        <f>VLOOKUP(Table12[[#This Row],[BRANCH NAME]],'Branch Address-2'!$B$2:$D$981,2,0)</f>
        <v>Kanongophara, Boalkhali, Chittagong 4363</v>
      </c>
      <c r="F250" s="162" t="str">
        <f>VLOOKUP(Table12[[#This Row],[BRANCH NAME]],'Branch Address-2'!$B$2:$D$981,3,0)</f>
        <v>22.383366294626178, 91.96826462553427</v>
      </c>
      <c r="G250" s="164">
        <f>VLOOKUP(FINAL_DATASET!$D250,'R_E_P allocation'!$A$3:$D$983,4,0)</f>
        <v>140568.75</v>
      </c>
      <c r="H250" s="165">
        <f>VLOOKUP(FINAL_DATASET!$D250,'R_E_P allocation'!$A$3:$E$983,5,0)</f>
        <v>4.9502031005538476E-3</v>
      </c>
      <c r="I250" s="166">
        <f>VLOOKUP(FINAL_DATASET!$D250,'R_E_P allocation'!$A$3:$F$983,6,0)</f>
        <v>78355855.657689199</v>
      </c>
      <c r="J250" s="166">
        <f>VLOOKUP(FINAL_DATASET!$D250,'R_E_P allocation'!$A$3:$G$983,7,0)</f>
        <v>65989036.017868817</v>
      </c>
      <c r="K250" s="166">
        <f>VLOOKUP(FINAL_DATASET!$D250,'R_E_P allocation'!$A$3:$T$984,8,0)</f>
        <v>65283480.53921029</v>
      </c>
      <c r="L250" s="166">
        <f>VLOOKUP(FINAL_DATASET!$D250,'R_E_P allocation'!$A$3:$T$984,9,0)</f>
        <v>54484561.963075534</v>
      </c>
      <c r="M250" s="166">
        <f>VLOOKUP($D250,'R_E_P allocation'!$A$3:$T$984,'R_E_P allocation'!J$984,0)</f>
        <v>52779469.556317411</v>
      </c>
      <c r="N250" s="166">
        <f>VLOOKUP($D250,'R_E_P allocation'!$A$3:$T$984,'R_E_P allocation'!K$984,0)</f>
        <v>61549916.131308883</v>
      </c>
      <c r="O250" s="166">
        <f>VLOOKUP($D250,'R_E_P allocation'!$A$3:$T$984,'R_E_P allocation'!L$984,0)</f>
        <v>54210179.276930548</v>
      </c>
      <c r="P250" s="166">
        <f>VLOOKUP($D250,'R_E_P allocation'!$A$3:$T$984,'R_E_P allocation'!M$984,0)</f>
        <v>58933481.231283493</v>
      </c>
      <c r="Q250" s="166">
        <f>VLOOKUP($D250,'R_E_P allocation'!$A$3:$T$984,'R_E_P allocation'!N$984,0)</f>
        <v>47997371.312076248</v>
      </c>
      <c r="R250" s="166">
        <f>VLOOKUP($D250,'R_E_P allocation'!$A$3:$T$984,'R_E_P allocation'!O$984,0)</f>
        <v>43960026.073085763</v>
      </c>
      <c r="S250" s="166">
        <f>VLOOKUP($D250,'R_E_P allocation'!$A$3:$T$984,'R_E_P allocation'!P$984,0)</f>
        <v>676157.3337144265</v>
      </c>
      <c r="T250" s="166">
        <f>VLOOKUP($D250,'R_E_P allocation'!$A$3:$T$984,'R_E_P allocation'!Q$984,0)</f>
        <v>1087731.3629319037</v>
      </c>
      <c r="U250" s="166">
        <f>VLOOKUP($D250,'R_E_P allocation'!$A$3:$T$984,'R_E_P allocation'!R$984,0)</f>
        <v>1342515.285780818</v>
      </c>
      <c r="V250" s="166">
        <f>VLOOKUP($D250,'R_E_P allocation'!$A$3:$T$984,'R_E_P allocation'!S$984,0)</f>
        <v>-137191.34307249234</v>
      </c>
      <c r="W250" s="166">
        <f>VLOOKUP($D250,'R_E_P allocation'!$A$3:$T$984,'R_E_P allocation'!T$984,0)</f>
        <v>1048533.8363397629</v>
      </c>
      <c r="X250" s="163">
        <v>110282</v>
      </c>
      <c r="Y250" s="162" t="s">
        <v>9</v>
      </c>
      <c r="Z250" s="162" t="s">
        <v>9</v>
      </c>
      <c r="AA250" s="162" t="s">
        <v>369</v>
      </c>
    </row>
    <row r="251" spans="1:27" ht="16.5" thickTop="1" thickBot="1">
      <c r="A251" s="161">
        <v>250</v>
      </c>
      <c r="B251" s="162" t="s">
        <v>7</v>
      </c>
      <c r="C251" s="163">
        <v>11</v>
      </c>
      <c r="D251" s="162" t="s">
        <v>381</v>
      </c>
      <c r="E251" s="162" t="str">
        <f>VLOOKUP(Table12[[#This Row],[BRANCH NAME]],'Branch Address-2'!$B$2:$D$981,2,0)</f>
        <v>Hathazari Bus Station, Hathazari, Chittagong 4330</v>
      </c>
      <c r="F251" s="162" t="str">
        <f>VLOOKUP(Table12[[#This Row],[BRANCH NAME]],'Branch Address-2'!$B$2:$D$981,3,0)</f>
        <v>22.507674068677602, 91.80841237052363</v>
      </c>
      <c r="G251" s="164">
        <f>VLOOKUP(FINAL_DATASET!$D251,'R_E_P allocation'!$A$3:$D$983,4,0)</f>
        <v>104617.59</v>
      </c>
      <c r="H251" s="165">
        <f>VLOOKUP(FINAL_DATASET!$D251,'R_E_P allocation'!$A$3:$E$983,5,0)</f>
        <v>3.6841639296818903E-3</v>
      </c>
      <c r="I251" s="166">
        <f>VLOOKUP(FINAL_DATASET!$D251,'R_E_P allocation'!$A$3:$F$983,6,0)</f>
        <v>58315954.15976388</v>
      </c>
      <c r="J251" s="166">
        <f>VLOOKUP(FINAL_DATASET!$D251,'R_E_P allocation'!$A$3:$G$983,7,0)</f>
        <v>49112010.419190846</v>
      </c>
      <c r="K251" s="166">
        <f>VLOOKUP(FINAL_DATASET!$D251,'R_E_P allocation'!$A$3:$T$984,8,0)</f>
        <v>48586904.278682716</v>
      </c>
      <c r="L251" s="166">
        <f>VLOOKUP(FINAL_DATASET!$D251,'R_E_P allocation'!$A$3:$T$984,9,0)</f>
        <v>40549863.072572187</v>
      </c>
      <c r="M251" s="166">
        <f>VLOOKUP($D251,'R_E_P allocation'!$A$3:$T$984,'R_E_P allocation'!J$984,0)</f>
        <v>39280856.566344209</v>
      </c>
      <c r="N251" s="166">
        <f>VLOOKUP($D251,'R_E_P allocation'!$A$3:$T$984,'R_E_P allocation'!K$984,0)</f>
        <v>45808217.618493862</v>
      </c>
      <c r="O251" s="166">
        <f>VLOOKUP($D251,'R_E_P allocation'!$A$3:$T$984,'R_E_P allocation'!L$984,0)</f>
        <v>40345655.129041247</v>
      </c>
      <c r="P251" s="166">
        <f>VLOOKUP($D251,'R_E_P allocation'!$A$3:$T$984,'R_E_P allocation'!M$984,0)</f>
        <v>43860949.014109552</v>
      </c>
      <c r="Q251" s="166">
        <f>VLOOKUP($D251,'R_E_P allocation'!$A$3:$T$984,'R_E_P allocation'!N$984,0)</f>
        <v>35721803.836233556</v>
      </c>
      <c r="R251" s="166">
        <f>VLOOKUP($D251,'R_E_P allocation'!$A$3:$T$984,'R_E_P allocation'!O$984,0)</f>
        <v>32717029.809992597</v>
      </c>
      <c r="S251" s="166">
        <f>VLOOKUP($D251,'R_E_P allocation'!$A$3:$T$984,'R_E_P allocation'!P$984,0)</f>
        <v>503226.71798695688</v>
      </c>
      <c r="T251" s="166">
        <f>VLOOKUP($D251,'R_E_P allocation'!$A$3:$T$984,'R_E_P allocation'!Q$984,0)</f>
        <v>809538.63328336552</v>
      </c>
      <c r="U251" s="166">
        <f>VLOOKUP($D251,'R_E_P allocation'!$A$3:$T$984,'R_E_P allocation'!R$984,0)</f>
        <v>999160.29513352329</v>
      </c>
      <c r="V251" s="166">
        <f>VLOOKUP($D251,'R_E_P allocation'!$A$3:$T$984,'R_E_P allocation'!S$984,0)</f>
        <v>-102103.97176546953</v>
      </c>
      <c r="W251" s="166">
        <f>VLOOKUP($D251,'R_E_P allocation'!$A$3:$T$984,'R_E_P allocation'!T$984,0)</f>
        <v>780366.06992180285</v>
      </c>
      <c r="X251" s="163">
        <v>110283</v>
      </c>
      <c r="Y251" s="162" t="s">
        <v>9</v>
      </c>
      <c r="Z251" s="162" t="s">
        <v>9</v>
      </c>
      <c r="AA251" s="162" t="s">
        <v>120</v>
      </c>
    </row>
    <row r="252" spans="1:27" ht="16.5" thickTop="1" thickBot="1">
      <c r="A252" s="161">
        <v>251</v>
      </c>
      <c r="B252" s="162" t="s">
        <v>7</v>
      </c>
      <c r="C252" s="163">
        <v>11</v>
      </c>
      <c r="D252" s="162" t="s">
        <v>382</v>
      </c>
      <c r="E252" s="162" t="str">
        <f>VLOOKUP(Table12[[#This Row],[BRANCH NAME]],'Branch Address-2'!$B$2:$D$981,2,0)</f>
        <v>Ramgarh, Khagrachhari</v>
      </c>
      <c r="F252" s="162" t="str">
        <f>VLOOKUP(Table12[[#This Row],[BRANCH NAME]],'Branch Address-2'!$B$2:$D$981,3,0)</f>
        <v>22.998432179446745, 91.7353565068253</v>
      </c>
      <c r="G252" s="164">
        <f>VLOOKUP(FINAL_DATASET!$D252,'R_E_P allocation'!$A$3:$D$983,4,0)</f>
        <v>71677</v>
      </c>
      <c r="H252" s="165">
        <f>VLOOKUP(FINAL_DATASET!$D252,'R_E_P allocation'!$A$3:$E$983,5,0)</f>
        <v>2.5241435784155311E-3</v>
      </c>
      <c r="I252" s="166">
        <f>VLOOKUP(FINAL_DATASET!$D252,'R_E_P allocation'!$A$3:$F$983,6,0)</f>
        <v>39954205.084531158</v>
      </c>
      <c r="J252" s="166">
        <f>VLOOKUP(FINAL_DATASET!$D252,'R_E_P allocation'!$A$3:$G$983,7,0)</f>
        <v>33648276.268038124</v>
      </c>
      <c r="K252" s="166">
        <f>VLOOKUP(FINAL_DATASET!$D252,'R_E_P allocation'!$A$3:$T$984,8,0)</f>
        <v>33288508.53841253</v>
      </c>
      <c r="L252" s="166">
        <f>VLOOKUP(FINAL_DATASET!$D252,'R_E_P allocation'!$A$3:$T$984,9,0)</f>
        <v>27782063.565531924</v>
      </c>
      <c r="M252" s="166">
        <f>VLOOKUP($D252,'R_E_P allocation'!$A$3:$T$984,'R_E_P allocation'!J$984,0)</f>
        <v>26912624.885603406</v>
      </c>
      <c r="N252" s="166">
        <f>VLOOKUP($D252,'R_E_P allocation'!$A$3:$T$984,'R_E_P allocation'!K$984,0)</f>
        <v>31384737.635810431</v>
      </c>
      <c r="O252" s="166">
        <f>VLOOKUP($D252,'R_E_P allocation'!$A$3:$T$984,'R_E_P allocation'!L$984,0)</f>
        <v>27642153.892899748</v>
      </c>
      <c r="P252" s="166">
        <f>VLOOKUP($D252,'R_E_P allocation'!$A$3:$T$984,'R_E_P allocation'!M$984,0)</f>
        <v>30050598.971782189</v>
      </c>
      <c r="Q252" s="166">
        <f>VLOOKUP($D252,'R_E_P allocation'!$A$3:$T$984,'R_E_P allocation'!N$984,0)</f>
        <v>24474199.162585497</v>
      </c>
      <c r="R252" s="166">
        <f>VLOOKUP($D252,'R_E_P allocation'!$A$3:$T$984,'R_E_P allocation'!O$984,0)</f>
        <v>22415528.265283491</v>
      </c>
      <c r="S252" s="166">
        <f>VLOOKUP($D252,'R_E_P allocation'!$A$3:$T$984,'R_E_P allocation'!P$984,0)</f>
        <v>344777.40755786013</v>
      </c>
      <c r="T252" s="166">
        <f>VLOOKUP($D252,'R_E_P allocation'!$A$3:$T$984,'R_E_P allocation'!Q$984,0)</f>
        <v>554641.91650612291</v>
      </c>
      <c r="U252" s="166">
        <f>VLOOKUP($D252,'R_E_P allocation'!$A$3:$T$984,'R_E_P allocation'!R$984,0)</f>
        <v>684558.0410931427</v>
      </c>
      <c r="V252" s="166">
        <f>VLOOKUP($D252,'R_E_P allocation'!$A$3:$T$984,'R_E_P allocation'!S$984,0)</f>
        <v>-69954.836316087574</v>
      </c>
      <c r="W252" s="166">
        <f>VLOOKUP($D252,'R_E_P allocation'!$A$3:$T$984,'R_E_P allocation'!T$984,0)</f>
        <v>534654.8204158122</v>
      </c>
      <c r="X252" s="163">
        <v>110291</v>
      </c>
      <c r="Y252" s="162" t="s">
        <v>9</v>
      </c>
      <c r="Z252" s="162" t="s">
        <v>279</v>
      </c>
      <c r="AA252" s="162" t="s">
        <v>382</v>
      </c>
    </row>
    <row r="253" spans="1:27" ht="16.5" thickTop="1" thickBot="1">
      <c r="A253" s="161">
        <v>252</v>
      </c>
      <c r="B253" s="162" t="s">
        <v>7</v>
      </c>
      <c r="C253" s="163">
        <v>11</v>
      </c>
      <c r="D253" s="162" t="s">
        <v>383</v>
      </c>
      <c r="E253" s="162" t="str">
        <f>VLOOKUP(Table12[[#This Row],[BRANCH NAME]],'Branch Address-2'!$B$2:$D$981,2,0)</f>
        <v>Samia Plaza Jessore Road Shalikha Magura</v>
      </c>
      <c r="F253" s="162" t="str">
        <f>VLOOKUP(Table12[[#This Row],[BRANCH NAME]],'Branch Address-2'!$B$2:$D$981,3,0)</f>
        <v>23.314697426667998, 89.37806015348075</v>
      </c>
      <c r="G253" s="164">
        <f>VLOOKUP(FINAL_DATASET!$D253,'R_E_P allocation'!$A$3:$D$983,4,0)</f>
        <v>361648</v>
      </c>
      <c r="H253" s="165">
        <f>VLOOKUP(FINAL_DATASET!$D253,'R_E_P allocation'!$A$3:$E$983,5,0)</f>
        <v>2.0937049226064826E-2</v>
      </c>
      <c r="I253" s="166">
        <f>VLOOKUP(FINAL_DATASET!$D253,'R_E_P allocation'!$A$3:$F$983,6,0)</f>
        <v>242577506.90662485</v>
      </c>
      <c r="J253" s="166">
        <f>VLOOKUP(FINAL_DATASET!$D253,'R_E_P allocation'!$A$3:$G$983,7,0)</f>
        <v>204291762.31981134</v>
      </c>
      <c r="K253" s="166">
        <f>VLOOKUP(FINAL_DATASET!$D253,'R_E_P allocation'!$A$3:$T$984,8,0)</f>
        <v>202107472.61279824</v>
      </c>
      <c r="L253" s="166">
        <f>VLOOKUP(FINAL_DATASET!$D253,'R_E_P allocation'!$A$3:$T$984,9,0)</f>
        <v>168675705.15268061</v>
      </c>
      <c r="M253" s="166">
        <f>VLOOKUP($D253,'R_E_P allocation'!$A$3:$T$984,'R_E_P allocation'!J$984,0)</f>
        <v>163397005.02739888</v>
      </c>
      <c r="N253" s="166">
        <f>VLOOKUP($D253,'R_E_P allocation'!$A$3:$T$984,'R_E_P allocation'!K$984,0)</f>
        <v>190548939.57985377</v>
      </c>
      <c r="O253" s="166">
        <f>VLOOKUP($D253,'R_E_P allocation'!$A$3:$T$984,'R_E_P allocation'!L$984,0)</f>
        <v>167826259.15550885</v>
      </c>
      <c r="P253" s="166">
        <f>VLOOKUP($D253,'R_E_P allocation'!$A$3:$T$984,'R_E_P allocation'!M$984,0)</f>
        <v>182448865.24968007</v>
      </c>
      <c r="Q253" s="166">
        <f>VLOOKUP($D253,'R_E_P allocation'!$A$3:$T$984,'R_E_P allocation'!N$984,0)</f>
        <v>148592374.79097655</v>
      </c>
      <c r="R253" s="166">
        <f>VLOOKUP($D253,'R_E_P allocation'!$A$3:$T$984,'R_E_P allocation'!O$984,0)</f>
        <v>136093383.68973476</v>
      </c>
      <c r="S253" s="166">
        <f>VLOOKUP($D253,'R_E_P allocation'!$A$3:$T$984,'R_E_P allocation'!P$984,0)</f>
        <v>2093277.635887583</v>
      </c>
      <c r="T253" s="166">
        <f>VLOOKUP($D253,'R_E_P allocation'!$A$3:$T$984,'R_E_P allocation'!Q$984,0)</f>
        <v>3367446.6316452427</v>
      </c>
      <c r="U253" s="166">
        <f>VLOOKUP($D253,'R_E_P allocation'!$A$3:$T$984,'R_E_P allocation'!R$984,0)</f>
        <v>4156217.9147333172</v>
      </c>
      <c r="V253" s="166">
        <f>VLOOKUP($D253,'R_E_P allocation'!$A$3:$T$984,'R_E_P allocation'!S$984,0)</f>
        <v>-424722.99858588644</v>
      </c>
      <c r="W253" s="166">
        <f>VLOOKUP($D253,'R_E_P allocation'!$A$3:$T$984,'R_E_P allocation'!T$984,0)</f>
        <v>3246097.2034778465</v>
      </c>
      <c r="X253" s="163">
        <v>110292</v>
      </c>
      <c r="Y253" s="162" t="s">
        <v>294</v>
      </c>
      <c r="Z253" s="162" t="s">
        <v>304</v>
      </c>
      <c r="AA253" s="162" t="s">
        <v>384</v>
      </c>
    </row>
    <row r="254" spans="1:27" ht="16.5" thickTop="1" thickBot="1">
      <c r="A254" s="161">
        <v>253</v>
      </c>
      <c r="B254" s="162" t="s">
        <v>7</v>
      </c>
      <c r="C254" s="163">
        <v>11</v>
      </c>
      <c r="D254" s="162" t="s">
        <v>385</v>
      </c>
      <c r="E254" s="162" t="str">
        <f>VLOOKUP(Table12[[#This Row],[BRANCH NAME]],'Branch Address-2'!$B$2:$D$981,2,0)</f>
        <v>134 G N Market, Monirampur, Jashore</v>
      </c>
      <c r="F254" s="162" t="str">
        <f>VLOOKUP(Table12[[#This Row],[BRANCH NAME]],'Branch Address-2'!$B$2:$D$981,3,0)</f>
        <v>23.03356376431982, 89.23243299477143</v>
      </c>
      <c r="G254" s="164">
        <f>VLOOKUP(FINAL_DATASET!$D254,'R_E_P allocation'!$A$3:$D$983,4,0)</f>
        <v>28138</v>
      </c>
      <c r="H254" s="165">
        <f>VLOOKUP(FINAL_DATASET!$D254,'R_E_P allocation'!$A$3:$E$983,5,0)</f>
        <v>1.6290058043263397E-3</v>
      </c>
      <c r="I254" s="166">
        <f>VLOOKUP(FINAL_DATASET!$D254,'R_E_P allocation'!$A$3:$F$983,6,0)</f>
        <v>18873727.7389578</v>
      </c>
      <c r="J254" s="166">
        <f>VLOOKUP(FINAL_DATASET!$D254,'R_E_P allocation'!$A$3:$G$983,7,0)</f>
        <v>15894907.778156806</v>
      </c>
      <c r="K254" s="166">
        <f>VLOOKUP(FINAL_DATASET!$D254,'R_E_P allocation'!$A$3:$T$984,8,0)</f>
        <v>15724959.254244231</v>
      </c>
      <c r="L254" s="166">
        <f>VLOOKUP(FINAL_DATASET!$D254,'R_E_P allocation'!$A$3:$T$984,9,0)</f>
        <v>13123802.679915629</v>
      </c>
      <c r="M254" s="166">
        <f>VLOOKUP($D254,'R_E_P allocation'!$A$3:$T$984,'R_E_P allocation'!J$984,0)</f>
        <v>12713093.747126902</v>
      </c>
      <c r="N254" s="166">
        <f>VLOOKUP($D254,'R_E_P allocation'!$A$3:$T$984,'R_E_P allocation'!K$984,0)</f>
        <v>14825648.315206846</v>
      </c>
      <c r="O254" s="166">
        <f>VLOOKUP($D254,'R_E_P allocation'!$A$3:$T$984,'R_E_P allocation'!L$984,0)</f>
        <v>13057711.587282959</v>
      </c>
      <c r="P254" s="166">
        <f>VLOOKUP($D254,'R_E_P allocation'!$A$3:$T$984,'R_E_P allocation'!M$984,0)</f>
        <v>14195422.539031042</v>
      </c>
      <c r="Q254" s="166">
        <f>VLOOKUP($D254,'R_E_P allocation'!$A$3:$T$984,'R_E_P allocation'!N$984,0)</f>
        <v>11561220.418386105</v>
      </c>
      <c r="R254" s="166">
        <f>VLOOKUP($D254,'R_E_P allocation'!$A$3:$T$984,'R_E_P allocation'!O$984,0)</f>
        <v>10588737.198219696</v>
      </c>
      <c r="S254" s="166">
        <f>VLOOKUP($D254,'R_E_P allocation'!$A$3:$T$984,'R_E_P allocation'!P$984,0)</f>
        <v>162867.33541621914</v>
      </c>
      <c r="T254" s="166">
        <f>VLOOKUP($D254,'R_E_P allocation'!$A$3:$T$984,'R_E_P allocation'!Q$984,0)</f>
        <v>262003.97436522209</v>
      </c>
      <c r="U254" s="166">
        <f>VLOOKUP($D254,'R_E_P allocation'!$A$3:$T$984,'R_E_P allocation'!R$984,0)</f>
        <v>323374.27466698585</v>
      </c>
      <c r="V254" s="166">
        <f>VLOOKUP($D254,'R_E_P allocation'!$A$3:$T$984,'R_E_P allocation'!S$984,0)</f>
        <v>-33045.546316334316</v>
      </c>
      <c r="W254" s="166">
        <f>VLOOKUP($D254,'R_E_P allocation'!$A$3:$T$984,'R_E_P allocation'!T$984,0)</f>
        <v>252562.38970341228</v>
      </c>
      <c r="X254" s="163">
        <v>110293</v>
      </c>
      <c r="Y254" s="162" t="s">
        <v>294</v>
      </c>
      <c r="Z254" s="162" t="s">
        <v>365</v>
      </c>
      <c r="AA254" s="162" t="s">
        <v>386</v>
      </c>
    </row>
    <row r="255" spans="1:27" ht="16.5" thickTop="1" thickBot="1">
      <c r="A255" s="161">
        <v>254</v>
      </c>
      <c r="B255" s="162" t="s">
        <v>7</v>
      </c>
      <c r="C255" s="163">
        <v>11</v>
      </c>
      <c r="D255" s="162" t="s">
        <v>387</v>
      </c>
      <c r="E255" s="162" t="str">
        <f>VLOOKUP(Table12[[#This Row],[BRANCH NAME]],'Branch Address-2'!$B$2:$D$981,2,0)</f>
        <v>Satrujitpur Sadar Magura</v>
      </c>
      <c r="F255" s="162" t="str">
        <f>VLOOKUP(Table12[[#This Row],[BRANCH NAME]],'Branch Address-2'!$B$2:$D$981,3,0)</f>
        <v>22.853974424085397, 89.5287398819484</v>
      </c>
      <c r="G255" s="164">
        <f>VLOOKUP(FINAL_DATASET!$D255,'R_E_P allocation'!$A$3:$D$983,4,0)</f>
        <v>51165.24</v>
      </c>
      <c r="H255" s="165">
        <f>VLOOKUP(FINAL_DATASET!$D255,'R_E_P allocation'!$A$3:$E$983,5,0)</f>
        <v>2.9621320967997086E-3</v>
      </c>
      <c r="I255" s="166">
        <f>VLOOKUP(FINAL_DATASET!$D255,'R_E_P allocation'!$A$3:$F$983,6,0)</f>
        <v>34319383.376872316</v>
      </c>
      <c r="J255" s="166">
        <f>VLOOKUP(FINAL_DATASET!$D255,'R_E_P allocation'!$A$3:$G$983,7,0)</f>
        <v>28902792.353659093</v>
      </c>
      <c r="K255" s="166">
        <f>VLOOKUP(FINAL_DATASET!$D255,'R_E_P allocation'!$A$3:$T$984,8,0)</f>
        <v>28593763.388784811</v>
      </c>
      <c r="L255" s="166">
        <f>VLOOKUP(FINAL_DATASET!$D255,'R_E_P allocation'!$A$3:$T$984,9,0)</f>
        <v>23863903.398625571</v>
      </c>
      <c r="M255" s="166">
        <f>VLOOKUP($D255,'R_E_P allocation'!$A$3:$T$984,'R_E_P allocation'!J$984,0)</f>
        <v>23117083.400179371</v>
      </c>
      <c r="N255" s="166">
        <f>VLOOKUP($D255,'R_E_P allocation'!$A$3:$T$984,'R_E_P allocation'!K$984,0)</f>
        <v>26958485.116325036</v>
      </c>
      <c r="O255" s="166">
        <f>VLOOKUP($D255,'R_E_P allocation'!$A$3:$T$984,'R_E_P allocation'!L$984,0)</f>
        <v>23743725.467841122</v>
      </c>
      <c r="P255" s="166">
        <f>VLOOKUP($D255,'R_E_P allocation'!$A$3:$T$984,'R_E_P allocation'!M$984,0)</f>
        <v>25812502.704916216</v>
      </c>
      <c r="Q255" s="166">
        <f>VLOOKUP($D255,'R_E_P allocation'!$A$3:$T$984,'R_E_P allocation'!N$984,0)</f>
        <v>21022553.749364756</v>
      </c>
      <c r="R255" s="166">
        <f>VLOOKUP($D255,'R_E_P allocation'!$A$3:$T$984,'R_E_P allocation'!O$984,0)</f>
        <v>19254221.339250773</v>
      </c>
      <c r="S255" s="166">
        <f>VLOOKUP($D255,'R_E_P allocation'!$A$3:$T$984,'R_E_P allocation'!P$984,0)</f>
        <v>296152.75800452591</v>
      </c>
      <c r="T255" s="166">
        <f>VLOOKUP($D255,'R_E_P allocation'!$A$3:$T$984,'R_E_P allocation'!Q$984,0)</f>
        <v>476419.65418119391</v>
      </c>
      <c r="U255" s="166">
        <f>VLOOKUP($D255,'R_E_P allocation'!$A$3:$T$984,'R_E_P allocation'!R$984,0)</f>
        <v>588013.44705246459</v>
      </c>
      <c r="V255" s="166">
        <f>VLOOKUP($D255,'R_E_P allocation'!$A$3:$T$984,'R_E_P allocation'!S$984,0)</f>
        <v>-60088.96539222265</v>
      </c>
      <c r="W255" s="166">
        <f>VLOOKUP($D255,'R_E_P allocation'!$A$3:$T$984,'R_E_P allocation'!T$984,0)</f>
        <v>459251.37835484458</v>
      </c>
      <c r="X255" s="163">
        <v>110294</v>
      </c>
      <c r="Y255" s="162" t="s">
        <v>294</v>
      </c>
      <c r="Z255" s="162" t="s">
        <v>304</v>
      </c>
      <c r="AA255" s="162" t="s">
        <v>388</v>
      </c>
    </row>
    <row r="256" spans="1:27" ht="16.5" thickTop="1" thickBot="1">
      <c r="A256" s="161">
        <v>255</v>
      </c>
      <c r="B256" s="162" t="s">
        <v>7</v>
      </c>
      <c r="C256" s="163">
        <v>11</v>
      </c>
      <c r="D256" s="162" t="s">
        <v>389</v>
      </c>
      <c r="E256" s="162" t="str">
        <f>VLOOKUP(Table12[[#This Row],[BRANCH NAME]],'Branch Address-2'!$B$2:$D$981,2,0)</f>
        <v>Ambari Bazar, Duara Bazar, Sunamganj 8710</v>
      </c>
      <c r="F256" s="162" t="str">
        <f>VLOOKUP(Table12[[#This Row],[BRANCH NAME]],'Branch Address-2'!$B$2:$D$981,3,0)</f>
        <v>25.069975461003764, 91.47500396569333</v>
      </c>
      <c r="G256" s="164">
        <f>VLOOKUP(FINAL_DATASET!$D256,'R_E_P allocation'!$A$3:$D$983,4,0)</f>
        <v>125653</v>
      </c>
      <c r="H256" s="165">
        <f>VLOOKUP(FINAL_DATASET!$D256,'R_E_P allocation'!$A$3:$E$983,5,0)</f>
        <v>1.6299131898477894E-2</v>
      </c>
      <c r="I256" s="166">
        <f>VLOOKUP(FINAL_DATASET!$D256,'R_E_P allocation'!$A$3:$F$983,6,0)</f>
        <v>83782194.853004515</v>
      </c>
      <c r="J256" s="166">
        <f>VLOOKUP(FINAL_DATASET!$D256,'R_E_P allocation'!$A$3:$G$983,7,0)</f>
        <v>70558941.988510802</v>
      </c>
      <c r="K256" s="166">
        <f>VLOOKUP(FINAL_DATASET!$D256,'R_E_P allocation'!$A$3:$T$984,8,0)</f>
        <v>69804525.026352674</v>
      </c>
      <c r="L256" s="166">
        <f>VLOOKUP(FINAL_DATASET!$D256,'R_E_P allocation'!$A$3:$T$984,9,0)</f>
        <v>58257754.299988128</v>
      </c>
      <c r="M256" s="166">
        <f>VLOOKUP($D256,'R_E_P allocation'!$A$3:$T$984,'R_E_P allocation'!J$984,0)</f>
        <v>56434579.974772669</v>
      </c>
      <c r="N256" s="166">
        <f>VLOOKUP($D256,'R_E_P allocation'!$A$3:$T$984,'R_E_P allocation'!K$984,0)</f>
        <v>65812401.934932627</v>
      </c>
      <c r="O256" s="166">
        <f>VLOOKUP($D256,'R_E_P allocation'!$A$3:$T$984,'R_E_P allocation'!L$984,0)</f>
        <v>57964369.925815523</v>
      </c>
      <c r="P256" s="166">
        <f>VLOOKUP($D256,'R_E_P allocation'!$A$3:$T$984,'R_E_P allocation'!M$984,0)</f>
        <v>63014772.366929598</v>
      </c>
      <c r="Q256" s="166">
        <f>VLOOKUP($D256,'R_E_P allocation'!$A$3:$T$984,'R_E_P allocation'!N$984,0)</f>
        <v>51321309.453478746</v>
      </c>
      <c r="R256" s="166">
        <f>VLOOKUP($D256,'R_E_P allocation'!$A$3:$T$984,'R_E_P allocation'!O$984,0)</f>
        <v>47004367.947796173</v>
      </c>
      <c r="S256" s="166">
        <f>VLOOKUP($D256,'R_E_P allocation'!$A$3:$T$984,'R_E_P allocation'!P$984,0)</f>
        <v>722982.92206819786</v>
      </c>
      <c r="T256" s="166">
        <f>VLOOKUP($D256,'R_E_P allocation'!$A$3:$T$984,'R_E_P allocation'!Q$984,0)</f>
        <v>1163059.483327101</v>
      </c>
      <c r="U256" s="166">
        <f>VLOOKUP($D256,'R_E_P allocation'!$A$3:$T$984,'R_E_P allocation'!R$984,0)</f>
        <v>1435487.8307730888</v>
      </c>
      <c r="V256" s="166">
        <f>VLOOKUP($D256,'R_E_P allocation'!$A$3:$T$984,'R_E_P allocation'!S$984,0)</f>
        <v>-146692.18708630104</v>
      </c>
      <c r="W256" s="166">
        <f>VLOOKUP($D256,'R_E_P allocation'!$A$3:$T$984,'R_E_P allocation'!T$984,0)</f>
        <v>1121147.4298738723</v>
      </c>
      <c r="X256" s="163">
        <v>110296</v>
      </c>
      <c r="Y256" s="162" t="s">
        <v>268</v>
      </c>
      <c r="Z256" s="162" t="s">
        <v>390</v>
      </c>
      <c r="AA256" s="162" t="s">
        <v>391</v>
      </c>
    </row>
    <row r="257" spans="1:27" ht="16.5" thickTop="1" thickBot="1">
      <c r="A257" s="161">
        <v>256</v>
      </c>
      <c r="B257" s="162" t="s">
        <v>7</v>
      </c>
      <c r="C257" s="163">
        <v>11</v>
      </c>
      <c r="D257" s="162" t="s">
        <v>392</v>
      </c>
      <c r="E257" s="162" t="str">
        <f>VLOOKUP(Table12[[#This Row],[BRANCH NAME]],'Branch Address-2'!$B$2:$D$981,2,0)</f>
        <v>Chhatak Bazar, Sunamganj 3080</v>
      </c>
      <c r="F257" s="162" t="str">
        <f>VLOOKUP(Table12[[#This Row],[BRANCH NAME]],'Branch Address-2'!$B$2:$D$981,3,0)</f>
        <v>25.050400230059545, 91.66298592245046</v>
      </c>
      <c r="G257" s="164">
        <f>VLOOKUP(FINAL_DATASET!$D257,'R_E_P allocation'!$A$3:$D$983,4,0)</f>
        <v>397642</v>
      </c>
      <c r="H257" s="165">
        <f>VLOOKUP(FINAL_DATASET!$D257,'R_E_P allocation'!$A$3:$E$983,5,0)</f>
        <v>5.1580299765023895E-2</v>
      </c>
      <c r="I257" s="166">
        <f>VLOOKUP(FINAL_DATASET!$D257,'R_E_P allocation'!$A$3:$F$983,6,0)</f>
        <v>265137478.0207271</v>
      </c>
      <c r="J257" s="166">
        <f>VLOOKUP(FINAL_DATASET!$D257,'R_E_P allocation'!$A$3:$G$983,7,0)</f>
        <v>223291117.68278843</v>
      </c>
      <c r="K257" s="166">
        <f>VLOOKUP(FINAL_DATASET!$D257,'R_E_P allocation'!$A$3:$T$984,8,0)</f>
        <v>220903686.66509303</v>
      </c>
      <c r="L257" s="166">
        <f>VLOOKUP(FINAL_DATASET!$D257,'R_E_P allocation'!$A$3:$T$984,9,0)</f>
        <v>184362728.5886997</v>
      </c>
      <c r="M257" s="166">
        <f>VLOOKUP($D257,'R_E_P allocation'!$A$3:$T$984,'R_E_P allocation'!J$984,0)</f>
        <v>178593103.62926915</v>
      </c>
      <c r="N257" s="166">
        <f>VLOOKUP($D257,'R_E_P allocation'!$A$3:$T$984,'R_E_P allocation'!K$984,0)</f>
        <v>208270197.52978823</v>
      </c>
      <c r="O257" s="166">
        <f>VLOOKUP($D257,'R_E_P allocation'!$A$3:$T$984,'R_E_P allocation'!L$984,0)</f>
        <v>183434283.19292927</v>
      </c>
      <c r="P257" s="166">
        <f>VLOOKUP($D257,'R_E_P allocation'!$A$3:$T$984,'R_E_P allocation'!M$984,0)</f>
        <v>199416807.50583449</v>
      </c>
      <c r="Q257" s="166">
        <f>VLOOKUP($D257,'R_E_P allocation'!$A$3:$T$984,'R_E_P allocation'!N$984,0)</f>
        <v>162411626.73155594</v>
      </c>
      <c r="R257" s="166">
        <f>VLOOKUP($D257,'R_E_P allocation'!$A$3:$T$984,'R_E_P allocation'!O$984,0)</f>
        <v>148750215.90807673</v>
      </c>
      <c r="S257" s="166">
        <f>VLOOKUP($D257,'R_E_P allocation'!$A$3:$T$984,'R_E_P allocation'!P$984,0)</f>
        <v>2287954.7252914165</v>
      </c>
      <c r="T257" s="166">
        <f>VLOOKUP($D257,'R_E_P allocation'!$A$3:$T$984,'R_E_P allocation'!Q$984,0)</f>
        <v>3680622.8189470619</v>
      </c>
      <c r="U257" s="166">
        <f>VLOOKUP($D257,'R_E_P allocation'!$A$3:$T$984,'R_E_P allocation'!R$984,0)</f>
        <v>4542750.6864481755</v>
      </c>
      <c r="V257" s="166">
        <f>VLOOKUP($D257,'R_E_P allocation'!$A$3:$T$984,'R_E_P allocation'!S$984,0)</f>
        <v>-464222.69788521505</v>
      </c>
      <c r="W257" s="166">
        <f>VLOOKUP($D257,'R_E_P allocation'!$A$3:$T$984,'R_E_P allocation'!T$984,0)</f>
        <v>3547987.7624084293</v>
      </c>
      <c r="X257" s="163">
        <v>110297</v>
      </c>
      <c r="Y257" s="162" t="s">
        <v>268</v>
      </c>
      <c r="Z257" s="162" t="s">
        <v>390</v>
      </c>
      <c r="AA257" s="162" t="s">
        <v>393</v>
      </c>
    </row>
    <row r="258" spans="1:27" ht="16.5" thickTop="1" thickBot="1">
      <c r="A258" s="161">
        <v>257</v>
      </c>
      <c r="B258" s="162" t="s">
        <v>7</v>
      </c>
      <c r="C258" s="163">
        <v>11</v>
      </c>
      <c r="D258" s="162" t="s">
        <v>394</v>
      </c>
      <c r="E258" s="162" t="str">
        <f>VLOOKUP(Table12[[#This Row],[BRANCH NAME]],'Branch Address-2'!$B$2:$D$981,2,0)</f>
        <v>Dhirai Chandpur, Derai, Sunamganj 3040</v>
      </c>
      <c r="F258" s="162" t="str">
        <f>VLOOKUP(Table12[[#This Row],[BRANCH NAME]],'Branch Address-2'!$B$2:$D$981,3,0)</f>
        <v>24.78934414590333, 91.35402201418239</v>
      </c>
      <c r="G258" s="164">
        <f>VLOOKUP(FINAL_DATASET!$D258,'R_E_P allocation'!$A$3:$D$983,4,0)</f>
        <v>243690</v>
      </c>
      <c r="H258" s="165">
        <f>VLOOKUP(FINAL_DATASET!$D258,'R_E_P allocation'!$A$3:$E$983,5,0)</f>
        <v>3.1610351144342581E-2</v>
      </c>
      <c r="I258" s="166">
        <f>VLOOKUP(FINAL_DATASET!$D258,'R_E_P allocation'!$A$3:$F$983,6,0)</f>
        <v>162486236.41081926</v>
      </c>
      <c r="J258" s="166">
        <f>VLOOKUP(FINAL_DATASET!$D258,'R_E_P allocation'!$A$3:$G$983,7,0)</f>
        <v>136841210.10385904</v>
      </c>
      <c r="K258" s="166">
        <f>VLOOKUP(FINAL_DATASET!$D258,'R_E_P allocation'!$A$3:$T$984,8,0)</f>
        <v>135378102.42232087</v>
      </c>
      <c r="L258" s="166">
        <f>VLOOKUP(FINAL_DATASET!$D258,'R_E_P allocation'!$A$3:$T$984,9,0)</f>
        <v>112984426.51877877</v>
      </c>
      <c r="M258" s="166">
        <f>VLOOKUP($D258,'R_E_P allocation'!$A$3:$T$984,'R_E_P allocation'!J$984,0)</f>
        <v>109448582.95506158</v>
      </c>
      <c r="N258" s="166">
        <f>VLOOKUP($D258,'R_E_P allocation'!$A$3:$T$984,'R_E_P allocation'!K$984,0)</f>
        <v>127635824.27418153</v>
      </c>
      <c r="O258" s="166">
        <f>VLOOKUP($D258,'R_E_P allocation'!$A$3:$T$984,'R_E_P allocation'!L$984,0)</f>
        <v>112415440.1981806</v>
      </c>
      <c r="P258" s="166">
        <f>VLOOKUP($D258,'R_E_P allocation'!$A$3:$T$984,'R_E_P allocation'!M$984,0)</f>
        <v>122210133.2884776</v>
      </c>
      <c r="Q258" s="166">
        <f>VLOOKUP($D258,'R_E_P allocation'!$A$3:$T$984,'R_E_P allocation'!N$984,0)</f>
        <v>99531964.224636391</v>
      </c>
      <c r="R258" s="166">
        <f>VLOOKUP($D258,'R_E_P allocation'!$A$3:$T$984,'R_E_P allocation'!O$984,0)</f>
        <v>91159736.935834795</v>
      </c>
      <c r="S258" s="166">
        <f>VLOOKUP($D258,'R_E_P allocation'!$A$3:$T$984,'R_E_P allocation'!P$984,0)</f>
        <v>1402144.8614740528</v>
      </c>
      <c r="T258" s="166">
        <f>VLOOKUP($D258,'R_E_P allocation'!$A$3:$T$984,'R_E_P allocation'!Q$984,0)</f>
        <v>2255624.3423713027</v>
      </c>
      <c r="U258" s="166">
        <f>VLOOKUP($D258,'R_E_P allocation'!$A$3:$T$984,'R_E_P allocation'!R$984,0)</f>
        <v>2783968.7829267429</v>
      </c>
      <c r="V258" s="166">
        <f>VLOOKUP($D258,'R_E_P allocation'!$A$3:$T$984,'R_E_P allocation'!S$984,0)</f>
        <v>-284493.16029908322</v>
      </c>
      <c r="W258" s="166">
        <f>VLOOKUP($D258,'R_E_P allocation'!$A$3:$T$984,'R_E_P allocation'!T$984,0)</f>
        <v>2174340.5822858503</v>
      </c>
      <c r="X258" s="163">
        <v>110298</v>
      </c>
      <c r="Y258" s="162" t="s">
        <v>268</v>
      </c>
      <c r="Z258" s="162" t="s">
        <v>390</v>
      </c>
      <c r="AA258" s="162" t="s">
        <v>394</v>
      </c>
    </row>
    <row r="259" spans="1:27" ht="16.5" thickTop="1" thickBot="1">
      <c r="A259" s="161">
        <v>258</v>
      </c>
      <c r="B259" s="162" t="s">
        <v>7</v>
      </c>
      <c r="C259" s="163">
        <v>11</v>
      </c>
      <c r="D259" s="162" t="s">
        <v>395</v>
      </c>
      <c r="E259" s="162" t="str">
        <f>VLOOKUP(Table12[[#This Row],[BRANCH NAME]],'Branch Address-2'!$B$2:$D$981,2,0)</f>
        <v>Duara Bazar, Sunamganj 3070</v>
      </c>
      <c r="F259" s="162" t="str">
        <f>VLOOKUP(Table12[[#This Row],[BRANCH NAME]],'Branch Address-2'!$B$2:$D$981,3,0)</f>
        <v>25.057931334430062, 91.55564357501896</v>
      </c>
      <c r="G259" s="164">
        <f>VLOOKUP(FINAL_DATASET!$D259,'R_E_P allocation'!$A$3:$D$983,4,0)</f>
        <v>102807</v>
      </c>
      <c r="H259" s="165">
        <f>VLOOKUP(FINAL_DATASET!$D259,'R_E_P allocation'!$A$3:$E$983,5,0)</f>
        <v>1.3335653371481914E-2</v>
      </c>
      <c r="I259" s="166">
        <f>VLOOKUP(FINAL_DATASET!$D259,'R_E_P allocation'!$A$3:$F$983,6,0)</f>
        <v>68549068.51609461</v>
      </c>
      <c r="J259" s="166">
        <f>VLOOKUP(FINAL_DATASET!$D259,'R_E_P allocation'!$A$3:$G$983,7,0)</f>
        <v>57730043.445145205</v>
      </c>
      <c r="K259" s="166">
        <f>VLOOKUP(FINAL_DATASET!$D259,'R_E_P allocation'!$A$3:$T$984,8,0)</f>
        <v>57112793.203379467</v>
      </c>
      <c r="L259" s="166">
        <f>VLOOKUP(FINAL_DATASET!$D259,'R_E_P allocation'!$A$3:$T$984,9,0)</f>
        <v>47665435.336353928</v>
      </c>
      <c r="M259" s="166">
        <f>VLOOKUP($D259,'R_E_P allocation'!$A$3:$T$984,'R_E_P allocation'!J$984,0)</f>
        <v>46173747.252086736</v>
      </c>
      <c r="N259" s="166">
        <f>VLOOKUP($D259,'R_E_P allocation'!$A$3:$T$984,'R_E_P allocation'!K$984,0)</f>
        <v>53846510.674035788</v>
      </c>
      <c r="O259" s="166">
        <f>VLOOKUP($D259,'R_E_P allocation'!$A$3:$T$984,'R_E_P allocation'!L$984,0)</f>
        <v>47425393.575667247</v>
      </c>
      <c r="P259" s="166">
        <f>VLOOKUP($D259,'R_E_P allocation'!$A$3:$T$984,'R_E_P allocation'!M$984,0)</f>
        <v>51557541.027487859</v>
      </c>
      <c r="Q259" s="166">
        <f>VLOOKUP($D259,'R_E_P allocation'!$A$3:$T$984,'R_E_P allocation'!N$984,0)</f>
        <v>41990162.28011898</v>
      </c>
      <c r="R259" s="166">
        <f>VLOOKUP($D259,'R_E_P allocation'!$A$3:$T$984,'R_E_P allocation'!O$984,0)</f>
        <v>38458119.230015054</v>
      </c>
      <c r="S259" s="166">
        <f>VLOOKUP($D259,'R_E_P allocation'!$A$3:$T$984,'R_E_P allocation'!P$984,0)</f>
        <v>591531.48169216199</v>
      </c>
      <c r="T259" s="166">
        <f>VLOOKUP($D259,'R_E_P allocation'!$A$3:$T$984,'R_E_P allocation'!Q$984,0)</f>
        <v>951594.12272217369</v>
      </c>
      <c r="U259" s="166">
        <f>VLOOKUP($D259,'R_E_P allocation'!$A$3:$T$984,'R_E_P allocation'!R$984,0)</f>
        <v>1174490.0433598</v>
      </c>
      <c r="V259" s="166">
        <f>VLOOKUP($D259,'R_E_P allocation'!$A$3:$T$984,'R_E_P allocation'!S$984,0)</f>
        <v>-120020.88034333722</v>
      </c>
      <c r="W259" s="166">
        <f>VLOOKUP($D259,'R_E_P allocation'!$A$3:$T$984,'R_E_P allocation'!T$984,0)</f>
        <v>917302.44262407732</v>
      </c>
      <c r="X259" s="163">
        <v>110299</v>
      </c>
      <c r="Y259" s="162" t="s">
        <v>268</v>
      </c>
      <c r="Z259" s="162" t="s">
        <v>390</v>
      </c>
      <c r="AA259" s="162" t="s">
        <v>391</v>
      </c>
    </row>
    <row r="260" spans="1:27" ht="16.5" thickTop="1" thickBot="1">
      <c r="A260" s="161">
        <v>259</v>
      </c>
      <c r="B260" s="162" t="s">
        <v>7</v>
      </c>
      <c r="C260" s="163">
        <v>11</v>
      </c>
      <c r="D260" s="162" t="s">
        <v>396</v>
      </c>
      <c r="E260" s="162" t="str">
        <f>VLOOKUP(Table12[[#This Row],[BRANCH NAME]],'Branch Address-2'!$B$2:$D$981,2,0)</f>
        <v>39CX+QPJ, Station Rd, Sunamganj</v>
      </c>
      <c r="F260" s="162" t="str">
        <f>VLOOKUP(Table12[[#This Row],[BRANCH NAME]],'Branch Address-2'!$B$2:$D$981,3,0)</f>
        <v>25.072455495854868, 91.39894904754735</v>
      </c>
      <c r="G260" s="164">
        <f>VLOOKUP(FINAL_DATASET!$D260,'R_E_P allocation'!$A$3:$D$983,4,0)</f>
        <v>279019</v>
      </c>
      <c r="H260" s="165">
        <f>VLOOKUP(FINAL_DATASET!$D260,'R_E_P allocation'!$A$3:$E$983,5,0)</f>
        <v>3.619306728197022E-2</v>
      </c>
      <c r="I260" s="166">
        <f>VLOOKUP(FINAL_DATASET!$D260,'R_E_P allocation'!$A$3:$F$983,6,0)</f>
        <v>186042706.70569322</v>
      </c>
      <c r="J260" s="166">
        <f>VLOOKUP(FINAL_DATASET!$D260,'R_E_P allocation'!$A$3:$G$983,7,0)</f>
        <v>156679788.26364908</v>
      </c>
      <c r="K260" s="166">
        <f>VLOOKUP(FINAL_DATASET!$D260,'R_E_P allocation'!$A$3:$T$984,8,0)</f>
        <v>155004566.29231218</v>
      </c>
      <c r="L260" s="166">
        <f>VLOOKUP(FINAL_DATASET!$D260,'R_E_P allocation'!$A$3:$T$984,9,0)</f>
        <v>129364363.34212784</v>
      </c>
      <c r="M260" s="166">
        <f>VLOOKUP($D260,'R_E_P allocation'!$A$3:$T$984,'R_E_P allocation'!J$984,0)</f>
        <v>125315910.24473031</v>
      </c>
      <c r="N260" s="166">
        <f>VLOOKUP($D260,'R_E_P allocation'!$A$3:$T$984,'R_E_P allocation'!K$984,0)</f>
        <v>146139850.02732101</v>
      </c>
      <c r="O260" s="166">
        <f>VLOOKUP($D260,'R_E_P allocation'!$A$3:$T$984,'R_E_P allocation'!L$984,0)</f>
        <v>128712888.13105237</v>
      </c>
      <c r="P260" s="166">
        <f>VLOOKUP($D260,'R_E_P allocation'!$A$3:$T$984,'R_E_P allocation'!M$984,0)</f>
        <v>139927568.55028</v>
      </c>
      <c r="Q260" s="166">
        <f>VLOOKUP($D260,'R_E_P allocation'!$A$3:$T$984,'R_E_P allocation'!N$984,0)</f>
        <v>113961627.99455793</v>
      </c>
      <c r="R260" s="166">
        <f>VLOOKUP($D260,'R_E_P allocation'!$A$3:$T$984,'R_E_P allocation'!O$984,0)</f>
        <v>104375635.60301897</v>
      </c>
      <c r="S260" s="166">
        <f>VLOOKUP($D260,'R_E_P allocation'!$A$3:$T$984,'R_E_P allocation'!P$984,0)</f>
        <v>1605421.055864536</v>
      </c>
      <c r="T260" s="166">
        <f>VLOOKUP($D260,'R_E_P allocation'!$A$3:$T$984,'R_E_P allocation'!Q$984,0)</f>
        <v>2582633.8724777321</v>
      </c>
      <c r="U260" s="166">
        <f>VLOOKUP($D260,'R_E_P allocation'!$A$3:$T$984,'R_E_P allocation'!R$984,0)</f>
        <v>3187575.1399049484</v>
      </c>
      <c r="V260" s="166">
        <f>VLOOKUP($D260,'R_E_P allocation'!$A$3:$T$984,'R_E_P allocation'!S$984,0)</f>
        <v>-325737.60553773196</v>
      </c>
      <c r="W260" s="166">
        <f>VLOOKUP($D260,'R_E_P allocation'!$A$3:$T$984,'R_E_P allocation'!T$984,0)</f>
        <v>2489565.9851812371</v>
      </c>
      <c r="X260" s="163">
        <v>110300</v>
      </c>
      <c r="Y260" s="162" t="s">
        <v>268</v>
      </c>
      <c r="Z260" s="162" t="s">
        <v>390</v>
      </c>
      <c r="AA260" s="162" t="s">
        <v>397</v>
      </c>
    </row>
    <row r="261" spans="1:27" ht="16.5" thickTop="1" thickBot="1">
      <c r="A261" s="161">
        <v>260</v>
      </c>
      <c r="B261" s="162" t="s">
        <v>7</v>
      </c>
      <c r="C261" s="163">
        <v>11</v>
      </c>
      <c r="D261" s="162" t="s">
        <v>398</v>
      </c>
      <c r="E261" s="162" t="str">
        <f>VLOOKUP(Table12[[#This Row],[BRANCH NAME]],'Branch Address-2'!$B$2:$D$981,2,0)</f>
        <v>Trimohoni Bazar, Aminpur, Bera, Pabna</v>
      </c>
      <c r="F261" s="162" t="str">
        <f>VLOOKUP(Table12[[#This Row],[BRANCH NAME]],'Branch Address-2'!$B$2:$D$981,3,0)</f>
        <v>23.887849091640632, 89.62676592738867</v>
      </c>
      <c r="G261" s="164">
        <f>VLOOKUP(FINAL_DATASET!$D261,'R_E_P allocation'!$A$3:$D$983,4,0)</f>
        <v>94506.880000000005</v>
      </c>
      <c r="H261" s="165">
        <f>VLOOKUP(FINAL_DATASET!$D261,'R_E_P allocation'!$A$3:$E$983,5,0)</f>
        <v>5.2167113385482213E-3</v>
      </c>
      <c r="I261" s="166">
        <f>VLOOKUP(FINAL_DATASET!$D261,'R_E_P allocation'!$A$3:$F$983,6,0)</f>
        <v>61292312.615066811</v>
      </c>
      <c r="J261" s="166">
        <f>VLOOKUP(FINAL_DATASET!$D261,'R_E_P allocation'!$A$3:$G$983,7,0)</f>
        <v>51618613.450457714</v>
      </c>
      <c r="K261" s="166">
        <f>VLOOKUP(FINAL_DATASET!$D261,'R_E_P allocation'!$A$3:$T$984,8,0)</f>
        <v>51066706.68353866</v>
      </c>
      <c r="L261" s="166">
        <f>VLOOKUP(FINAL_DATASET!$D261,'R_E_P allocation'!$A$3:$T$984,9,0)</f>
        <v>42619467.000971921</v>
      </c>
      <c r="M261" s="166">
        <f>VLOOKUP($D261,'R_E_P allocation'!$A$3:$T$984,'R_E_P allocation'!J$984,0)</f>
        <v>41285692.314250857</v>
      </c>
      <c r="N261" s="166">
        <f>VLOOKUP($D261,'R_E_P allocation'!$A$3:$T$984,'R_E_P allocation'!K$984,0)</f>
        <v>48146200.041925296</v>
      </c>
      <c r="O261" s="166">
        <f>VLOOKUP($D261,'R_E_P allocation'!$A$3:$T$984,'R_E_P allocation'!L$984,0)</f>
        <v>42404836.591614507</v>
      </c>
      <c r="P261" s="166">
        <f>VLOOKUP($D261,'R_E_P allocation'!$A$3:$T$984,'R_E_P allocation'!M$984,0)</f>
        <v>46099545.781267107</v>
      </c>
      <c r="Q261" s="166">
        <f>VLOOKUP($D261,'R_E_P allocation'!$A$3:$T$984,'R_E_P allocation'!N$984,0)</f>
        <v>37544990.894021668</v>
      </c>
      <c r="R261" s="166">
        <f>VLOOKUP($D261,'R_E_P allocation'!$A$3:$T$984,'R_E_P allocation'!O$984,0)</f>
        <v>34386857.727762595</v>
      </c>
      <c r="S261" s="166">
        <f>VLOOKUP($D261,'R_E_P allocation'!$A$3:$T$984,'R_E_P allocation'!P$984,0)</f>
        <v>528910.65163076669</v>
      </c>
      <c r="T261" s="166">
        <f>VLOOKUP($D261,'R_E_P allocation'!$A$3:$T$984,'R_E_P allocation'!Q$984,0)</f>
        <v>850856.26566688553</v>
      </c>
      <c r="U261" s="166">
        <f>VLOOKUP($D261,'R_E_P allocation'!$A$3:$T$984,'R_E_P allocation'!R$984,0)</f>
        <v>1050155.9314987685</v>
      </c>
      <c r="V261" s="166">
        <f>VLOOKUP($D261,'R_E_P allocation'!$A$3:$T$984,'R_E_P allocation'!S$984,0)</f>
        <v>-107315.20467870629</v>
      </c>
      <c r="W261" s="166">
        <f>VLOOKUP($D261,'R_E_P allocation'!$A$3:$T$984,'R_E_P allocation'!T$984,0)</f>
        <v>820194.77861582651</v>
      </c>
      <c r="X261" s="163">
        <v>110301</v>
      </c>
      <c r="Y261" s="162" t="s">
        <v>399</v>
      </c>
      <c r="Z261" s="162" t="s">
        <v>400</v>
      </c>
      <c r="AA261" s="162" t="s">
        <v>401</v>
      </c>
    </row>
    <row r="262" spans="1:27" ht="16.5" thickTop="1" thickBot="1">
      <c r="A262" s="161">
        <v>261</v>
      </c>
      <c r="B262" s="162" t="s">
        <v>7</v>
      </c>
      <c r="C262" s="163">
        <v>11</v>
      </c>
      <c r="D262" s="162" t="s">
        <v>402</v>
      </c>
      <c r="E262" s="162" t="str">
        <f>VLOOKUP(Table12[[#This Row],[BRANCH NAME]],'Branch Address-2'!$B$2:$D$981,2,0)</f>
        <v>Court Bazar, Rajshahi Sadar, Rajshahi</v>
      </c>
      <c r="F262" s="162" t="str">
        <f>VLOOKUP(Table12[[#This Row],[BRANCH NAME]],'Branch Address-2'!$B$2:$D$981,3,0)</f>
        <v>24.417558726502815, 88.56668279105695</v>
      </c>
      <c r="G262" s="164">
        <f>VLOOKUP(FINAL_DATASET!$D262,'R_E_P allocation'!$A$3:$D$983,4,0)</f>
        <v>37699.199999999997</v>
      </c>
      <c r="H262" s="165">
        <f>VLOOKUP(FINAL_DATASET!$D262,'R_E_P allocation'!$A$3:$E$983,5,0)</f>
        <v>2.0809685400067918E-3</v>
      </c>
      <c r="I262" s="166">
        <f>VLOOKUP(FINAL_DATASET!$D262,'R_E_P allocation'!$A$3:$F$983,6,0)</f>
        <v>24449766.532742657</v>
      </c>
      <c r="J262" s="166">
        <f>VLOOKUP(FINAL_DATASET!$D262,'R_E_P allocation'!$A$3:$G$983,7,0)</f>
        <v>20590886.422147203</v>
      </c>
      <c r="K262" s="166">
        <f>VLOOKUP(FINAL_DATASET!$D262,'R_E_P allocation'!$A$3:$T$984,8,0)</f>
        <v>20370728.444363631</v>
      </c>
      <c r="L262" s="166">
        <f>VLOOKUP(FINAL_DATASET!$D262,'R_E_P allocation'!$A$3:$T$984,9,0)</f>
        <v>17001088.284398347</v>
      </c>
      <c r="M262" s="166">
        <f>VLOOKUP($D262,'R_E_P allocation'!$A$3:$T$984,'R_E_P allocation'!J$984,0)</f>
        <v>16469039.838088037</v>
      </c>
      <c r="N262" s="166">
        <f>VLOOKUP($D262,'R_E_P allocation'!$A$3:$T$984,'R_E_P allocation'!K$984,0)</f>
        <v>19205725.811925542</v>
      </c>
      <c r="O262" s="166">
        <f>VLOOKUP($D262,'R_E_P allocation'!$A$3:$T$984,'R_E_P allocation'!L$984,0)</f>
        <v>16915471.293038066</v>
      </c>
      <c r="P262" s="166">
        <f>VLOOKUP($D262,'R_E_P allocation'!$A$3:$T$984,'R_E_P allocation'!M$984,0)</f>
        <v>18389306.644311447</v>
      </c>
      <c r="Q262" s="166">
        <f>VLOOKUP($D262,'R_E_P allocation'!$A$3:$T$984,'R_E_P allocation'!N$984,0)</f>
        <v>14976857.988666026</v>
      </c>
      <c r="R262" s="166">
        <f>VLOOKUP($D262,'R_E_P allocation'!$A$3:$T$984,'R_E_P allocation'!O$984,0)</f>
        <v>13717065.115793342</v>
      </c>
      <c r="S262" s="166">
        <f>VLOOKUP($D262,'R_E_P allocation'!$A$3:$T$984,'R_E_P allocation'!P$984,0)</f>
        <v>210984.72870926006</v>
      </c>
      <c r="T262" s="166">
        <f>VLOOKUP($D262,'R_E_P allocation'!$A$3:$T$984,'R_E_P allocation'!Q$984,0)</f>
        <v>339410.21574967925</v>
      </c>
      <c r="U262" s="166">
        <f>VLOOKUP($D262,'R_E_P allocation'!$A$3:$T$984,'R_E_P allocation'!R$984,0)</f>
        <v>418911.70772708155</v>
      </c>
      <c r="V262" s="166">
        <f>VLOOKUP($D262,'R_E_P allocation'!$A$3:$T$984,'R_E_P allocation'!S$984,0)</f>
        <v>-42808.49568013972</v>
      </c>
      <c r="W262" s="166">
        <f>VLOOKUP($D262,'R_E_P allocation'!$A$3:$T$984,'R_E_P allocation'!T$984,0)</f>
        <v>327179.21698392497</v>
      </c>
      <c r="X262" s="163">
        <v>110302</v>
      </c>
      <c r="Y262" s="162" t="s">
        <v>399</v>
      </c>
      <c r="Z262" s="162" t="s">
        <v>399</v>
      </c>
      <c r="AA262" s="162" t="s">
        <v>403</v>
      </c>
    </row>
    <row r="263" spans="1:27" ht="16.5" thickTop="1" thickBot="1">
      <c r="A263" s="161">
        <v>262</v>
      </c>
      <c r="B263" s="162" t="s">
        <v>7</v>
      </c>
      <c r="C263" s="163">
        <v>11</v>
      </c>
      <c r="D263" s="162" t="s">
        <v>404</v>
      </c>
      <c r="E263" s="162" t="str">
        <f>VLOOKUP(Table12[[#This Row],[BRANCH NAME]],'Branch Address-2'!$B$2:$D$981,2,0)</f>
        <v>Joypurhat Girls Cadet College, Joypurhat</v>
      </c>
      <c r="F263" s="162" t="str">
        <f>VLOOKUP(Table12[[#This Row],[BRANCH NAME]],'Branch Address-2'!$B$2:$D$981,3,0)</f>
        <v>25.098231004521853, 89.00714521024607</v>
      </c>
      <c r="G263" s="164">
        <f>VLOOKUP(FINAL_DATASET!$D263,'R_E_P allocation'!$A$3:$D$983,4,0)</f>
        <v>292405.76000000001</v>
      </c>
      <c r="H263" s="165">
        <f>VLOOKUP(FINAL_DATASET!$D263,'R_E_P allocation'!$A$3:$E$983,5,0)</f>
        <v>1.6140586205457316E-2</v>
      </c>
      <c r="I263" s="166">
        <f>VLOOKUP(FINAL_DATASET!$D263,'R_E_P allocation'!$A$3:$F$983,6,0)</f>
        <v>189639370.7248213</v>
      </c>
      <c r="J263" s="166">
        <f>VLOOKUP(FINAL_DATASET!$D263,'R_E_P allocation'!$A$3:$G$983,7,0)</f>
        <v>159708794.70497081</v>
      </c>
      <c r="K263" s="166">
        <f>VLOOKUP(FINAL_DATASET!$D263,'R_E_P allocation'!$A$3:$T$984,8,0)</f>
        <v>158001186.56437713</v>
      </c>
      <c r="L263" s="166">
        <f>VLOOKUP(FINAL_DATASET!$D263,'R_E_P allocation'!$A$3:$T$984,9,0)</f>
        <v>131865295.3014015</v>
      </c>
      <c r="M263" s="166">
        <f>VLOOKUP($D263,'R_E_P allocation'!$A$3:$T$984,'R_E_P allocation'!J$984,0)</f>
        <v>127738575.62830009</v>
      </c>
      <c r="N263" s="166">
        <f>VLOOKUP($D263,'R_E_P allocation'!$A$3:$T$984,'R_E_P allocation'!K$984,0)</f>
        <v>148965093.48706886</v>
      </c>
      <c r="O263" s="166">
        <f>VLOOKUP($D263,'R_E_P allocation'!$A$3:$T$984,'R_E_P allocation'!L$984,0)</f>
        <v>131201225.46894839</v>
      </c>
      <c r="P263" s="166">
        <f>VLOOKUP($D263,'R_E_P allocation'!$A$3:$T$984,'R_E_P allocation'!M$984,0)</f>
        <v>142632713.29903391</v>
      </c>
      <c r="Q263" s="166">
        <f>VLOOKUP($D263,'R_E_P allocation'!$A$3:$T$984,'R_E_P allocation'!N$984,0)</f>
        <v>116164787.11983176</v>
      </c>
      <c r="R263" s="166">
        <f>VLOOKUP($D263,'R_E_P allocation'!$A$3:$T$984,'R_E_P allocation'!O$984,0)</f>
        <v>106393473.87087898</v>
      </c>
      <c r="S263" s="166">
        <f>VLOOKUP($D263,'R_E_P allocation'!$A$3:$T$984,'R_E_P allocation'!P$984,0)</f>
        <v>1636457.8014022848</v>
      </c>
      <c r="T263" s="166">
        <f>VLOOKUP($D263,'R_E_P allocation'!$A$3:$T$984,'R_E_P allocation'!Q$984,0)</f>
        <v>2632562.5500819366</v>
      </c>
      <c r="U263" s="166">
        <f>VLOOKUP($D263,'R_E_P allocation'!$A$3:$T$984,'R_E_P allocation'!R$984,0)</f>
        <v>3249198.8230741019</v>
      </c>
      <c r="V263" s="166">
        <f>VLOOKUP($D263,'R_E_P allocation'!$A$3:$T$984,'R_E_P allocation'!S$984,0)</f>
        <v>-332034.91622655053</v>
      </c>
      <c r="W263" s="166">
        <f>VLOOKUP($D263,'R_E_P allocation'!$A$3:$T$984,'R_E_P allocation'!T$984,0)</f>
        <v>2537695.4311600649</v>
      </c>
      <c r="X263" s="163">
        <v>110303</v>
      </c>
      <c r="Y263" s="162" t="s">
        <v>399</v>
      </c>
      <c r="Z263" s="162" t="s">
        <v>405</v>
      </c>
      <c r="AA263" s="162" t="s">
        <v>405</v>
      </c>
    </row>
    <row r="264" spans="1:27" ht="16.5" thickTop="1" thickBot="1">
      <c r="A264" s="161">
        <v>263</v>
      </c>
      <c r="B264" s="162" t="s">
        <v>7</v>
      </c>
      <c r="C264" s="163">
        <v>11</v>
      </c>
      <c r="D264" s="162" t="s">
        <v>406</v>
      </c>
      <c r="E264" s="162" t="str">
        <f>VLOOKUP(Table12[[#This Row],[BRANCH NAME]],'Branch Address-2'!$B$2:$D$981,2,0)</f>
        <v>Chanchkair Bazar, Natore</v>
      </c>
      <c r="F264" s="162" t="str">
        <f>VLOOKUP(Table12[[#This Row],[BRANCH NAME]],'Branch Address-2'!$B$2:$D$981,3,0)</f>
        <v>24.374378328211304, 89.24668054936645</v>
      </c>
      <c r="G264" s="164">
        <f>VLOOKUP(FINAL_DATASET!$D264,'R_E_P allocation'!$A$3:$D$983,4,0)</f>
        <v>96654.6</v>
      </c>
      <c r="H264" s="165">
        <f>VLOOKUP(FINAL_DATASET!$D264,'R_E_P allocation'!$A$3:$E$983,5,0)</f>
        <v>5.3352639272700878E-3</v>
      </c>
      <c r="I264" s="166">
        <f>VLOOKUP(FINAL_DATASET!$D264,'R_E_P allocation'!$A$3:$F$983,6,0)</f>
        <v>62685213.593806468</v>
      </c>
      <c r="J264" s="166">
        <f>VLOOKUP(FINAL_DATASET!$D264,'R_E_P allocation'!$A$3:$G$983,7,0)</f>
        <v>52791674.379776485</v>
      </c>
      <c r="K264" s="166">
        <f>VLOOKUP(FINAL_DATASET!$D264,'R_E_P allocation'!$A$3:$T$984,8,0)</f>
        <v>52227225.23285877</v>
      </c>
      <c r="L264" s="166">
        <f>VLOOKUP(FINAL_DATASET!$D264,'R_E_P allocation'!$A$3:$T$984,9,0)</f>
        <v>43588017.456423707</v>
      </c>
      <c r="M264" s="166">
        <f>VLOOKUP($D264,'R_E_P allocation'!$A$3:$T$984,'R_E_P allocation'!J$984,0)</f>
        <v>42223932.018039227</v>
      </c>
      <c r="N264" s="166">
        <f>VLOOKUP($D264,'R_E_P allocation'!$A$3:$T$984,'R_E_P allocation'!K$984,0)</f>
        <v>49240348.497085847</v>
      </c>
      <c r="O264" s="166">
        <f>VLOOKUP($D264,'R_E_P allocation'!$A$3:$T$984,'R_E_P allocation'!L$984,0)</f>
        <v>43368509.454844594</v>
      </c>
      <c r="P264" s="166">
        <f>VLOOKUP($D264,'R_E_P allocation'!$A$3:$T$984,'R_E_P allocation'!M$984,0)</f>
        <v>47147182.910599314</v>
      </c>
      <c r="Q264" s="166">
        <f>VLOOKUP($D264,'R_E_P allocation'!$A$3:$T$984,'R_E_P allocation'!N$984,0)</f>
        <v>38398221.133374698</v>
      </c>
      <c r="R264" s="166">
        <f>VLOOKUP($D264,'R_E_P allocation'!$A$3:$T$984,'R_E_P allocation'!O$984,0)</f>
        <v>35168317.681567758</v>
      </c>
      <c r="S264" s="166">
        <f>VLOOKUP($D264,'R_E_P allocation'!$A$3:$T$984,'R_E_P allocation'!P$984,0)</f>
        <v>540930.43246281217</v>
      </c>
      <c r="T264" s="166">
        <f>VLOOKUP($D264,'R_E_P allocation'!$A$3:$T$984,'R_E_P allocation'!Q$984,0)</f>
        <v>870192.43483148061</v>
      </c>
      <c r="U264" s="166">
        <f>VLOOKUP($D264,'R_E_P allocation'!$A$3:$T$984,'R_E_P allocation'!R$984,0)</f>
        <v>1074021.2934406563</v>
      </c>
      <c r="V264" s="166">
        <f>VLOOKUP($D264,'R_E_P allocation'!$A$3:$T$984,'R_E_P allocation'!S$984,0)</f>
        <v>-109754.00078955611</v>
      </c>
      <c r="W264" s="166">
        <f>VLOOKUP($D264,'R_E_P allocation'!$A$3:$T$984,'R_E_P allocation'!T$984,0)</f>
        <v>838834.1488916073</v>
      </c>
      <c r="X264" s="163">
        <v>110304</v>
      </c>
      <c r="Y264" s="162" t="s">
        <v>399</v>
      </c>
      <c r="Z264" s="162" t="s">
        <v>407</v>
      </c>
      <c r="AA264" s="162" t="s">
        <v>408</v>
      </c>
    </row>
    <row r="265" spans="1:27" ht="16.5" thickTop="1" thickBot="1">
      <c r="A265" s="161">
        <v>264</v>
      </c>
      <c r="B265" s="162" t="s">
        <v>7</v>
      </c>
      <c r="C265" s="163">
        <v>11</v>
      </c>
      <c r="D265" s="162" t="s">
        <v>409</v>
      </c>
      <c r="E265" s="162" t="str">
        <f>VLOOKUP(Table12[[#This Row],[BRANCH NAME]],'Branch Address-2'!$B$2:$D$981,2,0)</f>
        <v>Sujanagar, Pabna 6660</v>
      </c>
      <c r="F265" s="162" t="str">
        <f>VLOOKUP(Table12[[#This Row],[BRANCH NAME]],'Branch Address-2'!$B$2:$D$981,3,0)</f>
        <v>23.941047322882056, 89.40656751022101</v>
      </c>
      <c r="G265" s="164">
        <f>VLOOKUP(FINAL_DATASET!$D265,'R_E_P allocation'!$A$3:$D$983,4,0)</f>
        <v>88990.720000000001</v>
      </c>
      <c r="H265" s="165">
        <f>VLOOKUP(FINAL_DATASET!$D265,'R_E_P allocation'!$A$3:$E$983,5,0)</f>
        <v>4.9122233010926815E-3</v>
      </c>
      <c r="I265" s="166">
        <f>VLOOKUP(FINAL_DATASET!$D265,'R_E_P allocation'!$A$3:$F$983,6,0)</f>
        <v>57714814.308544286</v>
      </c>
      <c r="J265" s="166">
        <f>VLOOKUP(FINAL_DATASET!$D265,'R_E_P allocation'!$A$3:$G$983,7,0)</f>
        <v>48605747.818126217</v>
      </c>
      <c r="K265" s="166">
        <f>VLOOKUP(FINAL_DATASET!$D265,'R_E_P allocation'!$A$3:$T$984,8,0)</f>
        <v>48086054.64276164</v>
      </c>
      <c r="L265" s="166">
        <f>VLOOKUP(FINAL_DATASET!$D265,'R_E_P allocation'!$A$3:$T$984,9,0)</f>
        <v>40131861.875375971</v>
      </c>
      <c r="M265" s="166">
        <f>VLOOKUP($D265,'R_E_P allocation'!$A$3:$T$984,'R_E_P allocation'!J$984,0)</f>
        <v>38875936.70157823</v>
      </c>
      <c r="N265" s="166">
        <f>VLOOKUP($D265,'R_E_P allocation'!$A$3:$T$984,'R_E_P allocation'!K$984,0)</f>
        <v>45336011.589790732</v>
      </c>
      <c r="O265" s="166">
        <f>VLOOKUP($D265,'R_E_P allocation'!$A$3:$T$984,'R_E_P allocation'!L$984,0)</f>
        <v>39929758.973845296</v>
      </c>
      <c r="P265" s="166">
        <f>VLOOKUP($D265,'R_E_P allocation'!$A$3:$T$984,'R_E_P allocation'!M$984,0)</f>
        <v>43408816.064480409</v>
      </c>
      <c r="Q265" s="166">
        <f>VLOOKUP($D265,'R_E_P allocation'!$A$3:$T$984,'R_E_P allocation'!N$984,0)</f>
        <v>35353571.846329406</v>
      </c>
      <c r="R265" s="166">
        <f>VLOOKUP($D265,'R_E_P allocation'!$A$3:$T$984,'R_E_P allocation'!O$984,0)</f>
        <v>32379772.009520967</v>
      </c>
      <c r="S265" s="166">
        <f>VLOOKUP($D265,'R_E_P allocation'!$A$3:$T$984,'R_E_P allocation'!P$984,0)</f>
        <v>498039.29305772332</v>
      </c>
      <c r="T265" s="166">
        <f>VLOOKUP($D265,'R_E_P allocation'!$A$3:$T$984,'R_E_P allocation'!Q$984,0)</f>
        <v>801193.64535372891</v>
      </c>
      <c r="U265" s="166">
        <f>VLOOKUP($D265,'R_E_P allocation'!$A$3:$T$984,'R_E_P allocation'!R$984,0)</f>
        <v>988860.62534649414</v>
      </c>
      <c r="V265" s="166">
        <f>VLOOKUP($D265,'R_E_P allocation'!$A$3:$T$984,'R_E_P allocation'!S$984,0)</f>
        <v>-101051.45076533518</v>
      </c>
      <c r="W265" s="166">
        <f>VLOOKUP($D265,'R_E_P allocation'!$A$3:$T$984,'R_E_P allocation'!T$984,0)</f>
        <v>772321.80227791879</v>
      </c>
      <c r="X265" s="163">
        <v>110305</v>
      </c>
      <c r="Y265" s="162" t="s">
        <v>399</v>
      </c>
      <c r="Z265" s="162" t="s">
        <v>400</v>
      </c>
      <c r="AA265" s="162" t="s">
        <v>410</v>
      </c>
    </row>
    <row r="266" spans="1:27" ht="16.5" thickTop="1" thickBot="1">
      <c r="A266" s="161">
        <v>265</v>
      </c>
      <c r="B266" s="162" t="s">
        <v>7</v>
      </c>
      <c r="C266" s="163">
        <v>11</v>
      </c>
      <c r="D266" s="162" t="s">
        <v>57</v>
      </c>
      <c r="E266" s="162" t="str">
        <f>VLOOKUP(Table12[[#This Row],[BRANCH NAME]],'Branch Address-2'!$B$2:$D$981,2,0)</f>
        <v>JM Sengupta Road, Chandpur 3600</v>
      </c>
      <c r="F266" s="162" t="str">
        <f>VLOOKUP(Table12[[#This Row],[BRANCH NAME]],'Branch Address-2'!$B$2:$D$981,3,0)</f>
        <v>23.218634396514812, 90.66538375438712</v>
      </c>
      <c r="G266" s="164">
        <f>VLOOKUP(FINAL_DATASET!$D266,'R_E_P allocation'!$A$3:$D$983,4,0)</f>
        <v>65228.66</v>
      </c>
      <c r="H266" s="165">
        <f>VLOOKUP(FINAL_DATASET!$D266,'R_E_P allocation'!$A$3:$E$983,5,0)</f>
        <v>2.2970618645820839E-3</v>
      </c>
      <c r="I266" s="166">
        <f>VLOOKUP(FINAL_DATASET!$D266,'R_E_P allocation'!$A$3:$F$983,6,0)</f>
        <v>36359770.345147736</v>
      </c>
      <c r="J266" s="166">
        <f>VLOOKUP(FINAL_DATASET!$D266,'R_E_P allocation'!$A$3:$G$983,7,0)</f>
        <v>30621147.261658937</v>
      </c>
      <c r="K266" s="166">
        <f>VLOOKUP(FINAL_DATASET!$D266,'R_E_P allocation'!$A$3:$T$984,8,0)</f>
        <v>30293745.627735648</v>
      </c>
      <c r="L266" s="166">
        <f>VLOOKUP(FINAL_DATASET!$D266,'R_E_P allocation'!$A$3:$T$984,9,0)</f>
        <v>25282681.730743051</v>
      </c>
      <c r="M266" s="166">
        <f>VLOOKUP($D266,'R_E_P allocation'!$A$3:$T$984,'R_E_P allocation'!J$984,0)</f>
        <v>24491461.115428429</v>
      </c>
      <c r="N266" s="166">
        <f>VLOOKUP($D266,'R_E_P allocation'!$A$3:$T$984,'R_E_P allocation'!K$984,0)</f>
        <v>28561245.314891562</v>
      </c>
      <c r="O266" s="166">
        <f>VLOOKUP($D266,'R_E_P allocation'!$A$3:$T$984,'R_E_P allocation'!L$984,0)</f>
        <v>25155358.873106215</v>
      </c>
      <c r="P266" s="166">
        <f>VLOOKUP($D266,'R_E_P allocation'!$A$3:$T$984,'R_E_P allocation'!M$984,0)</f>
        <v>27347130.922426023</v>
      </c>
      <c r="Q266" s="166">
        <f>VLOOKUP($D266,'R_E_P allocation'!$A$3:$T$984,'R_E_P allocation'!N$984,0)</f>
        <v>22272405.596615009</v>
      </c>
      <c r="R266" s="166">
        <f>VLOOKUP($D266,'R_E_P allocation'!$A$3:$T$984,'R_E_P allocation'!O$984,0)</f>
        <v>20398940.691387288</v>
      </c>
      <c r="S266" s="166">
        <f>VLOOKUP($D266,'R_E_P allocation'!$A$3:$T$984,'R_E_P allocation'!P$984,0)</f>
        <v>313759.89917648747</v>
      </c>
      <c r="T266" s="166">
        <f>VLOOKUP($D266,'R_E_P allocation'!$A$3:$T$984,'R_E_P allocation'!Q$984,0)</f>
        <v>504744.18563174072</v>
      </c>
      <c r="U266" s="166">
        <f>VLOOKUP($D266,'R_E_P allocation'!$A$3:$T$984,'R_E_P allocation'!R$984,0)</f>
        <v>622972.55343737372</v>
      </c>
      <c r="V266" s="166">
        <f>VLOOKUP($D266,'R_E_P allocation'!$A$3:$T$984,'R_E_P allocation'!S$984,0)</f>
        <v>-63661.428818417749</v>
      </c>
      <c r="W266" s="166">
        <f>VLOOKUP($D266,'R_E_P allocation'!$A$3:$T$984,'R_E_P allocation'!T$984,0)</f>
        <v>486555.20596933563</v>
      </c>
      <c r="X266" s="163">
        <v>110306</v>
      </c>
      <c r="Y266" s="162" t="s">
        <v>399</v>
      </c>
      <c r="Z266" s="162" t="s">
        <v>407</v>
      </c>
      <c r="AA266" s="162" t="s">
        <v>411</v>
      </c>
    </row>
    <row r="267" spans="1:27" ht="16.5" thickTop="1" thickBot="1">
      <c r="A267" s="161">
        <v>266</v>
      </c>
      <c r="B267" s="162" t="s">
        <v>7</v>
      </c>
      <c r="C267" s="163">
        <v>11</v>
      </c>
      <c r="D267" s="162" t="s">
        <v>412</v>
      </c>
      <c r="E267" s="162" t="str">
        <f>VLOOKUP(Table12[[#This Row],[BRANCH NAME]],'Branch Address-2'!$B$2:$D$981,2,0)</f>
        <v>N/A</v>
      </c>
      <c r="F267" s="162" t="str">
        <f>VLOOKUP(Table12[[#This Row],[BRANCH NAME]],'Branch Address-2'!$B$2:$D$981,3,0)</f>
        <v>23.755496296395446, 90.41492447689096</v>
      </c>
      <c r="G267" s="164">
        <f>VLOOKUP(FINAL_DATASET!$D267,'R_E_P allocation'!$A$3:$D$983,4,0)</f>
        <v>12541.05</v>
      </c>
      <c r="H267" s="165">
        <f>VLOOKUP(FINAL_DATASET!$D267,'R_E_P allocation'!$A$3:$E$983,5,0)</f>
        <v>6.9225687835954551E-4</v>
      </c>
      <c r="I267" s="166">
        <f>VLOOKUP(FINAL_DATASET!$D267,'R_E_P allocation'!$A$3:$F$983,6,0)</f>
        <v>8133481.4684516471</v>
      </c>
      <c r="J267" s="166">
        <f>VLOOKUP(FINAL_DATASET!$D267,'R_E_P allocation'!$A$3:$G$983,7,0)</f>
        <v>6849782.9175279373</v>
      </c>
      <c r="K267" s="166">
        <f>VLOOKUP(FINAL_DATASET!$D267,'R_E_P allocation'!$A$3:$T$984,8,0)</f>
        <v>6776544.965335777</v>
      </c>
      <c r="L267" s="166">
        <f>VLOOKUP(FINAL_DATASET!$D267,'R_E_P allocation'!$A$3:$T$984,9,0)</f>
        <v>5655597.4192835363</v>
      </c>
      <c r="M267" s="166">
        <f>VLOOKUP($D267,'R_E_P allocation'!$A$3:$T$984,'R_E_P allocation'!J$984,0)</f>
        <v>5478605.7014858136</v>
      </c>
      <c r="N267" s="166">
        <f>VLOOKUP($D267,'R_E_P allocation'!$A$3:$T$984,'R_E_P allocation'!K$984,0)</f>
        <v>6388994.1349855922</v>
      </c>
      <c r="O267" s="166">
        <f>VLOOKUP($D267,'R_E_P allocation'!$A$3:$T$984,'R_E_P allocation'!L$984,0)</f>
        <v>5627115.9934310289</v>
      </c>
      <c r="P267" s="166">
        <f>VLOOKUP($D267,'R_E_P allocation'!$A$3:$T$984,'R_E_P allocation'!M$984,0)</f>
        <v>6117403.3956063287</v>
      </c>
      <c r="Q267" s="166">
        <f>VLOOKUP($D267,'R_E_P allocation'!$A$3:$T$984,'R_E_P allocation'!N$984,0)</f>
        <v>4982215.1366278352</v>
      </c>
      <c r="R267" s="166">
        <f>VLOOKUP($D267,'R_E_P allocation'!$A$3:$T$984,'R_E_P allocation'!O$984,0)</f>
        <v>4563131.2990838028</v>
      </c>
      <c r="S267" s="166">
        <f>VLOOKUP($D267,'R_E_P allocation'!$A$3:$T$984,'R_E_P allocation'!P$984,0)</f>
        <v>70186.370850820866</v>
      </c>
      <c r="T267" s="166">
        <f>VLOOKUP($D267,'R_E_P allocation'!$A$3:$T$984,'R_E_P allocation'!Q$984,0)</f>
        <v>112908.5096295814</v>
      </c>
      <c r="U267" s="166">
        <f>VLOOKUP($D267,'R_E_P allocation'!$A$3:$T$984,'R_E_P allocation'!R$984,0)</f>
        <v>139355.54792119504</v>
      </c>
      <c r="V267" s="166">
        <f>VLOOKUP($D267,'R_E_P allocation'!$A$3:$T$984,'R_E_P allocation'!S$984,0)</f>
        <v>-14240.712926253509</v>
      </c>
      <c r="W267" s="166">
        <f>VLOOKUP($D267,'R_E_P allocation'!$A$3:$T$984,'R_E_P allocation'!T$984,0)</f>
        <v>108839.73450779467</v>
      </c>
      <c r="X267" s="163">
        <v>110307</v>
      </c>
      <c r="Y267" s="162" t="s">
        <v>399</v>
      </c>
      <c r="Z267" s="162" t="s">
        <v>399</v>
      </c>
      <c r="AA267" s="162" t="s">
        <v>413</v>
      </c>
    </row>
    <row r="268" spans="1:27" ht="16.5" thickTop="1" thickBot="1">
      <c r="A268" s="161">
        <v>267</v>
      </c>
      <c r="B268" s="162" t="s">
        <v>7</v>
      </c>
      <c r="C268" s="163">
        <v>11</v>
      </c>
      <c r="D268" s="162" t="s">
        <v>414</v>
      </c>
      <c r="E268" s="162" t="str">
        <f>VLOOKUP(Table12[[#This Row],[BRANCH NAME]],'Branch Address-2'!$B$2:$D$981,2,0)</f>
        <v>67JQ+54P, R604, Chatmohar</v>
      </c>
      <c r="F268" s="162" t="str">
        <f>VLOOKUP(Table12[[#This Row],[BRANCH NAME]],'Branch Address-2'!$B$2:$D$981,3,0)</f>
        <v>24.230707013482984, 89.28777443400423</v>
      </c>
      <c r="G268" s="164">
        <f>VLOOKUP(FINAL_DATASET!$D268,'R_E_P allocation'!$A$3:$D$983,4,0)</f>
        <v>66957.83</v>
      </c>
      <c r="H268" s="165">
        <f>VLOOKUP(FINAL_DATASET!$D268,'R_E_P allocation'!$A$3:$E$983,5,0)</f>
        <v>3.6960237282786632E-3</v>
      </c>
      <c r="I268" s="166">
        <f>VLOOKUP(FINAL_DATASET!$D268,'R_E_P allocation'!$A$3:$F$983,6,0)</f>
        <v>43425412.503158487</v>
      </c>
      <c r="J268" s="166">
        <f>VLOOKUP(FINAL_DATASET!$D268,'R_E_P allocation'!$A$3:$G$983,7,0)</f>
        <v>36571626.78792762</v>
      </c>
      <c r="K268" s="166">
        <f>VLOOKUP(FINAL_DATASET!$D268,'R_E_P allocation'!$A$3:$T$984,8,0)</f>
        <v>36180602.563286878</v>
      </c>
      <c r="L268" s="166">
        <f>VLOOKUP(FINAL_DATASET!$D268,'R_E_P allocation'!$A$3:$T$984,9,0)</f>
        <v>30195759.56947989</v>
      </c>
      <c r="M268" s="166">
        <f>VLOOKUP($D268,'R_E_P allocation'!$A$3:$T$984,'R_E_P allocation'!J$984,0)</f>
        <v>29250784.359931417</v>
      </c>
      <c r="N268" s="166">
        <f>VLOOKUP($D268,'R_E_P allocation'!$A$3:$T$984,'R_E_P allocation'!K$984,0)</f>
        <v>34111432.707896255</v>
      </c>
      <c r="O268" s="166">
        <f>VLOOKUP($D268,'R_E_P allocation'!$A$3:$T$984,'R_E_P allocation'!L$984,0)</f>
        <v>30043694.593230709</v>
      </c>
      <c r="P268" s="166">
        <f>VLOOKUP($D268,'R_E_P allocation'!$A$3:$T$984,'R_E_P allocation'!M$984,0)</f>
        <v>32661384.541520152</v>
      </c>
      <c r="Q268" s="166">
        <f>VLOOKUP($D268,'R_E_P allocation'!$A$3:$T$984,'R_E_P allocation'!N$984,0)</f>
        <v>26600509.059588578</v>
      </c>
      <c r="R268" s="166">
        <f>VLOOKUP($D268,'R_E_P allocation'!$A$3:$T$984,'R_E_P allocation'!O$984,0)</f>
        <v>24362981.551922083</v>
      </c>
      <c r="S268" s="166">
        <f>VLOOKUP($D268,'R_E_P allocation'!$A$3:$T$984,'R_E_P allocation'!P$984,0)</f>
        <v>374731.54861404898</v>
      </c>
      <c r="T268" s="166">
        <f>VLOOKUP($D268,'R_E_P allocation'!$A$3:$T$984,'R_E_P allocation'!Q$984,0)</f>
        <v>602829.01298781799</v>
      </c>
      <c r="U268" s="166">
        <f>VLOOKUP($D268,'R_E_P allocation'!$A$3:$T$984,'R_E_P allocation'!R$984,0)</f>
        <v>744032.20521919872</v>
      </c>
      <c r="V268" s="166">
        <f>VLOOKUP($D268,'R_E_P allocation'!$A$3:$T$984,'R_E_P allocation'!S$984,0)</f>
        <v>-76032.488124589654</v>
      </c>
      <c r="W268" s="166">
        <f>VLOOKUP($D268,'R_E_P allocation'!$A$3:$T$984,'R_E_P allocation'!T$984,0)</f>
        <v>581105.44495222089</v>
      </c>
      <c r="X268" s="163">
        <v>110308</v>
      </c>
      <c r="Y268" s="162" t="s">
        <v>399</v>
      </c>
      <c r="Z268" s="162" t="s">
        <v>400</v>
      </c>
      <c r="AA268" s="162" t="s">
        <v>415</v>
      </c>
    </row>
    <row r="269" spans="1:27" ht="16.5" thickTop="1" thickBot="1">
      <c r="A269" s="161">
        <v>268</v>
      </c>
      <c r="B269" s="162" t="s">
        <v>7</v>
      </c>
      <c r="C269" s="163">
        <v>11</v>
      </c>
      <c r="D269" s="162" t="s">
        <v>416</v>
      </c>
      <c r="E269" s="162" t="str">
        <f>VLOOKUP(Table12[[#This Row],[BRANCH NAME]],'Branch Address-2'!$B$2:$D$981,2,0)</f>
        <v>9HHW+9QQ, Rajshahi</v>
      </c>
      <c r="F269" s="162" t="str">
        <f>VLOOKUP(Table12[[#This Row],[BRANCH NAME]],'Branch Address-2'!$B$2:$D$981,3,0)</f>
        <v>24.378579745089286, 88.59697366790276</v>
      </c>
      <c r="G269" s="164">
        <f>VLOOKUP(FINAL_DATASET!$D269,'R_E_P allocation'!$A$3:$D$983,4,0)</f>
        <v>15327.95</v>
      </c>
      <c r="H269" s="165">
        <f>VLOOKUP(FINAL_DATASET!$D269,'R_E_P allocation'!$A$3:$E$983,5,0)</f>
        <v>8.4609174021722236E-4</v>
      </c>
      <c r="I269" s="166">
        <f>VLOOKUP(FINAL_DATASET!$D269,'R_E_P allocation'!$A$3:$F$983,6,0)</f>
        <v>9940921.7947742362</v>
      </c>
      <c r="J269" s="166">
        <f>VLOOKUP(FINAL_DATASET!$D269,'R_E_P allocation'!$A$3:$G$983,7,0)</f>
        <v>8371956.8992008129</v>
      </c>
      <c r="K269" s="166">
        <f>VLOOKUP(FINAL_DATASET!$D269,'R_E_P allocation'!$A$3:$T$984,8,0)</f>
        <v>8282443.8465215061</v>
      </c>
      <c r="L269" s="166">
        <f>VLOOKUP(FINAL_DATASET!$D269,'R_E_P allocation'!$A$3:$T$984,9,0)</f>
        <v>6912396.8457909897</v>
      </c>
      <c r="M269" s="166">
        <f>VLOOKUP($D269,'R_E_P allocation'!$A$3:$T$984,'R_E_P allocation'!J$984,0)</f>
        <v>6696073.635149329</v>
      </c>
      <c r="N269" s="166">
        <f>VLOOKUP($D269,'R_E_P allocation'!$A$3:$T$984,'R_E_P allocation'!K$984,0)</f>
        <v>7808770.6094268356</v>
      </c>
      <c r="O269" s="166">
        <f>VLOOKUP($D269,'R_E_P allocation'!$A$3:$T$984,'R_E_P allocation'!L$984,0)</f>
        <v>6877586.214193481</v>
      </c>
      <c r="P269" s="166">
        <f>VLOOKUP($D269,'R_E_P allocation'!$A$3:$T$984,'R_E_P allocation'!M$984,0)</f>
        <v>7476826.3724077353</v>
      </c>
      <c r="Q269" s="166">
        <f>VLOOKUP($D269,'R_E_P allocation'!$A$3:$T$984,'R_E_P allocation'!N$984,0)</f>
        <v>6089374.0558784651</v>
      </c>
      <c r="R269" s="166">
        <f>VLOOKUP($D269,'R_E_P allocation'!$A$3:$T$984,'R_E_P allocation'!O$984,0)</f>
        <v>5577160.476657982</v>
      </c>
      <c r="S269" s="166">
        <f>VLOOKUP($D269,'R_E_P allocation'!$A$3:$T$984,'R_E_P allocation'!P$984,0)</f>
        <v>85783.342151003293</v>
      </c>
      <c r="T269" s="166">
        <f>VLOOKUP($D269,'R_E_P allocation'!$A$3:$T$984,'R_E_P allocation'!Q$984,0)</f>
        <v>137999.28954726618</v>
      </c>
      <c r="U269" s="166">
        <f>VLOOKUP($D269,'R_E_P allocation'!$A$3:$T$984,'R_E_P allocation'!R$984,0)</f>
        <v>170323.44745923841</v>
      </c>
      <c r="V269" s="166">
        <f>VLOOKUP($D269,'R_E_P allocation'!$A$3:$T$984,'R_E_P allocation'!S$984,0)</f>
        <v>-17405.315798754291</v>
      </c>
      <c r="W269" s="166">
        <f>VLOOKUP($D269,'R_E_P allocation'!$A$3:$T$984,'R_E_P allocation'!T$984,0)</f>
        <v>133026.34217619349</v>
      </c>
      <c r="X269" s="163">
        <v>110309</v>
      </c>
      <c r="Y269" s="162" t="s">
        <v>399</v>
      </c>
      <c r="Z269" s="162" t="s">
        <v>399</v>
      </c>
      <c r="AA269" s="162" t="s">
        <v>413</v>
      </c>
    </row>
    <row r="270" spans="1:27" ht="16.5" thickTop="1" thickBot="1">
      <c r="A270" s="161">
        <v>269</v>
      </c>
      <c r="B270" s="162" t="s">
        <v>7</v>
      </c>
      <c r="C270" s="163">
        <v>11</v>
      </c>
      <c r="D270" s="162" t="s">
        <v>417</v>
      </c>
      <c r="E270" s="162" t="str">
        <f>VLOOKUP(Table12[[#This Row],[BRANCH NAME]],'Branch Address-2'!$B$2:$D$981,2,0)</f>
        <v>Ambarkhana, Sylhet Sadar, Sylhet 3100</v>
      </c>
      <c r="F270" s="162" t="str">
        <f>VLOOKUP(Table12[[#This Row],[BRANCH NAME]],'Branch Address-2'!$B$2:$D$981,3,0)</f>
        <v>24.908824644713707, 91.86776124007882</v>
      </c>
      <c r="G270" s="164">
        <f>VLOOKUP(FINAL_DATASET!$D270,'R_E_P allocation'!$A$3:$D$983,4,0)</f>
        <v>31567.439999999999</v>
      </c>
      <c r="H270" s="165">
        <f>VLOOKUP(FINAL_DATASET!$D270,'R_E_P allocation'!$A$3:$E$983,5,0)</f>
        <v>4.0947837955105492E-3</v>
      </c>
      <c r="I270" s="166">
        <f>VLOOKUP(FINAL_DATASET!$D270,'R_E_P allocation'!$A$3:$F$983,6,0)</f>
        <v>21048358.647151511</v>
      </c>
      <c r="J270" s="166">
        <f>VLOOKUP(FINAL_DATASET!$D270,'R_E_P allocation'!$A$3:$G$983,7,0)</f>
        <v>17726319.050765168</v>
      </c>
      <c r="K270" s="166">
        <f>VLOOKUP(FINAL_DATASET!$D270,'R_E_P allocation'!$A$3:$T$984,8,0)</f>
        <v>17536789.057944391</v>
      </c>
      <c r="L270" s="166">
        <f>VLOOKUP(FINAL_DATASET!$D270,'R_E_P allocation'!$A$3:$T$984,9,0)</f>
        <v>14635927.223381991</v>
      </c>
      <c r="M270" s="166">
        <f>VLOOKUP($D270,'R_E_P allocation'!$A$3:$T$984,'R_E_P allocation'!J$984,0)</f>
        <v>14177896.407398453</v>
      </c>
      <c r="N270" s="166">
        <f>VLOOKUP($D270,'R_E_P allocation'!$A$3:$T$984,'R_E_P allocation'!K$984,0)</f>
        <v>16533859.512601128</v>
      </c>
      <c r="O270" s="166">
        <f>VLOOKUP($D270,'R_E_P allocation'!$A$3:$T$984,'R_E_P allocation'!L$984,0)</f>
        <v>14562221.115062801</v>
      </c>
      <c r="P270" s="166">
        <f>VLOOKUP($D270,'R_E_P allocation'!$A$3:$T$984,'R_E_P allocation'!M$984,0)</f>
        <v>15831019.122557426</v>
      </c>
      <c r="Q270" s="166">
        <f>VLOOKUP($D270,'R_E_P allocation'!$A$3:$T$984,'R_E_P allocation'!N$984,0)</f>
        <v>12893304.233835429</v>
      </c>
      <c r="R270" s="166">
        <f>VLOOKUP($D270,'R_E_P allocation'!$A$3:$T$984,'R_E_P allocation'!O$984,0)</f>
        <v>11808771.497138778</v>
      </c>
      <c r="S270" s="166">
        <f>VLOOKUP($D270,'R_E_P allocation'!$A$3:$T$984,'R_E_P allocation'!P$984,0)</f>
        <v>181632.90978657504</v>
      </c>
      <c r="T270" s="166">
        <f>VLOOKUP($D270,'R_E_P allocation'!$A$3:$T$984,'R_E_P allocation'!Q$984,0)</f>
        <v>292192.07226535986</v>
      </c>
      <c r="U270" s="166">
        <f>VLOOKUP($D270,'R_E_P allocation'!$A$3:$T$984,'R_E_P allocation'!R$984,0)</f>
        <v>360633.45856175048</v>
      </c>
      <c r="V270" s="166">
        <f>VLOOKUP($D270,'R_E_P allocation'!$A$3:$T$984,'R_E_P allocation'!S$984,0)</f>
        <v>-36853.05415959494</v>
      </c>
      <c r="W270" s="166">
        <f>VLOOKUP($D270,'R_E_P allocation'!$A$3:$T$984,'R_E_P allocation'!T$984,0)</f>
        <v>281662.62821976136</v>
      </c>
      <c r="X270" s="163">
        <v>110311</v>
      </c>
      <c r="Y270" s="162" t="s">
        <v>268</v>
      </c>
      <c r="Z270" s="162" t="s">
        <v>268</v>
      </c>
      <c r="AA270" s="162" t="s">
        <v>418</v>
      </c>
    </row>
    <row r="271" spans="1:27" ht="16.5" thickTop="1" thickBot="1">
      <c r="A271" s="161">
        <v>270</v>
      </c>
      <c r="B271" s="162" t="s">
        <v>7</v>
      </c>
      <c r="C271" s="163">
        <v>11</v>
      </c>
      <c r="D271" s="162" t="s">
        <v>419</v>
      </c>
      <c r="E271" s="162" t="str">
        <f>VLOOKUP(Table12[[#This Row],[BRANCH NAME]],'Branch Address-2'!$B$2:$D$981,2,0)</f>
        <v>Bairagir Bazar, Biswanath, Sylhet 3130</v>
      </c>
      <c r="F271" s="162" t="str">
        <f>VLOOKUP(Table12[[#This Row],[BRANCH NAME]],'Branch Address-2'!$B$2:$D$981,3,0)</f>
        <v>24.86227776098529, 91.7126655967495</v>
      </c>
      <c r="G271" s="164">
        <f>VLOOKUP(FINAL_DATASET!$D271,'R_E_P allocation'!$A$3:$D$983,4,0)</f>
        <v>81400.55</v>
      </c>
      <c r="H271" s="165">
        <f>VLOOKUP(FINAL_DATASET!$D271,'R_E_P allocation'!$A$3:$E$983,5,0)</f>
        <v>1.0558906679972981E-2</v>
      </c>
      <c r="I271" s="166">
        <f>VLOOKUP(FINAL_DATASET!$D271,'R_E_P allocation'!$A$3:$F$983,6,0)</f>
        <v>54275797.165541112</v>
      </c>
      <c r="J271" s="166">
        <f>VLOOKUP(FINAL_DATASET!$D271,'R_E_P allocation'!$A$3:$G$983,7,0)</f>
        <v>45709507.017603032</v>
      </c>
      <c r="K271" s="166">
        <f>VLOOKUP(FINAL_DATASET!$D271,'R_E_P allocation'!$A$3:$T$984,8,0)</f>
        <v>45220780.47984428</v>
      </c>
      <c r="L271" s="166">
        <f>VLOOKUP(FINAL_DATASET!$D271,'R_E_P allocation'!$A$3:$T$984,9,0)</f>
        <v>37740549.304703422</v>
      </c>
      <c r="M271" s="166">
        <f>VLOOKUP($D271,'R_E_P allocation'!$A$3:$T$984,'R_E_P allocation'!J$984,0)</f>
        <v>36559460.171786442</v>
      </c>
      <c r="N271" s="166">
        <f>VLOOKUP($D271,'R_E_P allocation'!$A$3:$T$984,'R_E_P allocation'!K$984,0)</f>
        <v>42634602.550870895</v>
      </c>
      <c r="O271" s="166">
        <f>VLOOKUP($D271,'R_E_P allocation'!$A$3:$T$984,'R_E_P allocation'!L$984,0)</f>
        <v>37550488.984463908</v>
      </c>
      <c r="P271" s="166">
        <f>VLOOKUP($D271,'R_E_P allocation'!$A$3:$T$984,'R_E_P allocation'!M$984,0)</f>
        <v>40822241.640015535</v>
      </c>
      <c r="Q271" s="166">
        <f>VLOOKUP($D271,'R_E_P allocation'!$A$3:$T$984,'R_E_P allocation'!N$984,0)</f>
        <v>33246980.30475492</v>
      </c>
      <c r="R271" s="166">
        <f>VLOOKUP($D271,'R_E_P allocation'!$A$3:$T$984,'R_E_P allocation'!O$984,0)</f>
        <v>30450378.449802075</v>
      </c>
      <c r="S271" s="166">
        <f>VLOOKUP($D271,'R_E_P allocation'!$A$3:$T$984,'R_E_P allocation'!P$984,0)</f>
        <v>468362.93201880145</v>
      </c>
      <c r="T271" s="166">
        <f>VLOOKUP($D271,'R_E_P allocation'!$A$3:$T$984,'R_E_P allocation'!Q$984,0)</f>
        <v>753453.41237807192</v>
      </c>
      <c r="U271" s="166">
        <f>VLOOKUP($D271,'R_E_P allocation'!$A$3:$T$984,'R_E_P allocation'!R$984,0)</f>
        <v>929937.99545762036</v>
      </c>
      <c r="V271" s="166">
        <f>VLOOKUP($D271,'R_E_P allocation'!$A$3:$T$984,'R_E_P allocation'!S$984,0)</f>
        <v>-95030.160119756823</v>
      </c>
      <c r="W271" s="166">
        <f>VLOOKUP($D271,'R_E_P allocation'!$A$3:$T$984,'R_E_P allocation'!T$984,0)</f>
        <v>726301.93805814139</v>
      </c>
      <c r="X271" s="163">
        <v>110312</v>
      </c>
      <c r="Y271" s="162" t="s">
        <v>268</v>
      </c>
      <c r="Z271" s="162" t="s">
        <v>268</v>
      </c>
      <c r="AA271" s="162" t="s">
        <v>420</v>
      </c>
    </row>
    <row r="272" spans="1:27" ht="16.5" thickTop="1" thickBot="1">
      <c r="A272" s="161">
        <v>271</v>
      </c>
      <c r="B272" s="162" t="s">
        <v>7</v>
      </c>
      <c r="C272" s="163">
        <v>11</v>
      </c>
      <c r="D272" s="162" t="s">
        <v>421</v>
      </c>
      <c r="E272" s="162" t="str">
        <f>VLOOKUP(Table12[[#This Row],[BRANCH NAME]],'Branch Address-2'!$B$2:$D$981,2,0)</f>
        <v>Balaganj, Sylhet 3120</v>
      </c>
      <c r="F272" s="162" t="str">
        <f>VLOOKUP(Table12[[#This Row],[BRANCH NAME]],'Branch Address-2'!$B$2:$D$981,3,0)</f>
        <v>24.69161627357332, 91.7991730627616</v>
      </c>
      <c r="G272" s="164">
        <f>VLOOKUP(FINAL_DATASET!$D272,'R_E_P allocation'!$A$3:$D$983,4,0)</f>
        <v>176124.85</v>
      </c>
      <c r="H272" s="165">
        <f>VLOOKUP(FINAL_DATASET!$D272,'R_E_P allocation'!$A$3:$E$983,5,0)</f>
        <v>2.2846109211476322E-2</v>
      </c>
      <c r="I272" s="166">
        <f>VLOOKUP(FINAL_DATASET!$D272,'R_E_P allocation'!$A$3:$F$983,6,0)</f>
        <v>117435528.80676301</v>
      </c>
      <c r="J272" s="166">
        <f>VLOOKUP(FINAL_DATASET!$D272,'R_E_P allocation'!$A$3:$G$983,7,0)</f>
        <v>98900806.776481003</v>
      </c>
      <c r="K272" s="166">
        <f>VLOOKUP(FINAL_DATASET!$D272,'R_E_P allocation'!$A$3:$T$984,8,0)</f>
        <v>97843358.292978376</v>
      </c>
      <c r="L272" s="166">
        <f>VLOOKUP(FINAL_DATASET!$D272,'R_E_P allocation'!$A$3:$T$984,9,0)</f>
        <v>81658521.781591088</v>
      </c>
      <c r="M272" s="166">
        <f>VLOOKUP($D272,'R_E_P allocation'!$A$3:$T$984,'R_E_P allocation'!J$984,0)</f>
        <v>79103021.279793084</v>
      </c>
      <c r="N272" s="166">
        <f>VLOOKUP($D272,'R_E_P allocation'!$A$3:$T$984,'R_E_P allocation'!K$984,0)</f>
        <v>92247693.401110351</v>
      </c>
      <c r="O272" s="166">
        <f>VLOOKUP($D272,'R_E_P allocation'!$A$3:$T$984,'R_E_P allocation'!L$984,0)</f>
        <v>81247291.815784514</v>
      </c>
      <c r="P272" s="166">
        <f>VLOOKUP($D272,'R_E_P allocation'!$A$3:$T$984,'R_E_P allocation'!M$984,0)</f>
        <v>88326321.941454798</v>
      </c>
      <c r="Q272" s="166">
        <f>VLOOKUP($D272,'R_E_P allocation'!$A$3:$T$984,'R_E_P allocation'!N$984,0)</f>
        <v>71935870.447164223</v>
      </c>
      <c r="R272" s="166">
        <f>VLOOKUP($D272,'R_E_P allocation'!$A$3:$T$984,'R_E_P allocation'!O$984,0)</f>
        <v>65884915.23601035</v>
      </c>
      <c r="S272" s="166">
        <f>VLOOKUP($D272,'R_E_P allocation'!$A$3:$T$984,'R_E_P allocation'!P$984,0)</f>
        <v>1013388.1300233424</v>
      </c>
      <c r="T272" s="166">
        <f>VLOOKUP($D272,'R_E_P allocation'!$A$3:$T$984,'R_E_P allocation'!Q$984,0)</f>
        <v>1630233.0787332032</v>
      </c>
      <c r="U272" s="166">
        <f>VLOOKUP($D272,'R_E_P allocation'!$A$3:$T$984,'R_E_P allocation'!R$984,0)</f>
        <v>2012089.4755535931</v>
      </c>
      <c r="V272" s="166">
        <f>VLOOKUP($D272,'R_E_P allocation'!$A$3:$T$984,'R_E_P allocation'!S$984,0)</f>
        <v>-205614.9829032869</v>
      </c>
      <c r="W272" s="166">
        <f>VLOOKUP($D272,'R_E_P allocation'!$A$3:$T$984,'R_E_P allocation'!T$984,0)</f>
        <v>1571485.9407608355</v>
      </c>
      <c r="X272" s="163">
        <v>110313</v>
      </c>
      <c r="Y272" s="162" t="s">
        <v>268</v>
      </c>
      <c r="Z272" s="162" t="s">
        <v>268</v>
      </c>
      <c r="AA272" s="162" t="s">
        <v>422</v>
      </c>
    </row>
    <row r="273" spans="1:27" ht="16.5" thickTop="1" thickBot="1">
      <c r="A273" s="161">
        <v>272</v>
      </c>
      <c r="B273" s="162" t="s">
        <v>7</v>
      </c>
      <c r="C273" s="163">
        <v>11</v>
      </c>
      <c r="D273" s="162" t="s">
        <v>423</v>
      </c>
      <c r="E273" s="162" t="str">
        <f>VLOOKUP(Table12[[#This Row],[BRANCH NAME]],'Branch Address-2'!$B$2:$D$981,2,0)</f>
        <v>Bandar Bazar, Sylhet 3100</v>
      </c>
      <c r="F273" s="162" t="str">
        <f>VLOOKUP(Table12[[#This Row],[BRANCH NAME]],'Branch Address-2'!$B$2:$D$981,3,0)</f>
        <v>24.890598231705322, 91.87154356580233</v>
      </c>
      <c r="G273" s="164">
        <f>VLOOKUP(FINAL_DATASET!$D273,'R_E_P allocation'!$A$3:$D$983,4,0)</f>
        <v>39459.300000000003</v>
      </c>
      <c r="H273" s="165">
        <f>VLOOKUP(FINAL_DATASET!$D273,'R_E_P allocation'!$A$3:$E$983,5,0)</f>
        <v>5.1184797443881869E-3</v>
      </c>
      <c r="I273" s="166">
        <f>VLOOKUP(FINAL_DATASET!$D273,'R_E_P allocation'!$A$3:$F$983,6,0)</f>
        <v>26310448.30893939</v>
      </c>
      <c r="J273" s="166">
        <f>VLOOKUP(FINAL_DATASET!$D273,'R_E_P allocation'!$A$3:$G$983,7,0)</f>
        <v>22157898.813456461</v>
      </c>
      <c r="K273" s="166">
        <f>VLOOKUP(FINAL_DATASET!$D273,'R_E_P allocation'!$A$3:$T$984,8,0)</f>
        <v>21920986.322430491</v>
      </c>
      <c r="L273" s="166">
        <f>VLOOKUP(FINAL_DATASET!$D273,'R_E_P allocation'!$A$3:$T$984,9,0)</f>
        <v>18294909.029227491</v>
      </c>
      <c r="M273" s="166">
        <f>VLOOKUP($D273,'R_E_P allocation'!$A$3:$T$984,'R_E_P allocation'!J$984,0)</f>
        <v>17722370.509248067</v>
      </c>
      <c r="N273" s="166">
        <f>VLOOKUP($D273,'R_E_P allocation'!$A$3:$T$984,'R_E_P allocation'!K$984,0)</f>
        <v>20667324.390751414</v>
      </c>
      <c r="O273" s="166">
        <f>VLOOKUP($D273,'R_E_P allocation'!$A$3:$T$984,'R_E_P allocation'!L$984,0)</f>
        <v>18202776.393828504</v>
      </c>
      <c r="P273" s="166">
        <f>VLOOKUP($D273,'R_E_P allocation'!$A$3:$T$984,'R_E_P allocation'!M$984,0)</f>
        <v>19788773.903196782</v>
      </c>
      <c r="Q273" s="166">
        <f>VLOOKUP($D273,'R_E_P allocation'!$A$3:$T$984,'R_E_P allocation'!N$984,0)</f>
        <v>16116630.292294288</v>
      </c>
      <c r="R273" s="166">
        <f>VLOOKUP($D273,'R_E_P allocation'!$A$3:$T$984,'R_E_P allocation'!O$984,0)</f>
        <v>14760964.371423474</v>
      </c>
      <c r="S273" s="166">
        <f>VLOOKUP($D273,'R_E_P allocation'!$A$3:$T$984,'R_E_P allocation'!P$984,0)</f>
        <v>227041.13723321882</v>
      </c>
      <c r="T273" s="166">
        <f>VLOOKUP($D273,'R_E_P allocation'!$A$3:$T$984,'R_E_P allocation'!Q$984,0)</f>
        <v>365240.09033169987</v>
      </c>
      <c r="U273" s="166">
        <f>VLOOKUP($D273,'R_E_P allocation'!$A$3:$T$984,'R_E_P allocation'!R$984,0)</f>
        <v>450791.82320218818</v>
      </c>
      <c r="V273" s="166">
        <f>VLOOKUP($D273,'R_E_P allocation'!$A$3:$T$984,'R_E_P allocation'!S$984,0)</f>
        <v>-46066.31769949368</v>
      </c>
      <c r="W273" s="166">
        <f>VLOOKUP($D273,'R_E_P allocation'!$A$3:$T$984,'R_E_P allocation'!T$984,0)</f>
        <v>352078.28527470172</v>
      </c>
      <c r="X273" s="163">
        <v>110314</v>
      </c>
      <c r="Y273" s="162" t="s">
        <v>268</v>
      </c>
      <c r="Z273" s="162" t="s">
        <v>268</v>
      </c>
      <c r="AA273" s="162" t="s">
        <v>418</v>
      </c>
    </row>
    <row r="274" spans="1:27" ht="16.5" thickTop="1" thickBot="1">
      <c r="A274" s="161">
        <v>273</v>
      </c>
      <c r="B274" s="162" t="s">
        <v>7</v>
      </c>
      <c r="C274" s="163">
        <v>11</v>
      </c>
      <c r="D274" s="162" t="s">
        <v>424</v>
      </c>
      <c r="E274" s="162" t="str">
        <f>VLOOKUP(Table12[[#This Row],[BRANCH NAME]],'Branch Address-2'!$B$2:$D$981,2,0)</f>
        <v>Beani Bazar, Sylhet 3170</v>
      </c>
      <c r="F274" s="162" t="str">
        <f>VLOOKUP(Table12[[#This Row],[BRANCH NAME]],'Branch Address-2'!$B$2:$D$981,3,0)</f>
        <v>24.822323067431586, 92.1584861893277</v>
      </c>
      <c r="G274" s="164">
        <f>VLOOKUP(FINAL_DATASET!$D274,'R_E_P allocation'!$A$3:$D$983,4,0)</f>
        <v>38042.400000000001</v>
      </c>
      <c r="H274" s="165">
        <f>VLOOKUP(FINAL_DATASET!$D274,'R_E_P allocation'!$A$3:$E$983,5,0)</f>
        <v>4.9346859632054584E-3</v>
      </c>
      <c r="I274" s="166">
        <f>VLOOKUP(FINAL_DATASET!$D274,'R_E_P allocation'!$A$3:$F$983,6,0)</f>
        <v>25365695.761151258</v>
      </c>
      <c r="J274" s="166">
        <f>VLOOKUP(FINAL_DATASET!$D274,'R_E_P allocation'!$A$3:$G$983,7,0)</f>
        <v>21362255.534716431</v>
      </c>
      <c r="K274" s="166">
        <f>VLOOKUP(FINAL_DATASET!$D274,'R_E_P allocation'!$A$3:$T$984,8,0)</f>
        <v>21133850.070133775</v>
      </c>
      <c r="L274" s="166">
        <f>VLOOKUP(FINAL_DATASET!$D274,'R_E_P allocation'!$A$3:$T$984,9,0)</f>
        <v>17637977.542771511</v>
      </c>
      <c r="M274" s="166">
        <f>VLOOKUP($D274,'R_E_P allocation'!$A$3:$T$984,'R_E_P allocation'!J$984,0)</f>
        <v>17085997.670030098</v>
      </c>
      <c r="N274" s="166">
        <f>VLOOKUP($D274,'R_E_P allocation'!$A$3:$T$984,'R_E_P allocation'!K$984,0)</f>
        <v>19925204.486717235</v>
      </c>
      <c r="O274" s="166">
        <f>VLOOKUP($D274,'R_E_P allocation'!$A$3:$T$984,'R_E_P allocation'!L$984,0)</f>
        <v>17549153.19543381</v>
      </c>
      <c r="P274" s="166">
        <f>VLOOKUP($D274,'R_E_P allocation'!$A$3:$T$984,'R_E_P allocation'!M$984,0)</f>
        <v>19078200.888889901</v>
      </c>
      <c r="Q274" s="166">
        <f>VLOOKUP($D274,'R_E_P allocation'!$A$3:$T$984,'R_E_P allocation'!N$984,0)</f>
        <v>15537916.187858785</v>
      </c>
      <c r="R274" s="166">
        <f>VLOOKUP($D274,'R_E_P allocation'!$A$3:$T$984,'R_E_P allocation'!O$984,0)</f>
        <v>14230929.362746939</v>
      </c>
      <c r="S274" s="166">
        <f>VLOOKUP($D274,'R_E_P allocation'!$A$3:$T$984,'R_E_P allocation'!P$984,0)</f>
        <v>218888.57022504209</v>
      </c>
      <c r="T274" s="166">
        <f>VLOOKUP($D274,'R_E_P allocation'!$A$3:$T$984,'R_E_P allocation'!Q$984,0)</f>
        <v>352125.09123158944</v>
      </c>
      <c r="U274" s="166">
        <f>VLOOKUP($D274,'R_E_P allocation'!$A$3:$T$984,'R_E_P allocation'!R$984,0)</f>
        <v>434604.8423308807</v>
      </c>
      <c r="V274" s="166">
        <f>VLOOKUP($D274,'R_E_P allocation'!$A$3:$T$984,'R_E_P allocation'!S$984,0)</f>
        <v>-44412.173668849122</v>
      </c>
      <c r="W274" s="166">
        <f>VLOOKUP($D274,'R_E_P allocation'!$A$3:$T$984,'R_E_P allocation'!T$984,0)</f>
        <v>339435.89875477547</v>
      </c>
      <c r="X274" s="163">
        <v>110315</v>
      </c>
      <c r="Y274" s="162" t="s">
        <v>268</v>
      </c>
      <c r="Z274" s="162" t="s">
        <v>268</v>
      </c>
      <c r="AA274" s="162" t="s">
        <v>425</v>
      </c>
    </row>
    <row r="275" spans="1:27" ht="16.5" thickTop="1" thickBot="1">
      <c r="A275" s="161">
        <v>274</v>
      </c>
      <c r="B275" s="162" t="s">
        <v>7</v>
      </c>
      <c r="C275" s="163">
        <v>11</v>
      </c>
      <c r="D275" s="162" t="s">
        <v>426</v>
      </c>
      <c r="E275" s="162" t="str">
        <f>VLOOKUP(Table12[[#This Row],[BRANCH NAME]],'Branch Address-2'!$B$2:$D$981,2,0)</f>
        <v>Biswanath, Sylhet 3130</v>
      </c>
      <c r="F275" s="162" t="str">
        <f>VLOOKUP(Table12[[#This Row],[BRANCH NAME]],'Branch Address-2'!$B$2:$D$981,3,0)</f>
        <v>24.813335913637147, 91.7556030525673</v>
      </c>
      <c r="G275" s="164">
        <f>VLOOKUP(FINAL_DATASET!$D275,'R_E_P allocation'!$A$3:$D$983,4,0)</f>
        <v>76749.09</v>
      </c>
      <c r="H275" s="165">
        <f>VLOOKUP(FINAL_DATASET!$D275,'R_E_P allocation'!$A$3:$E$983,5,0)</f>
        <v>9.9555405839745238E-3</v>
      </c>
      <c r="I275" s="166">
        <f>VLOOKUP(FINAL_DATASET!$D275,'R_E_P allocation'!$A$3:$F$983,6,0)</f>
        <v>51174323.041795902</v>
      </c>
      <c r="J275" s="166">
        <f>VLOOKUP(FINAL_DATASET!$D275,'R_E_P allocation'!$A$3:$G$983,7,0)</f>
        <v>43097535.188025713</v>
      </c>
      <c r="K275" s="166">
        <f>VLOOKUP(FINAL_DATASET!$D275,'R_E_P allocation'!$A$3:$T$984,8,0)</f>
        <v>42636735.880996034</v>
      </c>
      <c r="L275" s="166">
        <f>VLOOKUP(FINAL_DATASET!$D275,'R_E_P allocation'!$A$3:$T$984,9,0)</f>
        <v>35583946.487291798</v>
      </c>
      <c r="M275" s="166">
        <f>VLOOKUP($D275,'R_E_P allocation'!$A$3:$T$984,'R_E_P allocation'!J$984,0)</f>
        <v>34470348.161970071</v>
      </c>
      <c r="N275" s="166">
        <f>VLOOKUP($D275,'R_E_P allocation'!$A$3:$T$984,'R_E_P allocation'!K$984,0)</f>
        <v>40198339.547963984</v>
      </c>
      <c r="O275" s="166">
        <f>VLOOKUP($D275,'R_E_P allocation'!$A$3:$T$984,'R_E_P allocation'!L$984,0)</f>
        <v>35404746.756780252</v>
      </c>
      <c r="P275" s="166">
        <f>VLOOKUP($D275,'R_E_P allocation'!$A$3:$T$984,'R_E_P allocation'!M$984,0)</f>
        <v>38489542.117728926</v>
      </c>
      <c r="Q275" s="166">
        <f>VLOOKUP($D275,'R_E_P allocation'!$A$3:$T$984,'R_E_P allocation'!N$984,0)</f>
        <v>31347152.858768921</v>
      </c>
      <c r="R275" s="166">
        <f>VLOOKUP($D275,'R_E_P allocation'!$A$3:$T$984,'R_E_P allocation'!O$984,0)</f>
        <v>28710356.824099097</v>
      </c>
      <c r="S275" s="166">
        <f>VLOOKUP($D275,'R_E_P allocation'!$A$3:$T$984,'R_E_P allocation'!P$984,0)</f>
        <v>441599.3359034413</v>
      </c>
      <c r="T275" s="166">
        <f>VLOOKUP($D275,'R_E_P allocation'!$A$3:$T$984,'R_E_P allocation'!Q$984,0)</f>
        <v>710398.9316707534</v>
      </c>
      <c r="U275" s="166">
        <f>VLOOKUP($D275,'R_E_P allocation'!$A$3:$T$984,'R_E_P allocation'!R$984,0)</f>
        <v>876798.68143147056</v>
      </c>
      <c r="V275" s="166">
        <f>VLOOKUP($D275,'R_E_P allocation'!$A$3:$T$984,'R_E_P allocation'!S$984,0)</f>
        <v>-89599.86525577071</v>
      </c>
      <c r="W275" s="166">
        <f>VLOOKUP($D275,'R_E_P allocation'!$A$3:$T$984,'R_E_P allocation'!T$984,0)</f>
        <v>684798.97016910475</v>
      </c>
      <c r="X275" s="163">
        <v>110316</v>
      </c>
      <c r="Y275" s="162" t="s">
        <v>268</v>
      </c>
      <c r="Z275" s="162" t="s">
        <v>268</v>
      </c>
      <c r="AA275" s="162" t="s">
        <v>420</v>
      </c>
    </row>
    <row r="276" spans="1:27" ht="16.5" thickTop="1" thickBot="1">
      <c r="A276" s="161">
        <v>275</v>
      </c>
      <c r="B276" s="162" t="s">
        <v>7</v>
      </c>
      <c r="C276" s="163">
        <v>11</v>
      </c>
      <c r="D276" s="162" t="s">
        <v>427</v>
      </c>
      <c r="E276" s="162" t="str">
        <f>VLOOKUP(Table12[[#This Row],[BRANCH NAME]],'Branch Address-2'!$B$2:$D$981,2,0)</f>
        <v>Balaganj, Sylhet 3120</v>
      </c>
      <c r="F276" s="162" t="str">
        <f>VLOOKUP(Table12[[#This Row],[BRANCH NAME]],'Branch Address-2'!$B$2:$D$981,3,0)</f>
        <v>24.691928205695028, 91.79913014741666</v>
      </c>
      <c r="G276" s="164">
        <f>VLOOKUP(FINAL_DATASET!$D276,'R_E_P allocation'!$A$3:$D$983,4,0)</f>
        <v>144102.15</v>
      </c>
      <c r="H276" s="165">
        <f>VLOOKUP(FINAL_DATASET!$D276,'R_E_P allocation'!$A$3:$E$983,5,0)</f>
        <v>1.8692271173026083E-2</v>
      </c>
      <c r="I276" s="166">
        <f>VLOOKUP(FINAL_DATASET!$D276,'R_E_P allocation'!$A$3:$F$983,6,0)</f>
        <v>96083614.478260636</v>
      </c>
      <c r="J276" s="166">
        <f>VLOOKUP(FINAL_DATASET!$D276,'R_E_P allocation'!$A$3:$G$983,7,0)</f>
        <v>80918841.908029914</v>
      </c>
      <c r="K276" s="166">
        <f>VLOOKUP(FINAL_DATASET!$D276,'R_E_P allocation'!$A$3:$T$984,8,0)</f>
        <v>80053656.785164133</v>
      </c>
      <c r="L276" s="166">
        <f>VLOOKUP(FINAL_DATASET!$D276,'R_E_P allocation'!$A$3:$T$984,9,0)</f>
        <v>66811517.821301796</v>
      </c>
      <c r="M276" s="166">
        <f>VLOOKUP($D276,'R_E_P allocation'!$A$3:$T$984,'R_E_P allocation'!J$984,0)</f>
        <v>64720653.774376161</v>
      </c>
      <c r="N276" s="166">
        <f>VLOOKUP($D276,'R_E_P allocation'!$A$3:$T$984,'R_E_P allocation'!K$984,0)</f>
        <v>75475385.50999938</v>
      </c>
      <c r="O276" s="166">
        <f>VLOOKUP($D276,'R_E_P allocation'!$A$3:$T$984,'R_E_P allocation'!L$984,0)</f>
        <v>66475056.940187328</v>
      </c>
      <c r="P276" s="166">
        <f>VLOOKUP($D276,'R_E_P allocation'!$A$3:$T$984,'R_E_P allocation'!M$984,0)</f>
        <v>72266990.679372117</v>
      </c>
      <c r="Q276" s="166">
        <f>VLOOKUP($D276,'R_E_P allocation'!$A$3:$T$984,'R_E_P allocation'!N$984,0)</f>
        <v>58856621.274952553</v>
      </c>
      <c r="R276" s="166">
        <f>VLOOKUP($D276,'R_E_P allocation'!$A$3:$T$984,'R_E_P allocation'!O$984,0)</f>
        <v>53905839.738553926</v>
      </c>
      <c r="S276" s="166">
        <f>VLOOKUP($D276,'R_E_P allocation'!$A$3:$T$984,'R_E_P allocation'!P$984,0)</f>
        <v>829135.74274637108</v>
      </c>
      <c r="T276" s="166">
        <f>VLOOKUP($D276,'R_E_P allocation'!$A$3:$T$984,'R_E_P allocation'!Q$984,0)</f>
        <v>1333827.0644180754</v>
      </c>
      <c r="U276" s="166">
        <f>VLOOKUP($D276,'R_E_P allocation'!$A$3:$T$984,'R_E_P allocation'!R$984,0)</f>
        <v>1646255.02545294</v>
      </c>
      <c r="V276" s="166">
        <f>VLOOKUP($D276,'R_E_P allocation'!$A$3:$T$984,'R_E_P allocation'!S$984,0)</f>
        <v>-168230.44055723475</v>
      </c>
      <c r="W276" s="166">
        <f>VLOOKUP($D276,'R_E_P allocation'!$A$3:$T$984,'R_E_P allocation'!T$984,0)</f>
        <v>1285761.2242588655</v>
      </c>
      <c r="X276" s="163">
        <v>110317</v>
      </c>
      <c r="Y276" s="162" t="s">
        <v>268</v>
      </c>
      <c r="Z276" s="162" t="s">
        <v>268</v>
      </c>
      <c r="AA276" s="162" t="s">
        <v>422</v>
      </c>
    </row>
    <row r="277" spans="1:27" ht="16.5" thickTop="1" thickBot="1">
      <c r="A277" s="161">
        <v>276</v>
      </c>
      <c r="B277" s="162" t="s">
        <v>7</v>
      </c>
      <c r="C277" s="163">
        <v>11</v>
      </c>
      <c r="D277" s="162" t="s">
        <v>428</v>
      </c>
      <c r="E277" s="162" t="str">
        <f>VLOOKUP(Table12[[#This Row],[BRANCH NAME]],'Branch Address-2'!$B$2:$D$981,2,0)</f>
        <v>SHAHGOLI BAZAR SHAHGOLI BAZAR JAKIGONJ 3190 SYLHET</v>
      </c>
      <c r="F277" s="162" t="str">
        <f>VLOOKUP(Table12[[#This Row],[BRANCH NAME]],'Branch Address-2'!$B$2:$D$981,3,0)</f>
        <v>24.706174959994325, 91.73253936605627</v>
      </c>
      <c r="G277" s="164">
        <f>VLOOKUP(FINAL_DATASET!$D277,'R_E_P allocation'!$A$3:$D$983,4,0)</f>
        <v>267309</v>
      </c>
      <c r="H277" s="165">
        <f>VLOOKUP(FINAL_DATASET!$D277,'R_E_P allocation'!$A$3:$E$983,5,0)</f>
        <v>3.4674099692408679E-2</v>
      </c>
      <c r="I277" s="166">
        <f>VLOOKUP(FINAL_DATASET!$D277,'R_E_P allocation'!$A$3:$F$983,6,0)</f>
        <v>178234779.304607</v>
      </c>
      <c r="J277" s="166">
        <f>VLOOKUP(FINAL_DATASET!$D277,'R_E_P allocation'!$A$3:$G$983,7,0)</f>
        <v>150104177.56843716</v>
      </c>
      <c r="K277" s="166">
        <f>VLOOKUP(FINAL_DATASET!$D277,'R_E_P allocation'!$A$3:$T$984,8,0)</f>
        <v>148499262.09695995</v>
      </c>
      <c r="L277" s="166">
        <f>VLOOKUP(FINAL_DATASET!$D277,'R_E_P allocation'!$A$3:$T$984,9,0)</f>
        <v>123935139.18629502</v>
      </c>
      <c r="M277" s="166">
        <f>VLOOKUP($D277,'R_E_P allocation'!$A$3:$T$984,'R_E_P allocation'!J$984,0)</f>
        <v>120056593.46355845</v>
      </c>
      <c r="N277" s="166">
        <f>VLOOKUP($D277,'R_E_P allocation'!$A$3:$T$984,'R_E_P allocation'!K$984,0)</f>
        <v>140006584.39372641</v>
      </c>
      <c r="O277" s="166">
        <f>VLOOKUP($D277,'R_E_P allocation'!$A$3:$T$984,'R_E_P allocation'!L$984,0)</f>
        <v>123311005.39183167</v>
      </c>
      <c r="P277" s="166">
        <f>VLOOKUP($D277,'R_E_P allocation'!$A$3:$T$984,'R_E_P allocation'!M$984,0)</f>
        <v>134055022.85366513</v>
      </c>
      <c r="Q277" s="166">
        <f>VLOOKUP($D277,'R_E_P allocation'!$A$3:$T$984,'R_E_P allocation'!N$984,0)</f>
        <v>109178833.04576851</v>
      </c>
      <c r="R277" s="166">
        <f>VLOOKUP($D277,'R_E_P allocation'!$A$3:$T$984,'R_E_P allocation'!O$984,0)</f>
        <v>99995150.070093408</v>
      </c>
      <c r="S277" s="166">
        <f>VLOOKUP($D277,'R_E_P allocation'!$A$3:$T$984,'R_E_P allocation'!P$984,0)</f>
        <v>1538043.9934989847</v>
      </c>
      <c r="T277" s="166">
        <f>VLOOKUP($D277,'R_E_P allocation'!$A$3:$T$984,'R_E_P allocation'!Q$984,0)</f>
        <v>2474244.6851940192</v>
      </c>
      <c r="U277" s="166">
        <f>VLOOKUP($D277,'R_E_P allocation'!$A$3:$T$984,'R_E_P allocation'!R$984,0)</f>
        <v>3053797.4943385641</v>
      </c>
      <c r="V277" s="166">
        <f>VLOOKUP($D277,'R_E_P allocation'!$A$3:$T$984,'R_E_P allocation'!S$984,0)</f>
        <v>-312066.89723167813</v>
      </c>
      <c r="W277" s="166">
        <f>VLOOKUP($D277,'R_E_P allocation'!$A$3:$T$984,'R_E_P allocation'!T$984,0)</f>
        <v>2385082.7145563969</v>
      </c>
      <c r="X277" s="163">
        <v>110318</v>
      </c>
      <c r="Y277" s="162" t="s">
        <v>268</v>
      </c>
      <c r="Z277" s="162" t="s">
        <v>268</v>
      </c>
      <c r="AA277" s="162" t="s">
        <v>429</v>
      </c>
    </row>
    <row r="278" spans="1:27" ht="16.5" thickTop="1" thickBot="1">
      <c r="A278" s="161">
        <v>277</v>
      </c>
      <c r="B278" s="162" t="s">
        <v>7</v>
      </c>
      <c r="C278" s="163">
        <v>11</v>
      </c>
      <c r="D278" s="162" t="s">
        <v>430</v>
      </c>
      <c r="E278" s="162" t="str">
        <f>VLOOKUP(Table12[[#This Row],[BRANCH NAME]],'Branch Address-2'!$B$2:$D$981,2,0)</f>
        <v>Lala Bazar Branch, Lala Bazar City Corporation , P.O.# Lala Bazar, P.S.# Sylhet Sadar. Lalbazar.. P.C. 3113, Dakshin Surma, Sylhet.</v>
      </c>
      <c r="F278" s="162" t="str">
        <f>VLOOKUP(Table12[[#This Row],[BRANCH NAME]],'Branch Address-2'!$B$2:$D$981,3,0)</f>
        <v>24.9151642293091, 91.8518245012983</v>
      </c>
      <c r="G278" s="164">
        <f>VLOOKUP(FINAL_DATASET!$D278,'R_E_P allocation'!$A$3:$D$983,4,0)</f>
        <v>45609.84</v>
      </c>
      <c r="H278" s="165">
        <f>VLOOKUP(FINAL_DATASET!$D278,'R_E_P allocation'!$A$3:$E$983,5,0)</f>
        <v>5.916299634934884E-3</v>
      </c>
      <c r="I278" s="166">
        <f>VLOOKUP(FINAL_DATASET!$D278,'R_E_P allocation'!$A$3:$F$983,6,0)</f>
        <v>30411470.494889569</v>
      </c>
      <c r="J278" s="166">
        <f>VLOOKUP(FINAL_DATASET!$D278,'R_E_P allocation'!$A$3:$G$983,7,0)</f>
        <v>25611661.119633112</v>
      </c>
      <c r="K278" s="166">
        <f>VLOOKUP(FINAL_DATASET!$D278,'R_E_P allocation'!$A$3:$T$984,8,0)</f>
        <v>25337820.965101838</v>
      </c>
      <c r="L278" s="166">
        <f>VLOOKUP(FINAL_DATASET!$D278,'R_E_P allocation'!$A$3:$T$984,9,0)</f>
        <v>21146545.266581543</v>
      </c>
      <c r="M278" s="166">
        <f>VLOOKUP($D278,'R_E_P allocation'!$A$3:$T$984,'R_E_P allocation'!J$984,0)</f>
        <v>20484764.893130969</v>
      </c>
      <c r="N278" s="166">
        <f>VLOOKUP($D278,'R_E_P allocation'!$A$3:$T$984,'R_E_P allocation'!K$984,0)</f>
        <v>23888750.147373859</v>
      </c>
      <c r="O278" s="166">
        <f>VLOOKUP($D278,'R_E_P allocation'!$A$3:$T$984,'R_E_P allocation'!L$984,0)</f>
        <v>21040051.873152714</v>
      </c>
      <c r="P278" s="166">
        <f>VLOOKUP($D278,'R_E_P allocation'!$A$3:$T$984,'R_E_P allocation'!M$984,0)</f>
        <v>22873259.574320391</v>
      </c>
      <c r="Q278" s="166">
        <f>VLOOKUP($D278,'R_E_P allocation'!$A$3:$T$984,'R_E_P allocation'!N$984,0)</f>
        <v>18628737.179085679</v>
      </c>
      <c r="R278" s="166">
        <f>VLOOKUP($D278,'R_E_P allocation'!$A$3:$T$984,'R_E_P allocation'!O$984,0)</f>
        <v>17061762.961490069</v>
      </c>
      <c r="S278" s="166">
        <f>VLOOKUP($D278,'R_E_P allocation'!$A$3:$T$984,'R_E_P allocation'!P$984,0)</f>
        <v>262430.14809246873</v>
      </c>
      <c r="T278" s="166">
        <f>VLOOKUP($D278,'R_E_P allocation'!$A$3:$T$984,'R_E_P allocation'!Q$984,0)</f>
        <v>422170.2382357106</v>
      </c>
      <c r="U278" s="166">
        <f>VLOOKUP($D278,'R_E_P allocation'!$A$3:$T$984,'R_E_P allocation'!R$984,0)</f>
        <v>521056.96070533653</v>
      </c>
      <c r="V278" s="166">
        <f>VLOOKUP($D278,'R_E_P allocation'!$A$3:$T$984,'R_E_P allocation'!S$984,0)</f>
        <v>-53246.696714413956</v>
      </c>
      <c r="W278" s="166">
        <f>VLOOKUP($D278,'R_E_P allocation'!$A$3:$T$984,'R_E_P allocation'!T$984,0)</f>
        <v>406956.89631730667</v>
      </c>
      <c r="X278" s="163">
        <v>110319</v>
      </c>
      <c r="Y278" s="162" t="s">
        <v>268</v>
      </c>
      <c r="Z278" s="162" t="s">
        <v>268</v>
      </c>
      <c r="AA278" s="162" t="s">
        <v>431</v>
      </c>
    </row>
    <row r="279" spans="1:27" ht="16.5" thickTop="1" thickBot="1">
      <c r="A279" s="161">
        <v>278</v>
      </c>
      <c r="B279" s="162" t="s">
        <v>7</v>
      </c>
      <c r="C279" s="163">
        <v>11</v>
      </c>
      <c r="D279" s="162" t="s">
        <v>432</v>
      </c>
      <c r="E279" s="162" t="str">
        <f>VLOOKUP(Table12[[#This Row],[BRANCH NAME]],'Branch Address-2'!$B$2:$D$981,2,0)</f>
        <v>Dewalgram, Beani Bazar, Sylhet 3160</v>
      </c>
      <c r="F279" s="162" t="str">
        <f>VLOOKUP(Table12[[#This Row],[BRANCH NAME]],'Branch Address-2'!$B$2:$D$981,3,0)</f>
        <v>24.822400968538908, 92.15857202001756</v>
      </c>
      <c r="G279" s="164">
        <f>VLOOKUP(FINAL_DATASET!$D279,'R_E_P allocation'!$A$3:$D$983,4,0)</f>
        <v>45650.879999999997</v>
      </c>
      <c r="H279" s="165">
        <f>VLOOKUP(FINAL_DATASET!$D279,'R_E_P allocation'!$A$3:$E$983,5,0)</f>
        <v>5.9216231558465501E-3</v>
      </c>
      <c r="I279" s="166">
        <f>VLOOKUP(FINAL_DATASET!$D279,'R_E_P allocation'!$A$3:$F$983,6,0)</f>
        <v>30438834.913381509</v>
      </c>
      <c r="J279" s="166">
        <f>VLOOKUP(FINAL_DATASET!$D279,'R_E_P allocation'!$A$3:$G$983,7,0)</f>
        <v>25634706.641659714</v>
      </c>
      <c r="K279" s="166">
        <f>VLOOKUP(FINAL_DATASET!$D279,'R_E_P allocation'!$A$3:$T$984,8,0)</f>
        <v>25360620.084160529</v>
      </c>
      <c r="L279" s="166">
        <f>VLOOKUP(FINAL_DATASET!$D279,'R_E_P allocation'!$A$3:$T$984,9,0)</f>
        <v>21165573.051325809</v>
      </c>
      <c r="M279" s="166">
        <f>VLOOKUP($D279,'R_E_P allocation'!$A$3:$T$984,'R_E_P allocation'!J$984,0)</f>
        <v>20503197.204036117</v>
      </c>
      <c r="N279" s="166">
        <f>VLOOKUP($D279,'R_E_P allocation'!$A$3:$T$984,'R_E_P allocation'!K$984,0)</f>
        <v>23910245.384060685</v>
      </c>
      <c r="O279" s="166">
        <f>VLOOKUP($D279,'R_E_P allocation'!$A$3:$T$984,'R_E_P allocation'!L$984,0)</f>
        <v>21058983.834520575</v>
      </c>
      <c r="P279" s="166">
        <f>VLOOKUP($D279,'R_E_P allocation'!$A$3:$T$984,'R_E_P allocation'!M$984,0)</f>
        <v>22893841.066667881</v>
      </c>
      <c r="Q279" s="166">
        <f>VLOOKUP($D279,'R_E_P allocation'!$A$3:$T$984,'R_E_P allocation'!N$984,0)</f>
        <v>18645499.425430544</v>
      </c>
      <c r="R279" s="166">
        <f>VLOOKUP($D279,'R_E_P allocation'!$A$3:$T$984,'R_E_P allocation'!O$984,0)</f>
        <v>17077115.235296328</v>
      </c>
      <c r="S279" s="166">
        <f>VLOOKUP($D279,'R_E_P allocation'!$A$3:$T$984,'R_E_P allocation'!P$984,0)</f>
        <v>262666.28427005053</v>
      </c>
      <c r="T279" s="166">
        <f>VLOOKUP($D279,'R_E_P allocation'!$A$3:$T$984,'R_E_P allocation'!Q$984,0)</f>
        <v>422550.10947790736</v>
      </c>
      <c r="U279" s="166">
        <f>VLOOKUP($D279,'R_E_P allocation'!$A$3:$T$984,'R_E_P allocation'!R$984,0)</f>
        <v>521525.81079705682</v>
      </c>
      <c r="V279" s="166">
        <f>VLOOKUP($D279,'R_E_P allocation'!$A$3:$T$984,'R_E_P allocation'!S$984,0)</f>
        <v>-53294.608402618949</v>
      </c>
      <c r="W279" s="166">
        <f>VLOOKUP($D279,'R_E_P allocation'!$A$3:$T$984,'R_E_P allocation'!T$984,0)</f>
        <v>407323.07850573055</v>
      </c>
      <c r="X279" s="163">
        <v>110321</v>
      </c>
      <c r="Y279" s="162" t="s">
        <v>268</v>
      </c>
      <c r="Z279" s="162" t="s">
        <v>268</v>
      </c>
      <c r="AA279" s="162" t="s">
        <v>425</v>
      </c>
    </row>
    <row r="280" spans="1:27" ht="16.5" thickTop="1" thickBot="1">
      <c r="A280" s="161">
        <v>279</v>
      </c>
      <c r="B280" s="162" t="s">
        <v>7</v>
      </c>
      <c r="C280" s="163">
        <v>11</v>
      </c>
      <c r="D280" s="162" t="s">
        <v>433</v>
      </c>
      <c r="E280" s="162" t="str">
        <f>VLOOKUP(Table12[[#This Row],[BRANCH NAME]],'Branch Address-2'!$B$2:$D$981,2,0)</f>
        <v>Golapganj, Sylhet 3160</v>
      </c>
      <c r="F280" s="162" t="str">
        <f>VLOOKUP(Table12[[#This Row],[BRANCH NAME]],'Branch Address-2'!$B$2:$D$981,3,0)</f>
        <v>24.855910527033092, 92.01461791833282</v>
      </c>
      <c r="G280" s="164">
        <f>VLOOKUP(FINAL_DATASET!$D280,'R_E_P allocation'!$A$3:$D$983,4,0)</f>
        <v>110652.15</v>
      </c>
      <c r="H280" s="165">
        <f>VLOOKUP(FINAL_DATASET!$D280,'R_E_P allocation'!$A$3:$E$983,5,0)</f>
        <v>1.4353290313006141E-2</v>
      </c>
      <c r="I280" s="166">
        <f>VLOOKUP(FINAL_DATASET!$D280,'R_E_P allocation'!$A$3:$F$983,6,0)</f>
        <v>73780013.148940995</v>
      </c>
      <c r="J280" s="166">
        <f>VLOOKUP(FINAL_DATASET!$D280,'R_E_P allocation'!$A$3:$G$983,7,0)</f>
        <v>62135393.765003584</v>
      </c>
      <c r="K280" s="166">
        <f>VLOOKUP(FINAL_DATASET!$D280,'R_E_P allocation'!$A$3:$T$984,8,0)</f>
        <v>61471041.47051587</v>
      </c>
      <c r="L280" s="166">
        <f>VLOOKUP(FINAL_DATASET!$D280,'R_E_P allocation'!$A$3:$T$984,9,0)</f>
        <v>51302760.518773377</v>
      </c>
      <c r="M280" s="166">
        <f>VLOOKUP($D280,'R_E_P allocation'!$A$3:$T$984,'R_E_P allocation'!J$984,0)</f>
        <v>49697242.473761402</v>
      </c>
      <c r="N280" s="166">
        <f>VLOOKUP($D280,'R_E_P allocation'!$A$3:$T$984,'R_E_P allocation'!K$984,0)</f>
        <v>57955510.578851715</v>
      </c>
      <c r="O280" s="166">
        <f>VLOOKUP($D280,'R_E_P allocation'!$A$3:$T$984,'R_E_P allocation'!L$984,0)</f>
        <v>51044401.293139264</v>
      </c>
      <c r="P280" s="166">
        <f>VLOOKUP($D280,'R_E_P allocation'!$A$3:$T$984,'R_E_P allocation'!M$984,0)</f>
        <v>55491870.820126452</v>
      </c>
      <c r="Q280" s="166">
        <f>VLOOKUP($D280,'R_E_P allocation'!$A$3:$T$984,'R_E_P allocation'!N$984,0)</f>
        <v>45194410.255566902</v>
      </c>
      <c r="R280" s="166">
        <f>VLOOKUP($D280,'R_E_P allocation'!$A$3:$T$984,'R_E_P allocation'!O$984,0)</f>
        <v>41392838.79266499</v>
      </c>
      <c r="S280" s="166">
        <f>VLOOKUP($D280,'R_E_P allocation'!$A$3:$T$984,'R_E_P allocation'!P$984,0)</f>
        <v>636670.94888405805</v>
      </c>
      <c r="T280" s="166">
        <f>VLOOKUP($D280,'R_E_P allocation'!$A$3:$T$984,'R_E_P allocation'!Q$984,0)</f>
        <v>1024209.7873352239</v>
      </c>
      <c r="U280" s="166">
        <f>VLOOKUP($D280,'R_E_P allocation'!$A$3:$T$984,'R_E_P allocation'!R$984,0)</f>
        <v>1264114.782566898</v>
      </c>
      <c r="V280" s="166">
        <f>VLOOKUP($D280,'R_E_P allocation'!$A$3:$T$984,'R_E_P allocation'!S$984,0)</f>
        <v>-129179.61281705527</v>
      </c>
      <c r="W280" s="166">
        <f>VLOOKUP($D280,'R_E_P allocation'!$A$3:$T$984,'R_E_P allocation'!T$984,0)</f>
        <v>987301.32653035095</v>
      </c>
      <c r="X280" s="163">
        <v>110322</v>
      </c>
      <c r="Y280" s="162" t="s">
        <v>268</v>
      </c>
      <c r="Z280" s="162" t="s">
        <v>268</v>
      </c>
      <c r="AA280" s="162" t="s">
        <v>434</v>
      </c>
    </row>
    <row r="281" spans="1:27" ht="16.5" thickTop="1" thickBot="1">
      <c r="A281" s="161">
        <v>280</v>
      </c>
      <c r="B281" s="162" t="s">
        <v>7</v>
      </c>
      <c r="C281" s="163">
        <v>11</v>
      </c>
      <c r="D281" s="162" t="s">
        <v>435</v>
      </c>
      <c r="E281" s="162" t="str">
        <f>VLOOKUP(Table12[[#This Row],[BRANCH NAME]],'Branch Address-2'!$B$2:$D$981,2,0)</f>
        <v>Fenchuganj, Sylhet 3116</v>
      </c>
      <c r="F281" s="162" t="str">
        <f>VLOOKUP(Table12[[#This Row],[BRANCH NAME]],'Branch Address-2'!$B$2:$D$981,3,0)</f>
        <v>24.7015478032613, 91.94564203907355</v>
      </c>
      <c r="G281" s="164">
        <f>VLOOKUP(FINAL_DATASET!$D281,'R_E_P allocation'!$A$3:$D$983,4,0)</f>
        <v>104741</v>
      </c>
      <c r="H281" s="165">
        <f>VLOOKUP(FINAL_DATASET!$D281,'R_E_P allocation'!$A$3:$E$983,5,0)</f>
        <v>1.3586522997289944E-2</v>
      </c>
      <c r="I281" s="166">
        <f>VLOOKUP(FINAL_DATASET!$D281,'R_E_P allocation'!$A$3:$F$983,6,0)</f>
        <v>69838610.069783822</v>
      </c>
      <c r="J281" s="166">
        <f>VLOOKUP(FINAL_DATASET!$D281,'R_E_P allocation'!$A$3:$G$983,7,0)</f>
        <v>58816058.055268168</v>
      </c>
      <c r="K281" s="166">
        <f>VLOOKUP(FINAL_DATASET!$D281,'R_E_P allocation'!$A$3:$T$984,8,0)</f>
        <v>58187196.133679315</v>
      </c>
      <c r="L281" s="166">
        <f>VLOOKUP(FINAL_DATASET!$D281,'R_E_P allocation'!$A$3:$T$984,9,0)</f>
        <v>48562115.05602777</v>
      </c>
      <c r="M281" s="166">
        <f>VLOOKUP($D281,'R_E_P allocation'!$A$3:$T$984,'R_E_P allocation'!J$984,0)</f>
        <v>47042365.412188046</v>
      </c>
      <c r="N281" s="166">
        <f>VLOOKUP($D281,'R_E_P allocation'!$A$3:$T$984,'R_E_P allocation'!K$984,0)</f>
        <v>54859468.465271652</v>
      </c>
      <c r="O281" s="166">
        <f>VLOOKUP($D281,'R_E_P allocation'!$A$3:$T$984,'R_E_P allocation'!L$984,0)</f>
        <v>48317557.642076552</v>
      </c>
      <c r="P281" s="166">
        <f>VLOOKUP($D281,'R_E_P allocation'!$A$3:$T$984,'R_E_P allocation'!M$984,0)</f>
        <v>52527438.839379668</v>
      </c>
      <c r="Q281" s="166">
        <f>VLOOKUP($D281,'R_E_P allocation'!$A$3:$T$984,'R_E_P allocation'!N$984,0)</f>
        <v>42780079.054752514</v>
      </c>
      <c r="R281" s="166">
        <f>VLOOKUP($D281,'R_E_P allocation'!$A$3:$T$984,'R_E_P allocation'!O$984,0)</f>
        <v>39181591.392327435</v>
      </c>
      <c r="S281" s="166">
        <f>VLOOKUP($D281,'R_E_P allocation'!$A$3:$T$984,'R_E_P allocation'!P$984,0)</f>
        <v>602659.34152264672</v>
      </c>
      <c r="T281" s="166">
        <f>VLOOKUP($D281,'R_E_P allocation'!$A$3:$T$984,'R_E_P allocation'!Q$984,0)</f>
        <v>969495.46244947519</v>
      </c>
      <c r="U281" s="166">
        <f>VLOOKUP($D281,'R_E_P allocation'!$A$3:$T$984,'R_E_P allocation'!R$984,0)</f>
        <v>1196584.4896898929</v>
      </c>
      <c r="V281" s="166">
        <f>VLOOKUP($D281,'R_E_P allocation'!$A$3:$T$984,'R_E_P allocation'!S$984,0)</f>
        <v>-122278.70697560949</v>
      </c>
      <c r="W281" s="166">
        <f>VLOOKUP($D281,'R_E_P allocation'!$A$3:$T$984,'R_E_P allocation'!T$984,0)</f>
        <v>934558.68902787252</v>
      </c>
      <c r="X281" s="163">
        <v>110323</v>
      </c>
      <c r="Y281" s="162" t="s">
        <v>268</v>
      </c>
      <c r="Z281" s="162" t="s">
        <v>268</v>
      </c>
      <c r="AA281" s="162" t="s">
        <v>436</v>
      </c>
    </row>
    <row r="282" spans="1:27" ht="16.5" thickTop="1" thickBot="1">
      <c r="A282" s="161">
        <v>281</v>
      </c>
      <c r="B282" s="162" t="s">
        <v>7</v>
      </c>
      <c r="C282" s="163">
        <v>11</v>
      </c>
      <c r="D282" s="162" t="s">
        <v>437</v>
      </c>
      <c r="E282" s="162" t="str">
        <f>VLOOKUP(Table12[[#This Row],[BRANCH NAME]],'Branch Address-2'!$B$2:$D$981,2,0)</f>
        <v>Goalabazar, Osmnainagar, Sylhet 3124</v>
      </c>
      <c r="F282" s="162" t="str">
        <f>VLOOKUP(Table12[[#This Row],[BRANCH NAME]],'Branch Address-2'!$B$2:$D$981,3,0)</f>
        <v>24.70620420024652, 91.7325500948925</v>
      </c>
      <c r="G282" s="164">
        <f>VLOOKUP(FINAL_DATASET!$D282,'R_E_P allocation'!$A$3:$D$983,4,0)</f>
        <v>97382.7</v>
      </c>
      <c r="H282" s="165">
        <f>VLOOKUP(FINAL_DATASET!$D282,'R_E_P allocation'!$A$3:$E$983,5,0)</f>
        <v>1.2632038008880832E-2</v>
      </c>
      <c r="I282" s="166">
        <f>VLOOKUP(FINAL_DATASET!$D282,'R_E_P allocation'!$A$3:$F$983,6,0)</f>
        <v>64932284.519364297</v>
      </c>
      <c r="J282" s="166">
        <f>VLOOKUP(FINAL_DATASET!$D282,'R_E_P allocation'!$A$3:$G$983,7,0)</f>
        <v>54684092.540445119</v>
      </c>
      <c r="K282" s="166">
        <f>VLOOKUP(FINAL_DATASET!$D282,'R_E_P allocation'!$A$3:$T$984,8,0)</f>
        <v>54099409.638319775</v>
      </c>
      <c r="L282" s="166">
        <f>VLOOKUP(FINAL_DATASET!$D282,'R_E_P allocation'!$A$3:$T$984,9,0)</f>
        <v>45150512.997456916</v>
      </c>
      <c r="M282" s="166">
        <f>VLOOKUP($D282,'R_E_P allocation'!$A$3:$T$984,'R_E_P allocation'!J$984,0)</f>
        <v>43737529.317320675</v>
      </c>
      <c r="N282" s="166">
        <f>VLOOKUP($D282,'R_E_P allocation'!$A$3:$T$984,'R_E_P allocation'!K$984,0)</f>
        <v>51005462.614573173</v>
      </c>
      <c r="O282" s="166">
        <f>VLOOKUP($D282,'R_E_P allocation'!$A$3:$T$984,'R_E_P allocation'!L$984,0)</f>
        <v>44923136.313297056</v>
      </c>
      <c r="P282" s="166">
        <f>VLOOKUP($D282,'R_E_P allocation'!$A$3:$T$984,'R_E_P allocation'!M$984,0)</f>
        <v>48837263.519191697</v>
      </c>
      <c r="Q282" s="166">
        <f>VLOOKUP($D282,'R_E_P allocation'!$A$3:$T$984,'R_E_P allocation'!N$984,0)</f>
        <v>39774678.536248915</v>
      </c>
      <c r="R282" s="166">
        <f>VLOOKUP($D282,'R_E_P allocation'!$A$3:$T$984,'R_E_P allocation'!O$984,0)</f>
        <v>36428993.040753901</v>
      </c>
      <c r="S282" s="166">
        <f>VLOOKUP($D282,'R_E_P allocation'!$A$3:$T$984,'R_E_P allocation'!P$984,0)</f>
        <v>560321.1145367854</v>
      </c>
      <c r="T282" s="166">
        <f>VLOOKUP($D282,'R_E_P allocation'!$A$3:$T$984,'R_E_P allocation'!Q$984,0)</f>
        <v>901386.14077656786</v>
      </c>
      <c r="U282" s="166">
        <f>VLOOKUP($D282,'R_E_P allocation'!$A$3:$T$984,'R_E_P allocation'!R$984,0)</f>
        <v>1112521.6332107189</v>
      </c>
      <c r="V282" s="166">
        <f>VLOOKUP($D282,'R_E_P allocation'!$A$3:$T$984,'R_E_P allocation'!S$984,0)</f>
        <v>-113688.34207992749</v>
      </c>
      <c r="W282" s="166">
        <f>VLOOKUP($D282,'R_E_P allocation'!$A$3:$T$984,'R_E_P allocation'!T$984,0)</f>
        <v>868903.75732516008</v>
      </c>
      <c r="X282" s="163">
        <v>110324</v>
      </c>
      <c r="Y282" s="162" t="s">
        <v>268</v>
      </c>
      <c r="Z282" s="162" t="s">
        <v>268</v>
      </c>
      <c r="AA282" s="162" t="s">
        <v>438</v>
      </c>
    </row>
    <row r="283" spans="1:27" ht="16.5" thickTop="1" thickBot="1">
      <c r="A283" s="161">
        <v>282</v>
      </c>
      <c r="B283" s="162" t="s">
        <v>7</v>
      </c>
      <c r="C283" s="163">
        <v>11</v>
      </c>
      <c r="D283" s="162" t="s">
        <v>439</v>
      </c>
      <c r="E283" s="162" t="str">
        <f>VLOOKUP(Table12[[#This Row],[BRANCH NAME]],'Branch Address-2'!$B$2:$D$981,2,0)</f>
        <v>Godown Bazar, Paton, Beanibazar, Sylhet 3170</v>
      </c>
      <c r="F283" s="162" t="str">
        <f>VLOOKUP(Table12[[#This Row],[BRANCH NAME]],'Branch Address-2'!$B$2:$D$981,3,0)</f>
        <v>24.90056417273348, 91.8648237082572</v>
      </c>
      <c r="G283" s="164">
        <f>VLOOKUP(FINAL_DATASET!$D283,'R_E_P allocation'!$A$3:$D$983,4,0)</f>
        <v>50723.199999999997</v>
      </c>
      <c r="H283" s="165">
        <f>VLOOKUP(FINAL_DATASET!$D283,'R_E_P allocation'!$A$3:$E$983,5,0)</f>
        <v>6.5795812842739439E-3</v>
      </c>
      <c r="I283" s="166">
        <f>VLOOKUP(FINAL_DATASET!$D283,'R_E_P allocation'!$A$3:$F$983,6,0)</f>
        <v>33820927.681535006</v>
      </c>
      <c r="J283" s="166">
        <f>VLOOKUP(FINAL_DATASET!$D283,'R_E_P allocation'!$A$3:$G$983,7,0)</f>
        <v>28483007.379621904</v>
      </c>
      <c r="K283" s="166">
        <f>VLOOKUP(FINAL_DATASET!$D283,'R_E_P allocation'!$A$3:$T$984,8,0)</f>
        <v>28178466.760178365</v>
      </c>
      <c r="L283" s="166">
        <f>VLOOKUP(FINAL_DATASET!$D283,'R_E_P allocation'!$A$3:$T$984,9,0)</f>
        <v>23517303.390362009</v>
      </c>
      <c r="M283" s="166">
        <f>VLOOKUP($D283,'R_E_P allocation'!$A$3:$T$984,'R_E_P allocation'!J$984,0)</f>
        <v>22781330.226706795</v>
      </c>
      <c r="N283" s="166">
        <f>VLOOKUP($D283,'R_E_P allocation'!$A$3:$T$984,'R_E_P allocation'!K$984,0)</f>
        <v>26566939.315622982</v>
      </c>
      <c r="O283" s="166">
        <f>VLOOKUP($D283,'R_E_P allocation'!$A$3:$T$984,'R_E_P allocation'!L$984,0)</f>
        <v>23398870.92724508</v>
      </c>
      <c r="P283" s="166">
        <f>VLOOKUP($D283,'R_E_P allocation'!$A$3:$T$984,'R_E_P allocation'!M$984,0)</f>
        <v>25437601.185186531</v>
      </c>
      <c r="Q283" s="166">
        <f>VLOOKUP($D283,'R_E_P allocation'!$A$3:$T$984,'R_E_P allocation'!N$984,0)</f>
        <v>20717221.583811712</v>
      </c>
      <c r="R283" s="166">
        <f>VLOOKUP($D283,'R_E_P allocation'!$A$3:$T$984,'R_E_P allocation'!O$984,0)</f>
        <v>18974572.483662583</v>
      </c>
      <c r="S283" s="166">
        <f>VLOOKUP($D283,'R_E_P allocation'!$A$3:$T$984,'R_E_P allocation'!P$984,0)</f>
        <v>291851.42696672276</v>
      </c>
      <c r="T283" s="166">
        <f>VLOOKUP($D283,'R_E_P allocation'!$A$3:$T$984,'R_E_P allocation'!Q$984,0)</f>
        <v>469500.12164211925</v>
      </c>
      <c r="U283" s="166">
        <f>VLOOKUP($D283,'R_E_P allocation'!$A$3:$T$984,'R_E_P allocation'!R$984,0)</f>
        <v>579473.12310784089</v>
      </c>
      <c r="V283" s="166">
        <f>VLOOKUP($D283,'R_E_P allocation'!$A$3:$T$984,'R_E_P allocation'!S$984,0)</f>
        <v>-59216.231558465493</v>
      </c>
      <c r="W283" s="166">
        <f>VLOOKUP($D283,'R_E_P allocation'!$A$3:$T$984,'R_E_P allocation'!T$984,0)</f>
        <v>452581.19833970058</v>
      </c>
      <c r="X283" s="163">
        <v>110325</v>
      </c>
      <c r="Y283" s="162" t="s">
        <v>268</v>
      </c>
      <c r="Z283" s="162" t="s">
        <v>268</v>
      </c>
      <c r="AA283" s="162" t="s">
        <v>425</v>
      </c>
    </row>
    <row r="284" spans="1:27" ht="16.5" thickTop="1" thickBot="1">
      <c r="A284" s="161">
        <v>283</v>
      </c>
      <c r="B284" s="162" t="s">
        <v>7</v>
      </c>
      <c r="C284" s="163">
        <v>11</v>
      </c>
      <c r="D284" s="162" t="s">
        <v>440</v>
      </c>
      <c r="E284" s="162" t="str">
        <f>VLOOKUP(Table12[[#This Row],[BRANCH NAME]],'Branch Address-2'!$B$2:$D$981,2,0)</f>
        <v>Golapganj, Sylhet 3160</v>
      </c>
      <c r="F284" s="162" t="str">
        <f>VLOOKUP(Table12[[#This Row],[BRANCH NAME]],'Branch Address-2'!$B$2:$D$981,3,0)</f>
        <v>24.857091650840392, 92.01311318140442</v>
      </c>
      <c r="G284" s="164">
        <f>VLOOKUP(FINAL_DATASET!$D284,'R_E_P allocation'!$A$3:$D$983,4,0)</f>
        <v>104329.17</v>
      </c>
      <c r="H284" s="165">
        <f>VLOOKUP(FINAL_DATASET!$D284,'R_E_P allocation'!$A$3:$E$983,5,0)</f>
        <v>1.3533102295120076E-2</v>
      </c>
      <c r="I284" s="166">
        <f>VLOOKUP(FINAL_DATASET!$D284,'R_E_P allocation'!$A$3:$F$983,6,0)</f>
        <v>69564012.397572935</v>
      </c>
      <c r="J284" s="166">
        <f>VLOOKUP(FINAL_DATASET!$D284,'R_E_P allocation'!$A$3:$G$983,7,0)</f>
        <v>58584799.835574806</v>
      </c>
      <c r="K284" s="166">
        <f>VLOOKUP(FINAL_DATASET!$D284,'R_E_P allocation'!$A$3:$T$984,8,0)</f>
        <v>57958410.529343531</v>
      </c>
      <c r="L284" s="166">
        <f>VLOOKUP(FINAL_DATASET!$D284,'R_E_P allocation'!$A$3:$T$984,9,0)</f>
        <v>48371174.203414895</v>
      </c>
      <c r="M284" s="166">
        <f>VLOOKUP($D284,'R_E_P allocation'!$A$3:$T$984,'R_E_P allocation'!J$984,0)</f>
        <v>46857400.046689324</v>
      </c>
      <c r="N284" s="166">
        <f>VLOOKUP($D284,'R_E_P allocation'!$A$3:$T$984,'R_E_P allocation'!K$984,0)</f>
        <v>54643767.117203049</v>
      </c>
      <c r="O284" s="166">
        <f>VLOOKUP($D284,'R_E_P allocation'!$A$3:$T$984,'R_E_P allocation'!L$984,0)</f>
        <v>48127578.36210274</v>
      </c>
      <c r="P284" s="166">
        <f>VLOOKUP($D284,'R_E_P allocation'!$A$3:$T$984,'R_E_P allocation'!M$984,0)</f>
        <v>52320906.773262084</v>
      </c>
      <c r="Q284" s="166">
        <f>VLOOKUP($D284,'R_E_P allocation'!$A$3:$T$984,'R_E_P allocation'!N$984,0)</f>
        <v>42611872.526677363</v>
      </c>
      <c r="R284" s="166">
        <f>VLOOKUP($D284,'R_E_P allocation'!$A$3:$T$984,'R_E_P allocation'!O$984,0)</f>
        <v>39027533.718798421</v>
      </c>
      <c r="S284" s="166">
        <f>VLOOKUP($D284,'R_E_P allocation'!$A$3:$T$984,'R_E_P allocation'!P$984,0)</f>
        <v>600289.75180496904</v>
      </c>
      <c r="T284" s="166">
        <f>VLOOKUP($D284,'R_E_P allocation'!$A$3:$T$984,'R_E_P allocation'!Q$984,0)</f>
        <v>965683.51377321105</v>
      </c>
      <c r="U284" s="166">
        <f>VLOOKUP($D284,'R_E_P allocation'!$A$3:$T$984,'R_E_P allocation'!R$984,0)</f>
        <v>1191879.6521345037</v>
      </c>
      <c r="V284" s="166">
        <f>VLOOKUP($D284,'R_E_P allocation'!$A$3:$T$984,'R_E_P allocation'!S$984,0)</f>
        <v>-121797.92065608068</v>
      </c>
      <c r="W284" s="166">
        <f>VLOOKUP($D284,'R_E_P allocation'!$A$3:$T$984,'R_E_P allocation'!T$984,0)</f>
        <v>930884.10787147377</v>
      </c>
      <c r="X284" s="163">
        <v>110326</v>
      </c>
      <c r="Y284" s="162" t="s">
        <v>268</v>
      </c>
      <c r="Z284" s="162" t="s">
        <v>268</v>
      </c>
      <c r="AA284" s="162" t="s">
        <v>434</v>
      </c>
    </row>
    <row r="285" spans="1:27" ht="16.5" thickTop="1" thickBot="1">
      <c r="A285" s="161">
        <v>284</v>
      </c>
      <c r="B285" s="162" t="s">
        <v>7</v>
      </c>
      <c r="C285" s="163">
        <v>11</v>
      </c>
      <c r="D285" s="162" t="s">
        <v>441</v>
      </c>
      <c r="E285" s="162" t="str">
        <f>VLOOKUP(Table12[[#This Row],[BRANCH NAME]],'Branch Address-2'!$B$2:$D$981,2,0)</f>
        <v>Haripur Gas Field, Chiknagul, Jaintapur, Sylhet 3152</v>
      </c>
      <c r="F285" s="162" t="str">
        <f>VLOOKUP(Table12[[#This Row],[BRANCH NAME]],'Branch Address-2'!$B$2:$D$981,3,0)</f>
        <v>25.016015739172577, 92.02858402011314</v>
      </c>
      <c r="G285" s="164">
        <f>VLOOKUP(FINAL_DATASET!$D285,'R_E_P allocation'!$A$3:$D$983,4,0)</f>
        <v>161744</v>
      </c>
      <c r="H285" s="165">
        <f>VLOOKUP(FINAL_DATASET!$D285,'R_E_P allocation'!$A$3:$E$983,5,0)</f>
        <v>2.0980691187535584E-2</v>
      </c>
      <c r="I285" s="166">
        <f>VLOOKUP(FINAL_DATASET!$D285,'R_E_P allocation'!$A$3:$F$983,6,0)</f>
        <v>107846747.18712933</v>
      </c>
      <c r="J285" s="166">
        <f>VLOOKUP(FINAL_DATASET!$D285,'R_E_P allocation'!$A$3:$G$983,7,0)</f>
        <v>90825412.150841534</v>
      </c>
      <c r="K285" s="166">
        <f>VLOOKUP(FINAL_DATASET!$D285,'R_E_P allocation'!$A$3:$T$984,8,0)</f>
        <v>89854305.873018458</v>
      </c>
      <c r="L285" s="166">
        <f>VLOOKUP(FINAL_DATASET!$D285,'R_E_P allocation'!$A$3:$T$984,9,0)</f>
        <v>74990984.787448615</v>
      </c>
      <c r="M285" s="166">
        <f>VLOOKUP($D285,'R_E_P allocation'!$A$3:$T$984,'R_E_P allocation'!J$984,0)</f>
        <v>72644144.616042838</v>
      </c>
      <c r="N285" s="166">
        <f>VLOOKUP($D285,'R_E_P allocation'!$A$3:$T$984,'R_E_P allocation'!K$984,0)</f>
        <v>84715535.152871341</v>
      </c>
      <c r="O285" s="166">
        <f>VLOOKUP($D285,'R_E_P allocation'!$A$3:$T$984,'R_E_P allocation'!L$984,0)</f>
        <v>74613332.346072972</v>
      </c>
      <c r="P285" s="166">
        <f>VLOOKUP($D285,'R_E_P allocation'!$A$3:$T$984,'R_E_P allocation'!M$984,0)</f>
        <v>81114349.372610778</v>
      </c>
      <c r="Q285" s="166">
        <f>VLOOKUP($D285,'R_E_P allocation'!$A$3:$T$984,'R_E_P allocation'!N$984,0)</f>
        <v>66062202.066353105</v>
      </c>
      <c r="R285" s="166">
        <f>VLOOKUP($D285,'R_E_P allocation'!$A$3:$T$984,'R_E_P allocation'!O$984,0)</f>
        <v>60505316.143254392</v>
      </c>
      <c r="S285" s="166">
        <f>VLOOKUP($D285,'R_E_P allocation'!$A$3:$T$984,'R_E_P allocation'!P$984,0)</f>
        <v>930643.51624711393</v>
      </c>
      <c r="T285" s="166">
        <f>VLOOKUP($D285,'R_E_P allocation'!$A$3:$T$984,'R_E_P allocation'!Q$984,0)</f>
        <v>1497122.1783105747</v>
      </c>
      <c r="U285" s="166">
        <f>VLOOKUP($D285,'R_E_P allocation'!$A$3:$T$984,'R_E_P allocation'!R$984,0)</f>
        <v>1847799.445302241</v>
      </c>
      <c r="V285" s="166">
        <f>VLOOKUP($D285,'R_E_P allocation'!$A$3:$T$984,'R_E_P allocation'!S$984,0)</f>
        <v>-188826.22068782026</v>
      </c>
      <c r="W285" s="166">
        <f>VLOOKUP($D285,'R_E_P allocation'!$A$3:$T$984,'R_E_P allocation'!T$984,0)</f>
        <v>1443171.8295426262</v>
      </c>
      <c r="X285" s="163">
        <v>110327</v>
      </c>
      <c r="Y285" s="162" t="s">
        <v>268</v>
      </c>
      <c r="Z285" s="162" t="s">
        <v>268</v>
      </c>
      <c r="AA285" s="162" t="s">
        <v>442</v>
      </c>
    </row>
    <row r="286" spans="1:27" ht="16.5" thickTop="1" thickBot="1">
      <c r="A286" s="161">
        <v>285</v>
      </c>
      <c r="B286" s="162" t="s">
        <v>7</v>
      </c>
      <c r="C286" s="163">
        <v>11</v>
      </c>
      <c r="D286" s="162" t="s">
        <v>443</v>
      </c>
      <c r="E286" s="162" t="str">
        <f>VLOOKUP(Table12[[#This Row],[BRANCH NAME]],'Branch Address-2'!$B$2:$D$981,2,0)</f>
        <v>Golapganj, Sylhet 3160</v>
      </c>
      <c r="F286" s="162" t="str">
        <f>VLOOKUP(Table12[[#This Row],[BRANCH NAME]],'Branch Address-2'!$B$2:$D$981,3,0)</f>
        <v>24.84757156957711, 91.95089019489556</v>
      </c>
      <c r="G286" s="164">
        <f>VLOOKUP(FINAL_DATASET!$D286,'R_E_P allocation'!$A$3:$D$983,4,0)</f>
        <v>101167.67999999999</v>
      </c>
      <c r="H286" s="165">
        <f>VLOOKUP(FINAL_DATASET!$D286,'R_E_P allocation'!$A$3:$E$983,5,0)</f>
        <v>1.3123008286177044E-2</v>
      </c>
      <c r="I286" s="166">
        <f>VLOOKUP(FINAL_DATASET!$D286,'R_E_P allocation'!$A$3:$F$983,6,0)</f>
        <v>67456012.021888912</v>
      </c>
      <c r="J286" s="166">
        <f>VLOOKUP(FINAL_DATASET!$D286,'R_E_P allocation'!$A$3:$G$983,7,0)</f>
        <v>56809502.870860428</v>
      </c>
      <c r="K286" s="166">
        <f>VLOOKUP(FINAL_DATASET!$D286,'R_E_P allocation'!$A$3:$T$984,8,0)</f>
        <v>56202095.058757365</v>
      </c>
      <c r="L286" s="166">
        <f>VLOOKUP(FINAL_DATASET!$D286,'R_E_P allocation'!$A$3:$T$984,9,0)</f>
        <v>46905381.045735665</v>
      </c>
      <c r="M286" s="166">
        <f>VLOOKUP($D286,'R_E_P allocation'!$A$3:$T$984,'R_E_P allocation'!J$984,0)</f>
        <v>45437478.833153285</v>
      </c>
      <c r="N286" s="166">
        <f>VLOOKUP($D286,'R_E_P allocation'!$A$3:$T$984,'R_E_P allocation'!K$984,0)</f>
        <v>52987895.386378713</v>
      </c>
      <c r="O286" s="166">
        <f>VLOOKUP($D286,'R_E_P allocation'!$A$3:$T$984,'R_E_P allocation'!L$984,0)</f>
        <v>46669166.896584474</v>
      </c>
      <c r="P286" s="166">
        <f>VLOOKUP($D286,'R_E_P allocation'!$A$3:$T$984,'R_E_P allocation'!M$984,0)</f>
        <v>50735424.749829896</v>
      </c>
      <c r="Q286" s="166">
        <f>VLOOKUP($D286,'R_E_P allocation'!$A$3:$T$984,'R_E_P allocation'!N$984,0)</f>
        <v>41320603.6622326</v>
      </c>
      <c r="R286" s="166">
        <f>VLOOKUP($D286,'R_E_P allocation'!$A$3:$T$984,'R_E_P allocation'!O$984,0)</f>
        <v>37844881.181865133</v>
      </c>
      <c r="S286" s="166">
        <f>VLOOKUP($D286,'R_E_P allocation'!$A$3:$T$984,'R_E_P allocation'!P$984,0)</f>
        <v>582099.15326542454</v>
      </c>
      <c r="T286" s="166">
        <f>VLOOKUP($D286,'R_E_P allocation'!$A$3:$T$984,'R_E_P allocation'!Q$984,0)</f>
        <v>936420.37699220469</v>
      </c>
      <c r="U286" s="166">
        <f>VLOOKUP($D286,'R_E_P allocation'!$A$3:$T$984,'R_E_P allocation'!R$984,0)</f>
        <v>1155762.0869183068</v>
      </c>
      <c r="V286" s="166">
        <f>VLOOKUP($D286,'R_E_P allocation'!$A$3:$T$984,'R_E_P allocation'!S$984,0)</f>
        <v>-118107.0745755934</v>
      </c>
      <c r="W286" s="166">
        <f>VLOOKUP($D286,'R_E_P allocation'!$A$3:$T$984,'R_E_P allocation'!T$984,0)</f>
        <v>902675.49854203523</v>
      </c>
      <c r="X286" s="163">
        <v>110328</v>
      </c>
      <c r="Y286" s="162" t="s">
        <v>268</v>
      </c>
      <c r="Z286" s="162" t="s">
        <v>268</v>
      </c>
      <c r="AA286" s="162" t="s">
        <v>434</v>
      </c>
    </row>
    <row r="287" spans="1:27" ht="16.5" thickTop="1" thickBot="1">
      <c r="A287" s="161">
        <v>286</v>
      </c>
      <c r="B287" s="162" t="s">
        <v>7</v>
      </c>
      <c r="C287" s="163">
        <v>11</v>
      </c>
      <c r="D287" s="162" t="s">
        <v>444</v>
      </c>
      <c r="E287" s="162" t="str">
        <f>VLOOKUP(Table12[[#This Row],[BRANCH NAME]],'Branch Address-2'!$B$2:$D$981,2,0)</f>
        <v>Jalalpur Bazar, South Surma, Sylhet 3107</v>
      </c>
      <c r="F287" s="162" t="str">
        <f>VLOOKUP(Table12[[#This Row],[BRANCH NAME]],'Branch Address-2'!$B$2:$D$981,3,0)</f>
        <v>24.80235328663889, 91.85363509241394</v>
      </c>
      <c r="G287" s="164">
        <f>VLOOKUP(FINAL_DATASET!$D287,'R_E_P allocation'!$A$3:$D$983,4,0)</f>
        <v>94215</v>
      </c>
      <c r="H287" s="165">
        <f>VLOOKUP(FINAL_DATASET!$D287,'R_E_P allocation'!$A$3:$E$983,5,0)</f>
        <v>1.2221138467168272E-2</v>
      </c>
      <c r="I287" s="166">
        <f>VLOOKUP(FINAL_DATASET!$D287,'R_E_P allocation'!$A$3:$F$983,6,0)</f>
        <v>62820143.475092679</v>
      </c>
      <c r="J287" s="166">
        <f>VLOOKUP(FINAL_DATASET!$D287,'R_E_P allocation'!$A$3:$G$983,7,0)</f>
        <v>52905308.424371451</v>
      </c>
      <c r="K287" s="166">
        <f>VLOOKUP(FINAL_DATASET!$D287,'R_E_P allocation'!$A$3:$T$984,8,0)</f>
        <v>52339644.301033944</v>
      </c>
      <c r="L287" s="166">
        <f>VLOOKUP(FINAL_DATASET!$D287,'R_E_P allocation'!$A$3:$T$984,9,0)</f>
        <v>43681840.635507166</v>
      </c>
      <c r="M287" s="166">
        <f>VLOOKUP($D287,'R_E_P allocation'!$A$3:$T$984,'R_E_P allocation'!J$984,0)</f>
        <v>42314819.004108198</v>
      </c>
      <c r="N287" s="166">
        <f>VLOOKUP($D287,'R_E_P allocation'!$A$3:$T$984,'R_E_P allocation'!K$984,0)</f>
        <v>49346338.315039657</v>
      </c>
      <c r="O287" s="166">
        <f>VLOOKUP($D287,'R_E_P allocation'!$A$3:$T$984,'R_E_P allocation'!L$984,0)</f>
        <v>43461860.143098138</v>
      </c>
      <c r="P287" s="166">
        <f>VLOOKUP($D287,'R_E_P allocation'!$A$3:$T$984,'R_E_P allocation'!M$984,0)</f>
        <v>47248667.190996416</v>
      </c>
      <c r="Q287" s="166">
        <f>VLOOKUP($D287,'R_E_P allocation'!$A$3:$T$984,'R_E_P allocation'!N$984,0)</f>
        <v>38480873.279265121</v>
      </c>
      <c r="R287" s="166">
        <f>VLOOKUP($D287,'R_E_P allocation'!$A$3:$T$984,'R_E_P allocation'!O$984,0)</f>
        <v>35244017.46238941</v>
      </c>
      <c r="S287" s="166">
        <f>VLOOKUP($D287,'R_E_P allocation'!$A$3:$T$984,'R_E_P allocation'!P$984,0)</f>
        <v>542094.78486510681</v>
      </c>
      <c r="T287" s="166">
        <f>VLOOKUP($D287,'R_E_P allocation'!$A$3:$T$984,'R_E_P allocation'!Q$984,0)</f>
        <v>872065.52347865026</v>
      </c>
      <c r="U287" s="166">
        <f>VLOOKUP($D287,'R_E_P allocation'!$A$3:$T$984,'R_E_P allocation'!R$984,0)</f>
        <v>1076333.1235727484</v>
      </c>
      <c r="V287" s="166">
        <f>VLOOKUP($D287,'R_E_P allocation'!$A$3:$T$984,'R_E_P allocation'!S$984,0)</f>
        <v>-109990.24620451445</v>
      </c>
      <c r="W287" s="166">
        <f>VLOOKUP($D287,'R_E_P allocation'!$A$3:$T$984,'R_E_P allocation'!T$984,0)</f>
        <v>840639.73884878901</v>
      </c>
      <c r="X287" s="163">
        <v>110329</v>
      </c>
      <c r="Y287" s="162" t="s">
        <v>268</v>
      </c>
      <c r="Z287" s="162" t="s">
        <v>268</v>
      </c>
      <c r="AA287" s="162" t="s">
        <v>445</v>
      </c>
    </row>
    <row r="288" spans="1:27" ht="16.5" thickTop="1" thickBot="1">
      <c r="A288" s="161">
        <v>287</v>
      </c>
      <c r="B288" s="162" t="s">
        <v>7</v>
      </c>
      <c r="C288" s="163">
        <v>11</v>
      </c>
      <c r="D288" s="162" t="s">
        <v>446</v>
      </c>
      <c r="E288" s="162" t="str">
        <f>VLOOKUP(Table12[[#This Row],[BRANCH NAME]],'Branch Address-2'!$B$2:$D$981,2,0)</f>
        <v>Kakardi Bazar, Teradal, Beanibazar, Sylhet 3170</v>
      </c>
      <c r="F288" s="162" t="str">
        <f>VLOOKUP(Table12[[#This Row],[BRANCH NAME]],'Branch Address-2'!$B$2:$D$981,3,0)</f>
        <v>24.86337298354232, 92.18549924189091</v>
      </c>
      <c r="G288" s="164">
        <f>VLOOKUP(FINAL_DATASET!$D288,'R_E_P allocation'!$A$3:$D$983,4,0)</f>
        <v>32970.080000000002</v>
      </c>
      <c r="H288" s="165">
        <f>VLOOKUP(FINAL_DATASET!$D288,'R_E_P allocation'!$A$3:$E$983,5,0)</f>
        <v>4.2767278347780645E-3</v>
      </c>
      <c r="I288" s="166">
        <f>VLOOKUP(FINAL_DATASET!$D288,'R_E_P allocation'!$A$3:$F$983,6,0)</f>
        <v>21983602.992997758</v>
      </c>
      <c r="J288" s="166">
        <f>VLOOKUP(FINAL_DATASET!$D288,'R_E_P allocation'!$A$3:$G$983,7,0)</f>
        <v>18513954.796754241</v>
      </c>
      <c r="K288" s="166">
        <f>VLOOKUP(FINAL_DATASET!$D288,'R_E_P allocation'!$A$3:$T$984,8,0)</f>
        <v>18316003.39411594</v>
      </c>
      <c r="L288" s="166">
        <f>VLOOKUP(FINAL_DATASET!$D288,'R_E_P allocation'!$A$3:$T$984,9,0)</f>
        <v>15286247.203735311</v>
      </c>
      <c r="M288" s="166">
        <f>VLOOKUP($D288,'R_E_P allocation'!$A$3:$T$984,'R_E_P allocation'!J$984,0)</f>
        <v>14807864.64735942</v>
      </c>
      <c r="N288" s="166">
        <f>VLOOKUP($D288,'R_E_P allocation'!$A$3:$T$984,'R_E_P allocation'!K$984,0)</f>
        <v>17268510.555154942</v>
      </c>
      <c r="O288" s="166">
        <f>VLOOKUP($D288,'R_E_P allocation'!$A$3:$T$984,'R_E_P allocation'!L$984,0)</f>
        <v>15209266.102709305</v>
      </c>
      <c r="P288" s="166">
        <f>VLOOKUP($D288,'R_E_P allocation'!$A$3:$T$984,'R_E_P allocation'!M$984,0)</f>
        <v>16534440.770371249</v>
      </c>
      <c r="Q288" s="166">
        <f>VLOOKUP($D288,'R_E_P allocation'!$A$3:$T$984,'R_E_P allocation'!N$984,0)</f>
        <v>13466194.029477615</v>
      </c>
      <c r="R288" s="166">
        <f>VLOOKUP($D288,'R_E_P allocation'!$A$3:$T$984,'R_E_P allocation'!O$984,0)</f>
        <v>12333472.114380682</v>
      </c>
      <c r="S288" s="166">
        <f>VLOOKUP($D288,'R_E_P allocation'!$A$3:$T$984,'R_E_P allocation'!P$984,0)</f>
        <v>189703.42752836982</v>
      </c>
      <c r="T288" s="166">
        <f>VLOOKUP($D288,'R_E_P allocation'!$A$3:$T$984,'R_E_P allocation'!Q$984,0)</f>
        <v>305175.07906737755</v>
      </c>
      <c r="U288" s="166">
        <f>VLOOKUP($D288,'R_E_P allocation'!$A$3:$T$984,'R_E_P allocation'!R$984,0)</f>
        <v>376657.53002009669</v>
      </c>
      <c r="V288" s="166">
        <f>VLOOKUP($D288,'R_E_P allocation'!$A$3:$T$984,'R_E_P allocation'!S$984,0)</f>
        <v>-38490.550513002578</v>
      </c>
      <c r="W288" s="166">
        <f>VLOOKUP($D288,'R_E_P allocation'!$A$3:$T$984,'R_E_P allocation'!T$984,0)</f>
        <v>294177.77892080543</v>
      </c>
      <c r="X288" s="163">
        <v>110330</v>
      </c>
      <c r="Y288" s="162" t="s">
        <v>268</v>
      </c>
      <c r="Z288" s="162" t="s">
        <v>268</v>
      </c>
      <c r="AA288" s="162" t="s">
        <v>425</v>
      </c>
    </row>
    <row r="289" spans="1:27" ht="16.5" thickTop="1" thickBot="1">
      <c r="A289" s="161">
        <v>288</v>
      </c>
      <c r="B289" s="162" t="s">
        <v>7</v>
      </c>
      <c r="C289" s="163">
        <v>11</v>
      </c>
      <c r="D289" s="162" t="s">
        <v>447</v>
      </c>
      <c r="E289" s="162" t="str">
        <f>VLOOKUP(Table12[[#This Row],[BRANCH NAME]],'Branch Address-2'!$B$2:$D$981,2,0)</f>
        <v>Kaliginj Bazar, Biswanath, Sylhet 3130</v>
      </c>
      <c r="F289" s="162" t="str">
        <f>VLOOKUP(Table12[[#This Row],[BRANCH NAME]],'Branch Address-2'!$B$2:$D$981,3,0)</f>
        <v>24.8941444641714, 91.86256885991959</v>
      </c>
      <c r="G289" s="164">
        <f>VLOOKUP(FINAL_DATASET!$D289,'R_E_P allocation'!$A$3:$D$983,4,0)</f>
        <v>74423.360000000001</v>
      </c>
      <c r="H289" s="165">
        <f>VLOOKUP(FINAL_DATASET!$D289,'R_E_P allocation'!$A$3:$E$983,5,0)</f>
        <v>9.6538575359752955E-3</v>
      </c>
      <c r="I289" s="166">
        <f>VLOOKUP(FINAL_DATASET!$D289,'R_E_P allocation'!$A$3:$F$983,6,0)</f>
        <v>49623585.979923293</v>
      </c>
      <c r="J289" s="166">
        <f>VLOOKUP(FINAL_DATASET!$D289,'R_E_P allocation'!$A$3:$G$983,7,0)</f>
        <v>41791549.273237057</v>
      </c>
      <c r="K289" s="166">
        <f>VLOOKUP(FINAL_DATASET!$D289,'R_E_P allocation'!$A$3:$T$984,8,0)</f>
        <v>41344713.581571907</v>
      </c>
      <c r="L289" s="166">
        <f>VLOOKUP(FINAL_DATASET!$D289,'R_E_P allocation'!$A$3:$T$984,9,0)</f>
        <v>34505645.078585982</v>
      </c>
      <c r="M289" s="166">
        <f>VLOOKUP($D289,'R_E_P allocation'!$A$3:$T$984,'R_E_P allocation'!J$984,0)</f>
        <v>33425792.15706189</v>
      </c>
      <c r="N289" s="166">
        <f>VLOOKUP($D289,'R_E_P allocation'!$A$3:$T$984,'R_E_P allocation'!K$984,0)</f>
        <v>38980208.046510525</v>
      </c>
      <c r="O289" s="166">
        <f>VLOOKUP($D289,'R_E_P allocation'!$A$3:$T$984,'R_E_P allocation'!L$984,0)</f>
        <v>34331875.642938428</v>
      </c>
      <c r="P289" s="166">
        <f>VLOOKUP($D289,'R_E_P allocation'!$A$3:$T$984,'R_E_P allocation'!M$984,0)</f>
        <v>37323192.356585629</v>
      </c>
      <c r="Q289" s="166">
        <f>VLOOKUP($D289,'R_E_P allocation'!$A$3:$T$984,'R_E_P allocation'!N$984,0)</f>
        <v>30397239.135775924</v>
      </c>
      <c r="R289" s="166">
        <f>VLOOKUP($D289,'R_E_P allocation'!$A$3:$T$984,'R_E_P allocation'!O$984,0)</f>
        <v>27840346.011247609</v>
      </c>
      <c r="S289" s="166">
        <f>VLOOKUP($D289,'R_E_P allocation'!$A$3:$T$984,'R_E_P allocation'!P$984,0)</f>
        <v>428217.53784576128</v>
      </c>
      <c r="T289" s="166">
        <f>VLOOKUP($D289,'R_E_P allocation'!$A$3:$T$984,'R_E_P allocation'!Q$984,0)</f>
        <v>688871.69131709426</v>
      </c>
      <c r="U289" s="166">
        <f>VLOOKUP($D289,'R_E_P allocation'!$A$3:$T$984,'R_E_P allocation'!R$984,0)</f>
        <v>850229.02441839559</v>
      </c>
      <c r="V289" s="166">
        <f>VLOOKUP($D289,'R_E_P allocation'!$A$3:$T$984,'R_E_P allocation'!S$984,0)</f>
        <v>-86884.717823777653</v>
      </c>
      <c r="W289" s="166">
        <f>VLOOKUP($D289,'R_E_P allocation'!$A$3:$T$984,'R_E_P allocation'!T$984,0)</f>
        <v>664047.48622458638</v>
      </c>
      <c r="X289" s="163">
        <v>110331</v>
      </c>
      <c r="Y289" s="162" t="s">
        <v>268</v>
      </c>
      <c r="Z289" s="162" t="s">
        <v>268</v>
      </c>
      <c r="AA289" s="162" t="s">
        <v>420</v>
      </c>
    </row>
    <row r="290" spans="1:27" ht="16.5" thickTop="1" thickBot="1">
      <c r="A290" s="161">
        <v>289</v>
      </c>
      <c r="B290" s="162" t="s">
        <v>7</v>
      </c>
      <c r="C290" s="163">
        <v>11</v>
      </c>
      <c r="D290" s="162" t="s">
        <v>448</v>
      </c>
      <c r="E290" s="162" t="str">
        <f>VLOOKUP(Table12[[#This Row],[BRANCH NAME]],'Branch Address-2'!$B$2:$D$981,2,0)</f>
        <v>Kazir Bazar, Sylhet 3100</v>
      </c>
      <c r="F290" s="162" t="str">
        <f>VLOOKUP(Table12[[#This Row],[BRANCH NAME]],'Branch Address-2'!$B$2:$D$981,3,0)</f>
        <v>24.887983960029835, 91.86263322743991</v>
      </c>
      <c r="G290" s="164">
        <f>VLOOKUP(FINAL_DATASET!$D290,'R_E_P allocation'!$A$3:$D$983,4,0)</f>
        <v>52612.4</v>
      </c>
      <c r="H290" s="165">
        <f>VLOOKUP(FINAL_DATASET!$D290,'R_E_P allocation'!$A$3:$E$983,5,0)</f>
        <v>6.8246396591842493E-3</v>
      </c>
      <c r="I290" s="166">
        <f>VLOOKUP(FINAL_DATASET!$D290,'R_E_P allocation'!$A$3:$F$983,6,0)</f>
        <v>35080597.74525252</v>
      </c>
      <c r="J290" s="166">
        <f>VLOOKUP(FINAL_DATASET!$D290,'R_E_P allocation'!$A$3:$G$983,7,0)</f>
        <v>29543865.084608614</v>
      </c>
      <c r="K290" s="166">
        <f>VLOOKUP(FINAL_DATASET!$D290,'R_E_P allocation'!$A$3:$T$984,8,0)</f>
        <v>29227981.763240658</v>
      </c>
      <c r="L290" s="166">
        <f>VLOOKUP(FINAL_DATASET!$D290,'R_E_P allocation'!$A$3:$T$984,9,0)</f>
        <v>24393212.038969986</v>
      </c>
      <c r="M290" s="166">
        <f>VLOOKUP($D290,'R_E_P allocation'!$A$3:$T$984,'R_E_P allocation'!J$984,0)</f>
        <v>23629827.345664091</v>
      </c>
      <c r="N290" s="166">
        <f>VLOOKUP($D290,'R_E_P allocation'!$A$3:$T$984,'R_E_P allocation'!K$984,0)</f>
        <v>27556432.521001883</v>
      </c>
      <c r="O290" s="166">
        <f>VLOOKUP($D290,'R_E_P allocation'!$A$3:$T$984,'R_E_P allocation'!L$984,0)</f>
        <v>24270368.525104672</v>
      </c>
      <c r="P290" s="166">
        <f>VLOOKUP($D290,'R_E_P allocation'!$A$3:$T$984,'R_E_P allocation'!M$984,0)</f>
        <v>26385031.870929044</v>
      </c>
      <c r="Q290" s="166">
        <f>VLOOKUP($D290,'R_E_P allocation'!$A$3:$T$984,'R_E_P allocation'!N$984,0)</f>
        <v>21488840.389725719</v>
      </c>
      <c r="R290" s="166">
        <f>VLOOKUP($D290,'R_E_P allocation'!$A$3:$T$984,'R_E_P allocation'!O$984,0)</f>
        <v>19681285.828564633</v>
      </c>
      <c r="S290" s="166">
        <f>VLOOKUP($D290,'R_E_P allocation'!$A$3:$T$984,'R_E_P allocation'!P$984,0)</f>
        <v>302721.51631095842</v>
      </c>
      <c r="T290" s="166">
        <f>VLOOKUP($D290,'R_E_P allocation'!$A$3:$T$984,'R_E_P allocation'!Q$984,0)</f>
        <v>486986.78710893315</v>
      </c>
      <c r="U290" s="166">
        <f>VLOOKUP($D290,'R_E_P allocation'!$A$3:$T$984,'R_E_P allocation'!R$984,0)</f>
        <v>601055.76426958421</v>
      </c>
      <c r="V290" s="166">
        <f>VLOOKUP($D290,'R_E_P allocation'!$A$3:$T$984,'R_E_P allocation'!S$984,0)</f>
        <v>-61421.756932658245</v>
      </c>
      <c r="W290" s="166">
        <f>VLOOKUP($D290,'R_E_P allocation'!$A$3:$T$984,'R_E_P allocation'!T$984,0)</f>
        <v>469437.71369960229</v>
      </c>
      <c r="X290" s="163">
        <v>110332</v>
      </c>
      <c r="Y290" s="162" t="s">
        <v>268</v>
      </c>
      <c r="Z290" s="162" t="s">
        <v>268</v>
      </c>
      <c r="AA290" s="162" t="s">
        <v>418</v>
      </c>
    </row>
    <row r="291" spans="1:27" ht="16.5" thickTop="1" thickBot="1">
      <c r="A291" s="161">
        <v>290</v>
      </c>
      <c r="B291" s="162" t="s">
        <v>7</v>
      </c>
      <c r="C291" s="163">
        <v>11</v>
      </c>
      <c r="D291" s="162" t="s">
        <v>449</v>
      </c>
      <c r="E291" s="162" t="str">
        <f>VLOOKUP(Table12[[#This Row],[BRANCH NAME]],'Branch Address-2'!$B$2:$D$981,2,0)</f>
        <v>VVFR+VG5, Sylhet Zakigonj Road, Gutatikor, Kodomtoli, Sylhet, R250, Sylhet 3100</v>
      </c>
      <c r="F291" s="162" t="str">
        <f>VLOOKUP(Table12[[#This Row],[BRANCH NAME]],'Branch Address-2'!$B$2:$D$981,3,0)</f>
        <v>24.87495383296536, 91.89133970461029</v>
      </c>
      <c r="G291" s="164">
        <f>VLOOKUP(FINAL_DATASET!$D291,'R_E_P allocation'!$A$3:$D$983,4,0)</f>
        <v>38008.199999999997</v>
      </c>
      <c r="H291" s="165">
        <f>VLOOKUP(FINAL_DATASET!$D291,'R_E_P allocation'!$A$3:$E$983,5,0)</f>
        <v>4.93024969577907E-3</v>
      </c>
      <c r="I291" s="166">
        <f>VLOOKUP(FINAL_DATASET!$D291,'R_E_P allocation'!$A$3:$F$983,6,0)</f>
        <v>25342892.079074644</v>
      </c>
      <c r="J291" s="166">
        <f>VLOOKUP(FINAL_DATASET!$D291,'R_E_P allocation'!$A$3:$G$983,7,0)</f>
        <v>21343050.933027595</v>
      </c>
      <c r="K291" s="166">
        <f>VLOOKUP(FINAL_DATASET!$D291,'R_E_P allocation'!$A$3:$T$984,8,0)</f>
        <v>21114850.804251533</v>
      </c>
      <c r="L291" s="166">
        <f>VLOOKUP(FINAL_DATASET!$D291,'R_E_P allocation'!$A$3:$T$984,9,0)</f>
        <v>17622121.055484619</v>
      </c>
      <c r="M291" s="166">
        <f>VLOOKUP($D291,'R_E_P allocation'!$A$3:$T$984,'R_E_P allocation'!J$984,0)</f>
        <v>17070637.410942473</v>
      </c>
      <c r="N291" s="166">
        <f>VLOOKUP($D291,'R_E_P allocation'!$A$3:$T$984,'R_E_P allocation'!K$984,0)</f>
        <v>19907291.789478216</v>
      </c>
      <c r="O291" s="166">
        <f>VLOOKUP($D291,'R_E_P allocation'!$A$3:$T$984,'R_E_P allocation'!L$984,0)</f>
        <v>17533376.560960595</v>
      </c>
      <c r="P291" s="166">
        <f>VLOOKUP($D291,'R_E_P allocation'!$A$3:$T$984,'R_E_P allocation'!M$984,0)</f>
        <v>19061049.645266995</v>
      </c>
      <c r="Q291" s="166">
        <f>VLOOKUP($D291,'R_E_P allocation'!$A$3:$T$984,'R_E_P allocation'!N$984,0)</f>
        <v>15523947.649238067</v>
      </c>
      <c r="R291" s="166">
        <f>VLOOKUP($D291,'R_E_P allocation'!$A$3:$T$984,'R_E_P allocation'!O$984,0)</f>
        <v>14218135.801241724</v>
      </c>
      <c r="S291" s="166">
        <f>VLOOKUP($D291,'R_E_P allocation'!$A$3:$T$984,'R_E_P allocation'!P$984,0)</f>
        <v>218691.79007705729</v>
      </c>
      <c r="T291" s="166">
        <f>VLOOKUP($D291,'R_E_P allocation'!$A$3:$T$984,'R_E_P allocation'!Q$984,0)</f>
        <v>351808.53186309215</v>
      </c>
      <c r="U291" s="166">
        <f>VLOOKUP($D291,'R_E_P allocation'!$A$3:$T$984,'R_E_P allocation'!R$984,0)</f>
        <v>434214.1339211138</v>
      </c>
      <c r="V291" s="166">
        <f>VLOOKUP($D291,'R_E_P allocation'!$A$3:$T$984,'R_E_P allocation'!S$984,0)</f>
        <v>-44372.247262011631</v>
      </c>
      <c r="W291" s="166">
        <f>VLOOKUP($D291,'R_E_P allocation'!$A$3:$T$984,'R_E_P allocation'!T$984,0)</f>
        <v>339130.74693108886</v>
      </c>
      <c r="X291" s="163">
        <v>110333</v>
      </c>
      <c r="Y291" s="162" t="s">
        <v>268</v>
      </c>
      <c r="Z291" s="162" t="s">
        <v>268</v>
      </c>
      <c r="AA291" s="162" t="s">
        <v>431</v>
      </c>
    </row>
    <row r="292" spans="1:27" ht="16.5" thickTop="1" thickBot="1">
      <c r="A292" s="161">
        <v>291</v>
      </c>
      <c r="B292" s="162" t="s">
        <v>7</v>
      </c>
      <c r="C292" s="163">
        <v>11</v>
      </c>
      <c r="D292" s="162" t="s">
        <v>450</v>
      </c>
      <c r="E292" s="162" t="str">
        <f>VLOOKUP(Table12[[#This Row],[BRANCH NAME]],'Branch Address-2'!$B$2:$D$981,2,0)</f>
        <v>Lala Bazar, South Surma, Sylhet 3113</v>
      </c>
      <c r="F292" s="162" t="str">
        <f>VLOOKUP(Table12[[#This Row],[BRANCH NAME]],'Branch Address-2'!$B$2:$D$981,3,0)</f>
        <v>24.803409829312997, 91.85409221998538</v>
      </c>
      <c r="G292" s="164">
        <f>VLOOKUP(FINAL_DATASET!$D292,'R_E_P allocation'!$A$3:$D$983,4,0)</f>
        <v>58279.24</v>
      </c>
      <c r="H292" s="165">
        <f>VLOOKUP(FINAL_DATASET!$D292,'R_E_P allocation'!$A$3:$E$983,5,0)</f>
        <v>7.5597162001945746E-3</v>
      </c>
      <c r="I292" s="166">
        <f>VLOOKUP(FINAL_DATASET!$D292,'R_E_P allocation'!$A$3:$F$983,6,0)</f>
        <v>38859101.187914453</v>
      </c>
      <c r="J292" s="166">
        <f>VLOOKUP(FINAL_DATASET!$D292,'R_E_P allocation'!$A$3:$G$983,7,0)</f>
        <v>32726011.430642314</v>
      </c>
      <c r="K292" s="166">
        <f>VLOOKUP(FINAL_DATASET!$D292,'R_E_P allocation'!$A$3:$T$984,8,0)</f>
        <v>32376104.566519018</v>
      </c>
      <c r="L292" s="166">
        <f>VLOOKUP(FINAL_DATASET!$D292,'R_E_P allocation'!$A$3:$T$984,9,0)</f>
        <v>27020585.618409749</v>
      </c>
      <c r="M292" s="166">
        <f>VLOOKUP($D292,'R_E_P allocation'!$A$3:$T$984,'R_E_P allocation'!J$984,0)</f>
        <v>26174977.363445129</v>
      </c>
      <c r="N292" s="166">
        <f>VLOOKUP($D292,'R_E_P allocation'!$A$3:$T$984,'R_E_P allocation'!K$984,0)</f>
        <v>30524514.077199932</v>
      </c>
      <c r="O292" s="166">
        <f>VLOOKUP($D292,'R_E_P allocation'!$A$3:$T$984,'R_E_P allocation'!L$984,0)</f>
        <v>26884510.726806249</v>
      </c>
      <c r="P292" s="166">
        <f>VLOOKUP($D292,'R_E_P allocation'!$A$3:$T$984,'R_E_P allocation'!M$984,0)</f>
        <v>29226942.789409392</v>
      </c>
      <c r="Q292" s="166">
        <f>VLOOKUP($D292,'R_E_P allocation'!$A$3:$T$984,'R_E_P allocation'!N$984,0)</f>
        <v>23803386.395498373</v>
      </c>
      <c r="R292" s="166">
        <f>VLOOKUP($D292,'R_E_P allocation'!$A$3:$T$984,'R_E_P allocation'!O$984,0)</f>
        <v>21801141.56190398</v>
      </c>
      <c r="S292" s="166">
        <f>VLOOKUP($D292,'R_E_P allocation'!$A$3:$T$984,'R_E_P allocation'!P$984,0)</f>
        <v>335327.41145148786</v>
      </c>
      <c r="T292" s="166">
        <f>VLOOKUP($D292,'R_E_P allocation'!$A$3:$T$984,'R_E_P allocation'!Q$984,0)</f>
        <v>539439.74885674135</v>
      </c>
      <c r="U292" s="166">
        <f>VLOOKUP($D292,'R_E_P allocation'!$A$3:$T$984,'R_E_P allocation'!R$984,0)</f>
        <v>665795.00534570788</v>
      </c>
      <c r="V292" s="166">
        <f>VLOOKUP($D292,'R_E_P allocation'!$A$3:$T$984,'R_E_P allocation'!S$984,0)</f>
        <v>-68037.445801751179</v>
      </c>
      <c r="W292" s="166">
        <f>VLOOKUP($D292,'R_E_P allocation'!$A$3:$T$984,'R_E_P allocation'!T$984,0)</f>
        <v>520000.47862766962</v>
      </c>
      <c r="X292" s="163">
        <v>110334</v>
      </c>
      <c r="Y292" s="162" t="s">
        <v>268</v>
      </c>
      <c r="Z292" s="162" t="s">
        <v>268</v>
      </c>
      <c r="AA292" s="162" t="s">
        <v>431</v>
      </c>
    </row>
    <row r="293" spans="1:27" ht="16.5" thickTop="1" thickBot="1">
      <c r="A293" s="161">
        <v>292</v>
      </c>
      <c r="B293" s="162" t="s">
        <v>7</v>
      </c>
      <c r="C293" s="163">
        <v>11</v>
      </c>
      <c r="D293" s="162" t="s">
        <v>451</v>
      </c>
      <c r="E293" s="162" t="str">
        <f>VLOOKUP(Table12[[#This Row],[BRANCH NAME]],'Branch Address-2'!$B$2:$D$981,2,0)</f>
        <v>Laldighir Par, Sylhet Sadar, Sylhet 3100</v>
      </c>
      <c r="F293" s="162" t="str">
        <f>VLOOKUP(Table12[[#This Row],[BRANCH NAME]],'Branch Address-2'!$B$2:$D$981,3,0)</f>
        <v>24.896473865536358, 91.8553402978472</v>
      </c>
      <c r="G293" s="164">
        <f>VLOOKUP(FINAL_DATASET!$D293,'R_E_P allocation'!$A$3:$D$983,4,0)</f>
        <v>28936.82</v>
      </c>
      <c r="H293" s="165">
        <f>VLOOKUP(FINAL_DATASET!$D293,'R_E_P allocation'!$A$3:$E$983,5,0)</f>
        <v>3.7535518125513369E-3</v>
      </c>
      <c r="I293" s="166">
        <f>VLOOKUP(FINAL_DATASET!$D293,'R_E_P allocation'!$A$3:$F$983,6,0)</f>
        <v>19294328.759888887</v>
      </c>
      <c r="J293" s="166">
        <f>VLOOKUP(FINAL_DATASET!$D293,'R_E_P allocation'!$A$3:$G$983,7,0)</f>
        <v>16249125.796534738</v>
      </c>
      <c r="K293" s="166">
        <f>VLOOKUP(FINAL_DATASET!$D293,'R_E_P allocation'!$A$3:$T$984,8,0)</f>
        <v>16075389.96978236</v>
      </c>
      <c r="L293" s="166">
        <f>VLOOKUP(FINAL_DATASET!$D293,'R_E_P allocation'!$A$3:$T$984,9,0)</f>
        <v>13416266.621433493</v>
      </c>
      <c r="M293" s="166">
        <f>VLOOKUP($D293,'R_E_P allocation'!$A$3:$T$984,'R_E_P allocation'!J$984,0)</f>
        <v>12996405.04011525</v>
      </c>
      <c r="N293" s="166">
        <f>VLOOKUP($D293,'R_E_P allocation'!$A$3:$T$984,'R_E_P allocation'!K$984,0)</f>
        <v>15156037.886551036</v>
      </c>
      <c r="O293" s="166">
        <f>VLOOKUP($D293,'R_E_P allocation'!$A$3:$T$984,'R_E_P allocation'!L$984,0)</f>
        <v>13348702.688807568</v>
      </c>
      <c r="P293" s="166">
        <f>VLOOKUP($D293,'R_E_P allocation'!$A$3:$T$984,'R_E_P allocation'!M$984,0)</f>
        <v>14511767.529010974</v>
      </c>
      <c r="Q293" s="166">
        <f>VLOOKUP($D293,'R_E_P allocation'!$A$3:$T$984,'R_E_P allocation'!N$984,0)</f>
        <v>11818862.214349143</v>
      </c>
      <c r="R293" s="166">
        <f>VLOOKUP($D293,'R_E_P allocation'!$A$3:$T$984,'R_E_P allocation'!O$984,0)</f>
        <v>10824707.205710547</v>
      </c>
      <c r="S293" s="166">
        <f>VLOOKUP($D293,'R_E_P allocation'!$A$3:$T$984,'R_E_P allocation'!P$984,0)</f>
        <v>166496.83397102714</v>
      </c>
      <c r="T293" s="166">
        <f>VLOOKUP($D293,'R_E_P allocation'!$A$3:$T$984,'R_E_P allocation'!Q$984,0)</f>
        <v>267842.73290991323</v>
      </c>
      <c r="U293" s="166">
        <f>VLOOKUP($D293,'R_E_P allocation'!$A$3:$T$984,'R_E_P allocation'!R$984,0)</f>
        <v>330580.67034827132</v>
      </c>
      <c r="V293" s="166">
        <f>VLOOKUP($D293,'R_E_P allocation'!$A$3:$T$984,'R_E_P allocation'!S$984,0)</f>
        <v>-33781.966312962031</v>
      </c>
      <c r="W293" s="166">
        <f>VLOOKUP($D293,'R_E_P allocation'!$A$3:$T$984,'R_E_P allocation'!T$984,0)</f>
        <v>258190.74253478122</v>
      </c>
      <c r="X293" s="163">
        <v>110335</v>
      </c>
      <c r="Y293" s="162" t="s">
        <v>268</v>
      </c>
      <c r="Z293" s="162" t="s">
        <v>268</v>
      </c>
      <c r="AA293" s="162" t="s">
        <v>418</v>
      </c>
    </row>
    <row r="294" spans="1:27" ht="16.5" thickTop="1" thickBot="1">
      <c r="A294" s="161">
        <v>293</v>
      </c>
      <c r="B294" s="162" t="s">
        <v>7</v>
      </c>
      <c r="C294" s="163">
        <v>11</v>
      </c>
      <c r="D294" s="162" t="s">
        <v>452</v>
      </c>
      <c r="E294" s="162" t="str">
        <f>VLOOKUP(Table12[[#This Row],[BRANCH NAME]],'Branch Address-2'!$B$2:$D$981,2,0)</f>
        <v>R4CF+W44, Golapganj Road, Mathiura Union</v>
      </c>
      <c r="F294" s="162" t="str">
        <f>VLOOKUP(Table12[[#This Row],[BRANCH NAME]],'Branch Address-2'!$B$2:$D$981,3,0)</f>
        <v>24.82595882693, 92.11384369320392</v>
      </c>
      <c r="G294" s="164">
        <f>VLOOKUP(FINAL_DATASET!$D294,'R_E_P allocation'!$A$3:$D$983,4,0)</f>
        <v>30433.919999999998</v>
      </c>
      <c r="H294" s="165">
        <f>VLOOKUP(FINAL_DATASET!$D294,'R_E_P allocation'!$A$3:$E$983,5,0)</f>
        <v>3.9477487705643667E-3</v>
      </c>
      <c r="I294" s="166">
        <f>VLOOKUP(FINAL_DATASET!$D294,'R_E_P allocation'!$A$3:$F$983,6,0)</f>
        <v>20292556.608921006</v>
      </c>
      <c r="J294" s="166">
        <f>VLOOKUP(FINAL_DATASET!$D294,'R_E_P allocation'!$A$3:$G$983,7,0)</f>
        <v>17089804.427773144</v>
      </c>
      <c r="K294" s="166">
        <f>VLOOKUP(FINAL_DATASET!$D294,'R_E_P allocation'!$A$3:$T$984,8,0)</f>
        <v>16907080.056107022</v>
      </c>
      <c r="L294" s="166">
        <f>VLOOKUP(FINAL_DATASET!$D294,'R_E_P allocation'!$A$3:$T$984,9,0)</f>
        <v>14110382.034217207</v>
      </c>
      <c r="M294" s="166">
        <f>VLOOKUP($D294,'R_E_P allocation'!$A$3:$T$984,'R_E_P allocation'!J$984,0)</f>
        <v>13668798.136024078</v>
      </c>
      <c r="N294" s="166">
        <f>VLOOKUP($D294,'R_E_P allocation'!$A$3:$T$984,'R_E_P allocation'!K$984,0)</f>
        <v>15940163.58937379</v>
      </c>
      <c r="O294" s="166">
        <f>VLOOKUP($D294,'R_E_P allocation'!$A$3:$T$984,'R_E_P allocation'!L$984,0)</f>
        <v>14039322.556347048</v>
      </c>
      <c r="P294" s="166">
        <f>VLOOKUP($D294,'R_E_P allocation'!$A$3:$T$984,'R_E_P allocation'!M$984,0)</f>
        <v>15262560.71111192</v>
      </c>
      <c r="Q294" s="166">
        <f>VLOOKUP($D294,'R_E_P allocation'!$A$3:$T$984,'R_E_P allocation'!N$984,0)</f>
        <v>12430332.950287027</v>
      </c>
      <c r="R294" s="166">
        <f>VLOOKUP($D294,'R_E_P allocation'!$A$3:$T$984,'R_E_P allocation'!O$984,0)</f>
        <v>11384743.490197551</v>
      </c>
      <c r="S294" s="166">
        <f>VLOOKUP($D294,'R_E_P allocation'!$A$3:$T$984,'R_E_P allocation'!P$984,0)</f>
        <v>175110.85618003368</v>
      </c>
      <c r="T294" s="166">
        <f>VLOOKUP($D294,'R_E_P allocation'!$A$3:$T$984,'R_E_P allocation'!Q$984,0)</f>
        <v>281700.07298527157</v>
      </c>
      <c r="U294" s="166">
        <f>VLOOKUP($D294,'R_E_P allocation'!$A$3:$T$984,'R_E_P allocation'!R$984,0)</f>
        <v>347683.87386470457</v>
      </c>
      <c r="V294" s="166">
        <f>VLOOKUP($D294,'R_E_P allocation'!$A$3:$T$984,'R_E_P allocation'!S$984,0)</f>
        <v>-35529.738935079302</v>
      </c>
      <c r="W294" s="166">
        <f>VLOOKUP($D294,'R_E_P allocation'!$A$3:$T$984,'R_E_P allocation'!T$984,0)</f>
        <v>271548.71900382038</v>
      </c>
      <c r="X294" s="163">
        <v>110336</v>
      </c>
      <c r="Y294" s="162" t="s">
        <v>268</v>
      </c>
      <c r="Z294" s="162" t="s">
        <v>268</v>
      </c>
      <c r="AA294" s="162" t="s">
        <v>425</v>
      </c>
    </row>
    <row r="295" spans="1:27" ht="16.5" thickTop="1" thickBot="1">
      <c r="A295" s="161">
        <v>294</v>
      </c>
      <c r="B295" s="162" t="s">
        <v>7</v>
      </c>
      <c r="C295" s="163">
        <v>11</v>
      </c>
      <c r="D295" s="162" t="s">
        <v>453</v>
      </c>
      <c r="E295" s="162" t="str">
        <f>VLOOKUP(Table12[[#This Row],[BRANCH NAME]],'Branch Address-2'!$B$2:$D$981,2,0)</f>
        <v>Jaflong Tea State, Gowainghat, Sylhet 3151</v>
      </c>
      <c r="F295" s="162" t="str">
        <f>VLOOKUP(Table12[[#This Row],[BRANCH NAME]],'Branch Address-2'!$B$2:$D$981,3,0)</f>
        <v>25.171580985263297, 92.01747536586352</v>
      </c>
      <c r="G295" s="164">
        <f>VLOOKUP(FINAL_DATASET!$D295,'R_E_P allocation'!$A$3:$D$983,4,0)</f>
        <v>106790.7</v>
      </c>
      <c r="H295" s="165">
        <f>VLOOKUP(FINAL_DATASET!$D295,'R_E_P allocation'!$A$3:$E$983,5,0)</f>
        <v>1.3852400697403032E-2</v>
      </c>
      <c r="I295" s="166">
        <f>VLOOKUP(FINAL_DATASET!$D295,'R_E_P allocation'!$A$3:$F$983,6,0)</f>
        <v>71205297.413422272</v>
      </c>
      <c r="J295" s="166">
        <f>VLOOKUP(FINAL_DATASET!$D295,'R_E_P allocation'!$A$3:$G$983,7,0)</f>
        <v>59967042.619057722</v>
      </c>
      <c r="K295" s="166">
        <f>VLOOKUP(FINAL_DATASET!$D295,'R_E_P allocation'!$A$3:$T$984,8,0)</f>
        <v>59325874.358206496</v>
      </c>
      <c r="L295" s="166">
        <f>VLOOKUP(FINAL_DATASET!$D295,'R_E_P allocation'!$A$3:$T$984,9,0)</f>
        <v>49512437.921289124</v>
      </c>
      <c r="M295" s="166">
        <f>VLOOKUP($D295,'R_E_P allocation'!$A$3:$T$984,'R_E_P allocation'!J$984,0)</f>
        <v>47962947.957565323</v>
      </c>
      <c r="N295" s="166">
        <f>VLOOKUP($D295,'R_E_P allocation'!$A$3:$T$984,'R_E_P allocation'!K$984,0)</f>
        <v>55933025.644535422</v>
      </c>
      <c r="O295" s="166">
        <f>VLOOKUP($D295,'R_E_P allocation'!$A$3:$T$984,'R_E_P allocation'!L$984,0)</f>
        <v>49263094.708735868</v>
      </c>
      <c r="P295" s="166">
        <f>VLOOKUP($D295,'R_E_P allocation'!$A$3:$T$984,'R_E_P allocation'!M$984,0)</f>
        <v>53555360.010545455</v>
      </c>
      <c r="Q295" s="166">
        <f>VLOOKUP($D295,'R_E_P allocation'!$A$3:$T$984,'R_E_P allocation'!N$984,0)</f>
        <v>43617251.967351459</v>
      </c>
      <c r="R295" s="166">
        <f>VLOOKUP($D295,'R_E_P allocation'!$A$3:$T$984,'R_E_P allocation'!O$984,0)</f>
        <v>39948344.696924992</v>
      </c>
      <c r="S295" s="166">
        <f>VLOOKUP($D295,'R_E_P allocation'!$A$3:$T$984,'R_E_P allocation'!P$984,0)</f>
        <v>614452.91664909152</v>
      </c>
      <c r="T295" s="166">
        <f>VLOOKUP($D295,'R_E_P allocation'!$A$3:$T$984,'R_E_P allocation'!Q$984,0)</f>
        <v>988467.73547897337</v>
      </c>
      <c r="U295" s="166">
        <f>VLOOKUP($D295,'R_E_P allocation'!$A$3:$T$984,'R_E_P allocation'!R$984,0)</f>
        <v>1220000.7185641385</v>
      </c>
      <c r="V295" s="166">
        <f>VLOOKUP($D295,'R_E_P allocation'!$A$3:$T$984,'R_E_P allocation'!S$984,0)</f>
        <v>-124671.60627662728</v>
      </c>
      <c r="W295" s="166">
        <f>VLOOKUP($D295,'R_E_P allocation'!$A$3:$T$984,'R_E_P allocation'!T$984,0)</f>
        <v>952847.27654279419</v>
      </c>
      <c r="X295" s="163">
        <v>110337</v>
      </c>
      <c r="Y295" s="162" t="s">
        <v>268</v>
      </c>
      <c r="Z295" s="162" t="s">
        <v>268</v>
      </c>
      <c r="AA295" s="162" t="s">
        <v>454</v>
      </c>
    </row>
    <row r="296" spans="1:27" ht="16.5" thickTop="1" thickBot="1">
      <c r="A296" s="161">
        <v>295</v>
      </c>
      <c r="B296" s="162" t="s">
        <v>7</v>
      </c>
      <c r="C296" s="163">
        <v>11</v>
      </c>
      <c r="D296" s="162" t="s">
        <v>455</v>
      </c>
      <c r="E296" s="162" t="str">
        <f>VLOOKUP(Table12[[#This Row],[BRANCH NAME]],'Branch Address-2'!$B$2:$D$981,2,0)</f>
        <v>Ramdah Bazar, Beanibazar, Sylhet 3170</v>
      </c>
      <c r="F296" s="162" t="str">
        <f>VLOOKUP(Table12[[#This Row],[BRANCH NAME]],'Branch Address-2'!$B$2:$D$981,3,0)</f>
        <v>24.88938315485465, 92.10522429489647</v>
      </c>
      <c r="G296" s="164">
        <f>VLOOKUP(FINAL_DATASET!$D296,'R_E_P allocation'!$A$3:$D$983,4,0)</f>
        <v>55795.519999999997</v>
      </c>
      <c r="H296" s="165">
        <f>VLOOKUP(FINAL_DATASET!$D296,'R_E_P allocation'!$A$3:$E$983,5,0)</f>
        <v>7.2375394127013387E-3</v>
      </c>
      <c r="I296" s="166">
        <f>VLOOKUP(FINAL_DATASET!$D296,'R_E_P allocation'!$A$3:$F$983,6,0)</f>
        <v>37203020.449688509</v>
      </c>
      <c r="J296" s="166">
        <f>VLOOKUP(FINAL_DATASET!$D296,'R_E_P allocation'!$A$3:$G$983,7,0)</f>
        <v>31331308.117584094</v>
      </c>
      <c r="K296" s="166">
        <f>VLOOKUP(FINAL_DATASET!$D296,'R_E_P allocation'!$A$3:$T$984,8,0)</f>
        <v>30996313.436196201</v>
      </c>
      <c r="L296" s="166">
        <f>VLOOKUP(FINAL_DATASET!$D296,'R_E_P allocation'!$A$3:$T$984,9,0)</f>
        <v>25869033.729398213</v>
      </c>
      <c r="M296" s="166">
        <f>VLOOKUP($D296,'R_E_P allocation'!$A$3:$T$984,'R_E_P allocation'!J$984,0)</f>
        <v>25059463.249377478</v>
      </c>
      <c r="N296" s="166">
        <f>VLOOKUP($D296,'R_E_P allocation'!$A$3:$T$984,'R_E_P allocation'!K$984,0)</f>
        <v>29223633.247185279</v>
      </c>
      <c r="O296" s="166">
        <f>VLOOKUP($D296,'R_E_P allocation'!$A$3:$T$984,'R_E_P allocation'!L$984,0)</f>
        <v>25738758.01996959</v>
      </c>
      <c r="P296" s="166">
        <f>VLOOKUP($D296,'R_E_P allocation'!$A$3:$T$984,'R_E_P allocation'!M$984,0)</f>
        <v>27981361.303705186</v>
      </c>
      <c r="Q296" s="166">
        <f>VLOOKUP($D296,'R_E_P allocation'!$A$3:$T$984,'R_E_P allocation'!N$984,0)</f>
        <v>22788943.742192883</v>
      </c>
      <c r="R296" s="166">
        <f>VLOOKUP($D296,'R_E_P allocation'!$A$3:$T$984,'R_E_P allocation'!O$984,0)</f>
        <v>20872029.732028842</v>
      </c>
      <c r="S296" s="166">
        <f>VLOOKUP($D296,'R_E_P allocation'!$A$3:$T$984,'R_E_P allocation'!P$984,0)</f>
        <v>321036.56966339506</v>
      </c>
      <c r="T296" s="166">
        <f>VLOOKUP($D296,'R_E_P allocation'!$A$3:$T$984,'R_E_P allocation'!Q$984,0)</f>
        <v>516450.1338063312</v>
      </c>
      <c r="U296" s="166">
        <f>VLOOKUP($D296,'R_E_P allocation'!$A$3:$T$984,'R_E_P allocation'!R$984,0)</f>
        <v>637420.43541862501</v>
      </c>
      <c r="V296" s="166">
        <f>VLOOKUP($D296,'R_E_P allocation'!$A$3:$T$984,'R_E_P allocation'!S$984,0)</f>
        <v>-65137.854714312045</v>
      </c>
      <c r="W296" s="166">
        <f>VLOOKUP($D296,'R_E_P allocation'!$A$3:$T$984,'R_E_P allocation'!T$984,0)</f>
        <v>497839.31817367062</v>
      </c>
      <c r="X296" s="163">
        <v>110338</v>
      </c>
      <c r="Y296" s="162" t="s">
        <v>268</v>
      </c>
      <c r="Z296" s="162" t="s">
        <v>268</v>
      </c>
      <c r="AA296" s="162" t="s">
        <v>425</v>
      </c>
    </row>
    <row r="297" spans="1:27" ht="16.5" thickTop="1" thickBot="1">
      <c r="A297" s="161">
        <v>296</v>
      </c>
      <c r="B297" s="162" t="s">
        <v>7</v>
      </c>
      <c r="C297" s="163">
        <v>11</v>
      </c>
      <c r="D297" s="162" t="s">
        <v>456</v>
      </c>
      <c r="E297" s="162" t="str">
        <f>VLOOKUP(Table12[[#This Row],[BRANCH NAME]],'Branch Address-2'!$B$2:$D$981,2,0)</f>
        <v>Salutikar Bazar, Sylhet Sadar, Sylhet 3100</v>
      </c>
      <c r="F297" s="162" t="str">
        <f>VLOOKUP(Table12[[#This Row],[BRANCH NAME]],'Branch Address-2'!$B$2:$D$981,3,0)</f>
        <v>24.902482479565432, 91.89209244639633</v>
      </c>
      <c r="G297" s="164">
        <f>VLOOKUP(FINAL_DATASET!$D297,'R_E_P allocation'!$A$3:$D$983,4,0)</f>
        <v>113910.08</v>
      </c>
      <c r="H297" s="165">
        <f>VLOOKUP(FINAL_DATASET!$D297,'R_E_P allocation'!$A$3:$E$983,5,0)</f>
        <v>1.4775894077229903E-2</v>
      </c>
      <c r="I297" s="166">
        <f>VLOOKUP(FINAL_DATASET!$D297,'R_E_P allocation'!$A$3:$F$983,6,0)</f>
        <v>75952317.240983769</v>
      </c>
      <c r="J297" s="166">
        <f>VLOOKUP(FINAL_DATASET!$D297,'R_E_P allocation'!$A$3:$G$983,7,0)</f>
        <v>63964845.460328251</v>
      </c>
      <c r="K297" s="166">
        <f>VLOOKUP(FINAL_DATASET!$D297,'R_E_P allocation'!$A$3:$T$984,8,0)</f>
        <v>63280932.648753598</v>
      </c>
      <c r="L297" s="166">
        <f>VLOOKUP(FINAL_DATASET!$D297,'R_E_P allocation'!$A$3:$T$984,9,0)</f>
        <v>52813267.116041735</v>
      </c>
      <c r="M297" s="166">
        <f>VLOOKUP($D297,'R_E_P allocation'!$A$3:$T$984,'R_E_P allocation'!J$984,0)</f>
        <v>51160477.821403019</v>
      </c>
      <c r="N297" s="166">
        <f>VLOOKUP($D297,'R_E_P allocation'!$A$3:$T$984,'R_E_P allocation'!K$984,0)</f>
        <v>59661894.020837791</v>
      </c>
      <c r="O297" s="166">
        <f>VLOOKUP($D297,'R_E_P allocation'!$A$3:$T$984,'R_E_P allocation'!L$984,0)</f>
        <v>52547301.022651598</v>
      </c>
      <c r="P297" s="166">
        <f>VLOOKUP($D297,'R_E_P allocation'!$A$3:$T$984,'R_E_P allocation'!M$984,0)</f>
        <v>57125717.344581828</v>
      </c>
      <c r="Q297" s="166">
        <f>VLOOKUP($D297,'R_E_P allocation'!$A$3:$T$984,'R_E_P allocation'!N$984,0)</f>
        <v>46525068.765174896</v>
      </c>
      <c r="R297" s="166">
        <f>VLOOKUP($D297,'R_E_P allocation'!$A$3:$T$984,'R_E_P allocation'!O$984,0)</f>
        <v>42611567.676720001</v>
      </c>
      <c r="S297" s="166">
        <f>VLOOKUP($D297,'R_E_P allocation'!$A$3:$T$984,'R_E_P allocation'!P$984,0)</f>
        <v>655416.44442569767</v>
      </c>
      <c r="T297" s="166">
        <f>VLOOKUP($D297,'R_E_P allocation'!$A$3:$T$984,'R_E_P allocation'!Q$984,0)</f>
        <v>1054365.5845109052</v>
      </c>
      <c r="U297" s="166">
        <f>VLOOKUP($D297,'R_E_P allocation'!$A$3:$T$984,'R_E_P allocation'!R$984,0)</f>
        <v>1301334.0998017478</v>
      </c>
      <c r="V297" s="166">
        <f>VLOOKUP($D297,'R_E_P allocation'!$A$3:$T$984,'R_E_P allocation'!S$984,0)</f>
        <v>-132983.04669506912</v>
      </c>
      <c r="W297" s="166">
        <f>VLOOKUP($D297,'R_E_P allocation'!$A$3:$T$984,'R_E_P allocation'!T$984,0)</f>
        <v>1016370.428312314</v>
      </c>
      <c r="X297" s="163">
        <v>110339</v>
      </c>
      <c r="Y297" s="162" t="s">
        <v>268</v>
      </c>
      <c r="Z297" s="162" t="s">
        <v>268</v>
      </c>
      <c r="AA297" s="162" t="s">
        <v>454</v>
      </c>
    </row>
    <row r="298" spans="1:27" ht="16.5" thickTop="1" thickBot="1">
      <c r="A298" s="161">
        <v>297</v>
      </c>
      <c r="B298" s="162" t="s">
        <v>7</v>
      </c>
      <c r="C298" s="163">
        <v>11</v>
      </c>
      <c r="D298" s="162" t="s">
        <v>457</v>
      </c>
      <c r="E298" s="162" t="str">
        <f>VLOOKUP(Table12[[#This Row],[BRANCH NAME]],'Branch Address-2'!$B$2:$D$981,2,0)</f>
        <v>Saraker Bazar, Kanaigahat, Sylhet 3180</v>
      </c>
      <c r="F298" s="162" t="str">
        <f>VLOOKUP(Table12[[#This Row],[BRANCH NAME]],'Branch Address-2'!$B$2:$D$981,3,0)</f>
        <v>24.991990805182358, 92.34179311917669</v>
      </c>
      <c r="G298" s="164">
        <f>VLOOKUP(FINAL_DATASET!$D298,'R_E_P allocation'!$A$3:$D$983,4,0)</f>
        <v>118786.05</v>
      </c>
      <c r="H298" s="165">
        <f>VLOOKUP(FINAL_DATASET!$D298,'R_E_P allocation'!$A$3:$E$983,5,0)</f>
        <v>1.5408382582582113E-2</v>
      </c>
      <c r="I298" s="166">
        <f>VLOOKUP(FINAL_DATASET!$D298,'R_E_P allocation'!$A$3:$F$983,6,0)</f>
        <v>79203488.869495645</v>
      </c>
      <c r="J298" s="166">
        <f>VLOOKUP(FINAL_DATASET!$D298,'R_E_P allocation'!$A$3:$G$983,7,0)</f>
        <v>66702888.199997969</v>
      </c>
      <c r="K298" s="166">
        <f>VLOOKUP(FINAL_DATASET!$D298,'R_E_P allocation'!$A$3:$T$984,8,0)</f>
        <v>65989700.206175588</v>
      </c>
      <c r="L298" s="166">
        <f>VLOOKUP(FINAL_DATASET!$D298,'R_E_P allocation'!$A$3:$T$984,9,0)</f>
        <v>55073961.745172061</v>
      </c>
      <c r="M298" s="166">
        <f>VLOOKUP($D298,'R_E_P allocation'!$A$3:$T$984,'R_E_P allocation'!J$984,0)</f>
        <v>53350424.093434662</v>
      </c>
      <c r="N298" s="166">
        <f>VLOOKUP($D298,'R_E_P allocation'!$A$3:$T$984,'R_E_P allocation'!K$984,0)</f>
        <v>62215747.072198868</v>
      </c>
      <c r="O298" s="166">
        <f>VLOOKUP($D298,'R_E_P allocation'!$A$3:$T$984,'R_E_P allocation'!L$984,0)</f>
        <v>54796610.858685583</v>
      </c>
      <c r="P298" s="166">
        <f>VLOOKUP($D298,'R_E_P allocation'!$A$3:$T$984,'R_E_P allocation'!M$984,0)</f>
        <v>59571008.261774234</v>
      </c>
      <c r="Q298" s="166">
        <f>VLOOKUP($D298,'R_E_P allocation'!$A$3:$T$984,'R_E_P allocation'!N$984,0)</f>
        <v>48516594.357527472</v>
      </c>
      <c r="R298" s="166">
        <f>VLOOKUP($D298,'R_E_P allocation'!$A$3:$T$984,'R_E_P allocation'!O$984,0)</f>
        <v>44435574.170655012</v>
      </c>
      <c r="S298" s="166">
        <f>VLOOKUP($D298,'R_E_P allocation'!$A$3:$T$984,'R_E_P allocation'!P$984,0)</f>
        <v>683471.82741310645</v>
      </c>
      <c r="T298" s="166">
        <f>VLOOKUP($D298,'R_E_P allocation'!$A$3:$T$984,'R_E_P allocation'!Q$984,0)</f>
        <v>1099498.1571428236</v>
      </c>
      <c r="U298" s="166">
        <f>VLOOKUP($D298,'R_E_P allocation'!$A$3:$T$984,'R_E_P allocation'!R$984,0)</f>
        <v>1357038.2660231246</v>
      </c>
      <c r="V298" s="166">
        <f>VLOOKUP($D298,'R_E_P allocation'!$A$3:$T$984,'R_E_P allocation'!S$984,0)</f>
        <v>-138675.44324323902</v>
      </c>
      <c r="W298" s="166">
        <f>VLOOKUP($D298,'R_E_P allocation'!$A$3:$T$984,'R_E_P allocation'!T$984,0)</f>
        <v>1059876.6019304695</v>
      </c>
      <c r="X298" s="163">
        <v>110340</v>
      </c>
      <c r="Y298" s="162" t="s">
        <v>268</v>
      </c>
      <c r="Z298" s="162" t="s">
        <v>268</v>
      </c>
      <c r="AA298" s="162" t="s">
        <v>458</v>
      </c>
    </row>
    <row r="299" spans="1:27" ht="16.5" thickTop="1" thickBot="1">
      <c r="A299" s="161">
        <v>298</v>
      </c>
      <c r="B299" s="162" t="s">
        <v>7</v>
      </c>
      <c r="C299" s="163">
        <v>11</v>
      </c>
      <c r="D299" s="162" t="s">
        <v>459</v>
      </c>
      <c r="E299" s="162" t="str">
        <f>VLOOKUP(Table12[[#This Row],[BRANCH NAME]],'Branch Address-2'!$B$2:$D$981,2,0)</f>
        <v>Shibganj, Chapai Nawabganj 6340</v>
      </c>
      <c r="F299" s="162" t="str">
        <f>VLOOKUP(Table12[[#This Row],[BRANCH NAME]],'Branch Address-2'!$B$2:$D$981,3,0)</f>
        <v>24.680719791926066, 88.15653582558173</v>
      </c>
      <c r="G299" s="164">
        <f>VLOOKUP(FINAL_DATASET!$D299,'R_E_P allocation'!$A$3:$D$983,4,0)</f>
        <v>591178</v>
      </c>
      <c r="H299" s="165">
        <f>VLOOKUP(FINAL_DATASET!$D299,'R_E_P allocation'!$A$3:$E$983,5,0)</f>
        <v>7.6684903643194871E-2</v>
      </c>
      <c r="I299" s="166">
        <f>VLOOKUP(FINAL_DATASET!$D299,'R_E_P allocation'!$A$3:$F$983,6,0)</f>
        <v>394182314.6984911</v>
      </c>
      <c r="J299" s="166">
        <f>VLOOKUP(FINAL_DATASET!$D299,'R_E_P allocation'!$A$3:$G$983,7,0)</f>
        <v>331968947.87139058</v>
      </c>
      <c r="K299" s="166">
        <f>VLOOKUP(FINAL_DATASET!$D299,'R_E_P allocation'!$A$3:$T$984,8,0)</f>
        <v>328419532.33133411</v>
      </c>
      <c r="L299" s="166">
        <f>VLOOKUP(FINAL_DATASET!$D299,'R_E_P allocation'!$A$3:$T$984,9,0)</f>
        <v>274093755.59324795</v>
      </c>
      <c r="M299" s="166">
        <f>VLOOKUP($D299,'R_E_P allocation'!$A$3:$T$984,'R_E_P allocation'!J$984,0)</f>
        <v>265516001.37144485</v>
      </c>
      <c r="N299" s="166">
        <f>VLOOKUP($D299,'R_E_P allocation'!$A$3:$T$984,'R_E_P allocation'!K$984,0)</f>
        <v>309637208.43186873</v>
      </c>
      <c r="O299" s="166">
        <f>VLOOKUP($D299,'R_E_P allocation'!$A$3:$T$984,'R_E_P allocation'!L$984,0)</f>
        <v>272713427.32767045</v>
      </c>
      <c r="P299" s="166">
        <f>VLOOKUP($D299,'R_E_P allocation'!$A$3:$T$984,'R_E_P allocation'!M$984,0)</f>
        <v>296474792.47082609</v>
      </c>
      <c r="Q299" s="166">
        <f>VLOOKUP($D299,'R_E_P allocation'!$A$3:$T$984,'R_E_P allocation'!N$984,0)</f>
        <v>241458851.59995115</v>
      </c>
      <c r="R299" s="166">
        <f>VLOOKUP($D299,'R_E_P allocation'!$A$3:$T$984,'R_E_P allocation'!O$984,0)</f>
        <v>221148307.12073922</v>
      </c>
      <c r="S299" s="166">
        <f>VLOOKUP($D299,'R_E_P allocation'!$A$3:$T$984,'R_E_P allocation'!P$984,0)</f>
        <v>3401523.225887429</v>
      </c>
      <c r="T299" s="166">
        <f>VLOOKUP($D299,'R_E_P allocation'!$A$3:$T$984,'R_E_P allocation'!Q$984,0)</f>
        <v>5472015.6242536902</v>
      </c>
      <c r="U299" s="166">
        <f>VLOOKUP($D299,'R_E_P allocation'!$A$3:$T$984,'R_E_P allocation'!R$984,0)</f>
        <v>6753749.0137185194</v>
      </c>
      <c r="V299" s="166">
        <f>VLOOKUP($D299,'R_E_P allocation'!$A$3:$T$984,'R_E_P allocation'!S$984,0)</f>
        <v>-690164.13278875384</v>
      </c>
      <c r="W299" s="166">
        <f>VLOOKUP($D299,'R_E_P allocation'!$A$3:$T$984,'R_E_P allocation'!T$984,0)</f>
        <v>5274825.8720283331</v>
      </c>
      <c r="X299" s="163">
        <v>110341</v>
      </c>
      <c r="Y299" s="162" t="s">
        <v>268</v>
      </c>
      <c r="Z299" s="162" t="s">
        <v>268</v>
      </c>
      <c r="AA299" s="162" t="s">
        <v>460</v>
      </c>
    </row>
    <row r="300" spans="1:27" ht="16.5" thickTop="1" thickBot="1">
      <c r="A300" s="161">
        <v>299</v>
      </c>
      <c r="B300" s="162" t="s">
        <v>7</v>
      </c>
      <c r="C300" s="163">
        <v>11</v>
      </c>
      <c r="D300" s="162" t="s">
        <v>57</v>
      </c>
      <c r="E300" s="162" t="str">
        <f>VLOOKUP(Table12[[#This Row],[BRANCH NAME]],'Branch Address-2'!$B$2:$D$981,2,0)</f>
        <v>JM Sengupta Road, Chandpur 3600</v>
      </c>
      <c r="F300" s="162" t="str">
        <f>VLOOKUP(Table12[[#This Row],[BRANCH NAME]],'Branch Address-2'!$B$2:$D$981,3,0)</f>
        <v>23.218634396514812, 90.66538375438712</v>
      </c>
      <c r="G300" s="164">
        <f>VLOOKUP(FINAL_DATASET!$D300,'R_E_P allocation'!$A$3:$D$983,4,0)</f>
        <v>65228.66</v>
      </c>
      <c r="H300" s="165">
        <f>VLOOKUP(FINAL_DATASET!$D300,'R_E_P allocation'!$A$3:$E$983,5,0)</f>
        <v>2.2970618645820839E-3</v>
      </c>
      <c r="I300" s="166">
        <f>VLOOKUP(FINAL_DATASET!$D300,'R_E_P allocation'!$A$3:$F$983,6,0)</f>
        <v>36359770.345147736</v>
      </c>
      <c r="J300" s="166">
        <f>VLOOKUP(FINAL_DATASET!$D300,'R_E_P allocation'!$A$3:$G$983,7,0)</f>
        <v>30621147.261658937</v>
      </c>
      <c r="K300" s="166">
        <f>VLOOKUP(FINAL_DATASET!$D300,'R_E_P allocation'!$A$3:$T$984,8,0)</f>
        <v>30293745.627735648</v>
      </c>
      <c r="L300" s="166">
        <f>VLOOKUP(FINAL_DATASET!$D300,'R_E_P allocation'!$A$3:$T$984,9,0)</f>
        <v>25282681.730743051</v>
      </c>
      <c r="M300" s="166">
        <f>VLOOKUP($D300,'R_E_P allocation'!$A$3:$T$984,'R_E_P allocation'!J$984,0)</f>
        <v>24491461.115428429</v>
      </c>
      <c r="N300" s="166">
        <f>VLOOKUP($D300,'R_E_P allocation'!$A$3:$T$984,'R_E_P allocation'!K$984,0)</f>
        <v>28561245.314891562</v>
      </c>
      <c r="O300" s="166">
        <f>VLOOKUP($D300,'R_E_P allocation'!$A$3:$T$984,'R_E_P allocation'!L$984,0)</f>
        <v>25155358.873106215</v>
      </c>
      <c r="P300" s="166">
        <f>VLOOKUP($D300,'R_E_P allocation'!$A$3:$T$984,'R_E_P allocation'!M$984,0)</f>
        <v>27347130.922426023</v>
      </c>
      <c r="Q300" s="166">
        <f>VLOOKUP($D300,'R_E_P allocation'!$A$3:$T$984,'R_E_P allocation'!N$984,0)</f>
        <v>22272405.596615009</v>
      </c>
      <c r="R300" s="166">
        <f>VLOOKUP($D300,'R_E_P allocation'!$A$3:$T$984,'R_E_P allocation'!O$984,0)</f>
        <v>20398940.691387288</v>
      </c>
      <c r="S300" s="166">
        <f>VLOOKUP($D300,'R_E_P allocation'!$A$3:$T$984,'R_E_P allocation'!P$984,0)</f>
        <v>313759.89917648747</v>
      </c>
      <c r="T300" s="166">
        <f>VLOOKUP($D300,'R_E_P allocation'!$A$3:$T$984,'R_E_P allocation'!Q$984,0)</f>
        <v>504744.18563174072</v>
      </c>
      <c r="U300" s="166">
        <f>VLOOKUP($D300,'R_E_P allocation'!$A$3:$T$984,'R_E_P allocation'!R$984,0)</f>
        <v>622972.55343737372</v>
      </c>
      <c r="V300" s="166">
        <f>VLOOKUP($D300,'R_E_P allocation'!$A$3:$T$984,'R_E_P allocation'!S$984,0)</f>
        <v>-63661.428818417749</v>
      </c>
      <c r="W300" s="166">
        <f>VLOOKUP($D300,'R_E_P allocation'!$A$3:$T$984,'R_E_P allocation'!T$984,0)</f>
        <v>486555.20596933563</v>
      </c>
      <c r="X300" s="163">
        <v>110342</v>
      </c>
      <c r="Y300" s="162" t="s">
        <v>268</v>
      </c>
      <c r="Z300" s="162" t="s">
        <v>268</v>
      </c>
      <c r="AA300" s="162" t="s">
        <v>431</v>
      </c>
    </row>
    <row r="301" spans="1:27" ht="16.5" thickTop="1" thickBot="1">
      <c r="A301" s="161">
        <v>300</v>
      </c>
      <c r="B301" s="162" t="s">
        <v>7</v>
      </c>
      <c r="C301" s="163">
        <v>11</v>
      </c>
      <c r="D301" s="162" t="s">
        <v>461</v>
      </c>
      <c r="E301" s="162" t="str">
        <f>VLOOKUP(Table12[[#This Row],[BRANCH NAME]],'Branch Address-2'!$B$2:$D$981,2,0)</f>
        <v>Subid Bazar, Sylhet Sadar, Sylhet 3100</v>
      </c>
      <c r="F301" s="162" t="str">
        <f>VLOOKUP(Table12[[#This Row],[BRANCH NAME]],'Branch Address-2'!$B$2:$D$981,3,0)</f>
        <v>24.907930457912457, 91.85961466791426</v>
      </c>
      <c r="G301" s="164">
        <f>VLOOKUP(FINAL_DATASET!$D301,'R_E_P allocation'!$A$3:$D$983,4,0)</f>
        <v>36828.68</v>
      </c>
      <c r="H301" s="165">
        <f>VLOOKUP(FINAL_DATASET!$D301,'R_E_P allocation'!$A$3:$E$983,5,0)</f>
        <v>4.7772477614289738E-3</v>
      </c>
      <c r="I301" s="166">
        <f>VLOOKUP(FINAL_DATASET!$D301,'R_E_P allocation'!$A$3:$F$983,6,0)</f>
        <v>24556418.421676762</v>
      </c>
      <c r="J301" s="166">
        <f>VLOOKUP(FINAL_DATASET!$D301,'R_E_P allocation'!$A$3:$G$983,7,0)</f>
        <v>20680705.559226029</v>
      </c>
      <c r="K301" s="166">
        <f>VLOOKUP(FINAL_DATASET!$D301,'R_E_P allocation'!$A$3:$T$984,8,0)</f>
        <v>20459587.234268457</v>
      </c>
      <c r="L301" s="166">
        <f>VLOOKUP(FINAL_DATASET!$D301,'R_E_P allocation'!$A$3:$T$984,9,0)</f>
        <v>17075248.427278988</v>
      </c>
      <c r="M301" s="166">
        <f>VLOOKUP($D301,'R_E_P allocation'!$A$3:$T$984,'R_E_P allocation'!J$984,0)</f>
        <v>16540879.141964862</v>
      </c>
      <c r="N301" s="166">
        <f>VLOOKUP($D301,'R_E_P allocation'!$A$3:$T$984,'R_E_P allocation'!K$984,0)</f>
        <v>19289502.764701314</v>
      </c>
      <c r="O301" s="166">
        <f>VLOOKUP($D301,'R_E_P allocation'!$A$3:$T$984,'R_E_P allocation'!L$984,0)</f>
        <v>16989257.967573266</v>
      </c>
      <c r="P301" s="166">
        <f>VLOOKUP($D301,'R_E_P allocation'!$A$3:$T$984,'R_E_P allocation'!M$984,0)</f>
        <v>18469522.309650328</v>
      </c>
      <c r="Q301" s="166">
        <f>VLOOKUP($D301,'R_E_P allocation'!$A$3:$T$984,'R_E_P allocation'!N$984,0)</f>
        <v>15042188.272808</v>
      </c>
      <c r="R301" s="166">
        <f>VLOOKUP($D301,'R_E_P allocation'!$A$3:$T$984,'R_E_P allocation'!O$984,0)</f>
        <v>13776900.079995239</v>
      </c>
      <c r="S301" s="166">
        <f>VLOOKUP($D301,'R_E_P allocation'!$A$3:$T$984,'R_E_P allocation'!P$984,0)</f>
        <v>211905.06141767089</v>
      </c>
      <c r="T301" s="166">
        <f>VLOOKUP($D301,'R_E_P allocation'!$A$3:$T$984,'R_E_P allocation'!Q$984,0)</f>
        <v>340890.75097625318</v>
      </c>
      <c r="U301" s="166">
        <f>VLOOKUP($D301,'R_E_P allocation'!$A$3:$T$984,'R_E_P allocation'!R$984,0)</f>
        <v>420739.03498870891</v>
      </c>
      <c r="V301" s="166">
        <f>VLOOKUP($D301,'R_E_P allocation'!$A$3:$T$984,'R_E_P allocation'!S$984,0)</f>
        <v>-42995.229852860764</v>
      </c>
      <c r="W301" s="166">
        <f>VLOOKUP($D301,'R_E_P allocation'!$A$3:$T$984,'R_E_P allocation'!T$984,0)</f>
        <v>328606.39958972152</v>
      </c>
      <c r="X301" s="163">
        <v>110343</v>
      </c>
      <c r="Y301" s="162" t="s">
        <v>268</v>
      </c>
      <c r="Z301" s="162" t="s">
        <v>268</v>
      </c>
      <c r="AA301" s="162" t="s">
        <v>418</v>
      </c>
    </row>
    <row r="302" spans="1:27" ht="16.5" thickTop="1" thickBot="1">
      <c r="A302" s="161">
        <v>301</v>
      </c>
      <c r="B302" s="162" t="s">
        <v>7</v>
      </c>
      <c r="C302" s="163">
        <v>11</v>
      </c>
      <c r="D302" s="162" t="s">
        <v>462</v>
      </c>
      <c r="E302" s="162" t="str">
        <f>VLOOKUP(Table12[[#This Row],[BRANCH NAME]],'Branch Address-2'!$B$2:$D$981,2,0)</f>
        <v>Umarpur Bazar, Osmaninagar, Sylhet 3126</v>
      </c>
      <c r="F302" s="162" t="str">
        <f>VLOOKUP(Table12[[#This Row],[BRANCH NAME]],'Branch Address-2'!$B$2:$D$981,3,0)</f>
        <v>24.953069849025916, 91.69155757772202</v>
      </c>
      <c r="G302" s="164">
        <f>VLOOKUP(FINAL_DATASET!$D302,'R_E_P allocation'!$A$3:$D$983,4,0)</f>
        <v>119023.3</v>
      </c>
      <c r="H302" s="165">
        <f>VLOOKUP(FINAL_DATASET!$D302,'R_E_P allocation'!$A$3:$E$983,5,0)</f>
        <v>1.5439157566409907E-2</v>
      </c>
      <c r="I302" s="166">
        <f>VLOOKUP(FINAL_DATASET!$D302,'R_E_P allocation'!$A$3:$F$983,6,0)</f>
        <v>79361681.079223037</v>
      </c>
      <c r="J302" s="166">
        <f>VLOOKUP(FINAL_DATASET!$D302,'R_E_P allocation'!$A$3:$G$983,7,0)</f>
        <v>66836113.104988486</v>
      </c>
      <c r="K302" s="166">
        <f>VLOOKUP(FINAL_DATASET!$D302,'R_E_P allocation'!$A$3:$T$984,8,0)</f>
        <v>66121500.669057511</v>
      </c>
      <c r="L302" s="166">
        <f>VLOOKUP(FINAL_DATASET!$D302,'R_E_P allocation'!$A$3:$T$984,9,0)</f>
        <v>55183960.330225125</v>
      </c>
      <c r="M302" s="166">
        <f>VLOOKUP($D302,'R_E_P allocation'!$A$3:$T$984,'R_E_P allocation'!J$984,0)</f>
        <v>53456980.27672527</v>
      </c>
      <c r="N302" s="166">
        <f>VLOOKUP($D302,'R_E_P allocation'!$A$3:$T$984,'R_E_P allocation'!K$984,0)</f>
        <v>62340009.86225611</v>
      </c>
      <c r="O302" s="166">
        <f>VLOOKUP($D302,'R_E_P allocation'!$A$3:$T$984,'R_E_P allocation'!L$984,0)</f>
        <v>54906055.494029745</v>
      </c>
      <c r="P302" s="166">
        <f>VLOOKUP($D302,'R_E_P allocation'!$A$3:$T$984,'R_E_P allocation'!M$984,0)</f>
        <v>59689988.745678753</v>
      </c>
      <c r="Q302" s="166">
        <f>VLOOKUP($D302,'R_E_P allocation'!$A$3:$T$984,'R_E_P allocation'!N$984,0)</f>
        <v>48613495.988748677</v>
      </c>
      <c r="R302" s="166">
        <f>VLOOKUP($D302,'R_E_P allocation'!$A$3:$T$984,'R_E_P allocation'!O$984,0)</f>
        <v>44524324.827588104</v>
      </c>
      <c r="S302" s="166">
        <f>VLOOKUP($D302,'R_E_P allocation'!$A$3:$T$984,'R_E_P allocation'!P$984,0)</f>
        <v>684836.91776718223</v>
      </c>
      <c r="T302" s="166">
        <f>VLOOKUP($D302,'R_E_P allocation'!$A$3:$T$984,'R_E_P allocation'!Q$984,0)</f>
        <v>1101694.1720602496</v>
      </c>
      <c r="U302" s="166">
        <f>VLOOKUP($D302,'R_E_P allocation'!$A$3:$T$984,'R_E_P allocation'!R$984,0)</f>
        <v>1359748.662813101</v>
      </c>
      <c r="V302" s="166">
        <f>VLOOKUP($D302,'R_E_P allocation'!$A$3:$T$984,'R_E_P allocation'!S$984,0)</f>
        <v>-138952.41809768917</v>
      </c>
      <c r="W302" s="166">
        <f>VLOOKUP($D302,'R_E_P allocation'!$A$3:$T$984,'R_E_P allocation'!T$984,0)</f>
        <v>1061993.4811751957</v>
      </c>
      <c r="X302" s="163">
        <v>110344</v>
      </c>
      <c r="Y302" s="162" t="s">
        <v>268</v>
      </c>
      <c r="Z302" s="162" t="s">
        <v>268</v>
      </c>
      <c r="AA302" s="162" t="s">
        <v>438</v>
      </c>
    </row>
    <row r="303" spans="1:27" ht="16.5" thickTop="1" thickBot="1">
      <c r="A303" s="161">
        <v>302</v>
      </c>
      <c r="B303" s="162" t="s">
        <v>7</v>
      </c>
      <c r="C303" s="163">
        <v>11</v>
      </c>
      <c r="D303" s="162" t="s">
        <v>463</v>
      </c>
      <c r="E303" s="162" t="str">
        <f>VLOOKUP(Table12[[#This Row],[BRANCH NAME]],'Branch Address-2'!$B$2:$D$981,2,0)</f>
        <v>Zinda Bazar, Sylhet 3100</v>
      </c>
      <c r="F303" s="162" t="str">
        <f>VLOOKUP(Table12[[#This Row],[BRANCH NAME]],'Branch Address-2'!$B$2:$D$981,3,0)</f>
        <v>24.905554335266192, 91.86990700517002</v>
      </c>
      <c r="G303" s="164">
        <f>VLOOKUP(FINAL_DATASET!$D303,'R_E_P allocation'!$A$3:$D$983,4,0)</f>
        <v>31567.439999999999</v>
      </c>
      <c r="H303" s="165">
        <f>VLOOKUP(FINAL_DATASET!$D303,'R_E_P allocation'!$A$3:$E$983,5,0)</f>
        <v>4.0947837955105492E-3</v>
      </c>
      <c r="I303" s="166">
        <f>VLOOKUP(FINAL_DATASET!$D303,'R_E_P allocation'!$A$3:$F$983,6,0)</f>
        <v>21048358.647151511</v>
      </c>
      <c r="J303" s="166">
        <f>VLOOKUP(FINAL_DATASET!$D303,'R_E_P allocation'!$A$3:$G$983,7,0)</f>
        <v>17726319.050765168</v>
      </c>
      <c r="K303" s="166">
        <f>VLOOKUP(FINAL_DATASET!$D303,'R_E_P allocation'!$A$3:$T$984,8,0)</f>
        <v>17536789.057944391</v>
      </c>
      <c r="L303" s="166">
        <f>VLOOKUP(FINAL_DATASET!$D303,'R_E_P allocation'!$A$3:$T$984,9,0)</f>
        <v>14635927.223381991</v>
      </c>
      <c r="M303" s="166">
        <f>VLOOKUP($D303,'R_E_P allocation'!$A$3:$T$984,'R_E_P allocation'!J$984,0)</f>
        <v>14177896.407398453</v>
      </c>
      <c r="N303" s="166">
        <f>VLOOKUP($D303,'R_E_P allocation'!$A$3:$T$984,'R_E_P allocation'!K$984,0)</f>
        <v>16533859.512601128</v>
      </c>
      <c r="O303" s="166">
        <f>VLOOKUP($D303,'R_E_P allocation'!$A$3:$T$984,'R_E_P allocation'!L$984,0)</f>
        <v>14562221.115062801</v>
      </c>
      <c r="P303" s="166">
        <f>VLOOKUP($D303,'R_E_P allocation'!$A$3:$T$984,'R_E_P allocation'!M$984,0)</f>
        <v>15831019.122557426</v>
      </c>
      <c r="Q303" s="166">
        <f>VLOOKUP($D303,'R_E_P allocation'!$A$3:$T$984,'R_E_P allocation'!N$984,0)</f>
        <v>12893304.233835429</v>
      </c>
      <c r="R303" s="166">
        <f>VLOOKUP($D303,'R_E_P allocation'!$A$3:$T$984,'R_E_P allocation'!O$984,0)</f>
        <v>11808771.497138778</v>
      </c>
      <c r="S303" s="166">
        <f>VLOOKUP($D303,'R_E_P allocation'!$A$3:$T$984,'R_E_P allocation'!P$984,0)</f>
        <v>181632.90978657504</v>
      </c>
      <c r="T303" s="166">
        <f>VLOOKUP($D303,'R_E_P allocation'!$A$3:$T$984,'R_E_P allocation'!Q$984,0)</f>
        <v>292192.07226535986</v>
      </c>
      <c r="U303" s="166">
        <f>VLOOKUP($D303,'R_E_P allocation'!$A$3:$T$984,'R_E_P allocation'!R$984,0)</f>
        <v>360633.45856175048</v>
      </c>
      <c r="V303" s="166">
        <f>VLOOKUP($D303,'R_E_P allocation'!$A$3:$T$984,'R_E_P allocation'!S$984,0)</f>
        <v>-36853.05415959494</v>
      </c>
      <c r="W303" s="166">
        <f>VLOOKUP($D303,'R_E_P allocation'!$A$3:$T$984,'R_E_P allocation'!T$984,0)</f>
        <v>281662.62821976136</v>
      </c>
      <c r="X303" s="163">
        <v>110345</v>
      </c>
      <c r="Y303" s="162" t="s">
        <v>268</v>
      </c>
      <c r="Z303" s="162" t="s">
        <v>268</v>
      </c>
      <c r="AA303" s="162" t="s">
        <v>418</v>
      </c>
    </row>
    <row r="304" spans="1:27" ht="16.5" thickTop="1" thickBot="1">
      <c r="A304" s="161">
        <v>303</v>
      </c>
      <c r="B304" s="162" t="s">
        <v>7</v>
      </c>
      <c r="C304" s="163">
        <v>11</v>
      </c>
      <c r="D304" s="162" t="s">
        <v>464</v>
      </c>
      <c r="E304" s="162" t="str">
        <f>VLOOKUP(Table12[[#This Row],[BRANCH NAME]],'Branch Address-2'!$B$2:$D$981,2,0)</f>
        <v>Gasbari Bazar, Kanaigahat, Sylhet 3183</v>
      </c>
      <c r="F304" s="162" t="str">
        <f>VLOOKUP(Table12[[#This Row],[BRANCH NAME]],'Branch Address-2'!$B$2:$D$981,3,0)</f>
        <v>25.02250595816449, 92.2532556971605</v>
      </c>
      <c r="G304" s="164">
        <f>VLOOKUP(FINAL_DATASET!$D304,'R_E_P allocation'!$A$3:$D$983,4,0)</f>
        <v>145182.95000000001</v>
      </c>
      <c r="H304" s="165">
        <f>VLOOKUP(FINAL_DATASET!$D304,'R_E_P allocation'!$A$3:$E$983,5,0)</f>
        <v>1.8832467600933694E-2</v>
      </c>
      <c r="I304" s="166">
        <f>VLOOKUP(FINAL_DATASET!$D304,'R_E_P allocation'!$A$3:$F$983,6,0)</f>
        <v>96804264.173828021</v>
      </c>
      <c r="J304" s="166">
        <f>VLOOKUP(FINAL_DATASET!$D304,'R_E_P allocation'!$A$3:$G$983,7,0)</f>
        <v>81525752.244441956</v>
      </c>
      <c r="K304" s="166">
        <f>VLOOKUP(FINAL_DATASET!$D304,'R_E_P allocation'!$A$3:$T$984,8,0)</f>
        <v>80654078.029770166</v>
      </c>
      <c r="L304" s="166">
        <f>VLOOKUP(FINAL_DATASET!$D304,'R_E_P allocation'!$A$3:$T$984,9,0)</f>
        <v>67312619.910765857</v>
      </c>
      <c r="M304" s="166">
        <f>VLOOKUP($D304,'R_E_P allocation'!$A$3:$T$984,'R_E_P allocation'!J$984,0)</f>
        <v>65206073.891975701</v>
      </c>
      <c r="N304" s="166">
        <f>VLOOKUP($D304,'R_E_P allocation'!$A$3:$T$984,'R_E_P allocation'!K$984,0)</f>
        <v>76041468.64379862</v>
      </c>
      <c r="O304" s="166">
        <f>VLOOKUP($D304,'R_E_P allocation'!$A$3:$T$984,'R_E_P allocation'!L$984,0)</f>
        <v>66973635.493949048</v>
      </c>
      <c r="P304" s="166">
        <f>VLOOKUP($D304,'R_E_P allocation'!$A$3:$T$984,'R_E_P allocation'!M$984,0)</f>
        <v>72809010.097724065</v>
      </c>
      <c r="Q304" s="166">
        <f>VLOOKUP($D304,'R_E_P allocation'!$A$3:$T$984,'R_E_P allocation'!N$984,0)</f>
        <v>59298059.770311356</v>
      </c>
      <c r="R304" s="166">
        <f>VLOOKUP($D304,'R_E_P allocation'!$A$3:$T$984,'R_E_P allocation'!O$984,0)</f>
        <v>54310146.208578348</v>
      </c>
      <c r="S304" s="166">
        <f>VLOOKUP($D304,'R_E_P allocation'!$A$3:$T$984,'R_E_P allocation'!P$984,0)</f>
        <v>835354.45572713017</v>
      </c>
      <c r="T304" s="166">
        <f>VLOOKUP($D304,'R_E_P allocation'!$A$3:$T$984,'R_E_P allocation'!Q$984,0)</f>
        <v>1343831.0809523398</v>
      </c>
      <c r="U304" s="166">
        <f>VLOOKUP($D304,'R_E_P allocation'!$A$3:$T$984,'R_E_P allocation'!R$984,0)</f>
        <v>1658602.3251393745</v>
      </c>
      <c r="V304" s="166">
        <f>VLOOKUP($D304,'R_E_P allocation'!$A$3:$T$984,'R_E_P allocation'!S$984,0)</f>
        <v>-169492.20840840324</v>
      </c>
      <c r="W304" s="166">
        <f>VLOOKUP($D304,'R_E_P allocation'!$A$3:$T$984,'R_E_P allocation'!T$984,0)</f>
        <v>1295404.7356927961</v>
      </c>
      <c r="X304" s="163">
        <v>110346</v>
      </c>
      <c r="Y304" s="162" t="s">
        <v>268</v>
      </c>
      <c r="Z304" s="162" t="s">
        <v>268</v>
      </c>
      <c r="AA304" s="162" t="s">
        <v>458</v>
      </c>
    </row>
    <row r="305" spans="1:27" ht="16.5" thickTop="1" thickBot="1">
      <c r="A305" s="161">
        <v>304</v>
      </c>
      <c r="B305" s="162" t="s">
        <v>7</v>
      </c>
      <c r="C305" s="163">
        <v>11</v>
      </c>
      <c r="D305" s="162" t="s">
        <v>465</v>
      </c>
      <c r="E305" s="162" t="str">
        <f>VLOOKUP(Table12[[#This Row],[BRANCH NAME]],'Branch Address-2'!$B$2:$D$981,2,0)</f>
        <v>Rangmahal Tower, Bandar Bazar Road, Sylhet.</v>
      </c>
      <c r="F305" s="162" t="str">
        <f>VLOOKUP(Table12[[#This Row],[BRANCH NAME]],'Branch Address-2'!$B$2:$D$981,3,0)</f>
        <v>24.891911056991038, 91.87374663907771</v>
      </c>
      <c r="G305" s="164">
        <f>VLOOKUP(FINAL_DATASET!$D305,'R_E_P allocation'!$A$3:$D$983,4,0)</f>
        <v>42089.919999999998</v>
      </c>
      <c r="H305" s="165">
        <f>VLOOKUP(FINAL_DATASET!$D305,'R_E_P allocation'!$A$3:$E$983,5,0)</f>
        <v>5.4597117273473984E-3</v>
      </c>
      <c r="I305" s="166">
        <f>VLOOKUP(FINAL_DATASET!$D305,'R_E_P allocation'!$A$3:$F$983,6,0)</f>
        <v>28064478.196202014</v>
      </c>
      <c r="J305" s="166">
        <f>VLOOKUP(FINAL_DATASET!$D305,'R_E_P allocation'!$A$3:$G$983,7,0)</f>
        <v>23635092.067686889</v>
      </c>
      <c r="K305" s="166">
        <f>VLOOKUP(FINAL_DATASET!$D305,'R_E_P allocation'!$A$3:$T$984,8,0)</f>
        <v>23382385.410592519</v>
      </c>
      <c r="L305" s="166">
        <f>VLOOKUP(FINAL_DATASET!$D305,'R_E_P allocation'!$A$3:$T$984,9,0)</f>
        <v>19514569.631175987</v>
      </c>
      <c r="M305" s="166">
        <f>VLOOKUP($D305,'R_E_P allocation'!$A$3:$T$984,'R_E_P allocation'!J$984,0)</f>
        <v>18903861.876531269</v>
      </c>
      <c r="N305" s="166">
        <f>VLOOKUP($D305,'R_E_P allocation'!$A$3:$T$984,'R_E_P allocation'!K$984,0)</f>
        <v>22045146.016801503</v>
      </c>
      <c r="O305" s="166">
        <f>VLOOKUP($D305,'R_E_P allocation'!$A$3:$T$984,'R_E_P allocation'!L$984,0)</f>
        <v>19416294.820083734</v>
      </c>
      <c r="P305" s="166">
        <f>VLOOKUP($D305,'R_E_P allocation'!$A$3:$T$984,'R_E_P allocation'!M$984,0)</f>
        <v>21108025.496743232</v>
      </c>
      <c r="Q305" s="166">
        <f>VLOOKUP($D305,'R_E_P allocation'!$A$3:$T$984,'R_E_P allocation'!N$984,0)</f>
        <v>17191072.311780572</v>
      </c>
      <c r="R305" s="166">
        <f>VLOOKUP($D305,'R_E_P allocation'!$A$3:$T$984,'R_E_P allocation'!O$984,0)</f>
        <v>15745028.662851702</v>
      </c>
      <c r="S305" s="166">
        <f>VLOOKUP($D305,'R_E_P allocation'!$A$3:$T$984,'R_E_P allocation'!P$984,0)</f>
        <v>242177.21304876672</v>
      </c>
      <c r="T305" s="166">
        <f>VLOOKUP($D305,'R_E_P allocation'!$A$3:$T$984,'R_E_P allocation'!Q$984,0)</f>
        <v>389589.42968714645</v>
      </c>
      <c r="U305" s="166">
        <f>VLOOKUP($D305,'R_E_P allocation'!$A$3:$T$984,'R_E_P allocation'!R$984,0)</f>
        <v>480844.61141566728</v>
      </c>
      <c r="V305" s="166">
        <f>VLOOKUP($D305,'R_E_P allocation'!$A$3:$T$984,'R_E_P allocation'!S$984,0)</f>
        <v>-49137.405546126582</v>
      </c>
      <c r="W305" s="166">
        <f>VLOOKUP($D305,'R_E_P allocation'!$A$3:$T$984,'R_E_P allocation'!T$984,0)</f>
        <v>375550.17095968174</v>
      </c>
      <c r="X305" s="163">
        <v>110347</v>
      </c>
      <c r="Y305" s="162" t="s">
        <v>268</v>
      </c>
      <c r="Z305" s="162" t="s">
        <v>268</v>
      </c>
      <c r="AA305" s="162" t="s">
        <v>418</v>
      </c>
    </row>
    <row r="306" spans="1:27" ht="16.5" thickTop="1" thickBot="1">
      <c r="A306" s="161">
        <v>305</v>
      </c>
      <c r="B306" s="162" t="s">
        <v>7</v>
      </c>
      <c r="C306" s="163">
        <v>11</v>
      </c>
      <c r="D306" s="162" t="s">
        <v>466</v>
      </c>
      <c r="E306" s="162" t="str">
        <f>VLOOKUP(Table12[[#This Row],[BRANCH NAME]],'Branch Address-2'!$B$2:$D$981,2,0)</f>
        <v>Kazi Alauddin Road, Sutrapur, Dhaka 1100</v>
      </c>
      <c r="F306" s="162" t="str">
        <f>VLOOKUP(Table12[[#This Row],[BRANCH NAME]],'Branch Address-2'!$B$2:$D$981,3,0)</f>
        <v>23.722072425476696, 90.40571895439756</v>
      </c>
      <c r="G306" s="164">
        <f>VLOOKUP(FINAL_DATASET!$D306,'R_E_P allocation'!$A$3:$D$983,4,0)</f>
        <v>44560.25</v>
      </c>
      <c r="H306" s="165">
        <f>VLOOKUP(FINAL_DATASET!$D306,'R_E_P allocation'!$A$3:$E$983,5,0)</f>
        <v>1.2227170173880139E-3</v>
      </c>
      <c r="I306" s="166">
        <f>VLOOKUP(FINAL_DATASET!$D306,'R_E_P allocation'!$A$3:$F$983,6,0)</f>
        <v>25339986.722885489</v>
      </c>
      <c r="J306" s="166">
        <f>VLOOKUP(FINAL_DATASET!$D306,'R_E_P allocation'!$A$3:$G$983,7,0)</f>
        <v>21340604.126051884</v>
      </c>
      <c r="K306" s="166">
        <f>VLOOKUP(FINAL_DATASET!$D306,'R_E_P allocation'!$A$3:$T$984,8,0)</f>
        <v>21112430.158562172</v>
      </c>
      <c r="L306" s="166">
        <f>VLOOKUP(FINAL_DATASET!$D306,'R_E_P allocation'!$A$3:$T$984,9,0)</f>
        <v>17620100.822816823</v>
      </c>
      <c r="M306" s="166">
        <f>VLOOKUP($D306,'R_E_P allocation'!$A$3:$T$984,'R_E_P allocation'!J$984,0)</f>
        <v>17068680.401383348</v>
      </c>
      <c r="N306" s="166">
        <f>VLOOKUP($D306,'R_E_P allocation'!$A$3:$T$984,'R_E_P allocation'!K$984,0)</f>
        <v>19905009.580595769</v>
      </c>
      <c r="O306" s="166">
        <f>VLOOKUP($D306,'R_E_P allocation'!$A$3:$T$984,'R_E_P allocation'!L$984,0)</f>
        <v>17531366.502126381</v>
      </c>
      <c r="P306" s="166">
        <f>VLOOKUP($D306,'R_E_P allocation'!$A$3:$T$984,'R_E_P allocation'!M$984,0)</f>
        <v>19058864.451154746</v>
      </c>
      <c r="Q306" s="166">
        <f>VLOOKUP($D306,'R_E_P allocation'!$A$3:$T$984,'R_E_P allocation'!N$984,0)</f>
        <v>15522167.955064174</v>
      </c>
      <c r="R306" s="166">
        <f>VLOOKUP($D306,'R_E_P allocation'!$A$3:$T$984,'R_E_P allocation'!O$984,0)</f>
        <v>14216505.807761919</v>
      </c>
      <c r="S306" s="166">
        <f>VLOOKUP($D306,'R_E_P allocation'!$A$3:$T$984,'R_E_P allocation'!P$984,0)</f>
        <v>218666.71884430951</v>
      </c>
      <c r="T306" s="166">
        <f>VLOOKUP($D306,'R_E_P allocation'!$A$3:$T$984,'R_E_P allocation'!Q$984,0)</f>
        <v>351768.19987997611</v>
      </c>
      <c r="U306" s="166">
        <f>VLOOKUP($D306,'R_E_P allocation'!$A$3:$T$984,'R_E_P allocation'!R$984,0)</f>
        <v>434164.35480681743</v>
      </c>
      <c r="V306" s="166">
        <f>VLOOKUP($D306,'R_E_P allocation'!$A$3:$T$984,'R_E_P allocation'!S$984,0)</f>
        <v>-44367.160345222219</v>
      </c>
      <c r="W306" s="166">
        <f>VLOOKUP($D306,'R_E_P allocation'!$A$3:$T$984,'R_E_P allocation'!T$984,0)</f>
        <v>339091.86835276982</v>
      </c>
      <c r="X306" s="163">
        <v>110361</v>
      </c>
      <c r="Y306" s="162" t="s">
        <v>142</v>
      </c>
      <c r="Z306" s="162" t="s">
        <v>142</v>
      </c>
      <c r="AA306" s="162" t="s">
        <v>467</v>
      </c>
    </row>
    <row r="307" spans="1:27" ht="16.5" thickTop="1" thickBot="1">
      <c r="A307" s="161">
        <v>306</v>
      </c>
      <c r="B307" s="162" t="s">
        <v>7</v>
      </c>
      <c r="C307" s="163">
        <v>11</v>
      </c>
      <c r="D307" s="162" t="s">
        <v>468</v>
      </c>
      <c r="E307" s="162" t="str">
        <f>VLOOKUP(Table12[[#This Row],[BRANCH NAME]],'Branch Address-2'!$B$2:$D$981,2,0)</f>
        <v>Tejgaon, Dhaka</v>
      </c>
      <c r="F307" s="162" t="str">
        <f>VLOOKUP(Table12[[#This Row],[BRANCH NAME]],'Branch Address-2'!$B$2:$D$981,3,0)</f>
        <v>23.751968105782115, 90.38597487996157</v>
      </c>
      <c r="G307" s="164">
        <f>VLOOKUP(FINAL_DATASET!$D307,'R_E_P allocation'!$A$3:$D$983,4,0)</f>
        <v>66714.75</v>
      </c>
      <c r="H307" s="165">
        <f>VLOOKUP(FINAL_DATASET!$D307,'R_E_P allocation'!$A$3:$E$983,5,0)</f>
        <v>1.8306284218734634E-3</v>
      </c>
      <c r="I307" s="166">
        <f>VLOOKUP(FINAL_DATASET!$D307,'R_E_P allocation'!$A$3:$F$983,6,0)</f>
        <v>37938541.171125039</v>
      </c>
      <c r="J307" s="166">
        <f>VLOOKUP(FINAL_DATASET!$D307,'R_E_P allocation'!$A$3:$G$983,7,0)</f>
        <v>31950742.401995499</v>
      </c>
      <c r="K307" s="166">
        <f>VLOOKUP(FINAL_DATASET!$D307,'R_E_P allocation'!$A$3:$T$984,8,0)</f>
        <v>31609124.722615689</v>
      </c>
      <c r="L307" s="166">
        <f>VLOOKUP(FINAL_DATASET!$D307,'R_E_P allocation'!$A$3:$T$984,9,0)</f>
        <v>26380476.352107957</v>
      </c>
      <c r="M307" s="166">
        <f>VLOOKUP($D307,'R_E_P allocation'!$A$3:$T$984,'R_E_P allocation'!J$984,0)</f>
        <v>25554900.293606736</v>
      </c>
      <c r="N307" s="166">
        <f>VLOOKUP($D307,'R_E_P allocation'!$A$3:$T$984,'R_E_P allocation'!K$984,0)</f>
        <v>29801397.835897498</v>
      </c>
      <c r="O307" s="166">
        <f>VLOOKUP($D307,'R_E_P allocation'!$A$3:$T$984,'R_E_P allocation'!L$984,0)</f>
        <v>26247625.032349143</v>
      </c>
      <c r="P307" s="166">
        <f>VLOOKUP($D307,'R_E_P allocation'!$A$3:$T$984,'R_E_P allocation'!M$984,0)</f>
        <v>28534565.60819735</v>
      </c>
      <c r="Q307" s="166">
        <f>VLOOKUP($D307,'R_E_P allocation'!$A$3:$T$984,'R_E_P allocation'!N$984,0)</f>
        <v>23239491.577810213</v>
      </c>
      <c r="R307" s="166">
        <f>VLOOKUP($D307,'R_E_P allocation'!$A$3:$T$984,'R_E_P allocation'!O$984,0)</f>
        <v>21284679.301359046</v>
      </c>
      <c r="S307" s="166">
        <f>VLOOKUP($D307,'R_E_P allocation'!$A$3:$T$984,'R_E_P allocation'!P$984,0)</f>
        <v>327383.60940565635</v>
      </c>
      <c r="T307" s="166">
        <f>VLOOKUP($D307,'R_E_P allocation'!$A$3:$T$984,'R_E_P allocation'!Q$984,0)</f>
        <v>526660.58904388186</v>
      </c>
      <c r="U307" s="166">
        <f>VLOOKUP($D307,'R_E_P allocation'!$A$3:$T$984,'R_E_P allocation'!R$984,0)</f>
        <v>650022.52881992632</v>
      </c>
      <c r="V307" s="166">
        <f>VLOOKUP($D307,'R_E_P allocation'!$A$3:$T$984,'R_E_P allocation'!S$984,0)</f>
        <v>-66425.659879408529</v>
      </c>
      <c r="W307" s="166">
        <f>VLOOKUP($D307,'R_E_P allocation'!$A$3:$T$984,'R_E_P allocation'!T$984,0)</f>
        <v>507681.82907833665</v>
      </c>
      <c r="X307" s="163">
        <v>110362</v>
      </c>
      <c r="Y307" s="162" t="s">
        <v>142</v>
      </c>
      <c r="Z307" s="162" t="s">
        <v>142</v>
      </c>
      <c r="AA307" s="162" t="s">
        <v>469</v>
      </c>
    </row>
    <row r="308" spans="1:27" ht="16.5" thickTop="1" thickBot="1">
      <c r="A308" s="161">
        <v>307</v>
      </c>
      <c r="B308" s="162" t="s">
        <v>7</v>
      </c>
      <c r="C308" s="163">
        <v>11</v>
      </c>
      <c r="D308" s="162" t="s">
        <v>470</v>
      </c>
      <c r="E308" s="162" t="str">
        <f>VLOOKUP(Table12[[#This Row],[BRANCH NAME]],'Branch Address-2'!$B$2:$D$981,2,0)</f>
        <v>Amin Court, 62/63, Motijheel, Dhaka 1000</v>
      </c>
      <c r="F308" s="162" t="str">
        <f>VLOOKUP(Table12[[#This Row],[BRANCH NAME]],'Branch Address-2'!$B$2:$D$981,3,0)</f>
        <v>23.727597763654426, 90.42039822556143</v>
      </c>
      <c r="G308" s="164">
        <f>VLOOKUP(FINAL_DATASET!$D308,'R_E_P allocation'!$A$3:$D$983,4,0)</f>
        <v>16800.48</v>
      </c>
      <c r="H308" s="165">
        <f>VLOOKUP(FINAL_DATASET!$D308,'R_E_P allocation'!$A$3:$E$983,5,0)</f>
        <v>4.60999047273904E-4</v>
      </c>
      <c r="I308" s="166">
        <f>VLOOKUP(FINAL_DATASET!$D308,'R_E_P allocation'!$A$3:$F$983,6,0)</f>
        <v>9553894.7860055361</v>
      </c>
      <c r="J308" s="166">
        <f>VLOOKUP(FINAL_DATASET!$D308,'R_E_P allocation'!$A$3:$G$983,7,0)</f>
        <v>8046013.9430917064</v>
      </c>
      <c r="K308" s="166">
        <f>VLOOKUP(FINAL_DATASET!$D308,'R_E_P allocation'!$A$3:$T$984,8,0)</f>
        <v>7959985.8759841034</v>
      </c>
      <c r="L308" s="166">
        <f>VLOOKUP(FINAL_DATASET!$D308,'R_E_P allocation'!$A$3:$T$984,9,0)</f>
        <v>6643278.5155316135</v>
      </c>
      <c r="M308" s="166">
        <f>VLOOKUP($D308,'R_E_P allocation'!$A$3:$T$984,'R_E_P allocation'!J$984,0)</f>
        <v>6435377.3533549048</v>
      </c>
      <c r="N308" s="166">
        <f>VLOOKUP($D308,'R_E_P allocation'!$A$3:$T$984,'R_E_P allocation'!K$984,0)</f>
        <v>7504754.0208730344</v>
      </c>
      <c r="O308" s="166">
        <f>VLOOKUP($D308,'R_E_P allocation'!$A$3:$T$984,'R_E_P allocation'!L$984,0)</f>
        <v>6609823.1561008794</v>
      </c>
      <c r="P308" s="166">
        <f>VLOOKUP($D308,'R_E_P allocation'!$A$3:$T$984,'R_E_P allocation'!M$984,0)</f>
        <v>7185733.2720156703</v>
      </c>
      <c r="Q308" s="166">
        <f>VLOOKUP($D308,'R_E_P allocation'!$A$3:$T$984,'R_E_P allocation'!N$984,0)</f>
        <v>5852298.2318478143</v>
      </c>
      <c r="R308" s="166">
        <f>VLOOKUP($D308,'R_E_P allocation'!$A$3:$T$984,'R_E_P allocation'!O$984,0)</f>
        <v>5360026.5145098595</v>
      </c>
      <c r="S308" s="166">
        <f>VLOOKUP($D308,'R_E_P allocation'!$A$3:$T$984,'R_E_P allocation'!P$984,0)</f>
        <v>82443.564311453476</v>
      </c>
      <c r="T308" s="166">
        <f>VLOOKUP($D308,'R_E_P allocation'!$A$3:$T$984,'R_E_P allocation'!Q$984,0)</f>
        <v>132626.60345755558</v>
      </c>
      <c r="U308" s="166">
        <f>VLOOKUP($D308,'R_E_P allocation'!$A$3:$T$984,'R_E_P allocation'!R$984,0)</f>
        <v>163692.29435752358</v>
      </c>
      <c r="V308" s="166">
        <f>VLOOKUP($D308,'R_E_P allocation'!$A$3:$T$984,'R_E_P allocation'!S$984,0)</f>
        <v>-16727.679715367372</v>
      </c>
      <c r="W308" s="166">
        <f>VLOOKUP($D308,'R_E_P allocation'!$A$3:$T$984,'R_E_P allocation'!T$984,0)</f>
        <v>127847.26639602207</v>
      </c>
      <c r="X308" s="163">
        <v>110363</v>
      </c>
      <c r="Y308" s="162" t="s">
        <v>142</v>
      </c>
      <c r="Z308" s="162" t="s">
        <v>142</v>
      </c>
      <c r="AA308" s="162" t="s">
        <v>471</v>
      </c>
    </row>
    <row r="309" spans="1:27" ht="16.5" thickTop="1" thickBot="1">
      <c r="A309" s="161">
        <v>308</v>
      </c>
      <c r="B309" s="162" t="s">
        <v>7</v>
      </c>
      <c r="C309" s="163">
        <v>11</v>
      </c>
      <c r="D309" s="162" t="s">
        <v>472</v>
      </c>
      <c r="E309" s="162" t="str">
        <f>VLOOKUP(Table12[[#This Row],[BRANCH NAME]],'Branch Address-2'!$B$2:$D$981,2,0)</f>
        <v>Joypara Bazar Jame Maszid, R820, Dohar</v>
      </c>
      <c r="F309" s="162" t="str">
        <f>VLOOKUP(Table12[[#This Row],[BRANCH NAME]],'Branch Address-2'!$B$2:$D$981,3,0)</f>
        <v>23.617509529798838, 90.12117524302859</v>
      </c>
      <c r="G309" s="164">
        <f>VLOOKUP(FINAL_DATASET!$D309,'R_E_P allocation'!$A$3:$D$983,4,0)</f>
        <v>79253.649999999994</v>
      </c>
      <c r="H309" s="165">
        <f>VLOOKUP(FINAL_DATASET!$D309,'R_E_P allocation'!$A$3:$E$983,5,0)</f>
        <v>2.1746912673316142E-3</v>
      </c>
      <c r="I309" s="166">
        <f>VLOOKUP(FINAL_DATASET!$D309,'R_E_P allocation'!$A$3:$F$983,6,0)</f>
        <v>45069011.927451335</v>
      </c>
      <c r="J309" s="166">
        <f>VLOOKUP(FINAL_DATASET!$D309,'R_E_P allocation'!$A$3:$G$983,7,0)</f>
        <v>37955818.699281804</v>
      </c>
      <c r="K309" s="166">
        <f>VLOOKUP(FINAL_DATASET!$D309,'R_E_P allocation'!$A$3:$T$984,8,0)</f>
        <v>37549994.679925062</v>
      </c>
      <c r="L309" s="166">
        <f>VLOOKUP(FINAL_DATASET!$D309,'R_E_P allocation'!$A$3:$T$984,9,0)</f>
        <v>31338632.60588162</v>
      </c>
      <c r="M309" s="166">
        <f>VLOOKUP($D309,'R_E_P allocation'!$A$3:$T$984,'R_E_P allocation'!J$984,0)</f>
        <v>30357891.225769497</v>
      </c>
      <c r="N309" s="166">
        <f>VLOOKUP($D309,'R_E_P allocation'!$A$3:$T$984,'R_E_P allocation'!K$984,0)</f>
        <v>35402509.244162314</v>
      </c>
      <c r="O309" s="166">
        <f>VLOOKUP($D309,'R_E_P allocation'!$A$3:$T$984,'R_E_P allocation'!L$984,0)</f>
        <v>31180812.153909553</v>
      </c>
      <c r="P309" s="166">
        <f>VLOOKUP($D309,'R_E_P allocation'!$A$3:$T$984,'R_E_P allocation'!M$984,0)</f>
        <v>33897578.505714402</v>
      </c>
      <c r="Q309" s="166">
        <f>VLOOKUP($D309,'R_E_P allocation'!$A$3:$T$984,'R_E_P allocation'!N$984,0)</f>
        <v>27607306.205684926</v>
      </c>
      <c r="R309" s="166">
        <f>VLOOKUP($D309,'R_E_P allocation'!$A$3:$T$984,'R_E_P allocation'!O$984,0)</f>
        <v>25285090.983810242</v>
      </c>
      <c r="S309" s="166">
        <f>VLOOKUP($D309,'R_E_P allocation'!$A$3:$T$984,'R_E_P allocation'!P$984,0)</f>
        <v>388914.68521687621</v>
      </c>
      <c r="T309" s="166">
        <f>VLOOKUP($D309,'R_E_P allocation'!$A$3:$T$984,'R_E_P allocation'!Q$984,0)</f>
        <v>625645.36317497469</v>
      </c>
      <c r="U309" s="166">
        <f>VLOOKUP($D309,'R_E_P allocation'!$A$3:$T$984,'R_E_P allocation'!R$984,0)</f>
        <v>772192.92572046432</v>
      </c>
      <c r="V309" s="166">
        <f>VLOOKUP($D309,'R_E_P allocation'!$A$3:$T$984,'R_E_P allocation'!S$984,0)</f>
        <v>-78910.225986032849</v>
      </c>
      <c r="W309" s="166">
        <f>VLOOKUP($D309,'R_E_P allocation'!$A$3:$T$984,'R_E_P allocation'!T$984,0)</f>
        <v>603099.58432182262</v>
      </c>
      <c r="X309" s="163">
        <v>110364</v>
      </c>
      <c r="Y309" s="162" t="s">
        <v>142</v>
      </c>
      <c r="Z309" s="162" t="s">
        <v>142</v>
      </c>
      <c r="AA309" s="162" t="s">
        <v>473</v>
      </c>
    </row>
    <row r="310" spans="1:27" ht="16.5" thickTop="1" thickBot="1">
      <c r="A310" s="161">
        <v>309</v>
      </c>
      <c r="B310" s="162" t="s">
        <v>7</v>
      </c>
      <c r="C310" s="163">
        <v>11</v>
      </c>
      <c r="D310" s="162" t="s">
        <v>474</v>
      </c>
      <c r="E310" s="162" t="str">
        <f>VLOOKUP(Table12[[#This Row],[BRANCH NAME]],'Branch Address-2'!$B$2:$D$981,2,0)</f>
        <v>Dhaka Cantonment, Kafrul, Dhaka 1206</v>
      </c>
      <c r="F310" s="162" t="str">
        <f>VLOOKUP(Table12[[#This Row],[BRANCH NAME]],'Branch Address-2'!$B$2:$D$981,3,0)</f>
        <v>23.830929169410595, 90.40205225000113</v>
      </c>
      <c r="G310" s="164">
        <f>VLOOKUP(FINAL_DATASET!$D310,'R_E_P allocation'!$A$3:$D$983,4,0)</f>
        <v>64605.2</v>
      </c>
      <c r="H310" s="165">
        <f>VLOOKUP(FINAL_DATASET!$D310,'R_E_P allocation'!$A$3:$E$983,5,0)</f>
        <v>1.7727431388234159E-3</v>
      </c>
      <c r="I310" s="166">
        <f>VLOOKUP(FINAL_DATASET!$D310,'R_E_P allocation'!$A$3:$F$983,6,0)</f>
        <v>36738907.66387894</v>
      </c>
      <c r="J310" s="166">
        <f>VLOOKUP(FINAL_DATASET!$D310,'R_E_P allocation'!$A$3:$G$983,7,0)</f>
        <v>30940445.748944569</v>
      </c>
      <c r="K310" s="166">
        <f>VLOOKUP(FINAL_DATASET!$D310,'R_E_P allocation'!$A$3:$T$984,8,0)</f>
        <v>30609630.172181282</v>
      </c>
      <c r="L310" s="166">
        <f>VLOOKUP(FINAL_DATASET!$D310,'R_E_P allocation'!$A$3:$T$984,9,0)</f>
        <v>25546313.98338756</v>
      </c>
      <c r="M310" s="166">
        <f>VLOOKUP($D310,'R_E_P allocation'!$A$3:$T$984,'R_E_P allocation'!J$984,0)</f>
        <v>24746843.006209604</v>
      </c>
      <c r="N310" s="166">
        <f>VLOOKUP($D310,'R_E_P allocation'!$A$3:$T$984,'R_E_P allocation'!K$984,0)</f>
        <v>28859064.41180886</v>
      </c>
      <c r="O310" s="166">
        <f>VLOOKUP($D310,'R_E_P allocation'!$A$3:$T$984,'R_E_P allocation'!L$984,0)</f>
        <v>25417663.481312945</v>
      </c>
      <c r="P310" s="166">
        <f>VLOOKUP($D310,'R_E_P allocation'!$A$3:$T$984,'R_E_P allocation'!M$984,0)</f>
        <v>27632289.981311653</v>
      </c>
      <c r="Q310" s="166">
        <f>VLOOKUP($D310,'R_E_P allocation'!$A$3:$T$984,'R_E_P allocation'!N$984,0)</f>
        <v>22504648.541480623</v>
      </c>
      <c r="R310" s="166">
        <f>VLOOKUP($D310,'R_E_P allocation'!$A$3:$T$984,'R_E_P allocation'!O$984,0)</f>
        <v>20611648.296668451</v>
      </c>
      <c r="S310" s="166">
        <f>VLOOKUP($D310,'R_E_P allocation'!$A$3:$T$984,'R_E_P allocation'!P$984,0)</f>
        <v>317031.59439815494</v>
      </c>
      <c r="T310" s="166">
        <f>VLOOKUP($D310,'R_E_P allocation'!$A$3:$T$984,'R_E_P allocation'!Q$984,0)</f>
        <v>510007.34751007531</v>
      </c>
      <c r="U310" s="166">
        <f>VLOOKUP($D310,'R_E_P allocation'!$A$3:$T$984,'R_E_P allocation'!R$984,0)</f>
        <v>629468.52800793084</v>
      </c>
      <c r="V310" s="166">
        <f>VLOOKUP($D310,'R_E_P allocation'!$A$3:$T$984,'R_E_P allocation'!S$984,0)</f>
        <v>-64325.2510373068</v>
      </c>
      <c r="W310" s="166">
        <f>VLOOKUP($D310,'R_E_P allocation'!$A$3:$T$984,'R_E_P allocation'!T$984,0)</f>
        <v>491628.70435655914</v>
      </c>
      <c r="X310" s="163">
        <v>110365</v>
      </c>
      <c r="Y310" s="162" t="s">
        <v>142</v>
      </c>
      <c r="Z310" s="162" t="s">
        <v>142</v>
      </c>
      <c r="AA310" s="162" t="s">
        <v>475</v>
      </c>
    </row>
    <row r="311" spans="1:27" ht="16.5" thickTop="1" thickBot="1">
      <c r="A311" s="161">
        <v>310</v>
      </c>
      <c r="B311" s="162" t="s">
        <v>7</v>
      </c>
      <c r="C311" s="163">
        <v>11</v>
      </c>
      <c r="D311" s="162" t="s">
        <v>476</v>
      </c>
      <c r="E311" s="162" t="str">
        <f>VLOOKUP(Table12[[#This Row],[BRANCH NAME]],'Branch Address-2'!$B$2:$D$981,2,0)</f>
        <v>PCG6+MGC, Bangabandhu Ave, Dhaka 1205</v>
      </c>
      <c r="F311" s="162" t="str">
        <f>VLOOKUP(Table12[[#This Row],[BRANCH NAME]],'Branch Address-2'!$B$2:$D$981,3,0)</f>
        <v>23.726772036451315, 90.41125961788893</v>
      </c>
      <c r="G311" s="164">
        <f>VLOOKUP(FINAL_DATASET!$D311,'R_E_P allocation'!$A$3:$D$983,4,0)</f>
        <v>16123</v>
      </c>
      <c r="H311" s="165">
        <f>VLOOKUP(FINAL_DATASET!$D311,'R_E_P allocation'!$A$3:$E$983,5,0)</f>
        <v>4.4240924302145853E-4</v>
      </c>
      <c r="I311" s="166">
        <f>VLOOKUP(FINAL_DATASET!$D311,'R_E_P allocation'!$A$3:$F$983,6,0)</f>
        <v>9168633.6125376932</v>
      </c>
      <c r="J311" s="166">
        <f>VLOOKUP(FINAL_DATASET!$D311,'R_E_P allocation'!$A$3:$G$983,7,0)</f>
        <v>7721558.1224148097</v>
      </c>
      <c r="K311" s="166">
        <f>VLOOKUP(FINAL_DATASET!$D311,'R_E_P allocation'!$A$3:$T$984,8,0)</f>
        <v>7638999.14041097</v>
      </c>
      <c r="L311" s="166">
        <f>VLOOKUP(FINAL_DATASET!$D311,'R_E_P allocation'!$A$3:$T$984,9,0)</f>
        <v>6375388.0547410669</v>
      </c>
      <c r="M311" s="166">
        <f>VLOOKUP($D311,'R_E_P allocation'!$A$3:$T$984,'R_E_P allocation'!J$984,0)</f>
        <v>6175870.514898451</v>
      </c>
      <c r="N311" s="166">
        <f>VLOOKUP($D311,'R_E_P allocation'!$A$3:$T$984,'R_E_P allocation'!K$984,0)</f>
        <v>7202124.5273073101</v>
      </c>
      <c r="O311" s="166">
        <f>VLOOKUP($D311,'R_E_P allocation'!$A$3:$T$984,'R_E_P allocation'!L$984,0)</f>
        <v>6343281.7839617953</v>
      </c>
      <c r="P311" s="166">
        <f>VLOOKUP($D311,'R_E_P allocation'!$A$3:$T$984,'R_E_P allocation'!M$984,0)</f>
        <v>6895968.3023763997</v>
      </c>
      <c r="Q311" s="166">
        <f>VLOOKUP($D311,'R_E_P allocation'!$A$3:$T$984,'R_E_P allocation'!N$984,0)</f>
        <v>5616304.0813168613</v>
      </c>
      <c r="R311" s="166">
        <f>VLOOKUP($D311,'R_E_P allocation'!$A$3:$T$984,'R_E_P allocation'!O$984,0)</f>
        <v>5143883.2398504363</v>
      </c>
      <c r="S311" s="166">
        <f>VLOOKUP($D311,'R_E_P allocation'!$A$3:$T$984,'R_E_P allocation'!P$984,0)</f>
        <v>79119.024420347778</v>
      </c>
      <c r="T311" s="166">
        <f>VLOOKUP($D311,'R_E_P allocation'!$A$3:$T$984,'R_E_P allocation'!Q$984,0)</f>
        <v>127278.43058925511</v>
      </c>
      <c r="U311" s="166">
        <f>VLOOKUP($D311,'R_E_P allocation'!$A$3:$T$984,'R_E_P allocation'!R$984,0)</f>
        <v>157091.39631286441</v>
      </c>
      <c r="V311" s="166">
        <f>VLOOKUP($D311,'R_E_P allocation'!$A$3:$T$984,'R_E_P allocation'!S$984,0)</f>
        <v>-16053.13538963578</v>
      </c>
      <c r="W311" s="166">
        <f>VLOOKUP($D311,'R_E_P allocation'!$A$3:$T$984,'R_E_P allocation'!T$984,0)</f>
        <v>122691.82047793061</v>
      </c>
      <c r="X311" s="163">
        <v>110366</v>
      </c>
      <c r="Y311" s="162" t="s">
        <v>142</v>
      </c>
      <c r="Z311" s="162" t="s">
        <v>142</v>
      </c>
      <c r="AA311" s="162" t="s">
        <v>477</v>
      </c>
    </row>
    <row r="312" spans="1:27" ht="16.5" thickTop="1" thickBot="1">
      <c r="A312" s="161">
        <v>311</v>
      </c>
      <c r="B312" s="162" t="s">
        <v>7</v>
      </c>
      <c r="C312" s="163">
        <v>11</v>
      </c>
      <c r="D312" s="162" t="s">
        <v>478</v>
      </c>
      <c r="E312" s="162" t="str">
        <f>VLOOKUP(Table12[[#This Row],[BRANCH NAME]],'Branch Address-2'!$B$2:$D$981,2,0)</f>
        <v>3/2 Azizullah Road, Babu Bazar, Lalbagh, Dhaka 1100</v>
      </c>
      <c r="F312" s="162" t="str">
        <f>VLOOKUP(Table12[[#This Row],[BRANCH NAME]],'Branch Address-2'!$B$2:$D$981,3,0)</f>
        <v>23.716811770960998, 90.39172386125144</v>
      </c>
      <c r="G312" s="164">
        <f>VLOOKUP(FINAL_DATASET!$D312,'R_E_P allocation'!$A$3:$D$983,4,0)</f>
        <v>49907.48</v>
      </c>
      <c r="H312" s="165">
        <f>VLOOKUP(FINAL_DATASET!$D312,'R_E_P allocation'!$A$3:$E$983,5,0)</f>
        <v>1.3694430594745756E-3</v>
      </c>
      <c r="I312" s="166">
        <f>VLOOKUP(FINAL_DATASET!$D312,'R_E_P allocation'!$A$3:$F$983,6,0)</f>
        <v>28380785.129631747</v>
      </c>
      <c r="J312" s="166">
        <f>VLOOKUP(FINAL_DATASET!$D312,'R_E_P allocation'!$A$3:$G$983,7,0)</f>
        <v>23901476.621178113</v>
      </c>
      <c r="K312" s="166">
        <f>VLOOKUP(FINAL_DATASET!$D312,'R_E_P allocation'!$A$3:$T$984,8,0)</f>
        <v>23645921.777589634</v>
      </c>
      <c r="L312" s="166">
        <f>VLOOKUP(FINAL_DATASET!$D312,'R_E_P allocation'!$A$3:$T$984,9,0)</f>
        <v>19734512.921554841</v>
      </c>
      <c r="M312" s="166">
        <f>VLOOKUP($D312,'R_E_P allocation'!$A$3:$T$984,'R_E_P allocation'!J$984,0)</f>
        <v>19116922.049549349</v>
      </c>
      <c r="N312" s="166">
        <f>VLOOKUP($D312,'R_E_P allocation'!$A$3:$T$984,'R_E_P allocation'!K$984,0)</f>
        <v>22293610.73026726</v>
      </c>
      <c r="O312" s="166">
        <f>VLOOKUP($D312,'R_E_P allocation'!$A$3:$T$984,'R_E_P allocation'!L$984,0)</f>
        <v>19635130.482381545</v>
      </c>
      <c r="P312" s="166">
        <f>VLOOKUP($D312,'R_E_P allocation'!$A$3:$T$984,'R_E_P allocation'!M$984,0)</f>
        <v>21345928.185293313</v>
      </c>
      <c r="Q312" s="166">
        <f>VLOOKUP($D312,'R_E_P allocation'!$A$3:$T$984,'R_E_P allocation'!N$984,0)</f>
        <v>17384828.109671876</v>
      </c>
      <c r="R312" s="166">
        <f>VLOOKUP($D312,'R_E_P allocation'!$A$3:$T$984,'R_E_P allocation'!O$984,0)</f>
        <v>15922486.50469335</v>
      </c>
      <c r="S312" s="166">
        <f>VLOOKUP($D312,'R_E_P allocation'!$A$3:$T$984,'R_E_P allocation'!P$984,0)</f>
        <v>244906.72510562665</v>
      </c>
      <c r="T312" s="166">
        <f>VLOOKUP($D312,'R_E_P allocation'!$A$3:$T$984,'R_E_P allocation'!Q$984,0)</f>
        <v>393980.38386557327</v>
      </c>
      <c r="U312" s="166">
        <f>VLOOKUP($D312,'R_E_P allocation'!$A$3:$T$984,'R_E_P allocation'!R$984,0)</f>
        <v>486264.07738363551</v>
      </c>
      <c r="V312" s="166">
        <f>VLOOKUP($D312,'R_E_P allocation'!$A$3:$T$984,'R_E_P allocation'!S$984,0)</f>
        <v>-49691.219586648884</v>
      </c>
      <c r="W312" s="166">
        <f>VLOOKUP($D312,'R_E_P allocation'!$A$3:$T$984,'R_E_P allocation'!T$984,0)</f>
        <v>379782.89255510218</v>
      </c>
      <c r="X312" s="163">
        <v>110367</v>
      </c>
      <c r="Y312" s="162" t="s">
        <v>142</v>
      </c>
      <c r="Z312" s="162" t="s">
        <v>142</v>
      </c>
      <c r="AA312" s="162" t="s">
        <v>467</v>
      </c>
    </row>
    <row r="313" spans="1:27" ht="16.5" thickTop="1" thickBot="1">
      <c r="A313" s="161">
        <v>312</v>
      </c>
      <c r="B313" s="162" t="s">
        <v>7</v>
      </c>
      <c r="C313" s="163">
        <v>11</v>
      </c>
      <c r="D313" s="162" t="s">
        <v>479</v>
      </c>
      <c r="E313" s="162" t="str">
        <f>VLOOKUP(Table12[[#This Row],[BRANCH NAME]],'Branch Address-2'!$B$2:$D$981,2,0)</f>
        <v>Baghbari, Darus Salam, Dhaka 1216</v>
      </c>
      <c r="F313" s="162" t="str">
        <f>VLOOKUP(Table12[[#This Row],[BRANCH NAME]],'Branch Address-2'!$B$2:$D$981,3,0)</f>
        <v>23.78609237456031, 90.34109510890158</v>
      </c>
      <c r="G313" s="164">
        <f>VLOOKUP(FINAL_DATASET!$D313,'R_E_P allocation'!$A$3:$D$983,4,0)</f>
        <v>159139</v>
      </c>
      <c r="H313" s="165">
        <f>VLOOKUP(FINAL_DATASET!$D313,'R_E_P allocation'!$A$3:$E$983,5,0)</f>
        <v>4.3667161524028964E-3</v>
      </c>
      <c r="I313" s="166">
        <f>VLOOKUP(FINAL_DATASET!$D313,'R_E_P allocation'!$A$3:$F$983,6,0)</f>
        <v>90497251.408896357</v>
      </c>
      <c r="J313" s="166">
        <f>VLOOKUP(FINAL_DATASET!$D313,'R_E_P allocation'!$A$3:$G$983,7,0)</f>
        <v>76214168.457667351</v>
      </c>
      <c r="K313" s="166">
        <f>VLOOKUP(FINAL_DATASET!$D313,'R_E_P allocation'!$A$3:$T$984,8,0)</f>
        <v>75399285.753635272</v>
      </c>
      <c r="L313" s="166">
        <f>VLOOKUP(FINAL_DATASET!$D313,'R_E_P allocation'!$A$3:$T$984,9,0)</f>
        <v>62927053.255810879</v>
      </c>
      <c r="M313" s="166">
        <f>VLOOKUP($D313,'R_E_P allocation'!$A$3:$T$984,'R_E_P allocation'!J$984,0)</f>
        <v>60957753.387733348</v>
      </c>
      <c r="N313" s="166">
        <f>VLOOKUP($D313,'R_E_P allocation'!$A$3:$T$984,'R_E_P allocation'!K$984,0)</f>
        <v>71087198.111465499</v>
      </c>
      <c r="O313" s="166">
        <f>VLOOKUP($D313,'R_E_P allocation'!$A$3:$T$984,'R_E_P allocation'!L$984,0)</f>
        <v>62610154.426465072</v>
      </c>
      <c r="P313" s="166">
        <f>VLOOKUP($D313,'R_E_P allocation'!$A$3:$T$984,'R_E_P allocation'!M$984,0)</f>
        <v>68065341.417346522</v>
      </c>
      <c r="Q313" s="166">
        <f>VLOOKUP($D313,'R_E_P allocation'!$A$3:$T$984,'R_E_P allocation'!N$984,0)</f>
        <v>55434659.504849233</v>
      </c>
      <c r="R313" s="166">
        <f>VLOOKUP($D313,'R_E_P allocation'!$A$3:$T$984,'R_E_P allocation'!O$984,0)</f>
        <v>50771719.587332308</v>
      </c>
      <c r="S313" s="166">
        <f>VLOOKUP($D313,'R_E_P allocation'!$A$3:$T$984,'R_E_P allocation'!P$984,0)</f>
        <v>780929.25803074648</v>
      </c>
      <c r="T313" s="166">
        <f>VLOOKUP($D313,'R_E_P allocation'!$A$3:$T$984,'R_E_P allocation'!Q$984,0)</f>
        <v>1256277.5020494617</v>
      </c>
      <c r="U313" s="166">
        <f>VLOOKUP($D313,'R_E_P allocation'!$A$3:$T$984,'R_E_P allocation'!R$984,0)</f>
        <v>1550540.700727714</v>
      </c>
      <c r="V313" s="166">
        <f>VLOOKUP($D313,'R_E_P allocation'!$A$3:$T$984,'R_E_P allocation'!S$984,0)</f>
        <v>-158449.41467290508</v>
      </c>
      <c r="W313" s="166">
        <f>VLOOKUP($D313,'R_E_P allocation'!$A$3:$T$984,'R_E_P allocation'!T$984,0)</f>
        <v>1211006.2407143461</v>
      </c>
      <c r="X313" s="163">
        <v>110368</v>
      </c>
      <c r="Y313" s="162" t="s">
        <v>142</v>
      </c>
      <c r="Z313" s="162" t="s">
        <v>142</v>
      </c>
      <c r="AA313" s="162" t="s">
        <v>480</v>
      </c>
    </row>
    <row r="314" spans="1:27" ht="16.5" thickTop="1" thickBot="1">
      <c r="A314" s="161">
        <v>313</v>
      </c>
      <c r="B314" s="162" t="s">
        <v>7</v>
      </c>
      <c r="C314" s="163">
        <v>11</v>
      </c>
      <c r="D314" s="162" t="s">
        <v>481</v>
      </c>
      <c r="E314" s="162" t="str">
        <f>VLOOKUP(Table12[[#This Row],[BRANCH NAME]],'Branch Address-2'!$B$2:$D$981,2,0)</f>
        <v>Shahbagh, Dhaka 1000</v>
      </c>
      <c r="F314" s="162" t="str">
        <f>VLOOKUP(Table12[[#This Row],[BRANCH NAME]],'Branch Address-2'!$B$2:$D$981,3,0)</f>
        <v>23.740357153243117, 90.39299706720769</v>
      </c>
      <c r="G314" s="164">
        <f>VLOOKUP(FINAL_DATASET!$D314,'R_E_P allocation'!$A$3:$D$983,4,0)</f>
        <v>28000</v>
      </c>
      <c r="H314" s="165">
        <f>VLOOKUP(FINAL_DATASET!$D314,'R_E_P allocation'!$A$3:$E$983,5,0)</f>
        <v>7.6830979374811379E-4</v>
      </c>
      <c r="I314" s="166">
        <f>VLOOKUP(FINAL_DATASET!$D314,'R_E_P allocation'!$A$3:$F$983,6,0)</f>
        <v>15922703.042303255</v>
      </c>
      <c r="J314" s="166">
        <f>VLOOKUP(FINAL_DATASET!$D314,'R_E_P allocation'!$A$3:$G$983,7,0)</f>
        <v>13409640.105911721</v>
      </c>
      <c r="K314" s="166">
        <f>VLOOKUP(FINAL_DATASET!$D314,'R_E_P allocation'!$A$3:$T$984,8,0)</f>
        <v>13266264.090523299</v>
      </c>
      <c r="L314" s="166">
        <f>VLOOKUP(FINAL_DATASET!$D314,'R_E_P allocation'!$A$3:$T$984,9,0)</f>
        <v>11071814.521661595</v>
      </c>
      <c r="M314" s="166">
        <f>VLOOKUP($D314,'R_E_P allocation'!$A$3:$T$984,'R_E_P allocation'!J$984,0)</f>
        <v>10725322.484472904</v>
      </c>
      <c r="N314" s="166">
        <f>VLOOKUP($D314,'R_E_P allocation'!$A$3:$T$984,'R_E_P allocation'!K$984,0)</f>
        <v>12507566.009092892</v>
      </c>
      <c r="O314" s="166">
        <f>VLOOKUP($D314,'R_E_P allocation'!$A$3:$T$984,'R_E_P allocation'!L$984,0)</f>
        <v>11016057.182343874</v>
      </c>
      <c r="P314" s="166">
        <f>VLOOKUP($D314,'R_E_P allocation'!$A$3:$T$984,'R_E_P allocation'!M$984,0)</f>
        <v>11975879.952027487</v>
      </c>
      <c r="Q314" s="166">
        <f>VLOOKUP($D314,'R_E_P allocation'!$A$3:$T$984,'R_E_P allocation'!N$984,0)</f>
        <v>9753551.7135069221</v>
      </c>
      <c r="R314" s="166">
        <f>VLOOKUP($D314,'R_E_P allocation'!$A$3:$T$984,'R_E_P allocation'!O$984,0)</f>
        <v>8933122.2921176106</v>
      </c>
      <c r="S314" s="166">
        <f>VLOOKUP($D314,'R_E_P allocation'!$A$3:$T$984,'R_E_P allocation'!P$984,0)</f>
        <v>137402.01474723921</v>
      </c>
      <c r="T314" s="166">
        <f>VLOOKUP($D314,'R_E_P allocation'!$A$3:$T$984,'R_E_P allocation'!Q$984,0)</f>
        <v>221038.02372381958</v>
      </c>
      <c r="U314" s="166">
        <f>VLOOKUP($D314,'R_E_P allocation'!$A$3:$T$984,'R_E_P allocation'!R$984,0)</f>
        <v>272812.69594741694</v>
      </c>
      <c r="V314" s="166">
        <f>VLOOKUP($D314,'R_E_P allocation'!$A$3:$T$984,'R_E_P allocation'!S$984,0)</f>
        <v>-27878.669658860126</v>
      </c>
      <c r="W314" s="166">
        <f>VLOOKUP($D314,'R_E_P allocation'!$A$3:$T$984,'R_E_P allocation'!T$984,0)</f>
        <v>213072.68953557385</v>
      </c>
      <c r="X314" s="163">
        <v>110369</v>
      </c>
      <c r="Y314" s="162" t="s">
        <v>142</v>
      </c>
      <c r="Z314" s="162" t="s">
        <v>142</v>
      </c>
      <c r="AA314" s="162" t="s">
        <v>482</v>
      </c>
    </row>
    <row r="315" spans="1:27" ht="16.5" thickTop="1" thickBot="1">
      <c r="A315" s="161">
        <v>314</v>
      </c>
      <c r="B315" s="162" t="s">
        <v>7</v>
      </c>
      <c r="C315" s="163">
        <v>11</v>
      </c>
      <c r="D315" s="162" t="s">
        <v>483</v>
      </c>
      <c r="E315" s="162" t="str">
        <f>VLOOKUP(Table12[[#This Row],[BRANCH NAME]],'Branch Address-2'!$B$2:$D$981,2,0)</f>
        <v>Enaetur Rahman Sarak, Kotwali, Barisal 8200</v>
      </c>
      <c r="F315" s="162" t="str">
        <f>VLOOKUP(Table12[[#This Row],[BRANCH NAME]],'Branch Address-2'!$B$2:$D$981,3,0)</f>
        <v>22.70344349144066, 90.37428399491233</v>
      </c>
      <c r="G315" s="164">
        <f>VLOOKUP(FINAL_DATASET!$D315,'R_E_P allocation'!$A$3:$D$983,4,0)</f>
        <v>24016.799999999999</v>
      </c>
      <c r="H315" s="165">
        <f>VLOOKUP(FINAL_DATASET!$D315,'R_E_P allocation'!$A$3:$E$983,5,0)</f>
        <v>6.5901223766034642E-4</v>
      </c>
      <c r="I315" s="166">
        <f>VLOOKUP(FINAL_DATASET!$D315,'R_E_P allocation'!$A$3:$F$983,6,0)</f>
        <v>13657584.800942458</v>
      </c>
      <c r="J315" s="166">
        <f>VLOOKUP(FINAL_DATASET!$D315,'R_E_P allocation'!$A$3:$G$983,7,0)</f>
        <v>11502023.017702166</v>
      </c>
      <c r="K315" s="166">
        <f>VLOOKUP(FINAL_DATASET!$D315,'R_E_P allocation'!$A$3:$T$984,8,0)</f>
        <v>11379043.264617141</v>
      </c>
      <c r="L315" s="166">
        <f>VLOOKUP(FINAL_DATASET!$D315,'R_E_P allocation'!$A$3:$T$984,9,0)</f>
        <v>9496769.821565792</v>
      </c>
      <c r="M315" s="166">
        <f>VLOOKUP($D315,'R_E_P allocation'!$A$3:$T$984,'R_E_P allocation'!J$984,0)</f>
        <v>9199568.7516103163</v>
      </c>
      <c r="N315" s="166">
        <f>VLOOKUP($D315,'R_E_P allocation'!$A$3:$T$984,'R_E_P allocation'!K$984,0)</f>
        <v>10728275.404542221</v>
      </c>
      <c r="O315" s="166">
        <f>VLOOKUP($D315,'R_E_P allocation'!$A$3:$T$984,'R_E_P allocation'!L$984,0)</f>
        <v>9448944.3620327264</v>
      </c>
      <c r="P315" s="166">
        <f>VLOOKUP($D315,'R_E_P allocation'!$A$3:$T$984,'R_E_P allocation'!M$984,0)</f>
        <v>10272225.486851919</v>
      </c>
      <c r="Q315" s="166">
        <f>VLOOKUP($D315,'R_E_P allocation'!$A$3:$T$984,'R_E_P allocation'!N$984,0)</f>
        <v>8366039.3140340382</v>
      </c>
      <c r="R315" s="166">
        <f>VLOOKUP($D315,'R_E_P allocation'!$A$3:$T$984,'R_E_P allocation'!O$984,0)</f>
        <v>7662321.8380475082</v>
      </c>
      <c r="S315" s="166">
        <f>VLOOKUP($D315,'R_E_P allocation'!$A$3:$T$984,'R_E_P allocation'!P$984,0)</f>
        <v>117855.59670648196</v>
      </c>
      <c r="T315" s="166">
        <f>VLOOKUP($D315,'R_E_P allocation'!$A$3:$T$984,'R_E_P allocation'!Q$984,0)</f>
        <v>189593.78600607964</v>
      </c>
      <c r="U315" s="166">
        <f>VLOOKUP($D315,'R_E_P allocation'!$A$3:$T$984,'R_E_P allocation'!R$984,0)</f>
        <v>234003.14128678301</v>
      </c>
      <c r="V315" s="166">
        <f>VLOOKUP($D315,'R_E_P allocation'!$A$3:$T$984,'R_E_P allocation'!S$984,0)</f>
        <v>-23912.729766532568</v>
      </c>
      <c r="W315" s="166">
        <f>VLOOKUP($D315,'R_E_P allocation'!$A$3:$T$984,'R_E_P allocation'!T$984,0)</f>
        <v>182761.57750135608</v>
      </c>
      <c r="X315" s="163">
        <v>110371</v>
      </c>
      <c r="Y315" s="162" t="s">
        <v>142</v>
      </c>
      <c r="Z315" s="162" t="s">
        <v>142</v>
      </c>
      <c r="AA315" s="162" t="s">
        <v>82</v>
      </c>
    </row>
    <row r="316" spans="1:27" ht="16.5" thickTop="1" thickBot="1">
      <c r="A316" s="161">
        <v>315</v>
      </c>
      <c r="B316" s="162" t="s">
        <v>7</v>
      </c>
      <c r="C316" s="163">
        <v>11</v>
      </c>
      <c r="D316" s="162" t="s">
        <v>484</v>
      </c>
      <c r="E316" s="162" t="str">
        <f>VLOOKUP(Table12[[#This Row],[BRANCH NAME]],'Branch Address-2'!$B$2:$D$981,2,0)</f>
        <v>Kakrail, Dhaka 1000</v>
      </c>
      <c r="F316" s="162" t="str">
        <f>VLOOKUP(Table12[[#This Row],[BRANCH NAME]],'Branch Address-2'!$B$2:$D$981,3,0)</f>
        <v>23.73551084713493, 90.41067835134784</v>
      </c>
      <c r="G316" s="164">
        <f>VLOOKUP(FINAL_DATASET!$D316,'R_E_P allocation'!$A$3:$D$983,4,0)</f>
        <v>18057.759999999998</v>
      </c>
      <c r="H316" s="165">
        <f>VLOOKUP(FINAL_DATASET!$D316,'R_E_P allocation'!$A$3:$E$983,5,0)</f>
        <v>4.9549835218403349E-4</v>
      </c>
      <c r="I316" s="166">
        <f>VLOOKUP(FINAL_DATASET!$D316,'R_E_P allocation'!$A$3:$F$983,6,0)</f>
        <v>10268869.646042215</v>
      </c>
      <c r="J316" s="166">
        <f>VLOOKUP(FINAL_DATASET!$D316,'R_E_P allocation'!$A$3:$G$983,7,0)</f>
        <v>8648145.0971045867</v>
      </c>
      <c r="K316" s="166">
        <f>VLOOKUP(FINAL_DATASET!$D316,'R_E_P allocation'!$A$3:$T$984,8,0)</f>
        <v>8555679.0372602846</v>
      </c>
      <c r="L316" s="166">
        <f>VLOOKUP(FINAL_DATASET!$D316,'R_E_P allocation'!$A$3:$T$984,9,0)</f>
        <v>7140434.6213099938</v>
      </c>
      <c r="M316" s="166">
        <f>VLOOKUP($D316,'R_E_P allocation'!$A$3:$T$984,'R_E_P allocation'!J$984,0)</f>
        <v>6916974.9766862644</v>
      </c>
      <c r="N316" s="166">
        <f>VLOOKUP($D316,'R_E_P allocation'!$A$3:$T$984,'R_E_P allocation'!K$984,0)</f>
        <v>8066379.4705841867</v>
      </c>
      <c r="O316" s="166">
        <f>VLOOKUP($D316,'R_E_P allocation'!$A$3:$T$984,'R_E_P allocation'!L$984,0)</f>
        <v>7104475.5980372103</v>
      </c>
      <c r="P316" s="166">
        <f>VLOOKUP($D316,'R_E_P allocation'!$A$3:$T$984,'R_E_P allocation'!M$984,0)</f>
        <v>7723484.4986615665</v>
      </c>
      <c r="Q316" s="166">
        <f>VLOOKUP($D316,'R_E_P allocation'!$A$3:$T$984,'R_E_P allocation'!N$984,0)</f>
        <v>6290260.5710748835</v>
      </c>
      <c r="R316" s="166">
        <f>VLOOKUP($D316,'R_E_P allocation'!$A$3:$T$984,'R_E_P allocation'!O$984,0)</f>
        <v>5761149.2286324883</v>
      </c>
      <c r="S316" s="166">
        <f>VLOOKUP($D316,'R_E_P allocation'!$A$3:$T$984,'R_E_P allocation'!P$984,0)</f>
        <v>88613.307350789502</v>
      </c>
      <c r="T316" s="166">
        <f>VLOOKUP($D316,'R_E_P allocation'!$A$3:$T$984,'R_E_P allocation'!Q$984,0)</f>
        <v>142551.84225996569</v>
      </c>
      <c r="U316" s="166">
        <f>VLOOKUP($D316,'R_E_P allocation'!$A$3:$T$984,'R_E_P allocation'!R$984,0)</f>
        <v>175942.36387040812</v>
      </c>
      <c r="V316" s="166">
        <f>VLOOKUP($D316,'R_E_P allocation'!$A$3:$T$984,'R_E_P allocation'!S$984,0)</f>
        <v>-17979.511636392072</v>
      </c>
      <c r="W316" s="166">
        <f>VLOOKUP($D316,'R_E_P allocation'!$A$3:$T$984,'R_E_P allocation'!T$984,0)</f>
        <v>137414.83893528226</v>
      </c>
      <c r="X316" s="163">
        <v>110372</v>
      </c>
      <c r="Y316" s="162" t="s">
        <v>142</v>
      </c>
      <c r="Z316" s="162" t="s">
        <v>142</v>
      </c>
      <c r="AA316" s="162" t="s">
        <v>477</v>
      </c>
    </row>
    <row r="317" spans="1:27" ht="16.5" thickTop="1" thickBot="1">
      <c r="A317" s="161">
        <v>316</v>
      </c>
      <c r="B317" s="162" t="s">
        <v>7</v>
      </c>
      <c r="C317" s="163">
        <v>11</v>
      </c>
      <c r="D317" s="162" t="s">
        <v>485</v>
      </c>
      <c r="E317" s="162" t="str">
        <f>VLOOKUP(Table12[[#This Row],[BRANCH NAME]],'Branch Address-2'!$B$2:$D$981,2,0)</f>
        <v>Islam Plaza, Shahid Delwar Hossain Road, Keraniganj, Dhaka</v>
      </c>
      <c r="F317" s="162" t="str">
        <f>VLOOKUP(Table12[[#This Row],[BRANCH NAME]],'Branch Address-2'!$B$2:$D$981,3,0)</f>
        <v>23.71306210024925, 90.39719374090603</v>
      </c>
      <c r="G317" s="164">
        <f>VLOOKUP(FINAL_DATASET!$D317,'R_E_P allocation'!$A$3:$D$983,4,0)</f>
        <v>108900</v>
      </c>
      <c r="H317" s="165">
        <f>VLOOKUP(FINAL_DATASET!$D317,'R_E_P allocation'!$A$3:$E$983,5,0)</f>
        <v>2.9881763049703428E-3</v>
      </c>
      <c r="I317" s="166">
        <f>VLOOKUP(FINAL_DATASET!$D317,'R_E_P allocation'!$A$3:$F$983,6,0)</f>
        <v>61927941.47524374</v>
      </c>
      <c r="J317" s="166">
        <f>VLOOKUP(FINAL_DATASET!$D317,'R_E_P allocation'!$A$3:$G$983,7,0)</f>
        <v>52153921.697635233</v>
      </c>
      <c r="K317" s="166">
        <f>VLOOKUP(FINAL_DATASET!$D317,'R_E_P allocation'!$A$3:$T$984,8,0)</f>
        <v>51596291.409213834</v>
      </c>
      <c r="L317" s="166">
        <f>VLOOKUP(FINAL_DATASET!$D317,'R_E_P allocation'!$A$3:$T$984,9,0)</f>
        <v>43061450.05031956</v>
      </c>
      <c r="M317" s="166">
        <f>VLOOKUP($D317,'R_E_P allocation'!$A$3:$T$984,'R_E_P allocation'!J$984,0)</f>
        <v>41713843.519967832</v>
      </c>
      <c r="N317" s="166">
        <f>VLOOKUP($D317,'R_E_P allocation'!$A$3:$T$984,'R_E_P allocation'!K$984,0)</f>
        <v>48645497.799650572</v>
      </c>
      <c r="O317" s="166">
        <f>VLOOKUP($D317,'R_E_P allocation'!$A$3:$T$984,'R_E_P allocation'!L$984,0)</f>
        <v>42844593.827044569</v>
      </c>
      <c r="P317" s="166">
        <f>VLOOKUP($D317,'R_E_P allocation'!$A$3:$T$984,'R_E_P allocation'!M$984,0)</f>
        <v>46577618.813421197</v>
      </c>
      <c r="Q317" s="166">
        <f>VLOOKUP($D317,'R_E_P allocation'!$A$3:$T$984,'R_E_P allocation'!N$984,0)</f>
        <v>37934349.342889428</v>
      </c>
      <c r="R317" s="166">
        <f>VLOOKUP($D317,'R_E_P allocation'!$A$3:$T$984,'R_E_P allocation'!O$984,0)</f>
        <v>34743464.914700277</v>
      </c>
      <c r="S317" s="166">
        <f>VLOOKUP($D317,'R_E_P allocation'!$A$3:$T$984,'R_E_P allocation'!P$984,0)</f>
        <v>534395.6930705125</v>
      </c>
      <c r="T317" s="166">
        <f>VLOOKUP($D317,'R_E_P allocation'!$A$3:$T$984,'R_E_P allocation'!Q$984,0)</f>
        <v>859680.02798299829</v>
      </c>
      <c r="U317" s="166">
        <f>VLOOKUP($D317,'R_E_P allocation'!$A$3:$T$984,'R_E_P allocation'!R$984,0)</f>
        <v>1061046.5210240611</v>
      </c>
      <c r="V317" s="166">
        <f>VLOOKUP($D317,'R_E_P allocation'!$A$3:$T$984,'R_E_P allocation'!S$984,0)</f>
        <v>-108428.11163749528</v>
      </c>
      <c r="W317" s="166">
        <f>VLOOKUP($D317,'R_E_P allocation'!$A$3:$T$984,'R_E_P allocation'!T$984,0)</f>
        <v>828700.56751514261</v>
      </c>
      <c r="X317" s="163">
        <v>110373</v>
      </c>
      <c r="Y317" s="162" t="s">
        <v>142</v>
      </c>
      <c r="Z317" s="162" t="s">
        <v>142</v>
      </c>
      <c r="AA317" s="162" t="s">
        <v>486</v>
      </c>
    </row>
    <row r="318" spans="1:27" ht="16.5" thickTop="1" thickBot="1">
      <c r="A318" s="161">
        <v>317</v>
      </c>
      <c r="B318" s="162" t="s">
        <v>7</v>
      </c>
      <c r="C318" s="163">
        <v>11</v>
      </c>
      <c r="D318" s="162" t="s">
        <v>82</v>
      </c>
      <c r="E318" s="162" t="str">
        <f>VLOOKUP(Table12[[#This Row],[BRANCH NAME]],'Branch Address-2'!$B$2:$D$981,2,0)</f>
        <v>Enaetur Rahman Sarak, Kotwali, Barisal 8200</v>
      </c>
      <c r="F318" s="162" t="str">
        <f>VLOOKUP(Table12[[#This Row],[BRANCH NAME]],'Branch Address-2'!$B$2:$D$981,3,0)</f>
        <v>22.702295375366468, 90.36484261902856</v>
      </c>
      <c r="G318" s="164">
        <f>VLOOKUP(FINAL_DATASET!$D318,'R_E_P allocation'!$A$3:$D$983,4,0)</f>
        <v>160112</v>
      </c>
      <c r="H318" s="165">
        <f>VLOOKUP(FINAL_DATASET!$D318,'R_E_P allocation'!$A$3:$E$983,5,0)</f>
        <v>4.3934149177356427E-3</v>
      </c>
      <c r="I318" s="166">
        <f>VLOOKUP(FINAL_DATASET!$D318,'R_E_P allocation'!$A$3:$F$983,6,0)</f>
        <v>91050565.339616388</v>
      </c>
      <c r="J318" s="166">
        <f>VLOOKUP(FINAL_DATASET!$D318,'R_E_P allocation'!$A$3:$G$983,7,0)</f>
        <v>76680153.451347768</v>
      </c>
      <c r="K318" s="166">
        <f>VLOOKUP(FINAL_DATASET!$D318,'R_E_P allocation'!$A$3:$T$984,8,0)</f>
        <v>75860288.430780947</v>
      </c>
      <c r="L318" s="166">
        <f>VLOOKUP(FINAL_DATASET!$D318,'R_E_P allocation'!$A$3:$T$984,9,0)</f>
        <v>63311798.810438611</v>
      </c>
      <c r="M318" s="166">
        <f>VLOOKUP($D318,'R_E_P allocation'!$A$3:$T$984,'R_E_P allocation'!J$984,0)</f>
        <v>61330458.344068766</v>
      </c>
      <c r="N318" s="166">
        <f>VLOOKUP($D318,'R_E_P allocation'!$A$3:$T$984,'R_E_P allocation'!K$984,0)</f>
        <v>71521836.030281469</v>
      </c>
      <c r="O318" s="166">
        <f>VLOOKUP($D318,'R_E_P allocation'!$A$3:$T$984,'R_E_P allocation'!L$984,0)</f>
        <v>62992962.413551509</v>
      </c>
      <c r="P318" s="166">
        <f>VLOOKUP($D318,'R_E_P allocation'!$A$3:$T$984,'R_E_P allocation'!M$984,0)</f>
        <v>68481503.245679468</v>
      </c>
      <c r="Q318" s="166">
        <f>VLOOKUP($D318,'R_E_P allocation'!$A$3:$T$984,'R_E_P allocation'!N$984,0)</f>
        <v>55773595.426893584</v>
      </c>
      <c r="R318" s="166">
        <f>VLOOKUP($D318,'R_E_P allocation'!$A$3:$T$984,'R_E_P allocation'!O$984,0)</f>
        <v>51082145.586983383</v>
      </c>
      <c r="S318" s="166">
        <f>VLOOKUP($D318,'R_E_P allocation'!$A$3:$T$984,'R_E_P allocation'!P$984,0)</f>
        <v>785703.97804321302</v>
      </c>
      <c r="T318" s="166">
        <f>VLOOKUP($D318,'R_E_P allocation'!$A$3:$T$984,'R_E_P allocation'!Q$984,0)</f>
        <v>1263958.5733738642</v>
      </c>
      <c r="U318" s="166">
        <f>VLOOKUP($D318,'R_E_P allocation'!$A$3:$T$984,'R_E_P allocation'!R$984,0)</f>
        <v>1560020.9419118867</v>
      </c>
      <c r="V318" s="166">
        <f>VLOOKUP($D318,'R_E_P allocation'!$A$3:$T$984,'R_E_P allocation'!S$984,0)</f>
        <v>-159418.19844355044</v>
      </c>
      <c r="W318" s="166">
        <f>VLOOKUP($D318,'R_E_P allocation'!$A$3:$T$984,'R_E_P allocation'!T$984,0)</f>
        <v>1218410.5166757072</v>
      </c>
      <c r="X318" s="163">
        <v>110374</v>
      </c>
      <c r="Y318" s="162" t="s">
        <v>142</v>
      </c>
      <c r="Z318" s="162" t="s">
        <v>142</v>
      </c>
      <c r="AA318" s="162" t="s">
        <v>82</v>
      </c>
    </row>
    <row r="319" spans="1:27" ht="16.5" thickTop="1" thickBot="1">
      <c r="A319" s="161">
        <v>318</v>
      </c>
      <c r="B319" s="162" t="s">
        <v>7</v>
      </c>
      <c r="C319" s="163">
        <v>11</v>
      </c>
      <c r="D319" s="162" t="s">
        <v>487</v>
      </c>
      <c r="E319" s="162" t="str">
        <f>VLOOKUP(Table12[[#This Row],[BRANCH NAME]],'Branch Address-2'!$B$2:$D$981,2,0)</f>
        <v>Rajuk Avenue, Motijheel, Dhaka 1000</v>
      </c>
      <c r="F319" s="162" t="str">
        <f>VLOOKUP(Table12[[#This Row],[BRANCH NAME]],'Branch Address-2'!$B$2:$D$981,3,0)</f>
        <v>23.727562517174288, 90.41563747099028</v>
      </c>
      <c r="G319" s="164">
        <f>VLOOKUP(FINAL_DATASET!$D319,'R_E_P allocation'!$A$3:$D$983,4,0)</f>
        <v>42001.2</v>
      </c>
      <c r="H319" s="165">
        <f>VLOOKUP(FINAL_DATASET!$D319,'R_E_P allocation'!$A$3:$E$983,5,0)</f>
        <v>1.1524976181847598E-3</v>
      </c>
      <c r="I319" s="166">
        <f>VLOOKUP(FINAL_DATASET!$D319,'R_E_P allocation'!$A$3:$F$983,6,0)</f>
        <v>23884736.965013839</v>
      </c>
      <c r="J319" s="166">
        <f>VLOOKUP(FINAL_DATASET!$D319,'R_E_P allocation'!$A$3:$G$983,7,0)</f>
        <v>20115034.857729264</v>
      </c>
      <c r="K319" s="166">
        <f>VLOOKUP(FINAL_DATASET!$D319,'R_E_P allocation'!$A$3:$T$984,8,0)</f>
        <v>19899964.689960256</v>
      </c>
      <c r="L319" s="166">
        <f>VLOOKUP(FINAL_DATASET!$D319,'R_E_P allocation'!$A$3:$T$984,9,0)</f>
        <v>16608196.288829032</v>
      </c>
      <c r="M319" s="166">
        <f>VLOOKUP($D319,'R_E_P allocation'!$A$3:$T$984,'R_E_P allocation'!J$984,0)</f>
        <v>16088443.38338726</v>
      </c>
      <c r="N319" s="166">
        <f>VLOOKUP($D319,'R_E_P allocation'!$A$3:$T$984,'R_E_P allocation'!K$984,0)</f>
        <v>18761885.052182581</v>
      </c>
      <c r="O319" s="166">
        <f>VLOOKUP($D319,'R_E_P allocation'!$A$3:$T$984,'R_E_P allocation'!L$984,0)</f>
        <v>16524557.890252195</v>
      </c>
      <c r="P319" s="166">
        <f>VLOOKUP($D319,'R_E_P allocation'!$A$3:$T$984,'R_E_P allocation'!M$984,0)</f>
        <v>17964333.180039175</v>
      </c>
      <c r="Q319" s="166">
        <f>VLOOKUP($D319,'R_E_P allocation'!$A$3:$T$984,'R_E_P allocation'!N$984,0)</f>
        <v>14630745.579619534</v>
      </c>
      <c r="R319" s="166">
        <f>VLOOKUP($D319,'R_E_P allocation'!$A$3:$T$984,'R_E_P allocation'!O$984,0)</f>
        <v>13400066.286274647</v>
      </c>
      <c r="S319" s="166">
        <f>VLOOKUP($D319,'R_E_P allocation'!$A$3:$T$984,'R_E_P allocation'!P$984,0)</f>
        <v>206108.91077863367</v>
      </c>
      <c r="T319" s="166">
        <f>VLOOKUP($D319,'R_E_P allocation'!$A$3:$T$984,'R_E_P allocation'!Q$984,0)</f>
        <v>331566.50864388893</v>
      </c>
      <c r="U319" s="166">
        <f>VLOOKUP($D319,'R_E_P allocation'!$A$3:$T$984,'R_E_P allocation'!R$984,0)</f>
        <v>409230.73589380889</v>
      </c>
      <c r="V319" s="166">
        <f>VLOOKUP($D319,'R_E_P allocation'!$A$3:$T$984,'R_E_P allocation'!S$984,0)</f>
        <v>-41819.199288418429</v>
      </c>
      <c r="W319" s="166">
        <f>VLOOKUP($D319,'R_E_P allocation'!$A$3:$T$984,'R_E_P allocation'!T$984,0)</f>
        <v>319618.16599005513</v>
      </c>
      <c r="X319" s="163">
        <v>110375</v>
      </c>
      <c r="Y319" s="162" t="s">
        <v>142</v>
      </c>
      <c r="Z319" s="162" t="s">
        <v>142</v>
      </c>
      <c r="AA319" s="162" t="s">
        <v>471</v>
      </c>
    </row>
    <row r="320" spans="1:27" ht="16.5" thickTop="1" thickBot="1">
      <c r="A320" s="161">
        <v>319</v>
      </c>
      <c r="B320" s="162" t="s">
        <v>7</v>
      </c>
      <c r="C320" s="163">
        <v>11</v>
      </c>
      <c r="D320" s="162" t="s">
        <v>488</v>
      </c>
      <c r="E320" s="162" t="str">
        <f>VLOOKUP(Table12[[#This Row],[BRANCH NAME]],'Branch Address-2'!$B$2:$D$981,2,0)</f>
        <v>18 Bangabandhu Avenue, Ramna, Dhaka 1000</v>
      </c>
      <c r="F320" s="162" t="str">
        <f>VLOOKUP(Table12[[#This Row],[BRANCH NAME]],'Branch Address-2'!$B$2:$D$981,3,0)</f>
        <v>23.726923857313945, 90.41127950081241</v>
      </c>
      <c r="G320" s="164">
        <f>VLOOKUP(FINAL_DATASET!$D320,'R_E_P allocation'!$A$3:$D$983,4,0)</f>
        <v>30065.4</v>
      </c>
      <c r="H320" s="165">
        <f>VLOOKUP(FINAL_DATASET!$D320,'R_E_P allocation'!$A$3:$E$983,5,0)</f>
        <v>8.2498361689123368E-4</v>
      </c>
      <c r="I320" s="166">
        <f>VLOOKUP(FINAL_DATASET!$D320,'R_E_P allocation'!$A$3:$F$983,6,0)</f>
        <v>17097229.858859442</v>
      </c>
      <c r="J320" s="166">
        <f>VLOOKUP(FINAL_DATASET!$D320,'R_E_P allocation'!$A$3:$G$983,7,0)</f>
        <v>14398792.63000994</v>
      </c>
      <c r="K320" s="166">
        <f>VLOOKUP(FINAL_DATASET!$D320,'R_E_P allocation'!$A$3:$T$984,8,0)</f>
        <v>14244840.58525783</v>
      </c>
      <c r="L320" s="166">
        <f>VLOOKUP(FINAL_DATASET!$D320,'R_E_P allocation'!$A$3:$T$984,9,0)</f>
        <v>11888519.011413019</v>
      </c>
      <c r="M320" s="166">
        <f>VLOOKUP($D320,'R_E_P allocation'!$A$3:$T$984,'R_E_P allocation'!J$984,0)</f>
        <v>11516468.236595416</v>
      </c>
      <c r="N320" s="166">
        <f>VLOOKUP($D320,'R_E_P allocation'!$A$3:$T$984,'R_E_P allocation'!K$984,0)</f>
        <v>13430177.681777909</v>
      </c>
      <c r="O320" s="166">
        <f>VLOOKUP($D320,'R_E_P allocation'!$A$3:$T$984,'R_E_P allocation'!L$984,0)</f>
        <v>11828648.771787198</v>
      </c>
      <c r="P320" s="166">
        <f>VLOOKUP($D320,'R_E_P allocation'!$A$3:$T$984,'R_E_P allocation'!M$984,0)</f>
        <v>12859272.182488831</v>
      </c>
      <c r="Q320" s="166">
        <f>VLOOKUP($D320,'R_E_P allocation'!$A$3:$T$984,'R_E_P allocation'!N$984,0)</f>
        <v>10473015.48883111</v>
      </c>
      <c r="R320" s="166">
        <f>VLOOKUP($D320,'R_E_P allocation'!$A$3:$T$984,'R_E_P allocation'!O$984,0)</f>
        <v>9592067.6771940291</v>
      </c>
      <c r="S320" s="166">
        <f>VLOOKUP($D320,'R_E_P allocation'!$A$3:$T$984,'R_E_P allocation'!P$984,0)</f>
        <v>147537.37622077306</v>
      </c>
      <c r="T320" s="166">
        <f>VLOOKUP($D320,'R_E_P allocation'!$A$3:$T$984,'R_E_P allocation'!Q$984,0)</f>
        <v>237342.73565950448</v>
      </c>
      <c r="U320" s="166">
        <f>VLOOKUP($D320,'R_E_P allocation'!$A$3:$T$984,'R_E_P allocation'!R$984,0)</f>
        <v>292936.52959776681</v>
      </c>
      <c r="V320" s="166">
        <f>VLOOKUP($D320,'R_E_P allocation'!$A$3:$T$984,'R_E_P allocation'!S$984,0)</f>
        <v>-29935.119812910478</v>
      </c>
      <c r="W320" s="166">
        <f>VLOOKUP($D320,'R_E_P allocation'!$A$3:$T$984,'R_E_P allocation'!T$984,0)</f>
        <v>228789.84428438725</v>
      </c>
      <c r="X320" s="163">
        <v>110377</v>
      </c>
      <c r="Y320" s="162" t="s">
        <v>142</v>
      </c>
      <c r="Z320" s="162" t="s">
        <v>142</v>
      </c>
      <c r="AA320" s="162" t="s">
        <v>489</v>
      </c>
    </row>
    <row r="321" spans="1:27" ht="16.5" thickTop="1" thickBot="1">
      <c r="A321" s="161">
        <v>320</v>
      </c>
      <c r="B321" s="162" t="s">
        <v>7</v>
      </c>
      <c r="C321" s="163">
        <v>11</v>
      </c>
      <c r="D321" s="162" t="s">
        <v>490</v>
      </c>
      <c r="E321" s="162" t="str">
        <f>VLOOKUP(Table12[[#This Row],[BRANCH NAME]],'Branch Address-2'!$B$2:$D$981,2,0)</f>
        <v>95 Dolairpar, Postagola, Jatrabari, Dhaka</v>
      </c>
      <c r="F321" s="162" t="str">
        <f>VLOOKUP(Table12[[#This Row],[BRANCH NAME]],'Branch Address-2'!$B$2:$D$981,3,0)</f>
        <v>23.703674424958276, 90.43472894881691</v>
      </c>
      <c r="G321" s="164">
        <f>VLOOKUP(FINAL_DATASET!$D321,'R_E_P allocation'!$A$3:$D$983,4,0)</f>
        <v>38266.550000000003</v>
      </c>
      <c r="H321" s="165">
        <f>VLOOKUP(FINAL_DATASET!$D321,'R_E_P allocation'!$A$3:$E$983,5,0)</f>
        <v>1.0500201834982817E-3</v>
      </c>
      <c r="I321" s="166">
        <f>VLOOKUP(FINAL_DATASET!$D321,'R_E_P allocation'!$A$3:$F$983,6,0)</f>
        <v>21760961.146551777</v>
      </c>
      <c r="J321" s="166">
        <f>VLOOKUP(FINAL_DATASET!$D321,'R_E_P allocation'!$A$3:$G$983,7,0)</f>
        <v>18326452.27124558</v>
      </c>
      <c r="K321" s="166">
        <f>VLOOKUP(FINAL_DATASET!$D321,'R_E_P allocation'!$A$3:$T$984,8,0)</f>
        <v>18130505.647614799</v>
      </c>
      <c r="L321" s="166">
        <f>VLOOKUP(FINAL_DATASET!$D321,'R_E_P allocation'!$A$3:$T$984,9,0)</f>
        <v>15131433.71371034</v>
      </c>
      <c r="M321" s="166">
        <f>VLOOKUP($D321,'R_E_P allocation'!$A$3:$T$984,'R_E_P allocation'!J$984,0)</f>
        <v>14657896.039935952</v>
      </c>
      <c r="N321" s="166">
        <f>VLOOKUP($D321,'R_E_P allocation'!$A$3:$T$984,'R_E_P allocation'!K$984,0)</f>
        <v>17093621.430901915</v>
      </c>
      <c r="O321" s="166">
        <f>VLOOKUP($D321,'R_E_P allocation'!$A$3:$T$984,'R_E_P allocation'!L$984,0)</f>
        <v>15055232.248965036</v>
      </c>
      <c r="P321" s="166">
        <f>VLOOKUP($D321,'R_E_P allocation'!$A$3:$T$984,'R_E_P allocation'!M$984,0)</f>
        <v>16366986.034937767</v>
      </c>
      <c r="Q321" s="166">
        <f>VLOOKUP($D321,'R_E_P allocation'!$A$3:$T$984,'R_E_P allocation'!N$984,0)</f>
        <v>13329813.368660657</v>
      </c>
      <c r="R321" s="166">
        <f>VLOOKUP($D321,'R_E_P allocation'!$A$3:$T$984,'R_E_P allocation'!O$984,0)</f>
        <v>12208563.244551186</v>
      </c>
      <c r="S321" s="166">
        <f>VLOOKUP($D321,'R_E_P allocation'!$A$3:$T$984,'R_E_P allocation'!P$984,0)</f>
        <v>187782.18097949884</v>
      </c>
      <c r="T321" s="166">
        <f>VLOOKUP($D321,'R_E_P allocation'!$A$3:$T$984,'R_E_P allocation'!Q$984,0)</f>
        <v>302084.37809745461</v>
      </c>
      <c r="U321" s="166">
        <f>VLOOKUP($D321,'R_E_P allocation'!$A$3:$T$984,'R_E_P allocation'!R$984,0)</f>
        <v>372842.88107523677</v>
      </c>
      <c r="V321" s="166">
        <f>VLOOKUP($D321,'R_E_P allocation'!$A$3:$T$984,'R_E_P allocation'!S$984,0)</f>
        <v>-38100.732372651932</v>
      </c>
      <c r="W321" s="166">
        <f>VLOOKUP($D321,'R_E_P allocation'!$A$3:$T$984,'R_E_P allocation'!T$984,0)</f>
        <v>291198.45456241124</v>
      </c>
      <c r="X321" s="163">
        <v>110378</v>
      </c>
      <c r="Y321" s="162" t="s">
        <v>142</v>
      </c>
      <c r="Z321" s="162" t="s">
        <v>142</v>
      </c>
      <c r="AA321" s="162" t="s">
        <v>491</v>
      </c>
    </row>
    <row r="322" spans="1:27" ht="16.5" thickTop="1" thickBot="1">
      <c r="A322" s="161">
        <v>321</v>
      </c>
      <c r="B322" s="162" t="s">
        <v>7</v>
      </c>
      <c r="C322" s="163">
        <v>11</v>
      </c>
      <c r="D322" s="162" t="s">
        <v>492</v>
      </c>
      <c r="E322" s="162" t="str">
        <f>VLOOKUP(Table12[[#This Row],[BRANCH NAME]],'Branch Address-2'!$B$2:$D$981,2,0)</f>
        <v>886/904 HS Sohrawardy Road, Kotwali, Chittagong 4000</v>
      </c>
      <c r="F322" s="162" t="str">
        <f>VLOOKUP(Table12[[#This Row],[BRANCH NAME]],'Branch Address-2'!$B$2:$D$981,3,0)</f>
        <v>22.34761592239932, 91.83381325399048</v>
      </c>
      <c r="G322" s="164">
        <f>VLOOKUP(FINAL_DATASET!$D322,'R_E_P allocation'!$A$3:$D$983,4,0)</f>
        <v>29233.16</v>
      </c>
      <c r="H322" s="165">
        <f>VLOOKUP(FINAL_DATASET!$D322,'R_E_P allocation'!$A$3:$E$983,5,0)</f>
        <v>8.0214725465020047E-4</v>
      </c>
      <c r="I322" s="166">
        <f>VLOOKUP(FINAL_DATASET!$D322,'R_E_P allocation'!$A$3:$F$983,6,0)</f>
        <v>16623961.631004926</v>
      </c>
      <c r="J322" s="166">
        <f>VLOOKUP(FINAL_DATASET!$D322,'R_E_P allocation'!$A$3:$G$983,7,0)</f>
        <v>14000219.812804798</v>
      </c>
      <c r="K322" s="166">
        <f>VLOOKUP(FINAL_DATASET!$D322,'R_E_P allocation'!$A$3:$T$984,8,0)</f>
        <v>13850529.312875791</v>
      </c>
      <c r="L322" s="166">
        <f>VLOOKUP(FINAL_DATASET!$D322,'R_E_P allocation'!$A$3:$T$984,9,0)</f>
        <v>11559433.05007346</v>
      </c>
      <c r="M322" s="166">
        <f>VLOOKUP($D322,'R_E_P allocation'!$A$3:$T$984,'R_E_P allocation'!J$984,0)</f>
        <v>11197681.008578354</v>
      </c>
      <c r="N322" s="166">
        <f>VLOOKUP($D322,'R_E_P allocation'!$A$3:$T$984,'R_E_P allocation'!K$984,0)</f>
        <v>13058417.084084785</v>
      </c>
      <c r="O322" s="166">
        <f>VLOOKUP($D322,'R_E_P allocation'!$A$3:$T$984,'R_E_P allocation'!L$984,0)</f>
        <v>11501220.077878846</v>
      </c>
      <c r="P322" s="166">
        <f>VLOOKUP($D322,'R_E_P allocation'!$A$3:$T$984,'R_E_P allocation'!M$984,0)</f>
        <v>12503314.813514711</v>
      </c>
      <c r="Q322" s="166">
        <f>VLOOKUP($D322,'R_E_P allocation'!$A$3:$T$984,'R_E_P allocation'!N$984,0)</f>
        <v>10183112.064615075</v>
      </c>
      <c r="R322" s="166">
        <f>VLOOKUP($D322,'R_E_P allocation'!$A$3:$T$984,'R_E_P allocation'!O$984,0)</f>
        <v>9326549.7594657447</v>
      </c>
      <c r="S322" s="166">
        <f>VLOOKUP($D322,'R_E_P allocation'!$A$3:$T$984,'R_E_P allocation'!P$984,0)</f>
        <v>143453.39576530014</v>
      </c>
      <c r="T322" s="166">
        <f>VLOOKUP($D322,'R_E_P allocation'!$A$3:$T$984,'R_E_P allocation'!Q$984,0)</f>
        <v>230772.85405722194</v>
      </c>
      <c r="U322" s="166">
        <f>VLOOKUP($D322,'R_E_P allocation'!$A$3:$T$984,'R_E_P allocation'!R$984,0)</f>
        <v>284827.75680936401</v>
      </c>
      <c r="V322" s="166">
        <f>VLOOKUP($D322,'R_E_P allocation'!$A$3:$T$984,'R_E_P allocation'!S$984,0)</f>
        <v>-29106.486097307272</v>
      </c>
      <c r="W322" s="166">
        <f>VLOOKUP($D322,'R_E_P allocation'!$A$3:$T$984,'R_E_P allocation'!T$984,0)</f>
        <v>222456.71517227704</v>
      </c>
      <c r="X322" s="163">
        <v>110379</v>
      </c>
      <c r="Y322" s="162" t="s">
        <v>142</v>
      </c>
      <c r="Z322" s="162" t="s">
        <v>142</v>
      </c>
      <c r="AA322" s="162" t="s">
        <v>493</v>
      </c>
    </row>
    <row r="323" spans="1:27" ht="16.5" thickTop="1" thickBot="1">
      <c r="A323" s="161">
        <v>322</v>
      </c>
      <c r="B323" s="162" t="s">
        <v>7</v>
      </c>
      <c r="C323" s="163">
        <v>11</v>
      </c>
      <c r="D323" s="162" t="s">
        <v>494</v>
      </c>
      <c r="E323" s="162" t="str">
        <f>VLOOKUP(Table12[[#This Row],[BRANCH NAME]],'Branch Address-2'!$B$2:$D$981,2,0)</f>
        <v>52 BK Das Road, Sadarghat, Sutrapur, Dhaka</v>
      </c>
      <c r="F323" s="162" t="str">
        <f>VLOOKUP(Table12[[#This Row],[BRANCH NAME]],'Branch Address-2'!$B$2:$D$981,3,0)</f>
        <v>23.702747095154624, 90.41516276232753</v>
      </c>
      <c r="G323" s="164">
        <f>VLOOKUP(FINAL_DATASET!$D323,'R_E_P allocation'!$A$3:$D$983,4,0)</f>
        <v>31681.5</v>
      </c>
      <c r="H323" s="165">
        <f>VLOOKUP(FINAL_DATASET!$D323,'R_E_P allocation'!$A$3:$E$983,5,0)</f>
        <v>8.6932881180824535E-4</v>
      </c>
      <c r="I323" s="166">
        <f>VLOOKUP(FINAL_DATASET!$D323,'R_E_P allocation'!$A$3:$F$983,6,0)</f>
        <v>18016254.158383239</v>
      </c>
      <c r="J323" s="166">
        <f>VLOOKUP(FINAL_DATASET!$D323,'R_E_P allocation'!$A$3:$G$983,7,0)</f>
        <v>15172768.32198008</v>
      </c>
      <c r="K323" s="166">
        <f>VLOOKUP(FINAL_DATASET!$D323,'R_E_P allocation'!$A$3:$T$984,8,0)</f>
        <v>15010540.920854069</v>
      </c>
      <c r="L323" s="166">
        <f>VLOOKUP(FINAL_DATASET!$D323,'R_E_P allocation'!$A$3:$T$984,9,0)</f>
        <v>12527560.420286493</v>
      </c>
      <c r="M323" s="166">
        <f>VLOOKUP($D323,'R_E_P allocation'!$A$3:$T$984,'R_E_P allocation'!J$984,0)</f>
        <v>12135510.867565298</v>
      </c>
      <c r="N323" s="166">
        <f>VLOOKUP($D323,'R_E_P allocation'!$A$3:$T$984,'R_E_P allocation'!K$984,0)</f>
        <v>14152087.589895589</v>
      </c>
      <c r="O323" s="166">
        <f>VLOOKUP($D323,'R_E_P allocation'!$A$3:$T$984,'R_E_P allocation'!L$984,0)</f>
        <v>12464471.986515267</v>
      </c>
      <c r="P323" s="166">
        <f>VLOOKUP($D323,'R_E_P allocation'!$A$3:$T$984,'R_E_P allocation'!M$984,0)</f>
        <v>13550494.310719959</v>
      </c>
      <c r="Q323" s="166">
        <f>VLOOKUP($D323,'R_E_P allocation'!$A$3:$T$984,'R_E_P allocation'!N$984,0)</f>
        <v>11035969.593266772</v>
      </c>
      <c r="R323" s="166">
        <f>VLOOKUP($D323,'R_E_P allocation'!$A$3:$T$984,'R_E_P allocation'!O$984,0)</f>
        <v>10107668.353490146</v>
      </c>
      <c r="S323" s="166">
        <f>VLOOKUP($D323,'R_E_P allocation'!$A$3:$T$984,'R_E_P allocation'!P$984,0)</f>
        <v>155467.92607909496</v>
      </c>
      <c r="T323" s="166">
        <f>VLOOKUP($D323,'R_E_P allocation'!$A$3:$T$984,'R_E_P allocation'!Q$984,0)</f>
        <v>250100.57673593538</v>
      </c>
      <c r="U323" s="166">
        <f>VLOOKUP($D323,'R_E_P allocation'!$A$3:$T$984,'R_E_P allocation'!R$984,0)</f>
        <v>308682.69380921754</v>
      </c>
      <c r="V323" s="166">
        <f>VLOOKUP($D323,'R_E_P allocation'!$A$3:$T$984,'R_E_P allocation'!S$984,0)</f>
        <v>-31544.216885613474</v>
      </c>
      <c r="W323" s="166">
        <f>VLOOKUP($D323,'R_E_P allocation'!$A$3:$T$984,'R_E_P allocation'!T$984,0)</f>
        <v>241087.94334004584</v>
      </c>
      <c r="X323" s="163">
        <v>110380</v>
      </c>
      <c r="Y323" s="162" t="s">
        <v>142</v>
      </c>
      <c r="Z323" s="162" t="s">
        <v>142</v>
      </c>
      <c r="AA323" s="162" t="s">
        <v>495</v>
      </c>
    </row>
    <row r="324" spans="1:27" ht="16.5" thickTop="1" thickBot="1">
      <c r="A324" s="161">
        <v>323</v>
      </c>
      <c r="B324" s="162" t="s">
        <v>7</v>
      </c>
      <c r="C324" s="163">
        <v>11</v>
      </c>
      <c r="D324" s="162" t="s">
        <v>496</v>
      </c>
      <c r="E324" s="162" t="str">
        <f>VLOOKUP(Table12[[#This Row],[BRANCH NAME]],'Branch Address-2'!$B$2:$D$981,2,0)</f>
        <v>218 Karimullarbag, Faridabad, Shyampur, Dhaka</v>
      </c>
      <c r="F324" s="162" t="str">
        <f>VLOOKUP(Table12[[#This Row],[BRANCH NAME]],'Branch Address-2'!$B$2:$D$981,3,0)</f>
        <v>23.694837944049816, 90.42821873067871</v>
      </c>
      <c r="G324" s="164">
        <f>VLOOKUP(FINAL_DATASET!$D324,'R_E_P allocation'!$A$3:$D$983,4,0)</f>
        <v>34986.559999999998</v>
      </c>
      <c r="H324" s="165">
        <f>VLOOKUP(FINAL_DATASET!$D324,'R_E_P allocation'!$A$3:$E$983,5,0)</f>
        <v>9.6001845348414312E-4</v>
      </c>
      <c r="I324" s="166">
        <f>VLOOKUP(FINAL_DATASET!$D324,'R_E_P allocation'!$A$3:$F$983,6,0)</f>
        <v>19895735.905418765</v>
      </c>
      <c r="J324" s="166">
        <f>VLOOKUP(FINAL_DATASET!$D324,'R_E_P allocation'!$A$3:$G$983,7,0)</f>
        <v>16755613.505138813</v>
      </c>
      <c r="K324" s="166">
        <f>VLOOKUP(FINAL_DATASET!$D324,'R_E_P allocation'!$A$3:$T$984,8,0)</f>
        <v>16576462.306390673</v>
      </c>
      <c r="L324" s="166">
        <f>VLOOKUP(FINAL_DATASET!$D324,'R_E_P allocation'!$A$3:$T$984,9,0)</f>
        <v>13834453.681106593</v>
      </c>
      <c r="M324" s="166">
        <f>VLOOKUP($D324,'R_E_P allocation'!$A$3:$T$984,'R_E_P allocation'!J$984,0)</f>
        <v>13401504.950798582</v>
      </c>
      <c r="N324" s="166">
        <f>VLOOKUP($D324,'R_E_P allocation'!$A$3:$T$984,'R_E_P allocation'!K$984,0)</f>
        <v>15628453.879681749</v>
      </c>
      <c r="O324" s="166">
        <f>VLOOKUP($D324,'R_E_P allocation'!$A$3:$T$984,'R_E_P allocation'!L$984,0)</f>
        <v>13764783.770482317</v>
      </c>
      <c r="P324" s="166">
        <f>VLOOKUP($D324,'R_E_P allocation'!$A$3:$T$984,'R_E_P allocation'!M$984,0)</f>
        <v>14964101.517657386</v>
      </c>
      <c r="Q324" s="166">
        <f>VLOOKUP($D324,'R_E_P allocation'!$A$3:$T$984,'R_E_P allocation'!N$984,0)</f>
        <v>12187257.93706117</v>
      </c>
      <c r="R324" s="166">
        <f>VLOOKUP($D324,'R_E_P allocation'!$A$3:$T$984,'R_E_P allocation'!O$984,0)</f>
        <v>11162114.966446796</v>
      </c>
      <c r="S324" s="166">
        <f>VLOOKUP($D324,'R_E_P allocation'!$A$3:$T$984,'R_E_P allocation'!P$984,0)</f>
        <v>171686.56546697032</v>
      </c>
      <c r="T324" s="166">
        <f>VLOOKUP($D324,'R_E_P allocation'!$A$3:$T$984,'R_E_P allocation'!Q$984,0)</f>
        <v>276191.43140338705</v>
      </c>
      <c r="U324" s="166">
        <f>VLOOKUP($D324,'R_E_P allocation'!$A$3:$T$984,'R_E_P allocation'!R$984,0)</f>
        <v>340884.91984021646</v>
      </c>
      <c r="V324" s="166">
        <f>VLOOKUP($D324,'R_E_P allocation'!$A$3:$T$984,'R_E_P allocation'!S$984,0)</f>
        <v>-34834.955312138904</v>
      </c>
      <c r="W324" s="166">
        <f>VLOOKUP($D324,'R_E_P allocation'!$A$3:$T$984,'R_E_P allocation'!T$984,0)</f>
        <v>266238.5870284902</v>
      </c>
      <c r="X324" s="163">
        <v>110381</v>
      </c>
      <c r="Y324" s="162" t="s">
        <v>142</v>
      </c>
      <c r="Z324" s="162" t="s">
        <v>142</v>
      </c>
      <c r="AA324" s="162" t="s">
        <v>491</v>
      </c>
    </row>
    <row r="325" spans="1:27" ht="16.5" thickTop="1" thickBot="1">
      <c r="A325" s="161">
        <v>324</v>
      </c>
      <c r="B325" s="162" t="s">
        <v>7</v>
      </c>
      <c r="C325" s="163">
        <v>11</v>
      </c>
      <c r="D325" s="162" t="s">
        <v>497</v>
      </c>
      <c r="E325" s="162" t="str">
        <f>VLOOKUP(Table12[[#This Row],[BRANCH NAME]],'Branch Address-2'!$B$2:$D$981,2,0)</f>
        <v>1/D DIT Ave, Dhaka 1000</v>
      </c>
      <c r="F325" s="162" t="str">
        <f>VLOOKUP(Table12[[#This Row],[BRANCH NAME]],'Branch Address-2'!$B$2:$D$981,3,0)</f>
        <v>23.73012033594893, 90.41545284077039</v>
      </c>
      <c r="G325" s="164">
        <f>VLOOKUP(FINAL_DATASET!$D325,'R_E_P allocation'!$A$3:$D$983,4,0)</f>
        <v>25200.720000000001</v>
      </c>
      <c r="H325" s="165">
        <f>VLOOKUP(FINAL_DATASET!$D325,'R_E_P allocation'!$A$3:$E$983,5,0)</f>
        <v>6.9149857091085605E-4</v>
      </c>
      <c r="I325" s="166">
        <f>VLOOKUP(FINAL_DATASET!$D325,'R_E_P allocation'!$A$3:$F$983,6,0)</f>
        <v>14330842.179008305</v>
      </c>
      <c r="J325" s="166">
        <f>VLOOKUP(FINAL_DATASET!$D325,'R_E_P allocation'!$A$3:$G$983,7,0)</f>
        <v>12069020.91463756</v>
      </c>
      <c r="K325" s="166">
        <f>VLOOKUP(FINAL_DATASET!$D325,'R_E_P allocation'!$A$3:$T$984,8,0)</f>
        <v>11939978.813976156</v>
      </c>
      <c r="L325" s="166">
        <f>VLOOKUP(FINAL_DATASET!$D325,'R_E_P allocation'!$A$3:$T$984,9,0)</f>
        <v>9964917.7732974216</v>
      </c>
      <c r="M325" s="166">
        <f>VLOOKUP($D325,'R_E_P allocation'!$A$3:$T$984,'R_E_P allocation'!J$984,0)</f>
        <v>9653066.0300323591</v>
      </c>
      <c r="N325" s="166">
        <f>VLOOKUP($D325,'R_E_P allocation'!$A$3:$T$984,'R_E_P allocation'!K$984,0)</f>
        <v>11257131.031309552</v>
      </c>
      <c r="O325" s="166">
        <f>VLOOKUP($D325,'R_E_P allocation'!$A$3:$T$984,'R_E_P allocation'!L$984,0)</f>
        <v>9914734.7341513205</v>
      </c>
      <c r="P325" s="166">
        <f>VLOOKUP($D325,'R_E_P allocation'!$A$3:$T$984,'R_E_P allocation'!M$984,0)</f>
        <v>10778599.908023506</v>
      </c>
      <c r="Q325" s="166">
        <f>VLOOKUP($D325,'R_E_P allocation'!$A$3:$T$984,'R_E_P allocation'!N$984,0)</f>
        <v>8778447.3477717228</v>
      </c>
      <c r="R325" s="166">
        <f>VLOOKUP($D325,'R_E_P allocation'!$A$3:$T$984,'R_E_P allocation'!O$984,0)</f>
        <v>8040039.7717647906</v>
      </c>
      <c r="S325" s="166">
        <f>VLOOKUP($D325,'R_E_P allocation'!$A$3:$T$984,'R_E_P allocation'!P$984,0)</f>
        <v>123665.34646718024</v>
      </c>
      <c r="T325" s="166">
        <f>VLOOKUP($D325,'R_E_P allocation'!$A$3:$T$984,'R_E_P allocation'!Q$984,0)</f>
        <v>198939.9051863334</v>
      </c>
      <c r="U325" s="166">
        <f>VLOOKUP($D325,'R_E_P allocation'!$A$3:$T$984,'R_E_P allocation'!R$984,0)</f>
        <v>245538.44153628539</v>
      </c>
      <c r="V325" s="166">
        <f>VLOOKUP($D325,'R_E_P allocation'!$A$3:$T$984,'R_E_P allocation'!S$984,0)</f>
        <v>-25091.51957305106</v>
      </c>
      <c r="W325" s="166">
        <f>VLOOKUP($D325,'R_E_P allocation'!$A$3:$T$984,'R_E_P allocation'!T$984,0)</f>
        <v>191770.89959403314</v>
      </c>
      <c r="X325" s="163">
        <v>110382</v>
      </c>
      <c r="Y325" s="162" t="s">
        <v>142</v>
      </c>
      <c r="Z325" s="162" t="s">
        <v>142</v>
      </c>
      <c r="AA325" s="162" t="s">
        <v>471</v>
      </c>
    </row>
    <row r="326" spans="1:27" ht="16.5" thickTop="1" thickBot="1">
      <c r="A326" s="161">
        <v>325</v>
      </c>
      <c r="B326" s="162" t="s">
        <v>7</v>
      </c>
      <c r="C326" s="163">
        <v>11</v>
      </c>
      <c r="D326" s="162" t="s">
        <v>498</v>
      </c>
      <c r="E326" s="162" t="str">
        <f>VLOOKUP(Table12[[#This Row],[BRANCH NAME]],'Branch Address-2'!$B$2:$D$981,2,0)</f>
        <v>Green Road, Dhaka</v>
      </c>
      <c r="F326" s="162" t="str">
        <f>VLOOKUP(Table12[[#This Row],[BRANCH NAME]],'Branch Address-2'!$B$2:$D$981,3,0)</f>
        <v>23.74381047198858, 90.38447953905303</v>
      </c>
      <c r="G326" s="164">
        <f>VLOOKUP(FINAL_DATASET!$D326,'R_E_P allocation'!$A$3:$D$983,4,0)</f>
        <v>53397</v>
      </c>
      <c r="H326" s="165">
        <f>VLOOKUP(FINAL_DATASET!$D326,'R_E_P allocation'!$A$3:$E$983,5,0)</f>
        <v>1.465194216313144E-3</v>
      </c>
      <c r="I326" s="166">
        <f>VLOOKUP(FINAL_DATASET!$D326,'R_E_P allocation'!$A$3:$F$983,6,0)</f>
        <v>30365163.369638104</v>
      </c>
      <c r="J326" s="166">
        <f>VLOOKUP(FINAL_DATASET!$D326,'R_E_P allocation'!$A$3:$G$983,7,0)</f>
        <v>25572662.597691718</v>
      </c>
      <c r="K326" s="166">
        <f>VLOOKUP(FINAL_DATASET!$D326,'R_E_P allocation'!$A$3:$T$984,8,0)</f>
        <v>25299239.415774021</v>
      </c>
      <c r="L326" s="166">
        <f>VLOOKUP(FINAL_DATASET!$D326,'R_E_P allocation'!$A$3:$T$984,9,0)</f>
        <v>21114345.714755863</v>
      </c>
      <c r="M326" s="166">
        <f>VLOOKUP($D326,'R_E_P allocation'!$A$3:$T$984,'R_E_P allocation'!J$984,0)</f>
        <v>20453573.025121417</v>
      </c>
      <c r="N326" s="166">
        <f>VLOOKUP($D326,'R_E_P allocation'!$A$3:$T$984,'R_E_P allocation'!K$984,0)</f>
        <v>23852375.078126181</v>
      </c>
      <c r="O326" s="166">
        <f>VLOOKUP($D326,'R_E_P allocation'!$A$3:$T$984,'R_E_P allocation'!L$984,0)</f>
        <v>21008014.477343421</v>
      </c>
      <c r="P326" s="166">
        <f>VLOOKUP($D326,'R_E_P allocation'!$A$3:$T$984,'R_E_P allocation'!M$984,0)</f>
        <v>22838430.778514706</v>
      </c>
      <c r="Q326" s="166">
        <f>VLOOKUP($D326,'R_E_P allocation'!$A$3:$T$984,'R_E_P allocation'!N$984,0)</f>
        <v>18600371.458790328</v>
      </c>
      <c r="R326" s="166">
        <f>VLOOKUP($D326,'R_E_P allocation'!$A$3:$T$984,'R_E_P allocation'!O$984,0)</f>
        <v>17035783.251150142</v>
      </c>
      <c r="S326" s="166">
        <f>VLOOKUP($D326,'R_E_P allocation'!$A$3:$T$984,'R_E_P allocation'!P$984,0)</f>
        <v>262030.54933779757</v>
      </c>
      <c r="T326" s="166">
        <f>VLOOKUP($D326,'R_E_P allocation'!$A$3:$T$984,'R_E_P allocation'!Q$984,0)</f>
        <v>421527.40545645694</v>
      </c>
      <c r="U326" s="166">
        <f>VLOOKUP($D326,'R_E_P allocation'!$A$3:$T$984,'R_E_P allocation'!R$984,0)</f>
        <v>520263.55448229372</v>
      </c>
      <c r="V326" s="166">
        <f>VLOOKUP($D326,'R_E_P allocation'!$A$3:$T$984,'R_E_P allocation'!S$984,0)</f>
        <v>-53165.618706219793</v>
      </c>
      <c r="W326" s="166">
        <f>VLOOKUP($D326,'R_E_P allocation'!$A$3:$T$984,'R_E_P allocation'!T$984,0)</f>
        <v>406337.22868325131</v>
      </c>
      <c r="X326" s="163">
        <v>110383</v>
      </c>
      <c r="Y326" s="162" t="s">
        <v>142</v>
      </c>
      <c r="Z326" s="162" t="s">
        <v>142</v>
      </c>
      <c r="AA326" s="162" t="s">
        <v>499</v>
      </c>
    </row>
    <row r="327" spans="1:27" ht="16.5" thickTop="1" thickBot="1">
      <c r="A327" s="161">
        <v>326</v>
      </c>
      <c r="B327" s="162" t="s">
        <v>7</v>
      </c>
      <c r="C327" s="163">
        <v>11</v>
      </c>
      <c r="D327" s="162" t="s">
        <v>500</v>
      </c>
      <c r="E327" s="162" t="str">
        <f>VLOOKUP(Table12[[#This Row],[BRANCH NAME]],'Branch Address-2'!$B$2:$D$981,2,0)</f>
        <v>P9RR+QP3, Sonargaon Road, Dhaka 1205</v>
      </c>
      <c r="F327" s="162" t="str">
        <f>VLOOKUP(Table12[[#This Row],[BRANCH NAME]],'Branch Address-2'!$B$2:$D$981,3,0)</f>
        <v>23.745437670056038, 90.3913958918579</v>
      </c>
      <c r="G327" s="164">
        <f>VLOOKUP(FINAL_DATASET!$D327,'R_E_P allocation'!$A$3:$D$983,4,0)</f>
        <v>65263</v>
      </c>
      <c r="H327" s="165">
        <f>VLOOKUP(FINAL_DATASET!$D327,'R_E_P allocation'!$A$3:$E$983,5,0)</f>
        <v>1.7907929310493984E-3</v>
      </c>
      <c r="I327" s="166">
        <f>VLOOKUP(FINAL_DATASET!$D327,'R_E_P allocation'!$A$3:$F$983,6,0)</f>
        <v>37112977.451779909</v>
      </c>
      <c r="J327" s="166">
        <f>VLOOKUP(FINAL_DATASET!$D327,'R_E_P allocation'!$A$3:$G$983,7,0)</f>
        <v>31255476.508289885</v>
      </c>
      <c r="K327" s="166">
        <f>VLOOKUP(FINAL_DATASET!$D327,'R_E_P allocation'!$A$3:$T$984,8,0)</f>
        <v>30921292.619279362</v>
      </c>
      <c r="L327" s="166">
        <f>VLOOKUP(FINAL_DATASET!$D327,'R_E_P allocation'!$A$3:$T$984,9,0)</f>
        <v>25806422.540257167</v>
      </c>
      <c r="M327" s="166">
        <f>VLOOKUP($D327,'R_E_P allocation'!$A$3:$T$984,'R_E_P allocation'!J$984,0)</f>
        <v>24998811.475148398</v>
      </c>
      <c r="N327" s="166">
        <f>VLOOKUP($D327,'R_E_P allocation'!$A$3:$T$984,'R_E_P allocation'!K$984,0)</f>
        <v>29152902.873265337</v>
      </c>
      <c r="O327" s="166">
        <f>VLOOKUP($D327,'R_E_P allocation'!$A$3:$T$984,'R_E_P allocation'!L$984,0)</f>
        <v>25676462.138975296</v>
      </c>
      <c r="P327" s="166">
        <f>VLOOKUP($D327,'R_E_P allocation'!$A$3:$T$984,'R_E_P allocation'!M$984,0)</f>
        <v>27913637.618184641</v>
      </c>
      <c r="Q327" s="166">
        <f>VLOOKUP($D327,'R_E_P allocation'!$A$3:$T$984,'R_E_P allocation'!N$984,0)</f>
        <v>22733787.338521514</v>
      </c>
      <c r="R327" s="166">
        <f>VLOOKUP($D327,'R_E_P allocation'!$A$3:$T$984,'R_E_P allocation'!O$984,0)</f>
        <v>20821512.862516843</v>
      </c>
      <c r="S327" s="166">
        <f>VLOOKUP($D327,'R_E_P allocation'!$A$3:$T$984,'R_E_P allocation'!P$984,0)</f>
        <v>320259.56030175259</v>
      </c>
      <c r="T327" s="166">
        <f>VLOOKUP($D327,'R_E_P allocation'!$A$3:$T$984,'R_E_P allocation'!Q$984,0)</f>
        <v>515200.16222455853</v>
      </c>
      <c r="U327" s="166">
        <f>VLOOKUP($D327,'R_E_P allocation'!$A$3:$T$984,'R_E_P allocation'!R$984,0)</f>
        <v>635877.67770058126</v>
      </c>
      <c r="V327" s="166">
        <f>VLOOKUP($D327,'R_E_P allocation'!$A$3:$T$984,'R_E_P allocation'!S$984,0)</f>
        <v>-64980.200640935313</v>
      </c>
      <c r="W327" s="166">
        <f>VLOOKUP($D327,'R_E_P allocation'!$A$3:$T$984,'R_E_P allocation'!T$984,0)</f>
        <v>496634.39061286277</v>
      </c>
      <c r="X327" s="163">
        <v>110384</v>
      </c>
      <c r="Y327" s="162" t="s">
        <v>142</v>
      </c>
      <c r="Z327" s="162" t="s">
        <v>142</v>
      </c>
      <c r="AA327" s="162" t="s">
        <v>499</v>
      </c>
    </row>
    <row r="328" spans="1:27" ht="16.5" thickTop="1" thickBot="1">
      <c r="A328" s="161">
        <v>327</v>
      </c>
      <c r="B328" s="162" t="s">
        <v>7</v>
      </c>
      <c r="C328" s="163">
        <v>11</v>
      </c>
      <c r="D328" s="162" t="s">
        <v>501</v>
      </c>
      <c r="E328" s="162" t="str">
        <f>VLOOKUP(Table12[[#This Row],[BRANCH NAME]],'Branch Address-2'!$B$2:$D$981,2,0)</f>
        <v>Hatkhola, Wari, Sutrapur, Dhaka 1203</v>
      </c>
      <c r="F328" s="162" t="str">
        <f>VLOOKUP(Table12[[#This Row],[BRANCH NAME]],'Branch Address-2'!$B$2:$D$981,3,0)</f>
        <v>23.721616560461676, 90.42091432556128</v>
      </c>
      <c r="G328" s="164">
        <f>VLOOKUP(FINAL_DATASET!$D328,'R_E_P allocation'!$A$3:$D$983,4,0)</f>
        <v>43753.85</v>
      </c>
      <c r="H328" s="165">
        <f>VLOOKUP(FINAL_DATASET!$D328,'R_E_P allocation'!$A$3:$E$983,5,0)</f>
        <v>1.2005896953280683E-3</v>
      </c>
      <c r="I328" s="166">
        <f>VLOOKUP(FINAL_DATASET!$D328,'R_E_P allocation'!$A$3:$F$983,6,0)</f>
        <v>24881412.875267155</v>
      </c>
      <c r="J328" s="166">
        <f>VLOOKUP(FINAL_DATASET!$D328,'R_E_P allocation'!$A$3:$G$983,7,0)</f>
        <v>20954406.491001628</v>
      </c>
      <c r="K328" s="166">
        <f>VLOOKUP(FINAL_DATASET!$D328,'R_E_P allocation'!$A$3:$T$984,8,0)</f>
        <v>20730361.752755105</v>
      </c>
      <c r="L328" s="166">
        <f>VLOOKUP(FINAL_DATASET!$D328,'R_E_P allocation'!$A$3:$T$984,9,0)</f>
        <v>17301232.564592972</v>
      </c>
      <c r="M328" s="166">
        <f>VLOOKUP($D328,'R_E_P allocation'!$A$3:$T$984,'R_E_P allocation'!J$984,0)</f>
        <v>16759791.113830529</v>
      </c>
      <c r="N328" s="166">
        <f>VLOOKUP($D328,'R_E_P allocation'!$A$3:$T$984,'R_E_P allocation'!K$984,0)</f>
        <v>19544791.679533895</v>
      </c>
      <c r="O328" s="166">
        <f>VLOOKUP($D328,'R_E_P allocation'!$A$3:$T$984,'R_E_P allocation'!L$984,0)</f>
        <v>17214104.055274878</v>
      </c>
      <c r="P328" s="166">
        <f>VLOOKUP($D328,'R_E_P allocation'!$A$3:$T$984,'R_E_P allocation'!M$984,0)</f>
        <v>18713959.108536355</v>
      </c>
      <c r="Q328" s="166">
        <f>VLOOKUP($D328,'R_E_P allocation'!$A$3:$T$984,'R_E_P allocation'!N$984,0)</f>
        <v>15241265.665715177</v>
      </c>
      <c r="R328" s="166">
        <f>VLOOKUP($D328,'R_E_P allocation'!$A$3:$T$984,'R_E_P allocation'!O$984,0)</f>
        <v>13959231.885748934</v>
      </c>
      <c r="S328" s="166">
        <f>VLOOKUP($D328,'R_E_P allocation'!$A$3:$T$984,'R_E_P allocation'!P$984,0)</f>
        <v>214709.54081958902</v>
      </c>
      <c r="T328" s="166">
        <f>VLOOKUP($D328,'R_E_P allocation'!$A$3:$T$984,'R_E_P allocation'!Q$984,0)</f>
        <v>345402.30479673017</v>
      </c>
      <c r="U328" s="166">
        <f>VLOOKUP($D328,'R_E_P allocation'!$A$3:$T$984,'R_E_P allocation'!R$984,0)</f>
        <v>426307.34916353185</v>
      </c>
      <c r="V328" s="166">
        <f>VLOOKUP($D328,'R_E_P allocation'!$A$3:$T$984,'R_E_P allocation'!S$984,0)</f>
        <v>-43564.254659047045</v>
      </c>
      <c r="W328" s="166">
        <f>VLOOKUP($D328,'R_E_P allocation'!$A$3:$T$984,'R_E_P allocation'!T$984,0)</f>
        <v>332955.37489414529</v>
      </c>
      <c r="X328" s="163">
        <v>110385</v>
      </c>
      <c r="Y328" s="162" t="s">
        <v>142</v>
      </c>
      <c r="Z328" s="162" t="s">
        <v>142</v>
      </c>
      <c r="AA328" s="162" t="s">
        <v>502</v>
      </c>
    </row>
    <row r="329" spans="1:27" ht="16.5" thickTop="1" thickBot="1">
      <c r="A329" s="161">
        <v>328</v>
      </c>
      <c r="B329" s="162" t="s">
        <v>7</v>
      </c>
      <c r="C329" s="163">
        <v>11</v>
      </c>
      <c r="D329" s="162" t="s">
        <v>503</v>
      </c>
      <c r="E329" s="162" t="str">
        <f>VLOOKUP(Table12[[#This Row],[BRANCH NAME]],'Branch Address-2'!$B$2:$D$981,2,0)</f>
        <v>Enaetur Rahman Sarak, Kotwali, Barisal 8200</v>
      </c>
      <c r="F329" s="162" t="str">
        <f>VLOOKUP(Table12[[#This Row],[BRANCH NAME]],'Branch Address-2'!$B$2:$D$981,3,0)</f>
        <v>23.713003162174314, 90.39710791021618</v>
      </c>
      <c r="G329" s="164">
        <f>VLOOKUP(FINAL_DATASET!$D329,'R_E_P allocation'!$A$3:$D$983,4,0)</f>
        <v>19213.439999999999</v>
      </c>
      <c r="H329" s="165">
        <f>VLOOKUP(FINAL_DATASET!$D329,'R_E_P allocation'!$A$3:$E$983,5,0)</f>
        <v>5.272097901282771E-4</v>
      </c>
      <c r="I329" s="166">
        <f>VLOOKUP(FINAL_DATASET!$D329,'R_E_P allocation'!$A$3:$F$983,6,0)</f>
        <v>10926067.840753965</v>
      </c>
      <c r="J329" s="166">
        <f>VLOOKUP(FINAL_DATASET!$D329,'R_E_P allocation'!$A$3:$G$983,7,0)</f>
        <v>9201618.4141617306</v>
      </c>
      <c r="K329" s="166">
        <f>VLOOKUP(FINAL_DATASET!$D329,'R_E_P allocation'!$A$3:$T$984,8,0)</f>
        <v>9103234.6116937138</v>
      </c>
      <c r="L329" s="166">
        <f>VLOOKUP(FINAL_DATASET!$D329,'R_E_P allocation'!$A$3:$T$984,9,0)</f>
        <v>7597415.8572526332</v>
      </c>
      <c r="M329" s="166">
        <f>VLOOKUP($D329,'R_E_P allocation'!$A$3:$T$984,'R_E_P allocation'!J$984,0)</f>
        <v>7359655.001288252</v>
      </c>
      <c r="N329" s="166">
        <f>VLOOKUP($D329,'R_E_P allocation'!$A$3:$T$984,'R_E_P allocation'!K$984,0)</f>
        <v>8582620.3236337751</v>
      </c>
      <c r="O329" s="166">
        <f>VLOOKUP($D329,'R_E_P allocation'!$A$3:$T$984,'R_E_P allocation'!L$984,0)</f>
        <v>7559155.4896261813</v>
      </c>
      <c r="P329" s="166">
        <f>VLOOKUP($D329,'R_E_P allocation'!$A$3:$T$984,'R_E_P allocation'!M$984,0)</f>
        <v>8217780.3894815352</v>
      </c>
      <c r="Q329" s="166">
        <f>VLOOKUP($D329,'R_E_P allocation'!$A$3:$T$984,'R_E_P allocation'!N$984,0)</f>
        <v>6692831.45122723</v>
      </c>
      <c r="R329" s="166">
        <f>VLOOKUP($D329,'R_E_P allocation'!$A$3:$T$984,'R_E_P allocation'!O$984,0)</f>
        <v>6129857.4704380054</v>
      </c>
      <c r="S329" s="166">
        <f>VLOOKUP($D329,'R_E_P allocation'!$A$3:$T$984,'R_E_P allocation'!P$984,0)</f>
        <v>94284.47736518555</v>
      </c>
      <c r="T329" s="166">
        <f>VLOOKUP($D329,'R_E_P allocation'!$A$3:$T$984,'R_E_P allocation'!Q$984,0)</f>
        <v>151675.02880486372</v>
      </c>
      <c r="U329" s="166">
        <f>VLOOKUP($D329,'R_E_P allocation'!$A$3:$T$984,'R_E_P allocation'!R$984,0)</f>
        <v>187202.51302942639</v>
      </c>
      <c r="V329" s="166">
        <f>VLOOKUP($D329,'R_E_P allocation'!$A$3:$T$984,'R_E_P allocation'!S$984,0)</f>
        <v>-19130.183813226053</v>
      </c>
      <c r="W329" s="166">
        <f>VLOOKUP($D329,'R_E_P allocation'!$A$3:$T$984,'R_E_P allocation'!T$984,0)</f>
        <v>146209.26200108486</v>
      </c>
      <c r="X329" s="163">
        <v>110386</v>
      </c>
      <c r="Y329" s="162" t="s">
        <v>142</v>
      </c>
      <c r="Z329" s="162" t="s">
        <v>142</v>
      </c>
      <c r="AA329" s="162" t="s">
        <v>82</v>
      </c>
    </row>
    <row r="330" spans="1:27" ht="16.5" thickTop="1" thickBot="1">
      <c r="A330" s="161">
        <v>329</v>
      </c>
      <c r="B330" s="162" t="s">
        <v>7</v>
      </c>
      <c r="C330" s="163">
        <v>11</v>
      </c>
      <c r="D330" s="162" t="s">
        <v>504</v>
      </c>
      <c r="E330" s="162" t="str">
        <f>VLOOKUP(Table12[[#This Row],[BRANCH NAME]],'Branch Address-2'!$B$2:$D$981,2,0)</f>
        <v>8/2 Islampur Road, Katwali, Dhaka</v>
      </c>
      <c r="F330" s="162" t="str">
        <f>VLOOKUP(Table12[[#This Row],[BRANCH NAME]],'Branch Address-2'!$B$2:$D$981,3,0)</f>
        <v>23.712595498027518, 90.40303232402563</v>
      </c>
      <c r="G330" s="164">
        <f>VLOOKUP(FINAL_DATASET!$D330,'R_E_P allocation'!$A$3:$D$983,4,0)</f>
        <v>28870.799999999999</v>
      </c>
      <c r="H330" s="165">
        <f>VLOOKUP(FINAL_DATASET!$D330,'R_E_P allocation'!$A$3:$E$983,5,0)</f>
        <v>7.9220422833368022E-4</v>
      </c>
      <c r="I330" s="166">
        <f>VLOOKUP(FINAL_DATASET!$D330,'R_E_P allocation'!$A$3:$F$983,6,0)</f>
        <v>16417899.106918888</v>
      </c>
      <c r="J330" s="166">
        <f>VLOOKUP(FINAL_DATASET!$D330,'R_E_P allocation'!$A$3:$G$983,7,0)</f>
        <v>13826679.913205577</v>
      </c>
      <c r="K330" s="166">
        <f>VLOOKUP(FINAL_DATASET!$D330,'R_E_P allocation'!$A$3:$T$984,8,0)</f>
        <v>13678844.903738575</v>
      </c>
      <c r="L330" s="166">
        <f>VLOOKUP(FINAL_DATASET!$D330,'R_E_P allocation'!$A$3:$T$984,9,0)</f>
        <v>11416147.953285271</v>
      </c>
      <c r="M330" s="166">
        <f>VLOOKUP($D330,'R_E_P allocation'!$A$3:$T$984,'R_E_P allocation'!J$984,0)</f>
        <v>11058880.013740012</v>
      </c>
      <c r="N330" s="166">
        <f>VLOOKUP($D330,'R_E_P allocation'!$A$3:$T$984,'R_E_P allocation'!K$984,0)</f>
        <v>12896551.311975682</v>
      </c>
      <c r="O330" s="166">
        <f>VLOOKUP($D330,'R_E_P allocation'!$A$3:$T$984,'R_E_P allocation'!L$984,0)</f>
        <v>11358656.56071477</v>
      </c>
      <c r="P330" s="166">
        <f>VLOOKUP($D330,'R_E_P allocation'!$A$3:$T$984,'R_E_P allocation'!M$984,0)</f>
        <v>12348329.818535544</v>
      </c>
      <c r="Q330" s="166">
        <f>VLOOKUP($D330,'R_E_P allocation'!$A$3:$T$984,'R_E_P allocation'!N$984,0)</f>
        <v>10056887.171796989</v>
      </c>
      <c r="R330" s="166">
        <f>VLOOKUP($D330,'R_E_P allocation'!$A$3:$T$984,'R_E_P allocation'!O$984,0)</f>
        <v>9210942.3954024687</v>
      </c>
      <c r="S330" s="166">
        <f>VLOOKUP($D330,'R_E_P allocation'!$A$3:$T$984,'R_E_P allocation'!P$984,0)</f>
        <v>141675.21740587836</v>
      </c>
      <c r="T330" s="166">
        <f>VLOOKUP($D330,'R_E_P allocation'!$A$3:$T$984,'R_E_P allocation'!Q$984,0)</f>
        <v>227912.30626163038</v>
      </c>
      <c r="U330" s="166">
        <f>VLOOKUP($D330,'R_E_P allocation'!$A$3:$T$984,'R_E_P allocation'!R$984,0)</f>
        <v>281297.17079138168</v>
      </c>
      <c r="V330" s="166">
        <f>VLOOKUP($D330,'R_E_P allocation'!$A$3:$T$984,'R_E_P allocation'!S$984,0)</f>
        <v>-28745.69628525068</v>
      </c>
      <c r="W330" s="166">
        <f>VLOOKUP($D330,'R_E_P allocation'!$A$3:$T$984,'R_E_P allocation'!T$984,0)</f>
        <v>219699.25018013021</v>
      </c>
      <c r="X330" s="163">
        <v>110387</v>
      </c>
      <c r="Y330" s="162" t="s">
        <v>142</v>
      </c>
      <c r="Z330" s="162" t="s">
        <v>142</v>
      </c>
      <c r="AA330" s="162" t="s">
        <v>505</v>
      </c>
    </row>
    <row r="331" spans="1:27" ht="16.5" thickTop="1" thickBot="1">
      <c r="A331" s="161">
        <v>330</v>
      </c>
      <c r="B331" s="162" t="s">
        <v>7</v>
      </c>
      <c r="C331" s="163">
        <v>11</v>
      </c>
      <c r="D331" s="162" t="s">
        <v>506</v>
      </c>
      <c r="E331" s="162" t="str">
        <f>VLOOKUP(Table12[[#This Row],[BRANCH NAME]],'Branch Address-2'!$B$2:$D$981,2,0)</f>
        <v>Jagannath University, Kotwali, Dhaka</v>
      </c>
      <c r="F331" s="162" t="str">
        <f>VLOOKUP(Table12[[#This Row],[BRANCH NAME]],'Branch Address-2'!$B$2:$D$981,3,0)</f>
        <v>23.7086446228828, 90.41150397145981</v>
      </c>
      <c r="G331" s="164">
        <f>VLOOKUP(FINAL_DATASET!$D331,'R_E_P allocation'!$A$3:$D$983,4,0)</f>
        <v>27221.040000000001</v>
      </c>
      <c r="H331" s="165">
        <f>VLOOKUP(FINAL_DATASET!$D331,'R_E_P allocation'!$A$3:$E$983,5,0)</f>
        <v>7.4693541528604134E-4</v>
      </c>
      <c r="I331" s="166">
        <f>VLOOKUP(FINAL_DATASET!$D331,'R_E_P allocation'!$A$3:$F$983,6,0)</f>
        <v>15479733.44366638</v>
      </c>
      <c r="J331" s="166">
        <f>VLOOKUP(FINAL_DATASET!$D331,'R_E_P allocation'!$A$3:$G$983,7,0)</f>
        <v>13036583.918165257</v>
      </c>
      <c r="K331" s="166">
        <f>VLOOKUP(FINAL_DATASET!$D331,'R_E_P allocation'!$A$3:$T$984,8,0)</f>
        <v>12897196.623524942</v>
      </c>
      <c r="L331" s="166">
        <f>VLOOKUP(FINAL_DATASET!$D331,'R_E_P allocation'!$A$3:$T$984,9,0)</f>
        <v>10763796.64166897</v>
      </c>
      <c r="M331" s="166">
        <f>VLOOKUP($D331,'R_E_P allocation'!$A$3:$T$984,'R_E_P allocation'!J$984,0)</f>
        <v>10426944.012954868</v>
      </c>
      <c r="N331" s="166">
        <f>VLOOKUP($D331,'R_E_P allocation'!$A$3:$T$984,'R_E_P allocation'!K$984,0)</f>
        <v>12159605.522719929</v>
      </c>
      <c r="O331" s="166">
        <f>VLOOKUP($D331,'R_E_P allocation'!$A$3:$T$984,'R_E_P allocation'!L$984,0)</f>
        <v>10709590.471531069</v>
      </c>
      <c r="P331" s="166">
        <f>VLOOKUP($D331,'R_E_P allocation'!$A$3:$T$984,'R_E_P allocation'!M$984,0)</f>
        <v>11642710.971762083</v>
      </c>
      <c r="Q331" s="166">
        <f>VLOOKUP($D331,'R_E_P allocation'!$A$3:$T$984,'R_E_P allocation'!N$984,0)</f>
        <v>9482207.9048371613</v>
      </c>
      <c r="R331" s="166">
        <f>VLOOKUP($D331,'R_E_P allocation'!$A$3:$T$984,'R_E_P allocation'!O$984,0)</f>
        <v>8684602.8299508989</v>
      </c>
      <c r="S331" s="166">
        <f>VLOOKUP($D331,'R_E_P allocation'!$A$3:$T$984,'R_E_P allocation'!P$984,0)</f>
        <v>133579.49069697101</v>
      </c>
      <c r="T331" s="166">
        <f>VLOOKUP($D331,'R_E_P allocation'!$A$3:$T$984,'R_E_P allocation'!Q$984,0)</f>
        <v>214888.74590382294</v>
      </c>
      <c r="U331" s="166">
        <f>VLOOKUP($D331,'R_E_P allocation'!$A$3:$T$984,'R_E_P allocation'!R$984,0)</f>
        <v>265223.04674615985</v>
      </c>
      <c r="V331" s="166">
        <f>VLOOKUP($D331,'R_E_P allocation'!$A$3:$T$984,'R_E_P allocation'!S$984,0)</f>
        <v>-27103.085068950641</v>
      </c>
      <c r="W331" s="166">
        <f>VLOOKUP($D331,'R_E_P allocation'!$A$3:$T$984,'R_E_P allocation'!T$984,0)</f>
        <v>207145.00731269422</v>
      </c>
      <c r="X331" s="163">
        <v>110388</v>
      </c>
      <c r="Y331" s="162" t="s">
        <v>142</v>
      </c>
      <c r="Z331" s="162" t="s">
        <v>142</v>
      </c>
      <c r="AA331" s="162" t="s">
        <v>505</v>
      </c>
    </row>
    <row r="332" spans="1:27" ht="16.5" thickTop="1" thickBot="1">
      <c r="A332" s="161">
        <v>331</v>
      </c>
      <c r="B332" s="162" t="s">
        <v>7</v>
      </c>
      <c r="C332" s="163">
        <v>11</v>
      </c>
      <c r="D332" s="162" t="s">
        <v>507</v>
      </c>
      <c r="E332" s="162" t="str">
        <f>VLOOKUP(Table12[[#This Row],[BRANCH NAME]],'Branch Address-2'!$B$2:$D$981,2,0)</f>
        <v>Savar, Dhaka</v>
      </c>
      <c r="F332" s="162" t="str">
        <f>VLOOKUP(Table12[[#This Row],[BRANCH NAME]],'Branch Address-2'!$B$2:$D$981,3,0)</f>
        <v>23.88217627313548, 90.2680759525473</v>
      </c>
      <c r="G332" s="164">
        <f>VLOOKUP(FINAL_DATASET!$D332,'R_E_P allocation'!$A$3:$D$983,4,0)</f>
        <v>457350.3</v>
      </c>
      <c r="H332" s="165">
        <f>VLOOKUP(FINAL_DATASET!$D332,'R_E_P allocation'!$A$3:$E$983,5,0)</f>
        <v>1.2549525523701357E-2</v>
      </c>
      <c r="I332" s="166">
        <f>VLOOKUP(FINAL_DATASET!$D332,'R_E_P allocation'!$A$3:$F$983,6,0)</f>
        <v>260080464.75743955</v>
      </c>
      <c r="J332" s="166">
        <f>VLOOKUP(FINAL_DATASET!$D332,'R_E_P allocation'!$A$3:$G$983,7,0)</f>
        <v>219032247.33324134</v>
      </c>
      <c r="K332" s="166">
        <f>VLOOKUP(FINAL_DATASET!$D332,'R_E_P allocation'!$A$3:$T$984,8,0)</f>
        <v>216690352.20285922</v>
      </c>
      <c r="L332" s="166">
        <f>VLOOKUP(FINAL_DATASET!$D332,'R_E_P allocation'!$A$3:$T$984,9,0)</f>
        <v>180846346.17951024</v>
      </c>
      <c r="M332" s="166">
        <f>VLOOKUP($D332,'R_E_P allocation'!$A$3:$T$984,'R_E_P allocation'!J$984,0)</f>
        <v>175186766.28108671</v>
      </c>
      <c r="N332" s="166">
        <f>VLOOKUP($D332,'R_E_P allocation'!$A$3:$T$984,'R_E_P allocation'!K$984,0)</f>
        <v>204297823.80458704</v>
      </c>
      <c r="O332" s="166">
        <f>VLOOKUP($D332,'R_E_P allocation'!$A$3:$T$984,'R_E_P allocation'!L$984,0)</f>
        <v>179935609.18436164</v>
      </c>
      <c r="P332" s="166">
        <f>VLOOKUP($D332,'R_E_P allocation'!$A$3:$T$984,'R_E_P allocation'!M$984,0)</f>
        <v>195613296.0294199</v>
      </c>
      <c r="Q332" s="166">
        <f>VLOOKUP($D332,'R_E_P allocation'!$A$3:$T$984,'R_E_P allocation'!N$984,0)</f>
        <v>159313921.50849664</v>
      </c>
      <c r="R332" s="166">
        <f>VLOOKUP($D332,'R_E_P allocation'!$A$3:$T$984,'R_E_P allocation'!O$984,0)</f>
        <v>145913077.15130988</v>
      </c>
      <c r="S332" s="166">
        <f>VLOOKUP($D332,'R_E_P allocation'!$A$3:$T$984,'R_E_P allocation'!P$984,0)</f>
        <v>2244316.1666162242</v>
      </c>
      <c r="T332" s="166">
        <f>VLOOKUP($D332,'R_E_P allocation'!$A$3:$T$984,'R_E_P allocation'!Q$984,0)</f>
        <v>3610421.6593391434</v>
      </c>
      <c r="U332" s="166">
        <f>VLOOKUP($D332,'R_E_P allocation'!$A$3:$T$984,'R_E_P allocation'!R$984,0)</f>
        <v>4456106.0119771408</v>
      </c>
      <c r="V332" s="166">
        <f>VLOOKUP($D332,'R_E_P allocation'!$A$3:$T$984,'R_E_P allocation'!S$984,0)</f>
        <v>-455368.49757430638</v>
      </c>
      <c r="W332" s="166">
        <f>VLOOKUP($D332,'R_E_P allocation'!$A$3:$T$984,'R_E_P allocation'!T$984,0)</f>
        <v>3480316.3743179133</v>
      </c>
      <c r="X332" s="163">
        <v>110389</v>
      </c>
      <c r="Y332" s="162" t="s">
        <v>142</v>
      </c>
      <c r="Z332" s="162" t="s">
        <v>142</v>
      </c>
      <c r="AA332" s="162" t="s">
        <v>508</v>
      </c>
    </row>
    <row r="333" spans="1:27" ht="16.5" thickTop="1" thickBot="1">
      <c r="A333" s="161">
        <v>332</v>
      </c>
      <c r="B333" s="162" t="s">
        <v>7</v>
      </c>
      <c r="C333" s="163">
        <v>11</v>
      </c>
      <c r="D333" s="162" t="s">
        <v>509</v>
      </c>
      <c r="E333" s="162" t="str">
        <f>VLOOKUP(Table12[[#This Row],[BRANCH NAME]],'Branch Address-2'!$B$2:$D$981,2,0)</f>
        <v>Jatrabari, Dhaka 1204</v>
      </c>
      <c r="F333" s="162" t="str">
        <f>VLOOKUP(Table12[[#This Row],[BRANCH NAME]],'Branch Address-2'!$B$2:$D$981,3,0)</f>
        <v>23.709970237070017, 90.43296485386486</v>
      </c>
      <c r="G333" s="164">
        <f>VLOOKUP(FINAL_DATASET!$D333,'R_E_P allocation'!$A$3:$D$983,4,0)</f>
        <v>492166</v>
      </c>
      <c r="H333" s="165">
        <f>VLOOKUP(FINAL_DATASET!$D333,'R_E_P allocation'!$A$3:$E$983,5,0)</f>
        <v>1.3504855641065508E-2</v>
      </c>
      <c r="I333" s="166">
        <f>VLOOKUP(FINAL_DATASET!$D333,'R_E_P allocation'!$A$3:$F$983,6,0)</f>
        <v>279879038.05422235</v>
      </c>
      <c r="J333" s="166">
        <f>VLOOKUP(FINAL_DATASET!$D333,'R_E_P allocation'!$A$3:$G$983,7,0)</f>
        <v>235706033.29879102</v>
      </c>
      <c r="K333" s="166">
        <f>VLOOKUP(FINAL_DATASET!$D333,'R_E_P allocation'!$A$3:$T$984,8,0)</f>
        <v>233185861.87058896</v>
      </c>
      <c r="L333" s="166">
        <f>VLOOKUP(FINAL_DATASET!$D333,'R_E_P allocation'!$A$3:$T$984,9,0)</f>
        <v>194613238.06671786</v>
      </c>
      <c r="M333" s="166">
        <f>VLOOKUP($D333,'R_E_P allocation'!$A$3:$T$984,'R_E_P allocation'!J$984,0)</f>
        <v>188522823.78189611</v>
      </c>
      <c r="N333" s="166">
        <f>VLOOKUP($D333,'R_E_P allocation'!$A$3:$T$984,'R_E_P allocation'!K$984,0)</f>
        <v>219849954.72968617</v>
      </c>
      <c r="O333" s="166">
        <f>VLOOKUP($D333,'R_E_P allocation'!$A$3:$T$984,'R_E_P allocation'!L$984,0)</f>
        <v>193633171.40019485</v>
      </c>
      <c r="P333" s="166">
        <f>VLOOKUP($D333,'R_E_P allocation'!$A$3:$T$984,'R_E_P allocation'!M$984,0)</f>
        <v>210504319.01677004</v>
      </c>
      <c r="Q333" s="166">
        <f>VLOOKUP($D333,'R_E_P allocation'!$A$3:$T$984,'R_E_P allocation'!N$984,0)</f>
        <v>171441661.87963745</v>
      </c>
      <c r="R333" s="166">
        <f>VLOOKUP($D333,'R_E_P allocation'!$A$3:$T$984,'R_E_P allocation'!O$984,0)</f>
        <v>157020680.92936987</v>
      </c>
      <c r="S333" s="166">
        <f>VLOOKUP($D333,'R_E_P allocation'!$A$3:$T$984,'R_E_P allocation'!P$984,0)</f>
        <v>2415164.2853603479</v>
      </c>
      <c r="T333" s="166">
        <f>VLOOKUP($D333,'R_E_P allocation'!$A$3:$T$984,'R_E_P allocation'!Q$984,0)</f>
        <v>3885264.285144907</v>
      </c>
      <c r="U333" s="166">
        <f>VLOOKUP($D333,'R_E_P allocation'!$A$3:$T$984,'R_E_P allocation'!R$984,0)</f>
        <v>4795326.1897734441</v>
      </c>
      <c r="V333" s="166">
        <f>VLOOKUP($D333,'R_E_P allocation'!$A$3:$T$984,'R_E_P allocation'!S$984,0)</f>
        <v>-490033.33326151985</v>
      </c>
      <c r="W333" s="166">
        <f>VLOOKUP($D333,'R_E_P allocation'!$A$3:$T$984,'R_E_P allocation'!T$984,0)</f>
        <v>3745254.7613559016</v>
      </c>
      <c r="X333" s="163">
        <v>110390</v>
      </c>
      <c r="Y333" s="162" t="s">
        <v>142</v>
      </c>
      <c r="Z333" s="162" t="s">
        <v>142</v>
      </c>
      <c r="AA333" s="162" t="s">
        <v>509</v>
      </c>
    </row>
    <row r="334" spans="1:27" ht="16.5" thickTop="1" thickBot="1">
      <c r="A334" s="161">
        <v>333</v>
      </c>
      <c r="B334" s="162" t="s">
        <v>7</v>
      </c>
      <c r="C334" s="163">
        <v>11</v>
      </c>
      <c r="D334" s="162" t="s">
        <v>510</v>
      </c>
      <c r="E334" s="162" t="str">
        <f>VLOOKUP(Table12[[#This Row],[BRANCH NAME]],'Branch Address-2'!$B$2:$D$981,2,0)</f>
        <v>2012 Joypara Main Road, Dohar, Dhaka</v>
      </c>
      <c r="F334" s="162" t="str">
        <f>VLOOKUP(Table12[[#This Row],[BRANCH NAME]],'Branch Address-2'!$B$2:$D$981,3,0)</f>
        <v>23.6177094032332, 90.1211608832316</v>
      </c>
      <c r="G334" s="164">
        <f>VLOOKUP(FINAL_DATASET!$D334,'R_E_P allocation'!$A$3:$D$983,4,0)</f>
        <v>74724.87</v>
      </c>
      <c r="H334" s="165">
        <f>VLOOKUP(FINAL_DATASET!$D334,'R_E_P allocation'!$A$3:$E$983,5,0)</f>
        <v>2.050423194912665E-3</v>
      </c>
      <c r="I334" s="166">
        <f>VLOOKUP(FINAL_DATASET!$D334,'R_E_P allocation'!$A$3:$F$983,6,0)</f>
        <v>42493639.817311265</v>
      </c>
      <c r="J334" s="166">
        <f>VLOOKUP(FINAL_DATASET!$D334,'R_E_P allocation'!$A$3:$G$983,7,0)</f>
        <v>35786914.773608558</v>
      </c>
      <c r="K334" s="166">
        <f>VLOOKUP(FINAL_DATASET!$D334,'R_E_P allocation'!$A$3:$T$984,8,0)</f>
        <v>35404280.698215067</v>
      </c>
      <c r="L334" s="166">
        <f>VLOOKUP(FINAL_DATASET!$D334,'R_E_P allocation'!$A$3:$T$984,9,0)</f>
        <v>29547853.599831246</v>
      </c>
      <c r="M334" s="166">
        <f>VLOOKUP($D334,'R_E_P allocation'!$A$3:$T$984,'R_E_P allocation'!J$984,0)</f>
        <v>28623154.584296957</v>
      </c>
      <c r="N334" s="166">
        <f>VLOOKUP($D334,'R_E_P allocation'!$A$3:$T$984,'R_E_P allocation'!K$984,0)</f>
        <v>33379508.715924472</v>
      </c>
      <c r="O334" s="166">
        <f>VLOOKUP($D334,'R_E_P allocation'!$A$3:$T$984,'R_E_P allocation'!L$984,0)</f>
        <v>29399051.459400441</v>
      </c>
      <c r="P334" s="166">
        <f>VLOOKUP($D334,'R_E_P allocation'!$A$3:$T$984,'R_E_P allocation'!M$984,0)</f>
        <v>31960574.019673582</v>
      </c>
      <c r="Q334" s="166">
        <f>VLOOKUP($D334,'R_E_P allocation'!$A$3:$T$984,'R_E_P allocation'!N$984,0)</f>
        <v>26029745.85107436</v>
      </c>
      <c r="R334" s="166">
        <f>VLOOKUP($D334,'R_E_P allocation'!$A$3:$T$984,'R_E_P allocation'!O$984,0)</f>
        <v>23840228.641878232</v>
      </c>
      <c r="S334" s="166">
        <f>VLOOKUP($D334,'R_E_P allocation'!$A$3:$T$984,'R_E_P allocation'!P$984,0)</f>
        <v>366690.98891876906</v>
      </c>
      <c r="T334" s="166">
        <f>VLOOKUP($D334,'R_E_P allocation'!$A$3:$T$984,'R_E_P allocation'!Q$984,0)</f>
        <v>589894.19956497627</v>
      </c>
      <c r="U334" s="166">
        <f>VLOOKUP($D334,'R_E_P allocation'!$A$3:$T$984,'R_E_P allocation'!R$984,0)</f>
        <v>728067.61567929504</v>
      </c>
      <c r="V334" s="166">
        <f>VLOOKUP($D334,'R_E_P allocation'!$A$3:$T$984,'R_E_P allocation'!S$984,0)</f>
        <v>-74401.070215402418</v>
      </c>
      <c r="W334" s="166">
        <f>VLOOKUP($D334,'R_E_P allocation'!$A$3:$T$984,'R_E_P allocation'!T$984,0)</f>
        <v>568636.75093200419</v>
      </c>
      <c r="X334" s="163">
        <v>110391</v>
      </c>
      <c r="Y334" s="162" t="s">
        <v>142</v>
      </c>
      <c r="Z334" s="162" t="s">
        <v>142</v>
      </c>
      <c r="AA334" s="162" t="s">
        <v>473</v>
      </c>
    </row>
    <row r="335" spans="1:27" ht="16.5" thickTop="1" thickBot="1">
      <c r="A335" s="161">
        <v>334</v>
      </c>
      <c r="B335" s="162" t="s">
        <v>7</v>
      </c>
      <c r="C335" s="163">
        <v>11</v>
      </c>
      <c r="D335" s="162" t="s">
        <v>511</v>
      </c>
      <c r="E335" s="162" t="str">
        <f>VLOOKUP(Table12[[#This Row],[BRANCH NAME]],'Branch Address-2'!$B$2:$D$981,2,0)</f>
        <v>Dhaka Narayanpur Road, Kadamtali, Shyampur, Dhaka</v>
      </c>
      <c r="F335" s="162" t="str">
        <f>VLOOKUP(Table12[[#This Row],[BRANCH NAME]],'Branch Address-2'!$B$2:$D$981,3,0)</f>
        <v>24.11683155833056, 90.91146968525194</v>
      </c>
      <c r="G335" s="164">
        <f>VLOOKUP(FINAL_DATASET!$D335,'R_E_P allocation'!$A$3:$D$983,4,0)</f>
        <v>36079.89</v>
      </c>
      <c r="H335" s="165">
        <f>VLOOKUP(FINAL_DATASET!$D335,'R_E_P allocation'!$A$3:$E$983,5,0)</f>
        <v>9.9001903015552258E-4</v>
      </c>
      <c r="I335" s="166">
        <f>VLOOKUP(FINAL_DATASET!$D335,'R_E_P allocation'!$A$3:$F$983,6,0)</f>
        <v>20517477.652463101</v>
      </c>
      <c r="J335" s="166">
        <f>VLOOKUP(FINAL_DATASET!$D335,'R_E_P allocation'!$A$3:$G$983,7,0)</f>
        <v>17279226.427174401</v>
      </c>
      <c r="K335" s="166">
        <f>VLOOKUP(FINAL_DATASET!$D335,'R_E_P allocation'!$A$3:$T$984,8,0)</f>
        <v>17094476.753465381</v>
      </c>
      <c r="L335" s="166">
        <f>VLOOKUP(FINAL_DATASET!$D335,'R_E_P allocation'!$A$3:$T$984,9,0)</f>
        <v>14266780.358641176</v>
      </c>
      <c r="M335" s="166">
        <f>VLOOKUP($D335,'R_E_P allocation'!$A$3:$T$984,'R_E_P allocation'!J$984,0)</f>
        <v>13820301.980511038</v>
      </c>
      <c r="N335" s="166">
        <f>VLOOKUP($D335,'R_E_P allocation'!$A$3:$T$984,'R_E_P allocation'!K$984,0)</f>
        <v>16116843.063421803</v>
      </c>
      <c r="O335" s="166">
        <f>VLOOKUP($D335,'R_E_P allocation'!$A$3:$T$984,'R_E_P allocation'!L$984,0)</f>
        <v>14194933.263309889</v>
      </c>
      <c r="P335" s="166">
        <f>VLOOKUP($D335,'R_E_P allocation'!$A$3:$T$984,'R_E_P allocation'!M$984,0)</f>
        <v>15431729.690084178</v>
      </c>
      <c r="Q335" s="166">
        <f>VLOOKUP($D335,'R_E_P allocation'!$A$3:$T$984,'R_E_P allocation'!N$984,0)</f>
        <v>12568109.74759433</v>
      </c>
      <c r="R335" s="166">
        <f>VLOOKUP($D335,'R_E_P allocation'!$A$3:$T$984,'R_E_P allocation'!O$984,0)</f>
        <v>11510931.059148258</v>
      </c>
      <c r="S335" s="166">
        <f>VLOOKUP($D335,'R_E_P allocation'!$A$3:$T$984,'R_E_P allocation'!P$984,0)</f>
        <v>177051.77063781314</v>
      </c>
      <c r="T335" s="166">
        <f>VLOOKUP($D335,'R_E_P allocation'!$A$3:$T$984,'R_E_P allocation'!Q$984,0)</f>
        <v>284822.41363474284</v>
      </c>
      <c r="U335" s="166">
        <f>VLOOKUP($D335,'R_E_P allocation'!$A$3:$T$984,'R_E_P allocation'!R$984,0)</f>
        <v>351537.57358522317</v>
      </c>
      <c r="V335" s="166">
        <f>VLOOKUP($D335,'R_E_P allocation'!$A$3:$T$984,'R_E_P allocation'!S$984,0)</f>
        <v>-35923.547665643244</v>
      </c>
      <c r="W335" s="166">
        <f>VLOOKUP($D335,'R_E_P allocation'!$A$3:$T$984,'R_E_P allocation'!T$984,0)</f>
        <v>274558.54287313053</v>
      </c>
      <c r="X335" s="163">
        <v>110392</v>
      </c>
      <c r="Y335" s="162" t="s">
        <v>142</v>
      </c>
      <c r="Z335" s="162" t="s">
        <v>142</v>
      </c>
      <c r="AA335" s="162" t="s">
        <v>491</v>
      </c>
    </row>
    <row r="336" spans="1:27" ht="16.5" thickTop="1" thickBot="1">
      <c r="A336" s="161">
        <v>335</v>
      </c>
      <c r="B336" s="162" t="s">
        <v>7</v>
      </c>
      <c r="C336" s="163">
        <v>11</v>
      </c>
      <c r="D336" s="162" t="s">
        <v>512</v>
      </c>
      <c r="E336" s="162" t="str">
        <f>VLOOKUP(Table12[[#This Row],[BRANCH NAME]],'Branch Address-2'!$B$2:$D$981,2,0)</f>
        <v>Kurmitola, Dhaka</v>
      </c>
      <c r="F336" s="162" t="str">
        <f>VLOOKUP(Table12[[#This Row],[BRANCH NAME]],'Branch Address-2'!$B$2:$D$981,3,0)</f>
        <v>23.84969032566426, 90.40450380037983</v>
      </c>
      <c r="G336" s="164">
        <f>VLOOKUP(FINAL_DATASET!$D336,'R_E_P allocation'!$A$3:$D$983,4,0)</f>
        <v>52858.8</v>
      </c>
      <c r="H336" s="165">
        <f>VLOOKUP(FINAL_DATASET!$D336,'R_E_P allocation'!$A$3:$E$983,5,0)</f>
        <v>1.4504262044918858E-3</v>
      </c>
      <c r="I336" s="166">
        <f>VLOOKUP(FINAL_DATASET!$D336,'R_E_P allocation'!$A$3:$F$983,6,0)</f>
        <v>30059106.270446409</v>
      </c>
      <c r="J336" s="166">
        <f>VLOOKUP(FINAL_DATASET!$D336,'R_E_P allocation'!$A$3:$G$983,7,0)</f>
        <v>25314910.158227377</v>
      </c>
      <c r="K336" s="166">
        <f>VLOOKUP(FINAL_DATASET!$D336,'R_E_P allocation'!$A$3:$T$984,8,0)</f>
        <v>25044242.868148323</v>
      </c>
      <c r="L336" s="166">
        <f>VLOOKUP(FINAL_DATASET!$D336,'R_E_P allocation'!$A$3:$T$984,9,0)</f>
        <v>20901529.622771639</v>
      </c>
      <c r="M336" s="166">
        <f>VLOOKUP($D336,'R_E_P allocation'!$A$3:$T$984,'R_E_P allocation'!J$984,0)</f>
        <v>20247417.005080584</v>
      </c>
      <c r="N336" s="166">
        <f>VLOOKUP($D336,'R_E_P allocation'!$A$3:$T$984,'R_E_P allocation'!K$984,0)</f>
        <v>23611961.791479979</v>
      </c>
      <c r="O336" s="166">
        <f>VLOOKUP($D336,'R_E_P allocation'!$A$3:$T$984,'R_E_P allocation'!L$984,0)</f>
        <v>20796270.121074229</v>
      </c>
      <c r="P336" s="166">
        <f>VLOOKUP($D336,'R_E_P allocation'!$A$3:$T$984,'R_E_P allocation'!M$984,0)</f>
        <v>22608237.257436808</v>
      </c>
      <c r="Q336" s="166">
        <f>VLOOKUP($D336,'R_E_P allocation'!$A$3:$T$984,'R_E_P allocation'!N$984,0)</f>
        <v>18412894.261211421</v>
      </c>
      <c r="R336" s="166">
        <f>VLOOKUP($D336,'R_E_P allocation'!$A$3:$T$984,'R_E_P allocation'!O$984,0)</f>
        <v>16864075.879092369</v>
      </c>
      <c r="S336" s="166">
        <f>VLOOKUP($D336,'R_E_P allocation'!$A$3:$T$984,'R_E_P allocation'!P$984,0)</f>
        <v>259389.48632576317</v>
      </c>
      <c r="T336" s="166">
        <f>VLOOKUP($D336,'R_E_P allocation'!$A$3:$T$984,'R_E_P allocation'!Q$984,0)</f>
        <v>417278.73887187982</v>
      </c>
      <c r="U336" s="166">
        <f>VLOOKUP($D336,'R_E_P allocation'!$A$3:$T$984,'R_E_P allocation'!R$984,0)</f>
        <v>515019.70473376161</v>
      </c>
      <c r="V336" s="166">
        <f>VLOOKUP($D336,'R_E_P allocation'!$A$3:$T$984,'R_E_P allocation'!S$984,0)</f>
        <v>-52629.750848705567</v>
      </c>
      <c r="W336" s="166">
        <f>VLOOKUP($D336,'R_E_P allocation'!$A$3:$T$984,'R_E_P allocation'!T$984,0)</f>
        <v>402241.66720082116</v>
      </c>
      <c r="X336" s="163">
        <v>110394</v>
      </c>
      <c r="Y336" s="162" t="s">
        <v>142</v>
      </c>
      <c r="Z336" s="162" t="s">
        <v>142</v>
      </c>
      <c r="AA336" s="162" t="s">
        <v>475</v>
      </c>
    </row>
    <row r="337" spans="1:27" ht="16.5" thickTop="1" thickBot="1">
      <c r="A337" s="161">
        <v>336</v>
      </c>
      <c r="B337" s="162" t="s">
        <v>7</v>
      </c>
      <c r="C337" s="163">
        <v>11</v>
      </c>
      <c r="D337" s="162" t="s">
        <v>513</v>
      </c>
      <c r="E337" s="162" t="str">
        <f>VLOOKUP(Table12[[#This Row],[BRANCH NAME]],'Branch Address-2'!$B$2:$D$981,2,0)</f>
        <v>18 Bangabandhu Avenue, Ramna, Dhaka 1000</v>
      </c>
      <c r="F337" s="162" t="str">
        <f>VLOOKUP(Table12[[#This Row],[BRANCH NAME]],'Branch Address-2'!$B$2:$D$981,3,0)</f>
        <v>23.726481868087852, 90.41179448499243</v>
      </c>
      <c r="G337" s="164">
        <f>VLOOKUP(FINAL_DATASET!$D337,'R_E_P allocation'!$A$3:$D$983,4,0)</f>
        <v>36078.480000000003</v>
      </c>
      <c r="H337" s="165">
        <f>VLOOKUP(FINAL_DATASET!$D337,'R_E_P allocation'!$A$3:$E$983,5,0)</f>
        <v>9.8998034026948046E-4</v>
      </c>
      <c r="I337" s="166">
        <f>VLOOKUP(FINAL_DATASET!$D337,'R_E_P allocation'!$A$3:$F$983,6,0)</f>
        <v>20516675.830631331</v>
      </c>
      <c r="J337" s="166">
        <f>VLOOKUP(FINAL_DATASET!$D337,'R_E_P allocation'!$A$3:$G$983,7,0)</f>
        <v>17278551.156011928</v>
      </c>
      <c r="K337" s="166">
        <f>VLOOKUP(FINAL_DATASET!$D337,'R_E_P allocation'!$A$3:$T$984,8,0)</f>
        <v>17093808.702309396</v>
      </c>
      <c r="L337" s="166">
        <f>VLOOKUP(FINAL_DATASET!$D337,'R_E_P allocation'!$A$3:$T$984,9,0)</f>
        <v>14266222.813695623</v>
      </c>
      <c r="M337" s="166">
        <f>VLOOKUP($D337,'R_E_P allocation'!$A$3:$T$984,'R_E_P allocation'!J$984,0)</f>
        <v>13819761.8839145</v>
      </c>
      <c r="N337" s="166">
        <f>VLOOKUP($D337,'R_E_P allocation'!$A$3:$T$984,'R_E_P allocation'!K$984,0)</f>
        <v>16116213.218133492</v>
      </c>
      <c r="O337" s="166">
        <f>VLOOKUP($D337,'R_E_P allocation'!$A$3:$T$984,'R_E_P allocation'!L$984,0)</f>
        <v>14194378.526144639</v>
      </c>
      <c r="P337" s="166">
        <f>VLOOKUP($D337,'R_E_P allocation'!$A$3:$T$984,'R_E_P allocation'!M$984,0)</f>
        <v>15431126.618986597</v>
      </c>
      <c r="Q337" s="166">
        <f>VLOOKUP($D337,'R_E_P allocation'!$A$3:$T$984,'R_E_P allocation'!N$984,0)</f>
        <v>12567618.586597333</v>
      </c>
      <c r="R337" s="166">
        <f>VLOOKUP($D337,'R_E_P allocation'!$A$3:$T$984,'R_E_P allocation'!O$984,0)</f>
        <v>11510481.212632835</v>
      </c>
      <c r="S337" s="166">
        <f>VLOOKUP($D337,'R_E_P allocation'!$A$3:$T$984,'R_E_P allocation'!P$984,0)</f>
        <v>177044.85146492769</v>
      </c>
      <c r="T337" s="166">
        <f>VLOOKUP($D337,'R_E_P allocation'!$A$3:$T$984,'R_E_P allocation'!Q$984,0)</f>
        <v>284811.28279140539</v>
      </c>
      <c r="U337" s="166">
        <f>VLOOKUP($D337,'R_E_P allocation'!$A$3:$T$984,'R_E_P allocation'!R$984,0)</f>
        <v>351523.8355173202</v>
      </c>
      <c r="V337" s="166">
        <f>VLOOKUP($D337,'R_E_P allocation'!$A$3:$T$984,'R_E_P allocation'!S$984,0)</f>
        <v>-35922.143775492572</v>
      </c>
      <c r="W337" s="166">
        <f>VLOOKUP($D337,'R_E_P allocation'!$A$3:$T$984,'R_E_P allocation'!T$984,0)</f>
        <v>274547.81314126472</v>
      </c>
      <c r="X337" s="163">
        <v>110395</v>
      </c>
      <c r="Y337" s="162" t="s">
        <v>142</v>
      </c>
      <c r="Z337" s="162" t="s">
        <v>142</v>
      </c>
      <c r="AA337" s="162" t="s">
        <v>489</v>
      </c>
    </row>
    <row r="338" spans="1:27" ht="16.5" thickTop="1" thickBot="1">
      <c r="A338" s="161">
        <v>337</v>
      </c>
      <c r="B338" s="162" t="s">
        <v>7</v>
      </c>
      <c r="C338" s="163">
        <v>11</v>
      </c>
      <c r="D338" s="162" t="s">
        <v>514</v>
      </c>
      <c r="E338" s="162" t="str">
        <f>VLOOKUP(Table12[[#This Row],[BRANCH NAME]],'Branch Address-2'!$B$2:$D$981,2,0)</f>
        <v>Chittagoan Road, Sarulia, Demra, Dhaka 1361</v>
      </c>
      <c r="F338" s="162" t="str">
        <f>VLOOKUP(Table12[[#This Row],[BRANCH NAME]],'Branch Address-2'!$B$2:$D$981,3,0)</f>
        <v>23.71121707234704, 90.4702153543973</v>
      </c>
      <c r="G338" s="164">
        <f>VLOOKUP(FINAL_DATASET!$D338,'R_E_P allocation'!$A$3:$D$983,4,0)</f>
        <v>125312</v>
      </c>
      <c r="H338" s="165">
        <f>VLOOKUP(FINAL_DATASET!$D338,'R_E_P allocation'!$A$3:$E$983,5,0)</f>
        <v>3.4385156026487014E-3</v>
      </c>
      <c r="I338" s="166">
        <f>VLOOKUP(FINAL_DATASET!$D338,'R_E_P allocation'!$A$3:$F$983,6,0)</f>
        <v>71260920.129896626</v>
      </c>
      <c r="J338" s="166">
        <f>VLOOKUP(FINAL_DATASET!$D338,'R_E_P allocation'!$A$3:$G$983,7,0)</f>
        <v>60013886.46257177</v>
      </c>
      <c r="K338" s="166">
        <f>VLOOKUP(FINAL_DATASET!$D338,'R_E_P allocation'!$A$3:$T$984,8,0)</f>
        <v>59372217.346844845</v>
      </c>
      <c r="L338" s="166">
        <f>VLOOKUP(FINAL_DATASET!$D338,'R_E_P allocation'!$A$3:$T$984,9,0)</f>
        <v>49551115.047802061</v>
      </c>
      <c r="M338" s="166">
        <f>VLOOKUP($D338,'R_E_P allocation'!$A$3:$T$984,'R_E_P allocation'!J$984,0)</f>
        <v>48000414.684795305</v>
      </c>
      <c r="N338" s="166">
        <f>VLOOKUP($D338,'R_E_P allocation'!$A$3:$T$984,'R_E_P allocation'!K$984,0)</f>
        <v>55976718.276123159</v>
      </c>
      <c r="O338" s="166">
        <f>VLOOKUP($D338,'R_E_P allocation'!$A$3:$T$984,'R_E_P allocation'!L$984,0)</f>
        <v>49301577.058352701</v>
      </c>
      <c r="P338" s="166">
        <f>VLOOKUP($D338,'R_E_P allocation'!$A$3:$T$984,'R_E_P allocation'!M$984,0)</f>
        <v>53597195.305302449</v>
      </c>
      <c r="Q338" s="166">
        <f>VLOOKUP($D338,'R_E_P allocation'!$A$3:$T$984,'R_E_P allocation'!N$984,0)</f>
        <v>43651324.011534981</v>
      </c>
      <c r="R338" s="166">
        <f>VLOOKUP($D338,'R_E_P allocation'!$A$3:$T$984,'R_E_P allocation'!O$984,0)</f>
        <v>39979550.738208644</v>
      </c>
      <c r="S338" s="166">
        <f>VLOOKUP($D338,'R_E_P allocation'!$A$3:$T$984,'R_E_P allocation'!P$984,0)</f>
        <v>614932.90257164428</v>
      </c>
      <c r="T338" s="166">
        <f>VLOOKUP($D338,'R_E_P allocation'!$A$3:$T$984,'R_E_P allocation'!Q$984,0)</f>
        <v>989239.88674568851</v>
      </c>
      <c r="U338" s="166">
        <f>VLOOKUP($D338,'R_E_P allocation'!$A$3:$T$984,'R_E_P allocation'!R$984,0)</f>
        <v>1220953.7340915257</v>
      </c>
      <c r="V338" s="166">
        <f>VLOOKUP($D338,'R_E_P allocation'!$A$3:$T$984,'R_E_P allocation'!S$984,0)</f>
        <v>-124768.99472468144</v>
      </c>
      <c r="W338" s="166">
        <f>VLOOKUP($D338,'R_E_P allocation'!$A$3:$T$984,'R_E_P allocation'!T$984,0)</f>
        <v>953591.60253863677</v>
      </c>
      <c r="X338" s="163">
        <v>110396</v>
      </c>
      <c r="Y338" s="162" t="s">
        <v>142</v>
      </c>
      <c r="Z338" s="162" t="s">
        <v>142</v>
      </c>
      <c r="AA338" s="162" t="s">
        <v>515</v>
      </c>
    </row>
    <row r="339" spans="1:27" ht="16.5" thickTop="1" thickBot="1">
      <c r="A339" s="161">
        <v>338</v>
      </c>
      <c r="B339" s="162" t="s">
        <v>7</v>
      </c>
      <c r="C339" s="163">
        <v>11</v>
      </c>
      <c r="D339" s="162" t="s">
        <v>516</v>
      </c>
      <c r="E339" s="162" t="str">
        <f>VLOOKUP(Table12[[#This Row],[BRANCH NAME]],'Branch Address-2'!$B$2:$D$981,2,0)</f>
        <v>Mirpur New Market, Dhaka</v>
      </c>
      <c r="F339" s="162" t="str">
        <f>VLOOKUP(Table12[[#This Row],[BRANCH NAME]],'Branch Address-2'!$B$2:$D$981,3,0)</f>
        <v>23.79837338470673, 90.35354388618607</v>
      </c>
      <c r="G339" s="164">
        <f>VLOOKUP(FINAL_DATASET!$D339,'R_E_P allocation'!$A$3:$D$983,4,0)</f>
        <v>632664</v>
      </c>
      <c r="H339" s="165">
        <f>VLOOKUP(FINAL_DATASET!$D339,'R_E_P allocation'!$A$3:$E$983,5,0)</f>
        <v>1.7360069548280597E-2</v>
      </c>
      <c r="I339" s="166">
        <f>VLOOKUP(FINAL_DATASET!$D339,'R_E_P allocation'!$A$3:$F$983,6,0)</f>
        <v>359775749.9127053</v>
      </c>
      <c r="J339" s="166">
        <f>VLOOKUP(FINAL_DATASET!$D339,'R_E_P allocation'!$A$3:$G$983,7,0)</f>
        <v>302992733.85594761</v>
      </c>
      <c r="K339" s="166">
        <f>VLOOKUP(FINAL_DATASET!$D339,'R_E_P allocation'!$A$3:$T$984,8,0)</f>
        <v>299753132.30595833</v>
      </c>
      <c r="L339" s="166">
        <f>VLOOKUP(FINAL_DATASET!$D339,'R_E_P allocation'!$A$3:$T$984,9,0)</f>
        <v>250169230.80473253</v>
      </c>
      <c r="M339" s="166">
        <f>VLOOKUP($D339,'R_E_P allocation'!$A$3:$T$984,'R_E_P allocation'!J$984,0)</f>
        <v>242340193.72559163</v>
      </c>
      <c r="N339" s="166">
        <f>VLOOKUP($D339,'R_E_P allocation'!$A$3:$T$984,'R_E_P allocation'!K$984,0)</f>
        <v>282610240.77059805</v>
      </c>
      <c r="O339" s="166">
        <f>VLOOKUP($D339,'R_E_P allocation'!$A$3:$T$984,'R_E_P allocation'!L$984,0)</f>
        <v>248909385.75751448</v>
      </c>
      <c r="P339" s="166">
        <f>VLOOKUP($D339,'R_E_P allocation'!$A$3:$T$984,'R_E_P allocation'!M$984,0)</f>
        <v>270596718.35605425</v>
      </c>
      <c r="Q339" s="166">
        <f>VLOOKUP($D339,'R_E_P allocation'!$A$3:$T$984,'R_E_P allocation'!N$984,0)</f>
        <v>220382894.33121943</v>
      </c>
      <c r="R339" s="166">
        <f>VLOOKUP($D339,'R_E_P allocation'!$A$3:$T$984,'R_E_P allocation'!O$984,0)</f>
        <v>201845174.35072488</v>
      </c>
      <c r="S339" s="166">
        <f>VLOOKUP($D339,'R_E_P allocation'!$A$3:$T$984,'R_E_P allocation'!P$984,0)</f>
        <v>3104618.1520731198</v>
      </c>
      <c r="T339" s="166">
        <f>VLOOKUP($D339,'R_E_P allocation'!$A$3:$T$984,'R_E_P allocation'!Q$984,0)</f>
        <v>4994385.722900236</v>
      </c>
      <c r="U339" s="166">
        <f>VLOOKUP($D339,'R_E_P allocation'!$A$3:$T$984,'R_E_P allocation'!R$984,0)</f>
        <v>6164241.8381741652</v>
      </c>
      <c r="V339" s="166">
        <f>VLOOKUP($D339,'R_E_P allocation'!$A$3:$T$984,'R_E_P allocation'!S$984,0)</f>
        <v>-629922.52360903879</v>
      </c>
      <c r="W339" s="166">
        <f>VLOOKUP($D339,'R_E_P allocation'!$A$3:$T$984,'R_E_P allocation'!T$984,0)</f>
        <v>4814407.8590119397</v>
      </c>
      <c r="X339" s="163">
        <v>110397</v>
      </c>
      <c r="Y339" s="162" t="s">
        <v>142</v>
      </c>
      <c r="Z339" s="162" t="s">
        <v>142</v>
      </c>
      <c r="AA339" s="162" t="s">
        <v>516</v>
      </c>
    </row>
    <row r="340" spans="1:27" ht="16.5" thickTop="1" thickBot="1">
      <c r="A340" s="161">
        <v>339</v>
      </c>
      <c r="B340" s="162" t="s">
        <v>7</v>
      </c>
      <c r="C340" s="163">
        <v>11</v>
      </c>
      <c r="D340" s="162" t="s">
        <v>517</v>
      </c>
      <c r="E340" s="162" t="str">
        <f>VLOOKUP(Table12[[#This Row],[BRANCH NAME]],'Branch Address-2'!$B$2:$D$981,2,0)</f>
        <v>26 Kamal Attaturk Avenue, Banani, Gulshan, Dhaka 1213</v>
      </c>
      <c r="F340" s="162" t="str">
        <f>VLOOKUP(Table12[[#This Row],[BRANCH NAME]],'Branch Address-2'!$B$2:$D$981,3,0)</f>
        <v>23.794597586859023, 90.4045972084275</v>
      </c>
      <c r="G340" s="164">
        <f>VLOOKUP(FINAL_DATASET!$D340,'R_E_P allocation'!$A$3:$D$983,4,0)</f>
        <v>59024.959999999999</v>
      </c>
      <c r="H340" s="165">
        <f>VLOOKUP(FINAL_DATASET!$D340,'R_E_P allocation'!$A$3:$E$983,5,0)</f>
        <v>1.6196233872710953E-3</v>
      </c>
      <c r="I340" s="166">
        <f>VLOOKUP(FINAL_DATASET!$D340,'R_E_P allocation'!$A$3:$F$983,6,0)</f>
        <v>33565603.934422426</v>
      </c>
      <c r="J340" s="166">
        <f>VLOOKUP(FINAL_DATASET!$D340,'R_E_P allocation'!$A$3:$G$983,7,0)</f>
        <v>28267981.102351256</v>
      </c>
      <c r="K340" s="166">
        <f>VLOOKUP(FINAL_DATASET!$D340,'R_E_P allocation'!$A$3:$T$984,8,0)</f>
        <v>27965739.546163362</v>
      </c>
      <c r="L340" s="166">
        <f>VLOOKUP(FINAL_DATASET!$D340,'R_E_P allocation'!$A$3:$T$984,9,0)</f>
        <v>23339764.616731957</v>
      </c>
      <c r="M340" s="166">
        <f>VLOOKUP($D340,'R_E_P allocation'!$A$3:$T$984,'R_E_P allocation'!J$984,0)</f>
        <v>22609347.522611208</v>
      </c>
      <c r="N340" s="166">
        <f>VLOOKUP($D340,'R_E_P allocation'!$A$3:$T$984,'R_E_P allocation'!K$984,0)</f>
        <v>26366377.978002414</v>
      </c>
      <c r="O340" s="166">
        <f>VLOOKUP($D340,'R_E_P allocation'!$A$3:$T$984,'R_E_P allocation'!L$984,0)</f>
        <v>23222226.233769998</v>
      </c>
      <c r="P340" s="166">
        <f>VLOOKUP($D340,'R_E_P allocation'!$A$3:$T$984,'R_E_P allocation'!M$984,0)</f>
        <v>25245565.540472299</v>
      </c>
      <c r="Q340" s="166">
        <f>VLOOKUP($D340,'R_E_P allocation'!$A$3:$T$984,'R_E_P allocation'!N$984,0)</f>
        <v>20560821.419559915</v>
      </c>
      <c r="R340" s="166">
        <f>VLOOKUP($D340,'R_E_P allocation'!$A$3:$T$984,'R_E_P allocation'!O$984,0)</f>
        <v>18831328.07026251</v>
      </c>
      <c r="S340" s="166">
        <f>VLOOKUP($D340,'R_E_P allocation'!$A$3:$T$984,'R_E_P allocation'!P$984,0)</f>
        <v>289648.15801340016</v>
      </c>
      <c r="T340" s="166">
        <f>VLOOKUP($D340,'R_E_P allocation'!$A$3:$T$984,'R_E_P allocation'!Q$984,0)</f>
        <v>465955.73245633935</v>
      </c>
      <c r="U340" s="166">
        <f>VLOOKUP($D340,'R_E_P allocation'!$A$3:$T$984,'R_E_P allocation'!R$984,0)</f>
        <v>575098.51663530176</v>
      </c>
      <c r="V340" s="166">
        <f>VLOOKUP($D340,'R_E_P allocation'!$A$3:$T$984,'R_E_P allocation'!S$984,0)</f>
        <v>-58769.191480979738</v>
      </c>
      <c r="W340" s="166">
        <f>VLOOKUP($D340,'R_E_P allocation'!$A$3:$T$984,'R_E_P allocation'!T$984,0)</f>
        <v>449164.53489034518</v>
      </c>
      <c r="X340" s="163">
        <v>110398</v>
      </c>
      <c r="Y340" s="162" t="s">
        <v>142</v>
      </c>
      <c r="Z340" s="162" t="s">
        <v>142</v>
      </c>
      <c r="AA340" s="162" t="s">
        <v>518</v>
      </c>
    </row>
    <row r="341" spans="1:27" ht="16.5" thickTop="1" thickBot="1">
      <c r="A341" s="161">
        <v>340</v>
      </c>
      <c r="B341" s="162" t="s">
        <v>7</v>
      </c>
      <c r="C341" s="163">
        <v>11</v>
      </c>
      <c r="D341" s="162" t="s">
        <v>305</v>
      </c>
      <c r="E341" s="162" t="str">
        <f>VLOOKUP(Table12[[#This Row],[BRANCH NAME]],'Branch Address-2'!$B$2:$D$981,2,0)</f>
        <v>71/C Asad Avenue, Mohammadpur, Dhaka 1207</v>
      </c>
      <c r="F341" s="162" t="str">
        <f>VLOOKUP(Table12[[#This Row],[BRANCH NAME]],'Branch Address-2'!$B$2:$D$981,3,0)</f>
        <v>23.75874473266859, 90.36369746461769</v>
      </c>
      <c r="G341" s="164">
        <f>VLOOKUP(FINAL_DATASET!$D341,'R_E_P allocation'!$A$3:$D$983,4,0)</f>
        <v>527771</v>
      </c>
      <c r="H341" s="165">
        <f>VLOOKUP(FINAL_DATASET!$D341,'R_E_P allocation'!$A$3:$E$983,5,0)</f>
        <v>1.4481843862722707E-2</v>
      </c>
      <c r="I341" s="166">
        <f>VLOOKUP(FINAL_DATASET!$D341,'R_E_P allocation'!$A$3:$F$983,6,0)</f>
        <v>300126460.9764083</v>
      </c>
      <c r="J341" s="166">
        <f>VLOOKUP(FINAL_DATASET!$D341,'R_E_P allocation'!$A$3:$G$983,7,0)</f>
        <v>252757827.44061199</v>
      </c>
      <c r="K341" s="166">
        <f>VLOOKUP(FINAL_DATASET!$D341,'R_E_P allocation'!$A$3:$T$984,8,0)</f>
        <v>250055338.0471276</v>
      </c>
      <c r="L341" s="166">
        <f>VLOOKUP(FINAL_DATASET!$D341,'R_E_P allocation'!$A$3:$T$984,9,0)</f>
        <v>208692236.49685219</v>
      </c>
      <c r="M341" s="166">
        <f>VLOOKUP($D341,'R_E_P allocation'!$A$3:$T$984,'R_E_P allocation'!J$984,0)</f>
        <v>202161220.46259817</v>
      </c>
      <c r="N341" s="166">
        <f>VLOOKUP($D341,'R_E_P allocation'!$A$3:$T$984,'R_E_P allocation'!K$984,0)</f>
        <v>235754665.00660589</v>
      </c>
      <c r="O341" s="166">
        <f>VLOOKUP($D341,'R_E_P allocation'!$A$3:$T$984,'R_E_P allocation'!L$984,0)</f>
        <v>207641268.39938605</v>
      </c>
      <c r="P341" s="166">
        <f>VLOOKUP($D341,'R_E_P allocation'!$A$3:$T$984,'R_E_P allocation'!M$984,0)</f>
        <v>225732933.50576785</v>
      </c>
      <c r="Q341" s="166">
        <f>VLOOKUP($D341,'R_E_P allocation'!$A$3:$T$984,'R_E_P allocation'!N$984,0)</f>
        <v>183844347.90675938</v>
      </c>
      <c r="R341" s="166">
        <f>VLOOKUP($D341,'R_E_P allocation'!$A$3:$T$984,'R_E_P allocation'!O$984,0)</f>
        <v>168380103.04404297</v>
      </c>
      <c r="S341" s="166">
        <f>VLOOKUP($D341,'R_E_P allocation'!$A$3:$T$984,'R_E_P allocation'!P$984,0)</f>
        <v>2589885.6687558996</v>
      </c>
      <c r="T341" s="166">
        <f>VLOOKUP($D341,'R_E_P allocation'!$A$3:$T$984,'R_E_P allocation'!Q$984,0)</f>
        <v>4166337.8149551423</v>
      </c>
      <c r="U341" s="166">
        <f>VLOOKUP($D341,'R_E_P allocation'!$A$3:$T$984,'R_E_P allocation'!R$984,0)</f>
        <v>5142236.7626022929</v>
      </c>
      <c r="V341" s="166">
        <f>VLOOKUP($D341,'R_E_P allocation'!$A$3:$T$984,'R_E_P allocation'!S$984,0)</f>
        <v>-525484.04873308109</v>
      </c>
      <c r="W341" s="166">
        <f>VLOOKUP($D341,'R_E_P allocation'!$A$3:$T$984,'R_E_P allocation'!T$984,0)</f>
        <v>4016199.5153171197</v>
      </c>
      <c r="X341" s="163">
        <v>110399</v>
      </c>
      <c r="Y341" s="162" t="s">
        <v>142</v>
      </c>
      <c r="Z341" s="162" t="s">
        <v>142</v>
      </c>
      <c r="AA341" s="162" t="s">
        <v>305</v>
      </c>
    </row>
    <row r="342" spans="1:27" ht="16.5" thickTop="1" thickBot="1">
      <c r="A342" s="161">
        <v>341</v>
      </c>
      <c r="B342" s="162" t="s">
        <v>7</v>
      </c>
      <c r="C342" s="163">
        <v>11</v>
      </c>
      <c r="D342" s="162" t="s">
        <v>519</v>
      </c>
      <c r="E342" s="162" t="str">
        <f>VLOOKUP(Table12[[#This Row],[BRANCH NAME]],'Branch Address-2'!$B$2:$D$981,2,0)</f>
        <v>Enaetur Rahman Sarak, Kotwali, Barisal 8200</v>
      </c>
      <c r="F342" s="162" t="str">
        <f>VLOOKUP(Table12[[#This Row],[BRANCH NAME]],'Branch Address-2'!$B$2:$D$981,3,0)</f>
        <v>23.714312537171477, 90.3984847255611</v>
      </c>
      <c r="G342" s="164">
        <f>VLOOKUP(FINAL_DATASET!$D342,'R_E_P allocation'!$A$3:$D$983,4,0)</f>
        <v>20814.560000000001</v>
      </c>
      <c r="H342" s="165">
        <f>VLOOKUP(FINAL_DATASET!$D342,'R_E_P allocation'!$A$3:$E$983,5,0)</f>
        <v>5.7114393930563358E-4</v>
      </c>
      <c r="I342" s="166">
        <f>VLOOKUP(FINAL_DATASET!$D342,'R_E_P allocation'!$A$3:$F$983,6,0)</f>
        <v>11836573.49415013</v>
      </c>
      <c r="J342" s="166">
        <f>VLOOKUP(FINAL_DATASET!$D342,'R_E_P allocation'!$A$3:$G$983,7,0)</f>
        <v>9968419.9486752097</v>
      </c>
      <c r="K342" s="166">
        <f>VLOOKUP(FINAL_DATASET!$D342,'R_E_P allocation'!$A$3:$T$984,8,0)</f>
        <v>9861837.496001523</v>
      </c>
      <c r="L342" s="166">
        <f>VLOOKUP(FINAL_DATASET!$D342,'R_E_P allocation'!$A$3:$T$984,9,0)</f>
        <v>8230533.8453570195</v>
      </c>
      <c r="M342" s="166">
        <f>VLOOKUP($D342,'R_E_P allocation'!$A$3:$T$984,'R_E_P allocation'!J$984,0)</f>
        <v>7972959.5847289404</v>
      </c>
      <c r="N342" s="166">
        <f>VLOOKUP($D342,'R_E_P allocation'!$A$3:$T$984,'R_E_P allocation'!K$984,0)</f>
        <v>9297838.6839365903</v>
      </c>
      <c r="O342" s="166">
        <f>VLOOKUP($D342,'R_E_P allocation'!$A$3:$T$984,'R_E_P allocation'!L$984,0)</f>
        <v>8189085.113761697</v>
      </c>
      <c r="P342" s="166">
        <f>VLOOKUP($D342,'R_E_P allocation'!$A$3:$T$984,'R_E_P allocation'!M$984,0)</f>
        <v>8902595.4219383318</v>
      </c>
      <c r="Q342" s="166">
        <f>VLOOKUP($D342,'R_E_P allocation'!$A$3:$T$984,'R_E_P allocation'!N$984,0)</f>
        <v>7250567.405496167</v>
      </c>
      <c r="R342" s="166">
        <f>VLOOKUP($D342,'R_E_P allocation'!$A$3:$T$984,'R_E_P allocation'!O$984,0)</f>
        <v>6640678.9263078403</v>
      </c>
      <c r="S342" s="166">
        <f>VLOOKUP($D342,'R_E_P allocation'!$A$3:$T$984,'R_E_P allocation'!P$984,0)</f>
        <v>102141.51714561769</v>
      </c>
      <c r="T342" s="166">
        <f>VLOOKUP($D342,'R_E_P allocation'!$A$3:$T$984,'R_E_P allocation'!Q$984,0)</f>
        <v>164314.61453860236</v>
      </c>
      <c r="U342" s="166">
        <f>VLOOKUP($D342,'R_E_P allocation'!$A$3:$T$984,'R_E_P allocation'!R$984,0)</f>
        <v>202802.72244854528</v>
      </c>
      <c r="V342" s="166">
        <f>VLOOKUP($D342,'R_E_P allocation'!$A$3:$T$984,'R_E_P allocation'!S$984,0)</f>
        <v>-20724.365797661561</v>
      </c>
      <c r="W342" s="166">
        <f>VLOOKUP($D342,'R_E_P allocation'!$A$3:$T$984,'R_E_P allocation'!T$984,0)</f>
        <v>158393.36716784193</v>
      </c>
      <c r="X342" s="163">
        <v>110400</v>
      </c>
      <c r="Y342" s="162" t="s">
        <v>142</v>
      </c>
      <c r="Z342" s="162" t="s">
        <v>142</v>
      </c>
      <c r="AA342" s="162" t="s">
        <v>82</v>
      </c>
    </row>
    <row r="343" spans="1:27" ht="16.5" thickTop="1" thickBot="1">
      <c r="A343" s="161">
        <v>342</v>
      </c>
      <c r="B343" s="162" t="s">
        <v>7</v>
      </c>
      <c r="C343" s="163">
        <v>11</v>
      </c>
      <c r="D343" s="162" t="s">
        <v>520</v>
      </c>
      <c r="E343" s="162" t="str">
        <f>VLOOKUP(Table12[[#This Row],[BRANCH NAME]],'Branch Address-2'!$B$2:$D$981,2,0)</f>
        <v>113 Sharatgupta Road, Sutrapur, Dhaka</v>
      </c>
      <c r="F343" s="162" t="str">
        <f>VLOOKUP(Table12[[#This Row],[BRANCH NAME]],'Branch Address-2'!$B$2:$D$981,3,0)</f>
        <v>23.711173149238505, 90.41886143905234</v>
      </c>
      <c r="G343" s="164">
        <f>VLOOKUP(FINAL_DATASET!$D343,'R_E_P allocation'!$A$3:$D$983,4,0)</f>
        <v>41253.629999999997</v>
      </c>
      <c r="H343" s="165">
        <f>VLOOKUP(FINAL_DATASET!$D343,'R_E_P allocation'!$A$3:$E$983,5,0)</f>
        <v>1.13198456988075E-3</v>
      </c>
      <c r="I343" s="166">
        <f>VLOOKUP(FINAL_DATASET!$D343,'R_E_P allocation'!$A$3:$F$983,6,0)</f>
        <v>23459617.853823315</v>
      </c>
      <c r="J343" s="166">
        <f>VLOOKUP(FINAL_DATASET!$D343,'R_E_P allocation'!$A$3:$G$983,7,0)</f>
        <v>19757011.83437296</v>
      </c>
      <c r="K343" s="166">
        <f>VLOOKUP(FINAL_DATASET!$D343,'R_E_P allocation'!$A$3:$T$984,8,0)</f>
        <v>19545769.652597666</v>
      </c>
      <c r="L343" s="166">
        <f>VLOOKUP(FINAL_DATASET!$D343,'R_E_P allocation'!$A$3:$T$984,9,0)</f>
        <v>16312590.703759084</v>
      </c>
      <c r="M343" s="166">
        <f>VLOOKUP($D343,'R_E_P allocation'!$A$3:$T$984,'R_E_P allocation'!J$984,0)</f>
        <v>15802088.764468782</v>
      </c>
      <c r="N343" s="166">
        <f>VLOOKUP($D343,'R_E_P allocation'!$A$3:$T$984,'R_E_P allocation'!K$984,0)</f>
        <v>18427946.440703385</v>
      </c>
      <c r="O343" s="166">
        <f>VLOOKUP($D343,'R_E_P allocation'!$A$3:$T$984,'R_E_P allocation'!L$984,0)</f>
        <v>16230440.966402024</v>
      </c>
      <c r="P343" s="166">
        <f>VLOOKUP($D343,'R_E_P allocation'!$A$3:$T$984,'R_E_P allocation'!M$984,0)</f>
        <v>17644590.016619988</v>
      </c>
      <c r="Q343" s="166">
        <f>VLOOKUP($D343,'R_E_P allocation'!$A$3:$T$984,'R_E_P allocation'!N$984,0)</f>
        <v>14370336.199102879</v>
      </c>
      <c r="R343" s="166">
        <f>VLOOKUP($D343,'R_E_P allocation'!$A$3:$T$984,'R_E_P allocation'!O$984,0)</f>
        <v>13161561.492277564</v>
      </c>
      <c r="S343" s="166">
        <f>VLOOKUP($D343,'R_E_P allocation'!$A$3:$T$984,'R_E_P allocation'!P$984,0)</f>
        <v>202440.42420132676</v>
      </c>
      <c r="T343" s="166">
        <f>VLOOKUP($D343,'R_E_P allocation'!$A$3:$T$984,'R_E_P allocation'!Q$984,0)</f>
        <v>325665.03023691697</v>
      </c>
      <c r="U343" s="166">
        <f>VLOOKUP($D343,'R_E_P allocation'!$A$3:$T$984,'R_E_P allocation'!R$984,0)</f>
        <v>401946.92921132996</v>
      </c>
      <c r="V343" s="166">
        <f>VLOOKUP($D343,'R_E_P allocation'!$A$3:$T$984,'R_E_P allocation'!S$984,0)</f>
        <v>-41074.868678530067</v>
      </c>
      <c r="W343" s="166">
        <f>VLOOKUP($D343,'R_E_P allocation'!$A$3:$T$984,'R_E_P allocation'!T$984,0)</f>
        <v>313929.35347162269</v>
      </c>
      <c r="X343" s="163">
        <v>110401</v>
      </c>
      <c r="Y343" s="162" t="s">
        <v>142</v>
      </c>
      <c r="Z343" s="162" t="s">
        <v>142</v>
      </c>
      <c r="AA343" s="162" t="s">
        <v>502</v>
      </c>
    </row>
    <row r="344" spans="1:27" ht="16.5" thickTop="1" thickBot="1">
      <c r="A344" s="161">
        <v>343</v>
      </c>
      <c r="B344" s="162" t="s">
        <v>7</v>
      </c>
      <c r="C344" s="163">
        <v>11</v>
      </c>
      <c r="D344" s="162" t="s">
        <v>521</v>
      </c>
      <c r="E344" s="162" t="str">
        <f>VLOOKUP(Table12[[#This Row],[BRANCH NAME]],'Branch Address-2'!$B$2:$D$981,2,0)</f>
        <v>Malikandi, Narisha, Dohar, Dhaka</v>
      </c>
      <c r="F344" s="162" t="str">
        <f>VLOOKUP(Table12[[#This Row],[BRANCH NAME]],'Branch Address-2'!$B$2:$D$981,3,0)</f>
        <v>23.757645020738284, 90.41892325829004</v>
      </c>
      <c r="G344" s="164">
        <f>VLOOKUP(FINAL_DATASET!$D344,'R_E_P allocation'!$A$3:$D$983,4,0)</f>
        <v>72460.479999999996</v>
      </c>
      <c r="H344" s="165">
        <f>VLOOKUP(FINAL_DATASET!$D344,'R_E_P allocation'!$A$3:$E$983,5,0)</f>
        <v>1.9882891587031902E-3</v>
      </c>
      <c r="I344" s="166">
        <f>VLOOKUP(FINAL_DATASET!$D344,'R_E_P allocation'!$A$3:$F$983,6,0)</f>
        <v>41205953.762241222</v>
      </c>
      <c r="J344" s="166">
        <f>VLOOKUP(FINAL_DATASET!$D344,'R_E_P allocation'!$A$3:$G$983,7,0)</f>
        <v>34702462.810771935</v>
      </c>
      <c r="K344" s="166">
        <f>VLOOKUP(FINAL_DATASET!$D344,'R_E_P allocation'!$A$3:$T$984,8,0)</f>
        <v>34331423.707360059</v>
      </c>
      <c r="L344" s="166">
        <f>VLOOKUP(FINAL_DATASET!$D344,'R_E_P allocation'!$A$3:$T$984,9,0)</f>
        <v>28652464.096806053</v>
      </c>
      <c r="M344" s="166">
        <f>VLOOKUP($D344,'R_E_P allocation'!$A$3:$T$984,'R_E_P allocation'!J$984,0)</f>
        <v>27755786.263560683</v>
      </c>
      <c r="N344" s="166">
        <f>VLOOKUP($D344,'R_E_P allocation'!$A$3:$T$984,'R_E_P allocation'!K$984,0)</f>
        <v>32368008.451805547</v>
      </c>
      <c r="O344" s="166">
        <f>VLOOKUP($D344,'R_E_P allocation'!$A$3:$T$984,'R_E_P allocation'!L$984,0)</f>
        <v>28508171.112145878</v>
      </c>
      <c r="P344" s="166">
        <f>VLOOKUP($D344,'R_E_P allocation'!$A$3:$T$984,'R_E_P allocation'!M$984,0)</f>
        <v>30992071.776653171</v>
      </c>
      <c r="Q344" s="166">
        <f>VLOOKUP($D344,'R_E_P allocation'!$A$3:$T$984,'R_E_P allocation'!N$984,0)</f>
        <v>25240965.673769075</v>
      </c>
      <c r="R344" s="166">
        <f>VLOOKUP($D344,'R_E_P allocation'!$A$3:$T$984,'R_E_P allocation'!O$984,0)</f>
        <v>23117797.470912222</v>
      </c>
      <c r="S344" s="166">
        <f>VLOOKUP($D344,'R_E_P allocation'!$A$3:$T$984,'R_E_P allocation'!P$984,0)</f>
        <v>355579.14076971542</v>
      </c>
      <c r="T344" s="166">
        <f>VLOOKUP($D344,'R_E_P allocation'!$A$3:$T$984,'R_E_P allocation'!Q$984,0)</f>
        <v>572018.61775997689</v>
      </c>
      <c r="U344" s="166">
        <f>VLOOKUP($D344,'R_E_P allocation'!$A$3:$T$984,'R_E_P allocation'!R$984,0)</f>
        <v>706004.96065871033</v>
      </c>
      <c r="V344" s="166">
        <f>VLOOKUP($D344,'R_E_P allocation'!$A$3:$T$984,'R_E_P allocation'!S$984,0)</f>
        <v>-72146.492330087189</v>
      </c>
      <c r="W344" s="166">
        <f>VLOOKUP($D344,'R_E_P allocation'!$A$3:$T$984,'R_E_P allocation'!T$984,0)</f>
        <v>551405.33423709497</v>
      </c>
      <c r="X344" s="163">
        <v>110402</v>
      </c>
      <c r="Y344" s="162" t="s">
        <v>142</v>
      </c>
      <c r="Z344" s="162" t="s">
        <v>142</v>
      </c>
      <c r="AA344" s="162" t="s">
        <v>473</v>
      </c>
    </row>
    <row r="345" spans="1:27" ht="16.5" thickTop="1" thickBot="1">
      <c r="A345" s="161">
        <v>344</v>
      </c>
      <c r="B345" s="162" t="s">
        <v>7</v>
      </c>
      <c r="C345" s="163">
        <v>11</v>
      </c>
      <c r="D345" s="162" t="s">
        <v>522</v>
      </c>
      <c r="E345" s="162" t="str">
        <f>VLOOKUP(Table12[[#This Row],[BRANCH NAME]],'Branch Address-2'!$B$2:$D$981,2,0)</f>
        <v>3 Nawabganj Road, Lalbagh, Dhaka 1211</v>
      </c>
      <c r="F345" s="162" t="str">
        <f>VLOOKUP(Table12[[#This Row],[BRANCH NAME]],'Branch Address-2'!$B$2:$D$981,3,0)</f>
        <v>23.7219580597927, 90.37902116788885</v>
      </c>
      <c r="G345" s="164">
        <f>VLOOKUP(FINAL_DATASET!$D345,'R_E_P allocation'!$A$3:$D$983,4,0)</f>
        <v>369933</v>
      </c>
      <c r="H345" s="165">
        <f>VLOOKUP(FINAL_DATASET!$D345,'R_E_P allocation'!$A$3:$E$983,5,0)</f>
        <v>1.0150826676093606E-2</v>
      </c>
      <c r="I345" s="166">
        <f>VLOOKUP(FINAL_DATASET!$D345,'R_E_P allocation'!$A$3:$F$983,6,0)</f>
        <v>210369046.59101322</v>
      </c>
      <c r="J345" s="166">
        <f>VLOOKUP(FINAL_DATASET!$D345,'R_E_P allocation'!$A$3:$G$983,7,0)</f>
        <v>177166728.33215144</v>
      </c>
      <c r="K345" s="166">
        <f>VLOOKUP(FINAL_DATASET!$D345,'R_E_P allocation'!$A$3:$T$984,8,0)</f>
        <v>175272459.77855554</v>
      </c>
      <c r="L345" s="166">
        <f>VLOOKUP(FINAL_DATASET!$D345,'R_E_P allocation'!$A$3:$T$984,9,0)</f>
        <v>146279627.19435138</v>
      </c>
      <c r="M345" s="166">
        <f>VLOOKUP($D345,'R_E_P allocation'!$A$3:$T$984,'R_E_P allocation'!J$984,0)</f>
        <v>141701811.52316123</v>
      </c>
      <c r="N345" s="166">
        <f>VLOOKUP($D345,'R_E_P allocation'!$A$3:$T$984,'R_E_P allocation'!K$984,0)</f>
        <v>165248622.01577717</v>
      </c>
      <c r="O345" s="166">
        <f>VLOOKUP($D345,'R_E_P allocation'!$A$3:$T$984,'R_E_P allocation'!L$984,0)</f>
        <v>145542967.20128629</v>
      </c>
      <c r="P345" s="166">
        <f>VLOOKUP($D345,'R_E_P allocation'!$A$3:$T$984,'R_E_P allocation'!M$984,0)</f>
        <v>158224042.79619232</v>
      </c>
      <c r="Q345" s="166">
        <f>VLOOKUP($D345,'R_E_P allocation'!$A$3:$T$984,'R_E_P allocation'!N$984,0)</f>
        <v>128862880.21545559</v>
      </c>
      <c r="R345" s="166">
        <f>VLOOKUP($D345,'R_E_P allocation'!$A$3:$T$984,'R_E_P allocation'!O$984,0)</f>
        <v>118023454.60321228</v>
      </c>
      <c r="S345" s="166">
        <f>VLOOKUP($D345,'R_E_P allocation'!$A$3:$T$984,'R_E_P allocation'!P$984,0)</f>
        <v>1815340.6971960871</v>
      </c>
      <c r="T345" s="166">
        <f>VLOOKUP($D345,'R_E_P allocation'!$A$3:$T$984,'R_E_P allocation'!Q$984,0)</f>
        <v>2920330.6867937054</v>
      </c>
      <c r="U345" s="166">
        <f>VLOOKUP($D345,'R_E_P allocation'!$A$3:$T$984,'R_E_P allocation'!R$984,0)</f>
        <v>3604372.1089255642</v>
      </c>
      <c r="V345" s="166">
        <f>VLOOKUP($D345,'R_E_P allocation'!$A$3:$T$984,'R_E_P allocation'!S$984,0)</f>
        <v>-368329.99653253943</v>
      </c>
      <c r="W345" s="166">
        <f>VLOOKUP($D345,'R_E_P allocation'!$A$3:$T$984,'R_E_P allocation'!T$984,0)</f>
        <v>2815093.5449272655</v>
      </c>
      <c r="X345" s="163">
        <v>110403</v>
      </c>
      <c r="Y345" s="162" t="s">
        <v>142</v>
      </c>
      <c r="Z345" s="162" t="s">
        <v>142</v>
      </c>
      <c r="AA345" s="162" t="s">
        <v>523</v>
      </c>
    </row>
    <row r="346" spans="1:27" ht="16.5" thickTop="1" thickBot="1">
      <c r="A346" s="161">
        <v>345</v>
      </c>
      <c r="B346" s="162" t="s">
        <v>7</v>
      </c>
      <c r="C346" s="163">
        <v>11</v>
      </c>
      <c r="D346" s="162" t="s">
        <v>524</v>
      </c>
      <c r="E346" s="162" t="str">
        <f>VLOOKUP(Table12[[#This Row],[BRANCH NAME]],'Branch Address-2'!$B$2:$D$981,2,0)</f>
        <v>219-220 Nawabpur Rd, Dhaka 1100</v>
      </c>
      <c r="F346" s="162" t="str">
        <f>VLOOKUP(Table12[[#This Row],[BRANCH NAME]],'Branch Address-2'!$B$2:$D$981,3,0)</f>
        <v>23.717725986681504, 90.41127655439743</v>
      </c>
      <c r="G346" s="164">
        <f>VLOOKUP(FINAL_DATASET!$D346,'R_E_P allocation'!$A$3:$D$983,4,0)</f>
        <v>42777.84</v>
      </c>
      <c r="H346" s="165">
        <f>VLOOKUP(FINAL_DATASET!$D346,'R_E_P allocation'!$A$3:$E$983,5,0)</f>
        <v>1.1738083366924933E-3</v>
      </c>
      <c r="I346" s="166">
        <f>VLOOKUP(FINAL_DATASET!$D346,'R_E_P allocation'!$A$3:$F$983,6,0)</f>
        <v>24326387.253970068</v>
      </c>
      <c r="J346" s="166">
        <f>VLOOKUP(FINAL_DATASET!$D346,'R_E_P allocation'!$A$3:$G$983,7,0)</f>
        <v>20486979.961009808</v>
      </c>
      <c r="K346" s="166">
        <f>VLOOKUP(FINAL_DATASET!$D346,'R_E_P allocation'!$A$3:$T$984,8,0)</f>
        <v>20267932.952219684</v>
      </c>
      <c r="L346" s="166">
        <f>VLOOKUP(FINAL_DATASET!$D346,'R_E_P allocation'!$A$3:$T$984,9,0)</f>
        <v>16915296.789904151</v>
      </c>
      <c r="M346" s="166">
        <f>VLOOKUP($D346,'R_E_P allocation'!$A$3:$T$984,'R_E_P allocation'!J$984,0)</f>
        <v>16385933.185328012</v>
      </c>
      <c r="N346" s="166">
        <f>VLOOKUP($D346,'R_E_P allocation'!$A$3:$T$984,'R_E_P allocation'!K$984,0)</f>
        <v>19108809.197371937</v>
      </c>
      <c r="O346" s="166">
        <f>VLOOKUP($D346,'R_E_P allocation'!$A$3:$T$984,'R_E_P allocation'!L$984,0)</f>
        <v>16830111.842041321</v>
      </c>
      <c r="P346" s="166">
        <f>VLOOKUP($D346,'R_E_P allocation'!$A$3:$T$984,'R_E_P allocation'!M$984,0)</f>
        <v>18296509.873108555</v>
      </c>
      <c r="Q346" s="166">
        <f>VLOOKUP($D346,'R_E_P allocation'!$A$3:$T$984,'R_E_P allocation'!N$984,0)</f>
        <v>14901281.236861607</v>
      </c>
      <c r="R346" s="166">
        <f>VLOOKUP($D346,'R_E_P allocation'!$A$3:$T$984,'R_E_P allocation'!O$984,0)</f>
        <v>13647845.575451441</v>
      </c>
      <c r="S346" s="166">
        <f>VLOOKUP($D346,'R_E_P allocation'!$A$3:$T$984,'R_E_P allocation'!P$984,0)</f>
        <v>209920.05009053712</v>
      </c>
      <c r="T346" s="166">
        <f>VLOOKUP($D346,'R_E_P allocation'!$A$3:$T$984,'R_E_P allocation'!Q$984,0)</f>
        <v>337697.47188477707</v>
      </c>
      <c r="U346" s="166">
        <f>VLOOKUP($D346,'R_E_P allocation'!$A$3:$T$984,'R_E_P allocation'!R$984,0)</f>
        <v>416797.7806145447</v>
      </c>
      <c r="V346" s="166">
        <f>VLOOKUP($D346,'R_E_P allocation'!$A$3:$T$984,'R_E_P allocation'!S$984,0)</f>
        <v>-42592.473931413326</v>
      </c>
      <c r="W346" s="166">
        <f>VLOOKUP($D346,'R_E_P allocation'!$A$3:$T$984,'R_E_P allocation'!T$984,0)</f>
        <v>325528.19361865899</v>
      </c>
      <c r="X346" s="163">
        <v>110404</v>
      </c>
      <c r="Y346" s="162" t="s">
        <v>142</v>
      </c>
      <c r="Z346" s="162" t="s">
        <v>142</v>
      </c>
      <c r="AA346" s="162" t="s">
        <v>467</v>
      </c>
    </row>
    <row r="347" spans="1:27" ht="16.5" thickTop="1" thickBot="1">
      <c r="A347" s="161">
        <v>346</v>
      </c>
      <c r="B347" s="162" t="s">
        <v>7</v>
      </c>
      <c r="C347" s="163">
        <v>11</v>
      </c>
      <c r="D347" s="162" t="s">
        <v>525</v>
      </c>
      <c r="E347" s="162" t="str">
        <f>VLOOKUP(Table12[[#This Row],[BRANCH NAME]],'Branch Address-2'!$B$2:$D$981,2,0)</f>
        <v>18 Bangabandhu Avenue, Ramna, Dhaka 1000</v>
      </c>
      <c r="F347" s="162" t="str">
        <f>VLOOKUP(Table12[[#This Row],[BRANCH NAME]],'Branch Address-2'!$B$2:$D$981,3,0)</f>
        <v>23.72548923039026, 90.41203420585735</v>
      </c>
      <c r="G347" s="164">
        <f>VLOOKUP(FINAL_DATASET!$D347,'R_E_P allocation'!$A$3:$D$983,4,0)</f>
        <v>46100.28</v>
      </c>
      <c r="H347" s="165">
        <f>VLOOKUP(FINAL_DATASET!$D347,'R_E_P allocation'!$A$3:$E$983,5,0)</f>
        <v>1.2649748792332249E-3</v>
      </c>
      <c r="I347" s="166">
        <f>VLOOKUP(FINAL_DATASET!$D347,'R_E_P allocation'!$A$3:$F$983,6,0)</f>
        <v>26215752.450251143</v>
      </c>
      <c r="J347" s="166">
        <f>VLOOKUP(FINAL_DATASET!$D347,'R_E_P allocation'!$A$3:$G$983,7,0)</f>
        <v>22078148.699348573</v>
      </c>
      <c r="K347" s="166">
        <f>VLOOKUP(FINAL_DATASET!$D347,'R_E_P allocation'!$A$3:$T$984,8,0)</f>
        <v>21842088.897395339</v>
      </c>
      <c r="L347" s="166">
        <f>VLOOKUP(FINAL_DATASET!$D347,'R_E_P allocation'!$A$3:$T$984,9,0)</f>
        <v>18229062.48416663</v>
      </c>
      <c r="M347" s="166">
        <f>VLOOKUP($D347,'R_E_P allocation'!$A$3:$T$984,'R_E_P allocation'!J$984,0)</f>
        <v>17658584.629446305</v>
      </c>
      <c r="N347" s="166">
        <f>VLOOKUP($D347,'R_E_P allocation'!$A$3:$T$984,'R_E_P allocation'!K$984,0)</f>
        <v>20592939.112059459</v>
      </c>
      <c r="O347" s="166">
        <f>VLOOKUP($D347,'R_E_P allocation'!$A$3:$T$984,'R_E_P allocation'!L$984,0)</f>
        <v>18137261.450073704</v>
      </c>
      <c r="P347" s="166">
        <f>VLOOKUP($D347,'R_E_P allocation'!$A$3:$T$984,'R_E_P allocation'!M$984,0)</f>
        <v>19717550.679816205</v>
      </c>
      <c r="Q347" s="166">
        <f>VLOOKUP($D347,'R_E_P allocation'!$A$3:$T$984,'R_E_P allocation'!N$984,0)</f>
        <v>16058623.749541035</v>
      </c>
      <c r="R347" s="166">
        <f>VLOOKUP($D347,'R_E_P allocation'!$A$3:$T$984,'R_E_P allocation'!O$984,0)</f>
        <v>14707837.105030844</v>
      </c>
      <c r="S347" s="166">
        <f>VLOOKUP($D347,'R_E_P allocation'!$A$3:$T$984,'R_E_P allocation'!P$984,0)</f>
        <v>226223.97687185204</v>
      </c>
      <c r="T347" s="166">
        <f>VLOOKUP($D347,'R_E_P allocation'!$A$3:$T$984,'R_E_P allocation'!Q$984,0)</f>
        <v>363925.52801124024</v>
      </c>
      <c r="U347" s="166">
        <f>VLOOKUP($D347,'R_E_P allocation'!$A$3:$T$984,'R_E_P allocation'!R$984,0)</f>
        <v>449169.34538324247</v>
      </c>
      <c r="V347" s="166">
        <f>VLOOKUP($D347,'R_E_P allocation'!$A$3:$T$984,'R_E_P allocation'!S$984,0)</f>
        <v>-45900.51704646273</v>
      </c>
      <c r="W347" s="166">
        <f>VLOOKUP($D347,'R_E_P allocation'!$A$3:$T$984,'R_E_P allocation'!T$984,0)</f>
        <v>350811.09456939378</v>
      </c>
      <c r="X347" s="163">
        <v>110405</v>
      </c>
      <c r="Y347" s="162" t="s">
        <v>142</v>
      </c>
      <c r="Z347" s="162" t="s">
        <v>142</v>
      </c>
      <c r="AA347" s="162" t="s">
        <v>489</v>
      </c>
    </row>
    <row r="348" spans="1:27" ht="16.5" thickTop="1" thickBot="1">
      <c r="A348" s="161">
        <v>347</v>
      </c>
      <c r="B348" s="162" t="s">
        <v>7</v>
      </c>
      <c r="C348" s="163">
        <v>11</v>
      </c>
      <c r="D348" s="162" t="s">
        <v>493</v>
      </c>
      <c r="E348" s="162" t="str">
        <f>VLOOKUP(Table12[[#This Row],[BRANCH NAME]],'Branch Address-2'!$B$2:$D$981,2,0)</f>
        <v>886/904 HS Sohrawardy Road, Kotwali, Chittagong 4000</v>
      </c>
      <c r="F348" s="162" t="str">
        <f>VLOOKUP(Table12[[#This Row],[BRANCH NAME]],'Branch Address-2'!$B$2:$D$981,3,0)</f>
        <v>23.77484703441177, 90.3648140254482</v>
      </c>
      <c r="G348" s="164">
        <f>VLOOKUP(FINAL_DATASET!$D348,'R_E_P allocation'!$A$3:$D$983,4,0)</f>
        <v>66439</v>
      </c>
      <c r="H348" s="165">
        <f>VLOOKUP(FINAL_DATASET!$D348,'R_E_P allocation'!$A$3:$E$983,5,0)</f>
        <v>1.8230619423868191E-3</v>
      </c>
      <c r="I348" s="166">
        <f>VLOOKUP(FINAL_DATASET!$D348,'R_E_P allocation'!$A$3:$F$983,6,0)</f>
        <v>37781730.979556642</v>
      </c>
      <c r="J348" s="166">
        <f>VLOOKUP(FINAL_DATASET!$D348,'R_E_P allocation'!$A$3:$G$983,7,0)</f>
        <v>31818681.392738175</v>
      </c>
      <c r="K348" s="166">
        <f>VLOOKUP(FINAL_DATASET!$D348,'R_E_P allocation'!$A$3:$T$984,8,0)</f>
        <v>31478475.711081341</v>
      </c>
      <c r="L348" s="166">
        <f>VLOOKUP(FINAL_DATASET!$D348,'R_E_P allocation'!$A$3:$T$984,9,0)</f>
        <v>26271438.750166953</v>
      </c>
      <c r="M348" s="166">
        <f>VLOOKUP($D348,'R_E_P allocation'!$A$3:$T$984,'R_E_P allocation'!J$984,0)</f>
        <v>25449275.019496262</v>
      </c>
      <c r="N348" s="166">
        <f>VLOOKUP($D348,'R_E_P allocation'!$A$3:$T$984,'R_E_P allocation'!K$984,0)</f>
        <v>29678220.645647239</v>
      </c>
      <c r="O348" s="166">
        <f>VLOOKUP($D348,'R_E_P allocation'!$A$3:$T$984,'R_E_P allocation'!L$984,0)</f>
        <v>26139136.540633738</v>
      </c>
      <c r="P348" s="166">
        <f>VLOOKUP($D348,'R_E_P allocation'!$A$3:$T$984,'R_E_P allocation'!M$984,0)</f>
        <v>28416624.576169796</v>
      </c>
      <c r="Q348" s="166">
        <f>VLOOKUP($D348,'R_E_P allocation'!$A$3:$T$984,'R_E_P allocation'!N$984,0)</f>
        <v>23143436.510488804</v>
      </c>
      <c r="R348" s="166">
        <f>VLOOKUP($D348,'R_E_P allocation'!$A$3:$T$984,'R_E_P allocation'!O$984,0)</f>
        <v>21196703.998785783</v>
      </c>
      <c r="S348" s="166">
        <f>VLOOKUP($D348,'R_E_P allocation'!$A$3:$T$984,'R_E_P allocation'!P$984,0)</f>
        <v>326030.44492113666</v>
      </c>
      <c r="T348" s="166">
        <f>VLOOKUP($D348,'R_E_P allocation'!$A$3:$T$984,'R_E_P allocation'!Q$984,0)</f>
        <v>524483.75922095892</v>
      </c>
      <c r="U348" s="166">
        <f>VLOOKUP($D348,'R_E_P allocation'!$A$3:$T$984,'R_E_P allocation'!R$984,0)</f>
        <v>647335.8109303728</v>
      </c>
      <c r="V348" s="166">
        <f>VLOOKUP($D348,'R_E_P allocation'!$A$3:$T$984,'R_E_P allocation'!S$984,0)</f>
        <v>-66151.10476660743</v>
      </c>
      <c r="W348" s="166">
        <f>VLOOKUP($D348,'R_E_P allocation'!$A$3:$T$984,'R_E_P allocation'!T$984,0)</f>
        <v>505583.44357335684</v>
      </c>
      <c r="X348" s="163">
        <v>110406</v>
      </c>
      <c r="Y348" s="162" t="s">
        <v>142</v>
      </c>
      <c r="Z348" s="162" t="s">
        <v>142</v>
      </c>
      <c r="AA348" s="162" t="s">
        <v>493</v>
      </c>
    </row>
    <row r="349" spans="1:27" ht="16.5" thickTop="1" thickBot="1">
      <c r="A349" s="161">
        <v>348</v>
      </c>
      <c r="B349" s="162" t="s">
        <v>7</v>
      </c>
      <c r="C349" s="163">
        <v>11</v>
      </c>
      <c r="D349" s="162" t="s">
        <v>526</v>
      </c>
      <c r="E349" s="162" t="str">
        <f>VLOOKUP(Table12[[#This Row],[BRANCH NAME]],'Branch Address-2'!$B$2:$D$981,2,0)</f>
        <v>Enaetur Rahman Sarak, Kotwali, Barisal 8200</v>
      </c>
      <c r="F349" s="162" t="str">
        <f>VLOOKUP(Table12[[#This Row],[BRANCH NAME]],'Branch Address-2'!$B$2:$D$981,3,0)</f>
        <v>23.714380306394123, 90.40303690359791</v>
      </c>
      <c r="G349" s="164">
        <f>VLOOKUP(FINAL_DATASET!$D349,'R_E_P allocation'!$A$3:$D$983,4,0)</f>
        <v>28820.16</v>
      </c>
      <c r="H349" s="165">
        <f>VLOOKUP(FINAL_DATASET!$D349,'R_E_P allocation'!$A$3:$E$983,5,0)</f>
        <v>7.9081468519241575E-4</v>
      </c>
      <c r="I349" s="166">
        <f>VLOOKUP(FINAL_DATASET!$D349,'R_E_P allocation'!$A$3:$F$983,6,0)</f>
        <v>16389101.761130951</v>
      </c>
      <c r="J349" s="166">
        <f>VLOOKUP(FINAL_DATASET!$D349,'R_E_P allocation'!$A$3:$G$983,7,0)</f>
        <v>13802427.6212426</v>
      </c>
      <c r="K349" s="166">
        <f>VLOOKUP(FINAL_DATASET!$D349,'R_E_P allocation'!$A$3:$T$984,8,0)</f>
        <v>13654851.917540571</v>
      </c>
      <c r="L349" s="166">
        <f>VLOOKUP(FINAL_DATASET!$D349,'R_E_P allocation'!$A$3:$T$984,9,0)</f>
        <v>11396123.785878951</v>
      </c>
      <c r="M349" s="166">
        <f>VLOOKUP($D349,'R_E_P allocation'!$A$3:$T$984,'R_E_P allocation'!J$984,0)</f>
        <v>11039482.501932379</v>
      </c>
      <c r="N349" s="166">
        <f>VLOOKUP($D349,'R_E_P allocation'!$A$3:$T$984,'R_E_P allocation'!K$984,0)</f>
        <v>12873930.485450665</v>
      </c>
      <c r="O349" s="166">
        <f>VLOOKUP($D349,'R_E_P allocation'!$A$3:$T$984,'R_E_P allocation'!L$984,0)</f>
        <v>11338733.234439272</v>
      </c>
      <c r="P349" s="166">
        <f>VLOOKUP($D349,'R_E_P allocation'!$A$3:$T$984,'R_E_P allocation'!M$984,0)</f>
        <v>12326670.584222306</v>
      </c>
      <c r="Q349" s="166">
        <f>VLOOKUP($D349,'R_E_P allocation'!$A$3:$T$984,'R_E_P allocation'!N$984,0)</f>
        <v>10039247.176840847</v>
      </c>
      <c r="R349" s="166">
        <f>VLOOKUP($D349,'R_E_P allocation'!$A$3:$T$984,'R_E_P allocation'!O$984,0)</f>
        <v>9194786.2056570109</v>
      </c>
      <c r="S349" s="166">
        <f>VLOOKUP($D349,'R_E_P allocation'!$A$3:$T$984,'R_E_P allocation'!P$984,0)</f>
        <v>141426.71604777835</v>
      </c>
      <c r="T349" s="166">
        <f>VLOOKUP($D349,'R_E_P allocation'!$A$3:$T$984,'R_E_P allocation'!Q$984,0)</f>
        <v>227512.54320729559</v>
      </c>
      <c r="U349" s="166">
        <f>VLOOKUP($D349,'R_E_P allocation'!$A$3:$T$984,'R_E_P allocation'!R$984,0)</f>
        <v>280803.76954413962</v>
      </c>
      <c r="V349" s="166">
        <f>VLOOKUP($D349,'R_E_P allocation'!$A$3:$T$984,'R_E_P allocation'!S$984,0)</f>
        <v>-28695.275719839083</v>
      </c>
      <c r="W349" s="166">
        <f>VLOOKUP($D349,'R_E_P allocation'!$A$3:$T$984,'R_E_P allocation'!T$984,0)</f>
        <v>219313.89300162729</v>
      </c>
      <c r="X349" s="163">
        <v>110407</v>
      </c>
      <c r="Y349" s="162" t="s">
        <v>142</v>
      </c>
      <c r="Z349" s="162" t="s">
        <v>142</v>
      </c>
      <c r="AA349" s="162" t="s">
        <v>82</v>
      </c>
    </row>
    <row r="350" spans="1:27" ht="16.5" thickTop="1" thickBot="1">
      <c r="A350" s="161">
        <v>349</v>
      </c>
      <c r="B350" s="162" t="s">
        <v>7</v>
      </c>
      <c r="C350" s="163">
        <v>11</v>
      </c>
      <c r="D350" s="162" t="s">
        <v>527</v>
      </c>
      <c r="E350" s="162" t="str">
        <f>VLOOKUP(Table12[[#This Row],[BRANCH NAME]],'Branch Address-2'!$B$2:$D$981,2,0)</f>
        <v>Nayarhat Kacha Bazar, Nayarhat</v>
      </c>
      <c r="F350" s="162" t="str">
        <f>VLOOKUP(Table12[[#This Row],[BRANCH NAME]],'Branch Address-2'!$B$2:$D$981,3,0)</f>
        <v>23.909837057700678, 90.23125096603916</v>
      </c>
      <c r="G350" s="164">
        <f>VLOOKUP(FINAL_DATASET!$D350,'R_E_P allocation'!$A$3:$D$983,4,0)</f>
        <v>64778.400000000001</v>
      </c>
      <c r="H350" s="165">
        <f>VLOOKUP(FINAL_DATASET!$D350,'R_E_P allocation'!$A$3:$E$983,5,0)</f>
        <v>1.7774956836904578E-3</v>
      </c>
      <c r="I350" s="166">
        <f>VLOOKUP(FINAL_DATASET!$D350,'R_E_P allocation'!$A$3:$F$983,6,0)</f>
        <v>36837400.955554903</v>
      </c>
      <c r="J350" s="166">
        <f>VLOOKUP(FINAL_DATASET!$D350,'R_E_P allocation'!$A$3:$G$983,7,0)</f>
        <v>31023393.951313995</v>
      </c>
      <c r="K350" s="166">
        <f>VLOOKUP(FINAL_DATASET!$D350,'R_E_P allocation'!$A$3:$T$984,8,0)</f>
        <v>30691691.491484091</v>
      </c>
      <c r="L350" s="166">
        <f>VLOOKUP(FINAL_DATASET!$D350,'R_E_P allocation'!$A$3:$T$984,9,0)</f>
        <v>25614801.064642981</v>
      </c>
      <c r="M350" s="166">
        <f>VLOOKUP($D350,'R_E_P allocation'!$A$3:$T$984,'R_E_P allocation'!J$984,0)</f>
        <v>24813186.786720701</v>
      </c>
      <c r="N350" s="166">
        <f>VLOOKUP($D350,'R_E_P allocation'!$A$3:$T$984,'R_E_P allocation'!K$984,0)</f>
        <v>28936432.64155082</v>
      </c>
      <c r="O350" s="166">
        <f>VLOOKUP($D350,'R_E_P allocation'!$A$3:$T$984,'R_E_P allocation'!L$984,0)</f>
        <v>25485805.663598016</v>
      </c>
      <c r="P350" s="166">
        <f>VLOOKUP($D350,'R_E_P allocation'!$A$3:$T$984,'R_E_P allocation'!M$984,0)</f>
        <v>27706369.353014909</v>
      </c>
      <c r="Q350" s="166">
        <f>VLOOKUP($D350,'R_E_P allocation'!$A$3:$T$984,'R_E_P allocation'!N$984,0)</f>
        <v>22564981.225651316</v>
      </c>
      <c r="R350" s="166">
        <f>VLOOKUP($D350,'R_E_P allocation'!$A$3:$T$984,'R_E_P allocation'!O$984,0)</f>
        <v>20666906.038846835</v>
      </c>
      <c r="S350" s="166">
        <f>VLOOKUP($D350,'R_E_P allocation'!$A$3:$T$984,'R_E_P allocation'!P$984,0)</f>
        <v>317881.52400366287</v>
      </c>
      <c r="T350" s="166">
        <f>VLOOKUP($D350,'R_E_P allocation'!$A$3:$T$984,'R_E_P allocation'!Q$984,0)</f>
        <v>511374.62557110982</v>
      </c>
      <c r="U350" s="166">
        <f>VLOOKUP($D350,'R_E_P allocation'!$A$3:$T$984,'R_E_P allocation'!R$984,0)</f>
        <v>631156.06939857698</v>
      </c>
      <c r="V350" s="166">
        <f>VLOOKUP($D350,'R_E_P allocation'!$A$3:$T$984,'R_E_P allocation'!S$984,0)</f>
        <v>-64497.700522482322</v>
      </c>
      <c r="W350" s="166">
        <f>VLOOKUP($D350,'R_E_P allocation'!$A$3:$T$984,'R_E_P allocation'!T$984,0)</f>
        <v>492946.7111361149</v>
      </c>
      <c r="X350" s="163">
        <v>110408</v>
      </c>
      <c r="Y350" s="162" t="s">
        <v>142</v>
      </c>
      <c r="Z350" s="162" t="s">
        <v>142</v>
      </c>
      <c r="AA350" s="162" t="s">
        <v>528</v>
      </c>
    </row>
    <row r="351" spans="1:27" ht="16.5" thickTop="1" thickBot="1">
      <c r="A351" s="161">
        <v>350</v>
      </c>
      <c r="B351" s="162" t="s">
        <v>7</v>
      </c>
      <c r="C351" s="163">
        <v>11</v>
      </c>
      <c r="D351" s="162" t="s">
        <v>529</v>
      </c>
      <c r="E351" s="162" t="str">
        <f>VLOOKUP(Table12[[#This Row],[BRANCH NAME]],'Branch Address-2'!$B$2:$D$981,2,0)</f>
        <v>Enaetur Rahman Sarak, Kotwali, Barisal 8200</v>
      </c>
      <c r="F351" s="162" t="str">
        <f>VLOOKUP(Table12[[#This Row],[BRANCH NAME]],'Branch Address-2'!$B$2:$D$981,3,0)</f>
        <v>23.773521844697335, 90.36918706037059</v>
      </c>
      <c r="G351" s="164">
        <f>VLOOKUP(FINAL_DATASET!$D351,'R_E_P allocation'!$A$3:$D$983,4,0)</f>
        <v>35224.639999999999</v>
      </c>
      <c r="H351" s="165">
        <f>VLOOKUP(FINAL_DATASET!$D351,'R_E_P allocation'!$A$3:$E$983,5,0)</f>
        <v>9.6655128190184145E-4</v>
      </c>
      <c r="I351" s="166">
        <f>VLOOKUP(FINAL_DATASET!$D351,'R_E_P allocation'!$A$3:$F$983,6,0)</f>
        <v>20031124.374715608</v>
      </c>
      <c r="J351" s="166">
        <f>VLOOKUP(FINAL_DATASET!$D351,'R_E_P allocation'!$A$3:$G$983,7,0)</f>
        <v>16869633.75929651</v>
      </c>
      <c r="K351" s="166">
        <f>VLOOKUP(FINAL_DATASET!$D351,'R_E_P allocation'!$A$3:$T$984,8,0)</f>
        <v>16689263.454771809</v>
      </c>
      <c r="L351" s="166">
        <f>VLOOKUP(FINAL_DATASET!$D351,'R_E_P allocation'!$A$3:$T$984,9,0)</f>
        <v>13928595.738296496</v>
      </c>
      <c r="M351" s="166">
        <f>VLOOKUP($D351,'R_E_P allocation'!$A$3:$T$984,'R_E_P allocation'!J$984,0)</f>
        <v>13492700.835695131</v>
      </c>
      <c r="N351" s="166">
        <f>VLOOKUP($D351,'R_E_P allocation'!$A$3:$T$984,'R_E_P allocation'!K$984,0)</f>
        <v>15734803.926661924</v>
      </c>
      <c r="O351" s="166">
        <f>VLOOKUP($D351,'R_E_P allocation'!$A$3:$T$984,'R_E_P allocation'!L$984,0)</f>
        <v>13858451.730981333</v>
      </c>
      <c r="P351" s="166">
        <f>VLOOKUP($D351,'R_E_P allocation'!$A$3:$T$984,'R_E_P allocation'!M$984,0)</f>
        <v>15065930.714049483</v>
      </c>
      <c r="Q351" s="166">
        <f>VLOOKUP($D351,'R_E_P allocation'!$A$3:$T$984,'R_E_P allocation'!N$984,0)</f>
        <v>12270190.99391659</v>
      </c>
      <c r="R351" s="166">
        <f>VLOOKUP($D351,'R_E_P allocation'!$A$3:$T$984,'R_E_P allocation'!O$984,0)</f>
        <v>11238072.029136345</v>
      </c>
      <c r="S351" s="166">
        <f>VLOOKUP($D351,'R_E_P allocation'!$A$3:$T$984,'R_E_P allocation'!P$984,0)</f>
        <v>172854.87516950688</v>
      </c>
      <c r="T351" s="166">
        <f>VLOOKUP($D351,'R_E_P allocation'!$A$3:$T$984,'R_E_P allocation'!Q$984,0)</f>
        <v>278070.88614225015</v>
      </c>
      <c r="U351" s="166">
        <f>VLOOKUP($D351,'R_E_P allocation'!$A$3:$T$984,'R_E_P allocation'!R$984,0)</f>
        <v>343204.60722061509</v>
      </c>
      <c r="V351" s="166">
        <f>VLOOKUP($D351,'R_E_P allocation'!$A$3:$T$984,'R_E_P allocation'!S$984,0)</f>
        <v>-35072.003657581103</v>
      </c>
      <c r="W351" s="166">
        <f>VLOOKUP($D351,'R_E_P allocation'!$A$3:$T$984,'R_E_P allocation'!T$984,0)</f>
        <v>268050.31366865558</v>
      </c>
      <c r="X351" s="163">
        <v>110409</v>
      </c>
      <c r="Y351" s="162" t="s">
        <v>142</v>
      </c>
      <c r="Z351" s="162" t="s">
        <v>142</v>
      </c>
      <c r="AA351" s="162" t="s">
        <v>82</v>
      </c>
    </row>
    <row r="352" spans="1:27" ht="16.5" thickTop="1" thickBot="1">
      <c r="A352" s="161">
        <v>351</v>
      </c>
      <c r="B352" s="162" t="s">
        <v>7</v>
      </c>
      <c r="C352" s="163">
        <v>11</v>
      </c>
      <c r="D352" s="162" t="s">
        <v>530</v>
      </c>
      <c r="E352" s="162" t="str">
        <f>VLOOKUP(Table12[[#This Row],[BRANCH NAME]],'Branch Address-2'!$B$2:$D$981,2,0)</f>
        <v>9/D Dilkusha, Motijheel, Dhaka 1000</v>
      </c>
      <c r="F352" s="162" t="str">
        <f>VLOOKUP(Table12[[#This Row],[BRANCH NAME]],'Branch Address-2'!$B$2:$D$981,3,0)</f>
        <v>23.72756965848935, 90.41890802370773</v>
      </c>
      <c r="G352" s="164">
        <f>VLOOKUP(FINAL_DATASET!$D352,'R_E_P allocation'!$A$3:$D$983,4,0)</f>
        <v>14700.42</v>
      </c>
      <c r="H352" s="165">
        <f>VLOOKUP(FINAL_DATASET!$D352,'R_E_P allocation'!$A$3:$E$983,5,0)</f>
        <v>4.0337416636466598E-4</v>
      </c>
      <c r="I352" s="166">
        <f>VLOOKUP(FINAL_DATASET!$D352,'R_E_P allocation'!$A$3:$F$983,6,0)</f>
        <v>8359657.9377548443</v>
      </c>
      <c r="J352" s="166">
        <f>VLOOKUP(FINAL_DATASET!$D352,'R_E_P allocation'!$A$3:$G$983,7,0)</f>
        <v>7040262.2002052423</v>
      </c>
      <c r="K352" s="166">
        <f>VLOOKUP(FINAL_DATASET!$D352,'R_E_P allocation'!$A$3:$T$984,8,0)</f>
        <v>6964987.6414860906</v>
      </c>
      <c r="L352" s="166">
        <f>VLOOKUP(FINAL_DATASET!$D352,'R_E_P allocation'!$A$3:$T$984,9,0)</f>
        <v>5812868.7010901617</v>
      </c>
      <c r="M352" s="166">
        <f>VLOOKUP($D352,'R_E_P allocation'!$A$3:$T$984,'R_E_P allocation'!J$984,0)</f>
        <v>5630955.1841855422</v>
      </c>
      <c r="N352" s="166">
        <f>VLOOKUP($D352,'R_E_P allocation'!$A$3:$T$984,'R_E_P allocation'!K$984,0)</f>
        <v>6566659.7682639044</v>
      </c>
      <c r="O352" s="166">
        <f>VLOOKUP($D352,'R_E_P allocation'!$A$3:$T$984,'R_E_P allocation'!L$984,0)</f>
        <v>5783595.2615882689</v>
      </c>
      <c r="P352" s="166">
        <f>VLOOKUP($D352,'R_E_P allocation'!$A$3:$T$984,'R_E_P allocation'!M$984,0)</f>
        <v>6287516.6130137118</v>
      </c>
      <c r="Q352" s="166">
        <f>VLOOKUP($D352,'R_E_P allocation'!$A$3:$T$984,'R_E_P allocation'!N$984,0)</f>
        <v>5120760.9528668374</v>
      </c>
      <c r="R352" s="166">
        <f>VLOOKUP($D352,'R_E_P allocation'!$A$3:$T$984,'R_E_P allocation'!O$984,0)</f>
        <v>4690023.2001961274</v>
      </c>
      <c r="S352" s="166">
        <f>VLOOKUP($D352,'R_E_P allocation'!$A$3:$T$984,'R_E_P allocation'!P$984,0)</f>
        <v>72138.11877252179</v>
      </c>
      <c r="T352" s="166">
        <f>VLOOKUP($D352,'R_E_P allocation'!$A$3:$T$984,'R_E_P allocation'!Q$984,0)</f>
        <v>116048.27802536114</v>
      </c>
      <c r="U352" s="166">
        <f>VLOOKUP($D352,'R_E_P allocation'!$A$3:$T$984,'R_E_P allocation'!R$984,0)</f>
        <v>143230.75756283314</v>
      </c>
      <c r="V352" s="166">
        <f>VLOOKUP($D352,'R_E_P allocation'!$A$3:$T$984,'R_E_P allocation'!S$984,0)</f>
        <v>-14636.719750946451</v>
      </c>
      <c r="W352" s="166">
        <f>VLOOKUP($D352,'R_E_P allocation'!$A$3:$T$984,'R_E_P allocation'!T$984,0)</f>
        <v>111866.35809651931</v>
      </c>
      <c r="X352" s="163">
        <v>110410</v>
      </c>
      <c r="Y352" s="162" t="s">
        <v>142</v>
      </c>
      <c r="Z352" s="162" t="s">
        <v>142</v>
      </c>
      <c r="AA352" s="162" t="s">
        <v>471</v>
      </c>
    </row>
    <row r="353" spans="1:27" ht="16.5" thickTop="1" thickBot="1">
      <c r="A353" s="161">
        <v>352</v>
      </c>
      <c r="B353" s="162" t="s">
        <v>7</v>
      </c>
      <c r="C353" s="163">
        <v>11</v>
      </c>
      <c r="D353" s="162" t="s">
        <v>531</v>
      </c>
      <c r="E353" s="162" t="str">
        <f>VLOOKUP(Table12[[#This Row],[BRANCH NAME]],'Branch Address-2'!$B$2:$D$981,2,0)</f>
        <v>56 Purana Paltan, Dhaka 1000</v>
      </c>
      <c r="F353" s="162" t="str">
        <f>VLOOKUP(Table12[[#This Row],[BRANCH NAME]],'Branch Address-2'!$B$2:$D$981,3,0)</f>
        <v>23.73234737890146, 90.41074926330407</v>
      </c>
      <c r="G353" s="164">
        <f>VLOOKUP(FINAL_DATASET!$D353,'R_E_P allocation'!$A$3:$D$983,4,0)</f>
        <v>15478.08</v>
      </c>
      <c r="H353" s="165">
        <f>VLOOKUP(FINAL_DATASET!$D353,'R_E_P allocation'!$A$3:$E$983,5,0)</f>
        <v>4.2471287330060023E-4</v>
      </c>
      <c r="I353" s="166">
        <f>VLOOKUP(FINAL_DATASET!$D353,'R_E_P allocation'!$A$3:$F$983,6,0)</f>
        <v>8801888.2680361867</v>
      </c>
      <c r="J353" s="166">
        <f>VLOOKUP(FINAL_DATASET!$D353,'R_E_P allocation'!$A$3:$G$983,7,0)</f>
        <v>7412695.7975182179</v>
      </c>
      <c r="K353" s="166">
        <f>VLOOKUP(FINAL_DATASET!$D353,'R_E_P allocation'!$A$3:$T$984,8,0)</f>
        <v>7333439.1747945314</v>
      </c>
      <c r="L353" s="166">
        <f>VLOOKUP(FINAL_DATASET!$D353,'R_E_P allocation'!$A$3:$T$984,9,0)</f>
        <v>6120372.5325514255</v>
      </c>
      <c r="M353" s="166">
        <f>VLOOKUP($D353,'R_E_P allocation'!$A$3:$T$984,'R_E_P allocation'!J$984,0)</f>
        <v>5928835.6943025133</v>
      </c>
      <c r="N353" s="166">
        <f>VLOOKUP($D353,'R_E_P allocation'!$A$3:$T$984,'R_E_P allocation'!K$984,0)</f>
        <v>6914039.5462150183</v>
      </c>
      <c r="O353" s="166">
        <f>VLOOKUP($D353,'R_E_P allocation'!$A$3:$T$984,'R_E_P allocation'!L$984,0)</f>
        <v>6089550.5126033248</v>
      </c>
      <c r="P353" s="166">
        <f>VLOOKUP($D353,'R_E_P allocation'!$A$3:$T$984,'R_E_P allocation'!M$984,0)</f>
        <v>6620129.5702813445</v>
      </c>
      <c r="Q353" s="166">
        <f>VLOOKUP($D353,'R_E_P allocation'!$A$3:$T$984,'R_E_P allocation'!N$984,0)</f>
        <v>5391651.9180641873</v>
      </c>
      <c r="R353" s="166">
        <f>VLOOKUP($D353,'R_E_P allocation'!$A$3:$T$984,'R_E_P allocation'!O$984,0)</f>
        <v>4938127.9102564193</v>
      </c>
      <c r="S353" s="166">
        <f>VLOOKUP($D353,'R_E_P allocation'!$A$3:$T$984,'R_E_P allocation'!P$984,0)</f>
        <v>75954.26344353387</v>
      </c>
      <c r="T353" s="166">
        <f>VLOOKUP($D353,'R_E_P allocation'!$A$3:$T$984,'R_E_P allocation'!Q$984,0)</f>
        <v>122187.29336568492</v>
      </c>
      <c r="U353" s="166">
        <f>VLOOKUP($D353,'R_E_P allocation'!$A$3:$T$984,'R_E_P allocation'!R$984,0)</f>
        <v>150807.74046034986</v>
      </c>
      <c r="V353" s="166">
        <f>VLOOKUP($D353,'R_E_P allocation'!$A$3:$T$984,'R_E_P allocation'!S$984,0)</f>
        <v>-15411.00997405035</v>
      </c>
      <c r="W353" s="166">
        <f>VLOOKUP($D353,'R_E_P allocation'!$A$3:$T$984,'R_E_P allocation'!T$984,0)</f>
        <v>117784.1476588134</v>
      </c>
      <c r="X353" s="163">
        <v>110411</v>
      </c>
      <c r="Y353" s="162" t="s">
        <v>142</v>
      </c>
      <c r="Z353" s="162" t="s">
        <v>142</v>
      </c>
      <c r="AA353" s="162" t="s">
        <v>477</v>
      </c>
    </row>
    <row r="354" spans="1:27" ht="16.5" thickTop="1" thickBot="1">
      <c r="A354" s="161">
        <v>353</v>
      </c>
      <c r="B354" s="162" t="s">
        <v>7</v>
      </c>
      <c r="C354" s="163">
        <v>11</v>
      </c>
      <c r="D354" s="162" t="s">
        <v>532</v>
      </c>
      <c r="E354" s="162" t="str">
        <f>VLOOKUP(Table12[[#This Row],[BRANCH NAME]],'Branch Address-2'!$B$2:$D$981,2,0)</f>
        <v>2/3 Paridas Road, Sadarghat, Sutrapur, Dhaka</v>
      </c>
      <c r="F354" s="162" t="str">
        <f>VLOOKUP(Table12[[#This Row],[BRANCH NAME]],'Branch Address-2'!$B$2:$D$981,3,0)</f>
        <v>23.70635377563259, 90.41214027556097</v>
      </c>
      <c r="G354" s="164">
        <f>VLOOKUP(FINAL_DATASET!$D354,'R_E_P allocation'!$A$3:$D$983,4,0)</f>
        <v>38017.800000000003</v>
      </c>
      <c r="H354" s="165">
        <f>VLOOKUP(FINAL_DATASET!$D354,'R_E_P allocation'!$A$3:$E$983,5,0)</f>
        <v>1.0431945741698945E-3</v>
      </c>
      <c r="I354" s="166">
        <f>VLOOKUP(FINAL_DATASET!$D354,'R_E_P allocation'!$A$3:$F$983,6,0)</f>
        <v>21619504.990059886</v>
      </c>
      <c r="J354" s="166">
        <f>VLOOKUP(FINAL_DATASET!$D354,'R_E_P allocation'!$A$3:$G$983,7,0)</f>
        <v>18207321.986376096</v>
      </c>
      <c r="K354" s="166">
        <f>VLOOKUP(FINAL_DATASET!$D354,'R_E_P allocation'!$A$3:$T$984,8,0)</f>
        <v>18012649.105024885</v>
      </c>
      <c r="L354" s="166">
        <f>VLOOKUP(FINAL_DATASET!$D354,'R_E_P allocation'!$A$3:$T$984,9,0)</f>
        <v>15033072.504343793</v>
      </c>
      <c r="M354" s="166">
        <f>VLOOKUP($D354,'R_E_P allocation'!$A$3:$T$984,'R_E_P allocation'!J$984,0)</f>
        <v>14562613.041078357</v>
      </c>
      <c r="N354" s="166">
        <f>VLOOKUP($D354,'R_E_P allocation'!$A$3:$T$984,'R_E_P allocation'!K$984,0)</f>
        <v>16982505.107874706</v>
      </c>
      <c r="O354" s="166">
        <f>VLOOKUP($D354,'R_E_P allocation'!$A$3:$T$984,'R_E_P allocation'!L$984,0)</f>
        <v>14957366.383818321</v>
      </c>
      <c r="P354" s="166">
        <f>VLOOKUP($D354,'R_E_P allocation'!$A$3:$T$984,'R_E_P allocation'!M$984,0)</f>
        <v>16260593.172863953</v>
      </c>
      <c r="Q354" s="166">
        <f>VLOOKUP($D354,'R_E_P allocation'!$A$3:$T$984,'R_E_P allocation'!N$984,0)</f>
        <v>13243163.511920126</v>
      </c>
      <c r="R354" s="166">
        <f>VLOOKUP($D354,'R_E_P allocation'!$A$3:$T$984,'R_E_P allocation'!O$984,0)</f>
        <v>12129202.024188176</v>
      </c>
      <c r="S354" s="166">
        <f>VLOOKUP($D354,'R_E_P allocation'!$A$3:$T$984,'R_E_P allocation'!P$984,0)</f>
        <v>186561.51129491397</v>
      </c>
      <c r="T354" s="166">
        <f>VLOOKUP($D354,'R_E_P allocation'!$A$3:$T$984,'R_E_P allocation'!Q$984,0)</f>
        <v>300120.69208312244</v>
      </c>
      <c r="U354" s="166">
        <f>VLOOKUP($D354,'R_E_P allocation'!$A$3:$T$984,'R_E_P allocation'!R$984,0)</f>
        <v>370419.23257106106</v>
      </c>
      <c r="V354" s="166">
        <f>VLOOKUP($D354,'R_E_P allocation'!$A$3:$T$984,'R_E_P allocation'!S$984,0)</f>
        <v>-37853.060262736166</v>
      </c>
      <c r="W354" s="166">
        <f>VLOOKUP($D354,'R_E_P allocation'!$A$3:$T$984,'R_E_P allocation'!T$984,0)</f>
        <v>289305.53200805502</v>
      </c>
      <c r="X354" s="163">
        <v>110412</v>
      </c>
      <c r="Y354" s="162" t="s">
        <v>142</v>
      </c>
      <c r="Z354" s="162" t="s">
        <v>142</v>
      </c>
      <c r="AA354" s="162" t="s">
        <v>495</v>
      </c>
    </row>
    <row r="355" spans="1:27" ht="16.5" thickTop="1" thickBot="1">
      <c r="A355" s="161">
        <v>354</v>
      </c>
      <c r="B355" s="162" t="s">
        <v>7</v>
      </c>
      <c r="C355" s="163">
        <v>11</v>
      </c>
      <c r="D355" s="162" t="s">
        <v>533</v>
      </c>
      <c r="E355" s="162" t="str">
        <f>VLOOKUP(Table12[[#This Row],[BRANCH NAME]],'Branch Address-2'!$B$2:$D$981,2,0)</f>
        <v>33-34 Johnson Road, Sadarghat, Sutrapur, Dhaka</v>
      </c>
      <c r="F355" s="162" t="str">
        <f>VLOOKUP(Table12[[#This Row],[BRANCH NAME]],'Branch Address-2'!$B$2:$D$981,3,0)</f>
        <v>23.71378772985001, 90.41175961206982</v>
      </c>
      <c r="G355" s="164">
        <f>VLOOKUP(FINAL_DATASET!$D355,'R_E_P allocation'!$A$3:$D$983,4,0)</f>
        <v>59138.8</v>
      </c>
      <c r="H355" s="165">
        <f>VLOOKUP(FINAL_DATASET!$D355,'R_E_P allocation'!$A$3:$E$983,5,0)</f>
        <v>1.6227471153753912E-3</v>
      </c>
      <c r="I355" s="166">
        <f>VLOOKUP(FINAL_DATASET!$D355,'R_E_P allocation'!$A$3:$F$983,6,0)</f>
        <v>33630341.095648706</v>
      </c>
      <c r="J355" s="166">
        <f>VLOOKUP(FINAL_DATASET!$D355,'R_E_P allocation'!$A$3:$G$983,7,0)</f>
        <v>28322500.867696147</v>
      </c>
      <c r="K355" s="166">
        <f>VLOOKUP(FINAL_DATASET!$D355,'R_E_P allocation'!$A$3:$T$984,8,0)</f>
        <v>28019676.38559426</v>
      </c>
      <c r="L355" s="166">
        <f>VLOOKUP(FINAL_DATASET!$D355,'R_E_P allocation'!$A$3:$T$984,9,0)</f>
        <v>23384779.451201454</v>
      </c>
      <c r="M355" s="166">
        <f>VLOOKUP($D355,'R_E_P allocation'!$A$3:$T$984,'R_E_P allocation'!J$984,0)</f>
        <v>22652953.619455222</v>
      </c>
      <c r="N355" s="166">
        <f>VLOOKUP($D355,'R_E_P allocation'!$A$3:$T$984,'R_E_P allocation'!K$984,0)</f>
        <v>26417230.167805098</v>
      </c>
      <c r="O355" s="166">
        <f>VLOOKUP($D355,'R_E_P allocation'!$A$3:$T$984,'R_E_P allocation'!L$984,0)</f>
        <v>23267014.374828495</v>
      </c>
      <c r="P355" s="166">
        <f>VLOOKUP($D355,'R_E_P allocation'!$A$3:$T$984,'R_E_P allocation'!M$984,0)</f>
        <v>25294256.046677258</v>
      </c>
      <c r="Q355" s="166">
        <f>VLOOKUP($D355,'R_E_P allocation'!$A$3:$T$984,'R_E_P allocation'!N$984,0)</f>
        <v>20600476.574097972</v>
      </c>
      <c r="R355" s="166">
        <f>VLOOKUP($D355,'R_E_P allocation'!$A$3:$T$984,'R_E_P allocation'!O$984,0)</f>
        <v>18867647.593181606</v>
      </c>
      <c r="S355" s="166">
        <f>VLOOKUP($D355,'R_E_P allocation'!$A$3:$T$984,'R_E_P allocation'!P$984,0)</f>
        <v>290206.79534764396</v>
      </c>
      <c r="T355" s="166">
        <f>VLOOKUP($D355,'R_E_P allocation'!$A$3:$T$984,'R_E_P allocation'!Q$984,0)</f>
        <v>466854.40990707936</v>
      </c>
      <c r="U355" s="166">
        <f>VLOOKUP($D355,'R_E_P allocation'!$A$3:$T$984,'R_E_P allocation'!R$984,0)</f>
        <v>576207.69511053944</v>
      </c>
      <c r="V355" s="166">
        <f>VLOOKUP($D355,'R_E_P allocation'!$A$3:$T$984,'R_E_P allocation'!S$984,0)</f>
        <v>-58882.538186478479</v>
      </c>
      <c r="W355" s="166">
        <f>VLOOKUP($D355,'R_E_P allocation'!$A$3:$T$984,'R_E_P allocation'!T$984,0)</f>
        <v>450030.82756808557</v>
      </c>
      <c r="X355" s="163">
        <v>110413</v>
      </c>
      <c r="Y355" s="162" t="s">
        <v>142</v>
      </c>
      <c r="Z355" s="162" t="s">
        <v>142</v>
      </c>
      <c r="AA355" s="162" t="s">
        <v>495</v>
      </c>
    </row>
    <row r="356" spans="1:27" ht="16.5" thickTop="1" thickBot="1">
      <c r="A356" s="161">
        <v>355</v>
      </c>
      <c r="B356" s="162" t="s">
        <v>7</v>
      </c>
      <c r="C356" s="163">
        <v>11</v>
      </c>
      <c r="D356" s="162" t="s">
        <v>534</v>
      </c>
      <c r="E356" s="162" t="str">
        <f>VLOOKUP(Table12[[#This Row],[BRANCH NAME]],'Branch Address-2'!$B$2:$D$981,2,0)</f>
        <v>Ramna corp. Bhaban, Holding No-18, Bangabandhu, Avenue Road, Ward No-20, PS-Paltan, Dhaka south</v>
      </c>
      <c r="F356" s="162" t="str">
        <f>VLOOKUP(Table12[[#This Row],[BRANCH NAME]],'Branch Address-2'!$B$2:$D$981,3,0)</f>
        <v>23.726530408712833, 90.41164796788892</v>
      </c>
      <c r="G356" s="164">
        <f>VLOOKUP(FINAL_DATASET!$D356,'R_E_P allocation'!$A$3:$D$983,4,0)</f>
        <v>14833.16</v>
      </c>
      <c r="H356" s="165">
        <f>VLOOKUP(FINAL_DATASET!$D356,'R_E_P allocation'!$A$3:$E$983,5,0)</f>
        <v>4.0701650357974188E-4</v>
      </c>
      <c r="I356" s="166">
        <f>VLOOKUP(FINAL_DATASET!$D356,'R_E_P allocation'!$A$3:$F$983,6,0)</f>
        <v>8435142.9235346783</v>
      </c>
      <c r="J356" s="166">
        <f>VLOOKUP(FINAL_DATASET!$D356,'R_E_P allocation'!$A$3:$G$983,7,0)</f>
        <v>7103833.4726216253</v>
      </c>
      <c r="K356" s="166">
        <f>VLOOKUP(FINAL_DATASET!$D356,'R_E_P allocation'!$A$3:$T$984,8,0)</f>
        <v>7027879.2091780929</v>
      </c>
      <c r="L356" s="166">
        <f>VLOOKUP(FINAL_DATASET!$D356,'R_E_P allocation'!$A$3:$T$984,9,0)</f>
        <v>5865357.0103617823</v>
      </c>
      <c r="M356" s="166">
        <f>VLOOKUP($D356,'R_E_P allocation'!$A$3:$T$984,'R_E_P allocation'!J$984,0)</f>
        <v>5681800.8737065755</v>
      </c>
      <c r="N356" s="166">
        <f>VLOOKUP($D356,'R_E_P allocation'!$A$3:$T$984,'R_E_P allocation'!K$984,0)</f>
        <v>6625954.5651227264</v>
      </c>
      <c r="O356" s="166">
        <f>VLOOKUP($D356,'R_E_P allocation'!$A$3:$T$984,'R_E_P allocation'!L$984,0)</f>
        <v>5835819.2412448525</v>
      </c>
      <c r="P356" s="166">
        <f>VLOOKUP($D356,'R_E_P allocation'!$A$3:$T$984,'R_E_P allocation'!M$984,0)</f>
        <v>6344290.8381862883</v>
      </c>
      <c r="Q356" s="166">
        <f>VLOOKUP($D356,'R_E_P allocation'!$A$3:$T$984,'R_E_P allocation'!N$984,0)</f>
        <v>5166999.7548115132</v>
      </c>
      <c r="R356" s="166">
        <f>VLOOKUP($D356,'R_E_P allocation'!$A$3:$T$984,'R_E_P allocation'!O$984,0)</f>
        <v>4732372.5806624023</v>
      </c>
      <c r="S356" s="166">
        <f>VLOOKUP($D356,'R_E_P allocation'!$A$3:$T$984,'R_E_P allocation'!P$984,0)</f>
        <v>72789.502466719961</v>
      </c>
      <c r="T356" s="166">
        <f>VLOOKUP($D356,'R_E_P allocation'!$A$3:$T$984,'R_E_P allocation'!Q$984,0)</f>
        <v>117096.15614211471</v>
      </c>
      <c r="U356" s="166">
        <f>VLOOKUP($D356,'R_E_P allocation'!$A$3:$T$984,'R_E_P allocation'!R$984,0)</f>
        <v>144524.08460783528</v>
      </c>
      <c r="V356" s="166">
        <f>VLOOKUP($D356,'R_E_P allocation'!$A$3:$T$984,'R_E_P allocation'!S$984,0)</f>
        <v>-14768.884558464919</v>
      </c>
      <c r="W356" s="166">
        <f>VLOOKUP($D356,'R_E_P allocation'!$A$3:$T$984,'R_E_P allocation'!T$984,0)</f>
        <v>112876.47483969618</v>
      </c>
      <c r="X356" s="163">
        <v>110414</v>
      </c>
      <c r="Y356" s="162" t="s">
        <v>142</v>
      </c>
      <c r="Z356" s="162" t="s">
        <v>142</v>
      </c>
      <c r="AA356" s="162" t="s">
        <v>477</v>
      </c>
    </row>
    <row r="357" spans="1:27" ht="16.5" thickTop="1" thickBot="1">
      <c r="A357" s="161">
        <v>356</v>
      </c>
      <c r="B357" s="162" t="s">
        <v>7</v>
      </c>
      <c r="C357" s="163">
        <v>11</v>
      </c>
      <c r="D357" s="162" t="s">
        <v>535</v>
      </c>
      <c r="E357" s="162" t="str">
        <f>VLOOKUP(Table12[[#This Row],[BRANCH NAME]],'Branch Address-2'!$B$2:$D$981,2,0)</f>
        <v>Rampura, Dhaka 1219</v>
      </c>
      <c r="F357" s="162" t="str">
        <f>VLOOKUP(Table12[[#This Row],[BRANCH NAME]],'Branch Address-2'!$B$2:$D$981,3,0)</f>
        <v>23.76673208510577, 90.42194625523616</v>
      </c>
      <c r="G357" s="164">
        <f>VLOOKUP(FINAL_DATASET!$D357,'R_E_P allocation'!$A$3:$D$983,4,0)</f>
        <v>224079</v>
      </c>
      <c r="H357" s="165">
        <f>VLOOKUP(FINAL_DATASET!$D357,'R_E_P allocation'!$A$3:$E$983,5,0)</f>
        <v>6.1486460811886997E-3</v>
      </c>
      <c r="I357" s="166">
        <f>VLOOKUP(FINAL_DATASET!$D357,'R_E_P allocation'!$A$3:$F$983,6,0)</f>
        <v>127426549.10772397</v>
      </c>
      <c r="J357" s="166">
        <f>VLOOKUP(FINAL_DATASET!$D357,'R_E_P allocation'!$A$3:$G$983,7,0)</f>
        <v>107314955.18902116</v>
      </c>
      <c r="K357" s="166">
        <f>VLOOKUP(FINAL_DATASET!$D357,'R_E_P allocation'!$A$3:$T$984,8,0)</f>
        <v>106167542.54072751</v>
      </c>
      <c r="L357" s="166">
        <f>VLOOKUP(FINAL_DATASET!$D357,'R_E_P allocation'!$A$3:$T$984,9,0)</f>
        <v>88605754.507121727</v>
      </c>
      <c r="M357" s="166">
        <f>VLOOKUP($D357,'R_E_P allocation'!$A$3:$T$984,'R_E_P allocation'!J$984,0)</f>
        <v>85832840.607078701</v>
      </c>
      <c r="N357" s="166">
        <f>VLOOKUP($D357,'R_E_P allocation'!$A$3:$T$984,'R_E_P allocation'!K$984,0)</f>
        <v>100095817.27684021</v>
      </c>
      <c r="O357" s="166">
        <f>VLOOKUP($D357,'R_E_P allocation'!$A$3:$T$984,'R_E_P allocation'!L$984,0)</f>
        <v>88159538.477229744</v>
      </c>
      <c r="P357" s="166">
        <f>VLOOKUP($D357,'R_E_P allocation'!$A$3:$T$984,'R_E_P allocation'!M$984,0)</f>
        <v>95840828.706084549</v>
      </c>
      <c r="Q357" s="166">
        <f>VLOOKUP($D357,'R_E_P allocation'!$A$3:$T$984,'R_E_P allocation'!N$984,0)</f>
        <v>78055932.657532781</v>
      </c>
      <c r="R357" s="166">
        <f>VLOOKUP($D357,'R_E_P allocation'!$A$3:$T$984,'R_E_P allocation'!O$984,0)</f>
        <v>71490182.503407925</v>
      </c>
      <c r="S357" s="166">
        <f>VLOOKUP($D357,'R_E_P allocation'!$A$3:$T$984,'R_E_P allocation'!P$984,0)</f>
        <v>1099603.7879480934</v>
      </c>
      <c r="T357" s="166">
        <f>VLOOKUP($D357,'R_E_P allocation'!$A$3:$T$984,'R_E_P allocation'!Q$984,0)</f>
        <v>1768927.8327860632</v>
      </c>
      <c r="U357" s="166">
        <f>VLOOKUP($D357,'R_E_P allocation'!$A$3:$T$984,'R_E_P allocation'!R$984,0)</f>
        <v>2183271.2891143304</v>
      </c>
      <c r="V357" s="166">
        <f>VLOOKUP($D357,'R_E_P allocation'!$A$3:$T$984,'R_E_P allocation'!S$984,0)</f>
        <v>-223108.01494598994</v>
      </c>
      <c r="W357" s="166">
        <f>VLOOKUP($D357,'R_E_P allocation'!$A$3:$T$984,'R_E_P allocation'!T$984,0)</f>
        <v>1705182.6856586377</v>
      </c>
      <c r="X357" s="163">
        <v>110415</v>
      </c>
      <c r="Y357" s="162" t="s">
        <v>142</v>
      </c>
      <c r="Z357" s="162" t="s">
        <v>142</v>
      </c>
      <c r="AA357" s="162" t="s">
        <v>535</v>
      </c>
    </row>
    <row r="358" spans="1:27" ht="16.5" thickTop="1" thickBot="1">
      <c r="A358" s="161">
        <v>357</v>
      </c>
      <c r="B358" s="162" t="s">
        <v>7</v>
      </c>
      <c r="C358" s="163">
        <v>11</v>
      </c>
      <c r="D358" s="162" t="s">
        <v>536</v>
      </c>
      <c r="E358" s="162" t="str">
        <f>VLOOKUP(Table12[[#This Row],[BRANCH NAME]],'Branch Address-2'!$B$2:$D$981,2,0)</f>
        <v>73 Shuvash Bose Avenue, Lakshmipur, Sutrapur, Dhaka</v>
      </c>
      <c r="F358" s="162" t="str">
        <f>VLOOKUP(Table12[[#This Row],[BRANCH NAME]],'Branch Address-2'!$B$2:$D$981,3,0)</f>
        <v>23.729818470545148, 90.42582120752361</v>
      </c>
      <c r="G358" s="164">
        <f>VLOOKUP(FINAL_DATASET!$D358,'R_E_P allocation'!$A$3:$D$983,4,0)</f>
        <v>42242</v>
      </c>
      <c r="H358" s="165">
        <f>VLOOKUP(FINAL_DATASET!$D358,'R_E_P allocation'!$A$3:$E$983,5,0)</f>
        <v>1.1591050824109937E-3</v>
      </c>
      <c r="I358" s="166">
        <f>VLOOKUP(FINAL_DATASET!$D358,'R_E_P allocation'!$A$3:$F$983,6,0)</f>
        <v>24021672.211177647</v>
      </c>
      <c r="J358" s="166">
        <f>VLOOKUP(FINAL_DATASET!$D358,'R_E_P allocation'!$A$3:$G$983,7,0)</f>
        <v>20230357.762640104</v>
      </c>
      <c r="K358" s="166">
        <f>VLOOKUP(FINAL_DATASET!$D358,'R_E_P allocation'!$A$3:$T$984,8,0)</f>
        <v>20014054.561138757</v>
      </c>
      <c r="L358" s="166">
        <f>VLOOKUP(FINAL_DATASET!$D358,'R_E_P allocation'!$A$3:$T$984,9,0)</f>
        <v>16703413.893715324</v>
      </c>
      <c r="M358" s="166">
        <f>VLOOKUP($D358,'R_E_P allocation'!$A$3:$T$984,'R_E_P allocation'!J$984,0)</f>
        <v>16180681.156753728</v>
      </c>
      <c r="N358" s="166">
        <f>VLOOKUP($D358,'R_E_P allocation'!$A$3:$T$984,'R_E_P allocation'!K$984,0)</f>
        <v>18869450.119860783</v>
      </c>
      <c r="O358" s="166">
        <f>VLOOKUP($D358,'R_E_P allocation'!$A$3:$T$984,'R_E_P allocation'!L$984,0)</f>
        <v>16619295.982020356</v>
      </c>
      <c r="P358" s="166">
        <f>VLOOKUP($D358,'R_E_P allocation'!$A$3:$T$984,'R_E_P allocation'!M$984,0)</f>
        <v>18067325.747626614</v>
      </c>
      <c r="Q358" s="166">
        <f>VLOOKUP($D358,'R_E_P allocation'!$A$3:$T$984,'R_E_P allocation'!N$984,0)</f>
        <v>14714626.124355694</v>
      </c>
      <c r="R358" s="166">
        <f>VLOOKUP($D358,'R_E_P allocation'!$A$3:$T$984,'R_E_P allocation'!O$984,0)</f>
        <v>13476891.137986861</v>
      </c>
      <c r="S358" s="166">
        <f>VLOOKUP($D358,'R_E_P allocation'!$A$3:$T$984,'R_E_P allocation'!P$984,0)</f>
        <v>207290.56810545997</v>
      </c>
      <c r="T358" s="166">
        <f>VLOOKUP($D358,'R_E_P allocation'!$A$3:$T$984,'R_E_P allocation'!Q$984,0)</f>
        <v>333467.43564791384</v>
      </c>
      <c r="U358" s="166">
        <f>VLOOKUP($D358,'R_E_P allocation'!$A$3:$T$984,'R_E_P allocation'!R$984,0)</f>
        <v>411576.9250789567</v>
      </c>
      <c r="V358" s="166">
        <f>VLOOKUP($D358,'R_E_P allocation'!$A$3:$T$984,'R_E_P allocation'!S$984,0)</f>
        <v>-42058.955847484627</v>
      </c>
      <c r="W358" s="166">
        <f>VLOOKUP($D358,'R_E_P allocation'!$A$3:$T$984,'R_E_P allocation'!T$984,0)</f>
        <v>321450.59112006112</v>
      </c>
      <c r="X358" s="163">
        <v>110416</v>
      </c>
      <c r="Y358" s="162" t="s">
        <v>142</v>
      </c>
      <c r="Z358" s="162" t="s">
        <v>142</v>
      </c>
      <c r="AA358" s="162" t="s">
        <v>495</v>
      </c>
    </row>
    <row r="359" spans="1:27" ht="16.5" thickTop="1" thickBot="1">
      <c r="A359" s="161">
        <v>358</v>
      </c>
      <c r="B359" s="162" t="s">
        <v>7</v>
      </c>
      <c r="C359" s="163">
        <v>11</v>
      </c>
      <c r="D359" s="162" t="s">
        <v>537</v>
      </c>
      <c r="E359" s="162" t="str">
        <f>VLOOKUP(Table12[[#This Row],[BRANCH NAME]],'Branch Address-2'!$B$2:$D$981,2,0)</f>
        <v>Greatwall Shopping Complex, Sadarghat, Sutrapur, Dhaka</v>
      </c>
      <c r="F359" s="162" t="str">
        <f>VLOOKUP(Table12[[#This Row],[BRANCH NAME]],'Branch Address-2'!$B$2:$D$981,3,0)</f>
        <v>23.706873940739122, 90.4106036812438</v>
      </c>
      <c r="G359" s="164">
        <f>VLOOKUP(FINAL_DATASET!$D359,'R_E_P allocation'!$A$3:$D$983,4,0)</f>
        <v>48578.3</v>
      </c>
      <c r="H359" s="165">
        <f>VLOOKUP(FINAL_DATASET!$D359,'R_E_P allocation'!$A$3:$E$983,5,0)</f>
        <v>1.3329708447726428E-3</v>
      </c>
      <c r="I359" s="166">
        <f>VLOOKUP(FINAL_DATASET!$D359,'R_E_P allocation'!$A$3:$F$983,6,0)</f>
        <v>27624923.042854298</v>
      </c>
      <c r="J359" s="166">
        <f>VLOOKUP(FINAL_DATASET!$D359,'R_E_P allocation'!$A$3:$G$983,7,0)</f>
        <v>23264911.427036121</v>
      </c>
      <c r="K359" s="166">
        <f>VLOOKUP(FINAL_DATASET!$D359,'R_E_P allocation'!$A$3:$T$984,8,0)</f>
        <v>23016162.745309573</v>
      </c>
      <c r="L359" s="166">
        <f>VLOOKUP(FINAL_DATASET!$D359,'R_E_P allocation'!$A$3:$T$984,9,0)</f>
        <v>19208925.977772623</v>
      </c>
      <c r="M359" s="166">
        <f>VLOOKUP($D359,'R_E_P allocation'!$A$3:$T$984,'R_E_P allocation'!J$984,0)</f>
        <v>18607783.330266789</v>
      </c>
      <c r="N359" s="166">
        <f>VLOOKUP($D359,'R_E_P allocation'!$A$3:$T$984,'R_E_P allocation'!K$984,0)</f>
        <v>21699867.637839902</v>
      </c>
      <c r="O359" s="166">
        <f>VLOOKUP($D359,'R_E_P allocation'!$A$3:$T$984,'R_E_P allocation'!L$984,0)</f>
        <v>19112190.379323408</v>
      </c>
      <c r="P359" s="166">
        <f>VLOOKUP($D359,'R_E_P allocation'!$A$3:$T$984,'R_E_P allocation'!M$984,0)</f>
        <v>20777424.609770603</v>
      </c>
      <c r="Q359" s="166">
        <f>VLOOKUP($D359,'R_E_P allocation'!$A$3:$T$984,'R_E_P allocation'!N$984,0)</f>
        <v>16921820.04300905</v>
      </c>
      <c r="R359" s="166">
        <f>VLOOKUP($D359,'R_E_P allocation'!$A$3:$T$984,'R_E_P allocation'!O$984,0)</f>
        <v>15498424.808684891</v>
      </c>
      <c r="S359" s="166">
        <f>VLOOKUP($D359,'R_E_P allocation'!$A$3:$T$984,'R_E_P allocation'!P$984,0)</f>
        <v>238384.15332127895</v>
      </c>
      <c r="T359" s="166">
        <f>VLOOKUP($D359,'R_E_P allocation'!$A$3:$T$984,'R_E_P allocation'!Q$984,0)</f>
        <v>383487.55099510093</v>
      </c>
      <c r="U359" s="166">
        <f>VLOOKUP($D359,'R_E_P allocation'!$A$3:$T$984,'R_E_P allocation'!R$984,0)</f>
        <v>473313.46384080022</v>
      </c>
      <c r="V359" s="166">
        <f>VLOOKUP($D359,'R_E_P allocation'!$A$3:$T$984,'R_E_P allocation'!S$984,0)</f>
        <v>-48367.799224607326</v>
      </c>
      <c r="W359" s="166">
        <f>VLOOKUP($D359,'R_E_P allocation'!$A$3:$T$984,'R_E_P allocation'!T$984,0)</f>
        <v>369668.17978807027</v>
      </c>
      <c r="X359" s="163">
        <v>110417</v>
      </c>
      <c r="Y359" s="162" t="s">
        <v>142</v>
      </c>
      <c r="Z359" s="162" t="s">
        <v>142</v>
      </c>
      <c r="AA359" s="162" t="s">
        <v>495</v>
      </c>
    </row>
    <row r="360" spans="1:27" ht="16.5" thickTop="1" thickBot="1">
      <c r="A360" s="161">
        <v>359</v>
      </c>
      <c r="B360" s="162" t="s">
        <v>7</v>
      </c>
      <c r="C360" s="163">
        <v>11</v>
      </c>
      <c r="D360" s="162" t="s">
        <v>538</v>
      </c>
      <c r="E360" s="162" t="str">
        <f>VLOOKUP(Table12[[#This Row],[BRANCH NAME]],'Branch Address-2'!$B$2:$D$981,2,0)</f>
        <v>18 Bangabandhu Avenue, Ramna, Dhaka 1000</v>
      </c>
      <c r="F360" s="162" t="str">
        <f>VLOOKUP(Table12[[#This Row],[BRANCH NAME]],'Branch Address-2'!$B$2:$D$981,3,0)</f>
        <v>23.741344100896743, 90.41177873905303</v>
      </c>
      <c r="G360" s="164">
        <f>VLOOKUP(FINAL_DATASET!$D360,'R_E_P allocation'!$A$3:$D$983,4,0)</f>
        <v>40087.199999999997</v>
      </c>
      <c r="H360" s="165">
        <f>VLOOKUP(FINAL_DATASET!$D360,'R_E_P allocation'!$A$3:$E$983,5,0)</f>
        <v>1.0999781558549782E-3</v>
      </c>
      <c r="I360" s="166">
        <f>VLOOKUP(FINAL_DATASET!$D360,'R_E_P allocation'!$A$3:$F$983,6,0)</f>
        <v>22796306.478479255</v>
      </c>
      <c r="J360" s="166">
        <f>VLOOKUP(FINAL_DATASET!$D360,'R_E_P allocation'!$A$3:$G$983,7,0)</f>
        <v>19198390.173346583</v>
      </c>
      <c r="K360" s="166">
        <f>VLOOKUP(FINAL_DATASET!$D360,'R_E_P allocation'!$A$3:$T$984,8,0)</f>
        <v>18993120.780343771</v>
      </c>
      <c r="L360" s="166">
        <f>VLOOKUP(FINAL_DATASET!$D360,'R_E_P allocation'!$A$3:$T$984,9,0)</f>
        <v>15851358.681884024</v>
      </c>
      <c r="M360" s="166">
        <f>VLOOKUP($D360,'R_E_P allocation'!$A$3:$T$984,'R_E_P allocation'!J$984,0)</f>
        <v>15355290.982127221</v>
      </c>
      <c r="N360" s="166">
        <f>VLOOKUP($D360,'R_E_P allocation'!$A$3:$T$984,'R_E_P allocation'!K$984,0)</f>
        <v>17906903.575703878</v>
      </c>
      <c r="O360" s="166">
        <f>VLOOKUP($D360,'R_E_P allocation'!$A$3:$T$984,'R_E_P allocation'!L$984,0)</f>
        <v>15771531.695716262</v>
      </c>
      <c r="P360" s="166">
        <f>VLOOKUP($D360,'R_E_P allocation'!$A$3:$T$984,'R_E_P allocation'!M$984,0)</f>
        <v>17145696.243318439</v>
      </c>
      <c r="Q360" s="166">
        <f>VLOOKUP($D360,'R_E_P allocation'!$A$3:$T$984,'R_E_P allocation'!N$984,0)</f>
        <v>13964020.651774812</v>
      </c>
      <c r="R360" s="166">
        <f>VLOOKUP($D360,'R_E_P allocation'!$A$3:$T$984,'R_E_P allocation'!O$984,0)</f>
        <v>12789423.569592038</v>
      </c>
      <c r="S360" s="166">
        <f>VLOOKUP($D360,'R_E_P allocation'!$A$3:$T$984,'R_E_P allocation'!P$984,0)</f>
        <v>196716.50162769741</v>
      </c>
      <c r="T360" s="166">
        <f>VLOOKUP($D360,'R_E_P allocation'!$A$3:$T$984,'R_E_P allocation'!Q$984,0)</f>
        <v>316456.98087933933</v>
      </c>
      <c r="U360" s="166">
        <f>VLOOKUP($D360,'R_E_P allocation'!$A$3:$T$984,'R_E_P allocation'!R$984,0)</f>
        <v>390582.03946368909</v>
      </c>
      <c r="V360" s="166">
        <f>VLOOKUP($D360,'R_E_P allocation'!$A$3:$T$984,'R_E_P allocation'!S$984,0)</f>
        <v>-39913.493083880632</v>
      </c>
      <c r="W360" s="166">
        <f>VLOOKUP($D360,'R_E_P allocation'!$A$3:$T$984,'R_E_P allocation'!T$984,0)</f>
        <v>305053.12571251631</v>
      </c>
      <c r="X360" s="163">
        <v>110418</v>
      </c>
      <c r="Y360" s="162" t="s">
        <v>142</v>
      </c>
      <c r="Z360" s="162" t="s">
        <v>142</v>
      </c>
      <c r="AA360" s="162" t="s">
        <v>489</v>
      </c>
    </row>
    <row r="361" spans="1:27" ht="16.5" thickTop="1" thickBot="1">
      <c r="A361" s="161">
        <v>360</v>
      </c>
      <c r="B361" s="162" t="s">
        <v>7</v>
      </c>
      <c r="C361" s="163">
        <v>11</v>
      </c>
      <c r="D361" s="162" t="s">
        <v>508</v>
      </c>
      <c r="E361" s="162" t="str">
        <f>VLOOKUP(Table12[[#This Row],[BRANCH NAME]],'Branch Address-2'!$B$2:$D$981,2,0)</f>
        <v>Savar, Dhaka</v>
      </c>
      <c r="F361" s="162" t="str">
        <f>VLOOKUP(Table12[[#This Row],[BRANCH NAME]],'Branch Address-2'!$B$2:$D$981,3,0)</f>
        <v>23.84736036130287, 90.24674106166036</v>
      </c>
      <c r="G361" s="164">
        <f>VLOOKUP(FINAL_DATASET!$D361,'R_E_P allocation'!$A$3:$D$983,4,0)</f>
        <v>1385910</v>
      </c>
      <c r="H361" s="165">
        <f>VLOOKUP(FINAL_DATASET!$D361,'R_E_P allocation'!$A$3:$E$983,5,0)</f>
        <v>3.8028865223337448E-2</v>
      </c>
      <c r="I361" s="166">
        <f>VLOOKUP(FINAL_DATASET!$D361,'R_E_P allocation'!$A$3:$F$983,6,0)</f>
        <v>788122620.47708952</v>
      </c>
      <c r="J361" s="166">
        <f>VLOOKUP(FINAL_DATASET!$D361,'R_E_P allocation'!$A$3:$G$983,7,0)</f>
        <v>663734082.82800412</v>
      </c>
      <c r="K361" s="166">
        <f>VLOOKUP(FINAL_DATASET!$D361,'R_E_P allocation'!$A$3:$T$984,8,0)</f>
        <v>656637430.91775525</v>
      </c>
      <c r="L361" s="166">
        <f>VLOOKUP(FINAL_DATASET!$D361,'R_E_P allocation'!$A$3:$T$984,9,0)</f>
        <v>548019230.84700072</v>
      </c>
      <c r="M361" s="166">
        <f>VLOOKUP($D361,'R_E_P allocation'!$A$3:$T$984,'R_E_P allocation'!J$984,0)</f>
        <v>530868988.73056585</v>
      </c>
      <c r="N361" s="166">
        <f>VLOOKUP($D361,'R_E_P allocation'!$A$3:$T$984,'R_E_P allocation'!K$984,0)</f>
        <v>619084314.55935466</v>
      </c>
      <c r="O361" s="166">
        <f>VLOOKUP($D361,'R_E_P allocation'!$A$3:$T$984,'R_E_P allocation'!L$984,0)</f>
        <v>545259421.77079284</v>
      </c>
      <c r="P361" s="166">
        <f>VLOOKUP($D361,'R_E_P allocation'!$A$3:$T$984,'R_E_P allocation'!M$984,0)</f>
        <v>592767563.72551489</v>
      </c>
      <c r="Q361" s="166">
        <f>VLOOKUP($D361,'R_E_P allocation'!$A$3:$T$984,'R_E_P allocation'!N$984,0)</f>
        <v>482769459.11665648</v>
      </c>
      <c r="R361" s="166">
        <f>VLOOKUP($D361,'R_E_P allocation'!$A$3:$T$984,'R_E_P allocation'!O$984,0)</f>
        <v>442160839.85245425</v>
      </c>
      <c r="S361" s="166">
        <f>VLOOKUP($D361,'R_E_P allocation'!$A$3:$T$984,'R_E_P allocation'!P$984,0)</f>
        <v>6800958.0806552256</v>
      </c>
      <c r="T361" s="166">
        <f>VLOOKUP($D361,'R_E_P allocation'!$A$3:$T$984,'R_E_P allocation'!Q$984,0)</f>
        <v>10940671.6949671</v>
      </c>
      <c r="U361" s="166">
        <f>VLOOKUP($D361,'R_E_P allocation'!$A$3:$T$984,'R_E_P allocation'!R$984,0)</f>
        <v>13503351.551445883</v>
      </c>
      <c r="V361" s="166">
        <f>VLOOKUP($D361,'R_E_P allocation'!$A$3:$T$984,'R_E_P allocation'!S$984,0)</f>
        <v>-1379904.5381039588</v>
      </c>
      <c r="W361" s="166">
        <f>VLOOKUP($D361,'R_E_P allocation'!$A$3:$T$984,'R_E_P allocation'!T$984,0)</f>
        <v>10546413.255508829</v>
      </c>
      <c r="X361" s="163">
        <v>110419</v>
      </c>
      <c r="Y361" s="162" t="s">
        <v>142</v>
      </c>
      <c r="Z361" s="162" t="s">
        <v>142</v>
      </c>
      <c r="AA361" s="162" t="s">
        <v>508</v>
      </c>
    </row>
    <row r="362" spans="1:27" ht="16.5" thickTop="1" thickBot="1">
      <c r="A362" s="161">
        <v>361</v>
      </c>
      <c r="B362" s="162" t="s">
        <v>7</v>
      </c>
      <c r="C362" s="163">
        <v>11</v>
      </c>
      <c r="D362" s="162" t="s">
        <v>539</v>
      </c>
      <c r="E362" s="162" t="str">
        <f>VLOOKUP(Table12[[#This Row],[BRANCH NAME]],'Branch Address-2'!$B$2:$D$981,2,0)</f>
        <v>Mirpur New Market, Dhaka</v>
      </c>
      <c r="F362" s="162" t="str">
        <f>VLOOKUP(Table12[[#This Row],[BRANCH NAME]],'Branch Address-2'!$B$2:$D$981,3,0)</f>
        <v>23.799944390282164, 90.35429495439914</v>
      </c>
      <c r="G362" s="164">
        <f>VLOOKUP(FINAL_DATASET!$D362,'R_E_P allocation'!$A$3:$D$983,4,0)</f>
        <v>208779.12</v>
      </c>
      <c r="H362" s="165">
        <f>VLOOKUP(FINAL_DATASET!$D362,'R_E_P allocation'!$A$3:$E$983,5,0)</f>
        <v>5.7288229509325963E-3</v>
      </c>
      <c r="I362" s="166">
        <f>VLOOKUP(FINAL_DATASET!$D362,'R_E_P allocation'!$A$3:$F$983,6,0)</f>
        <v>118725997.47119273</v>
      </c>
      <c r="J362" s="166">
        <f>VLOOKUP(FINAL_DATASET!$D362,'R_E_P allocation'!$A$3:$G$983,7,0)</f>
        <v>99987602.172462702</v>
      </c>
      <c r="K362" s="166">
        <f>VLOOKUP(FINAL_DATASET!$D362,'R_E_P allocation'!$A$3:$T$984,8,0)</f>
        <v>98918533.660966232</v>
      </c>
      <c r="L362" s="166">
        <f>VLOOKUP(FINAL_DATASET!$D362,'R_E_P allocation'!$A$3:$T$984,9,0)</f>
        <v>82555846.165561736</v>
      </c>
      <c r="M362" s="166">
        <f>VLOOKUP($D362,'R_E_P allocation'!$A$3:$T$984,'R_E_P allocation'!J$984,0)</f>
        <v>79972263.929445222</v>
      </c>
      <c r="N362" s="166">
        <f>VLOOKUP($D362,'R_E_P allocation'!$A$3:$T$984,'R_E_P allocation'!K$984,0)</f>
        <v>93261379.454297349</v>
      </c>
      <c r="O362" s="166">
        <f>VLOOKUP($D362,'R_E_P allocation'!$A$3:$T$984,'R_E_P allocation'!L$984,0)</f>
        <v>82140097.299979761</v>
      </c>
      <c r="P362" s="166">
        <f>VLOOKUP($D362,'R_E_P allocation'!$A$3:$T$984,'R_E_P allocation'!M$984,0)</f>
        <v>89296917.057497889</v>
      </c>
      <c r="Q362" s="166">
        <f>VLOOKUP($D362,'R_E_P allocation'!$A$3:$T$984,'R_E_P allocation'!N$984,0)</f>
        <v>72726355.129302412</v>
      </c>
      <c r="R362" s="166">
        <f>VLOOKUP($D362,'R_E_P allocation'!$A$3:$T$984,'R_E_P allocation'!O$984,0)</f>
        <v>66608907.535739198</v>
      </c>
      <c r="S362" s="166">
        <f>VLOOKUP($D362,'R_E_P allocation'!$A$3:$T$984,'R_E_P allocation'!P$984,0)</f>
        <v>1024523.9901841294</v>
      </c>
      <c r="T362" s="166">
        <f>VLOOKUP($D362,'R_E_P allocation'!$A$3:$T$984,'R_E_P allocation'!Q$984,0)</f>
        <v>1648147.2885570775</v>
      </c>
      <c r="U362" s="166">
        <f>VLOOKUP($D362,'R_E_P allocation'!$A$3:$T$984,'R_E_P allocation'!R$984,0)</f>
        <v>2034199.8065974743</v>
      </c>
      <c r="V362" s="166">
        <f>VLOOKUP($D362,'R_E_P allocation'!$A$3:$T$984,'R_E_P allocation'!S$984,0)</f>
        <v>-207874.43279098277</v>
      </c>
      <c r="W362" s="166">
        <f>VLOOKUP($D362,'R_E_P allocation'!$A$3:$T$984,'R_E_P allocation'!T$984,0)</f>
        <v>1588754.5934739399</v>
      </c>
      <c r="X362" s="163">
        <v>110420</v>
      </c>
      <c r="Y362" s="162" t="s">
        <v>142</v>
      </c>
      <c r="Z362" s="162" t="s">
        <v>142</v>
      </c>
      <c r="AA362" s="162" t="s">
        <v>516</v>
      </c>
    </row>
    <row r="363" spans="1:27" ht="16.5" thickTop="1" thickBot="1">
      <c r="A363" s="161">
        <v>362</v>
      </c>
      <c r="B363" s="162" t="s">
        <v>7</v>
      </c>
      <c r="C363" s="163">
        <v>11</v>
      </c>
      <c r="D363" s="162" t="s">
        <v>540</v>
      </c>
      <c r="E363" s="162" t="str">
        <f>VLOOKUP(Table12[[#This Row],[BRANCH NAME]],'Branch Address-2'!$B$2:$D$981,2,0)</f>
        <v>Mirpur New Market, Dhaka</v>
      </c>
      <c r="F363" s="162" t="str">
        <f>VLOOKUP(Table12[[#This Row],[BRANCH NAME]],'Branch Address-2'!$B$2:$D$981,3,0)</f>
        <v>23.79113911842333, 90.3753375274163</v>
      </c>
      <c r="G363" s="164">
        <f>VLOOKUP(FINAL_DATASET!$D363,'R_E_P allocation'!$A$3:$D$983,4,0)</f>
        <v>202452.48000000001</v>
      </c>
      <c r="H363" s="165">
        <f>VLOOKUP(FINAL_DATASET!$D363,'R_E_P allocation'!$A$3:$E$983,5,0)</f>
        <v>5.5552222554497909E-3</v>
      </c>
      <c r="I363" s="166">
        <f>VLOOKUP(FINAL_DATASET!$D363,'R_E_P allocation'!$A$3:$F$983,6,0)</f>
        <v>115128239.97206569</v>
      </c>
      <c r="J363" s="166">
        <f>VLOOKUP(FINAL_DATASET!$D363,'R_E_P allocation'!$A$3:$G$983,7,0)</f>
        <v>96957674.833903238</v>
      </c>
      <c r="K363" s="166">
        <f>VLOOKUP(FINAL_DATASET!$D363,'R_E_P allocation'!$A$3:$T$984,8,0)</f>
        <v>95921002.337906659</v>
      </c>
      <c r="L363" s="166">
        <f>VLOOKUP(FINAL_DATASET!$D363,'R_E_P allocation'!$A$3:$T$984,9,0)</f>
        <v>80054153.857514411</v>
      </c>
      <c r="M363" s="166">
        <f>VLOOKUP($D363,'R_E_P allocation'!$A$3:$T$984,'R_E_P allocation'!J$984,0)</f>
        <v>77548861.992189318</v>
      </c>
      <c r="N363" s="166">
        <f>VLOOKUP($D363,'R_E_P allocation'!$A$3:$T$984,'R_E_P allocation'!K$984,0)</f>
        <v>90435277.046591386</v>
      </c>
      <c r="O363" s="166">
        <f>VLOOKUP($D363,'R_E_P allocation'!$A$3:$T$984,'R_E_P allocation'!L$984,0)</f>
        <v>79651003.442404628</v>
      </c>
      <c r="P363" s="166">
        <f>VLOOKUP($D363,'R_E_P allocation'!$A$3:$T$984,'R_E_P allocation'!M$984,0)</f>
        <v>86590949.873937353</v>
      </c>
      <c r="Q363" s="166">
        <f>VLOOKUP($D363,'R_E_P allocation'!$A$3:$T$984,'R_E_P allocation'!N$984,0)</f>
        <v>70522526.185990214</v>
      </c>
      <c r="R363" s="166">
        <f>VLOOKUP($D363,'R_E_P allocation'!$A$3:$T$984,'R_E_P allocation'!O$984,0)</f>
        <v>64590455.792231955</v>
      </c>
      <c r="S363" s="166">
        <f>VLOOKUP($D363,'R_E_P allocation'!$A$3:$T$984,'R_E_P allocation'!P$984,0)</f>
        <v>993477.80866339826</v>
      </c>
      <c r="T363" s="166">
        <f>VLOOKUP($D363,'R_E_P allocation'!$A$3:$T$984,'R_E_P allocation'!Q$984,0)</f>
        <v>1598203.4313280755</v>
      </c>
      <c r="U363" s="166">
        <f>VLOOKUP($D363,'R_E_P allocation'!$A$3:$T$984,'R_E_P allocation'!R$984,0)</f>
        <v>1972557.3882157328</v>
      </c>
      <c r="V363" s="166">
        <f>VLOOKUP($D363,'R_E_P allocation'!$A$3:$T$984,'R_E_P allocation'!S$984,0)</f>
        <v>-201575.2075548924</v>
      </c>
      <c r="W363" s="166">
        <f>VLOOKUP($D363,'R_E_P allocation'!$A$3:$T$984,'R_E_P allocation'!T$984,0)</f>
        <v>1540610.5148838207</v>
      </c>
      <c r="X363" s="163">
        <v>110421</v>
      </c>
      <c r="Y363" s="162" t="s">
        <v>142</v>
      </c>
      <c r="Z363" s="162" t="s">
        <v>142</v>
      </c>
      <c r="AA363" s="162" t="s">
        <v>516</v>
      </c>
    </row>
    <row r="364" spans="1:27" ht="16.5" thickTop="1" thickBot="1">
      <c r="A364" s="161">
        <v>363</v>
      </c>
      <c r="B364" s="162" t="s">
        <v>7</v>
      </c>
      <c r="C364" s="163">
        <v>11</v>
      </c>
      <c r="D364" s="162" t="s">
        <v>541</v>
      </c>
      <c r="E364" s="162" t="str">
        <f>VLOOKUP(Table12[[#This Row],[BRANCH NAME]],'Branch Address-2'!$B$2:$D$981,2,0)</f>
        <v>Shimulia, Savar, Dhaka</v>
      </c>
      <c r="F364" s="162" t="str">
        <f>VLOOKUP(Table12[[#This Row],[BRANCH NAME]],'Branch Address-2'!$B$2:$D$981,3,0)</f>
        <v>23.859867451939046, 90.25036945053013</v>
      </c>
      <c r="G364" s="164">
        <f>VLOOKUP(FINAL_DATASET!$D364,'R_E_P allocation'!$A$3:$D$983,4,0)</f>
        <v>79173.600000000006</v>
      </c>
      <c r="H364" s="165">
        <f>VLOOKUP(FINAL_DATASET!$D364,'R_E_P allocation'!$A$3:$E$983,5,0)</f>
        <v>2.1724947245105597E-3</v>
      </c>
      <c r="I364" s="166">
        <f>VLOOKUP(FINAL_DATASET!$D364,'R_E_P allocation'!$A$3:$F$983,6,0)</f>
        <v>45023490.056789331</v>
      </c>
      <c r="J364" s="166">
        <f>VLOOKUP(FINAL_DATASET!$D364,'R_E_P allocation'!$A$3:$G$983,7,0)</f>
        <v>37917481.49605044</v>
      </c>
      <c r="K364" s="166">
        <f>VLOOKUP(FINAL_DATASET!$D364,'R_E_P allocation'!$A$3:$T$984,8,0)</f>
        <v>37512067.378480561</v>
      </c>
      <c r="L364" s="166">
        <f>VLOOKUP(FINAL_DATASET!$D364,'R_E_P allocation'!$A$3:$T$984,9,0)</f>
        <v>31306979.079008088</v>
      </c>
      <c r="M364" s="166">
        <f>VLOOKUP($D364,'R_E_P allocation'!$A$3:$T$984,'R_E_P allocation'!J$984,0)</f>
        <v>30327228.294880856</v>
      </c>
      <c r="N364" s="166">
        <f>VLOOKUP($D364,'R_E_P allocation'!$A$3:$T$984,'R_E_P allocation'!K$984,0)</f>
        <v>35366751.006339893</v>
      </c>
      <c r="O364" s="166">
        <f>VLOOKUP($D364,'R_E_P allocation'!$A$3:$T$984,'R_E_P allocation'!L$984,0)</f>
        <v>31149318.033286467</v>
      </c>
      <c r="P364" s="166">
        <f>VLOOKUP($D364,'R_E_P allocation'!$A$3:$T$984,'R_E_P allocation'!M$984,0)</f>
        <v>33863340.320351556</v>
      </c>
      <c r="Q364" s="166">
        <f>VLOOKUP($D364,'R_E_P allocation'!$A$3:$T$984,'R_E_P allocation'!N$984,0)</f>
        <v>27579421.49801828</v>
      </c>
      <c r="R364" s="166">
        <f>VLOOKUP($D364,'R_E_P allocation'!$A$3:$T$984,'R_E_P allocation'!O$984,0)</f>
        <v>25259551.825257245</v>
      </c>
      <c r="S364" s="166">
        <f>VLOOKUP($D364,'R_E_P allocation'!$A$3:$T$984,'R_E_P allocation'!P$984,0)</f>
        <v>388521.86267114355</v>
      </c>
      <c r="T364" s="166">
        <f>VLOOKUP($D364,'R_E_P allocation'!$A$3:$T$984,'R_E_P allocation'!Q$984,0)</f>
        <v>625013.43125357875</v>
      </c>
      <c r="U364" s="166">
        <f>VLOOKUP($D364,'R_E_P allocation'!$A$3:$T$984,'R_E_P allocation'!R$984,0)</f>
        <v>771412.97370937199</v>
      </c>
      <c r="V364" s="166">
        <f>VLOOKUP($D364,'R_E_P allocation'!$A$3:$T$984,'R_E_P allocation'!S$984,0)</f>
        <v>-78830.522860811732</v>
      </c>
      <c r="W364" s="166">
        <f>VLOOKUP($D364,'R_E_P allocation'!$A$3:$T$984,'R_E_P allocation'!T$984,0)</f>
        <v>602490.4247219183</v>
      </c>
      <c r="X364" s="163">
        <v>110422</v>
      </c>
      <c r="Y364" s="162" t="s">
        <v>142</v>
      </c>
      <c r="Z364" s="162" t="s">
        <v>142</v>
      </c>
      <c r="AA364" s="162" t="s">
        <v>528</v>
      </c>
    </row>
    <row r="365" spans="1:27" ht="16.5" thickTop="1" thickBot="1">
      <c r="A365" s="161">
        <v>364</v>
      </c>
      <c r="B365" s="162" t="s">
        <v>7</v>
      </c>
      <c r="C365" s="163">
        <v>11</v>
      </c>
      <c r="D365" s="162" t="s">
        <v>542</v>
      </c>
      <c r="E365" s="162" t="str">
        <f>VLOOKUP(Table12[[#This Row],[BRANCH NAME]],'Branch Address-2'!$B$2:$D$981,2,0)</f>
        <v>South Badda, Gulshan, Dhaka</v>
      </c>
      <c r="F365" s="162" t="str">
        <f>VLOOKUP(Table12[[#This Row],[BRANCH NAME]],'Branch Address-2'!$B$2:$D$981,3,0)</f>
        <v>23.778966393792558, 90.4261542967263</v>
      </c>
      <c r="G365" s="164">
        <f>VLOOKUP(FINAL_DATASET!$D365,'R_E_P allocation'!$A$3:$D$983,4,0)</f>
        <v>320025</v>
      </c>
      <c r="H365" s="165">
        <f>VLOOKUP(FINAL_DATASET!$D365,'R_E_P allocation'!$A$3:$E$983,5,0)</f>
        <v>8.7813693480085758E-3</v>
      </c>
      <c r="I365" s="166">
        <f>VLOOKUP(FINAL_DATASET!$D365,'R_E_P allocation'!$A$3:$F$983,6,0)</f>
        <v>181987965.75403926</v>
      </c>
      <c r="J365" s="166">
        <f>VLOOKUP(FINAL_DATASET!$D365,'R_E_P allocation'!$A$3:$G$983,7,0)</f>
        <v>153265002.67479995</v>
      </c>
      <c r="K365" s="166">
        <f>VLOOKUP(FINAL_DATASET!$D365,'R_E_P allocation'!$A$3:$T$984,8,0)</f>
        <v>151626291.62748995</v>
      </c>
      <c r="L365" s="166">
        <f>VLOOKUP(FINAL_DATASET!$D365,'R_E_P allocation'!$A$3:$T$984,9,0)</f>
        <v>126544908.65338399</v>
      </c>
      <c r="M365" s="166">
        <f>VLOOKUP($D365,'R_E_P allocation'!$A$3:$T$984,'R_E_P allocation'!J$984,0)</f>
        <v>122584690.28905146</v>
      </c>
      <c r="N365" s="166">
        <f>VLOOKUP($D365,'R_E_P allocation'!$A$3:$T$984,'R_E_P allocation'!K$984,0)</f>
        <v>142954779.00214118</v>
      </c>
      <c r="O365" s="166">
        <f>VLOOKUP($D365,'R_E_P allocation'!$A$3:$T$984,'R_E_P allocation'!L$984,0)</f>
        <v>125907632.13498566</v>
      </c>
      <c r="P365" s="166">
        <f>VLOOKUP($D365,'R_E_P allocation'!$A$3:$T$984,'R_E_P allocation'!M$984,0)</f>
        <v>136877892.20169988</v>
      </c>
      <c r="Q365" s="166">
        <f>VLOOKUP($D365,'R_E_P allocation'!$A$3:$T$984,'R_E_P allocation'!N$984,0)</f>
        <v>111477870.96839476</v>
      </c>
      <c r="R365" s="166">
        <f>VLOOKUP($D365,'R_E_P allocation'!$A$3:$T$984,'R_E_P allocation'!O$984,0)</f>
        <v>102100802.19767636</v>
      </c>
      <c r="S365" s="166">
        <f>VLOOKUP($D365,'R_E_P allocation'!$A$3:$T$984,'R_E_P allocation'!P$984,0)</f>
        <v>1570431.420338758</v>
      </c>
      <c r="T365" s="166">
        <f>VLOOKUP($D365,'R_E_P allocation'!$A$3:$T$984,'R_E_P allocation'!Q$984,0)</f>
        <v>2526346.1979362629</v>
      </c>
      <c r="U365" s="166">
        <f>VLOOKUP($D365,'R_E_P allocation'!$A$3:$T$984,'R_E_P allocation'!R$984,0)</f>
        <v>3118102.9650204326</v>
      </c>
      <c r="V365" s="166">
        <f>VLOOKUP($D365,'R_E_P allocation'!$A$3:$T$984,'R_E_P allocation'!S$984,0)</f>
        <v>-318638.2591991683</v>
      </c>
      <c r="W365" s="166">
        <f>VLOOKUP($D365,'R_E_P allocation'!$A$3:$T$984,'R_E_P allocation'!T$984,0)</f>
        <v>2435306.6953079295</v>
      </c>
      <c r="X365" s="163">
        <v>110423</v>
      </c>
      <c r="Y365" s="162" t="s">
        <v>142</v>
      </c>
      <c r="Z365" s="162" t="s">
        <v>142</v>
      </c>
      <c r="AA365" s="162" t="s">
        <v>542</v>
      </c>
    </row>
    <row r="366" spans="1:27" ht="16.5" thickTop="1" thickBot="1">
      <c r="A366" s="161">
        <v>365</v>
      </c>
      <c r="B366" s="162" t="s">
        <v>7</v>
      </c>
      <c r="C366" s="163">
        <v>11</v>
      </c>
      <c r="D366" s="162" t="s">
        <v>543</v>
      </c>
      <c r="E366" s="162" t="str">
        <f>VLOOKUP(Table12[[#This Row],[BRANCH NAME]],'Branch Address-2'!$B$2:$D$981,2,0)</f>
        <v>QC92+X82 Nabisco, Shaheed Tajuddin Ahmed Ave, Dhaka 1208</v>
      </c>
      <c r="F366" s="162" t="str">
        <f>VLOOKUP(Table12[[#This Row],[BRANCH NAME]],'Branch Address-2'!$B$2:$D$981,3,0)</f>
        <v>23.77158122269982, 90.4023297910356</v>
      </c>
      <c r="G366" s="164">
        <f>VLOOKUP(FINAL_DATASET!$D366,'R_E_P allocation'!$A$3:$D$983,4,0)</f>
        <v>174593</v>
      </c>
      <c r="H366" s="165">
        <f>VLOOKUP(FINAL_DATASET!$D366,'R_E_P allocation'!$A$3:$E$983,5,0)</f>
        <v>4.7907682792808727E-3</v>
      </c>
      <c r="I366" s="166">
        <f>VLOOKUP(FINAL_DATASET!$D366,'R_E_P allocation'!$A$3:$F$983,6,0)</f>
        <v>99285446.152316153</v>
      </c>
      <c r="J366" s="166">
        <f>VLOOKUP(FINAL_DATASET!$D366,'R_E_P allocation'!$A$3:$G$983,7,0)</f>
        <v>83615331.96469447</v>
      </c>
      <c r="K366" s="166">
        <f>VLOOKUP(FINAL_DATASET!$D366,'R_E_P allocation'!$A$3:$T$984,8,0)</f>
        <v>82721315.941311941</v>
      </c>
      <c r="L366" s="166">
        <f>VLOOKUP(FINAL_DATASET!$D366,'R_E_P allocation'!$A$3:$T$984,9,0)</f>
        <v>69037904.027873665</v>
      </c>
      <c r="M366" s="166">
        <f>VLOOKUP($D366,'R_E_P allocation'!$A$3:$T$984,'R_E_P allocation'!J$984,0)</f>
        <v>66877365.304699205</v>
      </c>
      <c r="N366" s="166">
        <f>VLOOKUP($D366,'R_E_P allocation'!$A$3:$T$984,'R_E_P allocation'!K$984,0)</f>
        <v>77990481.150912687</v>
      </c>
      <c r="O366" s="166">
        <f>VLOOKUP($D366,'R_E_P allocation'!$A$3:$T$984,'R_E_P allocation'!L$984,0)</f>
        <v>68690231.129891574</v>
      </c>
      <c r="P366" s="166">
        <f>VLOOKUP($D366,'R_E_P allocation'!$A$3:$T$984,'R_E_P allocation'!M$984,0)</f>
        <v>74675171.730869114</v>
      </c>
      <c r="Q366" s="166">
        <f>VLOOKUP($D366,'R_E_P allocation'!$A$3:$T$984,'R_E_P allocation'!N$984,0)</f>
        <v>60817923.368439794</v>
      </c>
      <c r="R366" s="166">
        <f>VLOOKUP($D366,'R_E_P allocation'!$A$3:$T$984,'R_E_P allocation'!O$984,0)</f>
        <v>55702165.012417495</v>
      </c>
      <c r="S366" s="166">
        <f>VLOOKUP($D366,'R_E_P allocation'!$A$3:$T$984,'R_E_P allocation'!P$984,0)</f>
        <v>856765.35574159771</v>
      </c>
      <c r="T366" s="166">
        <f>VLOOKUP($D366,'R_E_P allocation'!$A$3:$T$984,'R_E_P allocation'!Q$984,0)</f>
        <v>1378274.702714744</v>
      </c>
      <c r="U366" s="166">
        <f>VLOOKUP($D366,'R_E_P allocation'!$A$3:$T$984,'R_E_P allocation'!R$984,0)</f>
        <v>1701113.8222695489</v>
      </c>
      <c r="V366" s="166">
        <f>VLOOKUP($D366,'R_E_P allocation'!$A$3:$T$984,'R_E_P allocation'!S$984,0)</f>
        <v>-173836.44899104879</v>
      </c>
      <c r="W366" s="166">
        <f>VLOOKUP($D366,'R_E_P allocation'!$A$3:$T$984,'R_E_P allocation'!T$984,0)</f>
        <v>1328607.1458601588</v>
      </c>
      <c r="X366" s="163">
        <v>110424</v>
      </c>
      <c r="Y366" s="162" t="s">
        <v>142</v>
      </c>
      <c r="Z366" s="162" t="s">
        <v>142</v>
      </c>
      <c r="AA366" s="162" t="s">
        <v>544</v>
      </c>
    </row>
    <row r="367" spans="1:27" ht="16.5" thickTop="1" thickBot="1">
      <c r="A367" s="161">
        <v>366</v>
      </c>
      <c r="B367" s="162" t="s">
        <v>7</v>
      </c>
      <c r="C367" s="163">
        <v>11</v>
      </c>
      <c r="D367" s="162" t="s">
        <v>545</v>
      </c>
      <c r="E367" s="162" t="str">
        <f>VLOOKUP(Table12[[#This Row],[BRANCH NAME]],'Branch Address-2'!$B$2:$D$981,2,0)</f>
        <v>133 BCC Road, Sutrapur, Dhaka</v>
      </c>
      <c r="F367" s="162" t="str">
        <f>VLOOKUP(Table12[[#This Row],[BRANCH NAME]],'Branch Address-2'!$B$2:$D$981,3,0)</f>
        <v>23.72107328214069, 90.41187261021635</v>
      </c>
      <c r="G367" s="164">
        <f>VLOOKUP(FINAL_DATASET!$D367,'R_E_P allocation'!$A$3:$D$983,4,0)</f>
        <v>40003.519999999997</v>
      </c>
      <c r="H367" s="165">
        <f>VLOOKUP(FINAL_DATASET!$D367,'R_E_P allocation'!$A$3:$E$983,5,0)</f>
        <v>1.0976820071570909E-3</v>
      </c>
      <c r="I367" s="166">
        <f>VLOOKUP(FINAL_DATASET!$D367,'R_E_P allocation'!$A$3:$F$983,6,0)</f>
        <v>22748720.343101397</v>
      </c>
      <c r="J367" s="166">
        <f>VLOOKUP(FINAL_DATASET!$D367,'R_E_P allocation'!$A$3:$G$983,7,0)</f>
        <v>19158314.50605863</v>
      </c>
      <c r="K367" s="166">
        <f>VLOOKUP(FINAL_DATASET!$D367,'R_E_P allocation'!$A$3:$T$984,8,0)</f>
        <v>18953473.60251895</v>
      </c>
      <c r="L367" s="166">
        <f>VLOOKUP(FINAL_DATASET!$D367,'R_E_P allocation'!$A$3:$T$984,9,0)</f>
        <v>15818269.773342142</v>
      </c>
      <c r="M367" s="166">
        <f>VLOOKUP($D367,'R_E_P allocation'!$A$3:$T$984,'R_E_P allocation'!J$984,0)</f>
        <v>15323237.58978791</v>
      </c>
      <c r="N367" s="166">
        <f>VLOOKUP($D367,'R_E_P allocation'!$A$3:$T$984,'R_E_P allocation'!K$984,0)</f>
        <v>17869523.821288131</v>
      </c>
      <c r="O367" s="166">
        <f>VLOOKUP($D367,'R_E_P allocation'!$A$3:$T$984,'R_E_P allocation'!L$984,0)</f>
        <v>15738609.421965599</v>
      </c>
      <c r="P367" s="166">
        <f>VLOOKUP($D367,'R_E_P allocation'!$A$3:$T$984,'R_E_P allocation'!M$984,0)</f>
        <v>17109905.470661808</v>
      </c>
      <c r="Q367" s="166">
        <f>VLOOKUP($D367,'R_E_P allocation'!$A$3:$T$984,'R_E_P allocation'!N$984,0)</f>
        <v>13934871.465796731</v>
      </c>
      <c r="R367" s="166">
        <f>VLOOKUP($D367,'R_E_P allocation'!$A$3:$T$984,'R_E_P allocation'!O$984,0)</f>
        <v>12762726.295541881</v>
      </c>
      <c r="S367" s="166">
        <f>VLOOKUP($D367,'R_E_P allocation'!$A$3:$T$984,'R_E_P allocation'!P$984,0)</f>
        <v>196305.86589219567</v>
      </c>
      <c r="T367" s="166">
        <f>VLOOKUP($D367,'R_E_P allocation'!$A$3:$T$984,'R_E_P allocation'!Q$984,0)</f>
        <v>315796.39295701036</v>
      </c>
      <c r="U367" s="166">
        <f>VLOOKUP($D367,'R_E_P allocation'!$A$3:$T$984,'R_E_P allocation'!R$984,0)</f>
        <v>389766.71923522907</v>
      </c>
      <c r="V367" s="166">
        <f>VLOOKUP($D367,'R_E_P allocation'!$A$3:$T$984,'R_E_P allocation'!S$984,0)</f>
        <v>-39830.175688271578</v>
      </c>
      <c r="W367" s="166">
        <f>VLOOKUP($D367,'R_E_P allocation'!$A$3:$T$984,'R_E_P allocation'!T$984,0)</f>
        <v>304416.34276036138</v>
      </c>
      <c r="X367" s="163">
        <v>110425</v>
      </c>
      <c r="Y367" s="162" t="s">
        <v>142</v>
      </c>
      <c r="Z367" s="162" t="s">
        <v>142</v>
      </c>
      <c r="AA367" s="162" t="s">
        <v>502</v>
      </c>
    </row>
    <row r="368" spans="1:27" ht="16.5" thickTop="1" thickBot="1">
      <c r="A368" s="161">
        <v>367</v>
      </c>
      <c r="B368" s="162" t="s">
        <v>7</v>
      </c>
      <c r="C368" s="163">
        <v>11</v>
      </c>
      <c r="D368" s="162" t="s">
        <v>546</v>
      </c>
      <c r="E368" s="162" t="str">
        <f>VLOOKUP(Table12[[#This Row],[BRANCH NAME]],'Branch Address-2'!$B$2:$D$981,2,0)</f>
        <v>Room No: 305, 154Motijheel C/A, Wapdha Mosjid MarketDhaka, 1000</v>
      </c>
      <c r="F368" s="162" t="str">
        <f>VLOOKUP(Table12[[#This Row],[BRANCH NAME]],'Branch Address-2'!$B$2:$D$981,3,0)</f>
        <v>23.72754572546606, 90.4215606996317</v>
      </c>
      <c r="G368" s="164">
        <f>VLOOKUP(FINAL_DATASET!$D368,'R_E_P allocation'!$A$3:$D$983,4,0)</f>
        <v>18900.54</v>
      </c>
      <c r="H368" s="165">
        <f>VLOOKUP(FINAL_DATASET!$D368,'R_E_P allocation'!$A$3:$E$983,5,0)</f>
        <v>5.1862392818314196E-4</v>
      </c>
      <c r="I368" s="166">
        <f>VLOOKUP(FINAL_DATASET!$D368,'R_E_P allocation'!$A$3:$F$983,6,0)</f>
        <v>10748131.634256227</v>
      </c>
      <c r="J368" s="166">
        <f>VLOOKUP(FINAL_DATASET!$D368,'R_E_P allocation'!$A$3:$G$983,7,0)</f>
        <v>9051765.6859781686</v>
      </c>
      <c r="K368" s="166">
        <f>VLOOKUP(FINAL_DATASET!$D368,'R_E_P allocation'!$A$3:$T$984,8,0)</f>
        <v>8954984.1104821153</v>
      </c>
      <c r="L368" s="166">
        <f>VLOOKUP(FINAL_DATASET!$D368,'R_E_P allocation'!$A$3:$T$984,9,0)</f>
        <v>7473688.3299730653</v>
      </c>
      <c r="M368" s="166">
        <f>VLOOKUP($D368,'R_E_P allocation'!$A$3:$T$984,'R_E_P allocation'!J$984,0)</f>
        <v>7239799.5225242674</v>
      </c>
      <c r="N368" s="166">
        <f>VLOOKUP($D368,'R_E_P allocation'!$A$3:$T$984,'R_E_P allocation'!K$984,0)</f>
        <v>8442848.2734821625</v>
      </c>
      <c r="O368" s="166">
        <f>VLOOKUP($D368,'R_E_P allocation'!$A$3:$T$984,'R_E_P allocation'!L$984,0)</f>
        <v>7436051.050613489</v>
      </c>
      <c r="P368" s="166">
        <f>VLOOKUP($D368,'R_E_P allocation'!$A$3:$T$984,'R_E_P allocation'!M$984,0)</f>
        <v>8083949.9310176289</v>
      </c>
      <c r="Q368" s="166">
        <f>VLOOKUP($D368,'R_E_P allocation'!$A$3:$T$984,'R_E_P allocation'!N$984,0)</f>
        <v>6583835.5108287903</v>
      </c>
      <c r="R368" s="166">
        <f>VLOOKUP($D368,'R_E_P allocation'!$A$3:$T$984,'R_E_P allocation'!O$984,0)</f>
        <v>6030029.8288235916</v>
      </c>
      <c r="S368" s="166">
        <f>VLOOKUP($D368,'R_E_P allocation'!$A$3:$T$984,'R_E_P allocation'!P$984,0)</f>
        <v>92749.009850385162</v>
      </c>
      <c r="T368" s="166">
        <f>VLOOKUP($D368,'R_E_P allocation'!$A$3:$T$984,'R_E_P allocation'!Q$984,0)</f>
        <v>149204.92888975004</v>
      </c>
      <c r="U368" s="166">
        <f>VLOOKUP($D368,'R_E_P allocation'!$A$3:$T$984,'R_E_P allocation'!R$984,0)</f>
        <v>184153.831152214</v>
      </c>
      <c r="V368" s="166">
        <f>VLOOKUP($D368,'R_E_P allocation'!$A$3:$T$984,'R_E_P allocation'!S$984,0)</f>
        <v>-18818.639679788292</v>
      </c>
      <c r="W368" s="166">
        <f>VLOOKUP($D368,'R_E_P allocation'!$A$3:$T$984,'R_E_P allocation'!T$984,0)</f>
        <v>143828.17469552482</v>
      </c>
      <c r="X368" s="163">
        <v>110426</v>
      </c>
      <c r="Y368" s="162" t="s">
        <v>142</v>
      </c>
      <c r="Z368" s="162" t="s">
        <v>142</v>
      </c>
      <c r="AA368" s="162" t="s">
        <v>471</v>
      </c>
    </row>
    <row r="369" spans="1:27" ht="16.5" thickTop="1" thickBot="1">
      <c r="A369" s="161">
        <v>368</v>
      </c>
      <c r="B369" s="162" t="s">
        <v>7</v>
      </c>
      <c r="C369" s="163">
        <v>11</v>
      </c>
      <c r="D369" s="162" t="s">
        <v>547</v>
      </c>
      <c r="E369" s="162" t="str">
        <f>VLOOKUP(Table12[[#This Row],[BRANCH NAME]],'Branch Address-2'!$B$2:$D$981,2,0)</f>
        <v>Tejgaon, Dhaka</v>
      </c>
      <c r="F369" s="162" t="str">
        <f>VLOOKUP(Table12[[#This Row],[BRANCH NAME]],'Branch Address-2'!$B$2:$D$981,3,0)</f>
        <v>23.760907712578337, 90.38953056844134</v>
      </c>
      <c r="G369" s="164">
        <f>VLOOKUP(FINAL_DATASET!$D369,'R_E_P allocation'!$A$3:$D$983,4,0)</f>
        <v>81540.25</v>
      </c>
      <c r="H369" s="165">
        <f>VLOOKUP(FINAL_DATASET!$D369,'R_E_P allocation'!$A$3:$E$983,5,0)</f>
        <v>2.2374347378453442E-3</v>
      </c>
      <c r="I369" s="166">
        <f>VLOOKUP(FINAL_DATASET!$D369,'R_E_P allocation'!$A$3:$F$983,6,0)</f>
        <v>46369328.098041721</v>
      </c>
      <c r="J369" s="166">
        <f>VLOOKUP(FINAL_DATASET!$D369,'R_E_P allocation'!$A$3:$G$983,7,0)</f>
        <v>39050907.380216725</v>
      </c>
      <c r="K369" s="166">
        <f>VLOOKUP(FINAL_DATASET!$D369,'R_E_P allocation'!$A$3:$T$984,8,0)</f>
        <v>38633374.660974734</v>
      </c>
      <c r="L369" s="166">
        <f>VLOOKUP(FINAL_DATASET!$D369,'R_E_P allocation'!$A$3:$T$984,9,0)</f>
        <v>32242804.430354171</v>
      </c>
      <c r="M369" s="166">
        <f>VLOOKUP($D369,'R_E_P allocation'!$A$3:$T$984,'R_E_P allocation'!J$984,0)</f>
        <v>31233767.025519349</v>
      </c>
      <c r="N369" s="166">
        <f>VLOOKUP($D369,'R_E_P allocation'!$A$3:$T$984,'R_E_P allocation'!K$984,0)</f>
        <v>36423930.688319169</v>
      </c>
      <c r="O369" s="166">
        <f>VLOOKUP($D369,'R_E_P allocation'!$A$3:$T$984,'R_E_P allocation'!L$984,0)</f>
        <v>32080430.595093396</v>
      </c>
      <c r="P369" s="166">
        <f>VLOOKUP($D369,'R_E_P allocation'!$A$3:$T$984,'R_E_P allocation'!M$984,0)</f>
        <v>34875580.187796764</v>
      </c>
      <c r="Q369" s="166">
        <f>VLOOKUP($D369,'R_E_P allocation'!$A$3:$T$984,'R_E_P allocation'!N$984,0)</f>
        <v>28403823.039545819</v>
      </c>
      <c r="R369" s="166">
        <f>VLOOKUP($D369,'R_E_P allocation'!$A$3:$T$984,'R_E_P allocation'!O$984,0)</f>
        <v>26014608.034994394</v>
      </c>
      <c r="S369" s="166">
        <f>VLOOKUP($D369,'R_E_P allocation'!$A$3:$T$984,'R_E_P allocation'!P$984,0)</f>
        <v>400135.52260691329</v>
      </c>
      <c r="T369" s="166">
        <f>VLOOKUP($D369,'R_E_P allocation'!$A$3:$T$984,'R_E_P allocation'!Q$984,0)</f>
        <v>643696.27549807786</v>
      </c>
      <c r="U369" s="166">
        <f>VLOOKUP($D369,'R_E_P allocation'!$A$3:$T$984,'R_E_P allocation'!R$984,0)</f>
        <v>794471.97966879886</v>
      </c>
      <c r="V369" s="166">
        <f>VLOOKUP($D369,'R_E_P allocation'!$A$3:$T$984,'R_E_P allocation'!S$984,0)</f>
        <v>-81186.917630388198</v>
      </c>
      <c r="W369" s="166">
        <f>VLOOKUP($D369,'R_E_P allocation'!$A$3:$T$984,'R_E_P allocation'!T$984,0)</f>
        <v>620500.01331796707</v>
      </c>
      <c r="X369" s="163">
        <v>110427</v>
      </c>
      <c r="Y369" s="162" t="s">
        <v>142</v>
      </c>
      <c r="Z369" s="162" t="s">
        <v>142</v>
      </c>
      <c r="AA369" s="162" t="s">
        <v>469</v>
      </c>
    </row>
    <row r="370" spans="1:27" ht="16.5" thickTop="1" thickBot="1">
      <c r="A370" s="161">
        <v>369</v>
      </c>
      <c r="B370" s="162" t="s">
        <v>7</v>
      </c>
      <c r="C370" s="163">
        <v>11</v>
      </c>
      <c r="D370" s="162" t="s">
        <v>548</v>
      </c>
      <c r="E370" s="162" t="str">
        <f>VLOOKUP(Table12[[#This Row],[BRANCH NAME]],'Branch Address-2'!$B$2:$D$981,2,0)</f>
        <v>36 Tinpatti, Keraniganj, Dhaka</v>
      </c>
      <c r="F370" s="162" t="str">
        <f>VLOOKUP(Table12[[#This Row],[BRANCH NAME]],'Branch Address-2'!$B$2:$D$981,3,0)</f>
        <v>23.6948986540345, 90.382053933046</v>
      </c>
      <c r="G370" s="164">
        <f>VLOOKUP(FINAL_DATASET!$D370,'R_E_P allocation'!$A$3:$D$983,4,0)</f>
        <v>830174</v>
      </c>
      <c r="H370" s="165">
        <f>VLOOKUP(FINAL_DATASET!$D370,'R_E_P allocation'!$A$3:$E$983,5,0)</f>
        <v>2.2779671954108811E-2</v>
      </c>
      <c r="I370" s="166">
        <f>VLOOKUP(FINAL_DATASET!$D370,'R_E_P allocation'!$A$3:$F$983,6,0)</f>
        <v>472093359.83718085</v>
      </c>
      <c r="J370" s="166">
        <f>VLOOKUP(FINAL_DATASET!$D370,'R_E_P allocation'!$A$3:$G$983,7,0)</f>
        <v>397583377.33161283</v>
      </c>
      <c r="K370" s="166">
        <f>VLOOKUP(FINAL_DATASET!$D370,'R_E_P allocation'!$A$3:$T$984,8,0)</f>
        <v>393332411.61021751</v>
      </c>
      <c r="L370" s="166">
        <f>VLOOKUP(FINAL_DATASET!$D370,'R_E_P allocation'!$A$3:$T$984,9,0)</f>
        <v>328269019.59663904</v>
      </c>
      <c r="M370" s="166">
        <f>VLOOKUP($D370,'R_E_P allocation'!$A$3:$T$984,'R_E_P allocation'!J$984,0)</f>
        <v>317995852.43660033</v>
      </c>
      <c r="N370" s="166">
        <f>VLOOKUP($D370,'R_E_P allocation'!$A$3:$T$984,'R_E_P allocation'!K$984,0)</f>
        <v>370837718.00116724</v>
      </c>
      <c r="O370" s="166">
        <f>VLOOKUP($D370,'R_E_P allocation'!$A$3:$T$984,'R_E_P allocation'!L$984,0)</f>
        <v>326615866.26054084</v>
      </c>
      <c r="P370" s="166">
        <f>VLOOKUP($D370,'R_E_P allocation'!$A$3:$T$984,'R_E_P allocation'!M$984,0)</f>
        <v>355073720.11765957</v>
      </c>
      <c r="Q370" s="166">
        <f>VLOOKUP($D370,'R_E_P allocation'!$A$3:$T$984,'R_E_P allocation'!N$984,0)</f>
        <v>289183751.43603206</v>
      </c>
      <c r="R370" s="166">
        <f>VLOOKUP($D370,'R_E_P allocation'!$A$3:$T$984,'R_E_P allocation'!O$984,0)</f>
        <v>264858780.91915879</v>
      </c>
      <c r="S370" s="166">
        <f>VLOOKUP($D370,'R_E_P allocation'!$A$3:$T$984,'R_E_P allocation'!P$984,0)</f>
        <v>4073842.1496705203</v>
      </c>
      <c r="T370" s="166">
        <f>VLOOKUP($D370,'R_E_P allocation'!$A$3:$T$984,'R_E_P allocation'!Q$984,0)</f>
        <v>6553572.1538177934</v>
      </c>
      <c r="U370" s="166">
        <f>VLOOKUP($D370,'R_E_P allocation'!$A$3:$T$984,'R_E_P allocation'!R$984,0)</f>
        <v>8088643.108766106</v>
      </c>
      <c r="V370" s="166">
        <f>VLOOKUP($D370,'R_E_P allocation'!$A$3:$T$984,'R_E_P allocation'!S$984,0)</f>
        <v>-826576.66804909112</v>
      </c>
      <c r="W370" s="166">
        <f>VLOOKUP($D370,'R_E_P allocation'!$A$3:$T$984,'R_E_P allocation'!T$984,0)</f>
        <v>6317407.3915180536</v>
      </c>
      <c r="X370" s="163">
        <v>110429</v>
      </c>
      <c r="Y370" s="162" t="s">
        <v>142</v>
      </c>
      <c r="Z370" s="162" t="s">
        <v>142</v>
      </c>
      <c r="AA370" s="162" t="s">
        <v>549</v>
      </c>
    </row>
    <row r="371" spans="1:27" ht="16.5" thickTop="1" thickBot="1">
      <c r="A371" s="161">
        <v>370</v>
      </c>
      <c r="B371" s="162" t="s">
        <v>7</v>
      </c>
      <c r="C371" s="163">
        <v>11</v>
      </c>
      <c r="D371" s="162" t="s">
        <v>550</v>
      </c>
      <c r="E371" s="162" t="str">
        <f>VLOOKUP(Table12[[#This Row],[BRANCH NAME]],'Branch Address-2'!$B$2:$D$981,2,0)</f>
        <v>House 2, Road 14, Sobhanbagh, Mirpur Road, Zigatola, Dhanmondi, Dhaka 1209</v>
      </c>
      <c r="F371" s="162" t="str">
        <f>VLOOKUP(Table12[[#This Row],[BRANCH NAME]],'Branch Address-2'!$B$2:$D$981,3,0)</f>
        <v>23.754836372407798, 90.37711032692425</v>
      </c>
      <c r="G371" s="164">
        <f>VLOOKUP(FINAL_DATASET!$D371,'R_E_P allocation'!$A$3:$D$983,4,0)</f>
        <v>56065.35</v>
      </c>
      <c r="H371" s="165">
        <f>VLOOKUP(FINAL_DATASET!$D371,'R_E_P allocation'!$A$3:$E$983,5,0)</f>
        <v>1.5384127676755647E-3</v>
      </c>
      <c r="I371" s="166">
        <f>VLOOKUP(FINAL_DATASET!$D371,'R_E_P allocation'!$A$3:$F$983,6,0)</f>
        <v>31882568.536171313</v>
      </c>
      <c r="J371" s="166">
        <f>VLOOKUP(FINAL_DATASET!$D371,'R_E_P allocation'!$A$3:$G$983,7,0)</f>
        <v>26850577.353999205</v>
      </c>
      <c r="K371" s="166">
        <f>VLOOKUP(FINAL_DATASET!$D371,'R_E_P allocation'!$A$3:$T$984,8,0)</f>
        <v>26563490.693843588</v>
      </c>
      <c r="L371" s="166">
        <f>VLOOKUP(FINAL_DATASET!$D371,'R_E_P allocation'!$A$3:$T$984,9,0)</f>
        <v>22169469.867572851</v>
      </c>
      <c r="M371" s="166">
        <f>VLOOKUP($D371,'R_E_P allocation'!$A$3:$T$984,'R_E_P allocation'!J$984,0)</f>
        <v>21475677.105530102</v>
      </c>
      <c r="N371" s="166">
        <f>VLOOKUP($D371,'R_E_P allocation'!$A$3:$T$984,'R_E_P allocation'!K$984,0)</f>
        <v>25044323.783853434</v>
      </c>
      <c r="O371" s="166">
        <f>VLOOKUP($D371,'R_E_P allocation'!$A$3:$T$984,'R_E_P allocation'!L$984,0)</f>
        <v>22057825.05529011</v>
      </c>
      <c r="P371" s="166">
        <f>VLOOKUP($D371,'R_E_P allocation'!$A$3:$T$984,'R_E_P allocation'!M$984,0)</f>
        <v>23979710.752443012</v>
      </c>
      <c r="Q371" s="166">
        <f>VLOOKUP($D371,'R_E_P allocation'!$A$3:$T$984,'R_E_P allocation'!N$984,0)</f>
        <v>19529867.520030905</v>
      </c>
      <c r="R371" s="166">
        <f>VLOOKUP($D371,'R_E_P allocation'!$A$3:$T$984,'R_E_P allocation'!O$984,0)</f>
        <v>17887093.85358486</v>
      </c>
      <c r="S371" s="166">
        <f>VLOOKUP($D371,'R_E_P allocation'!$A$3:$T$984,'R_E_P allocation'!P$984,0)</f>
        <v>275124.71598246886</v>
      </c>
      <c r="T371" s="166">
        <f>VLOOKUP($D371,'R_E_P allocation'!$A$3:$T$984,'R_E_P allocation'!Q$984,0)</f>
        <v>442591.93440658029</v>
      </c>
      <c r="U371" s="166">
        <f>VLOOKUP($D371,'R_E_P allocation'!$A$3:$T$984,'R_E_P allocation'!R$984,0)</f>
        <v>546262.11724055407</v>
      </c>
      <c r="V371" s="166">
        <f>VLOOKUP($D371,'R_E_P allocation'!$A$3:$T$984,'R_E_P allocation'!S$984,0)</f>
        <v>-55822.406141370484</v>
      </c>
      <c r="W371" s="166">
        <f>VLOOKUP($D371,'R_E_P allocation'!$A$3:$T$984,'R_E_P allocation'!T$984,0)</f>
        <v>426642.67550904589</v>
      </c>
      <c r="X371" s="163">
        <v>110430</v>
      </c>
      <c r="Y371" s="162" t="s">
        <v>142</v>
      </c>
      <c r="Z371" s="162" t="s">
        <v>142</v>
      </c>
      <c r="AA371" s="162" t="s">
        <v>551</v>
      </c>
    </row>
    <row r="372" spans="1:27" ht="16.5" thickTop="1" thickBot="1">
      <c r="A372" s="161">
        <v>371</v>
      </c>
      <c r="B372" s="162" t="s">
        <v>7</v>
      </c>
      <c r="C372" s="163">
        <v>11</v>
      </c>
      <c r="D372" s="162" t="s">
        <v>552</v>
      </c>
      <c r="E372" s="162" t="str">
        <f>VLOOKUP(Table12[[#This Row],[BRANCH NAME]],'Branch Address-2'!$B$2:$D$981,2,0)</f>
        <v>Uttara Model Town, Uttara, Dhaka</v>
      </c>
      <c r="F372" s="162" t="str">
        <f>VLOOKUP(Table12[[#This Row],[BRANCH NAME]],'Branch Address-2'!$B$2:$D$981,3,0)</f>
        <v>23.87285294134373, 90.40103922741808</v>
      </c>
      <c r="G372" s="164">
        <f>VLOOKUP(FINAL_DATASET!$D372,'R_E_P allocation'!$A$3:$D$983,4,0)</f>
        <v>66636</v>
      </c>
      <c r="H372" s="165">
        <f>VLOOKUP(FINAL_DATASET!$D372,'R_E_P allocation'!$A$3:$E$983,5,0)</f>
        <v>1.828467550578547E-3</v>
      </c>
      <c r="I372" s="166">
        <f>VLOOKUP(FINAL_DATASET!$D372,'R_E_P allocation'!$A$3:$F$983,6,0)</f>
        <v>37893758.568818569</v>
      </c>
      <c r="J372" s="166">
        <f>VLOOKUP(FINAL_DATASET!$D372,'R_E_P allocation'!$A$3:$G$983,7,0)</f>
        <v>31913027.789197627</v>
      </c>
      <c r="K372" s="166">
        <f>VLOOKUP(FINAL_DATASET!$D372,'R_E_P allocation'!$A$3:$T$984,8,0)</f>
        <v>31571813.354861096</v>
      </c>
      <c r="L372" s="166">
        <f>VLOOKUP(FINAL_DATASET!$D372,'R_E_P allocation'!$A$3:$T$984,9,0)</f>
        <v>26349336.873765789</v>
      </c>
      <c r="M372" s="166">
        <f>VLOOKUP($D372,'R_E_P allocation'!$A$3:$T$984,'R_E_P allocation'!J$984,0)</f>
        <v>25524735.324119162</v>
      </c>
      <c r="N372" s="166">
        <f>VLOOKUP($D372,'R_E_P allocation'!$A$3:$T$984,'R_E_P allocation'!K$984,0)</f>
        <v>29766220.306496929</v>
      </c>
      <c r="O372" s="166">
        <f>VLOOKUP($D372,'R_E_P allocation'!$A$3:$T$984,'R_E_P allocation'!L$984,0)</f>
        <v>26216642.371523801</v>
      </c>
      <c r="P372" s="166">
        <f>VLOOKUP($D372,'R_E_P allocation'!$A$3:$T$984,'R_E_P allocation'!M$984,0)</f>
        <v>28500883.445832275</v>
      </c>
      <c r="Q372" s="166">
        <f>VLOOKUP($D372,'R_E_P allocation'!$A$3:$T$984,'R_E_P allocation'!N$984,0)</f>
        <v>23212059.713615976</v>
      </c>
      <c r="R372" s="166">
        <f>VLOOKUP($D372,'R_E_P allocation'!$A$3:$T$984,'R_E_P allocation'!O$984,0)</f>
        <v>21259554.89491247</v>
      </c>
      <c r="S372" s="166">
        <f>VLOOKUP($D372,'R_E_P allocation'!$A$3:$T$984,'R_E_P allocation'!P$984,0)</f>
        <v>326997.16623917973</v>
      </c>
      <c r="T372" s="166">
        <f>VLOOKUP($D372,'R_E_P allocation'!$A$3:$T$984,'R_E_P allocation'!Q$984,0)</f>
        <v>526038.91960215871</v>
      </c>
      <c r="U372" s="166">
        <f>VLOOKUP($D372,'R_E_P allocation'!$A$3:$T$984,'R_E_P allocation'!R$984,0)</f>
        <v>649255.24311257422</v>
      </c>
      <c r="V372" s="166">
        <f>VLOOKUP($D372,'R_E_P allocation'!$A$3:$T$984,'R_E_P allocation'!S$984,0)</f>
        <v>-66347.251120992994</v>
      </c>
      <c r="W372" s="166">
        <f>VLOOKUP($D372,'R_E_P allocation'!$A$3:$T$984,'R_E_P allocation'!T$984,0)</f>
        <v>507082.56213901786</v>
      </c>
      <c r="X372" s="163">
        <v>110431</v>
      </c>
      <c r="Y372" s="162" t="s">
        <v>142</v>
      </c>
      <c r="Z372" s="162" t="s">
        <v>142</v>
      </c>
      <c r="AA372" s="162" t="s">
        <v>553</v>
      </c>
    </row>
    <row r="373" spans="1:27" ht="16.5" thickTop="1" thickBot="1">
      <c r="A373" s="161">
        <v>372</v>
      </c>
      <c r="B373" s="162" t="s">
        <v>7</v>
      </c>
      <c r="C373" s="163">
        <v>11</v>
      </c>
      <c r="D373" s="162" t="s">
        <v>554</v>
      </c>
      <c r="E373" s="162" t="str">
        <f>VLOOKUP(Table12[[#This Row],[BRANCH NAME]],'Branch Address-2'!$B$2:$D$981,2,0)</f>
        <v>Savar, Dhaka</v>
      </c>
      <c r="F373" s="162" t="str">
        <f>VLOOKUP(Table12[[#This Row],[BRANCH NAME]],'Branch Address-2'!$B$2:$D$981,3,0)</f>
        <v>23.823282620913883, 90.2581109225564</v>
      </c>
      <c r="G373" s="164">
        <f>VLOOKUP(FINAL_DATASET!$D373,'R_E_P allocation'!$A$3:$D$983,4,0)</f>
        <v>485068.5</v>
      </c>
      <c r="H373" s="165">
        <f>VLOOKUP(FINAL_DATASET!$D373,'R_E_P allocation'!$A$3:$E$983,5,0)</f>
        <v>1.3310102828168106E-2</v>
      </c>
      <c r="I373" s="166">
        <f>VLOOKUP(FINAL_DATASET!$D373,'R_E_P allocation'!$A$3:$F$983,6,0)</f>
        <v>275842917.16698134</v>
      </c>
      <c r="J373" s="166">
        <f>VLOOKUP(FINAL_DATASET!$D373,'R_E_P allocation'!$A$3:$G$983,7,0)</f>
        <v>232306928.98980144</v>
      </c>
      <c r="K373" s="166">
        <f>VLOOKUP(FINAL_DATASET!$D373,'R_E_P allocation'!$A$3:$T$984,8,0)</f>
        <v>229823100.82121435</v>
      </c>
      <c r="L373" s="166">
        <f>VLOOKUP(FINAL_DATASET!$D373,'R_E_P allocation'!$A$3:$T$984,9,0)</f>
        <v>191806730.79645026</v>
      </c>
      <c r="M373" s="166">
        <f>VLOOKUP($D373,'R_E_P allocation'!$A$3:$T$984,'R_E_P allocation'!J$984,0)</f>
        <v>185804146.05569804</v>
      </c>
      <c r="N373" s="166">
        <f>VLOOKUP($D373,'R_E_P allocation'!$A$3:$T$984,'R_E_P allocation'!K$984,0)</f>
        <v>216679510.09577414</v>
      </c>
      <c r="O373" s="166">
        <f>VLOOKUP($D373,'R_E_P allocation'!$A$3:$T$984,'R_E_P allocation'!L$984,0)</f>
        <v>190840797.6197775</v>
      </c>
      <c r="P373" s="166">
        <f>VLOOKUP($D373,'R_E_P allocation'!$A$3:$T$984,'R_E_P allocation'!M$984,0)</f>
        <v>207468647.30393019</v>
      </c>
      <c r="Q373" s="166">
        <f>VLOOKUP($D373,'R_E_P allocation'!$A$3:$T$984,'R_E_P allocation'!N$984,0)</f>
        <v>168969310.69082975</v>
      </c>
      <c r="R373" s="166">
        <f>VLOOKUP($D373,'R_E_P allocation'!$A$3:$T$984,'R_E_P allocation'!O$984,0)</f>
        <v>154756293.94835898</v>
      </c>
      <c r="S373" s="166">
        <f>VLOOKUP($D373,'R_E_P allocation'!$A$3:$T$984,'R_E_P allocation'!P$984,0)</f>
        <v>2380335.3282293286</v>
      </c>
      <c r="T373" s="166">
        <f>VLOOKUP($D373,'R_E_P allocation'!$A$3:$T$984,'R_E_P allocation'!Q$984,0)</f>
        <v>3829235.093238485</v>
      </c>
      <c r="U373" s="166">
        <f>VLOOKUP($D373,'R_E_P allocation'!$A$3:$T$984,'R_E_P allocation'!R$984,0)</f>
        <v>4726173.0430060588</v>
      </c>
      <c r="V373" s="166">
        <f>VLOOKUP($D373,'R_E_P allocation'!$A$3:$T$984,'R_E_P allocation'!S$984,0)</f>
        <v>-482966.58833638555</v>
      </c>
      <c r="W373" s="166">
        <f>VLOOKUP($D373,'R_E_P allocation'!$A$3:$T$984,'R_E_P allocation'!T$984,0)</f>
        <v>3691244.6394280898</v>
      </c>
      <c r="X373" s="163">
        <v>110432</v>
      </c>
      <c r="Y373" s="162" t="s">
        <v>142</v>
      </c>
      <c r="Z373" s="162" t="s">
        <v>142</v>
      </c>
      <c r="AA373" s="162" t="s">
        <v>508</v>
      </c>
    </row>
    <row r="374" spans="1:27" ht="16.5" thickTop="1" thickBot="1">
      <c r="A374" s="161">
        <v>373</v>
      </c>
      <c r="B374" s="162" t="s">
        <v>7</v>
      </c>
      <c r="C374" s="163">
        <v>11</v>
      </c>
      <c r="D374" s="162" t="s">
        <v>555</v>
      </c>
      <c r="E374" s="162" t="str">
        <f>VLOOKUP(Table12[[#This Row],[BRANCH NAME]],'Branch Address-2'!$B$2:$D$981,2,0)</f>
        <v>Jatiya Press Club, Ramna, Dhaka 1000</v>
      </c>
      <c r="F374" s="162" t="str">
        <f>VLOOKUP(Table12[[#This Row],[BRANCH NAME]],'Branch Address-2'!$B$2:$D$981,3,0)</f>
        <v>23.729512219159798, 90.40714347516749</v>
      </c>
      <c r="G374" s="164">
        <f>VLOOKUP(FINAL_DATASET!$D374,'R_E_P allocation'!$A$3:$D$983,4,0)</f>
        <v>26880</v>
      </c>
      <c r="H374" s="165">
        <f>VLOOKUP(FINAL_DATASET!$D374,'R_E_P allocation'!$A$3:$E$983,5,0)</f>
        <v>7.375774019981893E-4</v>
      </c>
      <c r="I374" s="166">
        <f>VLOOKUP(FINAL_DATASET!$D374,'R_E_P allocation'!$A$3:$F$983,6,0)</f>
        <v>15285794.920611126</v>
      </c>
      <c r="J374" s="166">
        <f>VLOOKUP(FINAL_DATASET!$D374,'R_E_P allocation'!$A$3:$G$983,7,0)</f>
        <v>12873254.501675254</v>
      </c>
      <c r="K374" s="166">
        <f>VLOOKUP(FINAL_DATASET!$D374,'R_E_P allocation'!$A$3:$T$984,8,0)</f>
        <v>12735613.526902368</v>
      </c>
      <c r="L374" s="166">
        <f>VLOOKUP(FINAL_DATASET!$D374,'R_E_P allocation'!$A$3:$T$984,9,0)</f>
        <v>10628941.940795131</v>
      </c>
      <c r="M374" s="166">
        <f>VLOOKUP($D374,'R_E_P allocation'!$A$3:$T$984,'R_E_P allocation'!J$984,0)</f>
        <v>10296309.585093988</v>
      </c>
      <c r="N374" s="166">
        <f>VLOOKUP($D374,'R_E_P allocation'!$A$3:$T$984,'R_E_P allocation'!K$984,0)</f>
        <v>12007263.368729176</v>
      </c>
      <c r="O374" s="166">
        <f>VLOOKUP($D374,'R_E_P allocation'!$A$3:$T$984,'R_E_P allocation'!L$984,0)</f>
        <v>10575414.89505012</v>
      </c>
      <c r="P374" s="166">
        <f>VLOOKUP($D374,'R_E_P allocation'!$A$3:$T$984,'R_E_P allocation'!M$984,0)</f>
        <v>11496844.753946388</v>
      </c>
      <c r="Q374" s="166">
        <f>VLOOKUP($D374,'R_E_P allocation'!$A$3:$T$984,'R_E_P allocation'!N$984,0)</f>
        <v>9363409.644966647</v>
      </c>
      <c r="R374" s="166">
        <f>VLOOKUP($D374,'R_E_P allocation'!$A$3:$T$984,'R_E_P allocation'!O$984,0)</f>
        <v>8575797.400432907</v>
      </c>
      <c r="S374" s="166">
        <f>VLOOKUP($D374,'R_E_P allocation'!$A$3:$T$984,'R_E_P allocation'!P$984,0)</f>
        <v>131905.93415734963</v>
      </c>
      <c r="T374" s="166">
        <f>VLOOKUP($D374,'R_E_P allocation'!$A$3:$T$984,'R_E_P allocation'!Q$984,0)</f>
        <v>212196.50277486682</v>
      </c>
      <c r="U374" s="166">
        <f>VLOOKUP($D374,'R_E_P allocation'!$A$3:$T$984,'R_E_P allocation'!R$984,0)</f>
        <v>261900.1881095203</v>
      </c>
      <c r="V374" s="166">
        <f>VLOOKUP($D374,'R_E_P allocation'!$A$3:$T$984,'R_E_P allocation'!S$984,0)</f>
        <v>-26763.522872505724</v>
      </c>
      <c r="W374" s="166">
        <f>VLOOKUP($D374,'R_E_P allocation'!$A$3:$T$984,'R_E_P allocation'!T$984,0)</f>
        <v>204549.78195415091</v>
      </c>
      <c r="X374" s="163">
        <v>110433</v>
      </c>
      <c r="Y374" s="162" t="s">
        <v>142</v>
      </c>
      <c r="Z374" s="162" t="s">
        <v>142</v>
      </c>
      <c r="AA374" s="162" t="s">
        <v>482</v>
      </c>
    </row>
    <row r="375" spans="1:27" ht="16.5" thickTop="1" thickBot="1">
      <c r="A375" s="161">
        <v>374</v>
      </c>
      <c r="B375" s="162" t="s">
        <v>7</v>
      </c>
      <c r="C375" s="163">
        <v>11</v>
      </c>
      <c r="D375" s="162" t="s">
        <v>556</v>
      </c>
      <c r="E375" s="162" t="str">
        <f>VLOOKUP(Table12[[#This Row],[BRANCH NAME]],'Branch Address-2'!$B$2:$D$981,2,0)</f>
        <v>National Museum, Shahbagh, Dhaka 1000</v>
      </c>
      <c r="F375" s="162" t="str">
        <f>VLOOKUP(Table12[[#This Row],[BRANCH NAME]],'Branch Address-2'!$B$2:$D$981,3,0)</f>
        <v>23.738343938546443, 90.39323365580987</v>
      </c>
      <c r="G375" s="164">
        <f>VLOOKUP(FINAL_DATASET!$D375,'R_E_P allocation'!$A$3:$D$983,4,0)</f>
        <v>25760</v>
      </c>
      <c r="H375" s="165">
        <f>VLOOKUP(FINAL_DATASET!$D375,'R_E_P allocation'!$A$3:$E$983,5,0)</f>
        <v>7.0684501024826469E-4</v>
      </c>
      <c r="I375" s="166">
        <f>VLOOKUP(FINAL_DATASET!$D375,'R_E_P allocation'!$A$3:$F$983,6,0)</f>
        <v>14648886.798918996</v>
      </c>
      <c r="J375" s="166">
        <f>VLOOKUP(FINAL_DATASET!$D375,'R_E_P allocation'!$A$3:$G$983,7,0)</f>
        <v>12336868.897438783</v>
      </c>
      <c r="K375" s="166">
        <f>VLOOKUP(FINAL_DATASET!$D375,'R_E_P allocation'!$A$3:$T$984,8,0)</f>
        <v>12204962.963281436</v>
      </c>
      <c r="L375" s="166">
        <f>VLOOKUP(FINAL_DATASET!$D375,'R_E_P allocation'!$A$3:$T$984,9,0)</f>
        <v>10186069.359928666</v>
      </c>
      <c r="M375" s="166">
        <f>VLOOKUP($D375,'R_E_P allocation'!$A$3:$T$984,'R_E_P allocation'!J$984,0)</f>
        <v>9867296.6857150719</v>
      </c>
      <c r="N375" s="166">
        <f>VLOOKUP($D375,'R_E_P allocation'!$A$3:$T$984,'R_E_P allocation'!K$984,0)</f>
        <v>11506960.72836546</v>
      </c>
      <c r="O375" s="166">
        <f>VLOOKUP($D375,'R_E_P allocation'!$A$3:$T$984,'R_E_P allocation'!L$984,0)</f>
        <v>10134772.607756363</v>
      </c>
      <c r="P375" s="166">
        <f>VLOOKUP($D375,'R_E_P allocation'!$A$3:$T$984,'R_E_P allocation'!M$984,0)</f>
        <v>11017809.555865288</v>
      </c>
      <c r="Q375" s="166">
        <f>VLOOKUP($D375,'R_E_P allocation'!$A$3:$T$984,'R_E_P allocation'!N$984,0)</f>
        <v>8973267.5764263682</v>
      </c>
      <c r="R375" s="166">
        <f>VLOOKUP($D375,'R_E_P allocation'!$A$3:$T$984,'R_E_P allocation'!O$984,0)</f>
        <v>8218472.5087482017</v>
      </c>
      <c r="S375" s="166">
        <f>VLOOKUP($D375,'R_E_P allocation'!$A$3:$T$984,'R_E_P allocation'!P$984,0)</f>
        <v>126409.85356746007</v>
      </c>
      <c r="T375" s="166">
        <f>VLOOKUP($D375,'R_E_P allocation'!$A$3:$T$984,'R_E_P allocation'!Q$984,0)</f>
        <v>203354.981825914</v>
      </c>
      <c r="U375" s="166">
        <f>VLOOKUP($D375,'R_E_P allocation'!$A$3:$T$984,'R_E_P allocation'!R$984,0)</f>
        <v>250987.6802716236</v>
      </c>
      <c r="V375" s="166">
        <f>VLOOKUP($D375,'R_E_P allocation'!$A$3:$T$984,'R_E_P allocation'!S$984,0)</f>
        <v>-25648.376086151318</v>
      </c>
      <c r="W375" s="166">
        <f>VLOOKUP($D375,'R_E_P allocation'!$A$3:$T$984,'R_E_P allocation'!T$984,0)</f>
        <v>196026.87437272794</v>
      </c>
      <c r="X375" s="163">
        <v>110434</v>
      </c>
      <c r="Y375" s="162" t="s">
        <v>142</v>
      </c>
      <c r="Z375" s="162" t="s">
        <v>142</v>
      </c>
      <c r="AA375" s="162" t="s">
        <v>482</v>
      </c>
    </row>
    <row r="376" spans="1:27" ht="16.5" thickTop="1" thickBot="1">
      <c r="A376" s="161">
        <v>375</v>
      </c>
      <c r="B376" s="162" t="s">
        <v>7</v>
      </c>
      <c r="C376" s="163">
        <v>11</v>
      </c>
      <c r="D376" s="162" t="s">
        <v>557</v>
      </c>
      <c r="E376" s="162" t="str">
        <f>VLOOKUP(Table12[[#This Row],[BRANCH NAME]],'Branch Address-2'!$B$2:$D$981,2,0)</f>
        <v>26 Kamal Attaturk Avenue, Banani, Gulshan, Dhaka 1213</v>
      </c>
      <c r="F376" s="162" t="str">
        <f>VLOOKUP(Table12[[#This Row],[BRANCH NAME]],'Branch Address-2'!$B$2:$D$981,3,0)</f>
        <v>23.794440516999643, 90.40438263170287</v>
      </c>
      <c r="G376" s="164">
        <f>VLOOKUP(FINAL_DATASET!$D376,'R_E_P allocation'!$A$3:$D$983,4,0)</f>
        <v>60869.49</v>
      </c>
      <c r="H376" s="165">
        <f>VLOOKUP(FINAL_DATASET!$D376,'R_E_P allocation'!$A$3:$E$983,5,0)</f>
        <v>1.6702366181233169E-3</v>
      </c>
      <c r="I376" s="166">
        <f>VLOOKUP(FINAL_DATASET!$D376,'R_E_P allocation'!$A$3:$F$983,6,0)</f>
        <v>34614529.057373129</v>
      </c>
      <c r="J376" s="166">
        <f>VLOOKUP(FINAL_DATASET!$D376,'R_E_P allocation'!$A$3:$G$983,7,0)</f>
        <v>29151355.51179973</v>
      </c>
      <c r="K376" s="166">
        <f>VLOOKUP(FINAL_DATASET!$D376,'R_E_P allocation'!$A$3:$T$984,8,0)</f>
        <v>28839668.906980965</v>
      </c>
      <c r="L376" s="166">
        <f>VLOOKUP(FINAL_DATASET!$D376,'R_E_P allocation'!$A$3:$T$984,9,0)</f>
        <v>24069132.261004828</v>
      </c>
      <c r="M376" s="166">
        <f>VLOOKUP($D376,'R_E_P allocation'!$A$3:$T$984,'R_E_P allocation'!J$984,0)</f>
        <v>23315889.632692806</v>
      </c>
      <c r="N376" s="166">
        <f>VLOOKUP($D376,'R_E_P allocation'!$A$3:$T$984,'R_E_P allocation'!K$984,0)</f>
        <v>27190327.289814986</v>
      </c>
      <c r="O376" s="166">
        <f>VLOOKUP($D376,'R_E_P allocation'!$A$3:$T$984,'R_E_P allocation'!L$984,0)</f>
        <v>23947920.803575307</v>
      </c>
      <c r="P376" s="166">
        <f>VLOOKUP($D376,'R_E_P allocation'!$A$3:$T$984,'R_E_P allocation'!M$984,0)</f>
        <v>26034489.463612057</v>
      </c>
      <c r="Q376" s="166">
        <f>VLOOKUP($D376,'R_E_P allocation'!$A$3:$T$984,'R_E_P allocation'!N$984,0)</f>
        <v>21203347.08892116</v>
      </c>
      <c r="R376" s="166">
        <f>VLOOKUP($D376,'R_E_P allocation'!$A$3:$T$984,'R_E_P allocation'!O$984,0)</f>
        <v>19419807.072458211</v>
      </c>
      <c r="S376" s="166">
        <f>VLOOKUP($D376,'R_E_P allocation'!$A$3:$T$984,'R_E_P allocation'!P$984,0)</f>
        <v>298699.6629513189</v>
      </c>
      <c r="T376" s="166">
        <f>VLOOKUP($D376,'R_E_P allocation'!$A$3:$T$984,'R_E_P allocation'!Q$984,0)</f>
        <v>480516.84909559996</v>
      </c>
      <c r="U376" s="166">
        <f>VLOOKUP($D376,'R_E_P allocation'!$A$3:$T$984,'R_E_P allocation'!R$984,0)</f>
        <v>593070.34528015496</v>
      </c>
      <c r="V376" s="166">
        <f>VLOOKUP($D376,'R_E_P allocation'!$A$3:$T$984,'R_E_P allocation'!S$984,0)</f>
        <v>-60605.728714760357</v>
      </c>
      <c r="W376" s="166">
        <f>VLOOKUP($D376,'R_E_P allocation'!$A$3:$T$984,'R_E_P allocation'!T$984,0)</f>
        <v>463200.92660566844</v>
      </c>
      <c r="X376" s="163">
        <v>110435</v>
      </c>
      <c r="Y376" s="162" t="s">
        <v>142</v>
      </c>
      <c r="Z376" s="162" t="s">
        <v>142</v>
      </c>
      <c r="AA376" s="162" t="s">
        <v>518</v>
      </c>
    </row>
    <row r="377" spans="1:27" ht="16.5" thickTop="1" thickBot="1">
      <c r="A377" s="161">
        <v>376</v>
      </c>
      <c r="B377" s="162" t="s">
        <v>7</v>
      </c>
      <c r="C377" s="163">
        <v>11</v>
      </c>
      <c r="D377" s="162" t="s">
        <v>558</v>
      </c>
      <c r="E377" s="162" t="str">
        <f>VLOOKUP(Table12[[#This Row],[BRANCH NAME]],'Branch Address-2'!$B$2:$D$981,2,0)</f>
        <v>SSMC Mitford Hospital Complex, Babu Bazar, Lalbagh, Dhaka 1100</v>
      </c>
      <c r="F377" s="162" t="str">
        <f>VLOOKUP(Table12[[#This Row],[BRANCH NAME]],'Branch Address-2'!$B$2:$D$981,3,0)</f>
        <v>23.713436483296885, 90.40080968515053</v>
      </c>
      <c r="G377" s="164">
        <f>VLOOKUP(FINAL_DATASET!$D377,'R_E_P allocation'!$A$3:$D$983,4,0)</f>
        <v>26396.16</v>
      </c>
      <c r="H377" s="165">
        <f>VLOOKUP(FINAL_DATASET!$D377,'R_E_P allocation'!$A$3:$E$983,5,0)</f>
        <v>7.2430100876222185E-4</v>
      </c>
      <c r="I377" s="166">
        <f>VLOOKUP(FINAL_DATASET!$D377,'R_E_P allocation'!$A$3:$F$983,6,0)</f>
        <v>15010650.612040125</v>
      </c>
      <c r="J377" s="166">
        <f>VLOOKUP(FINAL_DATASET!$D377,'R_E_P allocation'!$A$3:$G$983,7,0)</f>
        <v>12641535.920645097</v>
      </c>
      <c r="K377" s="166">
        <f>VLOOKUP(FINAL_DATASET!$D377,'R_E_P allocation'!$A$3:$T$984,8,0)</f>
        <v>12506372.483418126</v>
      </c>
      <c r="L377" s="166">
        <f>VLOOKUP(FINAL_DATASET!$D377,'R_E_P allocation'!$A$3:$T$984,9,0)</f>
        <v>10437620.985860817</v>
      </c>
      <c r="M377" s="166">
        <f>VLOOKUP($D377,'R_E_P allocation'!$A$3:$T$984,'R_E_P allocation'!J$984,0)</f>
        <v>10110976.012562295</v>
      </c>
      <c r="N377" s="166">
        <f>VLOOKUP($D377,'R_E_P allocation'!$A$3:$T$984,'R_E_P allocation'!K$984,0)</f>
        <v>11791132.628092051</v>
      </c>
      <c r="O377" s="166">
        <f>VLOOKUP($D377,'R_E_P allocation'!$A$3:$T$984,'R_E_P allocation'!L$984,0)</f>
        <v>10385057.426939217</v>
      </c>
      <c r="P377" s="166">
        <f>VLOOKUP($D377,'R_E_P allocation'!$A$3:$T$984,'R_E_P allocation'!M$984,0)</f>
        <v>11289901.548375353</v>
      </c>
      <c r="Q377" s="166">
        <f>VLOOKUP($D377,'R_E_P allocation'!$A$3:$T$984,'R_E_P allocation'!N$984,0)</f>
        <v>9194868.2713572457</v>
      </c>
      <c r="R377" s="166">
        <f>VLOOKUP($D377,'R_E_P allocation'!$A$3:$T$984,'R_E_P allocation'!O$984,0)</f>
        <v>8421433.047225114</v>
      </c>
      <c r="S377" s="166">
        <f>VLOOKUP($D377,'R_E_P allocation'!$A$3:$T$984,'R_E_P allocation'!P$984,0)</f>
        <v>129531.62734251734</v>
      </c>
      <c r="T377" s="166">
        <f>VLOOKUP($D377,'R_E_P allocation'!$A$3:$T$984,'R_E_P allocation'!Q$984,0)</f>
        <v>208376.9657249192</v>
      </c>
      <c r="U377" s="166">
        <f>VLOOKUP($D377,'R_E_P allocation'!$A$3:$T$984,'R_E_P allocation'!R$984,0)</f>
        <v>257185.98472354893</v>
      </c>
      <c r="V377" s="166">
        <f>VLOOKUP($D377,'R_E_P allocation'!$A$3:$T$984,'R_E_P allocation'!S$984,0)</f>
        <v>-26281.779460800619</v>
      </c>
      <c r="W377" s="166">
        <f>VLOOKUP($D377,'R_E_P allocation'!$A$3:$T$984,'R_E_P allocation'!T$984,0)</f>
        <v>200867.88587897617</v>
      </c>
      <c r="X377" s="163">
        <v>110436</v>
      </c>
      <c r="Y377" s="162" t="s">
        <v>142</v>
      </c>
      <c r="Z377" s="162" t="s">
        <v>142</v>
      </c>
      <c r="AA377" s="162" t="s">
        <v>505</v>
      </c>
    </row>
    <row r="378" spans="1:27" ht="16.5" thickTop="1" thickBot="1">
      <c r="A378" s="161">
        <v>377</v>
      </c>
      <c r="B378" s="162" t="s">
        <v>7</v>
      </c>
      <c r="C378" s="163">
        <v>11</v>
      </c>
      <c r="D378" s="162" t="s">
        <v>559</v>
      </c>
      <c r="E378" s="162" t="str">
        <f>VLOOKUP(Table12[[#This Row],[BRANCH NAME]],'Branch Address-2'!$B$2:$D$981,2,0)</f>
        <v>Dhamrai, Dhaka 1350</v>
      </c>
      <c r="F378" s="162" t="str">
        <f>VLOOKUP(Table12[[#This Row],[BRANCH NAME]],'Branch Address-2'!$B$2:$D$981,3,0)</f>
        <v>23.916844191720543, 90.2118918255654</v>
      </c>
      <c r="G378" s="164">
        <f>VLOOKUP(FINAL_DATASET!$D378,'R_E_P allocation'!$A$3:$D$983,4,0)</f>
        <v>517117</v>
      </c>
      <c r="H378" s="165">
        <f>VLOOKUP(FINAL_DATASET!$D378,'R_E_P allocation'!$A$3:$E$983,5,0)</f>
        <v>1.4189501986201549E-2</v>
      </c>
      <c r="I378" s="166">
        <f>VLOOKUP(FINAL_DATASET!$D378,'R_E_P allocation'!$A$3:$F$983,6,0)</f>
        <v>294067872.46881187</v>
      </c>
      <c r="J378" s="166">
        <f>VLOOKUP(FINAL_DATASET!$D378,'R_E_P allocation'!$A$3:$G$983,7,0)</f>
        <v>247655459.38031256</v>
      </c>
      <c r="K378" s="166">
        <f>VLOOKUP(FINAL_DATASET!$D378,'R_E_P allocation'!$A$3:$T$984,8,0)</f>
        <v>245007524.56068349</v>
      </c>
      <c r="L378" s="166">
        <f>VLOOKUP(FINAL_DATASET!$D378,'R_E_P allocation'!$A$3:$T$984,9,0)</f>
        <v>204479411.07135996</v>
      </c>
      <c r="M378" s="166">
        <f>VLOOKUP($D378,'R_E_P allocation'!$A$3:$T$984,'R_E_P allocation'!J$984,0)</f>
        <v>198080235.25725624</v>
      </c>
      <c r="N378" s="166">
        <f>VLOOKUP($D378,'R_E_P allocation'!$A$3:$T$984,'R_E_P allocation'!K$984,0)</f>
        <v>230995536.14014605</v>
      </c>
      <c r="O378" s="166">
        <f>VLOOKUP($D378,'R_E_P allocation'!$A$3:$T$984,'R_E_P allocation'!L$984,0)</f>
        <v>203449658.6415042</v>
      </c>
      <c r="P378" s="166">
        <f>VLOOKUP($D378,'R_E_P allocation'!$A$3:$T$984,'R_E_P allocation'!M$984,0)</f>
        <v>221176111.18402138</v>
      </c>
      <c r="Q378" s="166">
        <f>VLOOKUP($D378,'R_E_P allocation'!$A$3:$T$984,'R_E_P allocation'!N$984,0)</f>
        <v>180133121.47977</v>
      </c>
      <c r="R378" s="166">
        <f>VLOOKUP($D378,'R_E_P allocation'!$A$3:$T$984,'R_E_P allocation'!O$984,0)</f>
        <v>164981050.01189223</v>
      </c>
      <c r="S378" s="166">
        <f>VLOOKUP($D378,'R_E_P allocation'!$A$3:$T$984,'R_E_P allocation'!P$984,0)</f>
        <v>2537604.2021445748</v>
      </c>
      <c r="T378" s="166">
        <f>VLOOKUP($D378,'R_E_P allocation'!$A$3:$T$984,'R_E_P allocation'!Q$984,0)</f>
        <v>4082232.8469282291</v>
      </c>
      <c r="U378" s="166">
        <f>VLOOKUP($D378,'R_E_P allocation'!$A$3:$T$984,'R_E_P allocation'!R$984,0)</f>
        <v>5038431.5317943012</v>
      </c>
      <c r="V378" s="166">
        <f>VLOOKUP($D378,'R_E_P allocation'!$A$3:$T$984,'R_E_P allocation'!S$984,0)</f>
        <v>-514876.21492788475</v>
      </c>
      <c r="W378" s="166">
        <f>VLOOKUP($D378,'R_E_P allocation'!$A$3:$T$984,'R_E_P allocation'!T$984,0)</f>
        <v>3935125.3569488339</v>
      </c>
      <c r="X378" s="163">
        <v>110437</v>
      </c>
      <c r="Y378" s="162" t="s">
        <v>142</v>
      </c>
      <c r="Z378" s="162" t="s">
        <v>142</v>
      </c>
      <c r="AA378" s="162" t="s">
        <v>559</v>
      </c>
    </row>
    <row r="379" spans="1:27" ht="16.5" thickTop="1" thickBot="1">
      <c r="A379" s="161">
        <v>378</v>
      </c>
      <c r="B379" s="162" t="s">
        <v>7</v>
      </c>
      <c r="C379" s="163">
        <v>11</v>
      </c>
      <c r="D379" s="162" t="s">
        <v>560</v>
      </c>
      <c r="E379" s="162" t="str">
        <f>VLOOKUP(Table12[[#This Row],[BRANCH NAME]],'Branch Address-2'!$B$2:$D$981,2,0)</f>
        <v>26 Kamal Attaturk Avenue, Banani, Gulshan, Dhaka 1213</v>
      </c>
      <c r="F379" s="162" t="str">
        <f>VLOOKUP(Table12[[#This Row],[BRANCH NAME]],'Branch Address-2'!$B$2:$D$981,3,0)</f>
        <v>23.793969669282866, 90.40448996974395</v>
      </c>
      <c r="G379" s="164">
        <f>VLOOKUP(FINAL_DATASET!$D379,'R_E_P allocation'!$A$3:$D$983,4,0)</f>
        <v>64558.55</v>
      </c>
      <c r="H379" s="165">
        <f>VLOOKUP(FINAL_DATASET!$D379,'R_E_P allocation'!$A$3:$E$983,5,0)</f>
        <v>1.7714630798277605E-3</v>
      </c>
      <c r="I379" s="166">
        <f>VLOOKUP(FINAL_DATASET!$D379,'R_E_P allocation'!$A$3:$F$983,6,0)</f>
        <v>36712379.303274535</v>
      </c>
      <c r="J379" s="166">
        <f>VLOOKUP(FINAL_DATASET!$D379,'R_E_P allocation'!$A$3:$G$983,7,0)</f>
        <v>30918104.330696683</v>
      </c>
      <c r="K379" s="166">
        <f>VLOOKUP(FINAL_DATASET!$D379,'R_E_P allocation'!$A$3:$T$984,8,0)</f>
        <v>30587527.628616177</v>
      </c>
      <c r="L379" s="166">
        <f>VLOOKUP(FINAL_DATASET!$D379,'R_E_P allocation'!$A$3:$T$984,9,0)</f>
        <v>25527867.549550578</v>
      </c>
      <c r="M379" s="166">
        <f>VLOOKUP($D379,'R_E_P allocation'!$A$3:$T$984,'R_E_P allocation'!J$984,0)</f>
        <v>24728973.852856006</v>
      </c>
      <c r="N379" s="166">
        <f>VLOOKUP($D379,'R_E_P allocation'!$A$3:$T$984,'R_E_P allocation'!K$984,0)</f>
        <v>28838225.913440142</v>
      </c>
      <c r="O379" s="166">
        <f>VLOOKUP($D379,'R_E_P allocation'!$A$3:$T$984,'R_E_P allocation'!L$984,0)</f>
        <v>25399309.943185933</v>
      </c>
      <c r="P379" s="166">
        <f>VLOOKUP($D379,'R_E_P allocation'!$A$3:$T$984,'R_E_P allocation'!M$984,0)</f>
        <v>27612337.309891578</v>
      </c>
      <c r="Q379" s="166">
        <f>VLOOKUP($D379,'R_E_P allocation'!$A$3:$T$984,'R_E_P allocation'!N$984,0)</f>
        <v>22488398.427643657</v>
      </c>
      <c r="R379" s="166">
        <f>VLOOKUP($D379,'R_E_P allocation'!$A$3:$T$984,'R_E_P allocation'!O$984,0)</f>
        <v>20596765.076849621</v>
      </c>
      <c r="S379" s="166">
        <f>VLOOKUP($D379,'R_E_P allocation'!$A$3:$T$984,'R_E_P allocation'!P$984,0)</f>
        <v>316802.67282715644</v>
      </c>
      <c r="T379" s="166">
        <f>VLOOKUP($D379,'R_E_P allocation'!$A$3:$T$984,'R_E_P allocation'!Q$984,0)</f>
        <v>509639.08237412118</v>
      </c>
      <c r="U379" s="166">
        <f>VLOOKUP($D379,'R_E_P allocation'!$A$3:$T$984,'R_E_P allocation'!R$984,0)</f>
        <v>629014.00256986136</v>
      </c>
      <c r="V379" s="166">
        <f>VLOOKUP($D379,'R_E_P allocation'!$A$3:$T$984,'R_E_P allocation'!S$984,0)</f>
        <v>-64278.803182321593</v>
      </c>
      <c r="W379" s="166">
        <f>VLOOKUP($D379,'R_E_P allocation'!$A$3:$T$984,'R_E_P allocation'!T$984,0)</f>
        <v>491273.71003631508</v>
      </c>
      <c r="X379" s="163">
        <v>110438</v>
      </c>
      <c r="Y379" s="162" t="s">
        <v>142</v>
      </c>
      <c r="Z379" s="162" t="s">
        <v>142</v>
      </c>
      <c r="AA379" s="162" t="s">
        <v>518</v>
      </c>
    </row>
    <row r="380" spans="1:27" ht="16.5" thickTop="1" thickBot="1">
      <c r="A380" s="161">
        <v>379</v>
      </c>
      <c r="B380" s="162" t="s">
        <v>7</v>
      </c>
      <c r="C380" s="163">
        <v>11</v>
      </c>
      <c r="D380" s="162" t="s">
        <v>561</v>
      </c>
      <c r="E380" s="162" t="str">
        <f>VLOOKUP(Table12[[#This Row],[BRANCH NAME]],'Branch Address-2'!$B$2:$D$981,2,0)</f>
        <v>1 Ga Central Basaboo Sabujbagh Dhaka</v>
      </c>
      <c r="F380" s="162" t="str">
        <f>VLOOKUP(Table12[[#This Row],[BRANCH NAME]],'Branch Address-2'!$B$2:$D$981,3,0)</f>
        <v>23.7431443532078, 90.43614690141273</v>
      </c>
      <c r="G380" s="164">
        <f>VLOOKUP(FINAL_DATASET!$D380,'R_E_P allocation'!$A$3:$D$983,4,0)</f>
        <v>376421</v>
      </c>
      <c r="H380" s="165">
        <f>VLOOKUP(FINAL_DATASET!$D380,'R_E_P allocation'!$A$3:$E$983,5,0)</f>
        <v>1.0328855031159241E-2</v>
      </c>
      <c r="I380" s="166">
        <f>VLOOKUP(FINAL_DATASET!$D380,'R_E_P allocation'!$A$3:$F$983,6,0)</f>
        <v>214058564.35310122</v>
      </c>
      <c r="J380" s="166">
        <f>VLOOKUP(FINAL_DATASET!$D380,'R_E_P allocation'!$A$3:$G$983,7,0)</f>
        <v>180273933.51097843</v>
      </c>
      <c r="K380" s="166">
        <f>VLOOKUP(FINAL_DATASET!$D380,'R_E_P allocation'!$A$3:$T$984,8,0)</f>
        <v>178346442.68638825</v>
      </c>
      <c r="L380" s="166">
        <f>VLOOKUP(FINAL_DATASET!$D380,'R_E_P allocation'!$A$3:$T$984,9,0)</f>
        <v>148845124.78779924</v>
      </c>
      <c r="M380" s="166">
        <f>VLOOKUP($D380,'R_E_P allocation'!$A$3:$T$984,'R_E_P allocation'!J$984,0)</f>
        <v>144187021.96170625</v>
      </c>
      <c r="N380" s="166">
        <f>VLOOKUP($D380,'R_E_P allocation'!$A$3:$T$984,'R_E_P allocation'!K$984,0)</f>
        <v>168146803.73959842</v>
      </c>
      <c r="O380" s="166">
        <f>VLOOKUP($D380,'R_E_P allocation'!$A$3:$T$984,'R_E_P allocation'!L$984,0)</f>
        <v>148095545.02268085</v>
      </c>
      <c r="P380" s="166">
        <f>VLOOKUP($D380,'R_E_P allocation'!$A$3:$T$984,'R_E_P allocation'!M$984,0)</f>
        <v>160999025.2650764</v>
      </c>
      <c r="Q380" s="166">
        <f>VLOOKUP($D380,'R_E_P allocation'!$A$3:$T$984,'R_E_P allocation'!N$984,0)</f>
        <v>131122917.4839282</v>
      </c>
      <c r="R380" s="166">
        <f>VLOOKUP($D380,'R_E_P allocation'!$A$3:$T$984,'R_E_P allocation'!O$984,0)</f>
        <v>120093386.65432869</v>
      </c>
      <c r="S380" s="166">
        <f>VLOOKUP($D380,'R_E_P allocation'!$A$3:$T$984,'R_E_P allocation'!P$984,0)</f>
        <v>1847178.7068989475</v>
      </c>
      <c r="T380" s="166">
        <f>VLOOKUP($D380,'R_E_P allocation'!$A$3:$T$984,'R_E_P allocation'!Q$984,0)</f>
        <v>2971548.3545765677</v>
      </c>
      <c r="U380" s="166">
        <f>VLOOKUP($D380,'R_E_P allocation'!$A$3:$T$984,'R_E_P allocation'!R$984,0)</f>
        <v>3667586.7079008091</v>
      </c>
      <c r="V380" s="166">
        <f>VLOOKUP($D380,'R_E_P allocation'!$A$3:$T$984,'R_E_P allocation'!S$984,0)</f>
        <v>-374789.88255920674</v>
      </c>
      <c r="W380" s="166">
        <f>VLOOKUP($D380,'R_E_P allocation'!$A$3:$T$984,'R_E_P allocation'!T$984,0)</f>
        <v>2864465.5309882234</v>
      </c>
      <c r="X380" s="163">
        <v>110439</v>
      </c>
      <c r="Y380" s="162" t="s">
        <v>142</v>
      </c>
      <c r="Z380" s="162" t="s">
        <v>142</v>
      </c>
      <c r="AA380" s="162" t="s">
        <v>562</v>
      </c>
    </row>
    <row r="381" spans="1:27" ht="16.5" thickTop="1" thickBot="1">
      <c r="A381" s="161">
        <v>380</v>
      </c>
      <c r="B381" s="162" t="s">
        <v>7</v>
      </c>
      <c r="C381" s="163">
        <v>11</v>
      </c>
      <c r="D381" s="162" t="s">
        <v>563</v>
      </c>
      <c r="E381" s="162" t="str">
        <f>VLOOKUP(Table12[[#This Row],[BRANCH NAME]],'Branch Address-2'!$B$2:$D$981,2,0)</f>
        <v>Kamalapur, Motijheel, Dhaka 1000</v>
      </c>
      <c r="F381" s="162" t="str">
        <f>VLOOKUP(Table12[[#This Row],[BRANCH NAME]],'Branch Address-2'!$B$2:$D$981,3,0)</f>
        <v>23.738800184085452, 90.42339124624515</v>
      </c>
      <c r="G381" s="164">
        <f>VLOOKUP(FINAL_DATASET!$D381,'R_E_P allocation'!$A$3:$D$983,4,0)</f>
        <v>27300.78</v>
      </c>
      <c r="H381" s="165">
        <f>VLOOKUP(FINAL_DATASET!$D381,'R_E_P allocation'!$A$3:$E$983,5,0)</f>
        <v>7.491234518200939E-4</v>
      </c>
      <c r="I381" s="166">
        <f>VLOOKUP(FINAL_DATASET!$D381,'R_E_P allocation'!$A$3:$F$983,6,0)</f>
        <v>15525079.027258994</v>
      </c>
      <c r="J381" s="166">
        <f>VLOOKUP(FINAL_DATASET!$D381,'R_E_P allocation'!$A$3:$G$983,7,0)</f>
        <v>13074772.657524021</v>
      </c>
      <c r="K381" s="166">
        <f>VLOOKUP(FINAL_DATASET!$D381,'R_E_P allocation'!$A$3:$T$984,8,0)</f>
        <v>12934977.048474167</v>
      </c>
      <c r="L381" s="166">
        <f>VLOOKUP(FINAL_DATASET!$D381,'R_E_P allocation'!$A$3:$T$984,9,0)</f>
        <v>10795327.587738872</v>
      </c>
      <c r="M381" s="166">
        <f>VLOOKUP($D381,'R_E_P allocation'!$A$3:$T$984,'R_E_P allocation'!J$984,0)</f>
        <v>10457488.19920172</v>
      </c>
      <c r="N381" s="166">
        <f>VLOOKUP($D381,'R_E_P allocation'!$A$3:$T$984,'R_E_P allocation'!K$984,0)</f>
        <v>12195225.283918679</v>
      </c>
      <c r="O381" s="166">
        <f>VLOOKUP($D381,'R_E_P allocation'!$A$3:$T$984,'R_E_P allocation'!L$984,0)</f>
        <v>10740962.628663927</v>
      </c>
      <c r="P381" s="166">
        <f>VLOOKUP($D381,'R_E_P allocation'!$A$3:$T$984,'R_E_P allocation'!M$984,0)</f>
        <v>11676816.567025464</v>
      </c>
      <c r="Q381" s="166">
        <f>VLOOKUP($D381,'R_E_P allocation'!$A$3:$T$984,'R_E_P allocation'!N$984,0)</f>
        <v>9509984.6267526969</v>
      </c>
      <c r="R381" s="166">
        <f>VLOOKUP($D381,'R_E_P allocation'!$A$3:$T$984,'R_E_P allocation'!O$984,0)</f>
        <v>8710043.0860785209</v>
      </c>
      <c r="S381" s="166">
        <f>VLOOKUP($D381,'R_E_P allocation'!$A$3:$T$984,'R_E_P allocation'!P$984,0)</f>
        <v>133970.79200611188</v>
      </c>
      <c r="T381" s="166">
        <f>VLOOKUP($D381,'R_E_P allocation'!$A$3:$T$984,'R_E_P allocation'!Q$984,0)</f>
        <v>215518.2306185278</v>
      </c>
      <c r="U381" s="166">
        <f>VLOOKUP($D381,'R_E_P allocation'!$A$3:$T$984,'R_E_P allocation'!R$984,0)</f>
        <v>265999.97833097581</v>
      </c>
      <c r="V381" s="166">
        <f>VLOOKUP($D381,'R_E_P allocation'!$A$3:$T$984,'R_E_P allocation'!S$984,0)</f>
        <v>-27182.479537471976</v>
      </c>
      <c r="W381" s="166">
        <f>VLOOKUP($D381,'R_E_P allocation'!$A$3:$T$984,'R_E_P allocation'!T$984,0)</f>
        <v>207751.80789353585</v>
      </c>
      <c r="X381" s="163">
        <v>110440</v>
      </c>
      <c r="Y381" s="162" t="s">
        <v>142</v>
      </c>
      <c r="Z381" s="162" t="s">
        <v>142</v>
      </c>
      <c r="AA381" s="162" t="s">
        <v>471</v>
      </c>
    </row>
    <row r="382" spans="1:27" ht="16.5" thickTop="1" thickBot="1">
      <c r="A382" s="161">
        <v>381</v>
      </c>
      <c r="B382" s="162" t="s">
        <v>7</v>
      </c>
      <c r="C382" s="163">
        <v>11</v>
      </c>
      <c r="D382" s="162" t="s">
        <v>564</v>
      </c>
      <c r="E382" s="162" t="str">
        <f>VLOOKUP(Table12[[#This Row],[BRANCH NAME]],'Branch Address-2'!$B$2:$D$981,2,0)</f>
        <v>House 2, Road 14, Sobhanbagh, Mirpur Road, Zigatola, Dhanmondi, Dhaka 1209</v>
      </c>
      <c r="F382" s="162" t="str">
        <f>VLOOKUP(Table12[[#This Row],[BRANCH NAME]],'Branch Address-2'!$B$2:$D$981,3,0)</f>
        <v>23.749022884410657, 90.37032970242593</v>
      </c>
      <c r="G382" s="164">
        <f>VLOOKUP(FINAL_DATASET!$D382,'R_E_P allocation'!$A$3:$D$983,4,0)</f>
        <v>45871.65</v>
      </c>
      <c r="H382" s="165">
        <f>VLOOKUP(FINAL_DATASET!$D382,'R_E_P allocation'!$A$3:$E$983,5,0)</f>
        <v>1.2587013553709166E-3</v>
      </c>
      <c r="I382" s="166">
        <f>VLOOKUP(FINAL_DATASET!$D382,'R_E_P allocation'!$A$3:$F$983,6,0)</f>
        <v>26085737.893231075</v>
      </c>
      <c r="J382" s="166">
        <f>VLOOKUP(FINAL_DATASET!$D382,'R_E_P allocation'!$A$3:$G$983,7,0)</f>
        <v>21968654.198726621</v>
      </c>
      <c r="K382" s="166">
        <f>VLOOKUP(FINAL_DATASET!$D382,'R_E_P allocation'!$A$3:$T$984,8,0)</f>
        <v>21733765.113144755</v>
      </c>
      <c r="L382" s="166">
        <f>VLOOKUP(FINAL_DATASET!$D382,'R_E_P allocation'!$A$3:$T$984,9,0)</f>
        <v>18138657.164377786</v>
      </c>
      <c r="M382" s="166">
        <f>VLOOKUP($D382,'R_E_P allocation'!$A$3:$T$984,'R_E_P allocation'!J$984,0)</f>
        <v>17571008.540888269</v>
      </c>
      <c r="N382" s="166">
        <f>VLOOKUP($D382,'R_E_P allocation'!$A$3:$T$984,'R_E_P allocation'!K$984,0)</f>
        <v>20490810.368607353</v>
      </c>
      <c r="O382" s="166">
        <f>VLOOKUP($D382,'R_E_P allocation'!$A$3:$T$984,'R_E_P allocation'!L$984,0)</f>
        <v>18047311.408873726</v>
      </c>
      <c r="P382" s="166">
        <f>VLOOKUP($D382,'R_E_P allocation'!$A$3:$T$984,'R_E_P allocation'!M$984,0)</f>
        <v>19619763.342907917</v>
      </c>
      <c r="Q382" s="166">
        <f>VLOOKUP($D382,'R_E_P allocation'!$A$3:$T$984,'R_E_P allocation'!N$984,0)</f>
        <v>15978982.516388923</v>
      </c>
      <c r="R382" s="166">
        <f>VLOOKUP($D382,'R_E_P allocation'!$A$3:$T$984,'R_E_P allocation'!O$984,0)</f>
        <v>14634894.971114885</v>
      </c>
      <c r="S382" s="166">
        <f>VLOOKUP($D382,'R_E_P allocation'!$A$3:$T$984,'R_E_P allocation'!P$984,0)</f>
        <v>225102.04034929269</v>
      </c>
      <c r="T382" s="166">
        <f>VLOOKUP($D382,'R_E_P allocation'!$A$3:$T$984,'R_E_P allocation'!Q$984,0)</f>
        <v>362120.6736053839</v>
      </c>
      <c r="U382" s="166">
        <f>VLOOKUP($D382,'R_E_P allocation'!$A$3:$T$984,'R_E_P allocation'!R$984,0)</f>
        <v>446941.73228772607</v>
      </c>
      <c r="V382" s="166">
        <f>VLOOKUP($D382,'R_E_P allocation'!$A$3:$T$984,'R_E_P allocation'!S$984,0)</f>
        <v>-45672.877752030399</v>
      </c>
      <c r="W382" s="166">
        <f>VLOOKUP($D382,'R_E_P allocation'!$A$3:$T$984,'R_E_P allocation'!T$984,0)</f>
        <v>349071.27996194665</v>
      </c>
      <c r="X382" s="163">
        <v>110441</v>
      </c>
      <c r="Y382" s="162" t="s">
        <v>142</v>
      </c>
      <c r="Z382" s="162" t="s">
        <v>142</v>
      </c>
      <c r="AA382" s="162" t="s">
        <v>551</v>
      </c>
    </row>
    <row r="383" spans="1:27" ht="16.5" thickTop="1" thickBot="1">
      <c r="A383" s="161">
        <v>382</v>
      </c>
      <c r="B383" s="162" t="s">
        <v>7</v>
      </c>
      <c r="C383" s="163">
        <v>11</v>
      </c>
      <c r="D383" s="162" t="s">
        <v>565</v>
      </c>
      <c r="E383" s="162" t="str">
        <f>VLOOKUP(Table12[[#This Row],[BRANCH NAME]],'Branch Address-2'!$B$2:$D$981,2,0)</f>
        <v>Karzon Hall, Shahbagh, Dhaka 1000</v>
      </c>
      <c r="F383" s="162" t="str">
        <f>VLOOKUP(Table12[[#This Row],[BRANCH NAME]],'Branch Address-2'!$B$2:$D$981,3,0)</f>
        <v>23.727140986617975, 90.40067650438942</v>
      </c>
      <c r="G383" s="164">
        <f>VLOOKUP(FINAL_DATASET!$D383,'R_E_P allocation'!$A$3:$D$983,4,0)</f>
        <v>31360</v>
      </c>
      <c r="H383" s="165">
        <f>VLOOKUP(FINAL_DATASET!$D383,'R_E_P allocation'!$A$3:$E$983,5,0)</f>
        <v>8.6050696899788749E-4</v>
      </c>
      <c r="I383" s="166">
        <f>VLOOKUP(FINAL_DATASET!$D383,'R_E_P allocation'!$A$3:$F$983,6,0)</f>
        <v>17833427.407379646</v>
      </c>
      <c r="J383" s="166">
        <f>VLOOKUP(FINAL_DATASET!$D383,'R_E_P allocation'!$A$3:$G$983,7,0)</f>
        <v>15018796.918621128</v>
      </c>
      <c r="K383" s="166">
        <f>VLOOKUP(FINAL_DATASET!$D383,'R_E_P allocation'!$A$3:$T$984,8,0)</f>
        <v>14858215.781386096</v>
      </c>
      <c r="L383" s="166">
        <f>VLOOKUP(FINAL_DATASET!$D383,'R_E_P allocation'!$A$3:$T$984,9,0)</f>
        <v>12400432.264260985</v>
      </c>
      <c r="M383" s="166">
        <f>VLOOKUP($D383,'R_E_P allocation'!$A$3:$T$984,'R_E_P allocation'!J$984,0)</f>
        <v>12012361.182609653</v>
      </c>
      <c r="N383" s="166">
        <f>VLOOKUP($D383,'R_E_P allocation'!$A$3:$T$984,'R_E_P allocation'!K$984,0)</f>
        <v>14008473.930184038</v>
      </c>
      <c r="O383" s="166">
        <f>VLOOKUP($D383,'R_E_P allocation'!$A$3:$T$984,'R_E_P allocation'!L$984,0)</f>
        <v>12337984.04422514</v>
      </c>
      <c r="P383" s="166">
        <f>VLOOKUP($D383,'R_E_P allocation'!$A$3:$T$984,'R_E_P allocation'!M$984,0)</f>
        <v>13412985.546270786</v>
      </c>
      <c r="Q383" s="166">
        <f>VLOOKUP($D383,'R_E_P allocation'!$A$3:$T$984,'R_E_P allocation'!N$984,0)</f>
        <v>10923977.919127755</v>
      </c>
      <c r="R383" s="166">
        <f>VLOOKUP($D383,'R_E_P allocation'!$A$3:$T$984,'R_E_P allocation'!O$984,0)</f>
        <v>10005096.967171723</v>
      </c>
      <c r="S383" s="166">
        <f>VLOOKUP($D383,'R_E_P allocation'!$A$3:$T$984,'R_E_P allocation'!P$984,0)</f>
        <v>153890.25651690792</v>
      </c>
      <c r="T383" s="166">
        <f>VLOOKUP($D383,'R_E_P allocation'!$A$3:$T$984,'R_E_P allocation'!Q$984,0)</f>
        <v>247562.58657067793</v>
      </c>
      <c r="U383" s="166">
        <f>VLOOKUP($D383,'R_E_P allocation'!$A$3:$T$984,'R_E_P allocation'!R$984,0)</f>
        <v>305550.21946110704</v>
      </c>
      <c r="V383" s="166">
        <f>VLOOKUP($D383,'R_E_P allocation'!$A$3:$T$984,'R_E_P allocation'!S$984,0)</f>
        <v>-31224.110017923344</v>
      </c>
      <c r="W383" s="166">
        <f>VLOOKUP($D383,'R_E_P allocation'!$A$3:$T$984,'R_E_P allocation'!T$984,0)</f>
        <v>238641.41227984271</v>
      </c>
      <c r="X383" s="163">
        <v>110442</v>
      </c>
      <c r="Y383" s="162" t="s">
        <v>142</v>
      </c>
      <c r="Z383" s="162" t="s">
        <v>142</v>
      </c>
      <c r="AA383" s="162" t="s">
        <v>482</v>
      </c>
    </row>
    <row r="384" spans="1:27" ht="16.5" thickTop="1" thickBot="1">
      <c r="A384" s="161">
        <v>383</v>
      </c>
      <c r="B384" s="162" t="s">
        <v>7</v>
      </c>
      <c r="C384" s="163">
        <v>11</v>
      </c>
      <c r="D384" s="162" t="s">
        <v>566</v>
      </c>
      <c r="E384" s="162" t="str">
        <f>VLOOKUP(Table12[[#This Row],[BRANCH NAME]],'Branch Address-2'!$B$2:$D$981,2,0)</f>
        <v>18 Bangabandhu Avenue, Ramna, Dhaka 1000</v>
      </c>
      <c r="F384" s="162" t="str">
        <f>VLOOKUP(Table12[[#This Row],[BRANCH NAME]],'Branch Address-2'!$B$2:$D$981,3,0)</f>
        <v>23.7477890552866, 90.41174430941575</v>
      </c>
      <c r="G384" s="164">
        <f>VLOOKUP(FINAL_DATASET!$D384,'R_E_P allocation'!$A$3:$D$983,4,0)</f>
        <v>56122.080000000002</v>
      </c>
      <c r="H384" s="165">
        <f>VLOOKUP(FINAL_DATASET!$D384,'R_E_P allocation'!$A$3:$E$983,5,0)</f>
        <v>1.5399694181969694E-3</v>
      </c>
      <c r="I384" s="166">
        <f>VLOOKUP(FINAL_DATASET!$D384,'R_E_P allocation'!$A$3:$F$983,6,0)</f>
        <v>31914829.069870956</v>
      </c>
      <c r="J384" s="166">
        <f>VLOOKUP(FINAL_DATASET!$D384,'R_E_P allocation'!$A$3:$G$983,7,0)</f>
        <v>26877746.242685217</v>
      </c>
      <c r="K384" s="166">
        <f>VLOOKUP(FINAL_DATASET!$D384,'R_E_P allocation'!$A$3:$T$984,8,0)</f>
        <v>26590369.092481282</v>
      </c>
      <c r="L384" s="166">
        <f>VLOOKUP(FINAL_DATASET!$D384,'R_E_P allocation'!$A$3:$T$984,9,0)</f>
        <v>22191902.154637635</v>
      </c>
      <c r="M384" s="166">
        <f>VLOOKUP($D384,'R_E_P allocation'!$A$3:$T$984,'R_E_P allocation'!J$984,0)</f>
        <v>21497407.37497811</v>
      </c>
      <c r="N384" s="166">
        <f>VLOOKUP($D384,'R_E_P allocation'!$A$3:$T$984,'R_E_P allocation'!K$984,0)</f>
        <v>25069665.005985428</v>
      </c>
      <c r="O384" s="166">
        <f>VLOOKUP($D384,'R_E_P allocation'!$A$3:$T$984,'R_E_P allocation'!L$984,0)</f>
        <v>22080144.37400277</v>
      </c>
      <c r="P384" s="166">
        <f>VLOOKUP($D384,'R_E_P allocation'!$A$3:$T$984,'R_E_P allocation'!M$984,0)</f>
        <v>24003974.740645815</v>
      </c>
      <c r="Q384" s="166">
        <f>VLOOKUP($D384,'R_E_P allocation'!$A$3:$T$984,'R_E_P allocation'!N$984,0)</f>
        <v>19549628.912484735</v>
      </c>
      <c r="R384" s="166">
        <f>VLOOKUP($D384,'R_E_P allocation'!$A$3:$T$984,'R_E_P allocation'!O$984,0)</f>
        <v>17905192.997428853</v>
      </c>
      <c r="S384" s="166">
        <f>VLOOKUP($D384,'R_E_P allocation'!$A$3:$T$984,'R_E_P allocation'!P$984,0)</f>
        <v>275403.10227877641</v>
      </c>
      <c r="T384" s="166">
        <f>VLOOKUP($D384,'R_E_P allocation'!$A$3:$T$984,'R_E_P allocation'!Q$984,0)</f>
        <v>443039.77323107503</v>
      </c>
      <c r="U384" s="166">
        <f>VLOOKUP($D384,'R_E_P allocation'!$A$3:$T$984,'R_E_P allocation'!R$984,0)</f>
        <v>546814.85524916474</v>
      </c>
      <c r="V384" s="166">
        <f>VLOOKUP($D384,'R_E_P allocation'!$A$3:$T$984,'R_E_P allocation'!S$984,0)</f>
        <v>-55878.890317432888</v>
      </c>
      <c r="W384" s="166">
        <f>VLOOKUP($D384,'R_E_P allocation'!$A$3:$T$984,'R_E_P allocation'!T$984,0)</f>
        <v>427074.37599752285</v>
      </c>
      <c r="X384" s="163">
        <v>110443</v>
      </c>
      <c r="Y384" s="162" t="s">
        <v>142</v>
      </c>
      <c r="Z384" s="162" t="s">
        <v>142</v>
      </c>
      <c r="AA384" s="162" t="s">
        <v>489</v>
      </c>
    </row>
    <row r="385" spans="1:27" ht="16.5" thickTop="1" thickBot="1">
      <c r="A385" s="161">
        <v>384</v>
      </c>
      <c r="B385" s="162" t="s">
        <v>7</v>
      </c>
      <c r="C385" s="163">
        <v>11</v>
      </c>
      <c r="D385" s="162" t="s">
        <v>567</v>
      </c>
      <c r="E385" s="162" t="str">
        <f>VLOOKUP(Table12[[#This Row],[BRANCH NAME]],'Branch Address-2'!$B$2:$D$981,2,0)</f>
        <v>Pallabi, Dhaka</v>
      </c>
      <c r="F385" s="162" t="str">
        <f>VLOOKUP(Table12[[#This Row],[BRANCH NAME]],'Branch Address-2'!$B$2:$D$981,3,0)</f>
        <v>23.82837647922617, 90.36377264090842</v>
      </c>
      <c r="G385" s="164">
        <f>VLOOKUP(FINAL_DATASET!$D385,'R_E_P allocation'!$A$3:$D$983,4,0)</f>
        <v>597574</v>
      </c>
      <c r="H385" s="165">
        <f>VLOOKUP(FINAL_DATASET!$D385,'R_E_P allocation'!$A$3:$E$983,5,0)</f>
        <v>1.6397212738901264E-2</v>
      </c>
      <c r="I385" s="166">
        <f>VLOOKUP(FINAL_DATASET!$D385,'R_E_P allocation'!$A$3:$F$983,6,0)</f>
        <v>339821190.99290454</v>
      </c>
      <c r="J385" s="166">
        <f>VLOOKUP(FINAL_DATASET!$D385,'R_E_P allocation'!$A$3:$G$983,7,0)</f>
        <v>286187581.30893183</v>
      </c>
      <c r="K385" s="166">
        <f>VLOOKUP(FINAL_DATASET!$D385,'R_E_P allocation'!$A$3:$T$984,8,0)</f>
        <v>283127660.62965608</v>
      </c>
      <c r="L385" s="166">
        <f>VLOOKUP(FINAL_DATASET!$D385,'R_E_P allocation'!$A$3:$T$984,9,0)</f>
        <v>236293874.67740735</v>
      </c>
      <c r="M385" s="166">
        <f>VLOOKUP($D385,'R_E_P allocation'!$A$3:$T$984,'R_E_P allocation'!J$984,0)</f>
        <v>228899066.36915755</v>
      </c>
      <c r="N385" s="166">
        <f>VLOOKUP($D385,'R_E_P allocation'!$A$3:$T$984,'R_E_P allocation'!K$984,0)</f>
        <v>266935580.36848843</v>
      </c>
      <c r="O385" s="166">
        <f>VLOOKUP($D385,'R_E_P allocation'!$A$3:$T$984,'R_E_P allocation'!L$984,0)</f>
        <v>235103905.52435568</v>
      </c>
      <c r="P385" s="166">
        <f>VLOOKUP($D385,'R_E_P allocation'!$A$3:$T$984,'R_E_P allocation'!M$984,0)</f>
        <v>255588374.51617408</v>
      </c>
      <c r="Q385" s="166">
        <f>VLOOKUP($D385,'R_E_P allocation'!$A$3:$T$984,'R_E_P allocation'!N$984,0)</f>
        <v>208159603.98739952</v>
      </c>
      <c r="R385" s="166">
        <f>VLOOKUP($D385,'R_E_P allocation'!$A$3:$T$984,'R_E_P allocation'!O$984,0)</f>
        <v>190650057.87821034</v>
      </c>
      <c r="S385" s="166">
        <f>VLOOKUP($D385,'R_E_P allocation'!$A$3:$T$984,'R_E_P allocation'!P$984,0)</f>
        <v>2932423.9843059545</v>
      </c>
      <c r="T385" s="166">
        <f>VLOOKUP($D385,'R_E_P allocation'!$A$3:$T$984,'R_E_P allocation'!Q$984,0)</f>
        <v>4717377.7138834922</v>
      </c>
      <c r="U385" s="166">
        <f>VLOOKUP($D385,'R_E_P allocation'!$A$3:$T$984,'R_E_P allocation'!R$984,0)</f>
        <v>5822349.0702886349</v>
      </c>
      <c r="V385" s="166">
        <f>VLOOKUP($D385,'R_E_P allocation'!$A$3:$T$984,'R_E_P allocation'!S$984,0)</f>
        <v>-594984.5765258458</v>
      </c>
      <c r="W385" s="166">
        <f>VLOOKUP($D385,'R_E_P allocation'!$A$3:$T$984,'R_E_P allocation'!T$984,0)</f>
        <v>4547382.1205903934</v>
      </c>
      <c r="X385" s="163">
        <v>110444</v>
      </c>
      <c r="Y385" s="162" t="s">
        <v>142</v>
      </c>
      <c r="Z385" s="162" t="s">
        <v>142</v>
      </c>
      <c r="AA385" s="162" t="s">
        <v>567</v>
      </c>
    </row>
    <row r="386" spans="1:27" ht="16.5" thickTop="1" thickBot="1">
      <c r="A386" s="161">
        <v>385</v>
      </c>
      <c r="B386" s="162" t="s">
        <v>7</v>
      </c>
      <c r="C386" s="163">
        <v>11</v>
      </c>
      <c r="D386" s="162" t="s">
        <v>568</v>
      </c>
      <c r="E386" s="162" t="str">
        <f>VLOOKUP(Table12[[#This Row],[BRANCH NAME]],'Branch Address-2'!$B$2:$D$981,2,0)</f>
        <v>71/C Asad Avenue, Mohammadpur, Dhaka 1207</v>
      </c>
      <c r="F386" s="162" t="str">
        <f>VLOOKUP(Table12[[#This Row],[BRANCH NAME]],'Branch Address-2'!$B$2:$D$981,3,0)</f>
        <v>23.758656411530712, 90.36371894090696</v>
      </c>
      <c r="G386" s="164">
        <f>VLOOKUP(FINAL_DATASET!$D386,'R_E_P allocation'!$A$3:$D$983,4,0)</f>
        <v>316662.59999999998</v>
      </c>
      <c r="H386" s="165">
        <f>VLOOKUP(FINAL_DATASET!$D386,'R_E_P allocation'!$A$3:$E$983,5,0)</f>
        <v>8.6891063176336228E-3</v>
      </c>
      <c r="I386" s="166">
        <f>VLOOKUP(FINAL_DATASET!$D386,'R_E_P allocation'!$A$3:$F$983,6,0)</f>
        <v>180075876.58584493</v>
      </c>
      <c r="J386" s="166">
        <f>VLOOKUP(FINAL_DATASET!$D386,'R_E_P allocation'!$A$3:$G$983,7,0)</f>
        <v>151654696.46436715</v>
      </c>
      <c r="K386" s="166">
        <f>VLOOKUP(FINAL_DATASET!$D386,'R_E_P allocation'!$A$3:$T$984,8,0)</f>
        <v>150033202.82827654</v>
      </c>
      <c r="L386" s="166">
        <f>VLOOKUP(FINAL_DATASET!$D386,'R_E_P allocation'!$A$3:$T$984,9,0)</f>
        <v>125215341.8981113</v>
      </c>
      <c r="M386" s="166">
        <f>VLOOKUP($D386,'R_E_P allocation'!$A$3:$T$984,'R_E_P allocation'!J$984,0)</f>
        <v>121296732.27755889</v>
      </c>
      <c r="N386" s="166">
        <f>VLOOKUP($D386,'R_E_P allocation'!$A$3:$T$984,'R_E_P allocation'!K$984,0)</f>
        <v>141452799.0039635</v>
      </c>
      <c r="O386" s="166">
        <f>VLOOKUP($D386,'R_E_P allocation'!$A$3:$T$984,'R_E_P allocation'!L$984,0)</f>
        <v>124584761.03963161</v>
      </c>
      <c r="P386" s="166">
        <f>VLOOKUP($D386,'R_E_P allocation'!$A$3:$T$984,'R_E_P allocation'!M$984,0)</f>
        <v>135439760.10346067</v>
      </c>
      <c r="Q386" s="166">
        <f>VLOOKUP($D386,'R_E_P allocation'!$A$3:$T$984,'R_E_P allocation'!N$984,0)</f>
        <v>110306608.74405561</v>
      </c>
      <c r="R386" s="166">
        <f>VLOOKUP($D386,'R_E_P allocation'!$A$3:$T$984,'R_E_P allocation'!O$984,0)</f>
        <v>101028061.82642578</v>
      </c>
      <c r="S386" s="166">
        <f>VLOOKUP($D386,'R_E_P allocation'!$A$3:$T$984,'R_E_P allocation'!P$984,0)</f>
        <v>1553931.4012535396</v>
      </c>
      <c r="T386" s="166">
        <f>VLOOKUP($D386,'R_E_P allocation'!$A$3:$T$984,'R_E_P allocation'!Q$984,0)</f>
        <v>2499802.688973085</v>
      </c>
      <c r="U386" s="166">
        <f>VLOOKUP($D386,'R_E_P allocation'!$A$3:$T$984,'R_E_P allocation'!R$984,0)</f>
        <v>3085342.0575613757</v>
      </c>
      <c r="V386" s="166">
        <f>VLOOKUP($D386,'R_E_P allocation'!$A$3:$T$984,'R_E_P allocation'!S$984,0)</f>
        <v>-315290.42923984857</v>
      </c>
      <c r="W386" s="166">
        <f>VLOOKUP($D386,'R_E_P allocation'!$A$3:$T$984,'R_E_P allocation'!T$984,0)</f>
        <v>2409719.7091902713</v>
      </c>
      <c r="X386" s="163">
        <v>110445</v>
      </c>
      <c r="Y386" s="162" t="s">
        <v>142</v>
      </c>
      <c r="Z386" s="162" t="s">
        <v>142</v>
      </c>
      <c r="AA386" s="162" t="s">
        <v>305</v>
      </c>
    </row>
    <row r="387" spans="1:27" ht="16.5" thickTop="1" thickBot="1">
      <c r="A387" s="161">
        <v>386</v>
      </c>
      <c r="B387" s="162" t="s">
        <v>7</v>
      </c>
      <c r="C387" s="163">
        <v>11</v>
      </c>
      <c r="D387" s="162" t="s">
        <v>569</v>
      </c>
      <c r="E387" s="162" t="str">
        <f>VLOOKUP(Table12[[#This Row],[BRANCH NAME]],'Branch Address-2'!$B$2:$D$981,2,0)</f>
        <v>Gulshan, Dhaka</v>
      </c>
      <c r="F387" s="162" t="str">
        <f>VLOOKUP(Table12[[#This Row],[BRANCH NAME]],'Branch Address-2'!$B$2:$D$981,3,0)</f>
        <v>23.78103589444984, 90.41843642269941</v>
      </c>
      <c r="G387" s="164">
        <f>VLOOKUP(FINAL_DATASET!$D387,'R_E_P allocation'!$A$3:$D$983,4,0)</f>
        <v>253050</v>
      </c>
      <c r="H387" s="165">
        <f>VLOOKUP(FINAL_DATASET!$D387,'R_E_P allocation'!$A$3:$E$983,5,0)</f>
        <v>6.9435997609985792E-3</v>
      </c>
      <c r="I387" s="166">
        <f>VLOOKUP(FINAL_DATASET!$D387,'R_E_P allocation'!$A$3:$F$983,6,0)</f>
        <v>143901428.74481568</v>
      </c>
      <c r="J387" s="166">
        <f>VLOOKUP(FINAL_DATASET!$D387,'R_E_P allocation'!$A$3:$G$983,7,0)</f>
        <v>121189622.45717719</v>
      </c>
      <c r="K387" s="166">
        <f>VLOOKUP(FINAL_DATASET!$D387,'R_E_P allocation'!$A$3:$T$984,8,0)</f>
        <v>119893861.71810433</v>
      </c>
      <c r="L387" s="166">
        <f>VLOOKUP(FINAL_DATASET!$D387,'R_E_P allocation'!$A$3:$T$984,9,0)</f>
        <v>100061523.73951666</v>
      </c>
      <c r="M387" s="166">
        <f>VLOOKUP($D387,'R_E_P allocation'!$A$3:$T$984,'R_E_P allocation'!J$984,0)</f>
        <v>96930101.953423873</v>
      </c>
      <c r="N387" s="166">
        <f>VLOOKUP($D387,'R_E_P allocation'!$A$3:$T$984,'R_E_P allocation'!K$984,0)</f>
        <v>113037127.80717702</v>
      </c>
      <c r="O387" s="166">
        <f>VLOOKUP($D387,'R_E_P allocation'!$A$3:$T$984,'R_E_P allocation'!L$984,0)</f>
        <v>99557616.785432771</v>
      </c>
      <c r="P387" s="166">
        <f>VLOOKUP($D387,'R_E_P allocation'!$A$3:$T$984,'R_E_P allocation'!M$984,0)</f>
        <v>108232015.06644844</v>
      </c>
      <c r="Q387" s="166">
        <f>VLOOKUP($D387,'R_E_P allocation'!$A$3:$T$984,'R_E_P allocation'!N$984,0)</f>
        <v>88147723.610818818</v>
      </c>
      <c r="R387" s="166">
        <f>VLOOKUP($D387,'R_E_P allocation'!$A$3:$T$984,'R_E_P allocation'!O$984,0)</f>
        <v>80733092.715012908</v>
      </c>
      <c r="S387" s="166">
        <f>VLOOKUP($D387,'R_E_P allocation'!$A$3:$T$984,'R_E_P allocation'!P$984,0)</f>
        <v>1241770.7082781745</v>
      </c>
      <c r="T387" s="166">
        <f>VLOOKUP($D387,'R_E_P allocation'!$A$3:$T$984,'R_E_P allocation'!Q$984,0)</f>
        <v>1997631.1394040196</v>
      </c>
      <c r="U387" s="166">
        <f>VLOOKUP($D387,'R_E_P allocation'!$A$3:$T$984,'R_E_P allocation'!R$984,0)</f>
        <v>2465544.7396247811</v>
      </c>
      <c r="V387" s="166">
        <f>VLOOKUP($D387,'R_E_P allocation'!$A$3:$T$984,'R_E_P allocation'!S$984,0)</f>
        <v>-251953.47704194844</v>
      </c>
      <c r="W387" s="166">
        <f>VLOOKUP($D387,'R_E_P allocation'!$A$3:$T$984,'R_E_P allocation'!T$984,0)</f>
        <v>1925644.4316777489</v>
      </c>
      <c r="X387" s="163">
        <v>110446</v>
      </c>
      <c r="Y387" s="162" t="s">
        <v>142</v>
      </c>
      <c r="Z387" s="162" t="s">
        <v>142</v>
      </c>
      <c r="AA387" s="162" t="s">
        <v>569</v>
      </c>
    </row>
    <row r="388" spans="1:27" ht="16.5" thickTop="1" thickBot="1">
      <c r="A388" s="161">
        <v>387</v>
      </c>
      <c r="B388" s="162" t="s">
        <v>7</v>
      </c>
      <c r="C388" s="163">
        <v>11</v>
      </c>
      <c r="D388" s="162" t="s">
        <v>570</v>
      </c>
      <c r="E388" s="162" t="str">
        <f>VLOOKUP(Table12[[#This Row],[BRANCH NAME]],'Branch Address-2'!$B$2:$D$981,2,0)</f>
        <v>9/D Dilkusha, Motijheel, Dhaka 1000</v>
      </c>
      <c r="F388" s="162" t="str">
        <f>VLOOKUP(Table12[[#This Row],[BRANCH NAME]],'Branch Address-2'!$B$2:$D$981,3,0)</f>
        <v>23.727500905048984, 90.41894021021645</v>
      </c>
      <c r="G388" s="164">
        <f>VLOOKUP(FINAL_DATASET!$D388,'R_E_P allocation'!$A$3:$D$983,4,0)</f>
        <v>31500.9</v>
      </c>
      <c r="H388" s="165">
        <f>VLOOKUP(FINAL_DATASET!$D388,'R_E_P allocation'!$A$3:$E$983,5,0)</f>
        <v>8.6437321363857004E-4</v>
      </c>
      <c r="I388" s="166">
        <f>VLOOKUP(FINAL_DATASET!$D388,'R_E_P allocation'!$A$3:$F$983,6,0)</f>
        <v>17913552.723760381</v>
      </c>
      <c r="J388" s="166">
        <f>VLOOKUP(FINAL_DATASET!$D388,'R_E_P allocation'!$A$3:$G$983,7,0)</f>
        <v>15086276.14329695</v>
      </c>
      <c r="K388" s="166">
        <f>VLOOKUP(FINAL_DATASET!$D388,'R_E_P allocation'!$A$3:$T$984,8,0)</f>
        <v>14924973.517470194</v>
      </c>
      <c r="L388" s="166">
        <f>VLOOKUP(FINAL_DATASET!$D388,'R_E_P allocation'!$A$3:$T$984,9,0)</f>
        <v>12456147.216621777</v>
      </c>
      <c r="M388" s="166">
        <f>VLOOKUP($D388,'R_E_P allocation'!$A$3:$T$984,'R_E_P allocation'!J$984,0)</f>
        <v>12066332.537540447</v>
      </c>
      <c r="N388" s="166">
        <f>VLOOKUP($D388,'R_E_P allocation'!$A$3:$T$984,'R_E_P allocation'!K$984,0)</f>
        <v>14071413.789136941</v>
      </c>
      <c r="O388" s="166">
        <f>VLOOKUP($D388,'R_E_P allocation'!$A$3:$T$984,'R_E_P allocation'!L$984,0)</f>
        <v>12393418.417689148</v>
      </c>
      <c r="P388" s="166">
        <f>VLOOKUP($D388,'R_E_P allocation'!$A$3:$T$984,'R_E_P allocation'!M$984,0)</f>
        <v>13473249.885029383</v>
      </c>
      <c r="Q388" s="166">
        <f>VLOOKUP($D388,'R_E_P allocation'!$A$3:$T$984,'R_E_P allocation'!N$984,0)</f>
        <v>10973059.184714653</v>
      </c>
      <c r="R388" s="166">
        <f>VLOOKUP($D388,'R_E_P allocation'!$A$3:$T$984,'R_E_P allocation'!O$984,0)</f>
        <v>10050049.714705987</v>
      </c>
      <c r="S388" s="166">
        <f>VLOOKUP($D388,'R_E_P allocation'!$A$3:$T$984,'R_E_P allocation'!P$984,0)</f>
        <v>154581.68308397528</v>
      </c>
      <c r="T388" s="166">
        <f>VLOOKUP($D388,'R_E_P allocation'!$A$3:$T$984,'R_E_P allocation'!Q$984,0)</f>
        <v>248674.88148291674</v>
      </c>
      <c r="U388" s="166">
        <f>VLOOKUP($D388,'R_E_P allocation'!$A$3:$T$984,'R_E_P allocation'!R$984,0)</f>
        <v>306923.05192035675</v>
      </c>
      <c r="V388" s="166">
        <f>VLOOKUP($D388,'R_E_P allocation'!$A$3:$T$984,'R_E_P allocation'!S$984,0)</f>
        <v>-31364.399466313826</v>
      </c>
      <c r="W388" s="166">
        <f>VLOOKUP($D388,'R_E_P allocation'!$A$3:$T$984,'R_E_P allocation'!T$984,0)</f>
        <v>239713.62449254139</v>
      </c>
      <c r="X388" s="163">
        <v>110447</v>
      </c>
      <c r="Y388" s="162" t="s">
        <v>142</v>
      </c>
      <c r="Z388" s="162" t="s">
        <v>142</v>
      </c>
      <c r="AA388" s="162" t="s">
        <v>471</v>
      </c>
    </row>
    <row r="389" spans="1:27" ht="16.5" thickTop="1" thickBot="1">
      <c r="A389" s="161">
        <v>388</v>
      </c>
      <c r="B389" s="162" t="s">
        <v>7</v>
      </c>
      <c r="C389" s="163">
        <v>11</v>
      </c>
      <c r="D389" s="162" t="s">
        <v>571</v>
      </c>
      <c r="E389" s="162" t="str">
        <f>VLOOKUP(Table12[[#This Row],[BRANCH NAME]],'Branch Address-2'!$B$2:$D$981,2,0)</f>
        <v>Rayer Bazar, Dhaka</v>
      </c>
      <c r="F389" s="162" t="str">
        <f>VLOOKUP(Table12[[#This Row],[BRANCH NAME]],'Branch Address-2'!$B$2:$D$981,3,0)</f>
        <v>23.744012713934097, 90.36967484777611</v>
      </c>
      <c r="G389" s="164">
        <f>VLOOKUP(FINAL_DATASET!$D389,'R_E_P allocation'!$A$3:$D$983,4,0)</f>
        <v>127243</v>
      </c>
      <c r="H389" s="165">
        <f>VLOOKUP(FINAL_DATASET!$D389,'R_E_P allocation'!$A$3:$E$983,5,0)</f>
        <v>3.4915015387818305E-3</v>
      </c>
      <c r="I389" s="166">
        <f>VLOOKUP(FINAL_DATASET!$D389,'R_E_P allocation'!$A$3:$F$983,6,0)</f>
        <v>72359017.971849769</v>
      </c>
      <c r="J389" s="166">
        <f>VLOOKUP(FINAL_DATASET!$D389,'R_E_P allocation'!$A$3:$G$983,7,0)</f>
        <v>60938672.71416162</v>
      </c>
      <c r="K389" s="166">
        <f>VLOOKUP(FINAL_DATASET!$D389,'R_E_P allocation'!$A$3:$T$984,8,0)</f>
        <v>60287115.77394487</v>
      </c>
      <c r="L389" s="166">
        <f>VLOOKUP(FINAL_DATASET!$D389,'R_E_P allocation'!$A$3:$T$984,9,0)</f>
        <v>50314674.827849515</v>
      </c>
      <c r="M389" s="166">
        <f>VLOOKUP($D389,'R_E_P allocation'!$A$3:$T$984,'R_E_P allocation'!J$984,0)</f>
        <v>48740078.888992347</v>
      </c>
      <c r="N389" s="166">
        <f>VLOOKUP($D389,'R_E_P allocation'!$A$3:$T$984,'R_E_P allocation'!K$984,0)</f>
        <v>56839293.631964535</v>
      </c>
      <c r="O389" s="166">
        <f>VLOOKUP($D389,'R_E_P allocation'!$A$3:$T$984,'R_E_P allocation'!L$984,0)</f>
        <v>50061291.573320776</v>
      </c>
      <c r="P389" s="166">
        <f>VLOOKUP($D389,'R_E_P allocation'!$A$3:$T$984,'R_E_P allocation'!M$984,0)</f>
        <v>54423103.311994061</v>
      </c>
      <c r="Q389" s="166">
        <f>VLOOKUP($D389,'R_E_P allocation'!$A$3:$T$984,'R_E_P allocation'!N$984,0)</f>
        <v>44323970.73863434</v>
      </c>
      <c r="R389" s="166">
        <f>VLOOKUP($D389,'R_E_P allocation'!$A$3:$T$984,'R_E_P allocation'!O$984,0)</f>
        <v>40595617.136282898</v>
      </c>
      <c r="S389" s="166">
        <f>VLOOKUP($D389,'R_E_P allocation'!$A$3:$T$984,'R_E_P allocation'!P$984,0)</f>
        <v>624408.73437439138</v>
      </c>
      <c r="T389" s="166">
        <f>VLOOKUP($D389,'R_E_P allocation'!$A$3:$T$984,'R_E_P allocation'!Q$984,0)</f>
        <v>1004483.6161674992</v>
      </c>
      <c r="U389" s="166">
        <f>VLOOKUP($D389,'R_E_P allocation'!$A$3:$T$984,'R_E_P allocation'!R$984,0)</f>
        <v>1239768.066801328</v>
      </c>
      <c r="V389" s="166">
        <f>VLOOKUP($D389,'R_E_P allocation'!$A$3:$T$984,'R_E_P allocation'!S$984,0)</f>
        <v>-126691.62726436926</v>
      </c>
      <c r="W389" s="166">
        <f>VLOOKUP($D389,'R_E_P allocation'!$A$3:$T$984,'R_E_P allocation'!T$984,0)</f>
        <v>968286.00837767951</v>
      </c>
      <c r="X389" s="163">
        <v>110448</v>
      </c>
      <c r="Y389" s="162" t="s">
        <v>142</v>
      </c>
      <c r="Z389" s="162" t="s">
        <v>142</v>
      </c>
      <c r="AA389" s="162" t="s">
        <v>572</v>
      </c>
    </row>
    <row r="390" spans="1:27" ht="16.5" thickTop="1" thickBot="1">
      <c r="A390" s="161">
        <v>389</v>
      </c>
      <c r="B390" s="162" t="s">
        <v>7</v>
      </c>
      <c r="C390" s="163">
        <v>11</v>
      </c>
      <c r="D390" s="162" t="s">
        <v>573</v>
      </c>
      <c r="E390" s="162" t="str">
        <f>VLOOKUP(Table12[[#This Row],[BRANCH NAME]],'Branch Address-2'!$B$2:$D$981,2,0)</f>
        <v>121/1 Lutfor Rahman Road, Nawabpur, Kotwali, Dhaka 1200</v>
      </c>
      <c r="F390" s="162" t="str">
        <f>VLOOKUP(Table12[[#This Row],[BRANCH NAME]],'Branch Address-2'!$B$2:$D$981,3,0)</f>
        <v>23.743381461433636, 90.38349358014155</v>
      </c>
      <c r="G390" s="164">
        <f>VLOOKUP(FINAL_DATASET!$D390,'R_E_P allocation'!$A$3:$D$983,4,0)</f>
        <v>40995.43</v>
      </c>
      <c r="H390" s="165">
        <f>VLOOKUP(FINAL_DATASET!$D390,'R_E_P allocation'!$A$3:$E$983,5,0)</f>
        <v>1.1248996559969728E-3</v>
      </c>
      <c r="I390" s="166">
        <f>VLOOKUP(FINAL_DATASET!$D390,'R_E_P allocation'!$A$3:$F$983,6,0)</f>
        <v>23312787.78505465</v>
      </c>
      <c r="J390" s="166">
        <f>VLOOKUP(FINAL_DATASET!$D390,'R_E_P allocation'!$A$3:$G$983,7,0)</f>
        <v>19633355.795967735</v>
      </c>
      <c r="K390" s="166">
        <f>VLOOKUP(FINAL_DATASET!$D390,'R_E_P allocation'!$A$3:$T$984,8,0)</f>
        <v>19423435.745877203</v>
      </c>
      <c r="L390" s="166">
        <f>VLOOKUP(FINAL_DATASET!$D390,'R_E_P allocation'!$A$3:$T$984,9,0)</f>
        <v>16210492.756991478</v>
      </c>
      <c r="M390" s="166">
        <f>VLOOKUP($D390,'R_E_P allocation'!$A$3:$T$984,'R_E_P allocation'!J$984,0)</f>
        <v>15703185.969272681</v>
      </c>
      <c r="N390" s="166">
        <f>VLOOKUP($D390,'R_E_P allocation'!$A$3:$T$984,'R_E_P allocation'!K$984,0)</f>
        <v>18312608.814148109</v>
      </c>
      <c r="O390" s="166">
        <f>VLOOKUP($D390,'R_E_P allocation'!$A$3:$T$984,'R_E_P allocation'!L$984,0)</f>
        <v>16128857.181956269</v>
      </c>
      <c r="P390" s="166">
        <f>VLOOKUP($D390,'R_E_P allocation'!$A$3:$T$984,'R_E_P allocation'!M$984,0)</f>
        <v>17534155.295062367</v>
      </c>
      <c r="Q390" s="166">
        <f>VLOOKUP($D390,'R_E_P allocation'!$A$3:$T$984,'R_E_P allocation'!N$984,0)</f>
        <v>14280394.51865904</v>
      </c>
      <c r="R390" s="166">
        <f>VLOOKUP($D390,'R_E_P allocation'!$A$3:$T$984,'R_E_P allocation'!O$984,0)</f>
        <v>13079185.343140967</v>
      </c>
      <c r="S390" s="166">
        <f>VLOOKUP($D390,'R_E_P allocation'!$A$3:$T$984,'R_E_P allocation'!P$984,0)</f>
        <v>201173.38133676475</v>
      </c>
      <c r="T390" s="166">
        <f>VLOOKUP($D390,'R_E_P allocation'!$A$3:$T$984,'R_E_P allocation'!Q$984,0)</f>
        <v>323626.74388957804</v>
      </c>
      <c r="U390" s="166">
        <f>VLOOKUP($D390,'R_E_P allocation'!$A$3:$T$984,'R_E_P allocation'!R$984,0)</f>
        <v>399431.20642227202</v>
      </c>
      <c r="V390" s="166">
        <f>VLOOKUP($D390,'R_E_P allocation'!$A$3:$T$984,'R_E_P allocation'!S$984,0)</f>
        <v>-40817.78751760444</v>
      </c>
      <c r="W390" s="166">
        <f>VLOOKUP($D390,'R_E_P allocation'!$A$3:$T$984,'R_E_P allocation'!T$984,0)</f>
        <v>311964.51888454828</v>
      </c>
      <c r="X390" s="163">
        <v>110449</v>
      </c>
      <c r="Y390" s="162" t="s">
        <v>142</v>
      </c>
      <c r="Z390" s="162" t="s">
        <v>142</v>
      </c>
      <c r="AA390" s="162" t="s">
        <v>467</v>
      </c>
    </row>
    <row r="391" spans="1:27" ht="16.5" thickTop="1" thickBot="1">
      <c r="A391" s="161">
        <v>390</v>
      </c>
      <c r="B391" s="162" t="s">
        <v>7</v>
      </c>
      <c r="C391" s="163">
        <v>11</v>
      </c>
      <c r="D391" s="162" t="s">
        <v>574</v>
      </c>
      <c r="E391" s="162" t="str">
        <f>VLOOKUP(Table12[[#This Row],[BRANCH NAME]],'Branch Address-2'!$B$2:$D$981,2,0)</f>
        <v>Kalakopa, Nawabganj, Dhaka</v>
      </c>
      <c r="F391" s="162" t="str">
        <f>VLOOKUP(Table12[[#This Row],[BRANCH NAME]],'Branch Address-2'!$B$2:$D$981,3,0)</f>
        <v>23.66372555980453, 90.16164832082715</v>
      </c>
      <c r="G391" s="164">
        <f>VLOOKUP(FINAL_DATASET!$D391,'R_E_P allocation'!$A$3:$D$983,4,0)</f>
        <v>76514.64</v>
      </c>
      <c r="H391" s="165">
        <f>VLOOKUP(FINAL_DATASET!$D391,'R_E_P allocation'!$A$3:$E$983,5,0)</f>
        <v>2.0995338313253994E-3</v>
      </c>
      <c r="I391" s="166">
        <f>VLOOKUP(FINAL_DATASET!$D391,'R_E_P allocation'!$A$3:$F$983,6,0)</f>
        <v>43511424.682454944</v>
      </c>
      <c r="J391" s="166">
        <f>VLOOKUP(FINAL_DATASET!$D391,'R_E_P allocation'!$A$3:$G$983,7,0)</f>
        <v>36644063.75833562</v>
      </c>
      <c r="K391" s="166">
        <f>VLOOKUP(FINAL_DATASET!$D391,'R_E_P allocation'!$A$3:$T$984,8,0)</f>
        <v>36252265.036832772</v>
      </c>
      <c r="L391" s="166">
        <f>VLOOKUP(FINAL_DATASET!$D391,'R_E_P allocation'!$A$3:$T$984,9,0)</f>
        <v>30255567.938275326</v>
      </c>
      <c r="M391" s="166">
        <f>VLOOKUP($D391,'R_E_P allocation'!$A$3:$T$984,'R_E_P allocation'!J$984,0)</f>
        <v>29308721.027976781</v>
      </c>
      <c r="N391" s="166">
        <f>VLOOKUP($D391,'R_E_P allocation'!$A$3:$T$984,'R_E_P allocation'!K$984,0)</f>
        <v>34178996.80221355</v>
      </c>
      <c r="O391" s="166">
        <f>VLOOKUP($D391,'R_E_P allocation'!$A$3:$T$984,'R_E_P allocation'!L$984,0)</f>
        <v>30103201.768801998</v>
      </c>
      <c r="P391" s="166">
        <f>VLOOKUP($D391,'R_E_P allocation'!$A$3:$T$984,'R_E_P allocation'!M$984,0)</f>
        <v>32726076.543307163</v>
      </c>
      <c r="Q391" s="166">
        <f>VLOOKUP($D391,'R_E_P allocation'!$A$3:$T$984,'R_E_P allocation'!N$984,0)</f>
        <v>26653196.360013049</v>
      </c>
      <c r="R391" s="166">
        <f>VLOOKUP($D391,'R_E_P allocation'!$A$3:$T$984,'R_E_P allocation'!O$984,0)</f>
        <v>24411237.009191208</v>
      </c>
      <c r="S391" s="166">
        <f>VLOOKUP($D391,'R_E_P allocation'!$A$3:$T$984,'R_E_P allocation'!P$984,0)</f>
        <v>375473.7747735607</v>
      </c>
      <c r="T391" s="166">
        <f>VLOOKUP($D391,'R_E_P allocation'!$A$3:$T$984,'R_E_P allocation'!Q$984,0)</f>
        <v>604023.0289835541</v>
      </c>
      <c r="U391" s="166">
        <f>VLOOKUP($D391,'R_E_P allocation'!$A$3:$T$984,'R_E_P allocation'!R$984,0)</f>
        <v>745505.90063735959</v>
      </c>
      <c r="V391" s="166">
        <f>VLOOKUP($D391,'R_E_P allocation'!$A$3:$T$984,'R_E_P allocation'!S$984,0)</f>
        <v>-76183.084736664488</v>
      </c>
      <c r="W391" s="166">
        <f>VLOOKUP($D391,'R_E_P allocation'!$A$3:$T$984,'R_E_P allocation'!T$984,0)</f>
        <v>582256.43334450724</v>
      </c>
      <c r="X391" s="163">
        <v>110450</v>
      </c>
      <c r="Y391" s="162" t="s">
        <v>142</v>
      </c>
      <c r="Z391" s="162" t="s">
        <v>142</v>
      </c>
      <c r="AA391" s="162" t="s">
        <v>159</v>
      </c>
    </row>
    <row r="392" spans="1:27" ht="16.5" thickTop="1" thickBot="1">
      <c r="A392" s="161">
        <v>391</v>
      </c>
      <c r="B392" s="162" t="s">
        <v>7</v>
      </c>
      <c r="C392" s="163">
        <v>11</v>
      </c>
      <c r="D392" s="162" t="s">
        <v>575</v>
      </c>
      <c r="E392" s="162" t="str">
        <f>VLOOKUP(Table12[[#This Row],[BRANCH NAME]],'Branch Address-2'!$B$2:$D$981,2,0)</f>
        <v>Panthapath, Dhaka</v>
      </c>
      <c r="F392" s="162" t="str">
        <f>VLOOKUP(Table12[[#This Row],[BRANCH NAME]],'Branch Address-2'!$B$2:$D$981,3,0)</f>
        <v>23.752322521070127, 90.38602826979304</v>
      </c>
      <c r="G392" s="164">
        <f>VLOOKUP(FINAL_DATASET!$D392,'R_E_P allocation'!$A$3:$D$983,4,0)</f>
        <v>87104.85</v>
      </c>
      <c r="H392" s="165">
        <f>VLOOKUP(FINAL_DATASET!$D392,'R_E_P allocation'!$A$3:$E$983,5,0)</f>
        <v>2.3901253334985858E-3</v>
      </c>
      <c r="I392" s="166">
        <f>VLOOKUP(FINAL_DATASET!$D392,'R_E_P allocation'!$A$3:$F$983,6,0)</f>
        <v>49533737.86051318</v>
      </c>
      <c r="J392" s="166">
        <f>VLOOKUP(FINAL_DATASET!$D392,'R_E_P allocation'!$A$3:$G$983,7,0)</f>
        <v>41715881.784979455</v>
      </c>
      <c r="K392" s="166">
        <f>VLOOKUP(FINAL_DATASET!$D392,'R_E_P allocation'!$A$3:$T$984,8,0)</f>
        <v>41269855.130907811</v>
      </c>
      <c r="L392" s="166">
        <f>VLOOKUP(FINAL_DATASET!$D392,'R_E_P allocation'!$A$3:$T$984,9,0)</f>
        <v>34443169.397755541</v>
      </c>
      <c r="M392" s="166">
        <f>VLOOKUP($D392,'R_E_P allocation'!$A$3:$T$984,'R_E_P allocation'!J$984,0)</f>
        <v>33365271.650415707</v>
      </c>
      <c r="N392" s="166">
        <f>VLOOKUP($D392,'R_E_P allocation'!$A$3:$T$984,'R_E_P allocation'!K$984,0)</f>
        <v>38909630.753111973</v>
      </c>
      <c r="O392" s="166">
        <f>VLOOKUP($D392,'R_E_P allocation'!$A$3:$T$984,'R_E_P allocation'!L$984,0)</f>
        <v>34269714.587838784</v>
      </c>
      <c r="P392" s="166">
        <f>VLOOKUP($D392,'R_E_P allocation'!$A$3:$T$984,'R_E_P allocation'!M$984,0)</f>
        <v>37255615.244262919</v>
      </c>
      <c r="Q392" s="166">
        <f>VLOOKUP($D392,'R_E_P allocation'!$A$3:$T$984,'R_E_P allocation'!N$984,0)</f>
        <v>30342202.106152274</v>
      </c>
      <c r="R392" s="166">
        <f>VLOOKUP($D392,'R_E_P allocation'!$A$3:$T$984,'R_E_P allocation'!O$984,0)</f>
        <v>27789938.474520028</v>
      </c>
      <c r="S392" s="166">
        <f>VLOOKUP($D392,'R_E_P allocation'!$A$3:$T$984,'R_E_P allocation'!P$984,0)</f>
        <v>427442.21015200217</v>
      </c>
      <c r="T392" s="166">
        <f>VLOOKUP($D392,'R_E_P allocation'!$A$3:$T$984,'R_E_P allocation'!Q$984,0)</f>
        <v>687624.4250271339</v>
      </c>
      <c r="U392" s="166">
        <f>VLOOKUP($D392,'R_E_P allocation'!$A$3:$T$984,'R_E_P allocation'!R$984,0)</f>
        <v>848689.60566412029</v>
      </c>
      <c r="V392" s="166">
        <f>VLOOKUP($D392,'R_E_P allocation'!$A$3:$T$984,'R_E_P allocation'!S$984,0)</f>
        <v>-86727.404958377258</v>
      </c>
      <c r="W392" s="166">
        <f>VLOOKUP($D392,'R_E_P allocation'!$A$3:$T$984,'R_E_P allocation'!T$984,0)</f>
        <v>662845.16646759759</v>
      </c>
      <c r="X392" s="163">
        <v>110451</v>
      </c>
      <c r="Y392" s="162" t="s">
        <v>142</v>
      </c>
      <c r="Z392" s="162" t="s">
        <v>142</v>
      </c>
      <c r="AA392" s="162" t="s">
        <v>246</v>
      </c>
    </row>
    <row r="393" spans="1:27" ht="16.5" thickTop="1" thickBot="1">
      <c r="A393" s="161">
        <v>392</v>
      </c>
      <c r="B393" s="162" t="s">
        <v>7</v>
      </c>
      <c r="C393" s="163">
        <v>11</v>
      </c>
      <c r="D393" s="162" t="s">
        <v>576</v>
      </c>
      <c r="E393" s="162" t="str">
        <f>VLOOKUP(Table12[[#This Row],[BRANCH NAME]],'Branch Address-2'!$B$2:$D$981,2,0)</f>
        <v>Amin Court, 62/63, Motijheel, Dhaka 1000</v>
      </c>
      <c r="F393" s="162" t="str">
        <f>VLOOKUP(Table12[[#This Row],[BRANCH NAME]],'Branch Address-2'!$B$2:$D$981,3,0)</f>
        <v>23.727633517093402, 90.42046884090631</v>
      </c>
      <c r="G393" s="164">
        <f>VLOOKUP(FINAL_DATASET!$D393,'R_E_P allocation'!$A$3:$D$983,4,0)</f>
        <v>33600.959999999999</v>
      </c>
      <c r="H393" s="165">
        <f>VLOOKUP(FINAL_DATASET!$D393,'R_E_P allocation'!$A$3:$E$983,5,0)</f>
        <v>9.21998094547808E-4</v>
      </c>
      <c r="I393" s="166">
        <f>VLOOKUP(FINAL_DATASET!$D393,'R_E_P allocation'!$A$3:$F$983,6,0)</f>
        <v>19107789.572011072</v>
      </c>
      <c r="J393" s="166">
        <f>VLOOKUP(FINAL_DATASET!$D393,'R_E_P allocation'!$A$3:$G$983,7,0)</f>
        <v>16092027.886183413</v>
      </c>
      <c r="K393" s="166">
        <f>VLOOKUP(FINAL_DATASET!$D393,'R_E_P allocation'!$A$3:$T$984,8,0)</f>
        <v>15919971.751968207</v>
      </c>
      <c r="L393" s="166">
        <f>VLOOKUP(FINAL_DATASET!$D393,'R_E_P allocation'!$A$3:$T$984,9,0)</f>
        <v>13286557.031063227</v>
      </c>
      <c r="M393" s="166">
        <f>VLOOKUP($D393,'R_E_P allocation'!$A$3:$T$984,'R_E_P allocation'!J$984,0)</f>
        <v>12870754.70670981</v>
      </c>
      <c r="N393" s="166">
        <f>VLOOKUP($D393,'R_E_P allocation'!$A$3:$T$984,'R_E_P allocation'!K$984,0)</f>
        <v>15009508.041746069</v>
      </c>
      <c r="O393" s="166">
        <f>VLOOKUP($D393,'R_E_P allocation'!$A$3:$T$984,'R_E_P allocation'!L$984,0)</f>
        <v>13219646.312201759</v>
      </c>
      <c r="P393" s="166">
        <f>VLOOKUP($D393,'R_E_P allocation'!$A$3:$T$984,'R_E_P allocation'!M$984,0)</f>
        <v>14371466.544031341</v>
      </c>
      <c r="Q393" s="166">
        <f>VLOOKUP($D393,'R_E_P allocation'!$A$3:$T$984,'R_E_P allocation'!N$984,0)</f>
        <v>11704596.463695629</v>
      </c>
      <c r="R393" s="166">
        <f>VLOOKUP($D393,'R_E_P allocation'!$A$3:$T$984,'R_E_P allocation'!O$984,0)</f>
        <v>10720053.029019719</v>
      </c>
      <c r="S393" s="166">
        <f>VLOOKUP($D393,'R_E_P allocation'!$A$3:$T$984,'R_E_P allocation'!P$984,0)</f>
        <v>164887.12862290695</v>
      </c>
      <c r="T393" s="166">
        <f>VLOOKUP($D393,'R_E_P allocation'!$A$3:$T$984,'R_E_P allocation'!Q$984,0)</f>
        <v>265253.20691511116</v>
      </c>
      <c r="U393" s="166">
        <f>VLOOKUP($D393,'R_E_P allocation'!$A$3:$T$984,'R_E_P allocation'!R$984,0)</f>
        <v>327384.58871504717</v>
      </c>
      <c r="V393" s="166">
        <f>VLOOKUP($D393,'R_E_P allocation'!$A$3:$T$984,'R_E_P allocation'!S$984,0)</f>
        <v>-33455.359430734745</v>
      </c>
      <c r="W393" s="166">
        <f>VLOOKUP($D393,'R_E_P allocation'!$A$3:$T$984,'R_E_P allocation'!T$984,0)</f>
        <v>255694.53279204413</v>
      </c>
      <c r="X393" s="163">
        <v>110452</v>
      </c>
      <c r="Y393" s="162" t="s">
        <v>142</v>
      </c>
      <c r="Z393" s="162" t="s">
        <v>142</v>
      </c>
      <c r="AA393" s="162" t="s">
        <v>471</v>
      </c>
    </row>
    <row r="394" spans="1:27" ht="16.5" thickTop="1" thickBot="1">
      <c r="A394" s="161">
        <v>393</v>
      </c>
      <c r="B394" s="162" t="s">
        <v>7</v>
      </c>
      <c r="C394" s="163">
        <v>11</v>
      </c>
      <c r="D394" s="162" t="s">
        <v>577</v>
      </c>
      <c r="E394" s="162" t="str">
        <f>VLOOKUP(Table12[[#This Row],[BRANCH NAME]],'Branch Address-2'!$B$2:$D$981,2,0)</f>
        <v>Gulshan, Dhaka</v>
      </c>
      <c r="F394" s="162" t="str">
        <f>VLOOKUP(Table12[[#This Row],[BRANCH NAME]],'Branch Address-2'!$B$2:$D$981,3,0)</f>
        <v>23.79715645526523, 90.4044942428992</v>
      </c>
      <c r="G394" s="164">
        <f>VLOOKUP(FINAL_DATASET!$D394,'R_E_P allocation'!$A$3:$D$983,4,0)</f>
        <v>113872.5</v>
      </c>
      <c r="H394" s="165">
        <f>VLOOKUP(FINAL_DATASET!$D394,'R_E_P allocation'!$A$3:$E$983,5,0)</f>
        <v>3.1246198924493604E-3</v>
      </c>
      <c r="I394" s="166">
        <f>VLOOKUP(FINAL_DATASET!$D394,'R_E_P allocation'!$A$3:$F$983,6,0)</f>
        <v>64755642.935167059</v>
      </c>
      <c r="J394" s="166">
        <f>VLOOKUP(FINAL_DATASET!$D394,'R_E_P allocation'!$A$3:$G$983,7,0)</f>
        <v>54535330.105729729</v>
      </c>
      <c r="K394" s="166">
        <f>VLOOKUP(FINAL_DATASET!$D394,'R_E_P allocation'!$A$3:$T$984,8,0)</f>
        <v>53952237.773146942</v>
      </c>
      <c r="L394" s="166">
        <f>VLOOKUP(FINAL_DATASET!$D394,'R_E_P allocation'!$A$3:$T$984,9,0)</f>
        <v>45027685.682782494</v>
      </c>
      <c r="M394" s="166">
        <f>VLOOKUP($D394,'R_E_P allocation'!$A$3:$T$984,'R_E_P allocation'!J$984,0)</f>
        <v>43618545.87904074</v>
      </c>
      <c r="N394" s="166">
        <f>VLOOKUP($D394,'R_E_P allocation'!$A$3:$T$984,'R_E_P allocation'!K$984,0)</f>
        <v>50866707.513229653</v>
      </c>
      <c r="O394" s="166">
        <f>VLOOKUP($D394,'R_E_P allocation'!$A$3:$T$984,'R_E_P allocation'!L$984,0)</f>
        <v>44800927.553444743</v>
      </c>
      <c r="P394" s="166">
        <f>VLOOKUP($D394,'R_E_P allocation'!$A$3:$T$984,'R_E_P allocation'!M$984,0)</f>
        <v>48704406.779901788</v>
      </c>
      <c r="Q394" s="166">
        <f>VLOOKUP($D394,'R_E_P allocation'!$A$3:$T$984,'R_E_P allocation'!N$984,0)</f>
        <v>39666475.624868467</v>
      </c>
      <c r="R394" s="166">
        <f>VLOOKUP($D394,'R_E_P allocation'!$A$3:$T$984,'R_E_P allocation'!O$984,0)</f>
        <v>36329891.72175581</v>
      </c>
      <c r="S394" s="166">
        <f>VLOOKUP($D394,'R_E_P allocation'!$A$3:$T$984,'R_E_P allocation'!P$984,0)</f>
        <v>558796.81872517848</v>
      </c>
      <c r="T394" s="166">
        <f>VLOOKUP($D394,'R_E_P allocation'!$A$3:$T$984,'R_E_P allocation'!Q$984,0)</f>
        <v>898934.01273180882</v>
      </c>
      <c r="U394" s="166">
        <f>VLOOKUP($D394,'R_E_P allocation'!$A$3:$T$984,'R_E_P allocation'!R$984,0)</f>
        <v>1109495.1328311514</v>
      </c>
      <c r="V394" s="166">
        <f>VLOOKUP($D394,'R_E_P allocation'!$A$3:$T$984,'R_E_P allocation'!S$984,0)</f>
        <v>-113379.06466887679</v>
      </c>
      <c r="W394" s="166">
        <f>VLOOKUP($D394,'R_E_P allocation'!$A$3:$T$984,'R_E_P allocation'!T$984,0)</f>
        <v>866539.99425498699</v>
      </c>
      <c r="X394" s="163">
        <v>110453</v>
      </c>
      <c r="Y394" s="162" t="s">
        <v>142</v>
      </c>
      <c r="Z394" s="162" t="s">
        <v>142</v>
      </c>
      <c r="AA394" s="162" t="s">
        <v>569</v>
      </c>
    </row>
    <row r="395" spans="1:27" ht="16.5" thickTop="1" thickBot="1">
      <c r="A395" s="161">
        <v>394</v>
      </c>
      <c r="B395" s="162" t="s">
        <v>7</v>
      </c>
      <c r="C395" s="163">
        <v>11</v>
      </c>
      <c r="D395" s="162" t="s">
        <v>578</v>
      </c>
      <c r="E395" s="162" t="str">
        <f>VLOOKUP(Table12[[#This Row],[BRANCH NAME]],'Branch Address-2'!$B$2:$D$981,2,0)</f>
        <v>Kamrangirchar, Dhaka</v>
      </c>
      <c r="F395" s="162" t="str">
        <f>VLOOKUP(Table12[[#This Row],[BRANCH NAME]],'Branch Address-2'!$B$2:$D$981,3,0)</f>
        <v>23.720066106003365, 90.36697815439747</v>
      </c>
      <c r="G395" s="164">
        <f>VLOOKUP(FINAL_DATASET!$D395,'R_E_P allocation'!$A$3:$D$983,4,0)</f>
        <v>143208</v>
      </c>
      <c r="H395" s="165">
        <f>VLOOKUP(FINAL_DATASET!$D395,'R_E_P allocation'!$A$3:$E$983,5,0)</f>
        <v>3.9295753193957107E-3</v>
      </c>
      <c r="I395" s="166">
        <f>VLOOKUP(FINAL_DATASET!$D395,'R_E_P allocation'!$A$3:$F$983,6,0)</f>
        <v>81437802.045791611</v>
      </c>
      <c r="J395" s="166">
        <f>VLOOKUP(FINAL_DATASET!$D395,'R_E_P allocation'!$A$3:$G$983,7,0)</f>
        <v>68584562.15312165</v>
      </c>
      <c r="K395" s="166">
        <f>VLOOKUP(FINAL_DATASET!$D395,'R_E_P allocation'!$A$3:$T$984,8,0)</f>
        <v>67851255.281273603</v>
      </c>
      <c r="L395" s="166">
        <f>VLOOKUP(FINAL_DATASET!$D395,'R_E_P allocation'!$A$3:$T$984,9,0)</f>
        <v>56627586.214932635</v>
      </c>
      <c r="M395" s="166">
        <f>VLOOKUP($D395,'R_E_P allocation'!$A$3:$T$984,'R_E_P allocation'!J$984,0)</f>
        <v>54855427.941299848</v>
      </c>
      <c r="N395" s="166">
        <f>VLOOKUP($D395,'R_E_P allocation'!$A$3:$T$984,'R_E_P allocation'!K$984,0)</f>
        <v>63970839.751077682</v>
      </c>
      <c r="O395" s="166">
        <f>VLOOKUP($D395,'R_E_P allocation'!$A$3:$T$984,'R_E_P allocation'!L$984,0)</f>
        <v>56342411.320325062</v>
      </c>
      <c r="P395" s="166">
        <f>VLOOKUP($D395,'R_E_P allocation'!$A$3:$T$984,'R_E_P allocation'!M$984,0)</f>
        <v>61251493.434641168</v>
      </c>
      <c r="Q395" s="166">
        <f>VLOOKUP($D395,'R_E_P allocation'!$A$3:$T$984,'R_E_P allocation'!N$984,0)</f>
        <v>49885236.920996413</v>
      </c>
      <c r="R395" s="166">
        <f>VLOOKUP($D395,'R_E_P allocation'!$A$3:$T$984,'R_E_P allocation'!O$984,0)</f>
        <v>45689092.043199249</v>
      </c>
      <c r="S395" s="166">
        <f>VLOOKUP($D395,'R_E_P allocation'!$A$3:$T$984,'R_E_P allocation'!P$984,0)</f>
        <v>702752.41885437979</v>
      </c>
      <c r="T395" s="166">
        <f>VLOOKUP($D395,'R_E_P allocation'!$A$3:$T$984,'R_E_P allocation'!Q$984,0)</f>
        <v>1130514.7607657413</v>
      </c>
      <c r="U395" s="166">
        <f>VLOOKUP($D395,'R_E_P allocation'!$A$3:$T$984,'R_E_P allocation'!R$984,0)</f>
        <v>1395320.0200442034</v>
      </c>
      <c r="V395" s="166">
        <f>VLOOKUP($D395,'R_E_P allocation'!$A$3:$T$984,'R_E_P allocation'!S$984,0)</f>
        <v>-142587.44730378719</v>
      </c>
      <c r="W395" s="166">
        <f>VLOOKUP($D395,'R_E_P allocation'!$A$3:$T$984,'R_E_P allocation'!T$984,0)</f>
        <v>1089775.4901075165</v>
      </c>
      <c r="X395" s="163">
        <v>110454</v>
      </c>
      <c r="Y395" s="162" t="s">
        <v>142</v>
      </c>
      <c r="Z395" s="162" t="s">
        <v>142</v>
      </c>
      <c r="AA395" s="162" t="s">
        <v>579</v>
      </c>
    </row>
    <row r="396" spans="1:27" ht="16.5" thickTop="1" thickBot="1">
      <c r="A396" s="161">
        <v>395</v>
      </c>
      <c r="B396" s="162" t="s">
        <v>7</v>
      </c>
      <c r="C396" s="163">
        <v>11</v>
      </c>
      <c r="D396" s="162" t="s">
        <v>580</v>
      </c>
      <c r="E396" s="162" t="str">
        <f>VLOOKUP(Table12[[#This Row],[BRANCH NAME]],'Branch Address-2'!$B$2:$D$981,2,0)</f>
        <v>Tarki Bandar, Gournadi, Barisal</v>
      </c>
      <c r="F396" s="162" t="str">
        <f>VLOOKUP(Table12[[#This Row],[BRANCH NAME]],'Branch Address-2'!$B$2:$D$981,3,0)</f>
        <v>23.004942672580203, 90.22891461878697</v>
      </c>
      <c r="G396" s="164">
        <f>VLOOKUP(FINAL_DATASET!$D396,'R_E_P allocation'!$A$3:$D$983,4,0)</f>
        <v>69776.820000000007</v>
      </c>
      <c r="H396" s="165">
        <f>VLOOKUP(FINAL_DATASET!$D396,'R_E_P allocation'!$A$3:$E$983,5,0)</f>
        <v>8.9799949103836103E-3</v>
      </c>
      <c r="I396" s="166">
        <f>VLOOKUP(FINAL_DATASET!$D396,'R_E_P allocation'!$A$3:$F$983,6,0)</f>
        <v>45427045.27359689</v>
      </c>
      <c r="J396" s="166">
        <f>VLOOKUP(FINAL_DATASET!$D396,'R_E_P allocation'!$A$3:$G$983,7,0)</f>
        <v>38257344.031065717</v>
      </c>
      <c r="K396" s="166">
        <f>VLOOKUP(FINAL_DATASET!$D396,'R_E_P allocation'!$A$3:$T$984,8,0)</f>
        <v>37848296.099637628</v>
      </c>
      <c r="L396" s="166">
        <f>VLOOKUP(FINAL_DATASET!$D396,'R_E_P allocation'!$A$3:$T$984,9,0)</f>
        <v>31587590.26027998</v>
      </c>
      <c r="M396" s="166">
        <f>VLOOKUP($D396,'R_E_P allocation'!$A$3:$T$984,'R_E_P allocation'!J$984,0)</f>
        <v>30599057.759328771</v>
      </c>
      <c r="N396" s="166">
        <f>VLOOKUP($D396,'R_E_P allocation'!$A$3:$T$984,'R_E_P allocation'!K$984,0)</f>
        <v>35683750.795830674</v>
      </c>
      <c r="O396" s="166">
        <f>VLOOKUP($D396,'R_E_P allocation'!$A$3:$T$984,'R_E_P allocation'!L$984,0)</f>
        <v>31428516.064724613</v>
      </c>
      <c r="P396" s="166">
        <f>VLOOKUP($D396,'R_E_P allocation'!$A$3:$T$984,'R_E_P allocation'!M$984,0)</f>
        <v>34166864.716784857</v>
      </c>
      <c r="Q396" s="166">
        <f>VLOOKUP($D396,'R_E_P allocation'!$A$3:$T$984,'R_E_P allocation'!N$984,0)</f>
        <v>27826621.779649518</v>
      </c>
      <c r="R396" s="166">
        <f>VLOOKUP($D396,'R_E_P allocation'!$A$3:$T$984,'R_E_P allocation'!O$984,0)</f>
        <v>25485958.616477694</v>
      </c>
      <c r="S396" s="166">
        <f>VLOOKUP($D396,'R_E_P allocation'!$A$3:$T$984,'R_E_P allocation'!P$984,0)</f>
        <v>392004.26761858247</v>
      </c>
      <c r="T396" s="166">
        <f>VLOOKUP($D396,'R_E_P allocation'!$A$3:$T$984,'R_E_P allocation'!Q$984,0)</f>
        <v>630615.56095163268</v>
      </c>
      <c r="U396" s="166">
        <f>VLOOKUP($D396,'R_E_P allocation'!$A$3:$T$984,'R_E_P allocation'!R$984,0)</f>
        <v>778327.31396733038</v>
      </c>
      <c r="V396" s="166">
        <f>VLOOKUP($D396,'R_E_P allocation'!$A$3:$T$984,'R_E_P allocation'!S$984,0)</f>
        <v>-79537.097777683404</v>
      </c>
      <c r="W396" s="166">
        <f>VLOOKUP($D396,'R_E_P allocation'!$A$3:$T$984,'R_E_P allocation'!T$984,0)</f>
        <v>607890.67587229447</v>
      </c>
      <c r="X396" s="163">
        <v>110455</v>
      </c>
      <c r="Y396" s="162" t="s">
        <v>581</v>
      </c>
      <c r="Z396" s="162" t="s">
        <v>581</v>
      </c>
      <c r="AA396" s="162" t="s">
        <v>582</v>
      </c>
    </row>
    <row r="397" spans="1:27" ht="16.5" thickTop="1" thickBot="1">
      <c r="A397" s="161">
        <v>396</v>
      </c>
      <c r="B397" s="162" t="s">
        <v>7</v>
      </c>
      <c r="C397" s="163">
        <v>11</v>
      </c>
      <c r="D397" s="162" t="s">
        <v>583</v>
      </c>
      <c r="E397" s="162" t="str">
        <f>VLOOKUP(Table12[[#This Row],[BRANCH NAME]],'Branch Address-2'!$B$2:$D$981,2,0)</f>
        <v>Lebubunia Hat, Barisal</v>
      </c>
      <c r="F397" s="162" t="str">
        <f>VLOOKUP(Table12[[#This Row],[BRANCH NAME]],'Branch Address-2'!$B$2:$D$981,3,0)</f>
        <v>22.729675590144883, 90.37997439288382</v>
      </c>
      <c r="G397" s="164">
        <f>VLOOKUP(FINAL_DATASET!$D397,'R_E_P allocation'!$A$3:$D$983,4,0)</f>
        <v>148494</v>
      </c>
      <c r="H397" s="165">
        <f>VLOOKUP(FINAL_DATASET!$D397,'R_E_P allocation'!$A$3:$E$983,5,0)</f>
        <v>1.911057804328864E-2</v>
      </c>
      <c r="I397" s="166">
        <f>VLOOKUP(FINAL_DATASET!$D397,'R_E_P allocation'!$A$3:$F$983,6,0)</f>
        <v>96674564.144045189</v>
      </c>
      <c r="J397" s="166">
        <f>VLOOKUP(FINAL_DATASET!$D397,'R_E_P allocation'!$A$3:$G$983,7,0)</f>
        <v>81416522.629564822</v>
      </c>
      <c r="K397" s="166">
        <f>VLOOKUP(FINAL_DATASET!$D397,'R_E_P allocation'!$A$3:$T$984,8,0)</f>
        <v>80546016.299103186</v>
      </c>
      <c r="L397" s="166">
        <f>VLOOKUP(FINAL_DATASET!$D397,'R_E_P allocation'!$A$3:$T$984,9,0)</f>
        <v>67222433.296759784</v>
      </c>
      <c r="M397" s="166">
        <f>VLOOKUP($D397,'R_E_P allocation'!$A$3:$T$984,'R_E_P allocation'!J$984,0)</f>
        <v>65118709.664810829</v>
      </c>
      <c r="N397" s="166">
        <f>VLOOKUP($D397,'R_E_P allocation'!$A$3:$T$984,'R_E_P allocation'!K$984,0)</f>
        <v>75939586.967077017</v>
      </c>
      <c r="O397" s="166">
        <f>VLOOKUP($D397,'R_E_P allocation'!$A$3:$T$984,'R_E_P allocation'!L$984,0)</f>
        <v>66883903.05713582</v>
      </c>
      <c r="P397" s="166">
        <f>VLOOKUP($D397,'R_E_P allocation'!$A$3:$T$984,'R_E_P allocation'!M$984,0)</f>
        <v>72711459.324948445</v>
      </c>
      <c r="Q397" s="166">
        <f>VLOOKUP($D397,'R_E_P allocation'!$A$3:$T$984,'R_E_P allocation'!N$984,0)</f>
        <v>59218611.202793062</v>
      </c>
      <c r="R397" s="166">
        <f>VLOOKUP($D397,'R_E_P allocation'!$A$3:$T$984,'R_E_P allocation'!O$984,0)</f>
        <v>54237380.534040362</v>
      </c>
      <c r="S397" s="166">
        <f>VLOOKUP($D397,'R_E_P allocation'!$A$3:$T$984,'R_E_P allocation'!P$984,0)</f>
        <v>834235.23335906933</v>
      </c>
      <c r="T397" s="166">
        <f>VLOOKUP($D397,'R_E_P allocation'!$A$3:$T$984,'R_E_P allocation'!Q$984,0)</f>
        <v>1342030.5927950246</v>
      </c>
      <c r="U397" s="166">
        <f>VLOOKUP($D397,'R_E_P allocation'!$A$3:$T$984,'R_E_P allocation'!R$984,0)</f>
        <v>1656380.1010172826</v>
      </c>
      <c r="V397" s="166">
        <f>VLOOKUP($D397,'R_E_P allocation'!$A$3:$T$984,'R_E_P allocation'!S$984,0)</f>
        <v>-169265.11981198509</v>
      </c>
      <c r="W397" s="166">
        <f>VLOOKUP($D397,'R_E_P allocation'!$A$3:$T$984,'R_E_P allocation'!T$984,0)</f>
        <v>1293669.1299916003</v>
      </c>
      <c r="X397" s="163">
        <v>110456</v>
      </c>
      <c r="Y397" s="162" t="s">
        <v>581</v>
      </c>
      <c r="Z397" s="162" t="s">
        <v>584</v>
      </c>
      <c r="AA397" s="162" t="s">
        <v>585</v>
      </c>
    </row>
    <row r="398" spans="1:27" ht="16.5" thickTop="1" thickBot="1">
      <c r="A398" s="161">
        <v>397</v>
      </c>
      <c r="B398" s="162" t="s">
        <v>7</v>
      </c>
      <c r="C398" s="163">
        <v>11</v>
      </c>
      <c r="D398" s="162" t="s">
        <v>586</v>
      </c>
      <c r="E398" s="162" t="str">
        <f>VLOOKUP(Table12[[#This Row],[BRANCH NAME]],'Branch Address-2'!$B$2:$D$981,2,0)</f>
        <v>Agrani Bank Road, Banaripara, Barisal 8530</v>
      </c>
      <c r="F398" s="162" t="str">
        <f>VLOOKUP(Table12[[#This Row],[BRANCH NAME]],'Branch Address-2'!$B$2:$D$981,3,0)</f>
        <v>22.823369273482086, 90.19697509369463</v>
      </c>
      <c r="G398" s="164">
        <f>VLOOKUP(FINAL_DATASET!$D398,'R_E_P allocation'!$A$3:$D$983,4,0)</f>
        <v>81503.399999999994</v>
      </c>
      <c r="H398" s="165">
        <f>VLOOKUP(FINAL_DATASET!$D398,'R_E_P allocation'!$A$3:$E$983,5,0)</f>
        <v>1.0489158393560488E-2</v>
      </c>
      <c r="I398" s="166">
        <f>VLOOKUP(FINAL_DATASET!$D398,'R_E_P allocation'!$A$3:$F$983,6,0)</f>
        <v>53061441.346167333</v>
      </c>
      <c r="J398" s="166">
        <f>VLOOKUP(FINAL_DATASET!$D398,'R_E_P allocation'!$A$3:$G$983,7,0)</f>
        <v>44686811.658965841</v>
      </c>
      <c r="K398" s="166">
        <f>VLOOKUP(FINAL_DATASET!$D398,'R_E_P allocation'!$A$3:$T$984,8,0)</f>
        <v>44209019.790916301</v>
      </c>
      <c r="L398" s="166">
        <f>VLOOKUP(FINAL_DATASET!$D398,'R_E_P allocation'!$A$3:$T$984,9,0)</f>
        <v>36896149.810491547</v>
      </c>
      <c r="M398" s="166">
        <f>VLOOKUP($D398,'R_E_P allocation'!$A$3:$T$984,'R_E_P allocation'!J$984,0)</f>
        <v>35741486.129371844</v>
      </c>
      <c r="N398" s="166">
        <f>VLOOKUP($D398,'R_E_P allocation'!$A$3:$T$984,'R_E_P allocation'!K$984,0)</f>
        <v>41680704.489154205</v>
      </c>
      <c r="O398" s="166">
        <f>VLOOKUP($D398,'R_E_P allocation'!$A$3:$T$984,'R_E_P allocation'!L$984,0)</f>
        <v>36710341.86180561</v>
      </c>
      <c r="P398" s="166">
        <f>VLOOKUP($D398,'R_E_P allocation'!$A$3:$T$984,'R_E_P allocation'!M$984,0)</f>
        <v>39908892.978470534</v>
      </c>
      <c r="Q398" s="166">
        <f>VLOOKUP($D398,'R_E_P allocation'!$A$3:$T$984,'R_E_P allocation'!N$984,0)</f>
        <v>32503119.0237028</v>
      </c>
      <c r="R398" s="166">
        <f>VLOOKUP($D398,'R_E_P allocation'!$A$3:$T$984,'R_E_P allocation'!O$984,0)</f>
        <v>29769087.778752707</v>
      </c>
      <c r="S398" s="166">
        <f>VLOOKUP($D398,'R_E_P allocation'!$A$3:$T$984,'R_E_P allocation'!P$984,0)</f>
        <v>457883.873547467</v>
      </c>
      <c r="T398" s="166">
        <f>VLOOKUP($D398,'R_E_P allocation'!$A$3:$T$984,'R_E_P allocation'!Q$984,0)</f>
        <v>736595.79657635989</v>
      </c>
      <c r="U398" s="166">
        <f>VLOOKUP($D398,'R_E_P allocation'!$A$3:$T$984,'R_E_P allocation'!R$984,0)</f>
        <v>909131.74892757938</v>
      </c>
      <c r="V398" s="166">
        <f>VLOOKUP($D398,'R_E_P allocation'!$A$3:$T$984,'R_E_P allocation'!S$984,0)</f>
        <v>-92903.974342964313</v>
      </c>
      <c r="W398" s="166">
        <f>VLOOKUP($D398,'R_E_P allocation'!$A$3:$T$984,'R_E_P allocation'!T$984,0)</f>
        <v>710051.80390694155</v>
      </c>
      <c r="X398" s="163">
        <v>110457</v>
      </c>
      <c r="Y398" s="162" t="s">
        <v>581</v>
      </c>
      <c r="Z398" s="162" t="s">
        <v>581</v>
      </c>
      <c r="AA398" s="162" t="s">
        <v>587</v>
      </c>
    </row>
    <row r="399" spans="1:27" ht="16.5" thickTop="1" thickBot="1">
      <c r="A399" s="161">
        <v>398</v>
      </c>
      <c r="B399" s="162" t="s">
        <v>7</v>
      </c>
      <c r="C399" s="163">
        <v>11</v>
      </c>
      <c r="D399" s="162" t="s">
        <v>588</v>
      </c>
      <c r="E399" s="162" t="str">
        <f>VLOOKUP(Table12[[#This Row],[BRANCH NAME]],'Branch Address-2'!$B$2:$D$981,2,0)</f>
        <v>Rahutkathi Bandar, Barisal</v>
      </c>
      <c r="F399" s="162" t="str">
        <f>VLOOKUP(Table12[[#This Row],[BRANCH NAME]],'Branch Address-2'!$B$2:$D$981,3,0)</f>
        <v>22.717931939048402, 90.37824838838577</v>
      </c>
      <c r="G399" s="164">
        <f>VLOOKUP(FINAL_DATASET!$D399,'R_E_P allocation'!$A$3:$D$983,4,0)</f>
        <v>63162.45</v>
      </c>
      <c r="H399" s="165">
        <f>VLOOKUP(FINAL_DATASET!$D399,'R_E_P allocation'!$A$3:$E$983,5,0)</f>
        <v>8.1287522063539022E-3</v>
      </c>
      <c r="I399" s="166">
        <f>VLOOKUP(FINAL_DATASET!$D399,'R_E_P allocation'!$A$3:$F$983,6,0)</f>
        <v>41120869.01841183</v>
      </c>
      <c r="J399" s="166">
        <f>VLOOKUP(FINAL_DATASET!$D399,'R_E_P allocation'!$A$3:$G$983,7,0)</f>
        <v>34630806.899698012</v>
      </c>
      <c r="K399" s="166">
        <f>VLOOKUP(FINAL_DATASET!$D399,'R_E_P allocation'!$A$3:$T$984,8,0)</f>
        <v>34260533.942053474</v>
      </c>
      <c r="L399" s="166">
        <f>VLOOKUP(FINAL_DATASET!$D399,'R_E_P allocation'!$A$3:$T$984,9,0)</f>
        <v>28593300.618105277</v>
      </c>
      <c r="M399" s="166">
        <f>VLOOKUP($D399,'R_E_P allocation'!$A$3:$T$984,'R_E_P allocation'!J$984,0)</f>
        <v>27698474.303797662</v>
      </c>
      <c r="N399" s="166">
        <f>VLOOKUP($D399,'R_E_P allocation'!$A$3:$T$984,'R_E_P allocation'!K$984,0)</f>
        <v>32301172.874517847</v>
      </c>
      <c r="O399" s="166">
        <f>VLOOKUP($D399,'R_E_P allocation'!$A$3:$T$984,'R_E_P allocation'!L$984,0)</f>
        <v>28449305.57902129</v>
      </c>
      <c r="P399" s="166">
        <f>VLOOKUP($D399,'R_E_P allocation'!$A$3:$T$984,'R_E_P allocation'!M$984,0)</f>
        <v>30928077.323252723</v>
      </c>
      <c r="Q399" s="166">
        <f>VLOOKUP($D399,'R_E_P allocation'!$A$3:$T$984,'R_E_P allocation'!N$984,0)</f>
        <v>25188846.479762524</v>
      </c>
      <c r="R399" s="166">
        <f>VLOOKUP($D399,'R_E_P allocation'!$A$3:$T$984,'R_E_P allocation'!O$984,0)</f>
        <v>23070062.333241053</v>
      </c>
      <c r="S399" s="166">
        <f>VLOOKUP($D399,'R_E_P allocation'!$A$3:$T$984,'R_E_P allocation'!P$984,0)</f>
        <v>354844.91774267337</v>
      </c>
      <c r="T399" s="166">
        <f>VLOOKUP($D399,'R_E_P allocation'!$A$3:$T$984,'R_E_P allocation'!Q$984,0)</f>
        <v>570837.47636864847</v>
      </c>
      <c r="U399" s="166">
        <f>VLOOKUP($D399,'R_E_P allocation'!$A$3:$T$984,'R_E_P allocation'!R$984,0)</f>
        <v>704547.1555180616</v>
      </c>
      <c r="V399" s="166">
        <f>VLOOKUP($D399,'R_E_P allocation'!$A$3:$T$984,'R_E_P allocation'!S$984,0)</f>
        <v>-71997.5195419917</v>
      </c>
      <c r="W399" s="166">
        <f>VLOOKUP($D399,'R_E_P allocation'!$A$3:$T$984,'R_E_P allocation'!T$984,0)</f>
        <v>550266.75649950793</v>
      </c>
      <c r="X399" s="163">
        <v>110458</v>
      </c>
      <c r="Y399" s="162" t="s">
        <v>581</v>
      </c>
      <c r="Z399" s="162" t="s">
        <v>581</v>
      </c>
      <c r="AA399" s="162" t="s">
        <v>589</v>
      </c>
    </row>
    <row r="400" spans="1:27" ht="16.5" thickTop="1" thickBot="1">
      <c r="A400" s="161">
        <v>399</v>
      </c>
      <c r="B400" s="162" t="s">
        <v>7</v>
      </c>
      <c r="C400" s="163">
        <v>11</v>
      </c>
      <c r="D400" s="162" t="s">
        <v>590</v>
      </c>
      <c r="E400" s="162" t="str">
        <f>VLOOKUP(Table12[[#This Row],[BRANCH NAME]],'Branch Address-2'!$B$2:$D$981,2,0)</f>
        <v>Vill Dhamura Post Dhamura Upazila Wazirpur Barishal</v>
      </c>
      <c r="F400" s="162" t="str">
        <f>VLOOKUP(Table12[[#This Row],[BRANCH NAME]],'Branch Address-2'!$B$2:$D$981,3,0)</f>
        <v>22.907010571385197, 90.19697341028163</v>
      </c>
      <c r="G400" s="164">
        <f>VLOOKUP(FINAL_DATASET!$D400,'R_E_P allocation'!$A$3:$D$983,4,0)</f>
        <v>93983.6</v>
      </c>
      <c r="H400" s="165">
        <f>VLOOKUP(FINAL_DATASET!$D400,'R_E_P allocation'!$A$3:$E$983,5,0)</f>
        <v>1.2095309726919756E-2</v>
      </c>
      <c r="I400" s="166">
        <f>VLOOKUP(FINAL_DATASET!$D400,'R_E_P allocation'!$A$3:$F$983,6,0)</f>
        <v>61186469.262652263</v>
      </c>
      <c r="J400" s="166">
        <f>VLOOKUP(FINAL_DATASET!$D400,'R_E_P allocation'!$A$3:$G$983,7,0)</f>
        <v>51529475.239457279</v>
      </c>
      <c r="K400" s="166">
        <f>VLOOKUP(FINAL_DATASET!$D400,'R_E_P allocation'!$A$3:$T$984,8,0)</f>
        <v>50978521.539243296</v>
      </c>
      <c r="L400" s="166">
        <f>VLOOKUP(FINAL_DATASET!$D400,'R_E_P allocation'!$A$3:$T$984,9,0)</f>
        <v>42545869.072079368</v>
      </c>
      <c r="M400" s="166">
        <f>VLOOKUP($D400,'R_E_P allocation'!$A$3:$T$984,'R_E_P allocation'!J$984,0)</f>
        <v>41214397.629895583</v>
      </c>
      <c r="N400" s="166">
        <f>VLOOKUP($D400,'R_E_P allocation'!$A$3:$T$984,'R_E_P allocation'!K$984,0)</f>
        <v>48063058.208944336</v>
      </c>
      <c r="O400" s="166">
        <f>VLOOKUP($D400,'R_E_P allocation'!$A$3:$T$984,'R_E_P allocation'!L$984,0)</f>
        <v>42331609.299773932</v>
      </c>
      <c r="P400" s="166">
        <f>VLOOKUP($D400,'R_E_P allocation'!$A$3:$T$984,'R_E_P allocation'!M$984,0)</f>
        <v>46019938.237317502</v>
      </c>
      <c r="Q400" s="166">
        <f>VLOOKUP($D400,'R_E_P allocation'!$A$3:$T$984,'R_E_P allocation'!N$984,0)</f>
        <v>37480155.884000845</v>
      </c>
      <c r="R400" s="166">
        <f>VLOOKUP($D400,'R_E_P allocation'!$A$3:$T$984,'R_E_P allocation'!O$984,0)</f>
        <v>34327476.377220869</v>
      </c>
      <c r="S400" s="166">
        <f>VLOOKUP($D400,'R_E_P allocation'!$A$3:$T$984,'R_E_P allocation'!P$984,0)</f>
        <v>527997.29603839503</v>
      </c>
      <c r="T400" s="166">
        <f>VLOOKUP($D400,'R_E_P allocation'!$A$3:$T$984,'R_E_P allocation'!Q$984,0)</f>
        <v>849386.95449654851</v>
      </c>
      <c r="U400" s="166">
        <f>VLOOKUP($D400,'R_E_P allocation'!$A$3:$T$984,'R_E_P allocation'!R$984,0)</f>
        <v>1048342.4573515959</v>
      </c>
      <c r="V400" s="166">
        <f>VLOOKUP($D400,'R_E_P allocation'!$A$3:$T$984,'R_E_P allocation'!S$984,0)</f>
        <v>-107129.88615271782</v>
      </c>
      <c r="W400" s="166">
        <f>VLOOKUP($D400,'R_E_P allocation'!$A$3:$T$984,'R_E_P allocation'!T$984,0)</f>
        <v>818778.41559577186</v>
      </c>
      <c r="X400" s="163">
        <v>110459</v>
      </c>
      <c r="Y400" s="162" t="s">
        <v>581</v>
      </c>
      <c r="Z400" s="162" t="s">
        <v>581</v>
      </c>
      <c r="AA400" s="162" t="s">
        <v>591</v>
      </c>
    </row>
    <row r="401" spans="1:27" ht="16.5" thickTop="1" thickBot="1">
      <c r="A401" s="161">
        <v>400</v>
      </c>
      <c r="B401" s="162" t="s">
        <v>7</v>
      </c>
      <c r="C401" s="163">
        <v>11</v>
      </c>
      <c r="D401" s="162" t="s">
        <v>592</v>
      </c>
      <c r="E401" s="162" t="str">
        <f>VLOOKUP(Table12[[#This Row],[BRANCH NAME]],'Branch Address-2'!$B$2:$D$981,2,0)</f>
        <v>Paisharhat, Agailjhara, Barisal</v>
      </c>
      <c r="F401" s="162" t="str">
        <f>VLOOKUP(Table12[[#This Row],[BRANCH NAME]],'Branch Address-2'!$B$2:$D$981,3,0)</f>
        <v>22.541677695937068, 89.99634196640925</v>
      </c>
      <c r="G401" s="164">
        <f>VLOOKUP(FINAL_DATASET!$D401,'R_E_P allocation'!$A$3:$D$983,4,0)</f>
        <v>149456</v>
      </c>
      <c r="H401" s="165">
        <f>VLOOKUP(FINAL_DATASET!$D401,'R_E_P allocation'!$A$3:$E$983,5,0)</f>
        <v>1.9234383557839015E-2</v>
      </c>
      <c r="I401" s="166">
        <f>VLOOKUP(FINAL_DATASET!$D401,'R_E_P allocation'!$A$3:$F$983,6,0)</f>
        <v>97300858.342508227</v>
      </c>
      <c r="J401" s="166">
        <f>VLOOKUP(FINAL_DATASET!$D401,'R_E_P allocation'!$A$3:$G$983,7,0)</f>
        <v>81943969.494553581</v>
      </c>
      <c r="K401" s="166">
        <f>VLOOKUP(FINAL_DATASET!$D401,'R_E_P allocation'!$A$3:$T$984,8,0)</f>
        <v>81067823.696572021</v>
      </c>
      <c r="L401" s="166">
        <f>VLOOKUP(FINAL_DATASET!$D401,'R_E_P allocation'!$A$3:$T$984,9,0)</f>
        <v>67657925.510798618</v>
      </c>
      <c r="M401" s="166">
        <f>VLOOKUP($D401,'R_E_P allocation'!$A$3:$T$984,'R_E_P allocation'!J$984,0)</f>
        <v>65540573.165676504</v>
      </c>
      <c r="N401" s="166">
        <f>VLOOKUP($D401,'R_E_P allocation'!$A$3:$T$984,'R_E_P allocation'!K$984,0)</f>
        <v>76431552.182252899</v>
      </c>
      <c r="O401" s="166">
        <f>VLOOKUP($D401,'R_E_P allocation'!$A$3:$T$984,'R_E_P allocation'!L$984,0)</f>
        <v>67317202.144916907</v>
      </c>
      <c r="P401" s="166">
        <f>VLOOKUP($D401,'R_E_P allocation'!$A$3:$T$984,'R_E_P allocation'!M$984,0)</f>
        <v>73182511.514737934</v>
      </c>
      <c r="Q401" s="166">
        <f>VLOOKUP($D401,'R_E_P allocation'!$A$3:$T$984,'R_E_P allocation'!N$984,0)</f>
        <v>59602251.646023676</v>
      </c>
      <c r="R401" s="166">
        <f>VLOOKUP($D401,'R_E_P allocation'!$A$3:$T$984,'R_E_P allocation'!O$984,0)</f>
        <v>54588750.690906942</v>
      </c>
      <c r="S401" s="166">
        <f>VLOOKUP($D401,'R_E_P allocation'!$A$3:$T$984,'R_E_P allocation'!P$984,0)</f>
        <v>839639.72306566639</v>
      </c>
      <c r="T401" s="166">
        <f>VLOOKUP($D401,'R_E_P allocation'!$A$3:$T$984,'R_E_P allocation'!Q$984,0)</f>
        <v>1350724.7718882458</v>
      </c>
      <c r="U401" s="166">
        <f>VLOOKUP($D401,'R_E_P allocation'!$A$3:$T$984,'R_E_P allocation'!R$984,0)</f>
        <v>1667110.7544926999</v>
      </c>
      <c r="V401" s="166">
        <f>VLOOKUP($D401,'R_E_P allocation'!$A$3:$T$984,'R_E_P allocation'!S$984,0)</f>
        <v>-170361.68294085984</v>
      </c>
      <c r="W401" s="166">
        <f>VLOOKUP($D401,'R_E_P allocation'!$A$3:$T$984,'R_E_P allocation'!T$984,0)</f>
        <v>1302050.0053337144</v>
      </c>
      <c r="X401" s="163">
        <v>110460</v>
      </c>
      <c r="Y401" s="162" t="s">
        <v>581</v>
      </c>
      <c r="Z401" s="162" t="s">
        <v>581</v>
      </c>
      <c r="AA401" s="162" t="s">
        <v>593</v>
      </c>
    </row>
    <row r="402" spans="1:27" ht="16.5" thickTop="1" thickBot="1">
      <c r="A402" s="161">
        <v>401</v>
      </c>
      <c r="B402" s="162" t="s">
        <v>7</v>
      </c>
      <c r="C402" s="163">
        <v>11</v>
      </c>
      <c r="D402" s="162" t="s">
        <v>594</v>
      </c>
      <c r="E402" s="162" t="str">
        <f>VLOOKUP(Table12[[#This Row],[BRANCH NAME]],'Branch Address-2'!$B$2:$D$981,2,0)</f>
        <v>Badarpur, Kotwali, Faridpur 7804</v>
      </c>
      <c r="F402" s="162" t="str">
        <f>VLOOKUP(Table12[[#This Row],[BRANCH NAME]],'Branch Address-2'!$B$2:$D$981,3,0)</f>
        <v>22.728413807948872, 90.37058179748067</v>
      </c>
      <c r="G402" s="164">
        <f>VLOOKUP(FINAL_DATASET!$D402,'R_E_P allocation'!$A$3:$D$983,4,0)</f>
        <v>11030.25</v>
      </c>
      <c r="H402" s="165">
        <f>VLOOKUP(FINAL_DATASET!$D402,'R_E_P allocation'!$A$3:$E$983,5,0)</f>
        <v>3.0266603937464758E-4</v>
      </c>
      <c r="I402" s="166">
        <f>VLOOKUP(FINAL_DATASET!$D402,'R_E_P allocation'!$A$3:$F$983,6,0)</f>
        <v>6272549.8297273386</v>
      </c>
      <c r="J402" s="166">
        <f>VLOOKUP(FINAL_DATASET!$D402,'R_E_P allocation'!$A$3:$G$983,7,0)</f>
        <v>5282560.0992225986</v>
      </c>
      <c r="K402" s="166">
        <f>VLOOKUP(FINAL_DATASET!$D402,'R_E_P allocation'!$A$3:$T$984,8,0)</f>
        <v>5226078.910160522</v>
      </c>
      <c r="L402" s="166">
        <f>VLOOKUP(FINAL_DATASET!$D402,'R_E_P allocation'!$A$3:$T$984,9,0)</f>
        <v>4361602.9331270643</v>
      </c>
      <c r="M402" s="166">
        <f>VLOOKUP($D402,'R_E_P allocation'!$A$3:$T$984,'R_E_P allocation'!J$984,0)</f>
        <v>4225106.7262270441</v>
      </c>
      <c r="N402" s="166">
        <f>VLOOKUP($D402,'R_E_P allocation'!$A$3:$T$984,'R_E_P allocation'!K$984,0)</f>
        <v>4927199.2847070312</v>
      </c>
      <c r="O402" s="166">
        <f>VLOOKUP($D402,'R_E_P allocation'!$A$3:$T$984,'R_E_P allocation'!L$984,0)</f>
        <v>4339638.0262695896</v>
      </c>
      <c r="P402" s="166">
        <f>VLOOKUP($D402,'R_E_P allocation'!$A$3:$T$984,'R_E_P allocation'!M$984,0)</f>
        <v>4717748.2086018287</v>
      </c>
      <c r="Q402" s="166">
        <f>VLOOKUP($D402,'R_E_P allocation'!$A$3:$T$984,'R_E_P allocation'!N$984,0)</f>
        <v>3842289.7781396336</v>
      </c>
      <c r="R402" s="166">
        <f>VLOOKUP($D402,'R_E_P allocation'!$A$3:$T$984,'R_E_P allocation'!O$984,0)</f>
        <v>3519091.8629510808</v>
      </c>
      <c r="S402" s="166">
        <f>VLOOKUP($D402,'R_E_P allocation'!$A$3:$T$984,'R_E_P allocation'!P$984,0)</f>
        <v>54127.806184490546</v>
      </c>
      <c r="T402" s="166">
        <f>VLOOKUP($D402,'R_E_P allocation'!$A$3:$T$984,'R_E_P allocation'!Q$984,0)</f>
        <v>87075.16647070217</v>
      </c>
      <c r="U402" s="166">
        <f>VLOOKUP($D402,'R_E_P allocation'!$A$3:$T$984,'R_E_P allocation'!R$984,0)</f>
        <v>107471.15140978557</v>
      </c>
      <c r="V402" s="166">
        <f>VLOOKUP($D402,'R_E_P allocation'!$A$3:$T$984,'R_E_P allocation'!S$984,0)</f>
        <v>-10982.453428737212</v>
      </c>
      <c r="W402" s="166">
        <f>VLOOKUP($D402,'R_E_P allocation'!$A$3:$T$984,'R_E_P allocation'!T$984,0)</f>
        <v>83937.322633920121</v>
      </c>
      <c r="X402" s="163">
        <v>110461</v>
      </c>
      <c r="Y402" s="162" t="s">
        <v>142</v>
      </c>
      <c r="Z402" s="162" t="s">
        <v>236</v>
      </c>
      <c r="AA402" s="162" t="s">
        <v>595</v>
      </c>
    </row>
    <row r="403" spans="1:27" ht="16.5" thickTop="1" thickBot="1">
      <c r="A403" s="161">
        <v>402</v>
      </c>
      <c r="B403" s="162" t="s">
        <v>7</v>
      </c>
      <c r="C403" s="163">
        <v>11</v>
      </c>
      <c r="D403" s="162" t="s">
        <v>596</v>
      </c>
      <c r="E403" s="162" t="str">
        <f>VLOOKUP(Table12[[#This Row],[BRANCH NAME]],'Branch Address-2'!$B$2:$D$981,2,0)</f>
        <v>Bhanga Bazar, Faridpur 7830</v>
      </c>
      <c r="F403" s="162" t="str">
        <f>VLOOKUP(Table12[[#This Row],[BRANCH NAME]],'Branch Address-2'!$B$2:$D$981,3,0)</f>
        <v>23.193206707795042, 89.4974388573765</v>
      </c>
      <c r="G403" s="164">
        <f>VLOOKUP(FINAL_DATASET!$D403,'R_E_P allocation'!$A$3:$D$983,4,0)</f>
        <v>259032</v>
      </c>
      <c r="H403" s="165">
        <f>VLOOKUP(FINAL_DATASET!$D403,'R_E_P allocation'!$A$3:$E$983,5,0)</f>
        <v>7.1077436605057652E-3</v>
      </c>
      <c r="I403" s="166">
        <f>VLOOKUP(FINAL_DATASET!$D403,'R_E_P allocation'!$A$3:$F$983,6,0)</f>
        <v>147303200.51621062</v>
      </c>
      <c r="J403" s="166">
        <f>VLOOKUP(FINAL_DATASET!$D403,'R_E_P allocation'!$A$3:$G$983,7,0)</f>
        <v>124054496.28266162</v>
      </c>
      <c r="K403" s="166">
        <f>VLOOKUP(FINAL_DATASET!$D403,'R_E_P allocation'!$A$3:$T$984,8,0)</f>
        <v>122728104.28201541</v>
      </c>
      <c r="L403" s="166">
        <f>VLOOKUP(FINAL_DATASET!$D403,'R_E_P allocation'!$A$3:$T$984,9,0)</f>
        <v>102426937.82768022</v>
      </c>
      <c r="M403" s="166">
        <f>VLOOKUP($D403,'R_E_P allocation'!$A$3:$T$984,'R_E_P allocation'!J$984,0)</f>
        <v>99221490.492785186</v>
      </c>
      <c r="N403" s="166">
        <f>VLOOKUP($D403,'R_E_P allocation'!$A$3:$T$984,'R_E_P allocation'!K$984,0)</f>
        <v>115709279.94526251</v>
      </c>
      <c r="O403" s="166">
        <f>VLOOKUP($D403,'R_E_P allocation'!$A$3:$T$984,'R_E_P allocation'!L$984,0)</f>
        <v>101911118.7163178</v>
      </c>
      <c r="P403" s="166">
        <f>VLOOKUP($D403,'R_E_P allocation'!$A$3:$T$984,'R_E_P allocation'!M$984,0)</f>
        <v>110790576.27619945</v>
      </c>
      <c r="Q403" s="166">
        <f>VLOOKUP($D403,'R_E_P allocation'!$A$3:$T$984,'R_E_P allocation'!N$984,0)</f>
        <v>90231500.266183048</v>
      </c>
      <c r="R403" s="166">
        <f>VLOOKUP($D403,'R_E_P allocation'!$A$3:$T$984,'R_E_P allocation'!O$984,0)</f>
        <v>82641590.48470746</v>
      </c>
      <c r="S403" s="166">
        <f>VLOOKUP($D403,'R_E_P allocation'!$A$3:$T$984,'R_E_P allocation'!P$984,0)</f>
        <v>1271125.6672859595</v>
      </c>
      <c r="T403" s="166">
        <f>VLOOKUP($D403,'R_E_P allocation'!$A$3:$T$984,'R_E_P allocation'!Q$984,0)</f>
        <v>2044854.3343295869</v>
      </c>
      <c r="U403" s="166">
        <f>VLOOKUP($D403,'R_E_P allocation'!$A$3:$T$984,'R_E_P allocation'!R$984,0)</f>
        <v>2523829.2234518328</v>
      </c>
      <c r="V403" s="166">
        <f>VLOOKUP($D403,'R_E_P allocation'!$A$3:$T$984,'R_E_P allocation'!S$984,0)</f>
        <v>-257909.55568120917</v>
      </c>
      <c r="W403" s="166">
        <f>VLOOKUP($D403,'R_E_P allocation'!$A$3:$T$984,'R_E_P allocation'!T$984,0)</f>
        <v>1971165.8898492418</v>
      </c>
      <c r="X403" s="163">
        <v>110462</v>
      </c>
      <c r="Y403" s="162" t="s">
        <v>142</v>
      </c>
      <c r="Z403" s="162" t="s">
        <v>236</v>
      </c>
      <c r="AA403" s="162" t="s">
        <v>596</v>
      </c>
    </row>
    <row r="404" spans="1:27" ht="16.5" thickTop="1" thickBot="1">
      <c r="A404" s="161">
        <v>403</v>
      </c>
      <c r="B404" s="162" t="s">
        <v>7</v>
      </c>
      <c r="C404" s="163">
        <v>11</v>
      </c>
      <c r="D404" s="162" t="s">
        <v>597</v>
      </c>
      <c r="E404" s="162" t="str">
        <f>VLOOKUP(Table12[[#This Row],[BRANCH NAME]],'Branch Address-2'!$B$2:$D$981,2,0)</f>
        <v>Goalchamot, Kotwali, Faridpur 7800</v>
      </c>
      <c r="F404" s="162" t="str">
        <f>VLOOKUP(Table12[[#This Row],[BRANCH NAME]],'Branch Address-2'!$B$2:$D$981,3,0)</f>
        <v>23.629421406156673, 89.83485946416985</v>
      </c>
      <c r="G404" s="164">
        <f>VLOOKUP(FINAL_DATASET!$D404,'R_E_P allocation'!$A$3:$D$983,4,0)</f>
        <v>16913.05</v>
      </c>
      <c r="H404" s="165">
        <f>VLOOKUP(FINAL_DATASET!$D404,'R_E_P allocation'!$A$3:$E$983,5,0)</f>
        <v>4.6408792704112628E-4</v>
      </c>
      <c r="I404" s="166">
        <f>VLOOKUP(FINAL_DATASET!$D404,'R_E_P allocation'!$A$3:$F$983,6,0)</f>
        <v>9617909.7389152534</v>
      </c>
      <c r="J404" s="166">
        <f>VLOOKUP(FINAL_DATASET!$D404,'R_E_P allocation'!$A$3:$G$983,7,0)</f>
        <v>8099925.4854746507</v>
      </c>
      <c r="K404" s="166">
        <f>VLOOKUP(FINAL_DATASET!$D404,'R_E_P allocation'!$A$3:$T$984,8,0)</f>
        <v>8013320.9955794672</v>
      </c>
      <c r="L404" s="166">
        <f>VLOOKUP(FINAL_DATASET!$D404,'R_E_P allocation'!$A$3:$T$984,9,0)</f>
        <v>6687791.1641281648</v>
      </c>
      <c r="M404" s="166">
        <f>VLOOKUP($D404,'R_E_P allocation'!$A$3:$T$984,'R_E_P allocation'!J$984,0)</f>
        <v>6478496.9802148016</v>
      </c>
      <c r="N404" s="166">
        <f>VLOOKUP($D404,'R_E_P allocation'!$A$3:$T$984,'R_E_P allocation'!K$984,0)</f>
        <v>7555038.903217447</v>
      </c>
      <c r="O404" s="166">
        <f>VLOOKUP($D404,'R_E_P allocation'!$A$3:$T$984,'R_E_P allocation'!L$984,0)</f>
        <v>6654111.6402800372</v>
      </c>
      <c r="P404" s="166">
        <f>VLOOKUP($D404,'R_E_P allocation'!$A$3:$T$984,'R_E_P allocation'!M$984,0)</f>
        <v>7233880.5865228036</v>
      </c>
      <c r="Q404" s="166">
        <f>VLOOKUP($D404,'R_E_P allocation'!$A$3:$T$984,'R_E_P allocation'!N$984,0)</f>
        <v>5891510.9931474375</v>
      </c>
      <c r="R404" s="166">
        <f>VLOOKUP($D404,'R_E_P allocation'!$A$3:$T$984,'R_E_P allocation'!O$984,0)</f>
        <v>5395940.8565249909</v>
      </c>
      <c r="S404" s="166">
        <f>VLOOKUP($D404,'R_E_P allocation'!$A$3:$T$984,'R_E_P allocation'!P$984,0)</f>
        <v>82995.969482885499</v>
      </c>
      <c r="T404" s="166">
        <f>VLOOKUP($D404,'R_E_P allocation'!$A$3:$T$984,'R_E_P allocation'!Q$984,0)</f>
        <v>133515.25525507666</v>
      </c>
      <c r="U404" s="166">
        <f>VLOOKUP($D404,'R_E_P allocation'!$A$3:$T$984,'R_E_P allocation'!R$984,0)</f>
        <v>164789.09882833788</v>
      </c>
      <c r="V404" s="166">
        <f>VLOOKUP($D404,'R_E_P allocation'!$A$3:$T$984,'R_E_P allocation'!S$984,0)</f>
        <v>-16839.761924063725</v>
      </c>
      <c r="W404" s="166">
        <f>VLOOKUP($D404,'R_E_P allocation'!$A$3:$T$984,'R_E_P allocation'!T$984,0)</f>
        <v>128703.89470534418</v>
      </c>
      <c r="X404" s="163">
        <v>110463</v>
      </c>
      <c r="Y404" s="162" t="s">
        <v>142</v>
      </c>
      <c r="Z404" s="162" t="s">
        <v>236</v>
      </c>
      <c r="AA404" s="162" t="s">
        <v>595</v>
      </c>
    </row>
    <row r="405" spans="1:27" ht="16.5" thickTop="1" thickBot="1">
      <c r="A405" s="161">
        <v>404</v>
      </c>
      <c r="B405" s="162" t="s">
        <v>7</v>
      </c>
      <c r="C405" s="163">
        <v>11</v>
      </c>
      <c r="D405" s="162" t="s">
        <v>598</v>
      </c>
      <c r="E405" s="162" t="str">
        <f>VLOOKUP(Table12[[#This Row],[BRANCH NAME]],'Branch Address-2'!$B$2:$D$981,2,0)</f>
        <v>Bhanga Bazar, Faridpur 7830</v>
      </c>
      <c r="F405" s="162" t="str">
        <f>VLOOKUP(Table12[[#This Row],[BRANCH NAME]],'Branch Address-2'!$B$2:$D$981,3,0)</f>
        <v>23.389078516160275, 89.9780031520123</v>
      </c>
      <c r="G405" s="164">
        <f>VLOOKUP(FINAL_DATASET!$D405,'R_E_P allocation'!$A$3:$D$983,4,0)</f>
        <v>85480.56</v>
      </c>
      <c r="H405" s="165">
        <f>VLOOKUP(FINAL_DATASET!$D405,'R_E_P allocation'!$A$3:$E$983,5,0)</f>
        <v>2.3455554079669025E-3</v>
      </c>
      <c r="I405" s="166">
        <f>VLOOKUP(FINAL_DATASET!$D405,'R_E_P allocation'!$A$3:$F$983,6,0)</f>
        <v>48610056.170349501</v>
      </c>
      <c r="J405" s="166">
        <f>VLOOKUP(FINAL_DATASET!$D405,'R_E_P allocation'!$A$3:$G$983,7,0)</f>
        <v>40937983.773278333</v>
      </c>
      <c r="K405" s="166">
        <f>VLOOKUP(FINAL_DATASET!$D405,'R_E_P allocation'!$A$3:$T$984,8,0)</f>
        <v>40500274.413065083</v>
      </c>
      <c r="L405" s="166">
        <f>VLOOKUP(FINAL_DATASET!$D405,'R_E_P allocation'!$A$3:$T$984,9,0)</f>
        <v>33800889.483134471</v>
      </c>
      <c r="M405" s="166">
        <f>VLOOKUP($D405,'R_E_P allocation'!$A$3:$T$984,'R_E_P allocation'!J$984,0)</f>
        <v>32743091.862619113</v>
      </c>
      <c r="N405" s="166">
        <f>VLOOKUP($D405,'R_E_P allocation'!$A$3:$T$984,'R_E_P allocation'!K$984,0)</f>
        <v>38184062.381936625</v>
      </c>
      <c r="O405" s="166">
        <f>VLOOKUP($D405,'R_E_P allocation'!$A$3:$T$984,'R_E_P allocation'!L$984,0)</f>
        <v>33630669.176384874</v>
      </c>
      <c r="P405" s="166">
        <f>VLOOKUP($D405,'R_E_P allocation'!$A$3:$T$984,'R_E_P allocation'!M$984,0)</f>
        <v>36560890.171145812</v>
      </c>
      <c r="Q405" s="166">
        <f>VLOOKUP($D405,'R_E_P allocation'!$A$3:$T$984,'R_E_P allocation'!N$984,0)</f>
        <v>29776395.087840404</v>
      </c>
      <c r="R405" s="166">
        <f>VLOOKUP($D405,'R_E_P allocation'!$A$3:$T$984,'R_E_P allocation'!O$984,0)</f>
        <v>27271724.859953463</v>
      </c>
      <c r="S405" s="166">
        <f>VLOOKUP($D405,'R_E_P allocation'!$A$3:$T$984,'R_E_P allocation'!P$984,0)</f>
        <v>419471.47020436666</v>
      </c>
      <c r="T405" s="166">
        <f>VLOOKUP($D405,'R_E_P allocation'!$A$3:$T$984,'R_E_P allocation'!Q$984,0)</f>
        <v>674801.93032876367</v>
      </c>
      <c r="U405" s="166">
        <f>VLOOKUP($D405,'R_E_P allocation'!$A$3:$T$984,'R_E_P allocation'!R$984,0)</f>
        <v>832863.64373910474</v>
      </c>
      <c r="V405" s="166">
        <f>VLOOKUP($D405,'R_E_P allocation'!$A$3:$T$984,'R_E_P allocation'!S$984,0)</f>
        <v>-85110.153374799032</v>
      </c>
      <c r="W405" s="166">
        <f>VLOOKUP($D405,'R_E_P allocation'!$A$3:$T$984,'R_E_P allocation'!T$984,0)</f>
        <v>650484.74365024979</v>
      </c>
      <c r="X405" s="163">
        <v>110464</v>
      </c>
      <c r="Y405" s="162" t="s">
        <v>142</v>
      </c>
      <c r="Z405" s="162" t="s">
        <v>236</v>
      </c>
      <c r="AA405" s="162" t="s">
        <v>596</v>
      </c>
    </row>
    <row r="406" spans="1:27" ht="16.5" thickTop="1" thickBot="1">
      <c r="A406" s="161">
        <v>405</v>
      </c>
      <c r="B406" s="162" t="s">
        <v>7</v>
      </c>
      <c r="C406" s="163">
        <v>11</v>
      </c>
      <c r="D406" s="162" t="s">
        <v>599</v>
      </c>
      <c r="E406" s="162" t="str">
        <f>VLOOKUP(Table12[[#This Row],[BRANCH NAME]],'Branch Address-2'!$B$2:$D$981,2,0)</f>
        <v>Charbhadrashan Rd, Faridpur 7810</v>
      </c>
      <c r="F406" s="162" t="str">
        <f>VLOOKUP(Table12[[#This Row],[BRANCH NAME]],'Branch Address-2'!$B$2:$D$981,3,0)</f>
        <v>23.5735365137138, 90.01183457469203</v>
      </c>
      <c r="G406" s="164">
        <f>VLOOKUP(FINAL_DATASET!$D406,'R_E_P allocation'!$A$3:$D$983,4,0)</f>
        <v>63477</v>
      </c>
      <c r="H406" s="165">
        <f>VLOOKUP(FINAL_DATASET!$D406,'R_E_P allocation'!$A$3:$E$983,5,0)</f>
        <v>1.7417857420624651E-3</v>
      </c>
      <c r="I406" s="166">
        <f>VLOOKUP(FINAL_DATASET!$D406,'R_E_P allocation'!$A$3:$F$983,6,0)</f>
        <v>36097336.464867279</v>
      </c>
      <c r="J406" s="166">
        <f>VLOOKUP(FINAL_DATASET!$D406,'R_E_P allocation'!$A$3:$G$983,7,0)</f>
        <v>30400133.03581994</v>
      </c>
      <c r="K406" s="166">
        <f>VLOOKUP(FINAL_DATASET!$D406,'R_E_P allocation'!$A$3:$T$984,8,0)</f>
        <v>30075094.488362413</v>
      </c>
      <c r="L406" s="166">
        <f>VLOOKUP(FINAL_DATASET!$D406,'R_E_P allocation'!$A$3:$T$984,9,0)</f>
        <v>25100198.942554038</v>
      </c>
      <c r="M406" s="166">
        <f>VLOOKUP($D406,'R_E_P allocation'!$A$3:$T$984,'R_E_P allocation'!J$984,0)</f>
        <v>24314689.119531661</v>
      </c>
      <c r="N406" s="166">
        <f>VLOOKUP($D406,'R_E_P allocation'!$A$3:$T$984,'R_E_P allocation'!K$984,0)</f>
        <v>28355098.841399625</v>
      </c>
      <c r="O406" s="166">
        <f>VLOOKUP($D406,'R_E_P allocation'!$A$3:$T$984,'R_E_P allocation'!L$984,0)</f>
        <v>24973795.06298722</v>
      </c>
      <c r="P406" s="166">
        <f>VLOOKUP($D406,'R_E_P allocation'!$A$3:$T$984,'R_E_P allocation'!M$984,0)</f>
        <v>27149747.561244603</v>
      </c>
      <c r="Q406" s="166">
        <f>VLOOKUP($D406,'R_E_P allocation'!$A$3:$T$984,'R_E_P allocation'!N$984,0)</f>
        <v>22111650.075652823</v>
      </c>
      <c r="R406" s="166">
        <f>VLOOKUP($D406,'R_E_P allocation'!$A$3:$T$984,'R_E_P allocation'!O$984,0)</f>
        <v>20251707.276312485</v>
      </c>
      <c r="S406" s="166">
        <f>VLOOKUP($D406,'R_E_P allocation'!$A$3:$T$984,'R_E_P allocation'!P$984,0)</f>
        <v>311495.27464680368</v>
      </c>
      <c r="T406" s="166">
        <f>VLOOKUP($D406,'R_E_P allocation'!$A$3:$T$984,'R_E_P allocation'!Q$984,0)</f>
        <v>501101.09399703203</v>
      </c>
      <c r="U406" s="166">
        <f>VLOOKUP($D406,'R_E_P allocation'!$A$3:$T$984,'R_E_P allocation'!R$984,0)</f>
        <v>618476.12502336386</v>
      </c>
      <c r="V406" s="166">
        <f>VLOOKUP($D406,'R_E_P allocation'!$A$3:$T$984,'R_E_P allocation'!S$984,0)</f>
        <v>-63201.939783409442</v>
      </c>
      <c r="W406" s="166">
        <f>VLOOKUP($D406,'R_E_P allocation'!$A$3:$T$984,'R_E_P allocation'!T$984,0)</f>
        <v>483043.39691605791</v>
      </c>
      <c r="X406" s="163">
        <v>110465</v>
      </c>
      <c r="Y406" s="162" t="s">
        <v>142</v>
      </c>
      <c r="Z406" s="162" t="s">
        <v>236</v>
      </c>
      <c r="AA406" s="162" t="s">
        <v>600</v>
      </c>
    </row>
    <row r="407" spans="1:27" ht="16.5" thickTop="1" thickBot="1">
      <c r="A407" s="161">
        <v>406</v>
      </c>
      <c r="B407" s="162" t="s">
        <v>7</v>
      </c>
      <c r="C407" s="163">
        <v>11</v>
      </c>
      <c r="D407" s="162" t="s">
        <v>601</v>
      </c>
      <c r="E407" s="162" t="str">
        <f>VLOOKUP(Table12[[#This Row],[BRANCH NAME]],'Branch Address-2'!$B$2:$D$981,2,0)</f>
        <v>Court Road, Kotwali, Fardirpur 7800</v>
      </c>
      <c r="F407" s="162" t="str">
        <f>VLOOKUP(Table12[[#This Row],[BRANCH NAME]],'Branch Address-2'!$B$2:$D$981,3,0)</f>
        <v>23.591181602604415, 89.80761966964441</v>
      </c>
      <c r="G407" s="164">
        <f>VLOOKUP(FINAL_DATASET!$D407,'R_E_P allocation'!$A$3:$D$983,4,0)</f>
        <v>13236.3</v>
      </c>
      <c r="H407" s="165">
        <f>VLOOKUP(FINAL_DATASET!$D407,'R_E_P allocation'!$A$3:$E$983,5,0)</f>
        <v>3.6319924724957707E-4</v>
      </c>
      <c r="I407" s="166">
        <f>VLOOKUP(FINAL_DATASET!$D407,'R_E_P allocation'!$A$3:$F$983,6,0)</f>
        <v>7527059.795672806</v>
      </c>
      <c r="J407" s="166">
        <f>VLOOKUP(FINAL_DATASET!$D407,'R_E_P allocation'!$A$3:$G$983,7,0)</f>
        <v>6339072.1190671176</v>
      </c>
      <c r="K407" s="166">
        <f>VLOOKUP(FINAL_DATASET!$D407,'R_E_P allocation'!$A$3:$T$984,8,0)</f>
        <v>6271294.6921926262</v>
      </c>
      <c r="L407" s="166">
        <f>VLOOKUP(FINAL_DATASET!$D407,'R_E_P allocation'!$A$3:$T$984,9,0)</f>
        <v>5233923.5197524764</v>
      </c>
      <c r="M407" s="166">
        <f>VLOOKUP($D407,'R_E_P allocation'!$A$3:$T$984,'R_E_P allocation'!J$984,0)</f>
        <v>5070128.071472453</v>
      </c>
      <c r="N407" s="166">
        <f>VLOOKUP($D407,'R_E_P allocation'!$A$3:$T$984,'R_E_P allocation'!K$984,0)</f>
        <v>5912639.1416484369</v>
      </c>
      <c r="O407" s="166">
        <f>VLOOKUP($D407,'R_E_P allocation'!$A$3:$T$984,'R_E_P allocation'!L$984,0)</f>
        <v>5207565.6315235076</v>
      </c>
      <c r="P407" s="166">
        <f>VLOOKUP($D407,'R_E_P allocation'!$A$3:$T$984,'R_E_P allocation'!M$984,0)</f>
        <v>5661297.8503221935</v>
      </c>
      <c r="Q407" s="166">
        <f>VLOOKUP($D407,'R_E_P allocation'!$A$3:$T$984,'R_E_P allocation'!N$984,0)</f>
        <v>4610747.7337675598</v>
      </c>
      <c r="R407" s="166">
        <f>VLOOKUP($D407,'R_E_P allocation'!$A$3:$T$984,'R_E_P allocation'!O$984,0)</f>
        <v>4222910.2355412971</v>
      </c>
      <c r="S407" s="166">
        <f>VLOOKUP($D407,'R_E_P allocation'!$A$3:$T$984,'R_E_P allocation'!P$984,0)</f>
        <v>64953.367421388648</v>
      </c>
      <c r="T407" s="166">
        <f>VLOOKUP($D407,'R_E_P allocation'!$A$3:$T$984,'R_E_P allocation'!Q$984,0)</f>
        <v>104490.1997648426</v>
      </c>
      <c r="U407" s="166">
        <f>VLOOKUP($D407,'R_E_P allocation'!$A$3:$T$984,'R_E_P allocation'!R$984,0)</f>
        <v>128965.38169174267</v>
      </c>
      <c r="V407" s="166">
        <f>VLOOKUP($D407,'R_E_P allocation'!$A$3:$T$984,'R_E_P allocation'!S$984,0)</f>
        <v>-13178.944114484653</v>
      </c>
      <c r="W407" s="166">
        <f>VLOOKUP($D407,'R_E_P allocation'!$A$3:$T$984,'R_E_P allocation'!T$984,0)</f>
        <v>100724.78716070415</v>
      </c>
      <c r="X407" s="163">
        <v>110466</v>
      </c>
      <c r="Y407" s="162" t="s">
        <v>142</v>
      </c>
      <c r="Z407" s="162" t="s">
        <v>236</v>
      </c>
      <c r="AA407" s="162" t="s">
        <v>595</v>
      </c>
    </row>
    <row r="408" spans="1:27" ht="16.5" thickTop="1" thickBot="1">
      <c r="A408" s="161">
        <v>407</v>
      </c>
      <c r="B408" s="162" t="s">
        <v>7</v>
      </c>
      <c r="C408" s="163">
        <v>11</v>
      </c>
      <c r="D408" s="162" t="s">
        <v>236</v>
      </c>
      <c r="E408" s="162" t="str">
        <f>VLOOKUP(Table12[[#This Row],[BRANCH NAME]],'Branch Address-2'!$B$2:$D$981,2,0)</f>
        <v>Thana Road, Kotwali, Faridpur 7800</v>
      </c>
      <c r="F408" s="162" t="str">
        <f>VLOOKUP(Table12[[#This Row],[BRANCH NAME]],'Branch Address-2'!$B$2:$D$981,3,0)</f>
        <v>23.60157070627482, 89.833803761113</v>
      </c>
      <c r="G408" s="164">
        <f>VLOOKUP(FINAL_DATASET!$D408,'R_E_P allocation'!$A$3:$D$983,4,0)</f>
        <v>20589.8</v>
      </c>
      <c r="H408" s="165">
        <f>VLOOKUP(FINAL_DATASET!$D408,'R_E_P allocation'!$A$3:$E$983,5,0)</f>
        <v>5.6497660683267549E-4</v>
      </c>
      <c r="I408" s="166">
        <f>VLOOKUP(FINAL_DATASET!$D408,'R_E_P allocation'!$A$3:$F$983,6,0)</f>
        <v>11708759.682157699</v>
      </c>
      <c r="J408" s="166">
        <f>VLOOKUP(FINAL_DATASET!$D408,'R_E_P allocation'!$A$3:$G$983,7,0)</f>
        <v>9860778.8518821839</v>
      </c>
      <c r="K408" s="166">
        <f>VLOOKUP(FINAL_DATASET!$D408,'R_E_P allocation'!$A$3:$T$984,8,0)</f>
        <v>9755347.2989663091</v>
      </c>
      <c r="L408" s="166">
        <f>VLOOKUP(FINAL_DATASET!$D408,'R_E_P allocation'!$A$3:$T$984,9,0)</f>
        <v>8141658.8085038532</v>
      </c>
      <c r="M408" s="166">
        <f>VLOOKUP($D408,'R_E_P allocation'!$A$3:$T$984,'R_E_P allocation'!J$984,0)</f>
        <v>7886865.8889571503</v>
      </c>
      <c r="N408" s="166">
        <f>VLOOKUP($D408,'R_E_P allocation'!$A$3:$T$984,'R_E_P allocation'!K$984,0)</f>
        <v>9197438.664786458</v>
      </c>
      <c r="O408" s="166">
        <f>VLOOKUP($D408,'R_E_P allocation'!$A$3:$T$984,'R_E_P allocation'!L$984,0)</f>
        <v>8100657.6490365677</v>
      </c>
      <c r="P408" s="166">
        <f>VLOOKUP($D408,'R_E_P allocation'!$A$3:$T$984,'R_E_P allocation'!M$984,0)</f>
        <v>8806463.3227234129</v>
      </c>
      <c r="Q408" s="166">
        <f>VLOOKUP($D408,'R_E_P allocation'!$A$3:$T$984,'R_E_P allocation'!N$984,0)</f>
        <v>7172274.2525273161</v>
      </c>
      <c r="R408" s="166">
        <f>VLOOKUP($D408,'R_E_P allocation'!$A$3:$T$984,'R_E_P allocation'!O$984,0)</f>
        <v>6568971.4775086846</v>
      </c>
      <c r="S408" s="166">
        <f>VLOOKUP($D408,'R_E_P allocation'!$A$3:$T$984,'R_E_P allocation'!P$984,0)</f>
        <v>101038.57154438236</v>
      </c>
      <c r="T408" s="166">
        <f>VLOOKUP($D408,'R_E_P allocation'!$A$3:$T$984,'R_E_P allocation'!Q$984,0)</f>
        <v>162540.31074531074</v>
      </c>
      <c r="U408" s="166">
        <f>VLOOKUP($D408,'R_E_P allocation'!$A$3:$T$984,'R_E_P allocation'!R$984,0)</f>
        <v>200612.81596493308</v>
      </c>
      <c r="V408" s="166">
        <f>VLOOKUP($D408,'R_E_P allocation'!$A$3:$T$984,'R_E_P allocation'!S$984,0)</f>
        <v>-20500.579733642797</v>
      </c>
      <c r="W408" s="166">
        <f>VLOOKUP($D408,'R_E_P allocation'!$A$3:$T$984,'R_E_P allocation'!T$984,0)</f>
        <v>156683.00224998425</v>
      </c>
      <c r="X408" s="163">
        <v>110467</v>
      </c>
      <c r="Y408" s="162" t="s">
        <v>142</v>
      </c>
      <c r="Z408" s="162" t="s">
        <v>236</v>
      </c>
      <c r="AA408" s="162" t="s">
        <v>595</v>
      </c>
    </row>
    <row r="409" spans="1:27" ht="16.5" thickTop="1" thickBot="1">
      <c r="A409" s="161">
        <v>408</v>
      </c>
      <c r="B409" s="162" t="s">
        <v>7</v>
      </c>
      <c r="C409" s="163">
        <v>11</v>
      </c>
      <c r="D409" s="162" t="s">
        <v>602</v>
      </c>
      <c r="E409" s="162" t="str">
        <f>VLOOKUP(Table12[[#This Row],[BRANCH NAME]],'Branch Address-2'!$B$2:$D$981,2,0)</f>
        <v>Bhanga Bazar, Faridpur 7830</v>
      </c>
      <c r="F409" s="162" t="str">
        <f>VLOOKUP(Table12[[#This Row],[BRANCH NAME]],'Branch Address-2'!$B$2:$D$981,3,0)</f>
        <v>23.599034014021086, 89.82805310434847</v>
      </c>
      <c r="G409" s="164">
        <f>VLOOKUP(FINAL_DATASET!$D409,'R_E_P allocation'!$A$3:$D$983,4,0)</f>
        <v>90661.2</v>
      </c>
      <c r="H409" s="165">
        <f>VLOOKUP(FINAL_DATASET!$D409,'R_E_P allocation'!$A$3:$E$983,5,0)</f>
        <v>2.4877102811770176E-3</v>
      </c>
      <c r="I409" s="166">
        <f>VLOOKUP(FINAL_DATASET!$D409,'R_E_P allocation'!$A$3:$F$983,6,0)</f>
        <v>51556120.180673711</v>
      </c>
      <c r="J409" s="166">
        <f>VLOOKUP(FINAL_DATASET!$D409,'R_E_P allocation'!$A$3:$G$983,7,0)</f>
        <v>43419073.69893156</v>
      </c>
      <c r="K409" s="166">
        <f>VLOOKUP(FINAL_DATASET!$D409,'R_E_P allocation'!$A$3:$T$984,8,0)</f>
        <v>42954836.498705387</v>
      </c>
      <c r="L409" s="166">
        <f>VLOOKUP(FINAL_DATASET!$D409,'R_E_P allocation'!$A$3:$T$984,9,0)</f>
        <v>35849428.239688076</v>
      </c>
      <c r="M409" s="166">
        <f>VLOOKUP($D409,'R_E_P allocation'!$A$3:$T$984,'R_E_P allocation'!J$984,0)</f>
        <v>34727521.672474816</v>
      </c>
      <c r="N409" s="166">
        <f>VLOOKUP($D409,'R_E_P allocation'!$A$3:$T$984,'R_E_P allocation'!K$984,0)</f>
        <v>40498247.980841875</v>
      </c>
      <c r="O409" s="166">
        <f>VLOOKUP($D409,'R_E_P allocation'!$A$3:$T$984,'R_E_P allocation'!L$984,0)</f>
        <v>35668891.550711229</v>
      </c>
      <c r="P409" s="166">
        <f>VLOOKUP($D409,'R_E_P allocation'!$A$3:$T$984,'R_E_P allocation'!M$984,0)</f>
        <v>38776701.696669802</v>
      </c>
      <c r="Q409" s="166">
        <f>VLOOKUP($D409,'R_E_P allocation'!$A$3:$T$984,'R_E_P allocation'!N$984,0)</f>
        <v>31581025.093164064</v>
      </c>
      <c r="R409" s="166">
        <f>VLOOKUP($D409,'R_E_P allocation'!$A$3:$T$984,'R_E_P allocation'!O$984,0)</f>
        <v>28924556.669647608</v>
      </c>
      <c r="S409" s="166">
        <f>VLOOKUP($D409,'R_E_P allocation'!$A$3:$T$984,'R_E_P allocation'!P$984,0)</f>
        <v>444893.9835500858</v>
      </c>
      <c r="T409" s="166">
        <f>VLOOKUP($D409,'R_E_P allocation'!$A$3:$T$984,'R_E_P allocation'!Q$984,0)</f>
        <v>715699.01701535541</v>
      </c>
      <c r="U409" s="166">
        <f>VLOOKUP($D409,'R_E_P allocation'!$A$3:$T$984,'R_E_P allocation'!R$984,0)</f>
        <v>883340.2282081414</v>
      </c>
      <c r="V409" s="166">
        <f>VLOOKUP($D409,'R_E_P allocation'!$A$3:$T$984,'R_E_P allocation'!S$984,0)</f>
        <v>-90268.344488423201</v>
      </c>
      <c r="W409" s="166">
        <f>VLOOKUP($D409,'R_E_P allocation'!$A$3:$T$984,'R_E_P allocation'!T$984,0)</f>
        <v>689908.06144723459</v>
      </c>
      <c r="X409" s="163">
        <v>110468</v>
      </c>
      <c r="Y409" s="162" t="s">
        <v>142</v>
      </c>
      <c r="Z409" s="162" t="s">
        <v>236</v>
      </c>
      <c r="AA409" s="162" t="s">
        <v>596</v>
      </c>
    </row>
    <row r="410" spans="1:27" ht="16.5" thickTop="1" thickBot="1">
      <c r="A410" s="161">
        <v>409</v>
      </c>
      <c r="B410" s="162" t="s">
        <v>7</v>
      </c>
      <c r="C410" s="163">
        <v>11</v>
      </c>
      <c r="D410" s="162" t="s">
        <v>603</v>
      </c>
      <c r="E410" s="162" t="str">
        <f>VLOOKUP(Table12[[#This Row],[BRANCH NAME]],'Branch Address-2'!$B$2:$D$981,2,0)</f>
        <v>Nagarkanda, Faridpur 7731</v>
      </c>
      <c r="F410" s="162" t="str">
        <f>VLOOKUP(Table12[[#This Row],[BRANCH NAME]],'Branch Address-2'!$B$2:$D$981,3,0)</f>
        <v>23.603220756526476, 89.83414688384876</v>
      </c>
      <c r="G410" s="164">
        <f>VLOOKUP(FINAL_DATASET!$D410,'R_E_P allocation'!$A$3:$D$983,4,0)</f>
        <v>197898</v>
      </c>
      <c r="H410" s="165">
        <f>VLOOKUP(FINAL_DATASET!$D410,'R_E_P allocation'!$A$3:$E$983,5,0)</f>
        <v>5.4302489843987226E-3</v>
      </c>
      <c r="I410" s="166">
        <f>VLOOKUP(FINAL_DATASET!$D410,'R_E_P allocation'!$A$3:$F$983,6,0)</f>
        <v>112538253.09520464</v>
      </c>
      <c r="J410" s="166">
        <f>VLOOKUP(FINAL_DATASET!$D410,'R_E_P allocation'!$A$3:$G$983,7,0)</f>
        <v>94776462.774275646</v>
      </c>
      <c r="K410" s="166">
        <f>VLOOKUP(FINAL_DATASET!$D410,'R_E_P allocation'!$A$3:$T$984,8,0)</f>
        <v>93763111.820942149</v>
      </c>
      <c r="L410" s="166">
        <f>VLOOKUP(FINAL_DATASET!$D410,'R_E_P allocation'!$A$3:$T$984,9,0)</f>
        <v>78253212.507420942</v>
      </c>
      <c r="M410" s="166">
        <f>VLOOKUP($D410,'R_E_P allocation'!$A$3:$T$984,'R_E_P allocation'!J$984,0)</f>
        <v>75804281.036864951</v>
      </c>
      <c r="N410" s="166">
        <f>VLOOKUP($D410,'R_E_P allocation'!$A$3:$T$984,'R_E_P allocation'!K$984,0)</f>
        <v>88400796.359552324</v>
      </c>
      <c r="O410" s="166">
        <f>VLOOKUP($D410,'R_E_P allocation'!$A$3:$T$984,'R_E_P allocation'!L$984,0)</f>
        <v>77859131.581124574</v>
      </c>
      <c r="P410" s="166">
        <f>VLOOKUP($D410,'R_E_P allocation'!$A$3:$T$984,'R_E_P allocation'!M$984,0)</f>
        <v>84642953.240940571</v>
      </c>
      <c r="Q410" s="166">
        <f>VLOOKUP($D410,'R_E_P allocation'!$A$3:$T$984,'R_E_P allocation'!N$984,0)</f>
        <v>68936013.464271188</v>
      </c>
      <c r="R410" s="166">
        <f>VLOOKUP($D410,'R_E_P allocation'!$A$3:$T$984,'R_E_P allocation'!O$984,0)</f>
        <v>63137394.120196104</v>
      </c>
      <c r="S410" s="166">
        <f>VLOOKUP($D410,'R_E_P allocation'!$A$3:$T$984,'R_E_P allocation'!P$984,0)</f>
        <v>971127.99694461236</v>
      </c>
      <c r="T410" s="166">
        <f>VLOOKUP($D410,'R_E_P allocation'!$A$3:$T$984,'R_E_P allocation'!Q$984,0)</f>
        <v>1562249.3863891589</v>
      </c>
      <c r="U410" s="166">
        <f>VLOOKUP($D410,'R_E_P allocation'!$A$3:$T$984,'R_E_P allocation'!R$984,0)</f>
        <v>1928181.675092926</v>
      </c>
      <c r="V410" s="166">
        <f>VLOOKUP($D410,'R_E_P allocation'!$A$3:$T$984,'R_E_P allocation'!S$984,0)</f>
        <v>-197040.4631481822</v>
      </c>
      <c r="W410" s="166">
        <f>VLOOKUP($D410,'R_E_P allocation'!$A$3:$T$984,'R_E_P allocation'!T$984,0)</f>
        <v>1505952.1112039641</v>
      </c>
      <c r="X410" s="163">
        <v>110469</v>
      </c>
      <c r="Y410" s="162" t="s">
        <v>142</v>
      </c>
      <c r="Z410" s="162" t="s">
        <v>236</v>
      </c>
      <c r="AA410" s="162" t="s">
        <v>603</v>
      </c>
    </row>
    <row r="411" spans="1:27" ht="16.5" thickTop="1" thickBot="1">
      <c r="A411" s="161">
        <v>410</v>
      </c>
      <c r="B411" s="162" t="s">
        <v>7</v>
      </c>
      <c r="C411" s="163">
        <v>11</v>
      </c>
      <c r="D411" s="162" t="s">
        <v>604</v>
      </c>
      <c r="E411" s="162" t="str">
        <f>VLOOKUP(Table12[[#This Row],[BRANCH NAME]],'Branch Address-2'!$B$2:$D$981,2,0)</f>
        <v>Sadarpur, Faridpur 7820</v>
      </c>
      <c r="F411" s="162" t="str">
        <f>VLOOKUP(Table12[[#This Row],[BRANCH NAME]],'Branch Address-2'!$B$2:$D$981,3,0)</f>
        <v>23.531949442900174, 90.02296680821578</v>
      </c>
      <c r="G411" s="164">
        <f>VLOOKUP(FINAL_DATASET!$D411,'R_E_P allocation'!$A$3:$D$983,4,0)</f>
        <v>186254</v>
      </c>
      <c r="H411" s="165">
        <f>VLOOKUP(FINAL_DATASET!$D411,'R_E_P allocation'!$A$3:$E$983,5,0)</f>
        <v>5.1107418687414714E-3</v>
      </c>
      <c r="I411" s="166">
        <f>VLOOKUP(FINAL_DATASET!$D411,'R_E_P allocation'!$A$3:$F$983,6,0)</f>
        <v>105916683.30146967</v>
      </c>
      <c r="J411" s="166">
        <f>VLOOKUP(FINAL_DATASET!$D411,'R_E_P allocation'!$A$3:$G$983,7,0)</f>
        <v>89199968.153088644</v>
      </c>
      <c r="K411" s="166">
        <f>VLOOKUP(FINAL_DATASET!$D411,'R_E_P allocation'!$A$3:$T$984,8,0)</f>
        <v>88246241.139868811</v>
      </c>
      <c r="L411" s="166">
        <f>VLOOKUP(FINAL_DATASET!$D411,'R_E_P allocation'!$A$3:$T$984,9,0)</f>
        <v>73648919.35419853</v>
      </c>
      <c r="M411" s="166">
        <f>VLOOKUP($D411,'R_E_P allocation'!$A$3:$T$984,'R_E_P allocation'!J$984,0)</f>
        <v>71344079.07225059</v>
      </c>
      <c r="N411" s="166">
        <f>VLOOKUP($D411,'R_E_P allocation'!$A$3:$T$984,'R_E_P allocation'!K$984,0)</f>
        <v>83199435.694913834</v>
      </c>
      <c r="O411" s="166">
        <f>VLOOKUP($D411,'R_E_P allocation'!$A$3:$T$984,'R_E_P allocation'!L$984,0)</f>
        <v>73278025.515724137</v>
      </c>
      <c r="P411" s="166">
        <f>VLOOKUP($D411,'R_E_P allocation'!$A$3:$T$984,'R_E_P allocation'!M$984,0)</f>
        <v>79662698.020890281</v>
      </c>
      <c r="Q411" s="166">
        <f>VLOOKUP($D411,'R_E_P allocation'!$A$3:$T$984,'R_E_P allocation'!N$984,0)</f>
        <v>64879929.315982804</v>
      </c>
      <c r="R411" s="166">
        <f>VLOOKUP($D411,'R_E_P allocation'!$A$3:$T$984,'R_E_P allocation'!O$984,0)</f>
        <v>59422491.40700262</v>
      </c>
      <c r="S411" s="166">
        <f>VLOOKUP($D411,'R_E_P allocation'!$A$3:$T$984,'R_E_P allocation'!P$984,0)</f>
        <v>913988.38766901044</v>
      </c>
      <c r="T411" s="166">
        <f>VLOOKUP($D411,'R_E_P allocation'!$A$3:$T$984,'R_E_P allocation'!Q$984,0)</f>
        <v>1470329.145380582</v>
      </c>
      <c r="U411" s="166">
        <f>VLOOKUP($D411,'R_E_P allocation'!$A$3:$T$984,'R_E_P allocation'!R$984,0)</f>
        <v>1814730.5668210788</v>
      </c>
      <c r="V411" s="166">
        <f>VLOOKUP($D411,'R_E_P allocation'!$A$3:$T$984,'R_E_P allocation'!S$984,0)</f>
        <v>-185446.91923719051</v>
      </c>
      <c r="W411" s="166">
        <f>VLOOKUP($D411,'R_E_P allocation'!$A$3:$T$984,'R_E_P allocation'!T$984,0)</f>
        <v>1417344.3113128133</v>
      </c>
      <c r="X411" s="163">
        <v>110470</v>
      </c>
      <c r="Y411" s="162" t="s">
        <v>142</v>
      </c>
      <c r="Z411" s="162" t="s">
        <v>236</v>
      </c>
      <c r="AA411" s="162" t="s">
        <v>604</v>
      </c>
    </row>
    <row r="412" spans="1:27" ht="16.5" thickTop="1" thickBot="1">
      <c r="A412" s="161">
        <v>411</v>
      </c>
      <c r="B412" s="162" t="s">
        <v>7</v>
      </c>
      <c r="C412" s="163">
        <v>11</v>
      </c>
      <c r="D412" s="162" t="s">
        <v>605</v>
      </c>
      <c r="E412" s="162" t="str">
        <f>VLOOKUP(Table12[[#This Row],[BRANCH NAME]],'Branch Address-2'!$B$2:$D$981,2,0)</f>
        <v>Shariatullah Market, Kotwali, Faridpur</v>
      </c>
      <c r="F412" s="162" t="str">
        <f>VLOOKUP(Table12[[#This Row],[BRANCH NAME]],'Branch Address-2'!$B$2:$D$981,3,0)</f>
        <v>23.601396175523966, 89.83081338137761</v>
      </c>
      <c r="G412" s="164">
        <f>VLOOKUP(FINAL_DATASET!$D412,'R_E_P allocation'!$A$3:$D$983,4,0)</f>
        <v>14707</v>
      </c>
      <c r="H412" s="165">
        <f>VLOOKUP(FINAL_DATASET!$D412,'R_E_P allocation'!$A$3:$E$983,5,0)</f>
        <v>4.0355471916619679E-4</v>
      </c>
      <c r="I412" s="166">
        <f>VLOOKUP(FINAL_DATASET!$D412,'R_E_P allocation'!$A$3:$F$983,6,0)</f>
        <v>8363399.7729697851</v>
      </c>
      <c r="J412" s="166">
        <f>VLOOKUP(FINAL_DATASET!$D412,'R_E_P allocation'!$A$3:$G$983,7,0)</f>
        <v>7043413.4656301318</v>
      </c>
      <c r="K412" s="166">
        <f>VLOOKUP(FINAL_DATASET!$D412,'R_E_P allocation'!$A$3:$T$984,8,0)</f>
        <v>6968105.2135473629</v>
      </c>
      <c r="L412" s="166">
        <f>VLOOKUP(FINAL_DATASET!$D412,'R_E_P allocation'!$A$3:$T$984,9,0)</f>
        <v>5815470.5775027527</v>
      </c>
      <c r="M412" s="166">
        <f>VLOOKUP($D412,'R_E_P allocation'!$A$3:$T$984,'R_E_P allocation'!J$984,0)</f>
        <v>5633475.6349693928</v>
      </c>
      <c r="N412" s="166">
        <f>VLOOKUP($D412,'R_E_P allocation'!$A$3:$T$984,'R_E_P allocation'!K$984,0)</f>
        <v>6569599.0462760413</v>
      </c>
      <c r="O412" s="166">
        <f>VLOOKUP($D412,'R_E_P allocation'!$A$3:$T$984,'R_E_P allocation'!L$984,0)</f>
        <v>5786184.03502612</v>
      </c>
      <c r="P412" s="166">
        <f>VLOOKUP($D412,'R_E_P allocation'!$A$3:$T$984,'R_E_P allocation'!M$984,0)</f>
        <v>6290330.9448024379</v>
      </c>
      <c r="Q412" s="166">
        <f>VLOOKUP($D412,'R_E_P allocation'!$A$3:$T$984,'R_E_P allocation'!N$984,0)</f>
        <v>5123053.0375195118</v>
      </c>
      <c r="R412" s="166">
        <f>VLOOKUP($D412,'R_E_P allocation'!$A$3:$T$984,'R_E_P allocation'!O$984,0)</f>
        <v>4692122.483934775</v>
      </c>
      <c r="S412" s="166">
        <f>VLOOKUP($D412,'R_E_P allocation'!$A$3:$T$984,'R_E_P allocation'!P$984,0)</f>
        <v>72170.40824598739</v>
      </c>
      <c r="T412" s="166">
        <f>VLOOKUP($D412,'R_E_P allocation'!$A$3:$T$984,'R_E_P allocation'!Q$984,0)</f>
        <v>116100.22196093624</v>
      </c>
      <c r="U412" s="166">
        <f>VLOOKUP($D412,'R_E_P allocation'!$A$3:$T$984,'R_E_P allocation'!R$984,0)</f>
        <v>143294.86854638078</v>
      </c>
      <c r="V412" s="166">
        <f>VLOOKUP($D412,'R_E_P allocation'!$A$3:$T$984,'R_E_P allocation'!S$984,0)</f>
        <v>-14643.271238316283</v>
      </c>
      <c r="W412" s="166">
        <f>VLOOKUP($D412,'R_E_P allocation'!$A$3:$T$984,'R_E_P allocation'!T$984,0)</f>
        <v>111916.43017856017</v>
      </c>
      <c r="X412" s="163">
        <v>110471</v>
      </c>
      <c r="Y412" s="162" t="s">
        <v>142</v>
      </c>
      <c r="Z412" s="162" t="s">
        <v>236</v>
      </c>
      <c r="AA412" s="162" t="s">
        <v>595</v>
      </c>
    </row>
    <row r="413" spans="1:27" ht="16.5" thickTop="1" thickBot="1">
      <c r="A413" s="161">
        <v>412</v>
      </c>
      <c r="B413" s="162" t="s">
        <v>7</v>
      </c>
      <c r="C413" s="163">
        <v>11</v>
      </c>
      <c r="D413" s="162" t="s">
        <v>606</v>
      </c>
      <c r="E413" s="162" t="str">
        <f>VLOOKUP(Table12[[#This Row],[BRANCH NAME]],'Branch Address-2'!$B$2:$D$981,2,0)</f>
        <v>Boalmari, Faridpur 7860</v>
      </c>
      <c r="F413" s="162" t="str">
        <f>VLOOKUP(Table12[[#This Row],[BRANCH NAME]],'Branch Address-2'!$B$2:$D$981,3,0)</f>
        <v>23.386954437558433, 89.68027695253694</v>
      </c>
      <c r="G413" s="164">
        <f>VLOOKUP(FINAL_DATASET!$D413,'R_E_P allocation'!$A$3:$D$983,4,0)</f>
        <v>256658</v>
      </c>
      <c r="H413" s="165">
        <f>VLOOKUP(FINAL_DATASET!$D413,'R_E_P allocation'!$A$3:$E$983,5,0)</f>
        <v>7.0426019658501211E-3</v>
      </c>
      <c r="I413" s="166">
        <f>VLOOKUP(FINAL_DATASET!$D413,'R_E_P allocation'!$A$3:$F$983,6,0)</f>
        <v>145953182.76540962</v>
      </c>
      <c r="J413" s="166">
        <f>VLOOKUP(FINAL_DATASET!$D413,'R_E_P allocation'!$A$3:$G$983,7,0)</f>
        <v>122917550.36796752</v>
      </c>
      <c r="K413" s="166">
        <f>VLOOKUP(FINAL_DATASET!$D413,'R_E_P allocation'!$A$3:$T$984,8,0)</f>
        <v>121603314.60519746</v>
      </c>
      <c r="L413" s="166">
        <f>VLOOKUP(FINAL_DATASET!$D413,'R_E_P allocation'!$A$3:$T$984,9,0)</f>
        <v>101488206.12502219</v>
      </c>
      <c r="M413" s="166">
        <f>VLOOKUP($D413,'R_E_P allocation'!$A$3:$T$984,'R_E_P allocation'!J$984,0)</f>
        <v>98312136.364994511</v>
      </c>
      <c r="N413" s="166">
        <f>VLOOKUP($D413,'R_E_P allocation'!$A$3:$T$984,'R_E_P allocation'!K$984,0)</f>
        <v>114648817.02720584</v>
      </c>
      <c r="O413" s="166">
        <f>VLOOKUP($D413,'R_E_P allocation'!$A$3:$T$984,'R_E_P allocation'!L$984,0)</f>
        <v>100977114.4395005</v>
      </c>
      <c r="P413" s="166">
        <f>VLOOKUP($D413,'R_E_P allocation'!$A$3:$T$984,'R_E_P allocation'!M$984,0)</f>
        <v>109775192.74026681</v>
      </c>
      <c r="Q413" s="166">
        <f>VLOOKUP($D413,'R_E_P allocation'!$A$3:$T$984,'R_E_P allocation'!N$984,0)</f>
        <v>89404538.417330712</v>
      </c>
      <c r="R413" s="166">
        <f>VLOOKUP($D413,'R_E_P allocation'!$A$3:$T$984,'R_E_P allocation'!O$984,0)</f>
        <v>81884189.330368623</v>
      </c>
      <c r="S413" s="166">
        <f>VLOOKUP($D413,'R_E_P allocation'!$A$3:$T$984,'R_E_P allocation'!P$984,0)</f>
        <v>1259475.9393213186</v>
      </c>
      <c r="T413" s="166">
        <f>VLOOKUP($D413,'R_E_P allocation'!$A$3:$T$984,'R_E_P allocation'!Q$984,0)</f>
        <v>2026113.4676038602</v>
      </c>
      <c r="U413" s="166">
        <f>VLOOKUP($D413,'R_E_P allocation'!$A$3:$T$984,'R_E_P allocation'!R$984,0)</f>
        <v>2500698.6041597193</v>
      </c>
      <c r="V413" s="166">
        <f>VLOOKUP($D413,'R_E_P allocation'!$A$3:$T$984,'R_E_P allocation'!S$984,0)</f>
        <v>-255545.84276084724</v>
      </c>
      <c r="W413" s="166">
        <f>VLOOKUP($D413,'R_E_P allocation'!$A$3:$T$984,'R_E_P allocation'!T$984,0)</f>
        <v>1953100.3696721897</v>
      </c>
      <c r="X413" s="163">
        <v>110472</v>
      </c>
      <c r="Y413" s="162" t="s">
        <v>142</v>
      </c>
      <c r="Z413" s="162" t="s">
        <v>236</v>
      </c>
      <c r="AA413" s="162" t="s">
        <v>606</v>
      </c>
    </row>
    <row r="414" spans="1:27" ht="16.5" thickTop="1" thickBot="1">
      <c r="A414" s="161">
        <v>413</v>
      </c>
      <c r="B414" s="162" t="s">
        <v>7</v>
      </c>
      <c r="C414" s="163">
        <v>11</v>
      </c>
      <c r="D414" s="162" t="s">
        <v>607</v>
      </c>
      <c r="E414" s="162" t="str">
        <f>VLOOKUP(Table12[[#This Row],[BRANCH NAME]],'Branch Address-2'!$B$2:$D$981,2,0)</f>
        <v>Khan Bhaban, Sadar Road, Muladi, Barisal</v>
      </c>
      <c r="F414" s="162" t="str">
        <f>VLOOKUP(Table12[[#This Row],[BRANCH NAME]],'Branch Address-2'!$B$2:$D$981,3,0)</f>
        <v>22.70599011011599, 90.36459474278226</v>
      </c>
      <c r="G414" s="164">
        <f>VLOOKUP(FINAL_DATASET!$D414,'R_E_P allocation'!$A$3:$D$983,4,0)</f>
        <v>174775</v>
      </c>
      <c r="H414" s="165">
        <f>VLOOKUP(FINAL_DATASET!$D414,'R_E_P allocation'!$A$3:$E$983,5,0)</f>
        <v>2.2492836596197639E-2</v>
      </c>
      <c r="I414" s="166">
        <f>VLOOKUP(FINAL_DATASET!$D414,'R_E_P allocation'!$A$3:$F$983,6,0)</f>
        <v>113784374.77794051</v>
      </c>
      <c r="J414" s="166">
        <f>VLOOKUP(FINAL_DATASET!$D414,'R_E_P allocation'!$A$3:$G$983,7,0)</f>
        <v>95825910.424543709</v>
      </c>
      <c r="K414" s="166">
        <f>VLOOKUP(FINAL_DATASET!$D414,'R_E_P allocation'!$A$3:$T$984,8,0)</f>
        <v>94801338.765712827</v>
      </c>
      <c r="L414" s="166">
        <f>VLOOKUP(FINAL_DATASET!$D414,'R_E_P allocation'!$A$3:$T$984,9,0)</f>
        <v>79119700.320829079</v>
      </c>
      <c r="M414" s="166">
        <f>VLOOKUP($D414,'R_E_P allocation'!$A$3:$T$984,'R_E_P allocation'!J$984,0)</f>
        <v>76643652.145321116</v>
      </c>
      <c r="N414" s="166">
        <f>VLOOKUP($D414,'R_E_P allocation'!$A$3:$T$984,'R_E_P allocation'!K$984,0)</f>
        <v>89379647.071066082</v>
      </c>
      <c r="O414" s="166">
        <f>VLOOKUP($D414,'R_E_P allocation'!$A$3:$T$984,'R_E_P allocation'!L$984,0)</f>
        <v>78721255.786839291</v>
      </c>
      <c r="P414" s="166">
        <f>VLOOKUP($D414,'R_E_P allocation'!$A$3:$T$984,'R_E_P allocation'!M$984,0)</f>
        <v>85580193.836234912</v>
      </c>
      <c r="Q414" s="166">
        <f>VLOOKUP($D414,'R_E_P allocation'!$A$3:$T$984,'R_E_P allocation'!N$984,0)</f>
        <v>69699333.124356255</v>
      </c>
      <c r="R414" s="166">
        <f>VLOOKUP($D414,'R_E_P allocation'!$A$3:$T$984,'R_E_P allocation'!O$984,0)</f>
        <v>63836506.409935109</v>
      </c>
      <c r="S414" s="166">
        <f>VLOOKUP($D414,'R_E_P allocation'!$A$3:$T$984,'R_E_P allocation'!P$984,0)</f>
        <v>981881.17304626014</v>
      </c>
      <c r="T414" s="166">
        <f>VLOOKUP($D414,'R_E_P allocation'!$A$3:$T$984,'R_E_P allocation'!Q$984,0)</f>
        <v>1579547.9740309401</v>
      </c>
      <c r="U414" s="166">
        <f>VLOOKUP($D414,'R_E_P allocation'!$A$3:$T$984,'R_E_P allocation'!R$984,0)</f>
        <v>1949532.1841643136</v>
      </c>
      <c r="V414" s="166">
        <f>VLOOKUP($D414,'R_E_P allocation'!$A$3:$T$984,'R_E_P allocation'!S$984,0)</f>
        <v>-199222.26699489335</v>
      </c>
      <c r="W414" s="166">
        <f>VLOOKUP($D414,'R_E_P allocation'!$A$3:$T$984,'R_E_P allocation'!T$984,0)</f>
        <v>1522627.3263181134</v>
      </c>
      <c r="X414" s="163">
        <v>110473</v>
      </c>
      <c r="Y414" s="162" t="s">
        <v>581</v>
      </c>
      <c r="Z414" s="162" t="s">
        <v>581</v>
      </c>
      <c r="AA414" s="162" t="s">
        <v>607</v>
      </c>
    </row>
    <row r="415" spans="1:27" ht="16.5" thickTop="1" thickBot="1">
      <c r="A415" s="161">
        <v>414</v>
      </c>
      <c r="B415" s="162" t="s">
        <v>7</v>
      </c>
      <c r="C415" s="163">
        <v>11</v>
      </c>
      <c r="D415" s="162" t="s">
        <v>608</v>
      </c>
      <c r="E415" s="162" t="str">
        <f>VLOOKUP(Table12[[#This Row],[BRANCH NAME]],'Branch Address-2'!$B$2:$D$981,2,0)</f>
        <v>Sadar Road, Daulatkhan, Bhola 8310</v>
      </c>
      <c r="F415" s="162" t="str">
        <f>VLOOKUP(Table12[[#This Row],[BRANCH NAME]],'Branch Address-2'!$B$2:$D$981,3,0)</f>
        <v>22.709786075069314, 90.37127352890639</v>
      </c>
      <c r="G415" s="164">
        <f>VLOOKUP(FINAL_DATASET!$D415,'R_E_P allocation'!$A$3:$D$983,4,0)</f>
        <v>67426.8</v>
      </c>
      <c r="H415" s="165">
        <f>VLOOKUP(FINAL_DATASET!$D415,'R_E_P allocation'!$A$3:$E$983,5,0)</f>
        <v>8.6775568279473542E-3</v>
      </c>
      <c r="I415" s="166">
        <f>VLOOKUP(FINAL_DATASET!$D415,'R_E_P allocation'!$A$3:$F$983,6,0)</f>
        <v>43897103.597638331</v>
      </c>
      <c r="J415" s="166">
        <f>VLOOKUP(FINAL_DATASET!$D415,'R_E_P allocation'!$A$3:$G$983,7,0)</f>
        <v>36968871.38900657</v>
      </c>
      <c r="K415" s="166">
        <f>VLOOKUP(FINAL_DATASET!$D415,'R_E_P allocation'!$A$3:$T$984,8,0)</f>
        <v>36573599.820843741</v>
      </c>
      <c r="L415" s="166">
        <f>VLOOKUP(FINAL_DATASET!$D415,'R_E_P allocation'!$A$3:$T$984,9,0)</f>
        <v>30523748.87479604</v>
      </c>
      <c r="M415" s="166">
        <f>VLOOKUP($D415,'R_E_P allocation'!$A$3:$T$984,'R_E_P allocation'!J$984,0)</f>
        <v>29568509.251735874</v>
      </c>
      <c r="N415" s="166">
        <f>VLOOKUP($D415,'R_E_P allocation'!$A$3:$T$984,'R_E_P allocation'!K$984,0)</f>
        <v>34481954.439315453</v>
      </c>
      <c r="O415" s="166">
        <f>VLOOKUP($D415,'R_E_P allocation'!$A$3:$T$984,'R_E_P allocation'!L$984,0)</f>
        <v>30370032.153843828</v>
      </c>
      <c r="P415" s="166">
        <f>VLOOKUP($D415,'R_E_P allocation'!$A$3:$T$984,'R_E_P allocation'!M$984,0)</f>
        <v>33016155.707378305</v>
      </c>
      <c r="Q415" s="166">
        <f>VLOOKUP($D415,'R_E_P allocation'!$A$3:$T$984,'R_E_P allocation'!N$984,0)</f>
        <v>26889446.400854494</v>
      </c>
      <c r="R415" s="166">
        <f>VLOOKUP($D415,'R_E_P allocation'!$A$3:$T$984,'R_E_P allocation'!O$984,0)</f>
        <v>24627614.649700545</v>
      </c>
      <c r="S415" s="166">
        <f>VLOOKUP($D415,'R_E_P allocation'!$A$3:$T$984,'R_E_P allocation'!P$984,0)</f>
        <v>378801.91948937532</v>
      </c>
      <c r="T415" s="166">
        <f>VLOOKUP($D415,'R_E_P allocation'!$A$3:$T$984,'R_E_P allocation'!Q$984,0)</f>
        <v>609377.00091769069</v>
      </c>
      <c r="U415" s="166">
        <f>VLOOKUP($D415,'R_E_P allocation'!$A$3:$T$984,'R_E_P allocation'!R$984,0)</f>
        <v>752113.95608760021</v>
      </c>
      <c r="V415" s="166">
        <f>VLOOKUP($D415,'R_E_P allocation'!$A$3:$T$984,'R_E_P allocation'!S$984,0)</f>
        <v>-76858.360476105125</v>
      </c>
      <c r="W415" s="166">
        <f>VLOOKUP($D415,'R_E_P allocation'!$A$3:$T$984,'R_E_P allocation'!T$984,0)</f>
        <v>587417.46935308923</v>
      </c>
      <c r="X415" s="163">
        <v>110474</v>
      </c>
      <c r="Y415" s="162" t="s">
        <v>581</v>
      </c>
      <c r="Z415" s="162" t="s">
        <v>609</v>
      </c>
      <c r="AA415" s="162" t="s">
        <v>610</v>
      </c>
    </row>
    <row r="416" spans="1:27" ht="16.5" thickTop="1" thickBot="1">
      <c r="A416" s="161">
        <v>415</v>
      </c>
      <c r="B416" s="162" t="s">
        <v>7</v>
      </c>
      <c r="C416" s="163">
        <v>11</v>
      </c>
      <c r="D416" s="162" t="s">
        <v>611</v>
      </c>
      <c r="E416" s="162" t="str">
        <f>VLOOKUP(Table12[[#This Row],[BRANCH NAME]],'Branch Address-2'!$B$2:$D$981,2,0)</f>
        <v>Ranirhat Bazar, Bakerganj, Barisal</v>
      </c>
      <c r="F416" s="162" t="str">
        <f>VLOOKUP(Table12[[#This Row],[BRANCH NAME]],'Branch Address-2'!$B$2:$D$981,3,0)</f>
        <v>22.629837910546836, 90.37569396786662</v>
      </c>
      <c r="G416" s="164">
        <f>VLOOKUP(FINAL_DATASET!$D416,'R_E_P allocation'!$A$3:$D$983,4,0)</f>
        <v>313845</v>
      </c>
      <c r="H416" s="165">
        <f>VLOOKUP(FINAL_DATASET!$D416,'R_E_P allocation'!$A$3:$E$983,5,0)</f>
        <v>4.0390583902352437E-2</v>
      </c>
      <c r="I416" s="166">
        <f>VLOOKUP(FINAL_DATASET!$D416,'R_E_P allocation'!$A$3:$F$983,6,0)</f>
        <v>204323599.49754104</v>
      </c>
      <c r="J416" s="166">
        <f>VLOOKUP(FINAL_DATASET!$D416,'R_E_P allocation'!$A$3:$G$983,7,0)</f>
        <v>172075427.59085062</v>
      </c>
      <c r="K416" s="166">
        <f>VLOOKUP(FINAL_DATASET!$D416,'R_E_P allocation'!$A$3:$T$984,8,0)</f>
        <v>170235595.27921692</v>
      </c>
      <c r="L416" s="166">
        <f>VLOOKUP(FINAL_DATASET!$D416,'R_E_P allocation'!$A$3:$T$984,9,0)</f>
        <v>142075939.62060133</v>
      </c>
      <c r="M416" s="166">
        <f>VLOOKUP($D416,'R_E_P allocation'!$A$3:$T$984,'R_E_P allocation'!J$984,0)</f>
        <v>137629678.20081991</v>
      </c>
      <c r="N416" s="166">
        <f>VLOOKUP($D416,'R_E_P allocation'!$A$3:$T$984,'R_E_P allocation'!K$984,0)</f>
        <v>160499815.96348867</v>
      </c>
      <c r="O416" s="166">
        <f>VLOOKUP($D416,'R_E_P allocation'!$A$3:$T$984,'R_E_P allocation'!L$984,0)</f>
        <v>141360449.27718824</v>
      </c>
      <c r="P416" s="166">
        <f>VLOOKUP($D416,'R_E_P allocation'!$A$3:$T$984,'R_E_P allocation'!M$984,0)</f>
        <v>153677104.47451377</v>
      </c>
      <c r="Q416" s="166">
        <f>VLOOKUP($D416,'R_E_P allocation'!$A$3:$T$984,'R_E_P allocation'!N$984,0)</f>
        <v>125159703.64419161</v>
      </c>
      <c r="R416" s="166">
        <f>VLOOKUP($D416,'R_E_P allocation'!$A$3:$T$984,'R_E_P allocation'!O$984,0)</f>
        <v>114631774.30539884</v>
      </c>
      <c r="S416" s="166">
        <f>VLOOKUP($D416,'R_E_P allocation'!$A$3:$T$984,'R_E_P allocation'!P$984,0)</f>
        <v>1763172.6319822827</v>
      </c>
      <c r="T416" s="166">
        <f>VLOOKUP($D416,'R_E_P allocation'!$A$3:$T$984,'R_E_P allocation'!Q$984,0)</f>
        <v>2836408.1471019331</v>
      </c>
      <c r="U416" s="166">
        <f>VLOOKUP($D416,'R_E_P allocation'!$A$3:$T$984,'R_E_P allocation'!R$984,0)</f>
        <v>3500792.0374140977</v>
      </c>
      <c r="V416" s="166">
        <f>VLOOKUP($D416,'R_E_P allocation'!$A$3:$T$984,'R_E_P allocation'!S$984,0)</f>
        <v>-357745.17170655011</v>
      </c>
      <c r="W416" s="166">
        <f>VLOOKUP($D416,'R_E_P allocation'!$A$3:$T$984,'R_E_P allocation'!T$984,0)</f>
        <v>2734195.2409000616</v>
      </c>
      <c r="X416" s="163">
        <v>110475</v>
      </c>
      <c r="Y416" s="162" t="s">
        <v>581</v>
      </c>
      <c r="Z416" s="162" t="s">
        <v>581</v>
      </c>
      <c r="AA416" s="162" t="s">
        <v>612</v>
      </c>
    </row>
    <row r="417" spans="1:27" ht="16.5" thickTop="1" thickBot="1">
      <c r="A417" s="161">
        <v>416</v>
      </c>
      <c r="B417" s="162" t="s">
        <v>7</v>
      </c>
      <c r="C417" s="163">
        <v>11</v>
      </c>
      <c r="D417" s="162" t="s">
        <v>613</v>
      </c>
      <c r="E417" s="162" t="str">
        <f>VLOOKUP(Table12[[#This Row],[BRANCH NAME]],'Branch Address-2'!$B$2:$D$981,2,0)</f>
        <v>Satla, Satla, barishal</v>
      </c>
      <c r="F417" s="162" t="str">
        <f>VLOOKUP(Table12[[#This Row],[BRANCH NAME]],'Branch Address-2'!$B$2:$D$981,3,0)</f>
        <v>22.629768590772706, 90.37574761204779</v>
      </c>
      <c r="G417" s="164">
        <f>VLOOKUP(FINAL_DATASET!$D417,'R_E_P allocation'!$A$3:$D$983,4,0)</f>
        <v>140975.4</v>
      </c>
      <c r="H417" s="165">
        <f>VLOOKUP(FINAL_DATASET!$D417,'R_E_P allocation'!$A$3:$E$983,5,0)</f>
        <v>1.8142964590379632E-2</v>
      </c>
      <c r="I417" s="166">
        <f>VLOOKUP(FINAL_DATASET!$D417,'R_E_P allocation'!$A$3:$F$983,6,0)</f>
        <v>91779703.893978387</v>
      </c>
      <c r="J417" s="166">
        <f>VLOOKUP(FINAL_DATASET!$D417,'R_E_P allocation'!$A$3:$G$983,7,0)</f>
        <v>77294212.859185904</v>
      </c>
      <c r="K417" s="166">
        <f>VLOOKUP(FINAL_DATASET!$D417,'R_E_P allocation'!$A$3:$T$984,8,0)</f>
        <v>76467782.308864936</v>
      </c>
      <c r="L417" s="166">
        <f>VLOOKUP(FINAL_DATASET!$D417,'R_E_P allocation'!$A$3:$T$984,9,0)</f>
        <v>63818803.608119041</v>
      </c>
      <c r="M417" s="166">
        <f>VLOOKUP($D417,'R_E_P allocation'!$A$3:$T$984,'R_E_P allocation'!J$984,0)</f>
        <v>61821596.444843374</v>
      </c>
      <c r="N417" s="166">
        <f>VLOOKUP($D417,'R_E_P allocation'!$A$3:$T$984,'R_E_P allocation'!K$984,0)</f>
        <v>72094587.313416496</v>
      </c>
      <c r="O417" s="166">
        <f>VLOOKUP($D417,'R_E_P allocation'!$A$3:$T$984,'R_E_P allocation'!L$984,0)</f>
        <v>63497413.94966089</v>
      </c>
      <c r="P417" s="166">
        <f>VLOOKUP($D417,'R_E_P allocation'!$A$3:$T$984,'R_E_P allocation'!M$984,0)</f>
        <v>69029907.355976254</v>
      </c>
      <c r="Q417" s="166">
        <f>VLOOKUP($D417,'R_E_P allocation'!$A$3:$T$984,'R_E_P allocation'!N$984,0)</f>
        <v>56220233.826001272</v>
      </c>
      <c r="R417" s="166">
        <f>VLOOKUP($D417,'R_E_P allocation'!$A$3:$T$984,'R_E_P allocation'!O$984,0)</f>
        <v>51491214.565831296</v>
      </c>
      <c r="S417" s="166">
        <f>VLOOKUP($D417,'R_E_P allocation'!$A$3:$T$984,'R_E_P allocation'!P$984,0)</f>
        <v>791995.94405759242</v>
      </c>
      <c r="T417" s="166">
        <f>VLOOKUP($D417,'R_E_P allocation'!$A$3:$T$984,'R_E_P allocation'!Q$984,0)</f>
        <v>1274080.4317448225</v>
      </c>
      <c r="U417" s="166">
        <f>VLOOKUP($D417,'R_E_P allocation'!$A$3:$T$984,'R_E_P allocation'!R$984,0)</f>
        <v>1572513.6860273937</v>
      </c>
      <c r="V417" s="166">
        <f>VLOOKUP($D417,'R_E_P allocation'!$A$3:$T$984,'R_E_P allocation'!S$984,0)</f>
        <v>-160694.82922907671</v>
      </c>
      <c r="W417" s="166">
        <f>VLOOKUP($D417,'R_E_P allocation'!$A$3:$T$984,'R_E_P allocation'!T$984,0)</f>
        <v>1228167.6233936579</v>
      </c>
      <c r="X417" s="163">
        <v>110476</v>
      </c>
      <c r="Y417" s="162" t="s">
        <v>581</v>
      </c>
      <c r="Z417" s="162" t="s">
        <v>581</v>
      </c>
      <c r="AA417" s="162" t="s">
        <v>591</v>
      </c>
    </row>
    <row r="418" spans="1:27" ht="16.5" thickTop="1" thickBot="1">
      <c r="A418" s="161">
        <v>417</v>
      </c>
      <c r="B418" s="162" t="s">
        <v>7</v>
      </c>
      <c r="C418" s="163">
        <v>11</v>
      </c>
      <c r="D418" s="162" t="s">
        <v>614</v>
      </c>
      <c r="E418" s="162" t="str">
        <f>VLOOKUP(Table12[[#This Row],[BRANCH NAME]],'Branch Address-2'!$B$2:$D$981,2,0)</f>
        <v>College Road Close To Steel Bridge Babugonj Barishal</v>
      </c>
      <c r="F418" s="162" t="str">
        <f>VLOOKUP(Table12[[#This Row],[BRANCH NAME]],'Branch Address-2'!$B$2:$D$981,3,0)</f>
        <v>22.70665859641853, 90.3640281529773</v>
      </c>
      <c r="G418" s="164">
        <f>VLOOKUP(FINAL_DATASET!$D418,'R_E_P allocation'!$A$3:$D$983,4,0)</f>
        <v>77198.55</v>
      </c>
      <c r="H418" s="165">
        <f>VLOOKUP(FINAL_DATASET!$D418,'R_E_P allocation'!$A$3:$E$983,5,0)</f>
        <v>9.9351415855436602E-3</v>
      </c>
      <c r="I418" s="166">
        <f>VLOOKUP(FINAL_DATASET!$D418,'R_E_P allocation'!$A$3:$F$983,6,0)</f>
        <v>50258839.911392242</v>
      </c>
      <c r="J418" s="166">
        <f>VLOOKUP(FINAL_DATASET!$D418,'R_E_P allocation'!$A$3:$G$983,7,0)</f>
        <v>42326541.766297571</v>
      </c>
      <c r="K418" s="166">
        <f>VLOOKUP(FINAL_DATASET!$D418,'R_E_P allocation'!$A$3:$T$984,8,0)</f>
        <v>41873985.92917648</v>
      </c>
      <c r="L418" s="166">
        <f>VLOOKUP(FINAL_DATASET!$D418,'R_E_P allocation'!$A$3:$T$984,9,0)</f>
        <v>34947367.422128677</v>
      </c>
      <c r="M418" s="166">
        <f>VLOOKUP($D418,'R_E_P allocation'!$A$3:$T$984,'R_E_P allocation'!J$984,0)</f>
        <v>33853690.815752707</v>
      </c>
      <c r="N418" s="166">
        <f>VLOOKUP($D418,'R_E_P allocation'!$A$3:$T$984,'R_E_P allocation'!K$984,0)</f>
        <v>39479211.291077375</v>
      </c>
      <c r="O418" s="166">
        <f>VLOOKUP($D418,'R_E_P allocation'!$A$3:$T$984,'R_E_P allocation'!L$984,0)</f>
        <v>34771373.485470474</v>
      </c>
      <c r="P418" s="166">
        <f>VLOOKUP($D418,'R_E_P allocation'!$A$3:$T$984,'R_E_P allocation'!M$984,0)</f>
        <v>37800983.395086668</v>
      </c>
      <c r="Q418" s="166">
        <f>VLOOKUP($D418,'R_E_P allocation'!$A$3:$T$984,'R_E_P allocation'!N$984,0)</f>
        <v>30786367.919709757</v>
      </c>
      <c r="R418" s="166">
        <f>VLOOKUP($D418,'R_E_P allocation'!$A$3:$T$984,'R_E_P allocation'!O$984,0)</f>
        <v>28196742.851739071</v>
      </c>
      <c r="S418" s="166">
        <f>VLOOKUP($D418,'R_E_P allocation'!$A$3:$T$984,'R_E_P allocation'!P$984,0)</f>
        <v>433699.34390771197</v>
      </c>
      <c r="T418" s="166">
        <f>VLOOKUP($D418,'R_E_P allocation'!$A$3:$T$984,'R_E_P allocation'!Q$984,0)</f>
        <v>697690.24889501487</v>
      </c>
      <c r="U418" s="166">
        <f>VLOOKUP($D418,'R_E_P allocation'!$A$3:$T$984,'R_E_P allocation'!R$984,0)</f>
        <v>861113.19007763104</v>
      </c>
      <c r="V418" s="166">
        <f>VLOOKUP($D418,'R_E_P allocation'!$A$3:$T$984,'R_E_P allocation'!S$984,0)</f>
        <v>-87996.968329100986</v>
      </c>
      <c r="W418" s="166">
        <f>VLOOKUP($D418,'R_E_P allocation'!$A$3:$T$984,'R_E_P allocation'!T$984,0)</f>
        <v>672548.25794384314</v>
      </c>
      <c r="X418" s="163">
        <v>110477</v>
      </c>
      <c r="Y418" s="162" t="s">
        <v>581</v>
      </c>
      <c r="Z418" s="162" t="s">
        <v>581</v>
      </c>
      <c r="AA418" s="162" t="s">
        <v>589</v>
      </c>
    </row>
    <row r="419" spans="1:27" ht="16.5" thickTop="1" thickBot="1">
      <c r="A419" s="161">
        <v>418</v>
      </c>
      <c r="B419" s="162" t="s">
        <v>7</v>
      </c>
      <c r="C419" s="163">
        <v>11</v>
      </c>
      <c r="D419" s="162" t="s">
        <v>615</v>
      </c>
      <c r="E419" s="162" t="str">
        <f>VLOOKUP(Table12[[#This Row],[BRANCH NAME]],'Branch Address-2'!$B$2:$D$981,2,0)</f>
        <v>Khan Bhaban, Sadar Road, Muladi, Barisal</v>
      </c>
      <c r="F419" s="162" t="str">
        <f>VLOOKUP(Table12[[#This Row],[BRANCH NAME]],'Branch Address-2'!$B$2:$D$981,3,0)</f>
        <v>22.708158048124915, 90.3757008460385</v>
      </c>
      <c r="G419" s="164">
        <f>VLOOKUP(FINAL_DATASET!$D419,'R_E_P allocation'!$A$3:$D$983,4,0)</f>
        <v>110108.25</v>
      </c>
      <c r="H419" s="165">
        <f>VLOOKUP(FINAL_DATASET!$D419,'R_E_P allocation'!$A$3:$E$983,5,0)</f>
        <v>1.4170487055604511E-2</v>
      </c>
      <c r="I419" s="166">
        <f>VLOOKUP(FINAL_DATASET!$D419,'R_E_P allocation'!$A$3:$F$983,6,0)</f>
        <v>71684156.110102519</v>
      </c>
      <c r="J419" s="166">
        <f>VLOOKUP(FINAL_DATASET!$D419,'R_E_P allocation'!$A$3:$G$983,7,0)</f>
        <v>60370323.567462534</v>
      </c>
      <c r="K419" s="166">
        <f>VLOOKUP(FINAL_DATASET!$D419,'R_E_P allocation'!$A$3:$T$984,8,0)</f>
        <v>59724843.422399074</v>
      </c>
      <c r="L419" s="166">
        <f>VLOOKUP(FINAL_DATASET!$D419,'R_E_P allocation'!$A$3:$T$984,9,0)</f>
        <v>49845411.202122316</v>
      </c>
      <c r="M419" s="166">
        <f>VLOOKUP($D419,'R_E_P allocation'!$A$3:$T$984,'R_E_P allocation'!J$984,0)</f>
        <v>48285500.8515523</v>
      </c>
      <c r="N419" s="166">
        <f>VLOOKUP($D419,'R_E_P allocation'!$A$3:$T$984,'R_E_P allocation'!K$984,0)</f>
        <v>56309177.654771626</v>
      </c>
      <c r="O419" s="166">
        <f>VLOOKUP($D419,'R_E_P allocation'!$A$3:$T$984,'R_E_P allocation'!L$984,0)</f>
        <v>49594391.145708747</v>
      </c>
      <c r="P419" s="166">
        <f>VLOOKUP($D419,'R_E_P allocation'!$A$3:$T$984,'R_E_P allocation'!M$984,0)</f>
        <v>53915522.116827987</v>
      </c>
      <c r="Q419" s="166">
        <f>VLOOKUP($D419,'R_E_P allocation'!$A$3:$T$984,'R_E_P allocation'!N$984,0)</f>
        <v>43910579.868344441</v>
      </c>
      <c r="R419" s="166">
        <f>VLOOKUP($D419,'R_E_P allocation'!$A$3:$T$984,'R_E_P allocation'!O$984,0)</f>
        <v>40216999.038259119</v>
      </c>
      <c r="S419" s="166">
        <f>VLOOKUP($D419,'R_E_P allocation'!$A$3:$T$984,'R_E_P allocation'!P$984,0)</f>
        <v>618585.13901914388</v>
      </c>
      <c r="T419" s="166">
        <f>VLOOKUP($D419,'R_E_P allocation'!$A$3:$T$984,'R_E_P allocation'!Q$984,0)</f>
        <v>995115.22363949218</v>
      </c>
      <c r="U419" s="166">
        <f>VLOOKUP($D419,'R_E_P allocation'!$A$3:$T$984,'R_E_P allocation'!R$984,0)</f>
        <v>1228205.2760235174</v>
      </c>
      <c r="V419" s="166">
        <f>VLOOKUP($D419,'R_E_P allocation'!$A$3:$T$984,'R_E_P allocation'!S$984,0)</f>
        <v>-125510.02820678281</v>
      </c>
      <c r="W419" s="166">
        <f>VLOOKUP($D419,'R_E_P allocation'!$A$3:$T$984,'R_E_P allocation'!T$984,0)</f>
        <v>959255.21558041137</v>
      </c>
      <c r="X419" s="163">
        <v>110478</v>
      </c>
      <c r="Y419" s="162" t="s">
        <v>581</v>
      </c>
      <c r="Z419" s="162" t="s">
        <v>581</v>
      </c>
      <c r="AA419" s="162" t="s">
        <v>607</v>
      </c>
    </row>
    <row r="420" spans="1:27" ht="16.5" thickTop="1" thickBot="1">
      <c r="A420" s="161">
        <v>419</v>
      </c>
      <c r="B420" s="162" t="s">
        <v>7</v>
      </c>
      <c r="C420" s="163">
        <v>11</v>
      </c>
      <c r="D420" s="162" t="s">
        <v>616</v>
      </c>
      <c r="E420" s="162" t="str">
        <f>VLOOKUP(Table12[[#This Row],[BRANCH NAME]],'Branch Address-2'!$B$2:$D$981,2,0)</f>
        <v>X6MG+992, Kalapara</v>
      </c>
      <c r="F420" s="162" t="str">
        <f>VLOOKUP(Table12[[#This Row],[BRANCH NAME]],'Branch Address-2'!$B$2:$D$981,3,0)</f>
        <v>21.98357275462877, 90.22586544899885</v>
      </c>
      <c r="G420" s="164">
        <f>VLOOKUP(FINAL_DATASET!$D420,'R_E_P allocation'!$A$3:$D$983,4,0)</f>
        <v>142698.6</v>
      </c>
      <c r="H420" s="165">
        <f>VLOOKUP(FINAL_DATASET!$D420,'R_E_P allocation'!$A$3:$E$983,5,0)</f>
        <v>1.8364733470497316E-2</v>
      </c>
      <c r="I420" s="166">
        <f>VLOOKUP(FINAL_DATASET!$D420,'R_E_P allocation'!$A$3:$F$983,6,0)</f>
        <v>92901564.770061061</v>
      </c>
      <c r="J420" s="166">
        <f>VLOOKUP(FINAL_DATASET!$D420,'R_E_P allocation'!$A$3:$G$983,7,0)</f>
        <v>78239011.651024416</v>
      </c>
      <c r="K420" s="166">
        <f>VLOOKUP(FINAL_DATASET!$D420,'R_E_P allocation'!$A$3:$T$984,8,0)</f>
        <v>77402479.301919311</v>
      </c>
      <c r="L420" s="166">
        <f>VLOOKUP(FINAL_DATASET!$D420,'R_E_P allocation'!$A$3:$T$984,9,0)</f>
        <v>64598886.958671778</v>
      </c>
      <c r="M420" s="166">
        <f>VLOOKUP($D420,'R_E_P allocation'!$A$3:$T$984,'R_E_P allocation'!J$984,0)</f>
        <v>62577267.115001112</v>
      </c>
      <c r="N420" s="166">
        <f>VLOOKUP($D420,'R_E_P allocation'!$A$3:$T$984,'R_E_P allocation'!K$984,0)</f>
        <v>72975828.954571486</v>
      </c>
      <c r="O420" s="166">
        <f>VLOOKUP($D420,'R_E_P allocation'!$A$3:$T$984,'R_E_P allocation'!L$984,0)</f>
        <v>64273568.822908685</v>
      </c>
      <c r="P420" s="166">
        <f>VLOOKUP($D420,'R_E_P allocation'!$A$3:$T$984,'R_E_P allocation'!M$984,0)</f>
        <v>69873688.159973398</v>
      </c>
      <c r="Q420" s="166">
        <f>VLOOKUP($D420,'R_E_P allocation'!$A$3:$T$984,'R_E_P allocation'!N$984,0)</f>
        <v>56907436.748844311</v>
      </c>
      <c r="R420" s="166">
        <f>VLOOKUP($D420,'R_E_P allocation'!$A$3:$T$984,'R_E_P allocation'!O$984,0)</f>
        <v>52120612.751187332</v>
      </c>
      <c r="S420" s="166">
        <f>VLOOKUP($D420,'R_E_P allocation'!$A$3:$T$984,'R_E_P allocation'!P$984,0)</f>
        <v>801676.83455905621</v>
      </c>
      <c r="T420" s="166">
        <f>VLOOKUP($D420,'R_E_P allocation'!$A$3:$T$984,'R_E_P allocation'!Q$984,0)</f>
        <v>1289654.038203699</v>
      </c>
      <c r="U420" s="166">
        <f>VLOOKUP($D420,'R_E_P allocation'!$A$3:$T$984,'R_E_P allocation'!R$984,0)</f>
        <v>1591735.1642694306</v>
      </c>
      <c r="V420" s="166">
        <f>VLOOKUP($D420,'R_E_P allocation'!$A$3:$T$984,'R_E_P allocation'!S$984,0)</f>
        <v>-162659.06788154764</v>
      </c>
      <c r="W420" s="166">
        <f>VLOOKUP($D420,'R_E_P allocation'!$A$3:$T$984,'R_E_P allocation'!T$984,0)</f>
        <v>1243180.0188089712</v>
      </c>
      <c r="X420" s="163">
        <v>110479</v>
      </c>
      <c r="Y420" s="162" t="s">
        <v>581</v>
      </c>
      <c r="Z420" s="162" t="s">
        <v>617</v>
      </c>
      <c r="AA420" s="162" t="s">
        <v>618</v>
      </c>
    </row>
    <row r="421" spans="1:27" ht="16.5" thickTop="1" thickBot="1">
      <c r="A421" s="161">
        <v>420</v>
      </c>
      <c r="B421" s="162" t="s">
        <v>7</v>
      </c>
      <c r="C421" s="163">
        <v>11</v>
      </c>
      <c r="D421" s="162" t="s">
        <v>619</v>
      </c>
      <c r="E421" s="162" t="str">
        <f>VLOOKUP(Table12[[#This Row],[BRANCH NAME]],'Branch Address-2'!$B$2:$D$981,2,0)</f>
        <v>Board Bazar, Gazipur Sadar, Gazipur 1704</v>
      </c>
      <c r="F421" s="162" t="str">
        <f>VLOOKUP(Table12[[#This Row],[BRANCH NAME]],'Branch Address-2'!$B$2:$D$981,3,0)</f>
        <v>23.94479314395105, 90.38299340512155</v>
      </c>
      <c r="G421" s="164">
        <f>VLOOKUP(FINAL_DATASET!$D421,'R_E_P allocation'!$A$3:$D$983,4,0)</f>
        <v>114882</v>
      </c>
      <c r="H421" s="165">
        <f>VLOOKUP(FINAL_DATASET!$D421,'R_E_P allocation'!$A$3:$E$983,5,0)</f>
        <v>3.1523202044775292E-3</v>
      </c>
      <c r="I421" s="166">
        <f>VLOOKUP(FINAL_DATASET!$D421,'R_E_P allocation'!$A$3:$F$983,6,0)</f>
        <v>65329713.246638671</v>
      </c>
      <c r="J421" s="166">
        <f>VLOOKUP(FINAL_DATASET!$D421,'R_E_P allocation'!$A$3:$G$983,7,0)</f>
        <v>55018795.523119658</v>
      </c>
      <c r="K421" s="166">
        <f>VLOOKUP(FINAL_DATASET!$D421,'R_E_P allocation'!$A$3:$T$984,8,0)</f>
        <v>54430533.973124921</v>
      </c>
      <c r="L421" s="166">
        <f>VLOOKUP(FINAL_DATASET!$D421,'R_E_P allocation'!$A$3:$T$984,9,0)</f>
        <v>45426864.138483122</v>
      </c>
      <c r="M421" s="166">
        <f>VLOOKUP($D421,'R_E_P allocation'!$A$3:$T$984,'R_E_P allocation'!J$984,0)</f>
        <v>44005232.059329152</v>
      </c>
      <c r="N421" s="166">
        <f>VLOOKUP($D421,'R_E_P allocation'!$A$3:$T$984,'R_E_P allocation'!K$984,0)</f>
        <v>51317649.937736057</v>
      </c>
      <c r="O421" s="166">
        <f>VLOOKUP($D421,'R_E_P allocation'!$A$3:$T$984,'R_E_P allocation'!L$984,0)</f>
        <v>45198095.757929608</v>
      </c>
      <c r="P421" s="166">
        <f>VLOOKUP($D421,'R_E_P allocation'!$A$3:$T$984,'R_E_P allocation'!M$984,0)</f>
        <v>49136180.023172215</v>
      </c>
      <c r="Q421" s="166">
        <f>VLOOKUP($D421,'R_E_P allocation'!$A$3:$T$984,'R_E_P allocation'!N$984,0)</f>
        <v>40018125.998253658</v>
      </c>
      <c r="R421" s="166">
        <f>VLOOKUP($D421,'R_E_P allocation'!$A$3:$T$984,'R_E_P allocation'!O$984,0)</f>
        <v>36651962.684394836</v>
      </c>
      <c r="S421" s="166">
        <f>VLOOKUP($D421,'R_E_P allocation'!$A$3:$T$984,'R_E_P allocation'!P$984,0)</f>
        <v>563750.65207829769</v>
      </c>
      <c r="T421" s="166">
        <f>VLOOKUP($D421,'R_E_P allocation'!$A$3:$T$984,'R_E_P allocation'!Q$984,0)</f>
        <v>906903.22290856577</v>
      </c>
      <c r="U421" s="166">
        <f>VLOOKUP($D421,'R_E_P allocation'!$A$3:$T$984,'R_E_P allocation'!R$984,0)</f>
        <v>1119331.0048511128</v>
      </c>
      <c r="V421" s="166">
        <f>VLOOKUP($D421,'R_E_P allocation'!$A$3:$T$984,'R_E_P allocation'!S$984,0)</f>
        <v>-114384.19027675605</v>
      </c>
      <c r="W421" s="166">
        <f>VLOOKUP($D421,'R_E_P allocation'!$A$3:$T$984,'R_E_P allocation'!T$984,0)</f>
        <v>874222.02568663564</v>
      </c>
      <c r="X421" s="163">
        <v>110481</v>
      </c>
      <c r="Y421" s="162" t="s">
        <v>142</v>
      </c>
      <c r="Z421" s="162" t="s">
        <v>157</v>
      </c>
      <c r="AA421" s="162" t="s">
        <v>620</v>
      </c>
    </row>
    <row r="422" spans="1:27" ht="16.5" thickTop="1" thickBot="1">
      <c r="A422" s="161">
        <v>421</v>
      </c>
      <c r="B422" s="162" t="s">
        <v>7</v>
      </c>
      <c r="C422" s="163">
        <v>11</v>
      </c>
      <c r="D422" s="162" t="s">
        <v>621</v>
      </c>
      <c r="E422" s="162" t="str">
        <f>VLOOKUP(Table12[[#This Row],[BRANCH NAME]],'Branch Address-2'!$B$2:$D$981,2,0)</f>
        <v>Sreepur, Gazipur 1740</v>
      </c>
      <c r="F422" s="162" t="str">
        <f>VLOOKUP(Table12[[#This Row],[BRANCH NAME]],'Branch Address-2'!$B$2:$D$981,3,0)</f>
        <v>24.20286473690766, 90.47769156293505</v>
      </c>
      <c r="G422" s="164">
        <f>VLOOKUP(FINAL_DATASET!$D422,'R_E_P allocation'!$A$3:$D$983,4,0)</f>
        <v>73918.8</v>
      </c>
      <c r="H422" s="165">
        <f>VLOOKUP(FINAL_DATASET!$D422,'R_E_P allocation'!$A$3:$E$983,5,0)</f>
        <v>2.0283049279324313E-3</v>
      </c>
      <c r="I422" s="166">
        <f>VLOOKUP(FINAL_DATASET!$D422,'R_E_P allocation'!$A$3:$F$983,6,0)</f>
        <v>42035253.630121641</v>
      </c>
      <c r="J422" s="166">
        <f>VLOOKUP(FINAL_DATASET!$D422,'R_E_P allocation'!$A$3:$G$983,7,0)</f>
        <v>35400875.180745259</v>
      </c>
      <c r="K422" s="166">
        <f>VLOOKUP(FINAL_DATASET!$D422,'R_E_P allocation'!$A$3:$T$984,8,0)</f>
        <v>35022368.644806206</v>
      </c>
      <c r="L422" s="166">
        <f>VLOOKUP(FINAL_DATASET!$D422,'R_E_P allocation'!$A$3:$T$984,9,0)</f>
        <v>29229115.830849968</v>
      </c>
      <c r="M422" s="166">
        <f>VLOOKUP($D422,'R_E_P allocation'!$A$3:$T$984,'R_E_P allocation'!J$984,0)</f>
        <v>28314391.702330559</v>
      </c>
      <c r="N422" s="166">
        <f>VLOOKUP($D422,'R_E_P allocation'!$A$3:$T$984,'R_E_P allocation'!K$984,0)</f>
        <v>33019438.225461986</v>
      </c>
      <c r="O422" s="166">
        <f>VLOOKUP($D422,'R_E_P allocation'!$A$3:$T$984,'R_E_P allocation'!L$984,0)</f>
        <v>29081918.844651442</v>
      </c>
      <c r="P422" s="166">
        <f>VLOOKUP($D422,'R_E_P allocation'!$A$3:$T$984,'R_E_P allocation'!M$984,0)</f>
        <v>31615809.821354624</v>
      </c>
      <c r="Q422" s="166">
        <f>VLOOKUP($D422,'R_E_P allocation'!$A$3:$T$984,'R_E_P allocation'!N$984,0)</f>
        <v>25748958.514299128</v>
      </c>
      <c r="R422" s="166">
        <f>VLOOKUP($D422,'R_E_P allocation'!$A$3:$T$984,'R_E_P allocation'!O$984,0)</f>
        <v>23583060.003092259</v>
      </c>
      <c r="S422" s="166">
        <f>VLOOKUP($D422,'R_E_P allocation'!$A$3:$T$984,'R_E_P allocation'!P$984,0)</f>
        <v>362735.43027493666</v>
      </c>
      <c r="T422" s="166">
        <f>VLOOKUP($D422,'R_E_P allocation'!$A$3:$T$984,'R_E_P allocation'!Q$984,0)</f>
        <v>583530.90957272414</v>
      </c>
      <c r="U422" s="166">
        <f>VLOOKUP($D422,'R_E_P allocation'!$A$3:$T$984,'R_E_P allocation'!R$984,0)</f>
        <v>720213.82532849733</v>
      </c>
      <c r="V422" s="166">
        <f>VLOOKUP($D422,'R_E_P allocation'!$A$3:$T$984,'R_E_P allocation'!S$984,0)</f>
        <v>-73598.493099262501</v>
      </c>
      <c r="W422" s="166">
        <f>VLOOKUP($D422,'R_E_P allocation'!$A$3:$T$984,'R_E_P allocation'!T$984,0)</f>
        <v>562502.76868722064</v>
      </c>
      <c r="X422" s="163">
        <v>110482</v>
      </c>
      <c r="Y422" s="162" t="s">
        <v>142</v>
      </c>
      <c r="Z422" s="162" t="s">
        <v>157</v>
      </c>
      <c r="AA422" s="162" t="s">
        <v>303</v>
      </c>
    </row>
    <row r="423" spans="1:27" ht="16.5" thickTop="1" thickBot="1">
      <c r="A423" s="161">
        <v>422</v>
      </c>
      <c r="B423" s="162" t="s">
        <v>7</v>
      </c>
      <c r="C423" s="163">
        <v>11</v>
      </c>
      <c r="D423" s="162" t="s">
        <v>622</v>
      </c>
      <c r="E423" s="162" t="str">
        <f>VLOOKUP(Table12[[#This Row],[BRANCH NAME]],'Branch Address-2'!$B$2:$D$981,2,0)</f>
        <v>242 BIDC Road, DUET, Gazipur 1703</v>
      </c>
      <c r="F423" s="162" t="str">
        <f>VLOOKUP(Table12[[#This Row],[BRANCH NAME]],'Branch Address-2'!$B$2:$D$981,3,0)</f>
        <v>23.9946361645745, 90.38702589352214</v>
      </c>
      <c r="G423" s="164">
        <f>VLOOKUP(FINAL_DATASET!$D423,'R_E_P allocation'!$A$3:$D$983,4,0)</f>
        <v>134029</v>
      </c>
      <c r="H423" s="165">
        <f>VLOOKUP(FINAL_DATASET!$D423,'R_E_P allocation'!$A$3:$E$983,5,0)</f>
        <v>3.6777069052237837E-3</v>
      </c>
      <c r="I423" s="166">
        <f>VLOOKUP(FINAL_DATASET!$D423,'R_E_P allocation'!$A$3:$F$983,6,0)</f>
        <v>76217998.787745103</v>
      </c>
      <c r="J423" s="166">
        <f>VLOOKUP(FINAL_DATASET!$D423,'R_E_P allocation'!$A$3:$G$983,7,0)</f>
        <v>64188594.776972927</v>
      </c>
      <c r="K423" s="166">
        <f>VLOOKUP(FINAL_DATASET!$D423,'R_E_P allocation'!$A$3:$T$984,8,0)</f>
        <v>63502289.635312401</v>
      </c>
      <c r="L423" s="166">
        <f>VLOOKUP(FINAL_DATASET!$D423,'R_E_P allocation'!$A$3:$T$984,9,0)</f>
        <v>52998008.161563635</v>
      </c>
      <c r="M423" s="166">
        <f>VLOOKUP($D423,'R_E_P allocation'!$A$3:$T$984,'R_E_P allocation'!J$984,0)</f>
        <v>51339437.402550675</v>
      </c>
      <c r="N423" s="166">
        <f>VLOOKUP($D423,'R_E_P allocation'!$A$3:$T$984,'R_E_P allocation'!K$984,0)</f>
        <v>59870591.594025396</v>
      </c>
      <c r="O423" s="166">
        <f>VLOOKUP($D423,'R_E_P allocation'!$A$3:$T$984,'R_E_P allocation'!L$984,0)</f>
        <v>52731111.717584535</v>
      </c>
      <c r="P423" s="166">
        <f>VLOOKUP($D423,'R_E_P allocation'!$A$3:$T$984,'R_E_P allocation'!M$984,0)</f>
        <v>57325543.360367574</v>
      </c>
      <c r="Q423" s="166">
        <f>VLOOKUP($D423,'R_E_P allocation'!$A$3:$T$984,'R_E_P allocation'!N$984,0)</f>
        <v>46687813.664629266</v>
      </c>
      <c r="R423" s="166">
        <f>VLOOKUP($D423,'R_E_P allocation'!$A$3:$T$984,'R_E_P allocation'!O$984,0)</f>
        <v>42760623.131793968</v>
      </c>
      <c r="S423" s="166">
        <f>VLOOKUP($D423,'R_E_P allocation'!$A$3:$T$984,'R_E_P allocation'!P$984,0)</f>
        <v>657709.0940913473</v>
      </c>
      <c r="T423" s="166">
        <f>VLOOKUP($D423,'R_E_P allocation'!$A$3:$T$984,'R_E_P allocation'!Q$984,0)</f>
        <v>1058053.7600599932</v>
      </c>
      <c r="U423" s="166">
        <f>VLOOKUP($D423,'R_E_P allocation'!$A$3:$T$984,'R_E_P allocation'!R$984,0)</f>
        <v>1305886.1723262982</v>
      </c>
      <c r="V423" s="166">
        <f>VLOOKUP($D423,'R_E_P allocation'!$A$3:$T$984,'R_E_P allocation'!S$984,0)</f>
        <v>-133448.22198954871</v>
      </c>
      <c r="W423" s="166">
        <f>VLOOKUP($D423,'R_E_P allocation'!$A$3:$T$984,'R_E_P allocation'!T$984,0)</f>
        <v>1019925.6966344081</v>
      </c>
      <c r="X423" s="163">
        <v>110483</v>
      </c>
      <c r="Y423" s="162" t="s">
        <v>142</v>
      </c>
      <c r="Z423" s="162" t="s">
        <v>157</v>
      </c>
      <c r="AA423" s="162" t="s">
        <v>620</v>
      </c>
    </row>
    <row r="424" spans="1:27" ht="16.5" thickTop="1" thickBot="1">
      <c r="A424" s="161">
        <v>423</v>
      </c>
      <c r="B424" s="162" t="s">
        <v>7</v>
      </c>
      <c r="C424" s="163">
        <v>11</v>
      </c>
      <c r="D424" s="162" t="s">
        <v>623</v>
      </c>
      <c r="E424" s="162" t="str">
        <f>VLOOKUP(Table12[[#This Row],[BRANCH NAME]],'Branch Address-2'!$B$2:$D$981,2,0)</f>
        <v>Sreepur, Gazipur 1740</v>
      </c>
      <c r="F424" s="162" t="str">
        <f>VLOOKUP(Table12[[#This Row],[BRANCH NAME]],'Branch Address-2'!$B$2:$D$981,3,0)</f>
        <v>24.19895021627916, 90.47812144934399</v>
      </c>
      <c r="G424" s="164">
        <f>VLOOKUP(FINAL_DATASET!$D424,'R_E_P allocation'!$A$3:$D$983,4,0)</f>
        <v>88702.56</v>
      </c>
      <c r="H424" s="165">
        <f>VLOOKUP(FINAL_DATASET!$D424,'R_E_P allocation'!$A$3:$E$983,5,0)</f>
        <v>2.4339659135189174E-3</v>
      </c>
      <c r="I424" s="166">
        <f>VLOOKUP(FINAL_DATASET!$D424,'R_E_P allocation'!$A$3:$F$983,6,0)</f>
        <v>50442304.356145963</v>
      </c>
      <c r="J424" s="166">
        <f>VLOOKUP(FINAL_DATASET!$D424,'R_E_P allocation'!$A$3:$G$983,7,0)</f>
        <v>42481050.216894314</v>
      </c>
      <c r="K424" s="166">
        <f>VLOOKUP(FINAL_DATASET!$D424,'R_E_P allocation'!$A$3:$T$984,8,0)</f>
        <v>42026842.373767443</v>
      </c>
      <c r="L424" s="166">
        <f>VLOOKUP(FINAL_DATASET!$D424,'R_E_P allocation'!$A$3:$T$984,9,0)</f>
        <v>35074938.997019954</v>
      </c>
      <c r="M424" s="166">
        <f>VLOOKUP($D424,'R_E_P allocation'!$A$3:$T$984,'R_E_P allocation'!J$984,0)</f>
        <v>33977270.042796671</v>
      </c>
      <c r="N424" s="166">
        <f>VLOOKUP($D424,'R_E_P allocation'!$A$3:$T$984,'R_E_P allocation'!K$984,0)</f>
        <v>39623325.87055438</v>
      </c>
      <c r="O424" s="166">
        <f>VLOOKUP($D424,'R_E_P allocation'!$A$3:$T$984,'R_E_P allocation'!L$984,0)</f>
        <v>34898302.613581724</v>
      </c>
      <c r="P424" s="166">
        <f>VLOOKUP($D424,'R_E_P allocation'!$A$3:$T$984,'R_E_P allocation'!M$984,0)</f>
        <v>37938971.785625547</v>
      </c>
      <c r="Q424" s="166">
        <f>VLOOKUP($D424,'R_E_P allocation'!$A$3:$T$984,'R_E_P allocation'!N$984,0)</f>
        <v>30898750.217158951</v>
      </c>
      <c r="R424" s="166">
        <f>VLOOKUP($D424,'R_E_P allocation'!$A$3:$T$984,'R_E_P allocation'!O$984,0)</f>
        <v>28299672.003710706</v>
      </c>
      <c r="S424" s="166">
        <f>VLOOKUP($D424,'R_E_P allocation'!$A$3:$T$984,'R_E_P allocation'!P$984,0)</f>
        <v>435282.51632992394</v>
      </c>
      <c r="T424" s="166">
        <f>VLOOKUP($D424,'R_E_P allocation'!$A$3:$T$984,'R_E_P allocation'!Q$984,0)</f>
        <v>700237.09148726892</v>
      </c>
      <c r="U424" s="166">
        <f>VLOOKUP($D424,'R_E_P allocation'!$A$3:$T$984,'R_E_P allocation'!R$984,0)</f>
        <v>864256.5903941968</v>
      </c>
      <c r="V424" s="166">
        <f>VLOOKUP($D424,'R_E_P allocation'!$A$3:$T$984,'R_E_P allocation'!S$984,0)</f>
        <v>-88318.191719114999</v>
      </c>
      <c r="W424" s="166">
        <f>VLOOKUP($D424,'R_E_P allocation'!$A$3:$T$984,'R_E_P allocation'!T$984,0)</f>
        <v>675003.32242466463</v>
      </c>
      <c r="X424" s="163">
        <v>110484</v>
      </c>
      <c r="Y424" s="162" t="s">
        <v>142</v>
      </c>
      <c r="Z424" s="162" t="s">
        <v>157</v>
      </c>
      <c r="AA424" s="162" t="s">
        <v>303</v>
      </c>
    </row>
    <row r="425" spans="1:27" ht="16.5" thickTop="1" thickBot="1">
      <c r="A425" s="161">
        <v>424</v>
      </c>
      <c r="B425" s="162" t="s">
        <v>7</v>
      </c>
      <c r="C425" s="163">
        <v>11</v>
      </c>
      <c r="D425" s="162" t="s">
        <v>624</v>
      </c>
      <c r="E425" s="162" t="str">
        <f>VLOOKUP(Table12[[#This Row],[BRANCH NAME]],'Branch Address-2'!$B$2:$D$981,2,0)</f>
        <v>XCXC+X6R, Bazar Rd, Gazipur 1700</v>
      </c>
      <c r="F425" s="162" t="str">
        <f>VLOOKUP(Table12[[#This Row],[BRANCH NAME]],'Branch Address-2'!$B$2:$D$981,3,0)</f>
        <v>24.00015960015587, 90.42051632556712</v>
      </c>
      <c r="G425" s="164">
        <f>VLOOKUP(FINAL_DATASET!$D425,'R_E_P allocation'!$A$3:$D$983,4,0)</f>
        <v>119668.75</v>
      </c>
      <c r="H425" s="165">
        <f>VLOOKUP(FINAL_DATASET!$D425,'R_E_P allocation'!$A$3:$E$983,5,0)</f>
        <v>3.2836668796640926E-3</v>
      </c>
      <c r="I425" s="166">
        <f>VLOOKUP(FINAL_DATASET!$D425,'R_E_P allocation'!$A$3:$F$983,6,0)</f>
        <v>68051784.631915271</v>
      </c>
      <c r="J425" s="166">
        <f>VLOOKUP(FINAL_DATASET!$D425,'R_E_P allocation'!$A$3:$G$983,7,0)</f>
        <v>57311245.336582974</v>
      </c>
      <c r="K425" s="166">
        <f>VLOOKUP(FINAL_DATASET!$D425,'R_E_P allocation'!$A$3:$T$984,8,0)</f>
        <v>56698472.888671786</v>
      </c>
      <c r="L425" s="166">
        <f>VLOOKUP(FINAL_DATASET!$D425,'R_E_P allocation'!$A$3:$T$984,9,0)</f>
        <v>47319650.144253246</v>
      </c>
      <c r="M425" s="166">
        <f>VLOOKUP($D425,'R_E_P allocation'!$A$3:$T$984,'R_E_P allocation'!J$984,0)</f>
        <v>45838783.395134531</v>
      </c>
      <c r="N425" s="166">
        <f>VLOOKUP($D425,'R_E_P allocation'!$A$3:$T$984,'R_E_P allocation'!K$984,0)</f>
        <v>53455885.351808392</v>
      </c>
      <c r="O425" s="166">
        <f>VLOOKUP($D425,'R_E_P allocation'!$A$3:$T$984,'R_E_P allocation'!L$984,0)</f>
        <v>47081349.74784334</v>
      </c>
      <c r="P425" s="166">
        <f>VLOOKUP($D425,'R_E_P allocation'!$A$3:$T$984,'R_E_P allocation'!M$984,0)</f>
        <v>51183520.857471049</v>
      </c>
      <c r="Q425" s="166">
        <f>VLOOKUP($D425,'R_E_P allocation'!$A$3:$T$984,'R_E_P allocation'!N$984,0)</f>
        <v>41685547.91484756</v>
      </c>
      <c r="R425" s="166">
        <f>VLOOKUP($D425,'R_E_P allocation'!$A$3:$T$984,'R_E_P allocation'!O$984,0)</f>
        <v>38179127.796244614</v>
      </c>
      <c r="S425" s="166">
        <f>VLOOKUP($D425,'R_E_P allocation'!$A$3:$T$984,'R_E_P allocation'!P$984,0)</f>
        <v>587240.26258156006</v>
      </c>
      <c r="T425" s="166">
        <f>VLOOKUP($D425,'R_E_P allocation'!$A$3:$T$984,'R_E_P allocation'!Q$984,0)</f>
        <v>944690.85719642264</v>
      </c>
      <c r="U425" s="166">
        <f>VLOOKUP($D425,'R_E_P allocation'!$A$3:$T$984,'R_E_P allocation'!R$984,0)</f>
        <v>1165969.7967199092</v>
      </c>
      <c r="V425" s="166">
        <f>VLOOKUP($D425,'R_E_P allocation'!$A$3:$T$984,'R_E_P allocation'!S$984,0)</f>
        <v>-119150.19820495421</v>
      </c>
      <c r="W425" s="166">
        <f>VLOOKUP($D425,'R_E_P allocation'!$A$3:$T$984,'R_E_P allocation'!T$984,0)</f>
        <v>910647.94342357863</v>
      </c>
      <c r="X425" s="163">
        <v>110485</v>
      </c>
      <c r="Y425" s="162" t="s">
        <v>142</v>
      </c>
      <c r="Z425" s="162" t="s">
        <v>157</v>
      </c>
      <c r="AA425" s="162" t="s">
        <v>620</v>
      </c>
    </row>
    <row r="426" spans="1:27" ht="16.5" thickTop="1" thickBot="1">
      <c r="A426" s="161">
        <v>425</v>
      </c>
      <c r="B426" s="162" t="s">
        <v>7</v>
      </c>
      <c r="C426" s="163">
        <v>11</v>
      </c>
      <c r="D426" s="162" t="s">
        <v>625</v>
      </c>
      <c r="E426" s="162" t="str">
        <f>VLOOKUP(Table12[[#This Row],[BRANCH NAME]],'Branch Address-2'!$B$2:$D$981,2,0)</f>
        <v>Sreepur, Gazipur 1740</v>
      </c>
      <c r="F426" s="162" t="str">
        <f>VLOOKUP(Table12[[#This Row],[BRANCH NAME]],'Branch Address-2'!$B$2:$D$981,3,0)</f>
        <v>24.310204163953745, 90.51175503918164</v>
      </c>
      <c r="G426" s="164">
        <f>VLOOKUP(FINAL_DATASET!$D426,'R_E_P allocation'!$A$3:$D$983,4,0)</f>
        <v>98558.399999999994</v>
      </c>
      <c r="H426" s="165">
        <f>VLOOKUP(FINAL_DATASET!$D426,'R_E_P allocation'!$A$3:$E$983,5,0)</f>
        <v>2.704406570576575E-3</v>
      </c>
      <c r="I426" s="166">
        <f>VLOOKUP(FINAL_DATASET!$D426,'R_E_P allocation'!$A$3:$F$983,6,0)</f>
        <v>56047004.840162188</v>
      </c>
      <c r="J426" s="166">
        <f>VLOOKUP(FINAL_DATASET!$D426,'R_E_P allocation'!$A$3:$G$983,7,0)</f>
        <v>47201166.90766035</v>
      </c>
      <c r="K426" s="166">
        <f>VLOOKUP(FINAL_DATASET!$D426,'R_E_P allocation'!$A$3:$T$984,8,0)</f>
        <v>46696491.52640827</v>
      </c>
      <c r="L426" s="166">
        <f>VLOOKUP(FINAL_DATASET!$D426,'R_E_P allocation'!$A$3:$T$984,9,0)</f>
        <v>38972154.441133291</v>
      </c>
      <c r="M426" s="166">
        <f>VLOOKUP($D426,'R_E_P allocation'!$A$3:$T$984,'R_E_P allocation'!J$984,0)</f>
        <v>37752522.269774079</v>
      </c>
      <c r="N426" s="166">
        <f>VLOOKUP($D426,'R_E_P allocation'!$A$3:$T$984,'R_E_P allocation'!K$984,0)</f>
        <v>44025917.633949317</v>
      </c>
      <c r="O426" s="166">
        <f>VLOOKUP($D426,'R_E_P allocation'!$A$3:$T$984,'R_E_P allocation'!L$984,0)</f>
        <v>38775891.792868592</v>
      </c>
      <c r="P426" s="166">
        <f>VLOOKUP($D426,'R_E_P allocation'!$A$3:$T$984,'R_E_P allocation'!M$984,0)</f>
        <v>42154413.095139496</v>
      </c>
      <c r="Q426" s="166">
        <f>VLOOKUP($D426,'R_E_P allocation'!$A$3:$T$984,'R_E_P allocation'!N$984,0)</f>
        <v>34331944.685732171</v>
      </c>
      <c r="R426" s="166">
        <f>VLOOKUP($D426,'R_E_P allocation'!$A$3:$T$984,'R_E_P allocation'!O$984,0)</f>
        <v>31444080.00412301</v>
      </c>
      <c r="S426" s="166">
        <f>VLOOKUP($D426,'R_E_P allocation'!$A$3:$T$984,'R_E_P allocation'!P$984,0)</f>
        <v>483647.24036658218</v>
      </c>
      <c r="T426" s="166">
        <f>VLOOKUP($D426,'R_E_P allocation'!$A$3:$T$984,'R_E_P allocation'!Q$984,0)</f>
        <v>778041.21276363218</v>
      </c>
      <c r="U426" s="166">
        <f>VLOOKUP($D426,'R_E_P allocation'!$A$3:$T$984,'R_E_P allocation'!R$984,0)</f>
        <v>960285.10043799644</v>
      </c>
      <c r="V426" s="166">
        <f>VLOOKUP($D426,'R_E_P allocation'!$A$3:$T$984,'R_E_P allocation'!S$984,0)</f>
        <v>-98131.324132349997</v>
      </c>
      <c r="W426" s="166">
        <f>VLOOKUP($D426,'R_E_P allocation'!$A$3:$T$984,'R_E_P allocation'!T$984,0)</f>
        <v>750003.69158296078</v>
      </c>
      <c r="X426" s="163">
        <v>110486</v>
      </c>
      <c r="Y426" s="162" t="s">
        <v>142</v>
      </c>
      <c r="Z426" s="162" t="s">
        <v>157</v>
      </c>
      <c r="AA426" s="162" t="s">
        <v>303</v>
      </c>
    </row>
    <row r="427" spans="1:27" ht="16.5" thickTop="1" thickBot="1">
      <c r="A427" s="161">
        <v>426</v>
      </c>
      <c r="B427" s="162" t="s">
        <v>7</v>
      </c>
      <c r="C427" s="163">
        <v>11</v>
      </c>
      <c r="D427" s="162" t="s">
        <v>626</v>
      </c>
      <c r="E427" s="162" t="str">
        <f>VLOOKUP(Table12[[#This Row],[BRANCH NAME]],'Branch Address-2'!$B$2:$D$981,2,0)</f>
        <v>Sreepur, Gazipur 1740</v>
      </c>
      <c r="F427" s="162" t="str">
        <f>VLOOKUP(Table12[[#This Row],[BRANCH NAME]],'Branch Address-2'!$B$2:$D$981,3,0)</f>
        <v>24.00156957783552, 90.41999040406822</v>
      </c>
      <c r="G427" s="164">
        <f>VLOOKUP(FINAL_DATASET!$D427,'R_E_P allocation'!$A$3:$D$983,4,0)</f>
        <v>64062.96</v>
      </c>
      <c r="H427" s="165">
        <f>VLOOKUP(FINAL_DATASET!$D427,'R_E_P allocation'!$A$3:$E$983,5,0)</f>
        <v>1.7578642708747738E-3</v>
      </c>
      <c r="I427" s="166">
        <f>VLOOKUP(FINAL_DATASET!$D427,'R_E_P allocation'!$A$3:$F$983,6,0)</f>
        <v>36430553.146105424</v>
      </c>
      <c r="J427" s="166">
        <f>VLOOKUP(FINAL_DATASET!$D427,'R_E_P allocation'!$A$3:$G$983,7,0)</f>
        <v>30680758.48997923</v>
      </c>
      <c r="K427" s="166">
        <f>VLOOKUP(FINAL_DATASET!$D427,'R_E_P allocation'!$A$3:$T$984,8,0)</f>
        <v>30352719.492165376</v>
      </c>
      <c r="L427" s="166">
        <f>VLOOKUP(FINAL_DATASET!$D427,'R_E_P allocation'!$A$3:$T$984,9,0)</f>
        <v>25331900.386736639</v>
      </c>
      <c r="M427" s="166">
        <f>VLOOKUP($D427,'R_E_P allocation'!$A$3:$T$984,'R_E_P allocation'!J$984,0)</f>
        <v>24539139.475353152</v>
      </c>
      <c r="N427" s="166">
        <f>VLOOKUP($D427,'R_E_P allocation'!$A$3:$T$984,'R_E_P allocation'!K$984,0)</f>
        <v>28616846.462067056</v>
      </c>
      <c r="O427" s="166">
        <f>VLOOKUP($D427,'R_E_P allocation'!$A$3:$T$984,'R_E_P allocation'!L$984,0)</f>
        <v>25204329.665364582</v>
      </c>
      <c r="P427" s="166">
        <f>VLOOKUP($D427,'R_E_P allocation'!$A$3:$T$984,'R_E_P allocation'!M$984,0)</f>
        <v>27400368.511840675</v>
      </c>
      <c r="Q427" s="166">
        <f>VLOOKUP($D427,'R_E_P allocation'!$A$3:$T$984,'R_E_P allocation'!N$984,0)</f>
        <v>22315764.045725912</v>
      </c>
      <c r="R427" s="166">
        <f>VLOOKUP($D427,'R_E_P allocation'!$A$3:$T$984,'R_E_P allocation'!O$984,0)</f>
        <v>20438652.002679959</v>
      </c>
      <c r="S427" s="166">
        <f>VLOOKUP($D427,'R_E_P allocation'!$A$3:$T$984,'R_E_P allocation'!P$984,0)</f>
        <v>314370.70623827842</v>
      </c>
      <c r="T427" s="166">
        <f>VLOOKUP($D427,'R_E_P allocation'!$A$3:$T$984,'R_E_P allocation'!Q$984,0)</f>
        <v>505726.78829636093</v>
      </c>
      <c r="U427" s="166">
        <f>VLOOKUP($D427,'R_E_P allocation'!$A$3:$T$984,'R_E_P allocation'!R$984,0)</f>
        <v>624185.31528469769</v>
      </c>
      <c r="V427" s="166">
        <f>VLOOKUP($D427,'R_E_P allocation'!$A$3:$T$984,'R_E_P allocation'!S$984,0)</f>
        <v>-63785.360686027503</v>
      </c>
      <c r="W427" s="166">
        <f>VLOOKUP($D427,'R_E_P allocation'!$A$3:$T$984,'R_E_P allocation'!T$984,0)</f>
        <v>487502.39952892455</v>
      </c>
      <c r="X427" s="163">
        <v>110487</v>
      </c>
      <c r="Y427" s="162" t="s">
        <v>142</v>
      </c>
      <c r="Z427" s="162" t="s">
        <v>157</v>
      </c>
      <c r="AA427" s="162" t="s">
        <v>303</v>
      </c>
    </row>
    <row r="428" spans="1:27" ht="16.5" thickTop="1" thickBot="1">
      <c r="A428" s="161">
        <v>427</v>
      </c>
      <c r="B428" s="162" t="s">
        <v>7</v>
      </c>
      <c r="C428" s="163">
        <v>11</v>
      </c>
      <c r="D428" s="162" t="s">
        <v>627</v>
      </c>
      <c r="E428" s="162" t="str">
        <f>VLOOKUP(Table12[[#This Row],[BRANCH NAME]],'Branch Address-2'!$B$2:$D$981,2,0)</f>
        <v>Sreepur, Gazipur 1740</v>
      </c>
      <c r="F428" s="162" t="str">
        <f>VLOOKUP(Table12[[#This Row],[BRANCH NAME]],'Branch Address-2'!$B$2:$D$981,3,0)</f>
        <v>24.11324743944312, 90.49980693880184</v>
      </c>
      <c r="G428" s="164">
        <f>VLOOKUP(FINAL_DATASET!$D428,'R_E_P allocation'!$A$3:$D$983,4,0)</f>
        <v>59135.040000000001</v>
      </c>
      <c r="H428" s="165">
        <f>VLOOKUP(FINAL_DATASET!$D428,'R_E_P allocation'!$A$3:$E$983,5,0)</f>
        <v>1.6226439423459452E-3</v>
      </c>
      <c r="I428" s="166">
        <f>VLOOKUP(FINAL_DATASET!$D428,'R_E_P allocation'!$A$3:$F$983,6,0)</f>
        <v>33628202.904097319</v>
      </c>
      <c r="J428" s="166">
        <f>VLOOKUP(FINAL_DATASET!$D428,'R_E_P allocation'!$A$3:$G$983,7,0)</f>
        <v>28320700.144596212</v>
      </c>
      <c r="K428" s="166">
        <f>VLOOKUP(FINAL_DATASET!$D428,'R_E_P allocation'!$A$3:$T$984,8,0)</f>
        <v>28017894.915844966</v>
      </c>
      <c r="L428" s="166">
        <f>VLOOKUP(FINAL_DATASET!$D428,'R_E_P allocation'!$A$3:$T$984,9,0)</f>
        <v>23383292.664679974</v>
      </c>
      <c r="M428" s="166">
        <f>VLOOKUP($D428,'R_E_P allocation'!$A$3:$T$984,'R_E_P allocation'!J$984,0)</f>
        <v>22651513.361864451</v>
      </c>
      <c r="N428" s="166">
        <f>VLOOKUP($D428,'R_E_P allocation'!$A$3:$T$984,'R_E_P allocation'!K$984,0)</f>
        <v>26415550.580369592</v>
      </c>
      <c r="O428" s="166">
        <f>VLOOKUP($D428,'R_E_P allocation'!$A$3:$T$984,'R_E_P allocation'!L$984,0)</f>
        <v>23265535.075721156</v>
      </c>
      <c r="P428" s="166">
        <f>VLOOKUP($D428,'R_E_P allocation'!$A$3:$T$984,'R_E_P allocation'!M$984,0)</f>
        <v>25292647.857083701</v>
      </c>
      <c r="Q428" s="166">
        <f>VLOOKUP($D428,'R_E_P allocation'!$A$3:$T$984,'R_E_P allocation'!N$984,0)</f>
        <v>20599166.811439306</v>
      </c>
      <c r="R428" s="166">
        <f>VLOOKUP($D428,'R_E_P allocation'!$A$3:$T$984,'R_E_P allocation'!O$984,0)</f>
        <v>18866448.002473809</v>
      </c>
      <c r="S428" s="166">
        <f>VLOOKUP($D428,'R_E_P allocation'!$A$3:$T$984,'R_E_P allocation'!P$984,0)</f>
        <v>290188.34421994933</v>
      </c>
      <c r="T428" s="166">
        <f>VLOOKUP($D428,'R_E_P allocation'!$A$3:$T$984,'R_E_P allocation'!Q$984,0)</f>
        <v>466824.72765817936</v>
      </c>
      <c r="U428" s="166">
        <f>VLOOKUP($D428,'R_E_P allocation'!$A$3:$T$984,'R_E_P allocation'!R$984,0)</f>
        <v>576171.06026279798</v>
      </c>
      <c r="V428" s="166">
        <f>VLOOKUP($D428,'R_E_P allocation'!$A$3:$T$984,'R_E_P allocation'!S$984,0)</f>
        <v>-58878.794479410011</v>
      </c>
      <c r="W428" s="166">
        <f>VLOOKUP($D428,'R_E_P allocation'!$A$3:$T$984,'R_E_P allocation'!T$984,0)</f>
        <v>450002.21494977653</v>
      </c>
      <c r="X428" s="163">
        <v>110488</v>
      </c>
      <c r="Y428" s="162" t="s">
        <v>142</v>
      </c>
      <c r="Z428" s="162" t="s">
        <v>157</v>
      </c>
      <c r="AA428" s="162" t="s">
        <v>303</v>
      </c>
    </row>
    <row r="429" spans="1:27" ht="16.5" thickTop="1" thickBot="1">
      <c r="A429" s="161">
        <v>428</v>
      </c>
      <c r="B429" s="162" t="s">
        <v>7</v>
      </c>
      <c r="C429" s="163">
        <v>11</v>
      </c>
      <c r="D429" s="162" t="s">
        <v>303</v>
      </c>
      <c r="E429" s="162" t="str">
        <f>VLOOKUP(Table12[[#This Row],[BRANCH NAME]],'Branch Address-2'!$B$2:$D$981,2,0)</f>
        <v>Sreepur, Gazipur 1740</v>
      </c>
      <c r="F429" s="162" t="str">
        <f>VLOOKUP(Table12[[#This Row],[BRANCH NAME]],'Branch Address-2'!$B$2:$D$981,3,0)</f>
        <v>24.202238446275068, 90.47872153121328</v>
      </c>
      <c r="G429" s="164">
        <f>VLOOKUP(FINAL_DATASET!$D429,'R_E_P allocation'!$A$3:$D$983,4,0)</f>
        <v>492792</v>
      </c>
      <c r="H429" s="165">
        <f>VLOOKUP(FINAL_DATASET!$D429,'R_E_P allocation'!$A$3:$E$983,5,0)</f>
        <v>1.3522032852882875E-2</v>
      </c>
      <c r="I429" s="166">
        <f>VLOOKUP(FINAL_DATASET!$D429,'R_E_P allocation'!$A$3:$F$983,6,0)</f>
        <v>280235024.20081091</v>
      </c>
      <c r="J429" s="166">
        <f>VLOOKUP(FINAL_DATASET!$D429,'R_E_P allocation'!$A$3:$G$983,7,0)</f>
        <v>236005834.53830174</v>
      </c>
      <c r="K429" s="166">
        <f>VLOOKUP(FINAL_DATASET!$D429,'R_E_P allocation'!$A$3:$T$984,8,0)</f>
        <v>233482457.63204136</v>
      </c>
      <c r="L429" s="166">
        <f>VLOOKUP(FINAL_DATASET!$D429,'R_E_P allocation'!$A$3:$T$984,9,0)</f>
        <v>194860772.20566645</v>
      </c>
      <c r="M429" s="166">
        <f>VLOOKUP($D429,'R_E_P allocation'!$A$3:$T$984,'R_E_P allocation'!J$984,0)</f>
        <v>188762611.3488704</v>
      </c>
      <c r="N429" s="166">
        <f>VLOOKUP($D429,'R_E_P allocation'!$A$3:$T$984,'R_E_P allocation'!K$984,0)</f>
        <v>220129588.16974658</v>
      </c>
      <c r="O429" s="166">
        <f>VLOOKUP($D429,'R_E_P allocation'!$A$3:$T$984,'R_E_P allocation'!L$984,0)</f>
        <v>193879458.96434295</v>
      </c>
      <c r="P429" s="166">
        <f>VLOOKUP($D429,'R_E_P allocation'!$A$3:$T$984,'R_E_P allocation'!M$984,0)</f>
        <v>210772065.47569749</v>
      </c>
      <c r="Q429" s="166">
        <f>VLOOKUP($D429,'R_E_P allocation'!$A$3:$T$984,'R_E_P allocation'!N$984,0)</f>
        <v>171659723.42866084</v>
      </c>
      <c r="R429" s="166">
        <f>VLOOKUP($D429,'R_E_P allocation'!$A$3:$T$984,'R_E_P allocation'!O$984,0)</f>
        <v>157220400.02061504</v>
      </c>
      <c r="S429" s="166">
        <f>VLOOKUP($D429,'R_E_P allocation'!$A$3:$T$984,'R_E_P allocation'!P$984,0)</f>
        <v>2418236.201832911</v>
      </c>
      <c r="T429" s="166">
        <f>VLOOKUP($D429,'R_E_P allocation'!$A$3:$T$984,'R_E_P allocation'!Q$984,0)</f>
        <v>3890206.0638181609</v>
      </c>
      <c r="U429" s="166">
        <f>VLOOKUP($D429,'R_E_P allocation'!$A$3:$T$984,'R_E_P allocation'!R$984,0)</f>
        <v>4801425.5021899827</v>
      </c>
      <c r="V429" s="166">
        <f>VLOOKUP($D429,'R_E_P allocation'!$A$3:$T$984,'R_E_P allocation'!S$984,0)</f>
        <v>-490656.62066175003</v>
      </c>
      <c r="W429" s="166">
        <f>VLOOKUP($D429,'R_E_P allocation'!$A$3:$T$984,'R_E_P allocation'!T$984,0)</f>
        <v>3750018.4579148041</v>
      </c>
      <c r="X429" s="163">
        <v>110490</v>
      </c>
      <c r="Y429" s="162" t="s">
        <v>142</v>
      </c>
      <c r="Z429" s="162" t="s">
        <v>157</v>
      </c>
      <c r="AA429" s="162" t="s">
        <v>303</v>
      </c>
    </row>
    <row r="430" spans="1:27" ht="16.5" thickTop="1" thickBot="1">
      <c r="A430" s="161">
        <v>429</v>
      </c>
      <c r="B430" s="162" t="s">
        <v>7</v>
      </c>
      <c r="C430" s="163">
        <v>11</v>
      </c>
      <c r="D430" s="162" t="s">
        <v>628</v>
      </c>
      <c r="E430" s="162" t="str">
        <f>VLOOKUP(Table12[[#This Row],[BRANCH NAME]],'Branch Address-2'!$B$2:$D$981,2,0)</f>
        <v>Kapasia, Gazipur</v>
      </c>
      <c r="F430" s="162" t="str">
        <f>VLOOKUP(Table12[[#This Row],[BRANCH NAME]],'Branch Address-2'!$B$2:$D$981,3,0)</f>
        <v>24.136240317056, 90.56675504192484</v>
      </c>
      <c r="G430" s="164">
        <f>VLOOKUP(FINAL_DATASET!$D430,'R_E_P allocation'!$A$3:$D$983,4,0)</f>
        <v>109491.84</v>
      </c>
      <c r="H430" s="165">
        <f>VLOOKUP(FINAL_DATASET!$D430,'R_E_P allocation'!$A$3:$E$983,5,0)</f>
        <v>3.0044161788393385E-3</v>
      </c>
      <c r="I430" s="166">
        <f>VLOOKUP(FINAL_DATASET!$D430,'R_E_P allocation'!$A$3:$F$983,6,0)</f>
        <v>62264501.924120761</v>
      </c>
      <c r="J430" s="166">
        <f>VLOOKUP(FINAL_DATASET!$D430,'R_E_P allocation'!$A$3:$G$983,7,0)</f>
        <v>52437363.176216759</v>
      </c>
      <c r="K430" s="166">
        <f>VLOOKUP(FINAL_DATASET!$D430,'R_E_P allocation'!$A$3:$T$984,8,0)</f>
        <v>51876702.328475811</v>
      </c>
      <c r="L430" s="166">
        <f>VLOOKUP(FINAL_DATASET!$D430,'R_E_P allocation'!$A$3:$T$984,9,0)</f>
        <v>43295476.575551704</v>
      </c>
      <c r="M430" s="166">
        <f>VLOOKUP($D430,'R_E_P allocation'!$A$3:$T$984,'R_E_P allocation'!J$984,0)</f>
        <v>41940546.193511061</v>
      </c>
      <c r="N430" s="166">
        <f>VLOOKUP($D430,'R_E_P allocation'!$A$3:$T$984,'R_E_P allocation'!K$984,0)</f>
        <v>48909872.009179905</v>
      </c>
      <c r="O430" s="166">
        <f>VLOOKUP($D430,'R_E_P allocation'!$A$3:$T$984,'R_E_P allocation'!L$984,0)</f>
        <v>43077441.801430225</v>
      </c>
      <c r="P430" s="166">
        <f>VLOOKUP($D430,'R_E_P allocation'!$A$3:$T$984,'R_E_P allocation'!M$984,0)</f>
        <v>46830754.698807195</v>
      </c>
      <c r="Q430" s="166">
        <f>VLOOKUP($D430,'R_E_P allocation'!$A$3:$T$984,'R_E_P allocation'!N$984,0)</f>
        <v>38140511.558822349</v>
      </c>
      <c r="R430" s="166">
        <f>VLOOKUP($D430,'R_E_P allocation'!$A$3:$T$984,'R_E_P allocation'!O$984,0)</f>
        <v>34932285.596749097</v>
      </c>
      <c r="S430" s="166">
        <f>VLOOKUP($D430,'R_E_P allocation'!$A$3:$T$984,'R_E_P allocation'!P$984,0)</f>
        <v>537299.97908508417</v>
      </c>
      <c r="T430" s="166">
        <f>VLOOKUP($D430,'R_E_P allocation'!$A$3:$T$984,'R_E_P allocation'!Q$984,0)</f>
        <v>864352.14026730927</v>
      </c>
      <c r="U430" s="166">
        <f>VLOOKUP($D430,'R_E_P allocation'!$A$3:$T$984,'R_E_P allocation'!R$984,0)</f>
        <v>1066813.0019515438</v>
      </c>
      <c r="V430" s="166">
        <f>VLOOKUP($D430,'R_E_P allocation'!$A$3:$T$984,'R_E_P allocation'!S$984,0)</f>
        <v>-109017.3870607417</v>
      </c>
      <c r="W430" s="166">
        <f>VLOOKUP($D430,'R_E_P allocation'!$A$3:$T$984,'R_E_P allocation'!T$984,0)</f>
        <v>833204.31539281167</v>
      </c>
      <c r="X430" s="163">
        <v>110491</v>
      </c>
      <c r="Y430" s="162" t="s">
        <v>142</v>
      </c>
      <c r="Z430" s="162" t="s">
        <v>157</v>
      </c>
      <c r="AA430" s="162" t="s">
        <v>629</v>
      </c>
    </row>
    <row r="431" spans="1:27" ht="16.5" thickTop="1" thickBot="1">
      <c r="A431" s="161">
        <v>430</v>
      </c>
      <c r="B431" s="162" t="s">
        <v>7</v>
      </c>
      <c r="C431" s="163">
        <v>11</v>
      </c>
      <c r="D431" s="162" t="s">
        <v>630</v>
      </c>
      <c r="E431" s="162" t="str">
        <f>VLOOKUP(Table12[[#This Row],[BRANCH NAME]],'Branch Address-2'!$B$2:$D$981,2,0)</f>
        <v>Banesa Complex, 26 Anarkali Road, Monnu Nagar, Tongi, Gazipur</v>
      </c>
      <c r="F431" s="162" t="str">
        <f>VLOOKUP(Table12[[#This Row],[BRANCH NAME]],'Branch Address-2'!$B$2:$D$981,3,0)</f>
        <v>23.886219286906517, 90.40164288509082</v>
      </c>
      <c r="G431" s="164">
        <f>VLOOKUP(FINAL_DATASET!$D431,'R_E_P allocation'!$A$3:$D$983,4,0)</f>
        <v>56430</v>
      </c>
      <c r="H431" s="165">
        <f>VLOOKUP(FINAL_DATASET!$D431,'R_E_P allocation'!$A$3:$E$983,5,0)</f>
        <v>1.5484186307573595E-3</v>
      </c>
      <c r="I431" s="166">
        <f>VLOOKUP(FINAL_DATASET!$D431,'R_E_P allocation'!$A$3:$F$983,6,0)</f>
        <v>32089933.309899028</v>
      </c>
      <c r="J431" s="166">
        <f>VLOOKUP(FINAL_DATASET!$D431,'R_E_P allocation'!$A$3:$G$983,7,0)</f>
        <v>27025213.970592804</v>
      </c>
      <c r="K431" s="166">
        <f>VLOOKUP(FINAL_DATASET!$D431,'R_E_P allocation'!$A$3:$T$984,8,0)</f>
        <v>26736260.093865354</v>
      </c>
      <c r="L431" s="166">
        <f>VLOOKUP(FINAL_DATASET!$D431,'R_E_P allocation'!$A$3:$T$984,9,0)</f>
        <v>22313660.480620135</v>
      </c>
      <c r="M431" s="166">
        <f>VLOOKUP($D431,'R_E_P allocation'!$A$3:$T$984,'R_E_P allocation'!J$984,0)</f>
        <v>21615355.278528787</v>
      </c>
      <c r="N431" s="166">
        <f>VLOOKUP($D431,'R_E_P allocation'!$A$3:$T$984,'R_E_P allocation'!K$984,0)</f>
        <v>25207212.496182568</v>
      </c>
      <c r="O431" s="166">
        <f>VLOOKUP($D431,'R_E_P allocation'!$A$3:$T$984,'R_E_P allocation'!L$984,0)</f>
        <v>22201289.528559461</v>
      </c>
      <c r="P431" s="166">
        <f>VLOOKUP($D431,'R_E_P allocation'!$A$3:$T$984,'R_E_P allocation'!M$984,0)</f>
        <v>24135675.203318257</v>
      </c>
      <c r="Q431" s="166">
        <f>VLOOKUP($D431,'R_E_P allocation'!$A$3:$T$984,'R_E_P allocation'!N$984,0)</f>
        <v>19656890.114042703</v>
      </c>
      <c r="R431" s="166">
        <f>VLOOKUP($D431,'R_E_P allocation'!$A$3:$T$984,'R_E_P allocation'!O$984,0)</f>
        <v>18003431.8194356</v>
      </c>
      <c r="S431" s="166">
        <f>VLOOKUP($D431,'R_E_P allocation'!$A$3:$T$984,'R_E_P allocation'!P$984,0)</f>
        <v>276914.13186381105</v>
      </c>
      <c r="T431" s="166">
        <f>VLOOKUP($D431,'R_E_P allocation'!$A$3:$T$984,'R_E_P allocation'!Q$984,0)</f>
        <v>445470.55995482643</v>
      </c>
      <c r="U431" s="166">
        <f>VLOOKUP($D431,'R_E_P allocation'!$A$3:$T$984,'R_E_P allocation'!R$984,0)</f>
        <v>549815.01543974073</v>
      </c>
      <c r="V431" s="166">
        <f>VLOOKUP($D431,'R_E_P allocation'!$A$3:$T$984,'R_E_P allocation'!S$984,0)</f>
        <v>-56185.476030338468</v>
      </c>
      <c r="W431" s="166">
        <f>VLOOKUP($D431,'R_E_P allocation'!$A$3:$T$984,'R_E_P allocation'!T$984,0)</f>
        <v>429417.56680330122</v>
      </c>
      <c r="X431" s="163">
        <v>110492</v>
      </c>
      <c r="Y431" s="162" t="s">
        <v>142</v>
      </c>
      <c r="Z431" s="162" t="s">
        <v>157</v>
      </c>
      <c r="AA431" s="162" t="s">
        <v>233</v>
      </c>
    </row>
    <row r="432" spans="1:27" ht="16.5" thickTop="1" thickBot="1">
      <c r="A432" s="161">
        <v>431</v>
      </c>
      <c r="B432" s="162" t="s">
        <v>7</v>
      </c>
      <c r="C432" s="163">
        <v>11</v>
      </c>
      <c r="D432" s="162" t="s">
        <v>631</v>
      </c>
      <c r="E432" s="162" t="str">
        <f>VLOOKUP(Table12[[#This Row],[BRANCH NAME]],'Branch Address-2'!$B$2:$D$981,2,0)</f>
        <v>Kashimpur, Gazipur</v>
      </c>
      <c r="F432" s="162" t="str">
        <f>VLOOKUP(Table12[[#This Row],[BRANCH NAME]],'Branch Address-2'!$B$2:$D$981,3,0)</f>
        <v>23.98814323126609, 90.32109492830828</v>
      </c>
      <c r="G432" s="164">
        <f>VLOOKUP(FINAL_DATASET!$D432,'R_E_P allocation'!$A$3:$D$983,4,0)</f>
        <v>110095.25</v>
      </c>
      <c r="H432" s="165">
        <f>VLOOKUP(FINAL_DATASET!$D432,'R_E_P allocation'!$A$3:$E$983,5,0)</f>
        <v>3.0209735292909654E-3</v>
      </c>
      <c r="I432" s="166">
        <f>VLOOKUP(FINAL_DATASET!$D432,'R_E_P allocation'!$A$3:$F$983,6,0)</f>
        <v>62607641.861362055</v>
      </c>
      <c r="J432" s="166">
        <f>VLOOKUP(FINAL_DATASET!$D432,'R_E_P allocation'!$A$3:$G$983,7,0)</f>
        <v>52726345.709656335</v>
      </c>
      <c r="K432" s="166">
        <f>VLOOKUP(FINAL_DATASET!$D432,'R_E_P allocation'!$A$3:$T$984,8,0)</f>
        <v>52162595.05757805</v>
      </c>
      <c r="L432" s="166">
        <f>VLOOKUP(FINAL_DATASET!$D432,'R_E_P allocation'!$A$3:$T$984,9,0)</f>
        <v>43534078.13271299</v>
      </c>
      <c r="M432" s="166">
        <f>VLOOKUP($D432,'R_E_P allocation'!$A$3:$T$984,'R_E_P allocation'!J$984,0)</f>
        <v>42171680.723523766</v>
      </c>
      <c r="N432" s="166">
        <f>VLOOKUP($D432,'R_E_P allocation'!$A$3:$T$984,'R_E_P allocation'!K$984,0)</f>
        <v>49179414.523663722</v>
      </c>
      <c r="O432" s="166">
        <f>VLOOKUP($D432,'R_E_P allocation'!$A$3:$T$984,'R_E_P allocation'!L$984,0)</f>
        <v>43314841.768015876</v>
      </c>
      <c r="P432" s="166">
        <f>VLOOKUP($D432,'R_E_P allocation'!$A$3:$T$984,'R_E_P allocation'!M$984,0)</f>
        <v>47088839.188873366</v>
      </c>
      <c r="Q432" s="166">
        <f>VLOOKUP($D432,'R_E_P allocation'!$A$3:$T$984,'R_E_P allocation'!N$984,0)</f>
        <v>38350704.081659757</v>
      </c>
      <c r="R432" s="166">
        <f>VLOOKUP($D432,'R_E_P allocation'!$A$3:$T$984,'R_E_P allocation'!O$984,0)</f>
        <v>35124797.572545052</v>
      </c>
      <c r="S432" s="166">
        <f>VLOOKUP($D432,'R_E_P allocation'!$A$3:$T$984,'R_E_P allocation'!P$984,0)</f>
        <v>540261.04157503531</v>
      </c>
      <c r="T432" s="166">
        <f>VLOOKUP($D432,'R_E_P allocation'!$A$3:$T$984,'R_E_P allocation'!Q$984,0)</f>
        <v>869115.58862070891</v>
      </c>
      <c r="U432" s="166">
        <f>VLOOKUP($D432,'R_E_P allocation'!$A$3:$T$984,'R_E_P allocation'!R$984,0)</f>
        <v>1072692.2129823165</v>
      </c>
      <c r="V432" s="166">
        <f>VLOOKUP($D432,'R_E_P allocation'!$A$3:$T$984,'R_E_P allocation'!S$984,0)</f>
        <v>-109618.18234855788</v>
      </c>
      <c r="W432" s="166">
        <f>VLOOKUP($D432,'R_E_P allocation'!$A$3:$T$984,'R_E_P allocation'!T$984,0)</f>
        <v>837796.10794969241</v>
      </c>
      <c r="X432" s="163">
        <v>110494</v>
      </c>
      <c r="Y432" s="162" t="s">
        <v>142</v>
      </c>
      <c r="Z432" s="162" t="s">
        <v>157</v>
      </c>
      <c r="AA432" s="162" t="s">
        <v>620</v>
      </c>
    </row>
    <row r="433" spans="1:27" ht="16.5" thickTop="1" thickBot="1">
      <c r="A433" s="161">
        <v>432</v>
      </c>
      <c r="B433" s="162" t="s">
        <v>7</v>
      </c>
      <c r="C433" s="163">
        <v>11</v>
      </c>
      <c r="D433" s="162" t="s">
        <v>632</v>
      </c>
      <c r="E433" s="162" t="str">
        <f>VLOOKUP(Table12[[#This Row],[BRANCH NAME]],'Branch Address-2'!$B$2:$D$981,2,0)</f>
        <v>Kapasia, Gazipur</v>
      </c>
      <c r="F433" s="162" t="str">
        <f>VLOOKUP(Table12[[#This Row],[BRANCH NAME]],'Branch Address-2'!$B$2:$D$981,3,0)</f>
        <v>24.108390466962508, 90.49803454440608</v>
      </c>
      <c r="G433" s="164">
        <f>VLOOKUP(FINAL_DATASET!$D433,'R_E_P allocation'!$A$3:$D$983,4,0)</f>
        <v>119756.7</v>
      </c>
      <c r="H433" s="165">
        <f>VLOOKUP(FINAL_DATASET!$D433,'R_E_P allocation'!$A$3:$E$983,5,0)</f>
        <v>3.2860801956055264E-3</v>
      </c>
      <c r="I433" s="166">
        <f>VLOOKUP(FINAL_DATASET!$D433,'R_E_P allocation'!$A$3:$F$983,6,0)</f>
        <v>68101798.979507089</v>
      </c>
      <c r="J433" s="166">
        <f>VLOOKUP(FINAL_DATASET!$D433,'R_E_P allocation'!$A$3:$G$983,7,0)</f>
        <v>57353365.97398708</v>
      </c>
      <c r="K433" s="166">
        <f>VLOOKUP(FINAL_DATASET!$D433,'R_E_P allocation'!$A$3:$T$984,8,0)</f>
        <v>56740143.171770416</v>
      </c>
      <c r="L433" s="166">
        <f>VLOOKUP(FINAL_DATASET!$D433,'R_E_P allocation'!$A$3:$T$984,9,0)</f>
        <v>47354427.50450968</v>
      </c>
      <c r="M433" s="166">
        <f>VLOOKUP($D433,'R_E_P allocation'!$A$3:$T$984,'R_E_P allocation'!J$984,0)</f>
        <v>45872472.399152718</v>
      </c>
      <c r="N433" s="166">
        <f>VLOOKUP($D433,'R_E_P allocation'!$A$3:$T$984,'R_E_P allocation'!K$984,0)</f>
        <v>53495172.510040522</v>
      </c>
      <c r="O433" s="166">
        <f>VLOOKUP($D433,'R_E_P allocation'!$A$3:$T$984,'R_E_P allocation'!L$984,0)</f>
        <v>47115951.970314309</v>
      </c>
      <c r="P433" s="166">
        <f>VLOOKUP($D433,'R_E_P allocation'!$A$3:$T$984,'R_E_P allocation'!M$984,0)</f>
        <v>51221137.951820366</v>
      </c>
      <c r="Q433" s="166">
        <f>VLOOKUP($D433,'R_E_P allocation'!$A$3:$T$984,'R_E_P allocation'!N$984,0)</f>
        <v>41716184.517461948</v>
      </c>
      <c r="R433" s="166">
        <f>VLOOKUP($D433,'R_E_P allocation'!$A$3:$T$984,'R_E_P allocation'!O$984,0)</f>
        <v>38207187.371444322</v>
      </c>
      <c r="S433" s="166">
        <f>VLOOKUP($D433,'R_E_P allocation'!$A$3:$T$984,'R_E_P allocation'!P$984,0)</f>
        <v>587671.8521243108</v>
      </c>
      <c r="T433" s="166">
        <f>VLOOKUP($D433,'R_E_P allocation'!$A$3:$T$984,'R_E_P allocation'!Q$984,0)</f>
        <v>945385.15341736947</v>
      </c>
      <c r="U433" s="166">
        <f>VLOOKUP($D433,'R_E_P allocation'!$A$3:$T$984,'R_E_P allocation'!R$984,0)</f>
        <v>1166826.720884501</v>
      </c>
      <c r="V433" s="166">
        <f>VLOOKUP($D433,'R_E_P allocation'!$A$3:$T$984,'R_E_P allocation'!S$984,0)</f>
        <v>-119237.76709768624</v>
      </c>
      <c r="W433" s="166">
        <f>VLOOKUP($D433,'R_E_P allocation'!$A$3:$T$984,'R_E_P allocation'!T$984,0)</f>
        <v>911317.21996088768</v>
      </c>
      <c r="X433" s="163">
        <v>110495</v>
      </c>
      <c r="Y433" s="162" t="s">
        <v>142</v>
      </c>
      <c r="Z433" s="162" t="s">
        <v>157</v>
      </c>
      <c r="AA433" s="162" t="s">
        <v>629</v>
      </c>
    </row>
    <row r="434" spans="1:27" ht="16.5" thickTop="1" thickBot="1">
      <c r="A434" s="161">
        <v>433</v>
      </c>
      <c r="B434" s="162" t="s">
        <v>7</v>
      </c>
      <c r="C434" s="163">
        <v>11</v>
      </c>
      <c r="D434" s="162" t="s">
        <v>629</v>
      </c>
      <c r="E434" s="162" t="str">
        <f>VLOOKUP(Table12[[#This Row],[BRANCH NAME]],'Branch Address-2'!$B$2:$D$981,2,0)</f>
        <v>Kapasia, Gazipur</v>
      </c>
      <c r="F434" s="162" t="str">
        <f>VLOOKUP(Table12[[#This Row],[BRANCH NAME]],'Branch Address-2'!$B$2:$D$981,3,0)</f>
        <v>24.193755134846484, 90.60366829060133</v>
      </c>
      <c r="G434" s="164">
        <f>VLOOKUP(FINAL_DATASET!$D434,'R_E_P allocation'!$A$3:$D$983,4,0)</f>
        <v>342162</v>
      </c>
      <c r="H434" s="165">
        <f>VLOOKUP(FINAL_DATASET!$D434,'R_E_P allocation'!$A$3:$E$983,5,0)</f>
        <v>9.3888005588729333E-3</v>
      </c>
      <c r="I434" s="166">
        <f>VLOOKUP(FINAL_DATASET!$D434,'R_E_P allocation'!$A$3:$F$983,6,0)</f>
        <v>194576568.5128774</v>
      </c>
      <c r="J434" s="166">
        <f>VLOOKUP(FINAL_DATASET!$D434,'R_E_P allocation'!$A$3:$G$983,7,0)</f>
        <v>163866759.92567739</v>
      </c>
      <c r="K434" s="166">
        <f>VLOOKUP(FINAL_DATASET!$D434,'R_E_P allocation'!$A$3:$T$984,8,0)</f>
        <v>162114694.7764869</v>
      </c>
      <c r="L434" s="166">
        <f>VLOOKUP(FINAL_DATASET!$D434,'R_E_P allocation'!$A$3:$T$984,9,0)</f>
        <v>135298364.29859909</v>
      </c>
      <c r="M434" s="166">
        <f>VLOOKUP($D434,'R_E_P allocation'!$A$3:$T$984,'R_E_P allocation'!J$984,0)</f>
        <v>131064206.85472207</v>
      </c>
      <c r="N434" s="166">
        <f>VLOOKUP($D434,'R_E_P allocation'!$A$3:$T$984,'R_E_P allocation'!K$984,0)</f>
        <v>152843350.02868721</v>
      </c>
      <c r="O434" s="166">
        <f>VLOOKUP($D434,'R_E_P allocation'!$A$3:$T$984,'R_E_P allocation'!L$984,0)</f>
        <v>134617005.62946945</v>
      </c>
      <c r="P434" s="166">
        <f>VLOOKUP($D434,'R_E_P allocation'!$A$3:$T$984,'R_E_P allocation'!M$984,0)</f>
        <v>146346108.43377247</v>
      </c>
      <c r="Q434" s="166">
        <f>VLOOKUP($D434,'R_E_P allocation'!$A$3:$T$984,'R_E_P allocation'!N$984,0)</f>
        <v>119189098.62131986</v>
      </c>
      <c r="R434" s="166">
        <f>VLOOKUP($D434,'R_E_P allocation'!$A$3:$T$984,'R_E_P allocation'!O$984,0)</f>
        <v>109163392.48984092</v>
      </c>
      <c r="S434" s="166">
        <f>VLOOKUP($D434,'R_E_P allocation'!$A$3:$T$984,'R_E_P allocation'!P$984,0)</f>
        <v>1679062.4346408881</v>
      </c>
      <c r="T434" s="166">
        <f>VLOOKUP($D434,'R_E_P allocation'!$A$3:$T$984,'R_E_P allocation'!Q$984,0)</f>
        <v>2701100.4383353414</v>
      </c>
      <c r="U434" s="166">
        <f>VLOOKUP($D434,'R_E_P allocation'!$A$3:$T$984,'R_E_P allocation'!R$984,0)</f>
        <v>3333790.6310985745</v>
      </c>
      <c r="V434" s="166">
        <f>VLOOKUP($D434,'R_E_P allocation'!$A$3:$T$984,'R_E_P allocation'!S$984,0)</f>
        <v>-340679.33456481784</v>
      </c>
      <c r="W434" s="166">
        <f>VLOOKUP($D434,'R_E_P allocation'!$A$3:$T$984,'R_E_P allocation'!T$984,0)</f>
        <v>2603763.4856025367</v>
      </c>
      <c r="X434" s="163">
        <v>110496</v>
      </c>
      <c r="Y434" s="162" t="s">
        <v>142</v>
      </c>
      <c r="Z434" s="162" t="s">
        <v>157</v>
      </c>
      <c r="AA434" s="162" t="s">
        <v>629</v>
      </c>
    </row>
    <row r="435" spans="1:27" ht="16.5" thickTop="1" thickBot="1">
      <c r="A435" s="161">
        <v>434</v>
      </c>
      <c r="B435" s="162" t="s">
        <v>7</v>
      </c>
      <c r="C435" s="163">
        <v>11</v>
      </c>
      <c r="D435" s="162" t="s">
        <v>633</v>
      </c>
      <c r="E435" s="162" t="str">
        <f>VLOOKUP(Table12[[#This Row],[BRANCH NAME]],'Branch Address-2'!$B$2:$D$981,2,0)</f>
        <v>Naldanga Bazar, Kaliganj, Jhenaidah 7300</v>
      </c>
      <c r="F435" s="162" t="str">
        <f>VLOOKUP(Table12[[#This Row],[BRANCH NAME]],'Branch Address-2'!$B$2:$D$981,3,0)</f>
        <v>23.441735295655985, 89.16922817325352</v>
      </c>
      <c r="G435" s="164">
        <f>VLOOKUP(FINAL_DATASET!$D435,'R_E_P allocation'!$A$3:$D$983,4,0)</f>
        <v>90713.37</v>
      </c>
      <c r="H435" s="165">
        <f>VLOOKUP(FINAL_DATASET!$D435,'R_E_P allocation'!$A$3:$E$983,5,0)</f>
        <v>2.4891418069605833E-3</v>
      </c>
      <c r="I435" s="166">
        <f>VLOOKUP(FINAL_DATASET!$D435,'R_E_P allocation'!$A$3:$F$983,6,0)</f>
        <v>51585787.588449314</v>
      </c>
      <c r="J435" s="166">
        <f>VLOOKUP(FINAL_DATASET!$D435,'R_E_P allocation'!$A$3:$G$983,7,0)</f>
        <v>43444058.731943183</v>
      </c>
      <c r="K435" s="166">
        <f>VLOOKUP(FINAL_DATASET!$D435,'R_E_P allocation'!$A$3:$T$984,8,0)</f>
        <v>42979554.391476907</v>
      </c>
      <c r="L435" s="166">
        <f>VLOOKUP(FINAL_DATASET!$D435,'R_E_P allocation'!$A$3:$T$984,9,0)</f>
        <v>35870057.40267361</v>
      </c>
      <c r="M435" s="166">
        <f>VLOOKUP($D435,'R_E_P allocation'!$A$3:$T$984,'R_E_P allocation'!J$984,0)</f>
        <v>34747505.246546775</v>
      </c>
      <c r="N435" s="166">
        <f>VLOOKUP($D435,'R_E_P allocation'!$A$3:$T$984,'R_E_P allocation'!K$984,0)</f>
        <v>40521552.256509528</v>
      </c>
      <c r="O435" s="166">
        <f>VLOOKUP($D435,'R_E_P allocation'!$A$3:$T$984,'R_E_P allocation'!L$984,0)</f>
        <v>35689416.825825617</v>
      </c>
      <c r="P435" s="166">
        <f>VLOOKUP($D435,'R_E_P allocation'!$A$3:$T$984,'R_E_P allocation'!M$984,0)</f>
        <v>38799015.327280417</v>
      </c>
      <c r="Q435" s="166">
        <f>VLOOKUP($D435,'R_E_P allocation'!$A$3:$T$984,'R_E_P allocation'!N$984,0)</f>
        <v>31599198.050053123</v>
      </c>
      <c r="R435" s="166">
        <f>VLOOKUP($D435,'R_E_P allocation'!$A$3:$T$984,'R_E_P allocation'!O$984,0)</f>
        <v>28941200.990718316</v>
      </c>
      <c r="S435" s="166">
        <f>VLOOKUP($D435,'R_E_P allocation'!$A$3:$T$984,'R_E_P allocation'!P$984,0)</f>
        <v>445149.9929468488</v>
      </c>
      <c r="T435" s="166">
        <f>VLOOKUP($D435,'R_E_P allocation'!$A$3:$T$984,'R_E_P allocation'!Q$984,0)</f>
        <v>716110.8582188437</v>
      </c>
      <c r="U435" s="166">
        <f>VLOOKUP($D435,'R_E_P allocation'!$A$3:$T$984,'R_E_P allocation'!R$984,0)</f>
        <v>883848.53672055481</v>
      </c>
      <c r="V435" s="166">
        <f>VLOOKUP($D435,'R_E_P allocation'!$A$3:$T$984,'R_E_P allocation'!S$984,0)</f>
        <v>-90320.288423998296</v>
      </c>
      <c r="W435" s="166">
        <f>VLOOKUP($D435,'R_E_P allocation'!$A$3:$T$984,'R_E_P allocation'!T$984,0)</f>
        <v>690305.0615262728</v>
      </c>
      <c r="X435" s="163">
        <v>110497</v>
      </c>
      <c r="Y435" s="162" t="s">
        <v>142</v>
      </c>
      <c r="Z435" s="162" t="s">
        <v>157</v>
      </c>
      <c r="AA435" s="162" t="s">
        <v>173</v>
      </c>
    </row>
    <row r="436" spans="1:27" ht="16.5" thickTop="1" thickBot="1">
      <c r="A436" s="161">
        <v>435</v>
      </c>
      <c r="B436" s="162" t="s">
        <v>7</v>
      </c>
      <c r="C436" s="163">
        <v>11</v>
      </c>
      <c r="D436" s="162" t="s">
        <v>150</v>
      </c>
      <c r="E436" s="162" t="str">
        <f>VLOOKUP(Table12[[#This Row],[BRANCH NAME]],'Branch Address-2'!$B$2:$D$981,2,0)</f>
        <v>120 Bangabandhu Sarak, Gopalganj 8100</v>
      </c>
      <c r="F436" s="162" t="str">
        <f>VLOOKUP(Table12[[#This Row],[BRANCH NAME]],'Branch Address-2'!$B$2:$D$981,3,0)</f>
        <v>23.63554082001901, 90.49699781183261</v>
      </c>
      <c r="G436" s="164">
        <f>VLOOKUP(FINAL_DATASET!$D436,'R_E_P allocation'!$A$3:$D$983,4,0)</f>
        <v>113522.64</v>
      </c>
      <c r="H436" s="165">
        <f>VLOOKUP(FINAL_DATASET!$D436,'R_E_P allocation'!$A$3:$E$983,5,0)</f>
        <v>3.1150198615764778E-3</v>
      </c>
      <c r="I436" s="166">
        <f>VLOOKUP(FINAL_DATASET!$D436,'R_E_P allocation'!$A$3:$F$983,6,0)</f>
        <v>64556688.760653481</v>
      </c>
      <c r="J436" s="166">
        <f>VLOOKUP(FINAL_DATASET!$D436,'R_E_P allocation'!$A$3:$G$983,7,0)</f>
        <v>54367776.652606368</v>
      </c>
      <c r="K436" s="166">
        <f>VLOOKUP(FINAL_DATASET!$D436,'R_E_P allocation'!$A$3:$T$984,8,0)</f>
        <v>53786475.80333586</v>
      </c>
      <c r="L436" s="166">
        <f>VLOOKUP(FINAL_DATASET!$D436,'R_E_P allocation'!$A$3:$T$984,9,0)</f>
        <v>44889343.360334337</v>
      </c>
      <c r="M436" s="166">
        <f>VLOOKUP($D436,'R_E_P allocation'!$A$3:$T$984,'R_E_P allocation'!J$984,0)</f>
        <v>43484532.974597253</v>
      </c>
      <c r="N436" s="166">
        <f>VLOOKUP($D436,'R_E_P allocation'!$A$3:$T$984,'R_E_P allocation'!K$984,0)</f>
        <v>50710425.475946039</v>
      </c>
      <c r="O436" s="166">
        <f>VLOOKUP($D436,'R_E_P allocation'!$A$3:$T$984,'R_E_P allocation'!L$984,0)</f>
        <v>44663281.918951355</v>
      </c>
      <c r="P436" s="166">
        <f>VLOOKUP($D436,'R_E_P allocation'!$A$3:$T$984,'R_E_P allocation'!M$984,0)</f>
        <v>48554768.159901209</v>
      </c>
      <c r="Q436" s="166">
        <f>VLOOKUP($D436,'R_E_P allocation'!$A$3:$T$984,'R_E_P allocation'!N$984,0)</f>
        <v>39544604.996208198</v>
      </c>
      <c r="R436" s="166">
        <f>VLOOKUP($D436,'R_E_P allocation'!$A$3:$T$984,'R_E_P allocation'!O$984,0)</f>
        <v>36218272.358715795</v>
      </c>
      <c r="S436" s="166">
        <f>VLOOKUP($D436,'R_E_P allocation'!$A$3:$T$984,'R_E_P allocation'!P$984,0)</f>
        <v>557079.98055091174</v>
      </c>
      <c r="T436" s="166">
        <f>VLOOKUP($D436,'R_E_P allocation'!$A$3:$T$984,'R_E_P allocation'!Q$984,0)</f>
        <v>896172.14262537973</v>
      </c>
      <c r="U436" s="166">
        <f>VLOOKUP($D436,'R_E_P allocation'!$A$3:$T$984,'R_E_P allocation'!R$984,0)</f>
        <v>1106086.3381952886</v>
      </c>
      <c r="V436" s="166">
        <f>VLOOKUP($D436,'R_E_P allocation'!$A$3:$T$984,'R_E_P allocation'!S$984,0)</f>
        <v>-113030.72069148933</v>
      </c>
      <c r="W436" s="166">
        <f>VLOOKUP($D436,'R_E_P allocation'!$A$3:$T$984,'R_E_P allocation'!T$984,0)</f>
        <v>863877.65099924</v>
      </c>
      <c r="X436" s="163">
        <v>110501</v>
      </c>
      <c r="Y436" s="162" t="s">
        <v>142</v>
      </c>
      <c r="Z436" s="162" t="s">
        <v>150</v>
      </c>
      <c r="AA436" s="162" t="s">
        <v>181</v>
      </c>
    </row>
    <row r="437" spans="1:27" ht="16.5" thickTop="1" thickBot="1">
      <c r="A437" s="161">
        <v>436</v>
      </c>
      <c r="B437" s="162" t="s">
        <v>7</v>
      </c>
      <c r="C437" s="163">
        <v>11</v>
      </c>
      <c r="D437" s="162" t="s">
        <v>634</v>
      </c>
      <c r="E437" s="162" t="str">
        <f>VLOOKUP(Table12[[#This Row],[BRANCH NAME]],'Branch Address-2'!$B$2:$D$981,2,0)</f>
        <v>Mukshudpur, Gopalganj</v>
      </c>
      <c r="F437" s="162" t="str">
        <f>VLOOKUP(Table12[[#This Row],[BRANCH NAME]],'Branch Address-2'!$B$2:$D$981,3,0)</f>
        <v>23.210128165674462, 89.96002135438695</v>
      </c>
      <c r="G437" s="164">
        <f>VLOOKUP(FINAL_DATASET!$D437,'R_E_P allocation'!$A$3:$D$983,4,0)</f>
        <v>52093.08</v>
      </c>
      <c r="H437" s="165">
        <f>VLOOKUP(FINAL_DATASET!$D437,'R_E_P allocation'!$A$3:$E$983,5,0)</f>
        <v>1.4294151268037141E-3</v>
      </c>
      <c r="I437" s="166">
        <f>VLOOKUP(FINAL_DATASET!$D437,'R_E_P allocation'!$A$3:$F$983,6,0)</f>
        <v>29623665.835676678</v>
      </c>
      <c r="J437" s="166">
        <f>VLOOKUP(FINAL_DATASET!$D437,'R_E_P allocation'!$A$3:$G$983,7,0)</f>
        <v>24948194.814588137</v>
      </c>
      <c r="K437" s="166">
        <f>VLOOKUP(FINAL_DATASET!$D437,'R_E_P allocation'!$A$3:$T$984,8,0)</f>
        <v>24681448.448884197</v>
      </c>
      <c r="L437" s="166">
        <f>VLOOKUP(FINAL_DATASET!$D437,'R_E_P allocation'!$A$3:$T$984,9,0)</f>
        <v>20598747.129359972</v>
      </c>
      <c r="M437" s="166">
        <f>VLOOKUP($D437,'R_E_P allocation'!$A$3:$T$984,'R_E_P allocation'!J$984,0)</f>
        <v>19954110.078908779</v>
      </c>
      <c r="N437" s="166">
        <f>VLOOKUP($D437,'R_E_P allocation'!$A$3:$T$984,'R_E_P allocation'!K$984,0)</f>
        <v>23269915.597034171</v>
      </c>
      <c r="O437" s="166">
        <f>VLOOKUP($D437,'R_E_P allocation'!$A$3:$T$984,'R_E_P allocation'!L$984,0)</f>
        <v>20495012.431586217</v>
      </c>
      <c r="P437" s="166">
        <f>VLOOKUP($D437,'R_E_P allocation'!$A$3:$T$984,'R_E_P allocation'!M$984,0)</f>
        <v>22280731.157548718</v>
      </c>
      <c r="Q437" s="166">
        <f>VLOOKUP($D437,'R_E_P allocation'!$A$3:$T$984,'R_E_P allocation'!N$984,0)</f>
        <v>18146162.489137616</v>
      </c>
      <c r="R437" s="166">
        <f>VLOOKUP($D437,'R_E_P allocation'!$A$3:$T$984,'R_E_P allocation'!O$984,0)</f>
        <v>16619780.507609501</v>
      </c>
      <c r="S437" s="166">
        <f>VLOOKUP($D437,'R_E_P allocation'!$A$3:$T$984,'R_E_P allocation'!P$984,0)</f>
        <v>255631.93379961114</v>
      </c>
      <c r="T437" s="166">
        <f>VLOOKUP($D437,'R_E_P allocation'!$A$3:$T$984,'R_E_P allocation'!Q$984,0)</f>
        <v>411233.980460244</v>
      </c>
      <c r="U437" s="166">
        <f>VLOOKUP($D437,'R_E_P allocation'!$A$3:$T$984,'R_E_P allocation'!R$984,0)</f>
        <v>507559.05696444534</v>
      </c>
      <c r="V437" s="166">
        <f>VLOOKUP($D437,'R_E_P allocation'!$A$3:$T$984,'R_E_P allocation'!S$984,0)</f>
        <v>-51867.348886877626</v>
      </c>
      <c r="W437" s="166">
        <f>VLOOKUP($D437,'R_E_P allocation'!$A$3:$T$984,'R_E_P allocation'!T$984,0)</f>
        <v>396414.73792113614</v>
      </c>
      <c r="X437" s="163">
        <v>110502</v>
      </c>
      <c r="Y437" s="162" t="s">
        <v>142</v>
      </c>
      <c r="Z437" s="162" t="s">
        <v>150</v>
      </c>
      <c r="AA437" s="162" t="s">
        <v>151</v>
      </c>
    </row>
    <row r="438" spans="1:27" ht="16.5" thickTop="1" thickBot="1">
      <c r="A438" s="161">
        <v>437</v>
      </c>
      <c r="B438" s="162" t="s">
        <v>7</v>
      </c>
      <c r="C438" s="163">
        <v>11</v>
      </c>
      <c r="D438" s="162" t="s">
        <v>635</v>
      </c>
      <c r="E438" s="162" t="str">
        <f>VLOOKUP(Table12[[#This Row],[BRANCH NAME]],'Branch Address-2'!$B$2:$D$981,2,0)</f>
        <v>Mukshudpur, Gopalganj</v>
      </c>
      <c r="F438" s="162" t="str">
        <f>VLOOKUP(Table12[[#This Row],[BRANCH NAME]],'Branch Address-2'!$B$2:$D$981,3,0)</f>
        <v>23.30515720257825, 89.92090068526184</v>
      </c>
      <c r="G438" s="164">
        <f>VLOOKUP(FINAL_DATASET!$D438,'R_E_P allocation'!$A$3:$D$983,4,0)</f>
        <v>81033.679999999993</v>
      </c>
      <c r="H438" s="165">
        <f>VLOOKUP(FINAL_DATASET!$D438,'R_E_P allocation'!$A$3:$E$983,5,0)</f>
        <v>2.2235346416946663E-3</v>
      </c>
      <c r="I438" s="166">
        <f>VLOOKUP(FINAL_DATASET!$D438,'R_E_P allocation'!$A$3:$F$983,6,0)</f>
        <v>46081257.966608159</v>
      </c>
      <c r="J438" s="166">
        <f>VLOOKUP(FINAL_DATASET!$D438,'R_E_P allocation'!$A$3:$G$983,7,0)</f>
        <v>38808303.044914879</v>
      </c>
      <c r="K438" s="166">
        <f>VLOOKUP(FINAL_DATASET!$D438,'R_E_P allocation'!$A$3:$T$984,8,0)</f>
        <v>38393364.253819861</v>
      </c>
      <c r="L438" s="166">
        <f>VLOOKUP(FINAL_DATASET!$D438,'R_E_P allocation'!$A$3:$T$984,9,0)</f>
        <v>32042495.534559954</v>
      </c>
      <c r="M438" s="166">
        <f>VLOOKUP($D438,'R_E_P allocation'!$A$3:$T$984,'R_E_P allocation'!J$984,0)</f>
        <v>31039726.789413653</v>
      </c>
      <c r="N438" s="166">
        <f>VLOOKUP($D438,'R_E_P allocation'!$A$3:$T$984,'R_E_P allocation'!K$984,0)</f>
        <v>36197646.484275371</v>
      </c>
      <c r="O438" s="166">
        <f>VLOOKUP($D438,'R_E_P allocation'!$A$3:$T$984,'R_E_P allocation'!L$984,0)</f>
        <v>31881130.449134111</v>
      </c>
      <c r="P438" s="166">
        <f>VLOOKUP($D438,'R_E_P allocation'!$A$3:$T$984,'R_E_P allocation'!M$984,0)</f>
        <v>34658915.133964673</v>
      </c>
      <c r="Q438" s="166">
        <f>VLOOKUP($D438,'R_E_P allocation'!$A$3:$T$984,'R_E_P allocation'!N$984,0)</f>
        <v>28227363.871991847</v>
      </c>
      <c r="R438" s="166">
        <f>VLOOKUP($D438,'R_E_P allocation'!$A$3:$T$984,'R_E_P allocation'!O$984,0)</f>
        <v>25852991.90072589</v>
      </c>
      <c r="S438" s="166">
        <f>VLOOKUP($D438,'R_E_P allocation'!$A$3:$T$984,'R_E_P allocation'!P$984,0)</f>
        <v>397649.67479939508</v>
      </c>
      <c r="T438" s="166">
        <f>VLOOKUP($D438,'R_E_P allocation'!$A$3:$T$984,'R_E_P allocation'!Q$984,0)</f>
        <v>639697.30293815734</v>
      </c>
      <c r="U438" s="166">
        <f>VLOOKUP($D438,'R_E_P allocation'!$A$3:$T$984,'R_E_P allocation'!R$984,0)</f>
        <v>789536.31083358161</v>
      </c>
      <c r="V438" s="166">
        <f>VLOOKUP($D438,'R_E_P allocation'!$A$3:$T$984,'R_E_P allocation'!S$984,0)</f>
        <v>-80682.542712920738</v>
      </c>
      <c r="W438" s="166">
        <f>VLOOKUP($D438,'R_E_P allocation'!$A$3:$T$984,'R_E_P allocation'!T$984,0)</f>
        <v>616645.14787732286</v>
      </c>
      <c r="X438" s="163">
        <v>110503</v>
      </c>
      <c r="Y438" s="162" t="s">
        <v>142</v>
      </c>
      <c r="Z438" s="162" t="s">
        <v>150</v>
      </c>
      <c r="AA438" s="162" t="s">
        <v>151</v>
      </c>
    </row>
    <row r="439" spans="1:27" ht="16.5" thickTop="1" thickBot="1">
      <c r="A439" s="161">
        <v>438</v>
      </c>
      <c r="B439" s="162" t="s">
        <v>7</v>
      </c>
      <c r="C439" s="163">
        <v>11</v>
      </c>
      <c r="D439" s="162" t="s">
        <v>155</v>
      </c>
      <c r="E439" s="162" t="str">
        <f>VLOOKUP(Table12[[#This Row],[BRANCH NAME]],'Branch Address-2'!$B$2:$D$981,2,0)</f>
        <v>bazar, pinkir mor, Kasiani</v>
      </c>
      <c r="F439" s="162" t="str">
        <f>VLOOKUP(Table12[[#This Row],[BRANCH NAME]],'Branch Address-2'!$B$2:$D$981,3,0)</f>
        <v>23.30689140347827, 89.91849742594597</v>
      </c>
      <c r="G439" s="164">
        <f>VLOOKUP(FINAL_DATASET!$D439,'R_E_P allocation'!$A$3:$D$983,4,0)</f>
        <v>207615</v>
      </c>
      <c r="H439" s="165">
        <f>VLOOKUP(FINAL_DATASET!$D439,'R_E_P allocation'!$A$3:$E$983,5,0)</f>
        <v>5.6968799224648087E-3</v>
      </c>
      <c r="I439" s="166">
        <f>VLOOKUP(FINAL_DATASET!$D439,'R_E_P allocation'!$A$3:$F$983,6,0)</f>
        <v>118063999.71884966</v>
      </c>
      <c r="J439" s="166">
        <f>VLOOKUP(FINAL_DATASET!$D439,'R_E_P allocation'!$A$3:$G$983,7,0)</f>
        <v>99430086.806745067</v>
      </c>
      <c r="K439" s="166">
        <f>VLOOKUP(FINAL_DATASET!$D439,'R_E_P allocation'!$A$3:$T$984,8,0)</f>
        <v>98366979.25549981</v>
      </c>
      <c r="L439" s="166">
        <f>VLOOKUP(FINAL_DATASET!$D439,'R_E_P allocation'!$A$3:$T$984,9,0)</f>
        <v>82095527.568384707</v>
      </c>
      <c r="M439" s="166">
        <f>VLOOKUP($D439,'R_E_P allocation'!$A$3:$T$984,'R_E_P allocation'!J$984,0)</f>
        <v>79526350.986208633</v>
      </c>
      <c r="N439" s="166">
        <f>VLOOKUP($D439,'R_E_P allocation'!$A$3:$T$984,'R_E_P allocation'!K$984,0)</f>
        <v>92741368.463493586</v>
      </c>
      <c r="O439" s="166">
        <f>VLOOKUP($D439,'R_E_P allocation'!$A$3:$T$984,'R_E_P allocation'!L$984,0)</f>
        <v>81682096.854011551</v>
      </c>
      <c r="P439" s="166">
        <f>VLOOKUP($D439,'R_E_P allocation'!$A$3:$T$984,'R_E_P allocation'!M$984,0)</f>
        <v>88799011.29429239</v>
      </c>
      <c r="Q439" s="166">
        <f>VLOOKUP($D439,'R_E_P allocation'!$A$3:$T$984,'R_E_P allocation'!N$984,0)</f>
        <v>72320844.249990702</v>
      </c>
      <c r="R439" s="166">
        <f>VLOOKUP($D439,'R_E_P allocation'!$A$3:$T$984,'R_E_P allocation'!O$984,0)</f>
        <v>66237506.595642768</v>
      </c>
      <c r="S439" s="166">
        <f>VLOOKUP($D439,'R_E_P allocation'!$A$3:$T$984,'R_E_P allocation'!P$984,0)</f>
        <v>1018811.4032767167</v>
      </c>
      <c r="T439" s="166">
        <f>VLOOKUP($D439,'R_E_P allocation'!$A$3:$T$984,'R_E_P allocation'!Q$984,0)</f>
        <v>1638957.4748364573</v>
      </c>
      <c r="U439" s="166">
        <f>VLOOKUP($D439,'R_E_P allocation'!$A$3:$T$984,'R_E_P allocation'!R$984,0)</f>
        <v>2022857.4238972489</v>
      </c>
      <c r="V439" s="166">
        <f>VLOOKUP($D439,'R_E_P allocation'!$A$3:$T$984,'R_E_P allocation'!S$984,0)</f>
        <v>-206715.35718658019</v>
      </c>
      <c r="W439" s="166">
        <f>VLOOKUP($D439,'R_E_P allocation'!$A$3:$T$984,'R_E_P allocation'!T$984,0)</f>
        <v>1579895.9442117203</v>
      </c>
      <c r="X439" s="163">
        <v>110504</v>
      </c>
      <c r="Y439" s="162" t="s">
        <v>142</v>
      </c>
      <c r="Z439" s="162" t="s">
        <v>150</v>
      </c>
      <c r="AA439" s="162" t="s">
        <v>155</v>
      </c>
    </row>
    <row r="440" spans="1:27" ht="16.5" thickTop="1" thickBot="1">
      <c r="A440" s="161">
        <v>439</v>
      </c>
      <c r="B440" s="162" t="s">
        <v>7</v>
      </c>
      <c r="C440" s="163">
        <v>11</v>
      </c>
      <c r="D440" s="162" t="s">
        <v>151</v>
      </c>
      <c r="E440" s="162" t="str">
        <f>VLOOKUP(Table12[[#This Row],[BRANCH NAME]],'Branch Address-2'!$B$2:$D$981,2,0)</f>
        <v>Mukshudpur, Gopalganj</v>
      </c>
      <c r="F440" s="162" t="str">
        <f>VLOOKUP(Table12[[#This Row],[BRANCH NAME]],'Branch Address-2'!$B$2:$D$981,3,0)</f>
        <v>23.313736516475213, 89.91693955521629</v>
      </c>
      <c r="G440" s="164">
        <f>VLOOKUP(FINAL_DATASET!$D440,'R_E_P allocation'!$A$3:$D$983,4,0)</f>
        <v>289406</v>
      </c>
      <c r="H440" s="165">
        <f>VLOOKUP(FINAL_DATASET!$D440,'R_E_P allocation'!$A$3:$E$983,5,0)</f>
        <v>7.9411951489095235E-3</v>
      </c>
      <c r="I440" s="166">
        <f>VLOOKUP(FINAL_DATASET!$D440,'R_E_P allocation'!$A$3:$F$983,6,0)</f>
        <v>164575921.30931488</v>
      </c>
      <c r="J440" s="166">
        <f>VLOOKUP(FINAL_DATASET!$D440,'R_E_P allocation'!$A$3:$G$983,7,0)</f>
        <v>138601082.30326742</v>
      </c>
      <c r="K440" s="166">
        <f>VLOOKUP(FINAL_DATASET!$D440,'R_E_P allocation'!$A$3:$T$984,8,0)</f>
        <v>137119158.04935667</v>
      </c>
      <c r="L440" s="166">
        <f>VLOOKUP(FINAL_DATASET!$D440,'R_E_P allocation'!$A$3:$T$984,9,0)</f>
        <v>114437484.05199985</v>
      </c>
      <c r="M440" s="166">
        <f>VLOOKUP($D440,'R_E_P allocation'!$A$3:$T$984,'R_E_P allocation'!J$984,0)</f>
        <v>110856167.10504878</v>
      </c>
      <c r="N440" s="166">
        <f>VLOOKUP($D440,'R_E_P allocation'!$A$3:$T$984,'R_E_P allocation'!K$984,0)</f>
        <v>129277308.87241207</v>
      </c>
      <c r="O440" s="166">
        <f>VLOOKUP($D440,'R_E_P allocation'!$A$3:$T$984,'R_E_P allocation'!L$984,0)</f>
        <v>113861180.17547898</v>
      </c>
      <c r="P440" s="166">
        <f>VLOOKUP($D440,'R_E_P allocation'!$A$3:$T$984,'R_E_P allocation'!M$984,0)</f>
        <v>123781839.76415956</v>
      </c>
      <c r="Q440" s="166">
        <f>VLOOKUP($D440,'R_E_P allocation'!$A$3:$T$984,'R_E_P allocation'!N$984,0)</f>
        <v>100812013.82854232</v>
      </c>
      <c r="R440" s="166">
        <f>VLOOKUP($D440,'R_E_P allocation'!$A$3:$T$984,'R_E_P allocation'!O$984,0)</f>
        <v>92332113.931163907</v>
      </c>
      <c r="S440" s="166">
        <f>VLOOKUP($D440,'R_E_P allocation'!$A$3:$T$984,'R_E_P allocation'!P$984,0)</f>
        <v>1420177.4099978399</v>
      </c>
      <c r="T440" s="166">
        <f>VLOOKUP($D440,'R_E_P allocation'!$A$3:$T$984,'R_E_P allocation'!Q$984,0)</f>
        <v>2284633.2247791337</v>
      </c>
      <c r="U440" s="166">
        <f>VLOOKUP($D440,'R_E_P allocation'!$A$3:$T$984,'R_E_P allocation'!R$984,0)</f>
        <v>2819772.5386913633</v>
      </c>
      <c r="V440" s="166">
        <f>VLOOKUP($D440,'R_E_P allocation'!$A$3:$T$984,'R_E_P allocation'!S$984,0)</f>
        <v>-288151.93826043129</v>
      </c>
      <c r="W440" s="166">
        <f>VLOOKUP($D440,'R_E_P allocation'!$A$3:$T$984,'R_E_P allocation'!T$984,0)</f>
        <v>2202304.0995618678</v>
      </c>
      <c r="X440" s="163">
        <v>110505</v>
      </c>
      <c r="Y440" s="162" t="s">
        <v>142</v>
      </c>
      <c r="Z440" s="162" t="s">
        <v>150</v>
      </c>
      <c r="AA440" s="162" t="s">
        <v>151</v>
      </c>
    </row>
    <row r="441" spans="1:27" ht="16.5" thickTop="1" thickBot="1">
      <c r="A441" s="161">
        <v>440</v>
      </c>
      <c r="B441" s="162" t="s">
        <v>7</v>
      </c>
      <c r="C441" s="163">
        <v>11</v>
      </c>
      <c r="D441" s="162" t="s">
        <v>636</v>
      </c>
      <c r="E441" s="162" t="str">
        <f>VLOOKUP(Table12[[#This Row],[BRANCH NAME]],'Branch Address-2'!$B$2:$D$981,2,0)</f>
        <v>Bangabandhu Sarak, Gopalganj 8100</v>
      </c>
      <c r="F441" s="162" t="str">
        <f>VLOOKUP(Table12[[#This Row],[BRANCH NAME]],'Branch Address-2'!$B$2:$D$981,3,0)</f>
        <v>22.934969897038812, 89.90394569859335</v>
      </c>
      <c r="G441" s="164">
        <f>VLOOKUP(FINAL_DATASET!$D441,'R_E_P allocation'!$A$3:$D$983,4,0)</f>
        <v>110082.56</v>
      </c>
      <c r="H441" s="165">
        <f>VLOOKUP(FINAL_DATASET!$D441,'R_E_P allocation'!$A$3:$E$983,5,0)</f>
        <v>3.0206253203165843E-3</v>
      </c>
      <c r="I441" s="166">
        <f>VLOOKUP(FINAL_DATASET!$D441,'R_E_P allocation'!$A$3:$F$983,6,0)</f>
        <v>62600425.464876093</v>
      </c>
      <c r="J441" s="166">
        <f>VLOOKUP(FINAL_DATASET!$D441,'R_E_P allocation'!$A$3:$G$983,7,0)</f>
        <v>52720268.269194052</v>
      </c>
      <c r="K441" s="166">
        <f>VLOOKUP(FINAL_DATASET!$D441,'R_E_P allocation'!$A$3:$T$984,8,0)</f>
        <v>52156582.59717416</v>
      </c>
      <c r="L441" s="166">
        <f>VLOOKUP(FINAL_DATASET!$D441,'R_E_P allocation'!$A$3:$T$984,9,0)</f>
        <v>43529060.228202991</v>
      </c>
      <c r="M441" s="166">
        <f>VLOOKUP($D441,'R_E_P allocation'!$A$3:$T$984,'R_E_P allocation'!J$984,0)</f>
        <v>42166819.854154907</v>
      </c>
      <c r="N441" s="166">
        <f>VLOOKUP($D441,'R_E_P allocation'!$A$3:$T$984,'R_E_P allocation'!K$984,0)</f>
        <v>49173745.916068882</v>
      </c>
      <c r="O441" s="166">
        <f>VLOOKUP($D441,'R_E_P allocation'!$A$3:$T$984,'R_E_P allocation'!L$984,0)</f>
        <v>43309849.133528583</v>
      </c>
      <c r="P441" s="166">
        <f>VLOOKUP($D441,'R_E_P allocation'!$A$3:$T$984,'R_E_P allocation'!M$984,0)</f>
        <v>47083411.548995107</v>
      </c>
      <c r="Q441" s="166">
        <f>VLOOKUP($D441,'R_E_P allocation'!$A$3:$T$984,'R_E_P allocation'!N$984,0)</f>
        <v>38346283.632686734</v>
      </c>
      <c r="R441" s="166">
        <f>VLOOKUP($D441,'R_E_P allocation'!$A$3:$T$984,'R_E_P allocation'!O$984,0)</f>
        <v>35120748.953906223</v>
      </c>
      <c r="S441" s="166">
        <f>VLOOKUP($D441,'R_E_P allocation'!$A$3:$T$984,'R_E_P allocation'!P$984,0)</f>
        <v>540198.76901906589</v>
      </c>
      <c r="T441" s="166">
        <f>VLOOKUP($D441,'R_E_P allocation'!$A$3:$T$984,'R_E_P allocation'!Q$984,0)</f>
        <v>869015.41103067109</v>
      </c>
      <c r="U441" s="166">
        <f>VLOOKUP($D441,'R_E_P allocation'!$A$3:$T$984,'R_E_P allocation'!R$984,0)</f>
        <v>1072568.5703711887</v>
      </c>
      <c r="V441" s="166">
        <f>VLOOKUP($D441,'R_E_P allocation'!$A$3:$T$984,'R_E_P allocation'!S$984,0)</f>
        <v>-109605.54733720177</v>
      </c>
      <c r="W441" s="166">
        <f>VLOOKUP($D441,'R_E_P allocation'!$A$3:$T$984,'R_E_P allocation'!T$984,0)</f>
        <v>837699.54036289931</v>
      </c>
      <c r="X441" s="163">
        <v>110506</v>
      </c>
      <c r="Y441" s="162" t="s">
        <v>142</v>
      </c>
      <c r="Z441" s="162" t="s">
        <v>150</v>
      </c>
      <c r="AA441" s="162" t="s">
        <v>181</v>
      </c>
    </row>
    <row r="442" spans="1:27" ht="16.5" thickTop="1" thickBot="1">
      <c r="A442" s="161">
        <v>441</v>
      </c>
      <c r="B442" s="162" t="s">
        <v>7</v>
      </c>
      <c r="C442" s="163">
        <v>11</v>
      </c>
      <c r="D442" s="162" t="s">
        <v>637</v>
      </c>
      <c r="E442" s="162" t="str">
        <f>VLOOKUP(Table12[[#This Row],[BRANCH NAME]],'Branch Address-2'!$B$2:$D$981,2,0)</f>
        <v>Tungipara, Gopalganj 8120</v>
      </c>
      <c r="F442" s="162" t="str">
        <f>VLOOKUP(Table12[[#This Row],[BRANCH NAME]],'Branch Address-2'!$B$2:$D$981,3,0)</f>
        <v>22.917476382431197, 89.90007676733029</v>
      </c>
      <c r="G442" s="164">
        <f>VLOOKUP(FINAL_DATASET!$D442,'R_E_P allocation'!$A$3:$D$983,4,0)</f>
        <v>100893</v>
      </c>
      <c r="H442" s="165">
        <f>VLOOKUP(FINAL_DATASET!$D442,'R_E_P allocation'!$A$3:$E$983,5,0)</f>
        <v>2.7684671435938731E-3</v>
      </c>
      <c r="I442" s="166">
        <f>VLOOKUP(FINAL_DATASET!$D442,'R_E_P allocation'!$A$3:$F$983,6,0)</f>
        <v>57374617.073110797</v>
      </c>
      <c r="J442" s="166">
        <f>VLOOKUP(FINAL_DATASET!$D442,'R_E_P allocation'!$A$3:$G$983,7,0)</f>
        <v>48319243.543062545</v>
      </c>
      <c r="K442" s="166">
        <f>VLOOKUP(FINAL_DATASET!$D442,'R_E_P allocation'!$A$3:$T$984,8,0)</f>
        <v>47802613.674470261</v>
      </c>
      <c r="L442" s="166">
        <f>VLOOKUP(FINAL_DATASET!$D442,'R_E_P allocation'!$A$3:$T$984,9,0)</f>
        <v>39895306.519071542</v>
      </c>
      <c r="M442" s="166">
        <f>VLOOKUP($D442,'R_E_P allocation'!$A$3:$T$984,'R_E_P allocation'!J$984,0)</f>
        <v>38646784.336640164</v>
      </c>
      <c r="N442" s="166">
        <f>VLOOKUP($D442,'R_E_P allocation'!$A$3:$T$984,'R_E_P allocation'!K$984,0)</f>
        <v>45068780.61983604</v>
      </c>
      <c r="O442" s="166">
        <f>VLOOKUP($D442,'R_E_P allocation'!$A$3:$T$984,'R_E_P allocation'!L$984,0)</f>
        <v>39694394.903507873</v>
      </c>
      <c r="P442" s="166">
        <f>VLOOKUP($D442,'R_E_P allocation'!$A$3:$T$984,'R_E_P allocation'!M$984,0)</f>
        <v>43152944.857139617</v>
      </c>
      <c r="Q442" s="166">
        <f>VLOOKUP($D442,'R_E_P allocation'!$A$3:$T$984,'R_E_P allocation'!N$984,0)</f>
        <v>35145181.893959068</v>
      </c>
      <c r="R442" s="166">
        <f>VLOOKUP($D442,'R_E_P allocation'!$A$3:$T$984,'R_E_P allocation'!O$984,0)</f>
        <v>32188910.979236502</v>
      </c>
      <c r="S442" s="166">
        <f>VLOOKUP($D442,'R_E_P allocation'!$A$3:$T$984,'R_E_P allocation'!P$984,0)</f>
        <v>495103.6240676145</v>
      </c>
      <c r="T442" s="166">
        <f>VLOOKUP($D442,'R_E_P allocation'!$A$3:$T$984,'R_E_P allocation'!Q$984,0)</f>
        <v>796471.04741311888</v>
      </c>
      <c r="U442" s="166">
        <f>VLOOKUP($D442,'R_E_P allocation'!$A$3:$T$984,'R_E_P allocation'!R$984,0)</f>
        <v>983031.83329366928</v>
      </c>
      <c r="V442" s="166">
        <f>VLOOKUP($D442,'R_E_P allocation'!$A$3:$T$984,'R_E_P allocation'!S$984,0)</f>
        <v>-100455.80778183481</v>
      </c>
      <c r="W442" s="166">
        <f>VLOOKUP($D442,'R_E_P allocation'!$A$3:$T$984,'R_E_P allocation'!T$984,0)</f>
        <v>767769.38804688049</v>
      </c>
      <c r="X442" s="163">
        <v>110507</v>
      </c>
      <c r="Y442" s="162" t="s">
        <v>142</v>
      </c>
      <c r="Z442" s="162" t="s">
        <v>150</v>
      </c>
      <c r="AA442" s="162" t="s">
        <v>637</v>
      </c>
    </row>
    <row r="443" spans="1:27" ht="16.5" thickTop="1" thickBot="1">
      <c r="A443" s="161">
        <v>442</v>
      </c>
      <c r="B443" s="162" t="s">
        <v>7</v>
      </c>
      <c r="C443" s="163">
        <v>11</v>
      </c>
      <c r="D443" s="162" t="s">
        <v>638</v>
      </c>
      <c r="E443" s="162" t="str">
        <f>VLOOKUP(Table12[[#This Row],[BRANCH NAME]],'Branch Address-2'!$B$2:$D$981,2,0)</f>
        <v>Kotalipara, Gopalganj 8110</v>
      </c>
      <c r="F443" s="162" t="str">
        <f>VLOOKUP(Table12[[#This Row],[BRANCH NAME]],'Branch Address-2'!$B$2:$D$981,3,0)</f>
        <v>23.098409037069704, 89.99926368573266</v>
      </c>
      <c r="G443" s="164">
        <f>VLOOKUP(FINAL_DATASET!$D443,'R_E_P allocation'!$A$3:$D$983,4,0)</f>
        <v>77990.080000000002</v>
      </c>
      <c r="H443" s="165">
        <f>VLOOKUP(FINAL_DATASET!$D443,'R_E_P allocation'!$A$3:$E$983,5,0)</f>
        <v>2.1400193671142465E-3</v>
      </c>
      <c r="I443" s="166">
        <f>VLOOKUP(FINAL_DATASET!$D443,'R_E_P allocation'!$A$3:$F$983,6,0)</f>
        <v>44350460.145909801</v>
      </c>
      <c r="J443" s="166">
        <f>VLOOKUP(FINAL_DATASET!$D443,'R_E_P allocation'!$A$3:$G$983,7,0)</f>
        <v>37350675.165402278</v>
      </c>
      <c r="K443" s="166">
        <f>VLOOKUP(FINAL_DATASET!$D443,'R_E_P allocation'!$A$3:$T$984,8,0)</f>
        <v>36951321.347179979</v>
      </c>
      <c r="L443" s="166">
        <f>VLOOKUP(FINAL_DATASET!$D443,'R_E_P allocation'!$A$3:$T$984,9,0)</f>
        <v>30838989.296055339</v>
      </c>
      <c r="M443" s="166">
        <f>VLOOKUP($D443,'R_E_P allocation'!$A$3:$T$984,'R_E_P allocation'!J$984,0)</f>
        <v>29873884.235351451</v>
      </c>
      <c r="N443" s="166">
        <f>VLOOKUP($D443,'R_E_P allocation'!$A$3:$T$984,'R_E_P allocation'!K$984,0)</f>
        <v>34838074.059086978</v>
      </c>
      <c r="O443" s="166">
        <f>VLOOKUP($D443,'R_E_P allocation'!$A$3:$T$984,'R_E_P allocation'!L$984,0)</f>
        <v>30683685.033413336</v>
      </c>
      <c r="P443" s="166">
        <f>VLOOKUP($D443,'R_E_P allocation'!$A$3:$T$984,'R_E_P allocation'!M$984,0)</f>
        <v>33357136.983179286</v>
      </c>
      <c r="Q443" s="166">
        <f>VLOOKUP($D443,'R_E_P allocation'!$A$3:$T$984,'R_E_P allocation'!N$984,0)</f>
        <v>27167152.800733645</v>
      </c>
      <c r="R443" s="166">
        <f>VLOOKUP($D443,'R_E_P allocation'!$A$3:$T$984,'R_E_P allocation'!O$984,0)</f>
        <v>24881961.507572711</v>
      </c>
      <c r="S443" s="166">
        <f>VLOOKUP($D443,'R_E_P allocation'!$A$3:$T$984,'R_E_P allocation'!P$984,0)</f>
        <v>382714.07579637022</v>
      </c>
      <c r="T443" s="166">
        <f>VLOOKUP($D443,'R_E_P allocation'!$A$3:$T$984,'R_E_P allocation'!Q$984,0)</f>
        <v>615670.46975937812</v>
      </c>
      <c r="U443" s="166">
        <f>VLOOKUP($D443,'R_E_P allocation'!$A$3:$T$984,'R_E_P allocation'!R$984,0)</f>
        <v>759881.57078409742</v>
      </c>
      <c r="V443" s="166">
        <f>VLOOKUP($D443,'R_E_P allocation'!$A$3:$T$984,'R_E_P allocation'!S$984,0)</f>
        <v>-77652.131321002656</v>
      </c>
      <c r="W443" s="166">
        <f>VLOOKUP($D443,'R_E_P allocation'!$A$3:$T$984,'R_E_P allocation'!T$984,0)</f>
        <v>593484.14652480604</v>
      </c>
      <c r="X443" s="163">
        <v>110508</v>
      </c>
      <c r="Y443" s="162" t="s">
        <v>142</v>
      </c>
      <c r="Z443" s="162" t="s">
        <v>150</v>
      </c>
      <c r="AA443" s="162" t="s">
        <v>153</v>
      </c>
    </row>
    <row r="444" spans="1:27" ht="16.5" thickTop="1" thickBot="1">
      <c r="A444" s="161">
        <v>443</v>
      </c>
      <c r="B444" s="162" t="s">
        <v>7</v>
      </c>
      <c r="C444" s="163">
        <v>11</v>
      </c>
      <c r="D444" s="162" t="s">
        <v>639</v>
      </c>
      <c r="E444" s="162" t="str">
        <f>VLOOKUP(Table12[[#This Row],[BRANCH NAME]],'Branch Address-2'!$B$2:$D$981,2,0)</f>
        <v>TAMABIL, GOWAINGHAT, Sylhet</v>
      </c>
      <c r="F444" s="162" t="str">
        <f>VLOOKUP(Table12[[#This Row],[BRANCH NAME]],'Branch Address-2'!$B$2:$D$981,3,0)</f>
        <v>25.184519269926184, 92.03361253702093</v>
      </c>
      <c r="G444" s="164">
        <f>VLOOKUP(FINAL_DATASET!$D444,'R_E_P allocation'!$A$3:$D$983,4,0)</f>
        <v>135268.22</v>
      </c>
      <c r="H444" s="165">
        <f>VLOOKUP(FINAL_DATASET!$D444,'R_E_P allocation'!$A$3:$E$983,5,0)</f>
        <v>1.7546374216710507E-2</v>
      </c>
      <c r="I444" s="166">
        <f>VLOOKUP(FINAL_DATASET!$D444,'R_E_P allocation'!$A$3:$F$983,6,0)</f>
        <v>90193376.723668203</v>
      </c>
      <c r="J444" s="166">
        <f>VLOOKUP(FINAL_DATASET!$D444,'R_E_P allocation'!$A$3:$G$983,7,0)</f>
        <v>75958253.984139785</v>
      </c>
      <c r="K444" s="166">
        <f>VLOOKUP(FINAL_DATASET!$D444,'R_E_P allocation'!$A$3:$T$984,8,0)</f>
        <v>75146107.520394892</v>
      </c>
      <c r="L444" s="166">
        <f>VLOOKUP(FINAL_DATASET!$D444,'R_E_P allocation'!$A$3:$T$984,9,0)</f>
        <v>62715754.700299554</v>
      </c>
      <c r="M444" s="166">
        <f>VLOOKUP($D444,'R_E_P allocation'!$A$3:$T$984,'R_E_P allocation'!J$984,0)</f>
        <v>60753067.412916079</v>
      </c>
      <c r="N444" s="166">
        <f>VLOOKUP($D444,'R_E_P allocation'!$A$3:$T$984,'R_E_P allocation'!K$984,0)</f>
        <v>70848499.149744868</v>
      </c>
      <c r="O444" s="166">
        <f>VLOOKUP($D444,'R_E_P allocation'!$A$3:$T$984,'R_E_P allocation'!L$984,0)</f>
        <v>62399919.964398764</v>
      </c>
      <c r="P444" s="166">
        <f>VLOOKUP($D444,'R_E_P allocation'!$A$3:$T$984,'R_E_P allocation'!M$984,0)</f>
        <v>67836789.346690908</v>
      </c>
      <c r="Q444" s="166">
        <f>VLOOKUP($D444,'R_E_P allocation'!$A$3:$T$984,'R_E_P allocation'!N$984,0)</f>
        <v>55248519.158645175</v>
      </c>
      <c r="R444" s="166">
        <f>VLOOKUP($D444,'R_E_P allocation'!$A$3:$T$984,'R_E_P allocation'!O$984,0)</f>
        <v>50601236.616104998</v>
      </c>
      <c r="S444" s="166">
        <f>VLOOKUP($D444,'R_E_P allocation'!$A$3:$T$984,'R_E_P allocation'!P$984,0)</f>
        <v>778307.027755516</v>
      </c>
      <c r="T444" s="166">
        <f>VLOOKUP($D444,'R_E_P allocation'!$A$3:$T$984,'R_E_P allocation'!Q$984,0)</f>
        <v>1252059.1316066997</v>
      </c>
      <c r="U444" s="166">
        <f>VLOOKUP($D444,'R_E_P allocation'!$A$3:$T$984,'R_E_P allocation'!R$984,0)</f>
        <v>1545334.2435145753</v>
      </c>
      <c r="V444" s="166">
        <f>VLOOKUP($D444,'R_E_P allocation'!$A$3:$T$984,'R_E_P allocation'!S$984,0)</f>
        <v>-157917.36795039458</v>
      </c>
      <c r="W444" s="166">
        <f>VLOOKUP($D444,'R_E_P allocation'!$A$3:$T$984,'R_E_P allocation'!T$984,0)</f>
        <v>1206939.8836208726</v>
      </c>
      <c r="X444" s="163">
        <v>110510</v>
      </c>
      <c r="Y444" s="162" t="s">
        <v>268</v>
      </c>
      <c r="Z444" s="162" t="s">
        <v>268</v>
      </c>
      <c r="AA444" s="162" t="s">
        <v>454</v>
      </c>
    </row>
    <row r="445" spans="1:27" ht="16.5" thickTop="1" thickBot="1">
      <c r="A445" s="161">
        <v>444</v>
      </c>
      <c r="B445" s="162" t="s">
        <v>7</v>
      </c>
      <c r="C445" s="163">
        <v>11</v>
      </c>
      <c r="D445" s="162" t="s">
        <v>640</v>
      </c>
      <c r="E445" s="162" t="str">
        <f>VLOOKUP(Table12[[#This Row],[BRANCH NAME]],'Branch Address-2'!$B$2:$D$981,2,0)</f>
        <v>Simultala Bazar, Sarishabari, Jamalpur 2050</v>
      </c>
      <c r="F445" s="162" t="str">
        <f>VLOOKUP(Table12[[#This Row],[BRANCH NAME]],'Branch Address-2'!$B$2:$D$981,3,0)</f>
        <v>24.76720434350555, 89.8405540835141</v>
      </c>
      <c r="G445" s="164">
        <f>VLOOKUP(FINAL_DATASET!$D445,'R_E_P allocation'!$A$3:$D$983,4,0)</f>
        <v>81330</v>
      </c>
      <c r="H445" s="165">
        <f>VLOOKUP(FINAL_DATASET!$D445,'R_E_P allocation'!$A$3:$E$983,5,0)</f>
        <v>6.4708033189163133E-3</v>
      </c>
      <c r="I445" s="166">
        <f>VLOOKUP(FINAL_DATASET!$D445,'R_E_P allocation'!$A$3:$F$983,6,0)</f>
        <v>74970991.367385581</v>
      </c>
      <c r="J445" s="166">
        <f>VLOOKUP(FINAL_DATASET!$D445,'R_E_P allocation'!$A$3:$G$983,7,0)</f>
        <v>24010377.915076047</v>
      </c>
      <c r="K445" s="166">
        <f>VLOOKUP(FINAL_DATASET!$D445,'R_E_P allocation'!$A$3:$T$984,8,0)</f>
        <v>23753658.697688837</v>
      </c>
      <c r="L445" s="166">
        <f>VLOOKUP(FINAL_DATASET!$D445,'R_E_P allocation'!$A$3:$T$984,9,0)</f>
        <v>19824428.453790143</v>
      </c>
      <c r="M445" s="166">
        <f>VLOOKUP($D445,'R_E_P allocation'!$A$3:$T$984,'R_E_P allocation'!J$984,0)</f>
        <v>19204023.678437717</v>
      </c>
      <c r="N445" s="166">
        <f>VLOOKUP($D445,'R_E_P allocation'!$A$3:$T$984,'R_E_P allocation'!K$984,0)</f>
        <v>22395186.172348183</v>
      </c>
      <c r="O445" s="166">
        <f>VLOOKUP($D445,'R_E_P allocation'!$A$3:$T$984,'R_E_P allocation'!L$984,0)</f>
        <v>19724593.202584006</v>
      </c>
      <c r="P445" s="166">
        <f>VLOOKUP($D445,'R_E_P allocation'!$A$3:$T$984,'R_E_P allocation'!M$984,0)</f>
        <v>21443185.741203941</v>
      </c>
      <c r="Q445" s="166">
        <f>VLOOKUP($D445,'R_E_P allocation'!$A$3:$T$984,'R_E_P allocation'!N$984,0)</f>
        <v>17464037.871702179</v>
      </c>
      <c r="R445" s="166">
        <f>VLOOKUP($D445,'R_E_P allocation'!$A$3:$T$984,'R_E_P allocation'!O$984,0)</f>
        <v>15995033.461097585</v>
      </c>
      <c r="S445" s="166">
        <f>VLOOKUP($D445,'R_E_P allocation'!$A$3:$T$984,'R_E_P allocation'!P$984,0)</f>
        <v>246022.58332941006</v>
      </c>
      <c r="T445" s="166">
        <f>VLOOKUP($D445,'R_E_P allocation'!$A$3:$T$984,'R_E_P allocation'!Q$984,0)</f>
        <v>395775.46013861615</v>
      </c>
      <c r="U445" s="166">
        <f>VLOOKUP($D445,'R_E_P allocation'!$A$3:$T$984,'R_E_P allocation'!R$984,0)</f>
        <v>488479.62197288667</v>
      </c>
      <c r="V445" s="166">
        <f>VLOOKUP($D445,'R_E_P allocation'!$A$3:$T$984,'R_E_P allocation'!S$984,0)</f>
        <v>-49917.625603068707</v>
      </c>
      <c r="W445" s="166">
        <f>VLOOKUP($D445,'R_E_P allocation'!$A$3:$T$984,'R_E_P allocation'!T$984,0)</f>
        <v>381513.28139488224</v>
      </c>
      <c r="X445" s="163">
        <v>110511</v>
      </c>
      <c r="Y445" s="162" t="s">
        <v>147</v>
      </c>
      <c r="Z445" s="162" t="s">
        <v>641</v>
      </c>
      <c r="AA445" s="162" t="s">
        <v>642</v>
      </c>
    </row>
    <row r="446" spans="1:27" ht="16.5" thickTop="1" thickBot="1">
      <c r="A446" s="161">
        <v>445</v>
      </c>
      <c r="B446" s="162" t="s">
        <v>7</v>
      </c>
      <c r="C446" s="163">
        <v>11</v>
      </c>
      <c r="D446" s="162" t="s">
        <v>643</v>
      </c>
      <c r="E446" s="162" t="str">
        <f>VLOOKUP(Table12[[#This Row],[BRANCH NAME]],'Branch Address-2'!$B$2:$D$981,2,0)</f>
        <v>Madhupur Road, Jamalpur 2000</v>
      </c>
      <c r="F446" s="162" t="str">
        <f>VLOOKUP(Table12[[#This Row],[BRANCH NAME]],'Branch Address-2'!$B$2:$D$981,3,0)</f>
        <v>24.927900403807488, 89.94771921682293</v>
      </c>
      <c r="G446" s="164">
        <f>VLOOKUP(FINAL_DATASET!$D446,'R_E_P allocation'!$A$3:$D$983,4,0)</f>
        <v>49205.760000000002</v>
      </c>
      <c r="H446" s="165">
        <f>VLOOKUP(FINAL_DATASET!$D446,'R_E_P allocation'!$A$3:$E$983,5,0)</f>
        <v>3.9149243221172948E-3</v>
      </c>
      <c r="I446" s="166">
        <f>VLOOKUP(FINAL_DATASET!$D446,'R_E_P allocation'!$A$3:$F$983,6,0)</f>
        <v>45358472.988880448</v>
      </c>
      <c r="J446" s="166">
        <f>VLOOKUP(FINAL_DATASET!$D446,'R_E_P allocation'!$A$3:$G$983,7,0)</f>
        <v>14526606.334667804</v>
      </c>
      <c r="K446" s="166">
        <f>VLOOKUP(FINAL_DATASET!$D446,'R_E_P allocation'!$A$3:$T$984,8,0)</f>
        <v>14371287.704418903</v>
      </c>
      <c r="L446" s="166">
        <f>VLOOKUP(FINAL_DATASET!$D446,'R_E_P allocation'!$A$3:$T$984,9,0)</f>
        <v>11994049.780331599</v>
      </c>
      <c r="M446" s="166">
        <f>VLOOKUP($D446,'R_E_P allocation'!$A$3:$T$984,'R_E_P allocation'!J$984,0)</f>
        <v>11618696.423896762</v>
      </c>
      <c r="N446" s="166">
        <f>VLOOKUP($D446,'R_E_P allocation'!$A$3:$T$984,'R_E_P allocation'!K$984,0)</f>
        <v>13549393.286018483</v>
      </c>
      <c r="O446" s="166">
        <f>VLOOKUP($D446,'R_E_P allocation'!$A$3:$T$984,'R_E_P allocation'!L$984,0)</f>
        <v>11933648.090790359</v>
      </c>
      <c r="P446" s="166">
        <f>VLOOKUP($D446,'R_E_P allocation'!$A$3:$T$984,'R_E_P allocation'!M$984,0)</f>
        <v>12973420.032178819</v>
      </c>
      <c r="Q446" s="166">
        <f>VLOOKUP($D446,'R_E_P allocation'!$A$3:$T$984,'R_E_P allocation'!N$984,0)</f>
        <v>10565981.263320893</v>
      </c>
      <c r="R446" s="166">
        <f>VLOOKUP($D446,'R_E_P allocation'!$A$3:$T$984,'R_E_P allocation'!O$984,0)</f>
        <v>9677213.5457855295</v>
      </c>
      <c r="S446" s="166">
        <f>VLOOKUP($D446,'R_E_P allocation'!$A$3:$T$984,'R_E_P allocation'!P$984,0)</f>
        <v>148847.0206551943</v>
      </c>
      <c r="T446" s="166">
        <f>VLOOKUP($D446,'R_E_P allocation'!$A$3:$T$984,'R_E_P allocation'!Q$984,0)</f>
        <v>239449.55496705169</v>
      </c>
      <c r="U446" s="166">
        <f>VLOOKUP($D446,'R_E_P allocation'!$A$3:$T$984,'R_E_P allocation'!R$984,0)</f>
        <v>295536.83811248722</v>
      </c>
      <c r="V446" s="166">
        <f>VLOOKUP($D446,'R_E_P allocation'!$A$3:$T$984,'R_E_P allocation'!S$984,0)</f>
        <v>-30200.844770619133</v>
      </c>
      <c r="W446" s="166">
        <f>VLOOKUP($D446,'R_E_P allocation'!$A$3:$T$984,'R_E_P allocation'!T$984,0)</f>
        <v>230820.74217544621</v>
      </c>
      <c r="X446" s="163">
        <v>110512</v>
      </c>
      <c r="Y446" s="162" t="s">
        <v>147</v>
      </c>
      <c r="Z446" s="162" t="s">
        <v>641</v>
      </c>
      <c r="AA446" s="162" t="s">
        <v>644</v>
      </c>
    </row>
    <row r="447" spans="1:27" ht="16.5" thickTop="1" thickBot="1">
      <c r="A447" s="161">
        <v>446</v>
      </c>
      <c r="B447" s="162" t="s">
        <v>7</v>
      </c>
      <c r="C447" s="163">
        <v>11</v>
      </c>
      <c r="D447" s="162" t="s">
        <v>645</v>
      </c>
      <c r="E447" s="162" t="str">
        <f>VLOOKUP(Table12[[#This Row],[BRANCH NAME]],'Branch Address-2'!$B$2:$D$981,2,0)</f>
        <v>Hazipur Bazar, Hazipur, Jamalpur 2000</v>
      </c>
      <c r="F447" s="162" t="str">
        <f>VLOOKUP(Table12[[#This Row],[BRANCH NAME]],'Branch Address-2'!$B$2:$D$981,3,0)</f>
        <v>24.85315252906695, 89.87692831209424</v>
      </c>
      <c r="G447" s="164">
        <f>VLOOKUP(FINAL_DATASET!$D447,'R_E_P allocation'!$A$3:$D$983,4,0)</f>
        <v>73808.639999999999</v>
      </c>
      <c r="H447" s="165">
        <f>VLOOKUP(FINAL_DATASET!$D447,'R_E_P allocation'!$A$3:$E$983,5,0)</f>
        <v>5.8723864831759422E-3</v>
      </c>
      <c r="I447" s="166">
        <f>VLOOKUP(FINAL_DATASET!$D447,'R_E_P allocation'!$A$3:$F$983,6,0)</f>
        <v>68037709.483320683</v>
      </c>
      <c r="J447" s="166">
        <f>VLOOKUP(FINAL_DATASET!$D447,'R_E_P allocation'!$A$3:$G$983,7,0)</f>
        <v>21789909.502001703</v>
      </c>
      <c r="K447" s="166">
        <f>VLOOKUP(FINAL_DATASET!$D447,'R_E_P allocation'!$A$3:$T$984,8,0)</f>
        <v>21556931.556628354</v>
      </c>
      <c r="L447" s="166">
        <f>VLOOKUP(FINAL_DATASET!$D447,'R_E_P allocation'!$A$3:$T$984,9,0)</f>
        <v>17991074.670497399</v>
      </c>
      <c r="M447" s="166">
        <f>VLOOKUP($D447,'R_E_P allocation'!$A$3:$T$984,'R_E_P allocation'!J$984,0)</f>
        <v>17428044.635845143</v>
      </c>
      <c r="N447" s="166">
        <f>VLOOKUP($D447,'R_E_P allocation'!$A$3:$T$984,'R_E_P allocation'!K$984,0)</f>
        <v>20324089.929027725</v>
      </c>
      <c r="O447" s="166">
        <f>VLOOKUP($D447,'R_E_P allocation'!$A$3:$T$984,'R_E_P allocation'!L$984,0)</f>
        <v>17900472.136185538</v>
      </c>
      <c r="P447" s="166">
        <f>VLOOKUP($D447,'R_E_P allocation'!$A$3:$T$984,'R_E_P allocation'!M$984,0)</f>
        <v>19460130.048268229</v>
      </c>
      <c r="Q447" s="166">
        <f>VLOOKUP($D447,'R_E_P allocation'!$A$3:$T$984,'R_E_P allocation'!N$984,0)</f>
        <v>15848971.89498134</v>
      </c>
      <c r="R447" s="166">
        <f>VLOOKUP($D447,'R_E_P allocation'!$A$3:$T$984,'R_E_P allocation'!O$984,0)</f>
        <v>14515820.318678295</v>
      </c>
      <c r="S447" s="166">
        <f>VLOOKUP($D447,'R_E_P allocation'!$A$3:$T$984,'R_E_P allocation'!P$984,0)</f>
        <v>223270.53098279145</v>
      </c>
      <c r="T447" s="166">
        <f>VLOOKUP($D447,'R_E_P allocation'!$A$3:$T$984,'R_E_P allocation'!Q$984,0)</f>
        <v>359174.33245057752</v>
      </c>
      <c r="U447" s="166">
        <f>VLOOKUP($D447,'R_E_P allocation'!$A$3:$T$984,'R_E_P allocation'!R$984,0)</f>
        <v>443305.2571687309</v>
      </c>
      <c r="V447" s="166">
        <f>VLOOKUP($D447,'R_E_P allocation'!$A$3:$T$984,'R_E_P allocation'!S$984,0)</f>
        <v>-45301.267155928697</v>
      </c>
      <c r="W447" s="166">
        <f>VLOOKUP($D447,'R_E_P allocation'!$A$3:$T$984,'R_E_P allocation'!T$984,0)</f>
        <v>346231.1132631693</v>
      </c>
      <c r="X447" s="163">
        <v>110513</v>
      </c>
      <c r="Y447" s="162" t="s">
        <v>147</v>
      </c>
      <c r="Z447" s="162" t="s">
        <v>641</v>
      </c>
      <c r="AA447" s="162" t="s">
        <v>644</v>
      </c>
    </row>
    <row r="448" spans="1:27" ht="16.5" thickTop="1" thickBot="1">
      <c r="A448" s="161">
        <v>447</v>
      </c>
      <c r="B448" s="162" t="s">
        <v>7</v>
      </c>
      <c r="C448" s="163">
        <v>11</v>
      </c>
      <c r="D448" s="162" t="s">
        <v>641</v>
      </c>
      <c r="E448" s="162" t="str">
        <f>VLOOKUP(Table12[[#This Row],[BRANCH NAME]],'Branch Address-2'!$B$2:$D$981,2,0)</f>
        <v>Tamaltala, Jamalpur 2000</v>
      </c>
      <c r="F448" s="162" t="str">
        <f>VLOOKUP(Table12[[#This Row],[BRANCH NAME]],'Branch Address-2'!$B$2:$D$981,3,0)</f>
        <v>24.732354277464957, 89.53059278939888</v>
      </c>
      <c r="G448" s="164">
        <f>VLOOKUP(FINAL_DATASET!$D448,'R_E_P allocation'!$A$3:$D$983,4,0)</f>
        <v>79959.360000000001</v>
      </c>
      <c r="H448" s="165">
        <f>VLOOKUP(FINAL_DATASET!$D448,'R_E_P allocation'!$A$3:$E$983,5,0)</f>
        <v>6.3617520234406037E-3</v>
      </c>
      <c r="I448" s="166">
        <f>VLOOKUP(FINAL_DATASET!$D448,'R_E_P allocation'!$A$3:$F$983,6,0)</f>
        <v>73707518.606930733</v>
      </c>
      <c r="J448" s="166">
        <f>VLOOKUP(FINAL_DATASET!$D448,'R_E_P allocation'!$A$3:$G$983,7,0)</f>
        <v>23605735.293835178</v>
      </c>
      <c r="K448" s="166">
        <f>VLOOKUP(FINAL_DATASET!$D448,'R_E_P allocation'!$A$3:$T$984,8,0)</f>
        <v>23353342.519680716</v>
      </c>
      <c r="L448" s="166">
        <f>VLOOKUP(FINAL_DATASET!$D448,'R_E_P allocation'!$A$3:$T$984,9,0)</f>
        <v>19490330.893038847</v>
      </c>
      <c r="M448" s="166">
        <f>VLOOKUP($D448,'R_E_P allocation'!$A$3:$T$984,'R_E_P allocation'!J$984,0)</f>
        <v>18880381.688832235</v>
      </c>
      <c r="N448" s="166">
        <f>VLOOKUP($D448,'R_E_P allocation'!$A$3:$T$984,'R_E_P allocation'!K$984,0)</f>
        <v>22017764.089780036</v>
      </c>
      <c r="O448" s="166">
        <f>VLOOKUP($D448,'R_E_P allocation'!$A$3:$T$984,'R_E_P allocation'!L$984,0)</f>
        <v>19392178.147534333</v>
      </c>
      <c r="P448" s="166">
        <f>VLOOKUP($D448,'R_E_P allocation'!$A$3:$T$984,'R_E_P allocation'!M$984,0)</f>
        <v>21081807.552290581</v>
      </c>
      <c r="Q448" s="166">
        <f>VLOOKUP($D448,'R_E_P allocation'!$A$3:$T$984,'R_E_P allocation'!N$984,0)</f>
        <v>17169719.552896451</v>
      </c>
      <c r="R448" s="166">
        <f>VLOOKUP($D448,'R_E_P allocation'!$A$3:$T$984,'R_E_P allocation'!O$984,0)</f>
        <v>15725472.011901485</v>
      </c>
      <c r="S448" s="166">
        <f>VLOOKUP($D448,'R_E_P allocation'!$A$3:$T$984,'R_E_P allocation'!P$984,0)</f>
        <v>241876.40856469073</v>
      </c>
      <c r="T448" s="166">
        <f>VLOOKUP($D448,'R_E_P allocation'!$A$3:$T$984,'R_E_P allocation'!Q$984,0)</f>
        <v>389105.526821459</v>
      </c>
      <c r="U448" s="166">
        <f>VLOOKUP($D448,'R_E_P allocation'!$A$3:$T$984,'R_E_P allocation'!R$984,0)</f>
        <v>480247.36193279177</v>
      </c>
      <c r="V448" s="166">
        <f>VLOOKUP($D448,'R_E_P allocation'!$A$3:$T$984,'R_E_P allocation'!S$984,0)</f>
        <v>-49076.372752256088</v>
      </c>
      <c r="W448" s="166">
        <f>VLOOKUP($D448,'R_E_P allocation'!$A$3:$T$984,'R_E_P allocation'!T$984,0)</f>
        <v>375083.7060351001</v>
      </c>
      <c r="X448" s="163">
        <v>110514</v>
      </c>
      <c r="Y448" s="162" t="s">
        <v>147</v>
      </c>
      <c r="Z448" s="162" t="s">
        <v>641</v>
      </c>
      <c r="AA448" s="162" t="s">
        <v>644</v>
      </c>
    </row>
    <row r="449" spans="1:27" ht="16.5" thickTop="1" thickBot="1">
      <c r="A449" s="161">
        <v>448</v>
      </c>
      <c r="B449" s="162" t="s">
        <v>7</v>
      </c>
      <c r="C449" s="163">
        <v>11</v>
      </c>
      <c r="D449" s="162" t="s">
        <v>646</v>
      </c>
      <c r="E449" s="162" t="str">
        <f>VLOOKUP(Table12[[#This Row],[BRANCH NAME]],'Branch Address-2'!$B$2:$D$981,2,0)</f>
        <v>Jamtali Bazar, Kamal Khan Hat, Jamalpur 2000</v>
      </c>
      <c r="F449" s="162" t="str">
        <f>VLOOKUP(Table12[[#This Row],[BRANCH NAME]],'Branch Address-2'!$B$2:$D$981,3,0)</f>
        <v>24.92787568802809, 89.98159634379272</v>
      </c>
      <c r="G449" s="164">
        <f>VLOOKUP(FINAL_DATASET!$D449,'R_E_P allocation'!$A$3:$D$983,4,0)</f>
        <v>98411.520000000004</v>
      </c>
      <c r="H449" s="165">
        <f>VLOOKUP(FINAL_DATASET!$D449,'R_E_P allocation'!$A$3:$E$983,5,0)</f>
        <v>7.8298486442345896E-3</v>
      </c>
      <c r="I449" s="166">
        <f>VLOOKUP(FINAL_DATASET!$D449,'R_E_P allocation'!$A$3:$F$983,6,0)</f>
        <v>90716945.977760896</v>
      </c>
      <c r="J449" s="166">
        <f>VLOOKUP(FINAL_DATASET!$D449,'R_E_P allocation'!$A$3:$G$983,7,0)</f>
        <v>29053212.669335607</v>
      </c>
      <c r="K449" s="166">
        <f>VLOOKUP(FINAL_DATASET!$D449,'R_E_P allocation'!$A$3:$T$984,8,0)</f>
        <v>28742575.408837806</v>
      </c>
      <c r="L449" s="166">
        <f>VLOOKUP(FINAL_DATASET!$D449,'R_E_P allocation'!$A$3:$T$984,9,0)</f>
        <v>23988099.560663197</v>
      </c>
      <c r="M449" s="166">
        <f>VLOOKUP($D449,'R_E_P allocation'!$A$3:$T$984,'R_E_P allocation'!J$984,0)</f>
        <v>23237392.847793523</v>
      </c>
      <c r="N449" s="166">
        <f>VLOOKUP($D449,'R_E_P allocation'!$A$3:$T$984,'R_E_P allocation'!K$984,0)</f>
        <v>27098786.572036967</v>
      </c>
      <c r="O449" s="166">
        <f>VLOOKUP($D449,'R_E_P allocation'!$A$3:$T$984,'R_E_P allocation'!L$984,0)</f>
        <v>23867296.181580719</v>
      </c>
      <c r="P449" s="166">
        <f>VLOOKUP($D449,'R_E_P allocation'!$A$3:$T$984,'R_E_P allocation'!M$984,0)</f>
        <v>25946840.064357638</v>
      </c>
      <c r="Q449" s="166">
        <f>VLOOKUP($D449,'R_E_P allocation'!$A$3:$T$984,'R_E_P allocation'!N$984,0)</f>
        <v>21131962.526641786</v>
      </c>
      <c r="R449" s="166">
        <f>VLOOKUP($D449,'R_E_P allocation'!$A$3:$T$984,'R_E_P allocation'!O$984,0)</f>
        <v>19354427.091571059</v>
      </c>
      <c r="S449" s="166">
        <f>VLOOKUP($D449,'R_E_P allocation'!$A$3:$T$984,'R_E_P allocation'!P$984,0)</f>
        <v>297694.04131038859</v>
      </c>
      <c r="T449" s="166">
        <f>VLOOKUP($D449,'R_E_P allocation'!$A$3:$T$984,'R_E_P allocation'!Q$984,0)</f>
        <v>478899.10993410338</v>
      </c>
      <c r="U449" s="166">
        <f>VLOOKUP($D449,'R_E_P allocation'!$A$3:$T$984,'R_E_P allocation'!R$984,0)</f>
        <v>591073.67622497445</v>
      </c>
      <c r="V449" s="166">
        <f>VLOOKUP($D449,'R_E_P allocation'!$A$3:$T$984,'R_E_P allocation'!S$984,0)</f>
        <v>-60401.689541238266</v>
      </c>
      <c r="W449" s="166">
        <f>VLOOKUP($D449,'R_E_P allocation'!$A$3:$T$984,'R_E_P allocation'!T$984,0)</f>
        <v>461641.48435089242</v>
      </c>
      <c r="X449" s="163">
        <v>110515</v>
      </c>
      <c r="Y449" s="162" t="s">
        <v>147</v>
      </c>
      <c r="Z449" s="162" t="s">
        <v>641</v>
      </c>
      <c r="AA449" s="162" t="s">
        <v>644</v>
      </c>
    </row>
    <row r="450" spans="1:27" ht="16.5" thickTop="1" thickBot="1">
      <c r="A450" s="161">
        <v>449</v>
      </c>
      <c r="B450" s="162" t="s">
        <v>7</v>
      </c>
      <c r="C450" s="163">
        <v>11</v>
      </c>
      <c r="D450" s="162" t="s">
        <v>647</v>
      </c>
      <c r="E450" s="162" t="str">
        <f>VLOOKUP(Table12[[#This Row],[BRANCH NAME]],'Branch Address-2'!$B$2:$D$981,2,0)</f>
        <v>Lahirikanda, Jamalpur 2000</v>
      </c>
      <c r="F450" s="162" t="str">
        <f>VLOOKUP(Table12[[#This Row],[BRANCH NAME]],'Branch Address-2'!$B$2:$D$981,3,0)</f>
        <v>24.951735173093564, 90.091423813109</v>
      </c>
      <c r="G450" s="164">
        <f>VLOOKUP(FINAL_DATASET!$D450,'R_E_P allocation'!$A$3:$D$983,4,0)</f>
        <v>104562.24000000001</v>
      </c>
      <c r="H450" s="165">
        <f>VLOOKUP(FINAL_DATASET!$D450,'R_E_P allocation'!$A$3:$E$983,5,0)</f>
        <v>8.3192141844992511E-3</v>
      </c>
      <c r="I450" s="166">
        <f>VLOOKUP(FINAL_DATASET!$D450,'R_E_P allocation'!$A$3:$F$983,6,0)</f>
        <v>96386755.10137096</v>
      </c>
      <c r="J450" s="166">
        <f>VLOOKUP(FINAL_DATASET!$D450,'R_E_P allocation'!$A$3:$G$983,7,0)</f>
        <v>30869038.461169079</v>
      </c>
      <c r="K450" s="166">
        <f>VLOOKUP(FINAL_DATASET!$D450,'R_E_P allocation'!$A$3:$T$984,8,0)</f>
        <v>30538986.371890169</v>
      </c>
      <c r="L450" s="166">
        <f>VLOOKUP(FINAL_DATASET!$D450,'R_E_P allocation'!$A$3:$T$984,9,0)</f>
        <v>25487355.783204645</v>
      </c>
      <c r="M450" s="166">
        <f>VLOOKUP($D450,'R_E_P allocation'!$A$3:$T$984,'R_E_P allocation'!J$984,0)</f>
        <v>24689729.900780618</v>
      </c>
      <c r="N450" s="166">
        <f>VLOOKUP($D450,'R_E_P allocation'!$A$3:$T$984,'R_E_P allocation'!K$984,0)</f>
        <v>28792460.732789278</v>
      </c>
      <c r="O450" s="166">
        <f>VLOOKUP($D450,'R_E_P allocation'!$A$3:$T$984,'R_E_P allocation'!L$984,0)</f>
        <v>25359002.192929514</v>
      </c>
      <c r="P450" s="166">
        <f>VLOOKUP($D450,'R_E_P allocation'!$A$3:$T$984,'R_E_P allocation'!M$984,0)</f>
        <v>27568517.568379987</v>
      </c>
      <c r="Q450" s="166">
        <f>VLOOKUP($D450,'R_E_P allocation'!$A$3:$T$984,'R_E_P allocation'!N$984,0)</f>
        <v>22452710.184556898</v>
      </c>
      <c r="R450" s="166">
        <f>VLOOKUP($D450,'R_E_P allocation'!$A$3:$T$984,'R_E_P allocation'!O$984,0)</f>
        <v>20564078.784794252</v>
      </c>
      <c r="S450" s="166">
        <f>VLOOKUP($D450,'R_E_P allocation'!$A$3:$T$984,'R_E_P allocation'!P$984,0)</f>
        <v>316299.91889228788</v>
      </c>
      <c r="T450" s="166">
        <f>VLOOKUP($D450,'R_E_P allocation'!$A$3:$T$984,'R_E_P allocation'!Q$984,0)</f>
        <v>508830.30430498481</v>
      </c>
      <c r="U450" s="166">
        <f>VLOOKUP($D450,'R_E_P allocation'!$A$3:$T$984,'R_E_P allocation'!R$984,0)</f>
        <v>628015.78098903538</v>
      </c>
      <c r="V450" s="166">
        <f>VLOOKUP($D450,'R_E_P allocation'!$A$3:$T$984,'R_E_P allocation'!S$984,0)</f>
        <v>-64176.795137565656</v>
      </c>
      <c r="W450" s="166">
        <f>VLOOKUP($D450,'R_E_P allocation'!$A$3:$T$984,'R_E_P allocation'!T$984,0)</f>
        <v>490494.07712282316</v>
      </c>
      <c r="X450" s="163">
        <v>110516</v>
      </c>
      <c r="Y450" s="162" t="s">
        <v>147</v>
      </c>
      <c r="Z450" s="162" t="s">
        <v>641</v>
      </c>
      <c r="AA450" s="162" t="s">
        <v>644</v>
      </c>
    </row>
    <row r="451" spans="1:27" ht="16.5" thickTop="1" thickBot="1">
      <c r="A451" s="161">
        <v>450</v>
      </c>
      <c r="B451" s="162" t="s">
        <v>7</v>
      </c>
      <c r="C451" s="163">
        <v>11</v>
      </c>
      <c r="D451" s="162" t="s">
        <v>648</v>
      </c>
      <c r="E451" s="162" t="str">
        <f>VLOOKUP(Table12[[#This Row],[BRANCH NAME]],'Branch Address-2'!$B$2:$D$981,2,0)</f>
        <v>Peyarpur, Jamalpur 2205</v>
      </c>
      <c r="F451" s="162" t="str">
        <f>VLOOKUP(Table12[[#This Row],[BRANCH NAME]],'Branch Address-2'!$B$2:$D$981,3,0)</f>
        <v>24.886712579405774, 90.19466145663061</v>
      </c>
      <c r="G451" s="164">
        <f>VLOOKUP(FINAL_DATASET!$D451,'R_E_P allocation'!$A$3:$D$983,4,0)</f>
        <v>92260.800000000003</v>
      </c>
      <c r="H451" s="165">
        <f>VLOOKUP(FINAL_DATASET!$D451,'R_E_P allocation'!$A$3:$E$983,5,0)</f>
        <v>7.3404831039699282E-3</v>
      </c>
      <c r="I451" s="166">
        <f>VLOOKUP(FINAL_DATASET!$D451,'R_E_P allocation'!$A$3:$F$983,6,0)</f>
        <v>85047136.854150847</v>
      </c>
      <c r="J451" s="166">
        <f>VLOOKUP(FINAL_DATASET!$D451,'R_E_P allocation'!$A$3:$G$983,7,0)</f>
        <v>27237386.877502132</v>
      </c>
      <c r="K451" s="166">
        <f>VLOOKUP(FINAL_DATASET!$D451,'R_E_P allocation'!$A$3:$T$984,8,0)</f>
        <v>26946164.445785444</v>
      </c>
      <c r="L451" s="166">
        <f>VLOOKUP(FINAL_DATASET!$D451,'R_E_P allocation'!$A$3:$T$984,9,0)</f>
        <v>22488843.338121749</v>
      </c>
      <c r="M451" s="166">
        <f>VLOOKUP($D451,'R_E_P allocation'!$A$3:$T$984,'R_E_P allocation'!J$984,0)</f>
        <v>21785055.794806428</v>
      </c>
      <c r="N451" s="166">
        <f>VLOOKUP($D451,'R_E_P allocation'!$A$3:$T$984,'R_E_P allocation'!K$984,0)</f>
        <v>25405112.411284659</v>
      </c>
      <c r="O451" s="166">
        <f>VLOOKUP($D451,'R_E_P allocation'!$A$3:$T$984,'R_E_P allocation'!L$984,0)</f>
        <v>22375590.170231927</v>
      </c>
      <c r="P451" s="166">
        <f>VLOOKUP($D451,'R_E_P allocation'!$A$3:$T$984,'R_E_P allocation'!M$984,0)</f>
        <v>24325162.560335286</v>
      </c>
      <c r="Q451" s="166">
        <f>VLOOKUP($D451,'R_E_P allocation'!$A$3:$T$984,'R_E_P allocation'!N$984,0)</f>
        <v>19811214.868726674</v>
      </c>
      <c r="R451" s="166">
        <f>VLOOKUP($D451,'R_E_P allocation'!$A$3:$T$984,'R_E_P allocation'!O$984,0)</f>
        <v>18144775.39834787</v>
      </c>
      <c r="S451" s="166">
        <f>VLOOKUP($D451,'R_E_P allocation'!$A$3:$T$984,'R_E_P allocation'!P$984,0)</f>
        <v>279088.16372848937</v>
      </c>
      <c r="T451" s="166">
        <f>VLOOKUP($D451,'R_E_P allocation'!$A$3:$T$984,'R_E_P allocation'!Q$984,0)</f>
        <v>448967.91556322196</v>
      </c>
      <c r="U451" s="166">
        <f>VLOOKUP($D451,'R_E_P allocation'!$A$3:$T$984,'R_E_P allocation'!R$984,0)</f>
        <v>554131.57146091363</v>
      </c>
      <c r="V451" s="166">
        <f>VLOOKUP($D451,'R_E_P allocation'!$A$3:$T$984,'R_E_P allocation'!S$984,0)</f>
        <v>-56626.583944910875</v>
      </c>
      <c r="W451" s="166">
        <f>VLOOKUP($D451,'R_E_P allocation'!$A$3:$T$984,'R_E_P allocation'!T$984,0)</f>
        <v>432788.89157896169</v>
      </c>
      <c r="X451" s="163">
        <v>110517</v>
      </c>
      <c r="Y451" s="162" t="s">
        <v>147</v>
      </c>
      <c r="Z451" s="162" t="s">
        <v>641</v>
      </c>
      <c r="AA451" s="162" t="s">
        <v>644</v>
      </c>
    </row>
    <row r="452" spans="1:27" ht="16.5" thickTop="1" thickBot="1">
      <c r="A452" s="161">
        <v>451</v>
      </c>
      <c r="B452" s="162" t="s">
        <v>7</v>
      </c>
      <c r="C452" s="163">
        <v>11</v>
      </c>
      <c r="D452" s="162" t="s">
        <v>649</v>
      </c>
      <c r="E452" s="162" t="str">
        <f>VLOOKUP(Table12[[#This Row],[BRANCH NAME]],'Branch Address-2'!$B$2:$D$981,2,0)</f>
        <v>Simultala Bazar, Sarishabari, Jamalpur 2050</v>
      </c>
      <c r="F452" s="162" t="str">
        <f>VLOOKUP(Table12[[#This Row],[BRANCH NAME]],'Branch Address-2'!$B$2:$D$981,3,0)</f>
        <v>24.767675900704386, 89.84084758140251</v>
      </c>
      <c r="G452" s="164">
        <f>VLOOKUP(FINAL_DATASET!$D452,'R_E_P allocation'!$A$3:$D$983,4,0)</f>
        <v>78076.800000000003</v>
      </c>
      <c r="H452" s="165">
        <f>VLOOKUP(FINAL_DATASET!$D452,'R_E_P allocation'!$A$3:$E$983,5,0)</f>
        <v>6.2119711861596616E-3</v>
      </c>
      <c r="I452" s="166">
        <f>VLOOKUP(FINAL_DATASET!$D452,'R_E_P allocation'!$A$3:$F$983,6,0)</f>
        <v>71972151.712690175</v>
      </c>
      <c r="J452" s="166">
        <f>VLOOKUP(FINAL_DATASET!$D452,'R_E_P allocation'!$A$3:$G$983,7,0)</f>
        <v>23049962.798473008</v>
      </c>
      <c r="K452" s="166">
        <f>VLOOKUP(FINAL_DATASET!$D452,'R_E_P allocation'!$A$3:$T$984,8,0)</f>
        <v>22803512.349781286</v>
      </c>
      <c r="L452" s="166">
        <f>VLOOKUP(FINAL_DATASET!$D452,'R_E_P allocation'!$A$3:$T$984,9,0)</f>
        <v>19031451.315638542</v>
      </c>
      <c r="M452" s="166">
        <f>VLOOKUP($D452,'R_E_P allocation'!$A$3:$T$984,'R_E_P allocation'!J$984,0)</f>
        <v>18435862.731300212</v>
      </c>
      <c r="N452" s="166">
        <f>VLOOKUP($D452,'R_E_P allocation'!$A$3:$T$984,'R_E_P allocation'!K$984,0)</f>
        <v>21499378.725454256</v>
      </c>
      <c r="O452" s="166">
        <f>VLOOKUP($D452,'R_E_P allocation'!$A$3:$T$984,'R_E_P allocation'!L$984,0)</f>
        <v>18935609.474480648</v>
      </c>
      <c r="P452" s="166">
        <f>VLOOKUP($D452,'R_E_P allocation'!$A$3:$T$984,'R_E_P allocation'!M$984,0)</f>
        <v>20585458.311555788</v>
      </c>
      <c r="Q452" s="166">
        <f>VLOOKUP($D452,'R_E_P allocation'!$A$3:$T$984,'R_E_P allocation'!N$984,0)</f>
        <v>16765476.356834093</v>
      </c>
      <c r="R452" s="166">
        <f>VLOOKUP($D452,'R_E_P allocation'!$A$3:$T$984,'R_E_P allocation'!O$984,0)</f>
        <v>15355232.122653684</v>
      </c>
      <c r="S452" s="166">
        <f>VLOOKUP($D452,'R_E_P allocation'!$A$3:$T$984,'R_E_P allocation'!P$984,0)</f>
        <v>236181.6799962337</v>
      </c>
      <c r="T452" s="166">
        <f>VLOOKUP($D452,'R_E_P allocation'!$A$3:$T$984,'R_E_P allocation'!Q$984,0)</f>
        <v>379944.44173307158</v>
      </c>
      <c r="U452" s="166">
        <f>VLOOKUP($D452,'R_E_P allocation'!$A$3:$T$984,'R_E_P allocation'!R$984,0)</f>
        <v>468940.43709397124</v>
      </c>
      <c r="V452" s="166">
        <f>VLOOKUP($D452,'R_E_P allocation'!$A$3:$T$984,'R_E_P allocation'!S$984,0)</f>
        <v>-47920.920578945959</v>
      </c>
      <c r="W452" s="166">
        <f>VLOOKUP($D452,'R_E_P allocation'!$A$3:$T$984,'R_E_P allocation'!T$984,0)</f>
        <v>366252.75013908697</v>
      </c>
      <c r="X452" s="163">
        <v>110518</v>
      </c>
      <c r="Y452" s="162" t="s">
        <v>147</v>
      </c>
      <c r="Z452" s="162" t="s">
        <v>641</v>
      </c>
      <c r="AA452" s="162" t="s">
        <v>642</v>
      </c>
    </row>
    <row r="453" spans="1:27" ht="16.5" thickTop="1" thickBot="1">
      <c r="A453" s="161">
        <v>452</v>
      </c>
      <c r="B453" s="162" t="s">
        <v>7</v>
      </c>
      <c r="C453" s="163">
        <v>11</v>
      </c>
      <c r="D453" s="162" t="s">
        <v>642</v>
      </c>
      <c r="E453" s="162" t="str">
        <f>VLOOKUP(Table12[[#This Row],[BRANCH NAME]],'Branch Address-2'!$B$2:$D$981,2,0)</f>
        <v>Simultala Bazar, Sarishabari, Jamalpur 2050</v>
      </c>
      <c r="F453" s="162" t="str">
        <f>VLOOKUP(Table12[[#This Row],[BRANCH NAME]],'Branch Address-2'!$B$2:$D$981,3,0)</f>
        <v>24.676801616012515, 89.82538302683285</v>
      </c>
      <c r="G453" s="164">
        <f>VLOOKUP(FINAL_DATASET!$D453,'R_E_P allocation'!$A$3:$D$983,4,0)</f>
        <v>325320</v>
      </c>
      <c r="H453" s="165">
        <f>VLOOKUP(FINAL_DATASET!$D453,'R_E_P allocation'!$A$3:$E$983,5,0)</f>
        <v>2.5883213275665253E-2</v>
      </c>
      <c r="I453" s="166">
        <f>VLOOKUP(FINAL_DATASET!$D453,'R_E_P allocation'!$A$3:$F$983,6,0)</f>
        <v>299883965.46954232</v>
      </c>
      <c r="J453" s="166">
        <f>VLOOKUP(FINAL_DATASET!$D453,'R_E_P allocation'!$A$3:$G$983,7,0)</f>
        <v>96041511.660304189</v>
      </c>
      <c r="K453" s="166">
        <f>VLOOKUP(FINAL_DATASET!$D453,'R_E_P allocation'!$A$3:$T$984,8,0)</f>
        <v>95014634.790755346</v>
      </c>
      <c r="L453" s="166">
        <f>VLOOKUP(FINAL_DATASET!$D453,'R_E_P allocation'!$A$3:$T$984,9,0)</f>
        <v>79297713.815160573</v>
      </c>
      <c r="M453" s="166">
        <f>VLOOKUP($D453,'R_E_P allocation'!$A$3:$T$984,'R_E_P allocation'!J$984,0)</f>
        <v>76816094.713750869</v>
      </c>
      <c r="N453" s="166">
        <f>VLOOKUP($D453,'R_E_P allocation'!$A$3:$T$984,'R_E_P allocation'!K$984,0)</f>
        <v>89580744.689392731</v>
      </c>
      <c r="O453" s="166">
        <f>VLOOKUP($D453,'R_E_P allocation'!$A$3:$T$984,'R_E_P allocation'!L$984,0)</f>
        <v>78898372.810336024</v>
      </c>
      <c r="P453" s="166">
        <f>VLOOKUP($D453,'R_E_P allocation'!$A$3:$T$984,'R_E_P allocation'!M$984,0)</f>
        <v>85772742.964815766</v>
      </c>
      <c r="Q453" s="166">
        <f>VLOOKUP($D453,'R_E_P allocation'!$A$3:$T$984,'R_E_P allocation'!N$984,0)</f>
        <v>69856151.486808717</v>
      </c>
      <c r="R453" s="166">
        <f>VLOOKUP($D453,'R_E_P allocation'!$A$3:$T$984,'R_E_P allocation'!O$984,0)</f>
        <v>63980133.84439034</v>
      </c>
      <c r="S453" s="166">
        <f>VLOOKUP($D453,'R_E_P allocation'!$A$3:$T$984,'R_E_P allocation'!P$984,0)</f>
        <v>984090.33331764024</v>
      </c>
      <c r="T453" s="166">
        <f>VLOOKUP($D453,'R_E_P allocation'!$A$3:$T$984,'R_E_P allocation'!Q$984,0)</f>
        <v>1583101.8405544646</v>
      </c>
      <c r="U453" s="166">
        <f>VLOOKUP($D453,'R_E_P allocation'!$A$3:$T$984,'R_E_P allocation'!R$984,0)</f>
        <v>1953918.4878915467</v>
      </c>
      <c r="V453" s="166">
        <f>VLOOKUP($D453,'R_E_P allocation'!$A$3:$T$984,'R_E_P allocation'!S$984,0)</f>
        <v>-199670.50241227483</v>
      </c>
      <c r="W453" s="166">
        <f>VLOOKUP($D453,'R_E_P allocation'!$A$3:$T$984,'R_E_P allocation'!T$984,0)</f>
        <v>1526053.125579529</v>
      </c>
      <c r="X453" s="163">
        <v>110519</v>
      </c>
      <c r="Y453" s="162" t="s">
        <v>147</v>
      </c>
      <c r="Z453" s="162" t="s">
        <v>641</v>
      </c>
      <c r="AA453" s="162" t="s">
        <v>642</v>
      </c>
    </row>
    <row r="454" spans="1:27" ht="16.5" thickTop="1" thickBot="1">
      <c r="A454" s="161">
        <v>453</v>
      </c>
      <c r="B454" s="162" t="s">
        <v>7</v>
      </c>
      <c r="C454" s="163">
        <v>11</v>
      </c>
      <c r="D454" s="162" t="s">
        <v>650</v>
      </c>
      <c r="E454" s="162" t="str">
        <f>VLOOKUP(Table12[[#This Row],[BRANCH NAME]],'Branch Address-2'!$B$2:$D$981,2,0)</f>
        <v>Shahbazpur, Jamalpur 2000</v>
      </c>
      <c r="F454" s="162" t="str">
        <f>VLOOKUP(Table12[[#This Row],[BRANCH NAME]],'Branch Address-2'!$B$2:$D$981,3,0)</f>
        <v>24.945312406766295, 89.94789752878408</v>
      </c>
      <c r="G454" s="164">
        <f>VLOOKUP(FINAL_DATASET!$D454,'R_E_P allocation'!$A$3:$D$983,4,0)</f>
        <v>67657.919999999998</v>
      </c>
      <c r="H454" s="165">
        <f>VLOOKUP(FINAL_DATASET!$D454,'R_E_P allocation'!$A$3:$E$983,5,0)</f>
        <v>5.38302094291128E-3</v>
      </c>
      <c r="I454" s="166">
        <f>VLOOKUP(FINAL_DATASET!$D454,'R_E_P allocation'!$A$3:$F$983,6,0)</f>
        <v>62367900.359710619</v>
      </c>
      <c r="J454" s="166">
        <f>VLOOKUP(FINAL_DATASET!$D454,'R_E_P allocation'!$A$3:$G$983,7,0)</f>
        <v>19974083.710168228</v>
      </c>
      <c r="K454" s="166">
        <f>VLOOKUP(FINAL_DATASET!$D454,'R_E_P allocation'!$A$3:$T$984,8,0)</f>
        <v>19760520.593575992</v>
      </c>
      <c r="L454" s="166">
        <f>VLOOKUP(FINAL_DATASET!$D454,'R_E_P allocation'!$A$3:$T$984,9,0)</f>
        <v>16491818.447955947</v>
      </c>
      <c r="M454" s="166">
        <f>VLOOKUP($D454,'R_E_P allocation'!$A$3:$T$984,'R_E_P allocation'!J$984,0)</f>
        <v>15975707.582858045</v>
      </c>
      <c r="N454" s="166">
        <f>VLOOKUP($D454,'R_E_P allocation'!$A$3:$T$984,'R_E_P allocation'!K$984,0)</f>
        <v>18630415.768275414</v>
      </c>
      <c r="O454" s="166">
        <f>VLOOKUP($D454,'R_E_P allocation'!$A$3:$T$984,'R_E_P allocation'!L$984,0)</f>
        <v>16408766.124836743</v>
      </c>
      <c r="P454" s="166">
        <f>VLOOKUP($D454,'R_E_P allocation'!$A$3:$T$984,'R_E_P allocation'!M$984,0)</f>
        <v>17838452.544245876</v>
      </c>
      <c r="Q454" s="166">
        <f>VLOOKUP($D454,'R_E_P allocation'!$A$3:$T$984,'R_E_P allocation'!N$984,0)</f>
        <v>14528224.237066226</v>
      </c>
      <c r="R454" s="166">
        <f>VLOOKUP($D454,'R_E_P allocation'!$A$3:$T$984,'R_E_P allocation'!O$984,0)</f>
        <v>13306168.625455104</v>
      </c>
      <c r="S454" s="166">
        <f>VLOOKUP($D454,'R_E_P allocation'!$A$3:$T$984,'R_E_P allocation'!P$984,0)</f>
        <v>204664.65340089216</v>
      </c>
      <c r="T454" s="166">
        <f>VLOOKUP($D454,'R_E_P allocation'!$A$3:$T$984,'R_E_P allocation'!Q$984,0)</f>
        <v>329243.13807969604</v>
      </c>
      <c r="U454" s="166">
        <f>VLOOKUP($D454,'R_E_P allocation'!$A$3:$T$984,'R_E_P allocation'!R$984,0)</f>
        <v>406363.15240466996</v>
      </c>
      <c r="V454" s="166">
        <f>VLOOKUP($D454,'R_E_P allocation'!$A$3:$T$984,'R_E_P allocation'!S$984,0)</f>
        <v>-41526.161559601307</v>
      </c>
      <c r="W454" s="166">
        <f>VLOOKUP($D454,'R_E_P allocation'!$A$3:$T$984,'R_E_P allocation'!T$984,0)</f>
        <v>317378.52049123851</v>
      </c>
      <c r="X454" s="163">
        <v>110520</v>
      </c>
      <c r="Y454" s="162" t="s">
        <v>147</v>
      </c>
      <c r="Z454" s="162" t="s">
        <v>641</v>
      </c>
      <c r="AA454" s="162" t="s">
        <v>644</v>
      </c>
    </row>
    <row r="455" spans="1:27" ht="16.5" thickTop="1" thickBot="1">
      <c r="A455" s="161">
        <v>454</v>
      </c>
      <c r="B455" s="162" t="s">
        <v>7</v>
      </c>
      <c r="C455" s="163">
        <v>11</v>
      </c>
      <c r="D455" s="162" t="s">
        <v>57</v>
      </c>
      <c r="E455" s="162" t="str">
        <f>VLOOKUP(Table12[[#This Row],[BRANCH NAME]],'Branch Address-2'!$B$2:$D$981,2,0)</f>
        <v>JM Sengupta Road, Chandpur 3600</v>
      </c>
      <c r="F455" s="162" t="str">
        <f>VLOOKUP(Table12[[#This Row],[BRANCH NAME]],'Branch Address-2'!$B$2:$D$981,3,0)</f>
        <v>23.218634396514812, 90.66538375438712</v>
      </c>
      <c r="G455" s="164">
        <f>VLOOKUP(FINAL_DATASET!$D455,'R_E_P allocation'!$A$3:$D$983,4,0)</f>
        <v>65228.66</v>
      </c>
      <c r="H455" s="165">
        <f>VLOOKUP(FINAL_DATASET!$D455,'R_E_P allocation'!$A$3:$E$983,5,0)</f>
        <v>2.2970618645820839E-3</v>
      </c>
      <c r="I455" s="166">
        <f>VLOOKUP(FINAL_DATASET!$D455,'R_E_P allocation'!$A$3:$F$983,6,0)</f>
        <v>36359770.345147736</v>
      </c>
      <c r="J455" s="166">
        <f>VLOOKUP(FINAL_DATASET!$D455,'R_E_P allocation'!$A$3:$G$983,7,0)</f>
        <v>30621147.261658937</v>
      </c>
      <c r="K455" s="166">
        <f>VLOOKUP(FINAL_DATASET!$D455,'R_E_P allocation'!$A$3:$T$984,8,0)</f>
        <v>30293745.627735648</v>
      </c>
      <c r="L455" s="166">
        <f>VLOOKUP(FINAL_DATASET!$D455,'R_E_P allocation'!$A$3:$T$984,9,0)</f>
        <v>25282681.730743051</v>
      </c>
      <c r="M455" s="166">
        <f>VLOOKUP($D455,'R_E_P allocation'!$A$3:$T$984,'R_E_P allocation'!J$984,0)</f>
        <v>24491461.115428429</v>
      </c>
      <c r="N455" s="166">
        <f>VLOOKUP($D455,'R_E_P allocation'!$A$3:$T$984,'R_E_P allocation'!K$984,0)</f>
        <v>28561245.314891562</v>
      </c>
      <c r="O455" s="166">
        <f>VLOOKUP($D455,'R_E_P allocation'!$A$3:$T$984,'R_E_P allocation'!L$984,0)</f>
        <v>25155358.873106215</v>
      </c>
      <c r="P455" s="166">
        <f>VLOOKUP($D455,'R_E_P allocation'!$A$3:$T$984,'R_E_P allocation'!M$984,0)</f>
        <v>27347130.922426023</v>
      </c>
      <c r="Q455" s="166">
        <f>VLOOKUP($D455,'R_E_P allocation'!$A$3:$T$984,'R_E_P allocation'!N$984,0)</f>
        <v>22272405.596615009</v>
      </c>
      <c r="R455" s="166">
        <f>VLOOKUP($D455,'R_E_P allocation'!$A$3:$T$984,'R_E_P allocation'!O$984,0)</f>
        <v>20398940.691387288</v>
      </c>
      <c r="S455" s="166">
        <f>VLOOKUP($D455,'R_E_P allocation'!$A$3:$T$984,'R_E_P allocation'!P$984,0)</f>
        <v>313759.89917648747</v>
      </c>
      <c r="T455" s="166">
        <f>VLOOKUP($D455,'R_E_P allocation'!$A$3:$T$984,'R_E_P allocation'!Q$984,0)</f>
        <v>504744.18563174072</v>
      </c>
      <c r="U455" s="166">
        <f>VLOOKUP($D455,'R_E_P allocation'!$A$3:$T$984,'R_E_P allocation'!R$984,0)</f>
        <v>622972.55343737372</v>
      </c>
      <c r="V455" s="166">
        <f>VLOOKUP($D455,'R_E_P allocation'!$A$3:$T$984,'R_E_P allocation'!S$984,0)</f>
        <v>-63661.428818417749</v>
      </c>
      <c r="W455" s="166">
        <f>VLOOKUP($D455,'R_E_P allocation'!$A$3:$T$984,'R_E_P allocation'!T$984,0)</f>
        <v>486555.20596933563</v>
      </c>
      <c r="X455" s="163">
        <v>110521</v>
      </c>
      <c r="Y455" s="162" t="s">
        <v>147</v>
      </c>
      <c r="Z455" s="162" t="s">
        <v>641</v>
      </c>
      <c r="AA455" s="162" t="s">
        <v>644</v>
      </c>
    </row>
    <row r="456" spans="1:27" ht="16.5" thickTop="1" thickBot="1">
      <c r="A456" s="161">
        <v>455</v>
      </c>
      <c r="B456" s="162" t="s">
        <v>7</v>
      </c>
      <c r="C456" s="163">
        <v>11</v>
      </c>
      <c r="D456" s="162" t="s">
        <v>651</v>
      </c>
      <c r="E456" s="162" t="str">
        <f>VLOOKUP(Table12[[#This Row],[BRANCH NAME]],'Branch Address-2'!$B$2:$D$981,2,0)</f>
        <v>Simultala Bazar, Sarishabari, Jamalpur 2050</v>
      </c>
      <c r="F456" s="162" t="str">
        <f>VLOOKUP(Table12[[#This Row],[BRANCH NAME]],'Branch Address-2'!$B$2:$D$981,3,0)</f>
        <v>24.680722112504764, 89.82790333631053</v>
      </c>
      <c r="G456" s="164">
        <f>VLOOKUP(FINAL_DATASET!$D456,'R_E_P allocation'!$A$3:$D$983,4,0)</f>
        <v>91089.600000000006</v>
      </c>
      <c r="H456" s="165">
        <f>VLOOKUP(FINAL_DATASET!$D456,'R_E_P allocation'!$A$3:$E$983,5,0)</f>
        <v>7.2472997171862718E-3</v>
      </c>
      <c r="I456" s="166">
        <f>VLOOKUP(FINAL_DATASET!$D456,'R_E_P allocation'!$A$3:$F$983,6,0)</f>
        <v>83967510.33147186</v>
      </c>
      <c r="J456" s="166">
        <f>VLOOKUP(FINAL_DATASET!$D456,'R_E_P allocation'!$A$3:$G$983,7,0)</f>
        <v>26891623.264885176</v>
      </c>
      <c r="K456" s="166">
        <f>VLOOKUP(FINAL_DATASET!$D456,'R_E_P allocation'!$A$3:$T$984,8,0)</f>
        <v>26604097.7414115</v>
      </c>
      <c r="L456" s="166">
        <f>VLOOKUP(FINAL_DATASET!$D456,'R_E_P allocation'!$A$3:$T$984,9,0)</f>
        <v>22203359.868244965</v>
      </c>
      <c r="M456" s="166">
        <f>VLOOKUP($D456,'R_E_P allocation'!$A$3:$T$984,'R_E_P allocation'!J$984,0)</f>
        <v>21508506.519850247</v>
      </c>
      <c r="N456" s="166">
        <f>VLOOKUP($D456,'R_E_P allocation'!$A$3:$T$984,'R_E_P allocation'!K$984,0)</f>
        <v>25082608.513029967</v>
      </c>
      <c r="O456" s="166">
        <f>VLOOKUP($D456,'R_E_P allocation'!$A$3:$T$984,'R_E_P allocation'!L$984,0)</f>
        <v>22091544.386894088</v>
      </c>
      <c r="P456" s="166">
        <f>VLOOKUP($D456,'R_E_P allocation'!$A$3:$T$984,'R_E_P allocation'!M$984,0)</f>
        <v>24016368.030148417</v>
      </c>
      <c r="Q456" s="166">
        <f>VLOOKUP($D456,'R_E_P allocation'!$A$3:$T$984,'R_E_P allocation'!N$984,0)</f>
        <v>19559722.416306444</v>
      </c>
      <c r="R456" s="166">
        <f>VLOOKUP($D456,'R_E_P allocation'!$A$3:$T$984,'R_E_P allocation'!O$984,0)</f>
        <v>17914437.476429299</v>
      </c>
      <c r="S456" s="166">
        <f>VLOOKUP($D456,'R_E_P allocation'!$A$3:$T$984,'R_E_P allocation'!P$984,0)</f>
        <v>275545.2933289393</v>
      </c>
      <c r="T456" s="166">
        <f>VLOOKUP($D456,'R_E_P allocation'!$A$3:$T$984,'R_E_P allocation'!Q$984,0)</f>
        <v>443268.51535525016</v>
      </c>
      <c r="U456" s="166">
        <f>VLOOKUP($D456,'R_E_P allocation'!$A$3:$T$984,'R_E_P allocation'!R$984,0)</f>
        <v>547097.17660963314</v>
      </c>
      <c r="V456" s="166">
        <f>VLOOKUP($D456,'R_E_P allocation'!$A$3:$T$984,'R_E_P allocation'!S$984,0)</f>
        <v>-55907.740675436959</v>
      </c>
      <c r="W456" s="166">
        <f>VLOOKUP($D456,'R_E_P allocation'!$A$3:$T$984,'R_E_P allocation'!T$984,0)</f>
        <v>427294.87516226812</v>
      </c>
      <c r="X456" s="163">
        <v>110522</v>
      </c>
      <c r="Y456" s="162" t="s">
        <v>147</v>
      </c>
      <c r="Z456" s="162" t="s">
        <v>641</v>
      </c>
      <c r="AA456" s="162" t="s">
        <v>642</v>
      </c>
    </row>
    <row r="457" spans="1:27" ht="16.5" thickTop="1" thickBot="1">
      <c r="A457" s="161">
        <v>456</v>
      </c>
      <c r="B457" s="162" t="s">
        <v>7</v>
      </c>
      <c r="C457" s="163">
        <v>11</v>
      </c>
      <c r="D457" s="162" t="s">
        <v>652</v>
      </c>
      <c r="E457" s="162" t="str">
        <f>VLOOKUP(Table12[[#This Row],[BRANCH NAME]],'Branch Address-2'!$B$2:$D$981,2,0)</f>
        <v>8/2 Islampur Road, Katwali, Dhaka</v>
      </c>
      <c r="F457" s="162" t="str">
        <f>VLOOKUP(Table12[[#This Row],[BRANCH NAME]],'Branch Address-2'!$B$2:$D$981,3,0)</f>
        <v>23.487510677510745, 90.66963856220048</v>
      </c>
      <c r="G457" s="164">
        <f>VLOOKUP(FINAL_DATASET!$D457,'R_E_P allocation'!$A$3:$D$983,4,0)</f>
        <v>298429</v>
      </c>
      <c r="H457" s="165">
        <f>VLOOKUP(FINAL_DATASET!$D457,'R_E_P allocation'!$A$3:$E$983,5,0)</f>
        <v>2.3743702983657647E-2</v>
      </c>
      <c r="I457" s="166">
        <f>VLOOKUP(FINAL_DATASET!$D457,'R_E_P allocation'!$A$3:$F$983,6,0)</f>
        <v>275095511.89939153</v>
      </c>
      <c r="J457" s="166">
        <f>VLOOKUP(FINAL_DATASET!$D457,'R_E_P allocation'!$A$3:$G$983,7,0)</f>
        <v>88102705.899646252</v>
      </c>
      <c r="K457" s="166">
        <f>VLOOKUP(FINAL_DATASET!$D457,'R_E_P allocation'!$A$3:$T$984,8,0)</f>
        <v>87160710.826172158</v>
      </c>
      <c r="L457" s="166">
        <f>VLOOKUP(FINAL_DATASET!$D457,'R_E_P allocation'!$A$3:$T$984,9,0)</f>
        <v>72742952.896054819</v>
      </c>
      <c r="M457" s="166">
        <f>VLOOKUP($D457,'R_E_P allocation'!$A$3:$T$984,'R_E_P allocation'!J$984,0)</f>
        <v>70466464.801825762</v>
      </c>
      <c r="N457" s="166">
        <f>VLOOKUP($D457,'R_E_P allocation'!$A$3:$T$984,'R_E_P allocation'!K$984,0)</f>
        <v>82175986.895705089</v>
      </c>
      <c r="O457" s="166">
        <f>VLOOKUP($D457,'R_E_P allocation'!$A$3:$T$984,'R_E_P allocation'!L$984,0)</f>
        <v>72376621.478592664</v>
      </c>
      <c r="P457" s="166">
        <f>VLOOKUP($D457,'R_E_P allocation'!$A$3:$T$984,'R_E_P allocation'!M$984,0)</f>
        <v>78682755.164905339</v>
      </c>
      <c r="Q457" s="166">
        <f>VLOOKUP($D457,'R_E_P allocation'!$A$3:$T$984,'R_E_P allocation'!N$984,0)</f>
        <v>64081831.526056923</v>
      </c>
      <c r="R457" s="166">
        <f>VLOOKUP($D457,'R_E_P allocation'!$A$3:$T$984,'R_E_P allocation'!O$984,0)</f>
        <v>58691526.383399621</v>
      </c>
      <c r="S457" s="166">
        <f>VLOOKUP($D457,'R_E_P allocation'!$A$3:$T$984,'R_E_P allocation'!P$984,0)</f>
        <v>902745.2787460041</v>
      </c>
      <c r="T457" s="166">
        <f>VLOOKUP($D457,'R_E_P allocation'!$A$3:$T$984,'R_E_P allocation'!Q$984,0)</f>
        <v>1452242.404939224</v>
      </c>
      <c r="U457" s="166">
        <f>VLOOKUP($D457,'R_E_P allocation'!$A$3:$T$984,'R_E_P allocation'!R$984,0)</f>
        <v>1792407.2925826458</v>
      </c>
      <c r="V457" s="166">
        <f>VLOOKUP($D457,'R_E_P allocation'!$A$3:$T$984,'R_E_P allocation'!S$984,0)</f>
        <v>-183165.70873107327</v>
      </c>
      <c r="W457" s="166">
        <f>VLOOKUP($D457,'R_E_P allocation'!$A$3:$T$984,'R_E_P allocation'!T$984,0)</f>
        <v>1399909.3453017743</v>
      </c>
      <c r="X457" s="163">
        <v>110523</v>
      </c>
      <c r="Y457" s="162" t="s">
        <v>147</v>
      </c>
      <c r="Z457" s="162" t="s">
        <v>641</v>
      </c>
      <c r="AA457" s="162" t="s">
        <v>653</v>
      </c>
    </row>
    <row r="458" spans="1:27" ht="16.5" thickTop="1" thickBot="1">
      <c r="A458" s="161">
        <v>457</v>
      </c>
      <c r="B458" s="162" t="s">
        <v>7</v>
      </c>
      <c r="C458" s="163">
        <v>11</v>
      </c>
      <c r="D458" s="162" t="s">
        <v>654</v>
      </c>
      <c r="E458" s="162" t="str">
        <f>VLOOKUP(Table12[[#This Row],[BRANCH NAME]],'Branch Address-2'!$B$2:$D$981,2,0)</f>
        <v>VPR5+RWG BALIJURI BAZAR, 2040</v>
      </c>
      <c r="F458" s="162" t="str">
        <f>VLOOKUP(Table12[[#This Row],[BRANCH NAME]],'Branch Address-2'!$B$2:$D$981,3,0)</f>
        <v>24.892315981456147, 89.70976485256902</v>
      </c>
      <c r="G458" s="164">
        <f>VLOOKUP(FINAL_DATASET!$D458,'R_E_P allocation'!$A$3:$D$983,4,0)</f>
        <v>263608</v>
      </c>
      <c r="H458" s="165">
        <f>VLOOKUP(FINAL_DATASET!$D458,'R_E_P allocation'!$A$3:$E$983,5,0)</f>
        <v>2.0973263510302369E-2</v>
      </c>
      <c r="I458" s="166">
        <f>VLOOKUP(FINAL_DATASET!$D458,'R_E_P allocation'!$A$3:$F$983,6,0)</f>
        <v>242997087.08193508</v>
      </c>
      <c r="J458" s="166">
        <f>VLOOKUP(FINAL_DATASET!$D458,'R_E_P allocation'!$A$3:$G$983,7,0)</f>
        <v>77822792.345227674</v>
      </c>
      <c r="K458" s="166">
        <f>VLOOKUP(FINAL_DATASET!$D458,'R_E_P allocation'!$A$3:$T$984,8,0)</f>
        <v>76990710.217390373</v>
      </c>
      <c r="L458" s="166">
        <f>VLOOKUP(FINAL_DATASET!$D458,'R_E_P allocation'!$A$3:$T$984,9,0)</f>
        <v>64255230.982991673</v>
      </c>
      <c r="M458" s="166">
        <f>VLOOKUP($D458,'R_E_P allocation'!$A$3:$T$984,'R_E_P allocation'!J$984,0)</f>
        <v>62244365.840718195</v>
      </c>
      <c r="N458" s="166">
        <f>VLOOKUP($D458,'R_E_P allocation'!$A$3:$T$984,'R_E_P allocation'!K$984,0)</f>
        <v>72587608.957584649</v>
      </c>
      <c r="O458" s="166">
        <f>VLOOKUP($D458,'R_E_P allocation'!$A$3:$T$984,'R_E_P allocation'!L$984,0)</f>
        <v>63931643.488832712</v>
      </c>
      <c r="P458" s="166">
        <f>VLOOKUP($D458,'R_E_P allocation'!$A$3:$T$984,'R_E_P allocation'!M$984,0)</f>
        <v>69501971.066854656</v>
      </c>
      <c r="Q458" s="166">
        <f>VLOOKUP($D458,'R_E_P allocation'!$A$3:$T$984,'R_E_P allocation'!N$984,0)</f>
        <v>56604698.085376471</v>
      </c>
      <c r="R458" s="166">
        <f>VLOOKUP($D458,'R_E_P allocation'!$A$3:$T$984,'R_E_P allocation'!O$984,0)</f>
        <v>51843339.242751911</v>
      </c>
      <c r="S458" s="166">
        <f>VLOOKUP($D458,'R_E_P allocation'!$A$3:$T$984,'R_E_P allocation'!P$984,0)</f>
        <v>797412.03917741461</v>
      </c>
      <c r="T458" s="166">
        <f>VLOOKUP($D458,'R_E_P allocation'!$A$3:$T$984,'R_E_P allocation'!Q$984,0)</f>
        <v>1282793.2804158409</v>
      </c>
      <c r="U458" s="166">
        <f>VLOOKUP($D458,'R_E_P allocation'!$A$3:$T$984,'R_E_P allocation'!R$984,0)</f>
        <v>1583267.3821348667</v>
      </c>
      <c r="V458" s="166">
        <f>VLOOKUP($D458,'R_E_P allocation'!$A$3:$T$984,'R_E_P allocation'!S$984,0)</f>
        <v>-161793.74707947543</v>
      </c>
      <c r="W458" s="166">
        <f>VLOOKUP($D458,'R_E_P allocation'!$A$3:$T$984,'R_E_P allocation'!T$984,0)</f>
        <v>1236566.4955359907</v>
      </c>
      <c r="X458" s="163">
        <v>110524</v>
      </c>
      <c r="Y458" s="162" t="s">
        <v>147</v>
      </c>
      <c r="Z458" s="162" t="s">
        <v>641</v>
      </c>
      <c r="AA458" s="162" t="s">
        <v>655</v>
      </c>
    </row>
    <row r="459" spans="1:27" ht="16.5" thickTop="1" thickBot="1">
      <c r="A459" s="161">
        <v>458</v>
      </c>
      <c r="B459" s="162" t="s">
        <v>7</v>
      </c>
      <c r="C459" s="163">
        <v>11</v>
      </c>
      <c r="D459" s="162" t="s">
        <v>656</v>
      </c>
      <c r="E459" s="162" t="str">
        <f>VLOOKUP(Table12[[#This Row],[BRANCH NAME]],'Branch Address-2'!$B$2:$D$981,2,0)</f>
        <v>M. A Goni Bhobon, Kamal Bazar , Dakshin Surma, Sylhet</v>
      </c>
      <c r="F459" s="162" t="str">
        <f>VLOOKUP(Table12[[#This Row],[BRANCH NAME]],'Branch Address-2'!$B$2:$D$981,3,0)</f>
        <v>24.820692707062648, 89.47767517937861</v>
      </c>
      <c r="G459" s="164">
        <f>VLOOKUP(FINAL_DATASET!$D459,'R_E_P allocation'!$A$3:$D$983,4,0)</f>
        <v>70948.639999999999</v>
      </c>
      <c r="H459" s="165">
        <f>VLOOKUP(FINAL_DATASET!$D459,'R_E_P allocation'!$A$3:$E$983,5,0)</f>
        <v>9.2031327654542652E-3</v>
      </c>
      <c r="I459" s="166">
        <f>VLOOKUP(FINAL_DATASET!$D459,'R_E_P allocation'!$A$3:$F$983,6,0)</f>
        <v>47306731.880939335</v>
      </c>
      <c r="J459" s="166">
        <f>VLOOKUP(FINAL_DATASET!$D459,'R_E_P allocation'!$A$3:$G$983,7,0)</f>
        <v>39840361.741651513</v>
      </c>
      <c r="K459" s="166">
        <f>VLOOKUP(FINAL_DATASET!$D459,'R_E_P allocation'!$A$3:$T$984,8,0)</f>
        <v>39414388.167936198</v>
      </c>
      <c r="L459" s="166">
        <f>VLOOKUP(FINAL_DATASET!$D459,'R_E_P allocation'!$A$3:$T$984,9,0)</f>
        <v>32894625.970237959</v>
      </c>
      <c r="M459" s="166">
        <f>VLOOKUP($D459,'R_E_P allocation'!$A$3:$T$984,'R_E_P allocation'!J$984,0)</f>
        <v>31865189.833759289</v>
      </c>
      <c r="N459" s="166">
        <f>VLOOKUP($D459,'R_E_P allocation'!$A$3:$T$984,'R_E_P allocation'!K$984,0)</f>
        <v>37160278.007026009</v>
      </c>
      <c r="O459" s="166">
        <f>VLOOKUP($D459,'R_E_P allocation'!$A$3:$T$984,'R_E_P allocation'!L$984,0)</f>
        <v>32728969.580459781</v>
      </c>
      <c r="P459" s="166">
        <f>VLOOKUP($D459,'R_E_P allocation'!$A$3:$T$984,'R_E_P allocation'!M$984,0)</f>
        <v>35580626.004498392</v>
      </c>
      <c r="Q459" s="166">
        <f>VLOOKUP($D459,'R_E_P allocation'!$A$3:$T$984,'R_E_P allocation'!N$984,0)</f>
        <v>28978035.611911062</v>
      </c>
      <c r="R459" s="166">
        <f>VLOOKUP($D459,'R_E_P allocation'!$A$3:$T$984,'R_E_P allocation'!O$984,0)</f>
        <v>26540520.162317891</v>
      </c>
      <c r="S459" s="166">
        <f>VLOOKUP($D459,'R_E_P allocation'!$A$3:$T$984,'R_E_P allocation'!P$984,0)</f>
        <v>408224.67481050699</v>
      </c>
      <c r="T459" s="166">
        <f>VLOOKUP($D459,'R_E_P allocation'!$A$3:$T$984,'R_E_P allocation'!Q$984,0)</f>
        <v>656709.25947777217</v>
      </c>
      <c r="U459" s="166">
        <f>VLOOKUP($D459,'R_E_P allocation'!$A$3:$T$984,'R_E_P allocation'!R$984,0)</f>
        <v>810533.04998607922</v>
      </c>
      <c r="V459" s="166">
        <f>VLOOKUP($D459,'R_E_P allocation'!$A$3:$T$984,'R_E_P allocation'!S$984,0)</f>
        <v>-82828.194889088394</v>
      </c>
      <c r="W459" s="166">
        <f>VLOOKUP($D459,'R_E_P allocation'!$A$3:$T$984,'R_E_P allocation'!T$984,0)</f>
        <v>633044.06093803269</v>
      </c>
      <c r="X459" s="163">
        <v>110525</v>
      </c>
      <c r="Y459" s="162" t="s">
        <v>268</v>
      </c>
      <c r="Z459" s="162" t="s">
        <v>268</v>
      </c>
      <c r="AA459" s="162" t="s">
        <v>431</v>
      </c>
    </row>
    <row r="460" spans="1:27" ht="16.5" thickTop="1" thickBot="1">
      <c r="A460" s="161">
        <v>459</v>
      </c>
      <c r="B460" s="162" t="s">
        <v>7</v>
      </c>
      <c r="C460" s="163">
        <v>11</v>
      </c>
      <c r="D460" s="162" t="s">
        <v>657</v>
      </c>
      <c r="E460" s="162" t="str">
        <f>VLOOKUP(Table12[[#This Row],[BRANCH NAME]],'Branch Address-2'!$B$2:$D$981,2,0)</f>
        <v>Olipur, brammobdura, Shaistagonj, Habiganj</v>
      </c>
      <c r="F460" s="162" t="str">
        <f>VLOOKUP(Table12[[#This Row],[BRANCH NAME]],'Branch Address-2'!$B$2:$D$981,3,0)</f>
        <v>24.32830774313212, 91.35358184129669</v>
      </c>
      <c r="G460" s="164">
        <f>VLOOKUP(FINAL_DATASET!$D460,'R_E_P allocation'!$A$3:$D$983,4,0)</f>
        <v>37877.949999999997</v>
      </c>
      <c r="H460" s="165">
        <f>VLOOKUP(FINAL_DATASET!$D460,'R_E_P allocation'!$A$3:$E$983,5,0)</f>
        <v>4.9133542620864662E-3</v>
      </c>
      <c r="I460" s="166">
        <f>VLOOKUP(FINAL_DATASET!$D460,'R_E_P allocation'!$A$3:$F$983,6,0)</f>
        <v>25256044.722627889</v>
      </c>
      <c r="J460" s="166">
        <f>VLOOKUP(FINAL_DATASET!$D460,'R_E_P allocation'!$A$3:$G$983,7,0)</f>
        <v>21269910.600572314</v>
      </c>
      <c r="K460" s="166">
        <f>VLOOKUP(FINAL_DATASET!$D460,'R_E_P allocation'!$A$3:$T$984,8,0)</f>
        <v>21042492.489012878</v>
      </c>
      <c r="L460" s="166">
        <f>VLOOKUP(FINAL_DATASET!$D460,'R_E_P allocation'!$A$3:$T$984,9,0)</f>
        <v>17561731.948200483</v>
      </c>
      <c r="M460" s="166">
        <f>VLOOKUP($D460,'R_E_P allocation'!$A$3:$T$984,'R_E_P allocation'!J$984,0)</f>
        <v>17012138.178598523</v>
      </c>
      <c r="N460" s="166">
        <f>VLOOKUP($D460,'R_E_P allocation'!$A$3:$T$984,'R_E_P allocation'!K$984,0)</f>
        <v>19839071.648677558</v>
      </c>
      <c r="O460" s="166">
        <f>VLOOKUP($D460,'R_E_P allocation'!$A$3:$T$984,'R_E_P allocation'!L$984,0)</f>
        <v>17473291.571482927</v>
      </c>
      <c r="P460" s="166">
        <f>VLOOKUP($D460,'R_E_P allocation'!$A$3:$T$984,'R_E_P allocation'!M$984,0)</f>
        <v>18995729.484978002</v>
      </c>
      <c r="Q460" s="166">
        <f>VLOOKUP($D460,'R_E_P allocation'!$A$3:$T$984,'R_E_P allocation'!N$984,0)</f>
        <v>15470748.755806828</v>
      </c>
      <c r="R460" s="166">
        <f>VLOOKUP($D460,'R_E_P allocation'!$A$3:$T$984,'R_E_P allocation'!O$984,0)</f>
        <v>14169411.78410564</v>
      </c>
      <c r="S460" s="166">
        <f>VLOOKUP($D460,'R_E_P allocation'!$A$3:$T$984,'R_E_P allocation'!P$984,0)</f>
        <v>217942.35691112108</v>
      </c>
      <c r="T460" s="166">
        <f>VLOOKUP($D460,'R_E_P allocation'!$A$3:$T$984,'R_E_P allocation'!Q$984,0)</f>
        <v>350602.92198745569</v>
      </c>
      <c r="U460" s="166">
        <f>VLOOKUP($D460,'R_E_P allocation'!$A$3:$T$984,'R_E_P allocation'!R$984,0)</f>
        <v>432726.12893947231</v>
      </c>
      <c r="V460" s="166">
        <f>VLOOKUP($D460,'R_E_P allocation'!$A$3:$T$984,'R_E_P allocation'!S$984,0)</f>
        <v>-44220.188358778199</v>
      </c>
      <c r="W460" s="166">
        <f>VLOOKUP($D460,'R_E_P allocation'!$A$3:$T$984,'R_E_P allocation'!T$984,0)</f>
        <v>337968.58245637623</v>
      </c>
      <c r="X460" s="163">
        <v>110526</v>
      </c>
      <c r="Y460" s="162" t="s">
        <v>268</v>
      </c>
      <c r="Z460" s="162" t="s">
        <v>269</v>
      </c>
      <c r="AA460" s="162" t="s">
        <v>275</v>
      </c>
    </row>
    <row r="461" spans="1:27" ht="16.5" thickTop="1" thickBot="1">
      <c r="A461" s="161">
        <v>460</v>
      </c>
      <c r="B461" s="162" t="s">
        <v>7</v>
      </c>
      <c r="C461" s="163">
        <v>11</v>
      </c>
      <c r="D461" s="162" t="s">
        <v>658</v>
      </c>
      <c r="E461" s="162" t="str">
        <f>VLOOKUP(Table12[[#This Row],[BRANCH NAME]],'Branch Address-2'!$B$2:$D$981,2,0)</f>
        <v>N/A</v>
      </c>
      <c r="F461" s="162" t="str">
        <f>VLOOKUP(Table12[[#This Row],[BRANCH NAME]],'Branch Address-2'!$B$2:$D$981,3,0)</f>
        <v>24.463059840093585, 91.41399775143377</v>
      </c>
      <c r="G461" s="164">
        <f>VLOOKUP(FINAL_DATASET!$D461,'R_E_P allocation'!$A$3:$D$983,4,0)</f>
        <v>332530</v>
      </c>
      <c r="H461" s="165">
        <f>VLOOKUP(FINAL_DATASET!$D461,'R_E_P allocation'!$A$3:$E$983,5,0)</f>
        <v>4.3134269219205705E-2</v>
      </c>
      <c r="I461" s="166">
        <f>VLOOKUP(FINAL_DATASET!$D461,'R_E_P allocation'!$A$3:$F$983,6,0)</f>
        <v>221722467.86363709</v>
      </c>
      <c r="J461" s="166">
        <f>VLOOKUP(FINAL_DATASET!$D461,'R_E_P allocation'!$A$3:$G$983,7,0)</f>
        <v>186728251.44994149</v>
      </c>
      <c r="K461" s="166">
        <f>VLOOKUP(FINAL_DATASET!$D461,'R_E_P allocation'!$A$3:$T$984,8,0)</f>
        <v>184731750.98893824</v>
      </c>
      <c r="L461" s="166">
        <f>VLOOKUP(FINAL_DATASET!$D461,'R_E_P allocation'!$A$3:$T$984,9,0)</f>
        <v>154174202.26636097</v>
      </c>
      <c r="M461" s="166">
        <f>VLOOKUP($D461,'R_E_P allocation'!$A$3:$T$984,'R_E_P allocation'!J$984,0)</f>
        <v>149349326.15226981</v>
      </c>
      <c r="N461" s="166">
        <f>VLOOKUP($D461,'R_E_P allocation'!$A$3:$T$984,'R_E_P allocation'!K$984,0)</f>
        <v>174166936.0494628</v>
      </c>
      <c r="O461" s="166">
        <f>VLOOKUP($D461,'R_E_P allocation'!$A$3:$T$984,'R_E_P allocation'!L$984,0)</f>
        <v>153397785.42041525</v>
      </c>
      <c r="P461" s="166">
        <f>VLOOKUP($D461,'R_E_P allocation'!$A$3:$T$984,'R_E_P allocation'!M$984,0)</f>
        <v>166763246.83990911</v>
      </c>
      <c r="Q461" s="166">
        <f>VLOOKUP($D461,'R_E_P allocation'!$A$3:$T$984,'R_E_P allocation'!N$984,0)</f>
        <v>135817489.69435897</v>
      </c>
      <c r="R461" s="166">
        <f>VLOOKUP($D461,'R_E_P allocation'!$A$3:$T$984,'R_E_P allocation'!O$984,0)</f>
        <v>124393070.38972935</v>
      </c>
      <c r="S461" s="166">
        <f>VLOOKUP($D461,'R_E_P allocation'!$A$3:$T$984,'R_E_P allocation'!P$984,0)</f>
        <v>1913312.941794767</v>
      </c>
      <c r="T461" s="166">
        <f>VLOOKUP($D461,'R_E_P allocation'!$A$3:$T$984,'R_E_P allocation'!Q$984,0)</f>
        <v>3077938.2107133209</v>
      </c>
      <c r="U461" s="166">
        <f>VLOOKUP($D461,'R_E_P allocation'!$A$3:$T$984,'R_E_P allocation'!R$984,0)</f>
        <v>3798896.7105200449</v>
      </c>
      <c r="V461" s="166">
        <f>VLOOKUP($D461,'R_E_P allocation'!$A$3:$T$984,'R_E_P allocation'!S$984,0)</f>
        <v>-388208.42297285132</v>
      </c>
      <c r="W461" s="166">
        <f>VLOOKUP($D461,'R_E_P allocation'!$A$3:$T$984,'R_E_P allocation'!T$984,0)</f>
        <v>2967021.5184353637</v>
      </c>
      <c r="X461" s="163">
        <v>110527</v>
      </c>
      <c r="Y461" s="162" t="s">
        <v>268</v>
      </c>
      <c r="Z461" s="162" t="s">
        <v>269</v>
      </c>
      <c r="AA461" s="162" t="s">
        <v>659</v>
      </c>
    </row>
    <row r="462" spans="1:27" ht="16.5" thickTop="1" thickBot="1">
      <c r="A462" s="161">
        <v>461</v>
      </c>
      <c r="B462" s="162" t="s">
        <v>7</v>
      </c>
      <c r="C462" s="163">
        <v>11</v>
      </c>
      <c r="D462" s="162" t="s">
        <v>660</v>
      </c>
      <c r="E462" s="162" t="str">
        <f>VLOOKUP(Table12[[#This Row],[BRANCH NAME]],'Branch Address-2'!$B$2:$D$981,2,0)</f>
        <v>Tin Patty, Bhairab Bazar, Kishoreganj 2350</v>
      </c>
      <c r="F462" s="162" t="str">
        <f>VLOOKUP(Table12[[#This Row],[BRANCH NAME]],'Branch Address-2'!$B$2:$D$981,3,0)</f>
        <v>24.043271307412457, 90.98673551970627</v>
      </c>
      <c r="G462" s="164">
        <f>VLOOKUP(FINAL_DATASET!$D462,'R_E_P allocation'!$A$3:$D$983,4,0)</f>
        <v>298309</v>
      </c>
      <c r="H462" s="165">
        <f>VLOOKUP(FINAL_DATASET!$D462,'R_E_P allocation'!$A$3:$E$983,5,0)</f>
        <v>8.185490223685931E-3</v>
      </c>
      <c r="I462" s="166">
        <f>VLOOKUP(FINAL_DATASET!$D462,'R_E_P allocation'!$A$3:$F$983,6,0)</f>
        <v>169638772.20880148</v>
      </c>
      <c r="J462" s="166">
        <f>VLOOKUP(FINAL_DATASET!$D462,'R_E_P allocation'!$A$3:$G$983,7,0)</f>
        <v>142864868.94122925</v>
      </c>
      <c r="K462" s="166">
        <f>VLOOKUP(FINAL_DATASET!$D462,'R_E_P allocation'!$A$3:$T$984,8,0)</f>
        <v>141337356.23499694</v>
      </c>
      <c r="L462" s="166">
        <f>VLOOKUP(FINAL_DATASET!$D462,'R_E_P allocation'!$A$3:$T$984,9,0)</f>
        <v>117957925.64794101</v>
      </c>
      <c r="M462" s="166">
        <f>VLOOKUP($D462,'R_E_P allocation'!$A$3:$T$984,'R_E_P allocation'!J$984,0)</f>
        <v>114266436.60787955</v>
      </c>
      <c r="N462" s="166">
        <f>VLOOKUP($D462,'R_E_P allocation'!$A$3:$T$984,'R_E_P allocation'!K$984,0)</f>
        <v>133254268.16451754</v>
      </c>
      <c r="O462" s="166">
        <f>VLOOKUP($D462,'R_E_P allocation'!$A$3:$T$984,'R_E_P allocation'!L$984,0)</f>
        <v>117363892.92885067</v>
      </c>
      <c r="P462" s="166">
        <f>VLOOKUP($D462,'R_E_P allocation'!$A$3:$T$984,'R_E_P allocation'!M$984,0)</f>
        <v>127589741.87890598</v>
      </c>
      <c r="Q462" s="166">
        <f>VLOOKUP($D462,'R_E_P allocation'!$A$3:$T$984,'R_E_P allocation'!N$984,0)</f>
        <v>103913294.93230487</v>
      </c>
      <c r="R462" s="166">
        <f>VLOOKUP($D462,'R_E_P allocation'!$A$3:$T$984,'R_E_P allocation'!O$984,0)</f>
        <v>95172527.779975429</v>
      </c>
      <c r="S462" s="166">
        <f>VLOOKUP($D462,'R_E_P allocation'!$A$3:$T$984,'R_E_P allocation'!P$984,0)</f>
        <v>1463866.3434726493</v>
      </c>
      <c r="T462" s="166">
        <f>VLOOKUP($D462,'R_E_P allocation'!$A$3:$T$984,'R_E_P allocation'!Q$984,0)</f>
        <v>2354915.4221081748</v>
      </c>
      <c r="U462" s="166">
        <f>VLOOKUP($D462,'R_E_P allocation'!$A$3:$T$984,'R_E_P allocation'!R$984,0)</f>
        <v>2906517.2326920717</v>
      </c>
      <c r="V462" s="166">
        <f>VLOOKUP($D462,'R_E_P allocation'!$A$3:$T$984,'R_E_P allocation'!S$984,0)</f>
        <v>-297016.35954517522</v>
      </c>
      <c r="W462" s="166">
        <f>VLOOKUP($D462,'R_E_P allocation'!$A$3:$T$984,'R_E_P allocation'!T$984,0)</f>
        <v>2270053.6050952678</v>
      </c>
      <c r="X462" s="163">
        <v>110531</v>
      </c>
      <c r="Y462" s="162" t="s">
        <v>142</v>
      </c>
      <c r="Z462" s="162" t="s">
        <v>252</v>
      </c>
      <c r="AA462" s="162" t="s">
        <v>661</v>
      </c>
    </row>
    <row r="463" spans="1:27" ht="16.5" thickTop="1" thickBot="1">
      <c r="A463" s="161">
        <v>462</v>
      </c>
      <c r="B463" s="162" t="s">
        <v>7</v>
      </c>
      <c r="C463" s="163">
        <v>11</v>
      </c>
      <c r="D463" s="162" t="s">
        <v>662</v>
      </c>
      <c r="E463" s="162" t="str">
        <f>VLOOKUP(Table12[[#This Row],[BRANCH NAME]],'Branch Address-2'!$B$2:$D$981,2,0)</f>
        <v>Hossainpur, Kishoreganj 2320</v>
      </c>
      <c r="F463" s="162" t="str">
        <f>VLOOKUP(Table12[[#This Row],[BRANCH NAME]],'Branch Address-2'!$B$2:$D$981,3,0)</f>
        <v>24.421048777676706, 90.65187635390257</v>
      </c>
      <c r="G463" s="164">
        <f>VLOOKUP(FINAL_DATASET!$D463,'R_E_P allocation'!$A$3:$D$983,4,0)</f>
        <v>101136.2</v>
      </c>
      <c r="H463" s="165">
        <f>VLOOKUP(FINAL_DATASET!$D463,'R_E_P allocation'!$A$3:$E$983,5,0)</f>
        <v>2.7751404629452851E-3</v>
      </c>
      <c r="I463" s="166">
        <f>VLOOKUP(FINAL_DATASET!$D463,'R_E_P allocation'!$A$3:$F$983,6,0)</f>
        <v>57512917.12239252</v>
      </c>
      <c r="J463" s="166">
        <f>VLOOKUP(FINAL_DATASET!$D463,'R_E_P allocation'!$A$3:$G$983,7,0)</f>
        <v>48435715.845696747</v>
      </c>
      <c r="K463" s="166">
        <f>VLOOKUP(FINAL_DATASET!$D463,'R_E_P allocation'!$A$3:$T$984,8,0)</f>
        <v>47917840.653999373</v>
      </c>
      <c r="L463" s="166">
        <f>VLOOKUP(FINAL_DATASET!$D463,'R_E_P allocation'!$A$3:$T$984,9,0)</f>
        <v>39991473.136631116</v>
      </c>
      <c r="M463" s="166">
        <f>VLOOKUP($D463,'R_E_P allocation'!$A$3:$T$984,'R_E_P allocation'!J$984,0)</f>
        <v>38739941.423362441</v>
      </c>
      <c r="N463" s="166">
        <f>VLOOKUP($D463,'R_E_P allocation'!$A$3:$T$984,'R_E_P allocation'!K$984,0)</f>
        <v>45177417.764600731</v>
      </c>
      <c r="O463" s="166">
        <f>VLOOKUP($D463,'R_E_P allocation'!$A$3:$T$984,'R_E_P allocation'!L$984,0)</f>
        <v>39790077.228748798</v>
      </c>
      <c r="P463" s="166">
        <f>VLOOKUP($D463,'R_E_P allocation'!$A$3:$T$984,'R_E_P allocation'!M$984,0)</f>
        <v>43256963.92872294</v>
      </c>
      <c r="Q463" s="166">
        <f>VLOOKUP($D463,'R_E_P allocation'!$A$3:$T$984,'R_E_P allocation'!N$984,0)</f>
        <v>35229898.457413532</v>
      </c>
      <c r="R463" s="166">
        <f>VLOOKUP($D463,'R_E_P allocation'!$A$3:$T$984,'R_E_P allocation'!O$984,0)</f>
        <v>32266501.527145177</v>
      </c>
      <c r="S463" s="166">
        <f>VLOOKUP($D463,'R_E_P allocation'!$A$3:$T$984,'R_E_P allocation'!P$984,0)</f>
        <v>496297.05870999047</v>
      </c>
      <c r="T463" s="166">
        <f>VLOOKUP($D463,'R_E_P allocation'!$A$3:$T$984,'R_E_P allocation'!Q$984,0)</f>
        <v>798390.92053346289</v>
      </c>
      <c r="U463" s="166">
        <f>VLOOKUP($D463,'R_E_P allocation'!$A$3:$T$984,'R_E_P allocation'!R$984,0)</f>
        <v>985401.40642418398</v>
      </c>
      <c r="V463" s="166">
        <f>VLOOKUP($D463,'R_E_P allocation'!$A$3:$T$984,'R_E_P allocation'!S$984,0)</f>
        <v>-100697.95394115748</v>
      </c>
      <c r="W463" s="166">
        <f>VLOOKUP($D463,'R_E_P allocation'!$A$3:$T$984,'R_E_P allocation'!T$984,0)</f>
        <v>769620.07655027509</v>
      </c>
      <c r="X463" s="163">
        <v>110532</v>
      </c>
      <c r="Y463" s="162" t="s">
        <v>142</v>
      </c>
      <c r="Z463" s="162" t="s">
        <v>252</v>
      </c>
      <c r="AA463" s="162" t="s">
        <v>663</v>
      </c>
    </row>
    <row r="464" spans="1:27" ht="16.5" thickTop="1" thickBot="1">
      <c r="A464" s="161">
        <v>463</v>
      </c>
      <c r="B464" s="162" t="s">
        <v>7</v>
      </c>
      <c r="C464" s="163">
        <v>11</v>
      </c>
      <c r="D464" s="162" t="s">
        <v>663</v>
      </c>
      <c r="E464" s="162" t="str">
        <f>VLOOKUP(Table12[[#This Row],[BRANCH NAME]],'Branch Address-2'!$B$2:$D$981,2,0)</f>
        <v>Hossainpur, Kishoreganj 2320</v>
      </c>
      <c r="F464" s="162" t="str">
        <f>VLOOKUP(Table12[[#This Row],[BRANCH NAME]],'Branch Address-2'!$B$2:$D$981,3,0)</f>
        <v>24.41856186576256, 90.65205272239734</v>
      </c>
      <c r="G464" s="164">
        <f>VLOOKUP(FINAL_DATASET!$D464,'R_E_P allocation'!$A$3:$D$983,4,0)</f>
        <v>183884</v>
      </c>
      <c r="H464" s="165">
        <f>VLOOKUP(FINAL_DATASET!$D464,'R_E_P allocation'!$A$3:$E$983,5,0)</f>
        <v>5.0457099326277916E-3</v>
      </c>
      <c r="I464" s="166">
        <f>VLOOKUP(FINAL_DATASET!$D464,'R_E_P allocation'!$A$3:$F$983,6,0)</f>
        <v>104568940.22253186</v>
      </c>
      <c r="J464" s="166">
        <f>VLOOKUP(FINAL_DATASET!$D464,'R_E_P allocation'!$A$3:$G$983,7,0)</f>
        <v>88064937.901266828</v>
      </c>
      <c r="K464" s="166">
        <f>VLOOKUP(FINAL_DATASET!$D464,'R_E_P allocation'!$A$3:$T$984,8,0)</f>
        <v>87123346.643635228</v>
      </c>
      <c r="L464" s="166">
        <f>VLOOKUP(FINAL_DATASET!$D464,'R_E_P allocation'!$A$3:$T$984,9,0)</f>
        <v>72711769.339329302</v>
      </c>
      <c r="M464" s="166">
        <f>VLOOKUP($D464,'R_E_P allocation'!$A$3:$T$984,'R_E_P allocation'!J$984,0)</f>
        <v>70436257.133386269</v>
      </c>
      <c r="N464" s="166">
        <f>VLOOKUP($D464,'R_E_P allocation'!$A$3:$T$984,'R_E_P allocation'!K$984,0)</f>
        <v>82140759.572001338</v>
      </c>
      <c r="O464" s="166">
        <f>VLOOKUP($D464,'R_E_P allocation'!$A$3:$T$984,'R_E_P allocation'!L$984,0)</f>
        <v>72345594.961361468</v>
      </c>
      <c r="P464" s="166">
        <f>VLOOKUP($D464,'R_E_P allocation'!$A$3:$T$984,'R_E_P allocation'!M$984,0)</f>
        <v>78649025.324950814</v>
      </c>
      <c r="Q464" s="166">
        <f>VLOOKUP($D464,'R_E_P allocation'!$A$3:$T$984,'R_E_P allocation'!N$984,0)</f>
        <v>64054360.831660971</v>
      </c>
      <c r="R464" s="166">
        <f>VLOOKUP($D464,'R_E_P allocation'!$A$3:$T$984,'R_E_P allocation'!O$984,0)</f>
        <v>58666366.412991241</v>
      </c>
      <c r="S464" s="166">
        <f>VLOOKUP($D464,'R_E_P allocation'!$A$3:$T$984,'R_E_P allocation'!P$984,0)</f>
        <v>902358.28856361913</v>
      </c>
      <c r="T464" s="166">
        <f>VLOOKUP($D464,'R_E_P allocation'!$A$3:$T$984,'R_E_P allocation'!Q$984,0)</f>
        <v>1451619.8555153871</v>
      </c>
      <c r="U464" s="166">
        <f>VLOOKUP($D464,'R_E_P allocation'!$A$3:$T$984,'R_E_P allocation'!R$984,0)</f>
        <v>1791638.9207712437</v>
      </c>
      <c r="V464" s="166">
        <f>VLOOKUP($D464,'R_E_P allocation'!$A$3:$T$984,'R_E_P allocation'!S$984,0)</f>
        <v>-183087.18898392271</v>
      </c>
      <c r="W464" s="166">
        <f>VLOOKUP($D464,'R_E_P allocation'!$A$3:$T$984,'R_E_P allocation'!T$984,0)</f>
        <v>1399309.2300914095</v>
      </c>
      <c r="X464" s="163">
        <v>110534</v>
      </c>
      <c r="Y464" s="162" t="s">
        <v>142</v>
      </c>
      <c r="Z464" s="162" t="s">
        <v>252</v>
      </c>
      <c r="AA464" s="162" t="s">
        <v>663</v>
      </c>
    </row>
    <row r="465" spans="1:27" ht="16.5" thickTop="1" thickBot="1">
      <c r="A465" s="161">
        <v>464</v>
      </c>
      <c r="B465" s="162" t="s">
        <v>7</v>
      </c>
      <c r="C465" s="163">
        <v>11</v>
      </c>
      <c r="D465" s="162" t="s">
        <v>664</v>
      </c>
      <c r="E465" s="162" t="str">
        <f>VLOOKUP(Table12[[#This Row],[BRANCH NAME]],'Branch Address-2'!$B$2:$D$981,2,0)</f>
        <v>Karimganj, Kishoreganj 2310</v>
      </c>
      <c r="F465" s="162" t="str">
        <f>VLOOKUP(Table12[[#This Row],[BRANCH NAME]],'Branch Address-2'!$B$2:$D$981,3,0)</f>
        <v>24.439636331984126, 90.78233896786101</v>
      </c>
      <c r="G465" s="164">
        <f>VLOOKUP(FINAL_DATASET!$D465,'R_E_P allocation'!$A$3:$D$983,4,0)</f>
        <v>287807</v>
      </c>
      <c r="H465" s="165">
        <f>VLOOKUP(FINAL_DATASET!$D465,'R_E_P allocation'!$A$3:$E$983,5,0)</f>
        <v>7.8973191717594069E-3</v>
      </c>
      <c r="I465" s="166">
        <f>VLOOKUP(FINAL_DATASET!$D465,'R_E_P allocation'!$A$3:$F$983,6,0)</f>
        <v>163666621.23200619</v>
      </c>
      <c r="J465" s="166">
        <f>VLOOKUP(FINAL_DATASET!$D465,'R_E_P allocation'!$A$3:$G$983,7,0)</f>
        <v>137835296.07007623</v>
      </c>
      <c r="K465" s="166">
        <f>VLOOKUP(FINAL_DATASET!$D465,'R_E_P allocation'!$A$3:$T$984,8,0)</f>
        <v>136361559.61075854</v>
      </c>
      <c r="L465" s="166">
        <f>VLOOKUP(FINAL_DATASET!$D465,'R_E_P allocation'!$A$3:$T$984,9,0)</f>
        <v>113805204.35842352</v>
      </c>
      <c r="M465" s="166">
        <f>VLOOKUP($D465,'R_E_P allocation'!$A$3:$T$984,'R_E_P allocation'!J$984,0)</f>
        <v>110243674.58173904</v>
      </c>
      <c r="N465" s="166">
        <f>VLOOKUP($D465,'R_E_P allocation'!$A$3:$T$984,'R_E_P allocation'!K$984,0)</f>
        <v>128563037.51353563</v>
      </c>
      <c r="O465" s="166">
        <f>VLOOKUP($D465,'R_E_P allocation'!$A$3:$T$984,'R_E_P allocation'!L$984,0)</f>
        <v>113232084.62424441</v>
      </c>
      <c r="P465" s="166">
        <f>VLOOKUP($D465,'R_E_P allocation'!$A$3:$T$984,'R_E_P allocation'!M$984,0)</f>
        <v>123097931.47689912</v>
      </c>
      <c r="Q465" s="166">
        <f>VLOOKUP($D465,'R_E_P allocation'!$A$3:$T$984,'R_E_P allocation'!N$984,0)</f>
        <v>100255016.35747454</v>
      </c>
      <c r="R465" s="166">
        <f>VLOOKUP($D465,'R_E_P allocation'!$A$3:$T$984,'R_E_P allocation'!O$984,0)</f>
        <v>91821968.840267614</v>
      </c>
      <c r="S465" s="166">
        <f>VLOOKUP($D465,'R_E_P allocation'!$A$3:$T$984,'R_E_P allocation'!P$984,0)</f>
        <v>1412330.7735128098</v>
      </c>
      <c r="T465" s="166">
        <f>VLOOKUP($D465,'R_E_P allocation'!$A$3:$T$984,'R_E_P allocation'!Q$984,0)</f>
        <v>2272010.3747814763</v>
      </c>
      <c r="U465" s="166">
        <f>VLOOKUP($D465,'R_E_P allocation'!$A$3:$T$984,'R_E_P allocation'!R$984,0)</f>
        <v>2804192.9850906515</v>
      </c>
      <c r="V465" s="166">
        <f>VLOOKUP($D465,'R_E_P allocation'!$A$3:$T$984,'R_E_P allocation'!S$984,0)</f>
        <v>-286559.8670895556</v>
      </c>
      <c r="W465" s="166">
        <f>VLOOKUP($D465,'R_E_P allocation'!$A$3:$T$984,'R_E_P allocation'!T$984,0)</f>
        <v>2190136.1270416039</v>
      </c>
      <c r="X465" s="163">
        <v>110536</v>
      </c>
      <c r="Y465" s="162" t="s">
        <v>142</v>
      </c>
      <c r="Z465" s="162" t="s">
        <v>252</v>
      </c>
      <c r="AA465" s="162" t="s">
        <v>664</v>
      </c>
    </row>
    <row r="466" spans="1:27" ht="16.5" thickTop="1" thickBot="1">
      <c r="A466" s="161">
        <v>465</v>
      </c>
      <c r="B466" s="162" t="s">
        <v>7</v>
      </c>
      <c r="C466" s="163">
        <v>11</v>
      </c>
      <c r="D466" s="162" t="s">
        <v>252</v>
      </c>
      <c r="E466" s="162" t="str">
        <f>VLOOKUP(Table12[[#This Row],[BRANCH NAME]],'Branch Address-2'!$B$2:$D$981,2,0)</f>
        <v>Station Road, Kishoreganj 2300</v>
      </c>
      <c r="F466" s="162" t="str">
        <f>VLOOKUP(Table12[[#This Row],[BRANCH NAME]],'Branch Address-2'!$B$2:$D$981,3,0)</f>
        <v>24.44161808637681, 90.77474872691964</v>
      </c>
      <c r="G466" s="164">
        <f>VLOOKUP(FINAL_DATASET!$D466,'R_E_P allocation'!$A$3:$D$983,4,0)</f>
        <v>186393.60000000001</v>
      </c>
      <c r="H466" s="165">
        <f>VLOOKUP(FINAL_DATASET!$D466,'R_E_P allocation'!$A$3:$E$983,5,0)</f>
        <v>5.1145724418560157E-3</v>
      </c>
      <c r="I466" s="166">
        <f>VLOOKUP(FINAL_DATASET!$D466,'R_E_P allocation'!$A$3:$F$983,6,0)</f>
        <v>105996069.34949487</v>
      </c>
      <c r="J466" s="166">
        <f>VLOOKUP(FINAL_DATASET!$D466,'R_E_P allocation'!$A$3:$G$983,7,0)</f>
        <v>89266824.78733097</v>
      </c>
      <c r="K466" s="166">
        <f>VLOOKUP(FINAL_DATASET!$D466,'R_E_P allocation'!$A$3:$T$984,8,0)</f>
        <v>88312382.942262992</v>
      </c>
      <c r="L466" s="166">
        <f>VLOOKUP(FINAL_DATASET!$D466,'R_E_P allocation'!$A$3:$T$984,9,0)</f>
        <v>73704120.258027956</v>
      </c>
      <c r="M466" s="166">
        <f>VLOOKUP($D466,'R_E_P allocation'!$A$3:$T$984,'R_E_P allocation'!J$984,0)</f>
        <v>71397552.465780318</v>
      </c>
      <c r="N466" s="166">
        <f>VLOOKUP($D466,'R_E_P allocation'!$A$3:$T$984,'R_E_P allocation'!K$984,0)</f>
        <v>83261794.845444888</v>
      </c>
      <c r="O466" s="166">
        <f>VLOOKUP($D466,'R_E_P allocation'!$A$3:$T$984,'R_E_P allocation'!L$984,0)</f>
        <v>73332948.429390401</v>
      </c>
      <c r="P466" s="166">
        <f>VLOOKUP($D466,'R_E_P allocation'!$A$3:$T$984,'R_E_P allocation'!M$984,0)</f>
        <v>79722406.336651102</v>
      </c>
      <c r="Q466" s="166">
        <f>VLOOKUP($D466,'R_E_P allocation'!$A$3:$T$984,'R_E_P allocation'!N$984,0)</f>
        <v>64928557.738097295</v>
      </c>
      <c r="R466" s="166">
        <f>VLOOKUP($D466,'R_E_P allocation'!$A$3:$T$984,'R_E_P allocation'!O$984,0)</f>
        <v>59467029.402430467</v>
      </c>
      <c r="S466" s="166">
        <f>VLOOKUP($D466,'R_E_P allocation'!$A$3:$T$984,'R_E_P allocation'!P$984,0)</f>
        <v>914673.43485682178</v>
      </c>
      <c r="T466" s="166">
        <f>VLOOKUP($D466,'R_E_P allocation'!$A$3:$T$984,'R_E_P allocation'!Q$984,0)</f>
        <v>1471431.1778131479</v>
      </c>
      <c r="U466" s="166">
        <f>VLOOKUP($D466,'R_E_P allocation'!$A$3:$T$984,'R_E_P allocation'!R$984,0)</f>
        <v>1816090.732976588</v>
      </c>
      <c r="V466" s="166">
        <f>VLOOKUP($D466,'R_E_P allocation'!$A$3:$T$984,'R_E_P allocation'!S$984,0)</f>
        <v>-185585.91431877541</v>
      </c>
      <c r="W466" s="166">
        <f>VLOOKUP($D466,'R_E_P allocation'!$A$3:$T$984,'R_E_P allocation'!T$984,0)</f>
        <v>1418406.6308649266</v>
      </c>
      <c r="X466" s="163">
        <v>110537</v>
      </c>
      <c r="Y466" s="162" t="s">
        <v>142</v>
      </c>
      <c r="Z466" s="162" t="s">
        <v>252</v>
      </c>
      <c r="AA466" s="162" t="s">
        <v>253</v>
      </c>
    </row>
    <row r="467" spans="1:27" ht="16.5" thickTop="1" thickBot="1">
      <c r="A467" s="161">
        <v>466</v>
      </c>
      <c r="B467" s="162" t="s">
        <v>7</v>
      </c>
      <c r="C467" s="163">
        <v>11</v>
      </c>
      <c r="D467" s="162" t="s">
        <v>665</v>
      </c>
      <c r="E467" s="162" t="str">
        <f>VLOOKUP(Table12[[#This Row],[BRANCH NAME]],'Branch Address-2'!$B$2:$D$981,2,0)</f>
        <v>Pakundia, Kishoreganj 2326</v>
      </c>
      <c r="F467" s="162" t="str">
        <f>VLOOKUP(Table12[[#This Row],[BRANCH NAME]],'Branch Address-2'!$B$2:$D$981,3,0)</f>
        <v>23.443317557768548, 90.03530648452399</v>
      </c>
      <c r="G467" s="164">
        <f>VLOOKUP(FINAL_DATASET!$D467,'R_E_P allocation'!$A$3:$D$983,4,0)</f>
        <v>90549.440000000002</v>
      </c>
      <c r="H467" s="165">
        <f>VLOOKUP(FINAL_DATASET!$D467,'R_E_P allocation'!$A$3:$E$983,5,0)</f>
        <v>2.4846436275145433E-3</v>
      </c>
      <c r="I467" s="166">
        <f>VLOOKUP(FINAL_DATASET!$D467,'R_E_P allocation'!$A$3:$F$983,6,0)</f>
        <v>51492565.848816298</v>
      </c>
      <c r="J467" s="166">
        <f>VLOOKUP(FINAL_DATASET!$D467,'R_E_P allocation'!$A$3:$G$983,7,0)</f>
        <v>43365550.078280255</v>
      </c>
      <c r="K467" s="166">
        <f>VLOOKUP(FINAL_DATASET!$D467,'R_E_P allocation'!$A$3:$T$984,8,0)</f>
        <v>42901885.153178364</v>
      </c>
      <c r="L467" s="166">
        <f>VLOOKUP(FINAL_DATASET!$D467,'R_E_P allocation'!$A$3:$T$984,9,0)</f>
        <v>35805235.882868759</v>
      </c>
      <c r="M467" s="166">
        <f>VLOOKUP($D467,'R_E_P allocation'!$A$3:$T$984,'R_E_P allocation'!J$984,0)</f>
        <v>34684712.313872509</v>
      </c>
      <c r="N467" s="166">
        <f>VLOOKUP($D467,'R_E_P allocation'!$A$3:$T$984,'R_E_P allocation'!K$984,0)</f>
        <v>40448324.924514152</v>
      </c>
      <c r="O467" s="166">
        <f>VLOOKUP($D467,'R_E_P allocation'!$A$3:$T$984,'R_E_P allocation'!L$984,0)</f>
        <v>35624921.745329134</v>
      </c>
      <c r="P467" s="166">
        <f>VLOOKUP($D467,'R_E_P allocation'!$A$3:$T$984,'R_E_P allocation'!M$984,0)</f>
        <v>38728900.827261284</v>
      </c>
      <c r="Q467" s="166">
        <f>VLOOKUP($D467,'R_E_P allocation'!$A$3:$T$984,'R_E_P allocation'!N$984,0)</f>
        <v>31542094.48818187</v>
      </c>
      <c r="R467" s="166">
        <f>VLOOKUP($D467,'R_E_P allocation'!$A$3:$T$984,'R_E_P allocation'!O$984,0)</f>
        <v>28888900.750098787</v>
      </c>
      <c r="S467" s="166">
        <f>VLOOKUP($D467,'R_E_P allocation'!$A$3:$T$984,'R_E_P allocation'!P$984,0)</f>
        <v>444345.55322265188</v>
      </c>
      <c r="T467" s="166">
        <f>VLOOKUP($D467,'R_E_P allocation'!$A$3:$T$984,'R_E_P allocation'!Q$984,0)</f>
        <v>714816.75953209214</v>
      </c>
      <c r="U467" s="166">
        <f>VLOOKUP($D467,'R_E_P allocation'!$A$3:$T$984,'R_E_P allocation'!R$984,0)</f>
        <v>882251.31581888848</v>
      </c>
      <c r="V467" s="166">
        <f>VLOOKUP($D467,'R_E_P allocation'!$A$3:$T$984,'R_E_P allocation'!S$984,0)</f>
        <v>-90157.068769813428</v>
      </c>
      <c r="W467" s="166">
        <f>VLOOKUP($D467,'R_E_P allocation'!$A$3:$T$984,'R_E_P allocation'!T$984,0)</f>
        <v>689057.59702643123</v>
      </c>
      <c r="X467" s="163">
        <v>110538</v>
      </c>
      <c r="Y467" s="162" t="s">
        <v>142</v>
      </c>
      <c r="Z467" s="162" t="s">
        <v>252</v>
      </c>
      <c r="AA467" s="162" t="s">
        <v>666</v>
      </c>
    </row>
    <row r="468" spans="1:27" ht="16.5" thickTop="1" thickBot="1">
      <c r="A468" s="161">
        <v>467</v>
      </c>
      <c r="B468" s="162" t="s">
        <v>7</v>
      </c>
      <c r="C468" s="163">
        <v>11</v>
      </c>
      <c r="D468" s="162" t="s">
        <v>667</v>
      </c>
      <c r="E468" s="162" t="str">
        <f>VLOOKUP(Table12[[#This Row],[BRANCH NAME]],'Branch Address-2'!$B$2:$D$981,2,0)</f>
        <v>Pakundia, Kishoreganj 2326</v>
      </c>
      <c r="F468" s="162" t="str">
        <f>VLOOKUP(Table12[[#This Row],[BRANCH NAME]],'Branch Address-2'!$B$2:$D$981,3,0)</f>
        <v>24.32835336192971, 90.67990148139295</v>
      </c>
      <c r="G468" s="164">
        <f>VLOOKUP(FINAL_DATASET!$D468,'R_E_P allocation'!$A$3:$D$983,4,0)</f>
        <v>407781</v>
      </c>
      <c r="H468" s="165">
        <f>VLOOKUP(FINAL_DATASET!$D468,'R_E_P allocation'!$A$3:$E$983,5,0)</f>
        <v>1.1189362000157129E-2</v>
      </c>
      <c r="I468" s="166">
        <f>VLOOKUP(FINAL_DATASET!$D468,'R_E_P allocation'!$A$3:$F$983,6,0)</f>
        <v>231891991.76048088</v>
      </c>
      <c r="J468" s="166">
        <f>VLOOKUP(FINAL_DATASET!$D468,'R_E_P allocation'!$A$3:$G$983,7,0)</f>
        <v>195292730.42959955</v>
      </c>
      <c r="K468" s="166">
        <f>VLOOKUP(FINAL_DATASET!$D468,'R_E_P allocation'!$A$3:$T$984,8,0)</f>
        <v>193204658.46777436</v>
      </c>
      <c r="L468" s="166">
        <f>VLOOKUP(FINAL_DATASET!$D468,'R_E_P allocation'!$A$3:$T$984,9,0)</f>
        <v>161245557.05206025</v>
      </c>
      <c r="M468" s="166">
        <f>VLOOKUP($D468,'R_E_P allocation'!$A$3:$T$984,'R_E_P allocation'!J$984,0)</f>
        <v>156199383.1443159</v>
      </c>
      <c r="N468" s="166">
        <f>VLOOKUP($D468,'R_E_P allocation'!$A$3:$T$984,'R_E_P allocation'!K$984,0)</f>
        <v>182155277.66978246</v>
      </c>
      <c r="O468" s="166">
        <f>VLOOKUP($D468,'R_E_P allocation'!$A$3:$T$984,'R_E_P allocation'!L$984,0)</f>
        <v>160433529.06690598</v>
      </c>
      <c r="P468" s="166">
        <f>VLOOKUP($D468,'R_E_P allocation'!$A$3:$T$984,'R_E_P allocation'!M$984,0)</f>
        <v>174412010.81134719</v>
      </c>
      <c r="Q468" s="166">
        <f>VLOOKUP($D468,'R_E_P allocation'!$A$3:$T$984,'R_E_P allocation'!N$984,0)</f>
        <v>142046895.40305597</v>
      </c>
      <c r="R468" s="166">
        <f>VLOOKUP($D468,'R_E_P allocation'!$A$3:$T$984,'R_E_P allocation'!O$984,0)</f>
        <v>130098483.6215004</v>
      </c>
      <c r="S468" s="166">
        <f>VLOOKUP($D468,'R_E_P allocation'!$A$3:$T$984,'R_E_P allocation'!P$984,0)</f>
        <v>2001068.9634158555</v>
      </c>
      <c r="T468" s="166">
        <f>VLOOKUP($D468,'R_E_P allocation'!$A$3:$T$984,'R_E_P allocation'!Q$984,0)</f>
        <v>3219110.9411472455</v>
      </c>
      <c r="U468" s="166">
        <f>VLOOKUP($D468,'R_E_P allocation'!$A$3:$T$984,'R_E_P allocation'!R$984,0)</f>
        <v>3973136.9273619158</v>
      </c>
      <c r="V468" s="166">
        <f>VLOOKUP($D468,'R_E_P allocation'!$A$3:$T$984,'R_E_P allocation'!S$984,0)</f>
        <v>-406013.99257713009</v>
      </c>
      <c r="W468" s="166">
        <f>VLOOKUP($D468,'R_E_P allocation'!$A$3:$T$984,'R_E_P allocation'!T$984,0)</f>
        <v>3103106.9432680658</v>
      </c>
      <c r="X468" s="163">
        <v>110539</v>
      </c>
      <c r="Y468" s="162" t="s">
        <v>142</v>
      </c>
      <c r="Z468" s="162" t="s">
        <v>252</v>
      </c>
      <c r="AA468" s="162" t="s">
        <v>666</v>
      </c>
    </row>
    <row r="469" spans="1:27" ht="16.5" thickTop="1" thickBot="1">
      <c r="A469" s="161">
        <v>468</v>
      </c>
      <c r="B469" s="162" t="s">
        <v>7</v>
      </c>
      <c r="C469" s="163">
        <v>11</v>
      </c>
      <c r="D469" s="162" t="s">
        <v>668</v>
      </c>
      <c r="E469" s="162" t="str">
        <f>VLOOKUP(Table12[[#This Row],[BRANCH NAME]],'Branch Address-2'!$B$2:$D$981,2,0)</f>
        <v>Nikli, Kishoreganj 2360</v>
      </c>
      <c r="F469" s="162" t="str">
        <f>VLOOKUP(Table12[[#This Row],[BRANCH NAME]],'Branch Address-2'!$B$2:$D$981,3,0)</f>
        <v>24.32400851443375, 90.9396994539182</v>
      </c>
      <c r="G469" s="164">
        <f>VLOOKUP(FINAL_DATASET!$D469,'R_E_P allocation'!$A$3:$D$983,4,0)</f>
        <v>133729</v>
      </c>
      <c r="H469" s="165">
        <f>VLOOKUP(FINAL_DATASET!$D469,'R_E_P allocation'!$A$3:$E$983,5,0)</f>
        <v>3.6694750145764825E-3</v>
      </c>
      <c r="I469" s="166">
        <f>VLOOKUP(FINAL_DATASET!$D469,'R_E_P allocation'!$A$3:$F$983,6,0)</f>
        <v>76047398.398006141</v>
      </c>
      <c r="J469" s="166">
        <f>VLOOKUP(FINAL_DATASET!$D469,'R_E_P allocation'!$A$3:$G$983,7,0)</f>
        <v>64044920.06155245</v>
      </c>
      <c r="K469" s="166">
        <f>VLOOKUP(FINAL_DATASET!$D469,'R_E_P allocation'!$A$3:$T$984,8,0)</f>
        <v>63360151.091485366</v>
      </c>
      <c r="L469" s="166">
        <f>VLOOKUP(FINAL_DATASET!$D469,'R_E_P allocation'!$A$3:$T$984,9,0)</f>
        <v>52879381.577402972</v>
      </c>
      <c r="M469" s="166">
        <f>VLOOKUP($D469,'R_E_P allocation'!$A$3:$T$984,'R_E_P allocation'!J$984,0)</f>
        <v>51224523.233074173</v>
      </c>
      <c r="N469" s="166">
        <f>VLOOKUP($D469,'R_E_P allocation'!$A$3:$T$984,'R_E_P allocation'!K$984,0)</f>
        <v>59736581.958213687</v>
      </c>
      <c r="O469" s="166">
        <f>VLOOKUP($D469,'R_E_P allocation'!$A$3:$T$984,'R_E_P allocation'!L$984,0)</f>
        <v>52613082.533487998</v>
      </c>
      <c r="P469" s="166">
        <f>VLOOKUP($D469,'R_E_P allocation'!$A$3:$T$984,'R_E_P allocation'!M$984,0)</f>
        <v>57197230.360881567</v>
      </c>
      <c r="Q469" s="166">
        <f>VLOOKUP($D469,'R_E_P allocation'!$A$3:$T$984,'R_E_P allocation'!N$984,0)</f>
        <v>46583311.324841693</v>
      </c>
      <c r="R469" s="166">
        <f>VLOOKUP($D469,'R_E_P allocation'!$A$3:$T$984,'R_E_P allocation'!O$984,0)</f>
        <v>42664911.107235566</v>
      </c>
      <c r="S469" s="166">
        <f>VLOOKUP($D469,'R_E_P allocation'!$A$3:$T$984,'R_E_P allocation'!P$984,0)</f>
        <v>656236.92964762682</v>
      </c>
      <c r="T469" s="166">
        <f>VLOOKUP($D469,'R_E_P allocation'!$A$3:$T$984,'R_E_P allocation'!Q$984,0)</f>
        <v>1055685.4955200953</v>
      </c>
      <c r="U469" s="166">
        <f>VLOOKUP($D469,'R_E_P allocation'!$A$3:$T$984,'R_E_P allocation'!R$984,0)</f>
        <v>1302963.1791554331</v>
      </c>
      <c r="V469" s="166">
        <f>VLOOKUP($D469,'R_E_P allocation'!$A$3:$T$984,'R_E_P allocation'!S$984,0)</f>
        <v>-133149.52195748952</v>
      </c>
      <c r="W469" s="166">
        <f>VLOOKUP($D469,'R_E_P allocation'!$A$3:$T$984,'R_E_P allocation'!T$984,0)</f>
        <v>1017642.7749608126</v>
      </c>
      <c r="X469" s="163">
        <v>110540</v>
      </c>
      <c r="Y469" s="162" t="s">
        <v>142</v>
      </c>
      <c r="Z469" s="162" t="s">
        <v>252</v>
      </c>
      <c r="AA469" s="162" t="s">
        <v>668</v>
      </c>
    </row>
    <row r="470" spans="1:27" ht="16.5" thickTop="1" thickBot="1">
      <c r="A470" s="161">
        <v>469</v>
      </c>
      <c r="B470" s="162" t="s">
        <v>7</v>
      </c>
      <c r="C470" s="163">
        <v>11</v>
      </c>
      <c r="D470" s="162" t="s">
        <v>666</v>
      </c>
      <c r="E470" s="162" t="str">
        <f>VLOOKUP(Table12[[#This Row],[BRANCH NAME]],'Branch Address-2'!$B$2:$D$981,2,0)</f>
        <v>Pakundia, Kishoreganj 2326</v>
      </c>
      <c r="F470" s="162" t="str">
        <f>VLOOKUP(Table12[[#This Row],[BRANCH NAME]],'Branch Address-2'!$B$2:$D$981,3,0)</f>
        <v>24.33456000685279, 90.57910502012253</v>
      </c>
      <c r="G470" s="164">
        <f>VLOOKUP(FINAL_DATASET!$D470,'R_E_P allocation'!$A$3:$D$983,4,0)</f>
        <v>282967</v>
      </c>
      <c r="H470" s="165">
        <f>VLOOKUP(FINAL_DATASET!$D470,'R_E_P allocation'!$A$3:$E$983,5,0)</f>
        <v>7.7645113359829472E-3</v>
      </c>
      <c r="I470" s="166">
        <f>VLOOKUP(FINAL_DATASET!$D470,'R_E_P allocation'!$A$3:$F$983,6,0)</f>
        <v>160914268.27755091</v>
      </c>
      <c r="J470" s="166">
        <f>VLOOKUP(FINAL_DATASET!$D470,'R_E_P allocation'!$A$3:$G$983,7,0)</f>
        <v>135517343.99462578</v>
      </c>
      <c r="K470" s="166">
        <f>VLOOKUP(FINAL_DATASET!$D470,'R_E_P allocation'!$A$3:$T$984,8,0)</f>
        <v>134068391.10368237</v>
      </c>
      <c r="L470" s="166">
        <f>VLOOKUP(FINAL_DATASET!$D470,'R_E_P allocation'!$A$3:$T$984,9,0)</f>
        <v>111891362.13396487</v>
      </c>
      <c r="M470" s="166">
        <f>VLOOKUP($D470,'R_E_P allocation'!$A$3:$T$984,'R_E_P allocation'!J$984,0)</f>
        <v>108389725.98085158</v>
      </c>
      <c r="N470" s="166">
        <f>VLOOKUP($D470,'R_E_P allocation'!$A$3:$T$984,'R_E_P allocation'!K$984,0)</f>
        <v>126401015.38910672</v>
      </c>
      <c r="O470" s="166">
        <f>VLOOKUP($D470,'R_E_P allocation'!$A$3:$T$984,'R_E_P allocation'!L$984,0)</f>
        <v>111327880.45415354</v>
      </c>
      <c r="P470" s="166">
        <f>VLOOKUP($D470,'R_E_P allocation'!$A$3:$T$984,'R_E_P allocation'!M$984,0)</f>
        <v>121027815.0851915</v>
      </c>
      <c r="Q470" s="166">
        <f>VLOOKUP($D470,'R_E_P allocation'!$A$3:$T$984,'R_E_P allocation'!N$984,0)</f>
        <v>98569045.275568336</v>
      </c>
      <c r="R470" s="166">
        <f>VLOOKUP($D470,'R_E_P allocation'!$A$3:$T$984,'R_E_P allocation'!O$984,0)</f>
        <v>90277814.844058707</v>
      </c>
      <c r="S470" s="166">
        <f>VLOOKUP($D470,'R_E_P allocation'!$A$3:$T$984,'R_E_P allocation'!P$984,0)</f>
        <v>1388579.853820787</v>
      </c>
      <c r="T470" s="166">
        <f>VLOOKUP($D470,'R_E_P allocation'!$A$3:$T$984,'R_E_P allocation'!Q$984,0)</f>
        <v>2233802.3735377877</v>
      </c>
      <c r="U470" s="166">
        <f>VLOOKUP($D470,'R_E_P allocation'!$A$3:$T$984,'R_E_P allocation'!R$984,0)</f>
        <v>2757035.3619340262</v>
      </c>
      <c r="V470" s="166">
        <f>VLOOKUP($D470,'R_E_P allocation'!$A$3:$T$984,'R_E_P allocation'!S$984,0)</f>
        <v>-281740.83990566694</v>
      </c>
      <c r="W470" s="166">
        <f>VLOOKUP($D470,'R_E_P allocation'!$A$3:$T$984,'R_E_P allocation'!T$984,0)</f>
        <v>2153304.9907075972</v>
      </c>
      <c r="X470" s="163">
        <v>110541</v>
      </c>
      <c r="Y470" s="162" t="s">
        <v>142</v>
      </c>
      <c r="Z470" s="162" t="s">
        <v>252</v>
      </c>
      <c r="AA470" s="162" t="s">
        <v>666</v>
      </c>
    </row>
    <row r="471" spans="1:27" ht="16.5" thickTop="1" thickBot="1">
      <c r="A471" s="161">
        <v>470</v>
      </c>
      <c r="B471" s="162" t="s">
        <v>7</v>
      </c>
      <c r="C471" s="163">
        <v>11</v>
      </c>
      <c r="D471" s="162" t="s">
        <v>255</v>
      </c>
      <c r="E471" s="162" t="str">
        <f>VLOOKUP(Table12[[#This Row],[BRANCH NAME]],'Branch Address-2'!$B$2:$D$981,2,0)</f>
        <v>Bajitpur Branch, Bazar, Road, Bajipur</v>
      </c>
      <c r="F471" s="162" t="str">
        <f>VLOOKUP(Table12[[#This Row],[BRANCH NAME]],'Branch Address-2'!$B$2:$D$981,3,0)</f>
        <v>24.21835315066483, 90.95296814059363</v>
      </c>
      <c r="G471" s="164">
        <f>VLOOKUP(FINAL_DATASET!$D471,'R_E_P allocation'!$A$3:$D$983,4,0)</f>
        <v>34898</v>
      </c>
      <c r="H471" s="165">
        <f>VLOOKUP(FINAL_DATASET!$D471,'R_E_P allocation'!$A$3:$E$983,5,0)</f>
        <v>9.575883993650599E-4</v>
      </c>
      <c r="I471" s="166">
        <f>VLOOKUP(FINAL_DATASET!$D471,'R_E_P allocation'!$A$3:$F$983,6,0)</f>
        <v>19845374.670367822</v>
      </c>
      <c r="J471" s="166">
        <f>VLOOKUP(FINAL_DATASET!$D471,'R_E_P allocation'!$A$3:$G$983,7,0)</f>
        <v>16713200.729146687</v>
      </c>
      <c r="K471" s="166">
        <f>VLOOKUP(FINAL_DATASET!$D471,'R_E_P allocation'!$A$3:$T$984,8,0)</f>
        <v>16534503.008252934</v>
      </c>
      <c r="L471" s="166">
        <f>VLOOKUP(FINAL_DATASET!$D471,'R_E_P allocation'!$A$3:$T$984,9,0)</f>
        <v>13799435.113462368</v>
      </c>
      <c r="M471" s="166">
        <f>VLOOKUP($D471,'R_E_P allocation'!$A$3:$T$984,'R_E_P allocation'!J$984,0)</f>
        <v>13367582.287969122</v>
      </c>
      <c r="N471" s="166">
        <f>VLOOKUP($D471,'R_E_P allocation'!$A$3:$T$984,'R_E_P allocation'!K$984,0)</f>
        <v>15588894.235190134</v>
      </c>
      <c r="O471" s="166">
        <f>VLOOKUP($D471,'R_E_P allocation'!$A$3:$T$984,'R_E_P allocation'!L$984,0)</f>
        <v>13729941.555337019</v>
      </c>
      <c r="P471" s="166">
        <f>VLOOKUP($D471,'R_E_P allocation'!$A$3:$T$984,'R_E_P allocation'!M$984,0)</f>
        <v>14926223.520209117</v>
      </c>
      <c r="Q471" s="166">
        <f>VLOOKUP($D471,'R_E_P allocation'!$A$3:$T$984,'R_E_P allocation'!N$984,0)</f>
        <v>12156408.84635588</v>
      </c>
      <c r="R471" s="166">
        <f>VLOOKUP($D471,'R_E_P allocation'!$A$3:$T$984,'R_E_P allocation'!O$984,0)</f>
        <v>11133860.776797157</v>
      </c>
      <c r="S471" s="166">
        <f>VLOOKUP($D471,'R_E_P allocation'!$A$3:$T$984,'R_E_P allocation'!P$984,0)</f>
        <v>171251.98252318407</v>
      </c>
      <c r="T471" s="166">
        <f>VLOOKUP($D471,'R_E_P allocation'!$A$3:$T$984,'R_E_P allocation'!Q$984,0)</f>
        <v>275492.31971120916</v>
      </c>
      <c r="U471" s="166">
        <f>VLOOKUP($D471,'R_E_P allocation'!$A$3:$T$984,'R_E_P allocation'!R$984,0)</f>
        <v>340022.05225617706</v>
      </c>
      <c r="V471" s="166">
        <f>VLOOKUP($D471,'R_E_P allocation'!$A$3:$T$984,'R_E_P allocation'!S$984,0)</f>
        <v>-34746.779062675028</v>
      </c>
      <c r="W471" s="166">
        <f>VLOOKUP($D471,'R_E_P allocation'!$A$3:$T$984,'R_E_P allocation'!T$984,0)</f>
        <v>265564.66855044488</v>
      </c>
      <c r="X471" s="163">
        <v>110542</v>
      </c>
      <c r="Y471" s="162" t="s">
        <v>142</v>
      </c>
      <c r="Z471" s="162" t="s">
        <v>252</v>
      </c>
      <c r="AA471" s="162" t="s">
        <v>255</v>
      </c>
    </row>
    <row r="472" spans="1:27" ht="16.5" thickTop="1" thickBot="1">
      <c r="A472" s="161">
        <v>471</v>
      </c>
      <c r="B472" s="162" t="s">
        <v>7</v>
      </c>
      <c r="C472" s="163">
        <v>11</v>
      </c>
      <c r="D472" s="162" t="s">
        <v>669</v>
      </c>
      <c r="E472" s="162" t="str">
        <f>VLOOKUP(Table12[[#This Row],[BRANCH NAME]],'Branch Address-2'!$B$2:$D$981,2,0)</f>
        <v>Kuliar Char, Kishoreganj 2340</v>
      </c>
      <c r="F472" s="162" t="str">
        <f>VLOOKUP(Table12[[#This Row],[BRANCH NAME]],'Branch Address-2'!$B$2:$D$981,3,0)</f>
        <v>24.151980399755562, 90.93226778324279</v>
      </c>
      <c r="G472" s="164">
        <f>VLOOKUP(FINAL_DATASET!$D472,'R_E_P allocation'!$A$3:$D$983,4,0)</f>
        <v>182236</v>
      </c>
      <c r="H472" s="165">
        <f>VLOOKUP(FINAL_DATASET!$D472,'R_E_P allocation'!$A$3:$E$983,5,0)</f>
        <v>5.0004894133386171E-3</v>
      </c>
      <c r="I472" s="166">
        <f>VLOOKUP(FINAL_DATASET!$D472,'R_E_P allocation'!$A$3:$F$983,6,0)</f>
        <v>103631775.41489916</v>
      </c>
      <c r="J472" s="166">
        <f>VLOOKUP(FINAL_DATASET!$D472,'R_E_P allocation'!$A$3:$G$983,7,0)</f>
        <v>87275684.797890306</v>
      </c>
      <c r="K472" s="166">
        <f>VLOOKUP(FINAL_DATASET!$D472,'R_E_P allocation'!$A$3:$T$984,8,0)</f>
        <v>86342532.24287872</v>
      </c>
      <c r="L472" s="166">
        <f>VLOOKUP(FINAL_DATASET!$D472,'R_E_P allocation'!$A$3:$T$984,9,0)</f>
        <v>72060113.970340088</v>
      </c>
      <c r="M472" s="166">
        <f>VLOOKUP($D472,'R_E_P allocation'!$A$3:$T$984,'R_E_P allocation'!J$984,0)</f>
        <v>69804995.295728728</v>
      </c>
      <c r="N472" s="166">
        <f>VLOOKUP($D472,'R_E_P allocation'!$A$3:$T$984,'R_E_P allocation'!K$984,0)</f>
        <v>81404599.972609013</v>
      </c>
      <c r="O472" s="166">
        <f>VLOOKUP($D472,'R_E_P allocation'!$A$3:$T$984,'R_E_P allocation'!L$984,0)</f>
        <v>71697221.310057804</v>
      </c>
      <c r="P472" s="166">
        <f>VLOOKUP($D472,'R_E_P allocation'!$A$3:$T$984,'R_E_P allocation'!M$984,0)</f>
        <v>77944159.247774333</v>
      </c>
      <c r="Q472" s="166">
        <f>VLOOKUP($D472,'R_E_P allocation'!$A$3:$T$984,'R_E_P allocation'!N$984,0)</f>
        <v>63480294.645094566</v>
      </c>
      <c r="R472" s="166">
        <f>VLOOKUP($D472,'R_E_P allocation'!$A$3:$T$984,'R_E_P allocation'!O$984,0)</f>
        <v>58140588.358083747</v>
      </c>
      <c r="S472" s="166">
        <f>VLOOKUP($D472,'R_E_P allocation'!$A$3:$T$984,'R_E_P allocation'!P$984,0)</f>
        <v>894271.1985527816</v>
      </c>
      <c r="T472" s="166">
        <f>VLOOKUP($D472,'R_E_P allocation'!$A$3:$T$984,'R_E_P allocation'!Q$984,0)</f>
        <v>1438610.1889762138</v>
      </c>
      <c r="U472" s="166">
        <f>VLOOKUP($D472,'R_E_P allocation'!$A$3:$T$984,'R_E_P allocation'!R$984,0)</f>
        <v>1775581.9449526244</v>
      </c>
      <c r="V472" s="166">
        <f>VLOOKUP($D472,'R_E_P allocation'!$A$3:$T$984,'R_E_P allocation'!S$984,0)</f>
        <v>-181446.33014114411</v>
      </c>
      <c r="W472" s="166">
        <f>VLOOKUP($D472,'R_E_P allocation'!$A$3:$T$984,'R_E_P allocation'!T$984,0)</f>
        <v>1386768.3803644585</v>
      </c>
      <c r="X472" s="163">
        <v>110543</v>
      </c>
      <c r="Y472" s="162" t="s">
        <v>142</v>
      </c>
      <c r="Z472" s="162" t="s">
        <v>252</v>
      </c>
      <c r="AA472" s="162" t="s">
        <v>669</v>
      </c>
    </row>
    <row r="473" spans="1:27" ht="16.5" thickTop="1" thickBot="1">
      <c r="A473" s="161">
        <v>472</v>
      </c>
      <c r="B473" s="162" t="s">
        <v>7</v>
      </c>
      <c r="C473" s="163">
        <v>11</v>
      </c>
      <c r="D473" s="162" t="s">
        <v>670</v>
      </c>
      <c r="E473" s="162" t="str">
        <f>VLOOKUP(Table12[[#This Row],[BRANCH NAME]],'Branch Address-2'!$B$2:$D$981,2,0)</f>
        <v>Katiadi Bazar, Katiadi, Kishoreganj 2330</v>
      </c>
      <c r="F473" s="162" t="str">
        <f>VLOOKUP(Table12[[#This Row],[BRANCH NAME]],'Branch Address-2'!$B$2:$D$981,3,0)</f>
        <v>24.163607440678305, 90.93291884629978</v>
      </c>
      <c r="G473" s="164">
        <f>VLOOKUP(FINAL_DATASET!$D473,'R_E_P allocation'!$A$3:$D$983,4,0)</f>
        <v>264501</v>
      </c>
      <c r="H473" s="165">
        <f>VLOOKUP(FINAL_DATASET!$D473,'R_E_P allocation'!$A$3:$E$983,5,0)</f>
        <v>7.2578110270060661E-3</v>
      </c>
      <c r="I473" s="166">
        <f>VLOOKUP(FINAL_DATASET!$D473,'R_E_P allocation'!$A$3:$F$983,6,0)</f>
        <v>150413245.62115192</v>
      </c>
      <c r="J473" s="166">
        <f>VLOOKUP(FINAL_DATASET!$D473,'R_E_P allocation'!$A$3:$G$983,7,0)</f>
        <v>126673686.344777</v>
      </c>
      <c r="K473" s="166">
        <f>VLOOKUP(FINAL_DATASET!$D473,'R_E_P allocation'!$A$3:$T$984,8,0)</f>
        <v>125319289.93598226</v>
      </c>
      <c r="L473" s="166">
        <f>VLOOKUP(FINAL_DATASET!$D473,'R_E_P allocation'!$A$3:$T$984,9,0)</f>
        <v>104589500.45692904</v>
      </c>
      <c r="M473" s="166">
        <f>VLOOKUP($D473,'R_E_P allocation'!$A$3:$T$984,'R_E_P allocation'!J$984,0)</f>
        <v>101316375.8023417</v>
      </c>
      <c r="N473" s="166">
        <f>VLOOKUP($D473,'R_E_P allocation'!$A$3:$T$984,'R_E_P allocation'!K$984,0)</f>
        <v>118152275.60610996</v>
      </c>
      <c r="O473" s="166">
        <f>VLOOKUP($D473,'R_E_P allocation'!$A$3:$T$984,'R_E_P allocation'!L$984,0)</f>
        <v>104062790.74239776</v>
      </c>
      <c r="P473" s="166">
        <f>VLOOKUP($D473,'R_E_P allocation'!$A$3:$T$984,'R_E_P allocation'!M$984,0)</f>
        <v>113129722.25682938</v>
      </c>
      <c r="Q473" s="166">
        <f>VLOOKUP($D473,'R_E_P allocation'!$A$3:$T$984,'R_E_P allocation'!N$984,0)</f>
        <v>92136577.92051053</v>
      </c>
      <c r="R473" s="166">
        <f>VLOOKUP($D473,'R_E_P allocation'!$A$3:$T$984,'R_E_P allocation'!O$984,0)</f>
        <v>84386420.692407146</v>
      </c>
      <c r="S473" s="166">
        <f>VLOOKUP($D473,'R_E_P allocation'!$A$3:$T$984,'R_E_P allocation'!P$984,0)</f>
        <v>1297963.2250949829</v>
      </c>
      <c r="T473" s="166">
        <f>VLOOKUP($D473,'R_E_P allocation'!$A$3:$T$984,'R_E_P allocation'!Q$984,0)</f>
        <v>2088027.7968919287</v>
      </c>
      <c r="U473" s="166">
        <f>VLOOKUP($D473,'R_E_P allocation'!$A$3:$T$984,'R_E_P allocation'!R$984,0)</f>
        <v>2577115.3889567051</v>
      </c>
      <c r="V473" s="166">
        <f>VLOOKUP($D473,'R_E_P allocation'!$A$3:$T$984,'R_E_P allocation'!S$984,0)</f>
        <v>-263354.85726564866</v>
      </c>
      <c r="W473" s="166">
        <f>VLOOKUP($D473,'R_E_P allocation'!$A$3:$T$984,'R_E_P allocation'!T$984,0)</f>
        <v>2012783.5519588864</v>
      </c>
      <c r="X473" s="163">
        <v>110544</v>
      </c>
      <c r="Y473" s="162" t="s">
        <v>142</v>
      </c>
      <c r="Z473" s="162" t="s">
        <v>252</v>
      </c>
      <c r="AA473" s="162" t="s">
        <v>671</v>
      </c>
    </row>
    <row r="474" spans="1:27" ht="16.5" thickTop="1" thickBot="1">
      <c r="A474" s="161">
        <v>473</v>
      </c>
      <c r="B474" s="162" t="s">
        <v>7</v>
      </c>
      <c r="C474" s="163">
        <v>11</v>
      </c>
      <c r="D474" s="162" t="s">
        <v>672</v>
      </c>
      <c r="E474" s="162" t="str">
        <f>VLOOKUP(Table12[[#This Row],[BRANCH NAME]],'Branch Address-2'!$B$2:$D$981,2,0)</f>
        <v>MAIN ROAD, SHIBCHAR, 7930 MADARIPUR</v>
      </c>
      <c r="F474" s="162" t="str">
        <f>VLOOKUP(Table12[[#This Row],[BRANCH NAME]],'Branch Address-2'!$B$2:$D$981,3,0)</f>
        <v>23.344422992779627, 90.16860355438968</v>
      </c>
      <c r="G474" s="164">
        <f>VLOOKUP(FINAL_DATASET!$D474,'R_E_P allocation'!$A$3:$D$983,4,0)</f>
        <v>357416</v>
      </c>
      <c r="H474" s="165">
        <f>VLOOKUP(FINAL_DATASET!$D474,'R_E_P allocation'!$A$3:$E$983,5,0)</f>
        <v>9.8073647586527091E-3</v>
      </c>
      <c r="I474" s="166">
        <f>VLOOKUP(FINAL_DATASET!$D474,'R_E_P allocation'!$A$3:$F$983,6,0)</f>
        <v>203251029.66313788</v>
      </c>
      <c r="J474" s="166">
        <f>VLOOKUP(FINAL_DATASET!$D474,'R_E_P allocation'!$A$3:$G$983,7,0)</f>
        <v>171172140.28909084</v>
      </c>
      <c r="K474" s="166">
        <f>VLOOKUP(FINAL_DATASET!$D474,'R_E_P allocation'!$A$3:$T$984,8,0)</f>
        <v>169341965.93494555</v>
      </c>
      <c r="L474" s="166">
        <f>VLOOKUP(FINAL_DATASET!$D474,'R_E_P allocation'!$A$3:$T$984,9,0)</f>
        <v>141330130.68122146</v>
      </c>
      <c r="M474" s="166">
        <f>VLOOKUP($D474,'R_E_P allocation'!$A$3:$T$984,'R_E_P allocation'!J$984,0)</f>
        <v>136907209.32537028</v>
      </c>
      <c r="N474" s="166">
        <f>VLOOKUP($D474,'R_E_P allocation'!$A$3:$T$984,'R_E_P allocation'!K$984,0)</f>
        <v>159657293.31092662</v>
      </c>
      <c r="O474" s="166">
        <f>VLOOKUP($D474,'R_E_P allocation'!$A$3:$T$984,'R_E_P allocation'!L$984,0)</f>
        <v>140618396.21016493</v>
      </c>
      <c r="P474" s="166">
        <f>VLOOKUP($D474,'R_E_P allocation'!$A$3:$T$984,'R_E_P allocation'!M$984,0)</f>
        <v>152870396.74763775</v>
      </c>
      <c r="Q474" s="166">
        <f>VLOOKUP($D474,'R_E_P allocation'!$A$3:$T$984,'R_E_P allocation'!N$984,0)</f>
        <v>124502694.25838538</v>
      </c>
      <c r="R474" s="166">
        <f>VLOOKUP($D474,'R_E_P allocation'!$A$3:$T$984,'R_E_P allocation'!O$984,0)</f>
        <v>114030029.89855385</v>
      </c>
      <c r="S474" s="166">
        <f>VLOOKUP($D474,'R_E_P allocation'!$A$3:$T$984,'R_E_P allocation'!P$984,0)</f>
        <v>1753917.089389259</v>
      </c>
      <c r="T474" s="166">
        <f>VLOOKUP($D474,'R_E_P allocation'!$A$3:$T$984,'R_E_P allocation'!Q$984,0)</f>
        <v>2821518.795974025</v>
      </c>
      <c r="U474" s="166">
        <f>VLOOKUP($D474,'R_E_P allocation'!$A$3:$T$984,'R_E_P allocation'!R$984,0)</f>
        <v>3482415.0905264998</v>
      </c>
      <c r="V474" s="166">
        <f>VLOOKUP($D474,'R_E_P allocation'!$A$3:$T$984,'R_E_P allocation'!S$984,0)</f>
        <v>-355867.23552825541</v>
      </c>
      <c r="W474" s="166">
        <f>VLOOKUP($D474,'R_E_P allocation'!$A$3:$T$984,'R_E_P allocation'!T$984,0)</f>
        <v>2719842.4429659522</v>
      </c>
      <c r="X474" s="163">
        <v>110551</v>
      </c>
      <c r="Y474" s="162" t="s">
        <v>142</v>
      </c>
      <c r="Z474" s="162" t="s">
        <v>167</v>
      </c>
      <c r="AA474" s="162" t="s">
        <v>673</v>
      </c>
    </row>
    <row r="475" spans="1:27" ht="16.5" thickTop="1" thickBot="1">
      <c r="A475" s="161">
        <v>474</v>
      </c>
      <c r="B475" s="162" t="s">
        <v>7</v>
      </c>
      <c r="C475" s="163">
        <v>11</v>
      </c>
      <c r="D475" s="162" t="s">
        <v>167</v>
      </c>
      <c r="E475" s="162" t="str">
        <f>VLOOKUP(Table12[[#This Row],[BRANCH NAME]],'Branch Address-2'!$B$2:$D$981,2,0)</f>
        <v>Puran Bazar, Madaripur 7900</v>
      </c>
      <c r="F475" s="162" t="str">
        <f>VLOOKUP(Table12[[#This Row],[BRANCH NAME]],'Branch Address-2'!$B$2:$D$981,3,0)</f>
        <v>23.178006582085615, 90.20213062555008</v>
      </c>
      <c r="G475" s="164">
        <f>VLOOKUP(FINAL_DATASET!$D475,'R_E_P allocation'!$A$3:$D$983,4,0)</f>
        <v>190170.2</v>
      </c>
      <c r="H475" s="165">
        <f>VLOOKUP(FINAL_DATASET!$D475,'R_E_P allocation'!$A$3:$E$983,5,0)</f>
        <v>5.2182009692513416E-3</v>
      </c>
      <c r="I475" s="166">
        <f>VLOOKUP(FINAL_DATASET!$D475,'R_E_P allocation'!$A$3:$F$983,6,0)</f>
        <v>108143700.7891221</v>
      </c>
      <c r="J475" s="166">
        <f>VLOOKUP(FINAL_DATASET!$D475,'R_E_P allocation'!$A$3:$G$983,7,0)</f>
        <v>91075497.888187617</v>
      </c>
      <c r="K475" s="166">
        <f>VLOOKUP(FINAL_DATASET!$D475,'R_E_P allocation'!$A$3:$T$984,8,0)</f>
        <v>90101717.690986931</v>
      </c>
      <c r="L475" s="166">
        <f>VLOOKUP(FINAL_DATASET!$D475,'R_E_P allocation'!$A$3:$T$984,9,0)</f>
        <v>75197470.783831775</v>
      </c>
      <c r="M475" s="166">
        <f>VLOOKUP($D475,'R_E_P allocation'!$A$3:$T$984,'R_E_P allocation'!J$984,0)</f>
        <v>72844168.640596762</v>
      </c>
      <c r="N475" s="166">
        <f>VLOOKUP($D475,'R_E_P allocation'!$A$3:$T$984,'R_E_P allocation'!K$984,0)</f>
        <v>84948797.480799899</v>
      </c>
      <c r="O475" s="166">
        <f>VLOOKUP($D475,'R_E_P allocation'!$A$3:$T$984,'R_E_P allocation'!L$984,0)</f>
        <v>74818778.484920397</v>
      </c>
      <c r="P475" s="166">
        <f>VLOOKUP($D475,'R_E_P allocation'!$A$3:$T$984,'R_E_P allocation'!M$984,0)</f>
        <v>81337695.91618064</v>
      </c>
      <c r="Q475" s="166">
        <f>VLOOKUP($D475,'R_E_P allocation'!$A$3:$T$984,'R_E_P allocation'!N$984,0)</f>
        <v>66244102.859569803</v>
      </c>
      <c r="R475" s="166">
        <f>VLOOKUP($D475,'R_E_P allocation'!$A$3:$T$984,'R_E_P allocation'!O$984,0)</f>
        <v>60671916.175588019</v>
      </c>
      <c r="S475" s="166">
        <f>VLOOKUP($D475,'R_E_P allocation'!$A$3:$T$984,'R_E_P allocation'!P$984,0)</f>
        <v>933206.02231733687</v>
      </c>
      <c r="T475" s="166">
        <f>VLOOKUP($D475,'R_E_P allocation'!$A$3:$T$984,'R_E_P allocation'!Q$984,0)</f>
        <v>1501244.4706844115</v>
      </c>
      <c r="U475" s="166">
        <f>VLOOKUP($D475,'R_E_P allocation'!$A$3:$T$984,'R_E_P allocation'!R$984,0)</f>
        <v>1852887.3196735529</v>
      </c>
      <c r="V475" s="166">
        <f>VLOOKUP($D475,'R_E_P allocation'!$A$3:$T$984,'R_E_P allocation'!S$984,0)</f>
        <v>-189346.14945569151</v>
      </c>
      <c r="W475" s="166">
        <f>VLOOKUP($D475,'R_E_P allocation'!$A$3:$T$984,'R_E_P allocation'!T$984,0)</f>
        <v>1447145.5708399282</v>
      </c>
      <c r="X475" s="163">
        <v>110552</v>
      </c>
      <c r="Y475" s="162" t="s">
        <v>142</v>
      </c>
      <c r="Z475" s="162" t="s">
        <v>167</v>
      </c>
      <c r="AA475" s="162" t="s">
        <v>674</v>
      </c>
    </row>
    <row r="476" spans="1:27" ht="16.5" thickTop="1" thickBot="1">
      <c r="A476" s="161">
        <v>475</v>
      </c>
      <c r="B476" s="162" t="s">
        <v>7</v>
      </c>
      <c r="C476" s="163">
        <v>11</v>
      </c>
      <c r="D476" s="162" t="s">
        <v>675</v>
      </c>
      <c r="E476" s="162" t="str">
        <f>VLOOKUP(Table12[[#This Row],[BRANCH NAME]],'Branch Address-2'!$B$2:$D$981,2,0)</f>
        <v>Dr Tota Sarak, Madaripur 7900</v>
      </c>
      <c r="F476" s="162" t="str">
        <f>VLOOKUP(Table12[[#This Row],[BRANCH NAME]],'Branch Address-2'!$B$2:$D$981,3,0)</f>
        <v>23.167893588603334, 90.21289161827463</v>
      </c>
      <c r="G476" s="164">
        <f>VLOOKUP(FINAL_DATASET!$D476,'R_E_P allocation'!$A$3:$D$983,4,0)</f>
        <v>101267.84</v>
      </c>
      <c r="H476" s="165">
        <f>VLOOKUP(FINAL_DATASET!$D476,'R_E_P allocation'!$A$3:$E$983,5,0)</f>
        <v>1.3032761994392144E-2</v>
      </c>
      <c r="I476" s="166">
        <f>VLOOKUP(FINAL_DATASET!$D476,'R_E_P allocation'!$A$3:$F$983,6,0)</f>
        <v>65928753.308611155</v>
      </c>
      <c r="J476" s="166">
        <f>VLOOKUP(FINAL_DATASET!$D476,'R_E_P allocation'!$A$3:$G$983,7,0)</f>
        <v>55523289.742394641</v>
      </c>
      <c r="K476" s="166">
        <f>VLOOKUP(FINAL_DATASET!$D476,'R_E_P allocation'!$A$3:$T$984,8,0)</f>
        <v>54929634.134813346</v>
      </c>
      <c r="L476" s="166">
        <f>VLOOKUP(FINAL_DATASET!$D476,'R_E_P allocation'!$A$3:$T$984,9,0)</f>
        <v>45843405.252110809</v>
      </c>
      <c r="M476" s="166">
        <f>VLOOKUP($D476,'R_E_P allocation'!$A$3:$T$984,'R_E_P allocation'!J$984,0)</f>
        <v>44408737.533789359</v>
      </c>
      <c r="N476" s="166">
        <f>VLOOKUP($D476,'R_E_P allocation'!$A$3:$T$984,'R_E_P allocation'!K$984,0)</f>
        <v>51788206.544695683</v>
      </c>
      <c r="O476" s="166">
        <f>VLOOKUP($D476,'R_E_P allocation'!$A$3:$T$984,'R_E_P allocation'!L$984,0)</f>
        <v>45612539.182495862</v>
      </c>
      <c r="P476" s="166">
        <f>VLOOKUP($D476,'R_E_P allocation'!$A$3:$T$984,'R_E_P allocation'!M$984,0)</f>
        <v>49586733.666581735</v>
      </c>
      <c r="Q476" s="166">
        <f>VLOOKUP($D476,'R_E_P allocation'!$A$3:$T$984,'R_E_P allocation'!N$984,0)</f>
        <v>40385071.749071717</v>
      </c>
      <c r="R476" s="166">
        <f>VLOOKUP($D476,'R_E_P allocation'!$A$3:$T$984,'R_E_P allocation'!O$984,0)</f>
        <v>36988042.439023219</v>
      </c>
      <c r="S476" s="166">
        <f>VLOOKUP($D476,'R_E_P allocation'!$A$3:$T$984,'R_E_P allocation'!P$984,0)</f>
        <v>568919.95726540394</v>
      </c>
      <c r="T476" s="166">
        <f>VLOOKUP($D476,'R_E_P allocation'!$A$3:$T$984,'R_E_P allocation'!Q$984,0)</f>
        <v>915219.06168782373</v>
      </c>
      <c r="U476" s="166">
        <f>VLOOKUP($D476,'R_E_P allocation'!$A$3:$T$984,'R_E_P allocation'!R$984,0)</f>
        <v>1129594.6977588455</v>
      </c>
      <c r="V476" s="166">
        <f>VLOOKUP($D476,'R_E_P allocation'!$A$3:$T$984,'R_E_P allocation'!S$984,0)</f>
        <v>-115433.03480747326</v>
      </c>
      <c r="W476" s="166">
        <f>VLOOKUP($D476,'R_E_P allocation'!$A$3:$T$984,'R_E_P allocation'!T$984,0)</f>
        <v>882238.1945999742</v>
      </c>
      <c r="X476" s="163">
        <v>110553</v>
      </c>
      <c r="Y476" s="162" t="s">
        <v>142</v>
      </c>
      <c r="Z476" s="162" t="s">
        <v>167</v>
      </c>
      <c r="AA476" s="162" t="s">
        <v>674</v>
      </c>
    </row>
    <row r="477" spans="1:27" ht="16.5" thickTop="1" thickBot="1">
      <c r="A477" s="161">
        <v>476</v>
      </c>
      <c r="B477" s="162" t="s">
        <v>7</v>
      </c>
      <c r="C477" s="163">
        <v>11</v>
      </c>
      <c r="D477" s="162" t="s">
        <v>676</v>
      </c>
      <c r="E477" s="162" t="str">
        <f>VLOOKUP(Table12[[#This Row],[BRANCH NAME]],'Branch Address-2'!$B$2:$D$981,2,0)</f>
        <v>Takerhat Bazar, Khalia, Rajoir, Madaripur 7911</v>
      </c>
      <c r="F477" s="162" t="str">
        <f>VLOOKUP(Table12[[#This Row],[BRANCH NAME]],'Branch Address-2'!$B$2:$D$981,3,0)</f>
        <v>23.185506820154416, 90.19975615278652</v>
      </c>
      <c r="G477" s="164">
        <f>VLOOKUP(FINAL_DATASET!$D477,'R_E_P allocation'!$A$3:$D$983,4,0)</f>
        <v>228710</v>
      </c>
      <c r="H477" s="165">
        <f>VLOOKUP(FINAL_DATASET!$D477,'R_E_P allocation'!$A$3:$E$983,5,0)</f>
        <v>6.2757190331475402E-3</v>
      </c>
      <c r="I477" s="166">
        <f>VLOOKUP(FINAL_DATASET!$D477,'R_E_P allocation'!$A$3:$F$983,6,0)</f>
        <v>130060050.45732778</v>
      </c>
      <c r="J477" s="166">
        <f>VLOOKUP(FINAL_DATASET!$D477,'R_E_P allocation'!$A$3:$G$983,7,0)</f>
        <v>109532813.87939535</v>
      </c>
      <c r="K477" s="166">
        <f>VLOOKUP(FINAL_DATASET!$D477,'R_E_P allocation'!$A$3:$T$984,8,0)</f>
        <v>108361687.86227086</v>
      </c>
      <c r="L477" s="166">
        <f>VLOOKUP(FINAL_DATASET!$D477,'R_E_P allocation'!$A$3:$T$984,9,0)</f>
        <v>90436953.54461512</v>
      </c>
      <c r="M477" s="166">
        <f>VLOOKUP($D477,'R_E_P allocation'!$A$3:$T$984,'R_E_P allocation'!J$984,0)</f>
        <v>87606732.336564213</v>
      </c>
      <c r="N477" s="166">
        <f>VLOOKUP($D477,'R_E_P allocation'!$A$3:$T$984,'R_E_P allocation'!K$984,0)</f>
        <v>102164479.35498698</v>
      </c>
      <c r="O477" s="166">
        <f>VLOOKUP($D477,'R_E_P allocation'!$A$3:$T$984,'R_E_P allocation'!L$984,0)</f>
        <v>89981515.649066702</v>
      </c>
      <c r="P477" s="166">
        <f>VLOOKUP($D477,'R_E_P allocation'!$A$3:$T$984,'R_E_P allocation'!M$984,0)</f>
        <v>97821553.708150253</v>
      </c>
      <c r="Q477" s="166">
        <f>VLOOKUP($D477,'R_E_P allocation'!$A$3:$T$984,'R_E_P allocation'!N$984,0)</f>
        <v>79669100.442720309</v>
      </c>
      <c r="R477" s="166">
        <f>VLOOKUP($D477,'R_E_P allocation'!$A$3:$T$984,'R_E_P allocation'!O$984,0)</f>
        <v>72967657.122507811</v>
      </c>
      <c r="S477" s="166">
        <f>VLOOKUP($D477,'R_E_P allocation'!$A$3:$T$984,'R_E_P allocation'!P$984,0)</f>
        <v>1122329.0997443243</v>
      </c>
      <c r="T477" s="166">
        <f>VLOOKUP($D477,'R_E_P allocation'!$A$3:$T$984,'R_E_P allocation'!Q$984,0)</f>
        <v>1805485.9430669565</v>
      </c>
      <c r="U477" s="166">
        <f>VLOOKUP($D477,'R_E_P allocation'!$A$3:$T$984,'R_E_P allocation'!R$984,0)</f>
        <v>2228392.5603619195</v>
      </c>
      <c r="V477" s="166">
        <f>VLOOKUP($D477,'R_E_P allocation'!$A$3:$T$984,'R_E_P allocation'!S$984,0)</f>
        <v>-227718.94777421074</v>
      </c>
      <c r="W477" s="166">
        <f>VLOOKUP($D477,'R_E_P allocation'!$A$3:$T$984,'R_E_P allocation'!T$984,0)</f>
        <v>1740423.3865600394</v>
      </c>
      <c r="X477" s="163">
        <v>110554</v>
      </c>
      <c r="Y477" s="162" t="s">
        <v>142</v>
      </c>
      <c r="Z477" s="162" t="s">
        <v>167</v>
      </c>
      <c r="AA477" s="162" t="s">
        <v>677</v>
      </c>
    </row>
    <row r="478" spans="1:27" ht="16.5" thickTop="1" thickBot="1">
      <c r="A478" s="161">
        <v>477</v>
      </c>
      <c r="B478" s="162" t="s">
        <v>7</v>
      </c>
      <c r="C478" s="163">
        <v>11</v>
      </c>
      <c r="D478" s="162" t="s">
        <v>168</v>
      </c>
      <c r="E478" s="162" t="str">
        <f>VLOOKUP(Table12[[#This Row],[BRANCH NAME]],'Branch Address-2'!$B$2:$D$981,2,0)</f>
        <v>Kalkini Bazar, Kalkini, Madaripur 7920</v>
      </c>
      <c r="F478" s="162" t="str">
        <f>VLOOKUP(Table12[[#This Row],[BRANCH NAME]],'Branch Address-2'!$B$2:$D$981,3,0)</f>
        <v>23.175048954381012, 90.21142898678295</v>
      </c>
      <c r="G478" s="164">
        <f>VLOOKUP(FINAL_DATASET!$D478,'R_E_P allocation'!$A$3:$D$983,4,0)</f>
        <v>201764</v>
      </c>
      <c r="H478" s="165">
        <f>VLOOKUP(FINAL_DATASET!$D478,'R_E_P allocation'!$A$3:$E$983,5,0)</f>
        <v>5.5363306152069443E-3</v>
      </c>
      <c r="I478" s="166">
        <f>VLOOKUP(FINAL_DATASET!$D478,'R_E_P allocation'!$A$3:$F$983,6,0)</f>
        <v>114736723.45097408</v>
      </c>
      <c r="J478" s="166">
        <f>VLOOKUP(FINAL_DATASET!$D478,'R_E_P allocation'!$A$3:$G$983,7,0)</f>
        <v>96627950.9403276</v>
      </c>
      <c r="K478" s="166">
        <f>VLOOKUP(FINAL_DATASET!$D478,'R_E_P allocation'!$A$3:$T$984,8,0)</f>
        <v>95594803.85572654</v>
      </c>
      <c r="L478" s="166">
        <f>VLOOKUP(FINAL_DATASET!$D478,'R_E_P allocation'!$A$3:$T$984,9,0)</f>
        <v>79781913.755304635</v>
      </c>
      <c r="M478" s="166">
        <f>VLOOKUP($D478,'R_E_P allocation'!$A$3:$T$984,'R_E_P allocation'!J$984,0)</f>
        <v>77285141.634185389</v>
      </c>
      <c r="N478" s="166">
        <f>VLOOKUP($D478,'R_E_P allocation'!$A$3:$T$984,'R_E_P allocation'!K$984,0)</f>
        <v>90127733.866379231</v>
      </c>
      <c r="O478" s="166">
        <f>VLOOKUP($D478,'R_E_P allocation'!$A$3:$T$984,'R_E_P allocation'!L$984,0)</f>
        <v>79380134.333515331</v>
      </c>
      <c r="P478" s="166">
        <f>VLOOKUP($D478,'R_E_P allocation'!$A$3:$T$984,'R_E_P allocation'!M$984,0)</f>
        <v>86296480.09431693</v>
      </c>
      <c r="Q478" s="166">
        <f>VLOOKUP($D478,'R_E_P allocation'!$A$3:$T$984,'R_E_P allocation'!N$984,0)</f>
        <v>70282700.283000395</v>
      </c>
      <c r="R478" s="166">
        <f>VLOOKUP($D478,'R_E_P allocation'!$A$3:$T$984,'R_E_P allocation'!O$984,0)</f>
        <v>64370803.076672055</v>
      </c>
      <c r="S478" s="166">
        <f>VLOOKUP($D478,'R_E_P allocation'!$A$3:$T$984,'R_E_P allocation'!P$984,0)</f>
        <v>990099.28940935619</v>
      </c>
      <c r="T478" s="166">
        <f>VLOOKUP($D478,'R_E_P allocation'!$A$3:$T$984,'R_E_P allocation'!Q$984,0)</f>
        <v>1592768.422093312</v>
      </c>
      <c r="U478" s="166">
        <f>VLOOKUP($D478,'R_E_P allocation'!$A$3:$T$984,'R_E_P allocation'!R$984,0)</f>
        <v>1965849.3137548086</v>
      </c>
      <c r="V478" s="166">
        <f>VLOOKUP($D478,'R_E_P allocation'!$A$3:$T$984,'R_E_P allocation'!S$984,0)</f>
        <v>-200889.71089465197</v>
      </c>
      <c r="W478" s="166">
        <f>VLOOKUP($D478,'R_E_P allocation'!$A$3:$T$984,'R_E_P allocation'!T$984,0)</f>
        <v>1535371.3618376972</v>
      </c>
      <c r="X478" s="163">
        <v>110556</v>
      </c>
      <c r="Y478" s="162" t="s">
        <v>142</v>
      </c>
      <c r="Z478" s="162" t="s">
        <v>167</v>
      </c>
      <c r="AA478" s="162" t="s">
        <v>168</v>
      </c>
    </row>
    <row r="479" spans="1:27" ht="16.5" thickTop="1" thickBot="1">
      <c r="A479" s="161">
        <v>478</v>
      </c>
      <c r="B479" s="162" t="s">
        <v>7</v>
      </c>
      <c r="C479" s="163">
        <v>11</v>
      </c>
      <c r="D479" s="162" t="s">
        <v>678</v>
      </c>
      <c r="E479" s="162" t="str">
        <f>VLOOKUP(Table12[[#This Row],[BRANCH NAME]],'Branch Address-2'!$B$2:$D$981,2,0)</f>
        <v>Arichaghat, Shibalay, Manikganj 1850</v>
      </c>
      <c r="F479" s="162" t="str">
        <f>VLOOKUP(Table12[[#This Row],[BRANCH NAME]],'Branch Address-2'!$B$2:$D$981,3,0)</f>
        <v>23.868088352571295, 90.00804333208428</v>
      </c>
      <c r="G479" s="164">
        <f>VLOOKUP(FINAL_DATASET!$D479,'R_E_P allocation'!$A$3:$D$983,4,0)</f>
        <v>171873</v>
      </c>
      <c r="H479" s="165">
        <f>VLOOKUP(FINAL_DATASET!$D479,'R_E_P allocation'!$A$3:$E$983,5,0)</f>
        <v>4.7161324707453416E-3</v>
      </c>
      <c r="I479" s="166">
        <f>VLOOKUP(FINAL_DATASET!$D479,'R_E_P allocation'!$A$3:$F$983,6,0)</f>
        <v>97738669.285349548</v>
      </c>
      <c r="J479" s="166">
        <f>VLOOKUP(FINAL_DATASET!$D479,'R_E_P allocation'!$A$3:$G$983,7,0)</f>
        <v>82312681.211548761</v>
      </c>
      <c r="K479" s="166">
        <f>VLOOKUP(FINAL_DATASET!$D479,'R_E_P allocation'!$A$3:$T$984,8,0)</f>
        <v>81432593.143946826</v>
      </c>
      <c r="L479" s="166">
        <f>VLOOKUP(FINAL_DATASET!$D479,'R_E_P allocation'!$A$3:$T$984,9,0)</f>
        <v>67962356.331483677</v>
      </c>
      <c r="M479" s="166">
        <f>VLOOKUP($D479,'R_E_P allocation'!$A$3:$T$984,'R_E_P allocation'!J$984,0)</f>
        <v>65835476.834778979</v>
      </c>
      <c r="N479" s="166">
        <f>VLOOKUP($D479,'R_E_P allocation'!$A$3:$T$984,'R_E_P allocation'!K$984,0)</f>
        <v>76775460.452886522</v>
      </c>
      <c r="O479" s="166">
        <f>VLOOKUP($D479,'R_E_P allocation'!$A$3:$T$984,'R_E_P allocation'!L$984,0)</f>
        <v>67620099.860749602</v>
      </c>
      <c r="P479" s="166">
        <f>VLOOKUP($D479,'R_E_P allocation'!$A$3:$T$984,'R_E_P allocation'!M$984,0)</f>
        <v>73511800.535529301</v>
      </c>
      <c r="Q479" s="166">
        <f>VLOOKUP($D479,'R_E_P allocation'!$A$3:$T$984,'R_E_P allocation'!N$984,0)</f>
        <v>59870435.487699121</v>
      </c>
      <c r="R479" s="166">
        <f>VLOOKUP($D479,'R_E_P allocation'!$A$3:$T$984,'R_E_P allocation'!O$984,0)</f>
        <v>54834375.989754647</v>
      </c>
      <c r="S479" s="166">
        <f>VLOOKUP($D479,'R_E_P allocation'!$A$3:$T$984,'R_E_P allocation'!P$984,0)</f>
        <v>843417.73145186587</v>
      </c>
      <c r="T479" s="166">
        <f>VLOOKUP($D479,'R_E_P allocation'!$A$3:$T$984,'R_E_P allocation'!Q$984,0)</f>
        <v>1356802.4375530016</v>
      </c>
      <c r="U479" s="166">
        <f>VLOOKUP($D479,'R_E_P allocation'!$A$3:$T$984,'R_E_P allocation'!R$984,0)</f>
        <v>1674612.0175203714</v>
      </c>
      <c r="V479" s="166">
        <f>VLOOKUP($D479,'R_E_P allocation'!$A$3:$T$984,'R_E_P allocation'!S$984,0)</f>
        <v>-171128.23536704524</v>
      </c>
      <c r="W479" s="166">
        <f>VLOOKUP($D479,'R_E_P allocation'!$A$3:$T$984,'R_E_P allocation'!T$984,0)</f>
        <v>1307908.6560195603</v>
      </c>
      <c r="X479" s="163">
        <v>110561</v>
      </c>
      <c r="Y479" s="162" t="s">
        <v>142</v>
      </c>
      <c r="Z479" s="162" t="s">
        <v>170</v>
      </c>
      <c r="AA479" s="162" t="s">
        <v>679</v>
      </c>
    </row>
    <row r="480" spans="1:27" ht="16.5" thickTop="1" thickBot="1">
      <c r="A480" s="161">
        <v>479</v>
      </c>
      <c r="B480" s="162" t="s">
        <v>7</v>
      </c>
      <c r="C480" s="163">
        <v>11</v>
      </c>
      <c r="D480" s="162" t="s">
        <v>680</v>
      </c>
      <c r="E480" s="162" t="str">
        <f>VLOOKUP(Table12[[#This Row],[BRANCH NAME]],'Branch Address-2'!$B$2:$D$981,2,0)</f>
        <v>Shahid Rafique Sarani, Singair, Manikganj 1820</v>
      </c>
      <c r="F480" s="162" t="str">
        <f>VLOOKUP(Table12[[#This Row],[BRANCH NAME]],'Branch Address-2'!$B$2:$D$981,3,0)</f>
        <v>23.815209776653738, 90.14592857299871</v>
      </c>
      <c r="G480" s="164">
        <f>VLOOKUP(FINAL_DATASET!$D480,'R_E_P allocation'!$A$3:$D$983,4,0)</f>
        <v>80486.28</v>
      </c>
      <c r="H480" s="165">
        <f>VLOOKUP(FINAL_DATASET!$D480,'R_E_P allocation'!$A$3:$E$983,5,0)</f>
        <v>2.2085141852268906E-3</v>
      </c>
      <c r="I480" s="166">
        <f>VLOOKUP(FINAL_DATASET!$D480,'R_E_P allocation'!$A$3:$F$983,6,0)</f>
        <v>45769969.122131132</v>
      </c>
      <c r="J480" s="166">
        <f>VLOOKUP(FINAL_DATASET!$D480,'R_E_P allocation'!$A$3:$G$983,7,0)</f>
        <v>38546144.580844305</v>
      </c>
      <c r="K480" s="166">
        <f>VLOOKUP(FINAL_DATASET!$D480,'R_E_P allocation'!$A$3:$T$984,8,0)</f>
        <v>38134008.790850133</v>
      </c>
      <c r="L480" s="166">
        <f>VLOOKUP(FINAL_DATASET!$D480,'R_E_P allocation'!$A$3:$T$984,9,0)</f>
        <v>31826041.560661469</v>
      </c>
      <c r="M480" s="166">
        <f>VLOOKUP($D480,'R_E_P allocation'!$A$3:$T$984,'R_E_P allocation'!J$984,0)</f>
        <v>30830046.734842207</v>
      </c>
      <c r="N480" s="166">
        <f>VLOOKUP($D480,'R_E_P allocation'!$A$3:$T$984,'R_E_P allocation'!K$984,0)</f>
        <v>35953123.568797611</v>
      </c>
      <c r="O480" s="166">
        <f>VLOOKUP($D480,'R_E_P allocation'!$A$3:$T$984,'R_E_P allocation'!L$984,0)</f>
        <v>31665766.531219289</v>
      </c>
      <c r="P480" s="166">
        <f>VLOOKUP($D480,'R_E_P allocation'!$A$3:$T$984,'R_E_P allocation'!M$984,0)</f>
        <v>34424786.680902533</v>
      </c>
      <c r="Q480" s="166">
        <f>VLOOKUP($D480,'R_E_P allocation'!$A$3:$T$984,'R_E_P allocation'!N$984,0)</f>
        <v>28036681.935992785</v>
      </c>
      <c r="R480" s="166">
        <f>VLOOKUP($D480,'R_E_P allocation'!$A$3:$T$984,'R_E_P allocation'!O$984,0)</f>
        <v>25678349.359914992</v>
      </c>
      <c r="S480" s="166">
        <f>VLOOKUP($D480,'R_E_P allocation'!$A$3:$T$984,'R_E_P allocation'!P$984,0)</f>
        <v>394963.46541108657</v>
      </c>
      <c r="T480" s="166">
        <f>VLOOKUP($D480,'R_E_P allocation'!$A$3:$T$984,'R_E_P allocation'!Q$984,0)</f>
        <v>635376.00957435661</v>
      </c>
      <c r="U480" s="166">
        <f>VLOOKUP($D480,'R_E_P allocation'!$A$3:$T$984,'R_E_P allocation'!R$984,0)</f>
        <v>784202.8226278096</v>
      </c>
      <c r="V480" s="166">
        <f>VLOOKUP($D480,'R_E_P allocation'!$A$3:$T$984,'R_E_P allocation'!S$984,0)</f>
        <v>-80137.514721090032</v>
      </c>
      <c r="W480" s="166">
        <f>VLOOKUP($D480,'R_E_P allocation'!$A$3:$T$984,'R_E_P allocation'!T$984,0)</f>
        <v>612479.57679690234</v>
      </c>
      <c r="X480" s="163">
        <v>110562</v>
      </c>
      <c r="Y480" s="162" t="s">
        <v>142</v>
      </c>
      <c r="Z480" s="162" t="s">
        <v>170</v>
      </c>
      <c r="AA480" s="162" t="s">
        <v>681</v>
      </c>
    </row>
    <row r="481" spans="1:27" ht="16.5" thickTop="1" thickBot="1">
      <c r="A481" s="161">
        <v>480</v>
      </c>
      <c r="B481" s="162" t="s">
        <v>7</v>
      </c>
      <c r="C481" s="163">
        <v>11</v>
      </c>
      <c r="D481" s="162" t="s">
        <v>682</v>
      </c>
      <c r="E481" s="162" t="str">
        <f>VLOOKUP(Table12[[#This Row],[BRANCH NAME]],'Branch Address-2'!$B$2:$D$981,2,0)</f>
        <v>Shahid Rafique Sarani, Singair, Manikganj 1820</v>
      </c>
      <c r="F481" s="162" t="str">
        <f>VLOOKUP(Table12[[#This Row],[BRANCH NAME]],'Branch Address-2'!$B$2:$D$981,3,0)</f>
        <v>23.817598876515362, 90.14609943586426</v>
      </c>
      <c r="G481" s="164">
        <f>VLOOKUP(FINAL_DATASET!$D481,'R_E_P allocation'!$A$3:$D$983,4,0)</f>
        <v>71862.75</v>
      </c>
      <c r="H481" s="165">
        <f>VLOOKUP(FINAL_DATASET!$D481,'R_E_P allocation'!$A$3:$E$983,5,0)</f>
        <v>1.9718876653811524E-3</v>
      </c>
      <c r="I481" s="166">
        <f>VLOOKUP(FINAL_DATASET!$D481,'R_E_P allocation'!$A$3:$F$983,6,0)</f>
        <v>40866043.859045655</v>
      </c>
      <c r="J481" s="166">
        <f>VLOOKUP(FINAL_DATASET!$D481,'R_E_P allocation'!$A$3:$G$983,7,0)</f>
        <v>34416200.518610984</v>
      </c>
      <c r="K481" s="166">
        <f>VLOOKUP(FINAL_DATASET!$D481,'R_E_P allocation'!$A$3:$T$984,8,0)</f>
        <v>34048222.134687617</v>
      </c>
      <c r="L481" s="166">
        <f>VLOOKUP(FINAL_DATASET!$D481,'R_E_P allocation'!$A$3:$T$984,9,0)</f>
        <v>28416108.536304884</v>
      </c>
      <c r="M481" s="166">
        <f>VLOOKUP($D481,'R_E_P allocation'!$A$3:$T$984,'R_E_P allocation'!J$984,0)</f>
        <v>27526827.441823401</v>
      </c>
      <c r="N481" s="166">
        <f>VLOOKUP($D481,'R_E_P allocation'!$A$3:$T$984,'R_E_P allocation'!K$984,0)</f>
        <v>32101003.186426435</v>
      </c>
      <c r="O481" s="166">
        <f>VLOOKUP($D481,'R_E_P allocation'!$A$3:$T$984,'R_E_P allocation'!L$984,0)</f>
        <v>28273005.831445795</v>
      </c>
      <c r="P481" s="166">
        <f>VLOOKUP($D481,'R_E_P allocation'!$A$3:$T$984,'R_E_P allocation'!M$984,0)</f>
        <v>30736416.679377262</v>
      </c>
      <c r="Q481" s="166">
        <f>VLOOKUP($D481,'R_E_P allocation'!$A$3:$T$984,'R_E_P allocation'!N$984,0)</f>
        <v>25032751.728564989</v>
      </c>
      <c r="R481" s="166">
        <f>VLOOKUP($D481,'R_E_P allocation'!$A$3:$T$984,'R_E_P allocation'!O$984,0)</f>
        <v>22927097.642781243</v>
      </c>
      <c r="S481" s="166">
        <f>VLOOKUP($D481,'R_E_P allocation'!$A$3:$T$984,'R_E_P allocation'!P$984,0)</f>
        <v>352645.95125989872</v>
      </c>
      <c r="T481" s="166">
        <f>VLOOKUP($D481,'R_E_P allocation'!$A$3:$T$984,'R_E_P allocation'!Q$984,0)</f>
        <v>567300.00854853273</v>
      </c>
      <c r="U481" s="166">
        <f>VLOOKUP($D481,'R_E_P allocation'!$A$3:$T$984,'R_E_P allocation'!R$984,0)</f>
        <v>700181.09163197281</v>
      </c>
      <c r="V481" s="166">
        <f>VLOOKUP($D481,'R_E_P allocation'!$A$3:$T$984,'R_E_P allocation'!S$984,0)</f>
        <v>-71551.35242954467</v>
      </c>
      <c r="W481" s="166">
        <f>VLOOKUP($D481,'R_E_P allocation'!$A$3:$T$984,'R_E_P allocation'!T$984,0)</f>
        <v>546856.76499723434</v>
      </c>
      <c r="X481" s="163">
        <v>110563</v>
      </c>
      <c r="Y481" s="162" t="s">
        <v>142</v>
      </c>
      <c r="Z481" s="162" t="s">
        <v>170</v>
      </c>
      <c r="AA481" s="162" t="s">
        <v>681</v>
      </c>
    </row>
    <row r="482" spans="1:27" ht="16.5" thickTop="1" thickBot="1">
      <c r="A482" s="161">
        <v>481</v>
      </c>
      <c r="B482" s="162" t="s">
        <v>7</v>
      </c>
      <c r="C482" s="163">
        <v>11</v>
      </c>
      <c r="D482" s="162" t="s">
        <v>683</v>
      </c>
      <c r="E482" s="162" t="str">
        <f>VLOOKUP(Table12[[#This Row],[BRANCH NAME]],'Branch Address-2'!$B$2:$D$981,2,0)</f>
        <v>Hossendi Bazar, Gazaria, Munshiganj 1521</v>
      </c>
      <c r="F482" s="162" t="str">
        <f>VLOOKUP(Table12[[#This Row],[BRANCH NAME]],'Branch Address-2'!$B$2:$D$981,3,0)</f>
        <v>23.557298073429187, 90.49655647933062</v>
      </c>
      <c r="G482" s="164">
        <f>VLOOKUP(FINAL_DATASET!$D482,'R_E_P allocation'!$A$3:$D$983,4,0)</f>
        <v>157988</v>
      </c>
      <c r="H482" s="165">
        <f>VLOOKUP(FINAL_DATASET!$D482,'R_E_P allocation'!$A$3:$E$983,5,0)</f>
        <v>4.3351331319527505E-3</v>
      </c>
      <c r="I482" s="166">
        <f>VLOOKUP(FINAL_DATASET!$D482,'R_E_P allocation'!$A$3:$F$983,6,0)</f>
        <v>89842714.580264539</v>
      </c>
      <c r="J482" s="166">
        <f>VLOOKUP(FINAL_DATASET!$D482,'R_E_P allocation'!$A$3:$G$983,7,0)</f>
        <v>75662936.466170758</v>
      </c>
      <c r="K482" s="166">
        <f>VLOOKUP(FINAL_DATASET!$D482,'R_E_P allocation'!$A$3:$T$984,8,0)</f>
        <v>74853947.540485546</v>
      </c>
      <c r="L482" s="166">
        <f>VLOOKUP(FINAL_DATASET!$D482,'R_E_P allocation'!$A$3:$T$984,9,0)</f>
        <v>62471922.594581142</v>
      </c>
      <c r="M482" s="166">
        <f>VLOOKUP($D482,'R_E_P allocation'!$A$3:$T$984,'R_E_P allocation'!J$984,0)</f>
        <v>60516866.024175189</v>
      </c>
      <c r="N482" s="166">
        <f>VLOOKUP($D482,'R_E_P allocation'!$A$3:$T$984,'R_E_P allocation'!K$984,0)</f>
        <v>70573047.808734566</v>
      </c>
      <c r="O482" s="166">
        <f>VLOOKUP($D482,'R_E_P allocation'!$A$3:$T$984,'R_E_P allocation'!L$984,0)</f>
        <v>62157315.790148005</v>
      </c>
      <c r="P482" s="166">
        <f>VLOOKUP($D482,'R_E_P allocation'!$A$3:$T$984,'R_E_P allocation'!M$984,0)</f>
        <v>67573047.209318534</v>
      </c>
      <c r="Q482" s="166">
        <f>VLOOKUP($D482,'R_E_P allocation'!$A$3:$T$984,'R_E_P allocation'!N$984,0)</f>
        <v>55033718.861197568</v>
      </c>
      <c r="R482" s="166">
        <f>VLOOKUP($D482,'R_E_P allocation'!$A$3:$T$984,'R_E_P allocation'!O$984,0)</f>
        <v>50404504.453109898</v>
      </c>
      <c r="S482" s="166">
        <f>VLOOKUP($D482,'R_E_P allocation'!$A$3:$T$984,'R_E_P allocation'!P$984,0)</f>
        <v>775281.0537816725</v>
      </c>
      <c r="T482" s="166">
        <f>VLOOKUP($D482,'R_E_P allocation'!$A$3:$T$984,'R_E_P allocation'!Q$984,0)</f>
        <v>1247191.2604313861</v>
      </c>
      <c r="U482" s="166">
        <f>VLOOKUP($D482,'R_E_P allocation'!$A$3:$T$984,'R_E_P allocation'!R$984,0)</f>
        <v>1539326.1502621614</v>
      </c>
      <c r="V482" s="166">
        <f>VLOOKUP($D482,'R_E_P allocation'!$A$3:$T$984,'R_E_P allocation'!S$984,0)</f>
        <v>-157303.40221657124</v>
      </c>
      <c r="W482" s="166">
        <f>VLOOKUP($D482,'R_E_P allocation'!$A$3:$T$984,'R_E_P allocation'!T$984,0)</f>
        <v>1202247.4312266516</v>
      </c>
      <c r="X482" s="163">
        <v>110564</v>
      </c>
      <c r="Y482" s="162" t="s">
        <v>142</v>
      </c>
      <c r="Z482" s="162" t="s">
        <v>684</v>
      </c>
      <c r="AA482" s="162" t="s">
        <v>685</v>
      </c>
    </row>
    <row r="483" spans="1:27" ht="16.5" thickTop="1" thickBot="1">
      <c r="A483" s="161">
        <v>482</v>
      </c>
      <c r="B483" s="162" t="s">
        <v>7</v>
      </c>
      <c r="C483" s="163">
        <v>11</v>
      </c>
      <c r="D483" s="162" t="s">
        <v>686</v>
      </c>
      <c r="E483" s="162" t="str">
        <f>VLOOKUP(Table12[[#This Row],[BRANCH NAME]],'Branch Address-2'!$B$2:$D$981,2,0)</f>
        <v>Janna Bazar, Saturia, Manikganj 1800</v>
      </c>
      <c r="F483" s="162" t="str">
        <f>VLOOKUP(Table12[[#This Row],[BRANCH NAME]],'Branch Address-2'!$B$2:$D$981,3,0)</f>
        <v>23.971661147404284, 90.03775906789407</v>
      </c>
      <c r="G483" s="164">
        <f>VLOOKUP(FINAL_DATASET!$D483,'R_E_P allocation'!$A$3:$D$983,4,0)</f>
        <v>171494</v>
      </c>
      <c r="H483" s="165">
        <f>VLOOKUP(FINAL_DATASET!$D483,'R_E_P allocation'!$A$3:$E$983,5,0)</f>
        <v>4.7057328488942516E-3</v>
      </c>
      <c r="I483" s="166">
        <f>VLOOKUP(FINAL_DATASET!$D483,'R_E_P allocation'!$A$3:$F$983,6,0)</f>
        <v>97523144.126312673</v>
      </c>
      <c r="J483" s="166">
        <f>VLOOKUP(FINAL_DATASET!$D483,'R_E_P allocation'!$A$3:$G$983,7,0)</f>
        <v>82131172.154400885</v>
      </c>
      <c r="K483" s="166">
        <f>VLOOKUP(FINAL_DATASET!$D483,'R_E_P allocation'!$A$3:$T$984,8,0)</f>
        <v>81253024.783578679</v>
      </c>
      <c r="L483" s="166">
        <f>VLOOKUP(FINAL_DATASET!$D483,'R_E_P allocation'!$A$3:$T$984,9,0)</f>
        <v>67812491.413494051</v>
      </c>
      <c r="M483" s="166">
        <f>VLOOKUP($D483,'R_E_P allocation'!$A$3:$T$984,'R_E_P allocation'!J$984,0)</f>
        <v>65690301.934007011</v>
      </c>
      <c r="N483" s="166">
        <f>VLOOKUP($D483,'R_E_P allocation'!$A$3:$T$984,'R_E_P allocation'!K$984,0)</f>
        <v>76606161.612977728</v>
      </c>
      <c r="O483" s="166">
        <f>VLOOKUP($D483,'R_E_P allocation'!$A$3:$T$984,'R_E_P allocation'!L$984,0)</f>
        <v>67470989.658174306</v>
      </c>
      <c r="P483" s="166">
        <f>VLOOKUP($D483,'R_E_P allocation'!$A$3:$T$984,'R_E_P allocation'!M$984,0)</f>
        <v>73349698.446178645</v>
      </c>
      <c r="Q483" s="166">
        <f>VLOOKUP($D483,'R_E_P allocation'!$A$3:$T$984,'R_E_P allocation'!N$984,0)</f>
        <v>59738414.198434159</v>
      </c>
      <c r="R483" s="166">
        <f>VLOOKUP($D483,'R_E_P allocation'!$A$3:$T$984,'R_E_P allocation'!O$984,0)</f>
        <v>54713459.798729204</v>
      </c>
      <c r="S483" s="166">
        <f>VLOOKUP($D483,'R_E_P allocation'!$A$3:$T$984,'R_E_P allocation'!P$984,0)</f>
        <v>841557.89703796583</v>
      </c>
      <c r="T483" s="166">
        <f>VLOOKUP($D483,'R_E_P allocation'!$A$3:$T$984,'R_E_P allocation'!Q$984,0)</f>
        <v>1353810.5300175971</v>
      </c>
      <c r="U483" s="166">
        <f>VLOOKUP($D483,'R_E_P allocation'!$A$3:$T$984,'R_E_P allocation'!R$984,0)</f>
        <v>1670919.3028145118</v>
      </c>
      <c r="V483" s="166">
        <f>VLOOKUP($D483,'R_E_P allocation'!$A$3:$T$984,'R_E_P allocation'!S$984,0)</f>
        <v>-170750.87765987712</v>
      </c>
      <c r="W483" s="166">
        <f>VLOOKUP($D483,'R_E_P allocation'!$A$3:$T$984,'R_E_P allocation'!T$984,0)</f>
        <v>1305024.564971918</v>
      </c>
      <c r="X483" s="163">
        <v>110565</v>
      </c>
      <c r="Y483" s="162" t="s">
        <v>142</v>
      </c>
      <c r="Z483" s="162" t="s">
        <v>170</v>
      </c>
      <c r="AA483" s="162" t="s">
        <v>686</v>
      </c>
    </row>
    <row r="484" spans="1:27" ht="16.5" thickTop="1" thickBot="1">
      <c r="A484" s="161">
        <v>483</v>
      </c>
      <c r="B484" s="162" t="s">
        <v>7</v>
      </c>
      <c r="C484" s="163">
        <v>11</v>
      </c>
      <c r="D484" s="162" t="s">
        <v>687</v>
      </c>
      <c r="E484" s="162" t="str">
        <f>VLOOKUP(Table12[[#This Row],[BRANCH NAME]],'Branch Address-2'!$B$2:$D$981,2,0)</f>
        <v>Bashudevpur, Jhitka, Harirampur, Manikganj 1831</v>
      </c>
      <c r="F484" s="162" t="str">
        <f>VLOOKUP(Table12[[#This Row],[BRANCH NAME]],'Branch Address-2'!$B$2:$D$981,3,0)</f>
        <v>23.74947811845655, 89.97465744232754</v>
      </c>
      <c r="G484" s="164">
        <f>VLOOKUP(FINAL_DATASET!$D484,'R_E_P allocation'!$A$3:$D$983,4,0)</f>
        <v>62693.1</v>
      </c>
      <c r="H484" s="165">
        <f>VLOOKUP(FINAL_DATASET!$D484,'R_E_P allocation'!$A$3:$E$983,5,0)</f>
        <v>1.720275811801067E-3</v>
      </c>
      <c r="I484" s="166">
        <f>VLOOKUP(FINAL_DATASET!$D484,'R_E_P allocation'!$A$3:$F$983,6,0)</f>
        <v>35651557.646479368</v>
      </c>
      <c r="J484" s="166">
        <f>VLOOKUP(FINAL_DATASET!$D484,'R_E_P allocation'!$A$3:$G$983,7,0)</f>
        <v>30024711.004426219</v>
      </c>
      <c r="K484" s="166">
        <f>VLOOKUP(FINAL_DATASET!$D484,'R_E_P allocation'!$A$3:$T$984,8,0)</f>
        <v>29703686.473342367</v>
      </c>
      <c r="L484" s="166">
        <f>VLOOKUP(FINAL_DATASET!$D484,'R_E_P allocation'!$A$3:$T$984,9,0)</f>
        <v>24790227.678142231</v>
      </c>
      <c r="M484" s="166">
        <f>VLOOKUP($D484,'R_E_P allocation'!$A$3:$T$984,'R_E_P allocation'!J$984,0)</f>
        <v>24014418.394689579</v>
      </c>
      <c r="N484" s="166">
        <f>VLOOKUP($D484,'R_E_P allocation'!$A$3:$T$984,'R_E_P allocation'!K$984,0)</f>
        <v>28004931.663023628</v>
      </c>
      <c r="O484" s="166">
        <f>VLOOKUP($D484,'R_E_P allocation'!$A$3:$T$984,'R_E_P allocation'!L$984,0)</f>
        <v>24665384.804942954</v>
      </c>
      <c r="P484" s="166">
        <f>VLOOKUP($D484,'R_E_P allocation'!$A$3:$T$984,'R_E_P allocation'!M$984,0)</f>
        <v>26814465.693587661</v>
      </c>
      <c r="Q484" s="166">
        <f>VLOOKUP($D484,'R_E_P allocation'!$A$3:$T$984,'R_E_P allocation'!N$984,0)</f>
        <v>21838585.461787891</v>
      </c>
      <c r="R484" s="166">
        <f>VLOOKUP($D484,'R_E_P allocation'!$A$3:$T$984,'R_E_P allocation'!O$984,0)</f>
        <v>20001611.756141376</v>
      </c>
      <c r="S484" s="166">
        <f>VLOOKUP($D484,'R_E_P allocation'!$A$3:$T$984,'R_E_P allocation'!P$984,0)</f>
        <v>307648.50895536225</v>
      </c>
      <c r="T484" s="166">
        <f>VLOOKUP($D484,'R_E_P allocation'!$A$3:$T$984,'R_E_P allocation'!Q$984,0)</f>
        <v>494912.81875427836</v>
      </c>
      <c r="U484" s="166">
        <f>VLOOKUP($D484,'R_E_P allocation'!$A$3:$T$984,'R_E_P allocation'!R$984,0)</f>
        <v>610838.3438678931</v>
      </c>
      <c r="V484" s="166">
        <f>VLOOKUP($D484,'R_E_P allocation'!$A$3:$T$984,'R_E_P allocation'!S$984,0)</f>
        <v>-62421.436599638713</v>
      </c>
      <c r="W484" s="166">
        <f>VLOOKUP($D484,'R_E_P allocation'!$A$3:$T$984,'R_E_P allocation'!T$984,0)</f>
        <v>477078.12258295307</v>
      </c>
      <c r="X484" s="163">
        <v>110566</v>
      </c>
      <c r="Y484" s="162" t="s">
        <v>142</v>
      </c>
      <c r="Z484" s="162" t="s">
        <v>170</v>
      </c>
      <c r="AA484" s="162" t="s">
        <v>688</v>
      </c>
    </row>
    <row r="485" spans="1:27" ht="16.5" thickTop="1" thickBot="1">
      <c r="A485" s="161">
        <v>484</v>
      </c>
      <c r="B485" s="162" t="s">
        <v>7</v>
      </c>
      <c r="C485" s="163">
        <v>11</v>
      </c>
      <c r="D485" s="162" t="s">
        <v>689</v>
      </c>
      <c r="E485" s="162" t="str">
        <f>VLOOKUP(Table12[[#This Row],[BRANCH NAME]],'Branch Address-2'!$B$2:$D$981,2,0)</f>
        <v>Krishnapur, Katigram, Manikganj 1820</v>
      </c>
      <c r="F485" s="162" t="str">
        <f>VLOOKUP(Table12[[#This Row],[BRANCH NAME]],'Branch Address-2'!$B$2:$D$981,3,0)</f>
        <v>23.862304652806767, 90.0077990404916</v>
      </c>
      <c r="G485" s="164">
        <f>VLOOKUP(FINAL_DATASET!$D485,'R_E_P allocation'!$A$3:$D$983,4,0)</f>
        <v>101865.68</v>
      </c>
      <c r="H485" s="165">
        <f>VLOOKUP(FINAL_DATASET!$D485,'R_E_P allocation'!$A$3:$E$983,5,0)</f>
        <v>2.7951571282432627E-3</v>
      </c>
      <c r="I485" s="166">
        <f>VLOOKUP(FINAL_DATASET!$D485,'R_E_P allocation'!$A$3:$F$983,6,0)</f>
        <v>57927749.030081779</v>
      </c>
      <c r="J485" s="166">
        <f>VLOOKUP(FINAL_DATASET!$D485,'R_E_P allocation'!$A$3:$G$983,7,0)</f>
        <v>48785075.283713192</v>
      </c>
      <c r="K485" s="166">
        <f>VLOOKUP(FINAL_DATASET!$D485,'R_E_P allocation'!$A$3:$T$984,8,0)</f>
        <v>48263464.737169191</v>
      </c>
      <c r="L485" s="166">
        <f>VLOOKUP(FINAL_DATASET!$D485,'R_E_P allocation'!$A$3:$T$984,9,0)</f>
        <v>40279925.538676172</v>
      </c>
      <c r="M485" s="166">
        <f>VLOOKUP($D485,'R_E_P allocation'!$A$3:$T$984,'R_E_P allocation'!J$984,0)</f>
        <v>39019366.717861488</v>
      </c>
      <c r="N485" s="166">
        <f>VLOOKUP($D485,'R_E_P allocation'!$A$3:$T$984,'R_E_P allocation'!K$984,0)</f>
        <v>45503275.595040485</v>
      </c>
      <c r="O485" s="166">
        <f>VLOOKUP($D485,'R_E_P allocation'!$A$3:$T$984,'R_E_P allocation'!L$984,0)</f>
        <v>40077076.992797948</v>
      </c>
      <c r="P485" s="166">
        <f>VLOOKUP($D485,'R_E_P allocation'!$A$3:$T$984,'R_E_P allocation'!M$984,0)</f>
        <v>43568969.81827312</v>
      </c>
      <c r="Q485" s="166">
        <f>VLOOKUP($D485,'R_E_P allocation'!$A$3:$T$984,'R_E_P allocation'!N$984,0)</f>
        <v>35484006.346840993</v>
      </c>
      <c r="R485" s="166">
        <f>VLOOKUP($D485,'R_E_P allocation'!$A$3:$T$984,'R_E_P allocation'!O$984,0)</f>
        <v>32499234.886061389</v>
      </c>
      <c r="S485" s="166">
        <f>VLOOKUP($D485,'R_E_P allocation'!$A$3:$T$984,'R_E_P allocation'!P$984,0)</f>
        <v>499876.77377134102</v>
      </c>
      <c r="T485" s="166">
        <f>VLOOKUP($D485,'R_E_P allocation'!$A$3:$T$984,'R_E_P allocation'!Q$984,0)</f>
        <v>804149.59258867905</v>
      </c>
      <c r="U485" s="166">
        <f>VLOOKUP($D485,'R_E_P allocation'!$A$3:$T$984,'R_E_P allocation'!R$984,0)</f>
        <v>992508.95661845978</v>
      </c>
      <c r="V485" s="166">
        <f>VLOOKUP($D485,'R_E_P allocation'!$A$3:$T$984,'R_E_P allocation'!S$984,0)</f>
        <v>-101424.27293911266</v>
      </c>
      <c r="W485" s="166">
        <f>VLOOKUP($D485,'R_E_P allocation'!$A$3:$T$984,'R_E_P allocation'!T$984,0)</f>
        <v>775171.2288917898</v>
      </c>
      <c r="X485" s="163">
        <v>110567</v>
      </c>
      <c r="Y485" s="162" t="s">
        <v>142</v>
      </c>
      <c r="Z485" s="162" t="s">
        <v>170</v>
      </c>
      <c r="AA485" s="162" t="s">
        <v>171</v>
      </c>
    </row>
    <row r="486" spans="1:27" ht="16.5" thickTop="1" thickBot="1">
      <c r="A486" s="161">
        <v>485</v>
      </c>
      <c r="B486" s="162" t="s">
        <v>7</v>
      </c>
      <c r="C486" s="163">
        <v>11</v>
      </c>
      <c r="D486" s="162" t="s">
        <v>170</v>
      </c>
      <c r="E486" s="162" t="str">
        <f>VLOOKUP(Table12[[#This Row],[BRANCH NAME]],'Branch Address-2'!$B$2:$D$981,2,0)</f>
        <v>108 Shahid Rafique Sarak, Manikganj 1800</v>
      </c>
      <c r="F486" s="162" t="str">
        <f>VLOOKUP(Table12[[#This Row],[BRANCH NAME]],'Branch Address-2'!$B$2:$D$981,3,0)</f>
        <v>23.873125398545337, 90.00093255053632</v>
      </c>
      <c r="G486" s="164">
        <f>VLOOKUP(FINAL_DATASET!$D486,'R_E_P allocation'!$A$3:$D$983,4,0)</f>
        <v>83675.38</v>
      </c>
      <c r="H486" s="165">
        <f>VLOOKUP(FINAL_DATASET!$D486,'R_E_P allocation'!$A$3:$E$983,5,0)</f>
        <v>2.2960219267712518E-3</v>
      </c>
      <c r="I486" s="166">
        <f>VLOOKUP(FINAL_DATASET!$D486,'R_E_P allocation'!$A$3:$F$983,6,0)</f>
        <v>47583508.131852895</v>
      </c>
      <c r="J486" s="166">
        <f>VLOOKUP(FINAL_DATASET!$D486,'R_E_P allocation'!$A$3:$G$983,7,0)</f>
        <v>40073454.697335839</v>
      </c>
      <c r="K486" s="166">
        <f>VLOOKUP(FINAL_DATASET!$D486,'R_E_P allocation'!$A$3:$T$984,8,0)</f>
        <v>39644988.891246125</v>
      </c>
      <c r="L486" s="166">
        <f>VLOOKUP(FINAL_DATASET!$D486,'R_E_P allocation'!$A$3:$T$984,9,0)</f>
        <v>33087081.692484006</v>
      </c>
      <c r="M486" s="166">
        <f>VLOOKUP($D486,'R_E_P allocation'!$A$3:$T$984,'R_E_P allocation'!J$984,0)</f>
        <v>32051622.661100514</v>
      </c>
      <c r="N486" s="166">
        <f>VLOOKUP($D486,'R_E_P allocation'!$A$3:$T$984,'R_E_P allocation'!K$984,0)</f>
        <v>37377690.667354688</v>
      </c>
      <c r="O486" s="166">
        <f>VLOOKUP($D486,'R_E_P allocation'!$A$3:$T$984,'R_E_P allocation'!L$984,0)</f>
        <v>32920456.101226892</v>
      </c>
      <c r="P486" s="166">
        <f>VLOOKUP($D486,'R_E_P allocation'!$A$3:$T$984,'R_E_P allocation'!M$984,0)</f>
        <v>35788796.636438638</v>
      </c>
      <c r="Q486" s="166">
        <f>VLOOKUP($D486,'R_E_P allocation'!$A$3:$T$984,'R_E_P allocation'!N$984,0)</f>
        <v>29147576.642047964</v>
      </c>
      <c r="R486" s="166">
        <f>VLOOKUP($D486,'R_E_P allocation'!$A$3:$T$984,'R_E_P allocation'!O$984,0)</f>
        <v>26695800.084979001</v>
      </c>
      <c r="S486" s="166">
        <f>VLOOKUP($D486,'R_E_P allocation'!$A$3:$T$984,'R_E_P allocation'!P$984,0)</f>
        <v>410613.06416931591</v>
      </c>
      <c r="T486" s="166">
        <f>VLOOKUP($D486,'R_E_P allocation'!$A$3:$T$984,'R_E_P allocation'!Q$984,0)</f>
        <v>660551.45105498645</v>
      </c>
      <c r="U486" s="166">
        <f>VLOOKUP($D486,'R_E_P allocation'!$A$3:$T$984,'R_E_P allocation'!R$984,0)</f>
        <v>815275.21436516347</v>
      </c>
      <c r="V486" s="166">
        <f>VLOOKUP($D486,'R_E_P allocation'!$A$3:$T$984,'R_E_P allocation'!S$984,0)</f>
        <v>-83312.795628556851</v>
      </c>
      <c r="W486" s="166">
        <f>VLOOKUP($D486,'R_E_P allocation'!$A$3:$T$984,'R_E_P allocation'!T$984,0)</f>
        <v>636747.79516111314</v>
      </c>
      <c r="X486" s="163">
        <v>110568</v>
      </c>
      <c r="Y486" s="162" t="s">
        <v>142</v>
      </c>
      <c r="Z486" s="162" t="s">
        <v>170</v>
      </c>
      <c r="AA486" s="162" t="s">
        <v>171</v>
      </c>
    </row>
    <row r="487" spans="1:27" ht="16.5" thickTop="1" thickBot="1">
      <c r="A487" s="161">
        <v>486</v>
      </c>
      <c r="B487" s="162" t="s">
        <v>7</v>
      </c>
      <c r="C487" s="163">
        <v>11</v>
      </c>
      <c r="D487" s="162" t="s">
        <v>690</v>
      </c>
      <c r="E487" s="162" t="str">
        <f>VLOOKUP(Table12[[#This Row],[BRANCH NAME]],'Branch Address-2'!$B$2:$D$981,2,0)</f>
        <v>Shahid Rafique Sarani, Singair, Manikganj 1820</v>
      </c>
      <c r="F487" s="162" t="str">
        <f>VLOOKUP(Table12[[#This Row],[BRANCH NAME]],'Branch Address-2'!$B$2:$D$981,3,0)</f>
        <v>23.762911608866336, 90.19312774927344</v>
      </c>
      <c r="G487" s="164">
        <f>VLOOKUP(FINAL_DATASET!$D487,'R_E_P allocation'!$A$3:$D$983,4,0)</f>
        <v>68988.240000000005</v>
      </c>
      <c r="H487" s="165">
        <f>VLOOKUP(FINAL_DATASET!$D487,'R_E_P allocation'!$A$3:$E$983,5,0)</f>
        <v>1.8930121587659066E-3</v>
      </c>
      <c r="I487" s="166">
        <f>VLOOKUP(FINAL_DATASET!$D487,'R_E_P allocation'!$A$3:$F$983,6,0)</f>
        <v>39231402.104683831</v>
      </c>
      <c r="J487" s="166">
        <f>VLOOKUP(FINAL_DATASET!$D487,'R_E_P allocation'!$A$3:$G$983,7,0)</f>
        <v>33039552.497866549</v>
      </c>
      <c r="K487" s="166">
        <f>VLOOKUP(FINAL_DATASET!$D487,'R_E_P allocation'!$A$3:$T$984,8,0)</f>
        <v>32686293.249300115</v>
      </c>
      <c r="L487" s="166">
        <f>VLOOKUP(FINAL_DATASET!$D487,'R_E_P allocation'!$A$3:$T$984,9,0)</f>
        <v>27279464.194852691</v>
      </c>
      <c r="M487" s="166">
        <f>VLOOKUP($D487,'R_E_P allocation'!$A$3:$T$984,'R_E_P allocation'!J$984,0)</f>
        <v>26425754.344150469</v>
      </c>
      <c r="N487" s="166">
        <f>VLOOKUP($D487,'R_E_P allocation'!$A$3:$T$984,'R_E_P allocation'!K$984,0)</f>
        <v>30816963.058969382</v>
      </c>
      <c r="O487" s="166">
        <f>VLOOKUP($D487,'R_E_P allocation'!$A$3:$T$984,'R_E_P allocation'!L$984,0)</f>
        <v>27142085.598187968</v>
      </c>
      <c r="P487" s="166">
        <f>VLOOKUP($D487,'R_E_P allocation'!$A$3:$T$984,'R_E_P allocation'!M$984,0)</f>
        <v>29506960.012202177</v>
      </c>
      <c r="Q487" s="166">
        <f>VLOOKUP($D487,'R_E_P allocation'!$A$3:$T$984,'R_E_P allocation'!N$984,0)</f>
        <v>24031441.65942239</v>
      </c>
      <c r="R487" s="166">
        <f>VLOOKUP($D487,'R_E_P allocation'!$A$3:$T$984,'R_E_P allocation'!O$984,0)</f>
        <v>22010013.737069998</v>
      </c>
      <c r="S487" s="166">
        <f>VLOOKUP($D487,'R_E_P allocation'!$A$3:$T$984,'R_E_P allocation'!P$984,0)</f>
        <v>338540.11320950283</v>
      </c>
      <c r="T487" s="166">
        <f>VLOOKUP($D487,'R_E_P allocation'!$A$3:$T$984,'R_E_P allocation'!Q$984,0)</f>
        <v>544608.00820659148</v>
      </c>
      <c r="U487" s="166">
        <f>VLOOKUP($D487,'R_E_P allocation'!$A$3:$T$984,'R_E_P allocation'!R$984,0)</f>
        <v>672173.84796669404</v>
      </c>
      <c r="V487" s="166">
        <f>VLOOKUP($D487,'R_E_P allocation'!$A$3:$T$984,'R_E_P allocation'!S$984,0)</f>
        <v>-68689.298332362887</v>
      </c>
      <c r="W487" s="166">
        <f>VLOOKUP($D487,'R_E_P allocation'!$A$3:$T$984,'R_E_P allocation'!T$984,0)</f>
        <v>524982.494397345</v>
      </c>
      <c r="X487" s="163">
        <v>110569</v>
      </c>
      <c r="Y487" s="162" t="s">
        <v>142</v>
      </c>
      <c r="Z487" s="162" t="s">
        <v>170</v>
      </c>
      <c r="AA487" s="162" t="s">
        <v>681</v>
      </c>
    </row>
    <row r="488" spans="1:27" ht="16.5" thickTop="1" thickBot="1">
      <c r="A488" s="161">
        <v>487</v>
      </c>
      <c r="B488" s="162" t="s">
        <v>7</v>
      </c>
      <c r="C488" s="163">
        <v>11</v>
      </c>
      <c r="D488" s="162" t="s">
        <v>681</v>
      </c>
      <c r="E488" s="162" t="str">
        <f>VLOOKUP(Table12[[#This Row],[BRANCH NAME]],'Branch Address-2'!$B$2:$D$981,2,0)</f>
        <v>Shahid Rafique Sarani, Singair, Manikganj 1820</v>
      </c>
      <c r="F488" s="162" t="str">
        <f>VLOOKUP(Table12[[#This Row],[BRANCH NAME]],'Branch Address-2'!$B$2:$D$981,3,0)</f>
        <v>23.815012170076603, 90.14616642323548</v>
      </c>
      <c r="G488" s="164">
        <f>VLOOKUP(FINAL_DATASET!$D488,'R_E_P allocation'!$A$3:$D$983,4,0)</f>
        <v>287451</v>
      </c>
      <c r="H488" s="165">
        <f>VLOOKUP(FINAL_DATASET!$D488,'R_E_P allocation'!$A$3:$E$983,5,0)</f>
        <v>7.8875506615246095E-3</v>
      </c>
      <c r="I488" s="166">
        <f>VLOOKUP(FINAL_DATASET!$D488,'R_E_P allocation'!$A$3:$F$983,6,0)</f>
        <v>163464175.43618262</v>
      </c>
      <c r="J488" s="166">
        <f>VLOOKUP(FINAL_DATASET!$D488,'R_E_P allocation'!$A$3:$G$983,7,0)</f>
        <v>137664802.07444394</v>
      </c>
      <c r="K488" s="166">
        <f>VLOOKUP(FINAL_DATASET!$D488,'R_E_P allocation'!$A$3:$T$984,8,0)</f>
        <v>136192888.53875047</v>
      </c>
      <c r="L488" s="166">
        <f>VLOOKUP(FINAL_DATASET!$D488,'R_E_P allocation'!$A$3:$T$984,9,0)</f>
        <v>113664434.14521953</v>
      </c>
      <c r="M488" s="166">
        <f>VLOOKUP($D488,'R_E_P allocation'!$A$3:$T$984,'R_E_P allocation'!J$984,0)</f>
        <v>110107309.7672936</v>
      </c>
      <c r="N488" s="166">
        <f>VLOOKUP($D488,'R_E_P allocation'!$A$3:$T$984,'R_E_P allocation'!K$984,0)</f>
        <v>128404012.74570574</v>
      </c>
      <c r="O488" s="166">
        <f>VLOOKUP($D488,'R_E_P allocation'!$A$3:$T$984,'R_E_P allocation'!L$984,0)</f>
        <v>113092023.32578318</v>
      </c>
      <c r="P488" s="166">
        <f>VLOOKUP($D488,'R_E_P allocation'!$A$3:$T$984,'R_E_P allocation'!M$984,0)</f>
        <v>122945666.71750905</v>
      </c>
      <c r="Q488" s="166">
        <f>VLOOKUP($D488,'R_E_P allocation'!$A$3:$T$984,'R_E_P allocation'!N$984,0)</f>
        <v>100131006.91425996</v>
      </c>
      <c r="R488" s="166">
        <f>VLOOKUP($D488,'R_E_P allocation'!$A$3:$T$984,'R_E_P allocation'!O$984,0)</f>
        <v>91708390.571124971</v>
      </c>
      <c r="S488" s="166">
        <f>VLOOKUP($D488,'R_E_P allocation'!$A$3:$T$984,'R_E_P allocation'!P$984,0)</f>
        <v>1410583.8050395949</v>
      </c>
      <c r="T488" s="166">
        <f>VLOOKUP($D488,'R_E_P allocation'!$A$3:$T$984,'R_E_P allocation'!Q$984,0)</f>
        <v>2269200.0341941309</v>
      </c>
      <c r="U488" s="166">
        <f>VLOOKUP($D488,'R_E_P allocation'!$A$3:$T$984,'R_E_P allocation'!R$984,0)</f>
        <v>2800724.3665278913</v>
      </c>
      <c r="V488" s="166">
        <f>VLOOKUP($D488,'R_E_P allocation'!$A$3:$T$984,'R_E_P allocation'!S$984,0)</f>
        <v>-286205.40971817868</v>
      </c>
      <c r="W488" s="166">
        <f>VLOOKUP($D488,'R_E_P allocation'!$A$3:$T$984,'R_E_P allocation'!T$984,0)</f>
        <v>2187427.0599889373</v>
      </c>
      <c r="X488" s="163">
        <v>110570</v>
      </c>
      <c r="Y488" s="162" t="s">
        <v>142</v>
      </c>
      <c r="Z488" s="162" t="s">
        <v>170</v>
      </c>
      <c r="AA488" s="162" t="s">
        <v>681</v>
      </c>
    </row>
    <row r="489" spans="1:27" ht="16.5" thickTop="1" thickBot="1">
      <c r="A489" s="161">
        <v>488</v>
      </c>
      <c r="B489" s="162" t="s">
        <v>7</v>
      </c>
      <c r="C489" s="163">
        <v>11</v>
      </c>
      <c r="D489" s="162" t="s">
        <v>691</v>
      </c>
      <c r="E489" s="162" t="str">
        <f>VLOOKUP(Table12[[#This Row],[BRANCH NAME]],'Branch Address-2'!$B$2:$D$981,2,0)</f>
        <v>Andharmanik, Horirampur, Manikganj 1830</v>
      </c>
      <c r="F489" s="162" t="str">
        <f>VLOOKUP(Table12[[#This Row],[BRANCH NAME]],'Branch Address-2'!$B$2:$D$981,3,0)</f>
        <v>23.799847748570645, 90.19118000852485</v>
      </c>
      <c r="G489" s="164">
        <f>VLOOKUP(FINAL_DATASET!$D489,'R_E_P allocation'!$A$3:$D$983,4,0)</f>
        <v>76624.899999999994</v>
      </c>
      <c r="H489" s="165">
        <f>VLOOKUP(FINAL_DATASET!$D489,'R_E_P allocation'!$A$3:$E$983,5,0)</f>
        <v>2.1025593255346374E-3</v>
      </c>
      <c r="I489" s="166">
        <f>VLOOKUP(FINAL_DATASET!$D489,'R_E_P allocation'!$A$3:$F$983,6,0)</f>
        <v>43574126.012363672</v>
      </c>
      <c r="J489" s="166">
        <f>VLOOKUP(FINAL_DATASET!$D489,'R_E_P allocation'!$A$3:$G$983,7,0)</f>
        <v>36696869.005409822</v>
      </c>
      <c r="K489" s="166">
        <f>VLOOKUP(FINAL_DATASET!$D489,'R_E_P allocation'!$A$3:$T$984,8,0)</f>
        <v>36304505.689640671</v>
      </c>
      <c r="L489" s="166">
        <f>VLOOKUP(FINAL_DATASET!$D489,'R_E_P allocation'!$A$3:$T$984,9,0)</f>
        <v>30299167.162173837</v>
      </c>
      <c r="M489" s="166">
        <f>VLOOKUP($D489,'R_E_P allocation'!$A$3:$T$984,'R_E_P allocation'!J$984,0)</f>
        <v>29350955.815731708</v>
      </c>
      <c r="N489" s="166">
        <f>VLOOKUP($D489,'R_E_P allocation'!$A$3:$T$984,'R_E_P allocation'!K$984,0)</f>
        <v>34228249.810362212</v>
      </c>
      <c r="O489" s="166">
        <f>VLOOKUP($D489,'R_E_P allocation'!$A$3:$T$984,'R_E_P allocation'!L$984,0)</f>
        <v>30146581.428263612</v>
      </c>
      <c r="P489" s="166">
        <f>VLOOKUP($D489,'R_E_P allocation'!$A$3:$T$984,'R_E_P allocation'!M$984,0)</f>
        <v>32773235.847718254</v>
      </c>
      <c r="Q489" s="166">
        <f>VLOOKUP($D489,'R_E_P allocation'!$A$3:$T$984,'R_E_P allocation'!N$984,0)</f>
        <v>26691604.453296307</v>
      </c>
      <c r="R489" s="166">
        <f>VLOOKUP($D489,'R_E_P allocation'!$A$3:$T$984,'R_E_P allocation'!O$984,0)</f>
        <v>24446414.368617237</v>
      </c>
      <c r="S489" s="166">
        <f>VLOOKUP($D489,'R_E_P allocation'!$A$3:$T$984,'R_E_P allocation'!P$984,0)</f>
        <v>376014.84427877609</v>
      </c>
      <c r="T489" s="166">
        <f>VLOOKUP($D489,'R_E_P allocation'!$A$3:$T$984,'R_E_P allocation'!Q$984,0)</f>
        <v>604893.44514411793</v>
      </c>
      <c r="U489" s="166">
        <f>VLOOKUP($D489,'R_E_P allocation'!$A$3:$T$984,'R_E_P allocation'!R$984,0)</f>
        <v>746580.1980607583</v>
      </c>
      <c r="V489" s="166">
        <f>VLOOKUP($D489,'R_E_P allocation'!$A$3:$T$984,'R_E_P allocation'!S$984,0)</f>
        <v>-76292.866955113976</v>
      </c>
      <c r="W489" s="166">
        <f>VLOOKUP($D489,'R_E_P allocation'!$A$3:$T$984,'R_E_P allocation'!T$984,0)</f>
        <v>583095.48315694265</v>
      </c>
      <c r="X489" s="163">
        <v>110571</v>
      </c>
      <c r="Y489" s="162" t="s">
        <v>142</v>
      </c>
      <c r="Z489" s="162" t="s">
        <v>170</v>
      </c>
      <c r="AA489" s="162" t="s">
        <v>688</v>
      </c>
    </row>
    <row r="490" spans="1:27" ht="16.5" thickTop="1" thickBot="1">
      <c r="A490" s="161">
        <v>489</v>
      </c>
      <c r="B490" s="162" t="s">
        <v>7</v>
      </c>
      <c r="C490" s="163">
        <v>11</v>
      </c>
      <c r="D490" s="162" t="s">
        <v>692</v>
      </c>
      <c r="E490" s="162" t="str">
        <f>VLOOKUP(Table12[[#This Row],[BRANCH NAME]],'Branch Address-2'!$B$2:$D$981,2,0)</f>
        <v>22, Shahid Sarani, Manikganj</v>
      </c>
      <c r="F490" s="162" t="str">
        <f>VLOOKUP(Table12[[#This Row],[BRANCH NAME]],'Branch Address-2'!$B$2:$D$981,3,0)</f>
        <v>23.903408051487766, 89.99617044654694</v>
      </c>
      <c r="G490" s="164">
        <f>VLOOKUP(FINAL_DATASET!$D490,'R_E_P allocation'!$A$3:$D$983,4,0)</f>
        <v>72761.2</v>
      </c>
      <c r="H490" s="165">
        <f>VLOOKUP(FINAL_DATASET!$D490,'R_E_P allocation'!$A$3:$E$983,5,0)</f>
        <v>1.9965408058880449E-3</v>
      </c>
      <c r="I490" s="166">
        <f>VLOOKUP(FINAL_DATASET!$D490,'R_E_P allocation'!$A$3:$F$983,6,0)</f>
        <v>41376963.592915557</v>
      </c>
      <c r="J490" s="166">
        <f>VLOOKUP(FINAL_DATASET!$D490,'R_E_P allocation'!$A$3:$G$983,7,0)</f>
        <v>34846482.345509425</v>
      </c>
      <c r="K490" s="166">
        <f>VLOOKUP(FINAL_DATASET!$D490,'R_E_P allocation'!$A$3:$T$984,8,0)</f>
        <v>34473903.383692279</v>
      </c>
      <c r="L490" s="166">
        <f>VLOOKUP(FINAL_DATASET!$D490,'R_E_P allocation'!$A$3:$T$984,9,0)</f>
        <v>28771375.384768698</v>
      </c>
      <c r="M490" s="166">
        <f>VLOOKUP($D490,'R_E_P allocation'!$A$3:$T$984,'R_E_P allocation'!J$984,0)</f>
        <v>27870976.227043923</v>
      </c>
      <c r="N490" s="166">
        <f>VLOOKUP($D490,'R_E_P allocation'!$A$3:$T$984,'R_E_P allocation'!K$984,0)</f>
        <v>32502339.710743204</v>
      </c>
      <c r="O490" s="166">
        <f>VLOOKUP($D490,'R_E_P allocation'!$A$3:$T$984,'R_E_P allocation'!L$984,0)</f>
        <v>28626483.56628425</v>
      </c>
      <c r="P490" s="166">
        <f>VLOOKUP($D490,'R_E_P allocation'!$A$3:$T$984,'R_E_P allocation'!M$984,0)</f>
        <v>31120692.727337942</v>
      </c>
      <c r="Q490" s="166">
        <f>VLOOKUP($D490,'R_E_P allocation'!$A$3:$T$984,'R_E_P allocation'!N$984,0)</f>
        <v>25345718.81917214</v>
      </c>
      <c r="R490" s="166">
        <f>VLOOKUP($D490,'R_E_P allocation'!$A$3:$T$984,'R_E_P allocation'!O$984,0)</f>
        <v>23213739.204329565</v>
      </c>
      <c r="S490" s="166">
        <f>VLOOKUP($D490,'R_E_P allocation'!$A$3:$T$984,'R_E_P allocation'!P$984,0)</f>
        <v>357054.83840810077</v>
      </c>
      <c r="T490" s="166">
        <f>VLOOKUP($D490,'R_E_P allocation'!$A$3:$T$984,'R_E_P allocation'!Q$984,0)</f>
        <v>574392.56613477075</v>
      </c>
      <c r="U490" s="166">
        <f>VLOOKUP($D490,'R_E_P allocation'!$A$3:$T$984,'R_E_P allocation'!R$984,0)</f>
        <v>708934.96901318559</v>
      </c>
      <c r="V490" s="166">
        <f>VLOOKUP($D490,'R_E_P allocation'!$A$3:$T$984,'R_E_P allocation'!S$984,0)</f>
        <v>-72445.909242223337</v>
      </c>
      <c r="W490" s="166">
        <f>VLOOKUP($D490,'R_E_P allocation'!$A$3:$T$984,'R_E_P allocation'!T$984,0)</f>
        <v>553693.73492270696</v>
      </c>
      <c r="X490" s="163">
        <v>110572</v>
      </c>
      <c r="Y490" s="162" t="s">
        <v>142</v>
      </c>
      <c r="Z490" s="162" t="s">
        <v>170</v>
      </c>
      <c r="AA490" s="162" t="s">
        <v>171</v>
      </c>
    </row>
    <row r="491" spans="1:27" ht="16.5" thickTop="1" thickBot="1">
      <c r="A491" s="161">
        <v>490</v>
      </c>
      <c r="B491" s="162" t="s">
        <v>7</v>
      </c>
      <c r="C491" s="163">
        <v>11</v>
      </c>
      <c r="D491" s="162" t="s">
        <v>693</v>
      </c>
      <c r="E491" s="162" t="str">
        <f>VLOOKUP(Table12[[#This Row],[BRANCH NAME]],'Branch Address-2'!$B$2:$D$981,2,0)</f>
        <v>Baligaon Bazar Branch, Arial Baligaon Union , P.O.# Baligaon. Baligao.. P.C. 1522, Tongibari, Munshiganj.</v>
      </c>
      <c r="F491" s="162" t="str">
        <f>VLOOKUP(Table12[[#This Row],[BRANCH NAME]],'Branch Address-2'!$B$2:$D$981,3,0)</f>
        <v>23.49678759899719, 90.41211066788415</v>
      </c>
      <c r="G491" s="164">
        <f>VLOOKUP(FINAL_DATASET!$D491,'R_E_P allocation'!$A$3:$D$983,4,0)</f>
        <v>69010.55</v>
      </c>
      <c r="H491" s="165">
        <f>VLOOKUP(FINAL_DATASET!$D491,'R_E_P allocation'!$A$3:$E$983,5,0)</f>
        <v>1.8936243370337106E-3</v>
      </c>
      <c r="I491" s="166">
        <f>VLOOKUP(FINAL_DATASET!$D491,'R_E_P allocation'!$A$3:$F$983,6,0)</f>
        <v>39244089.08700075</v>
      </c>
      <c r="J491" s="166">
        <f>VLOOKUP(FINAL_DATASET!$D491,'R_E_P allocation'!$A$3:$G$983,7,0)</f>
        <v>33050237.107536647</v>
      </c>
      <c r="K491" s="166">
        <f>VLOOKUP(FINAL_DATASET!$D491,'R_E_P allocation'!$A$3:$T$984,8,0)</f>
        <v>32696863.619009383</v>
      </c>
      <c r="L491" s="166">
        <f>VLOOKUP(FINAL_DATASET!$D491,'R_E_P allocation'!$A$3:$T$984,9,0)</f>
        <v>27288286.058494769</v>
      </c>
      <c r="M491" s="166">
        <f>VLOOKUP($D491,'R_E_P allocation'!$A$3:$T$984,'R_E_P allocation'!J$984,0)</f>
        <v>26434300.127887201</v>
      </c>
      <c r="N491" s="166">
        <f>VLOOKUP($D491,'R_E_P allocation'!$A$3:$T$984,'R_E_P allocation'!K$984,0)</f>
        <v>30826928.908885911</v>
      </c>
      <c r="O491" s="166">
        <f>VLOOKUP($D491,'R_E_P allocation'!$A$3:$T$984,'R_E_P allocation'!L$984,0)</f>
        <v>27150863.035178609</v>
      </c>
      <c r="P491" s="166">
        <f>VLOOKUP($D491,'R_E_P allocation'!$A$3:$T$984,'R_E_P allocation'!M$984,0)</f>
        <v>29516502.222263947</v>
      </c>
      <c r="Q491" s="166">
        <f>VLOOKUP($D491,'R_E_P allocation'!$A$3:$T$984,'R_E_P allocation'!N$984,0)</f>
        <v>24039213.150091257</v>
      </c>
      <c r="R491" s="166">
        <f>VLOOKUP($D491,'R_E_P allocation'!$A$3:$T$984,'R_E_P allocation'!O$984,0)</f>
        <v>22017131.521296319</v>
      </c>
      <c r="S491" s="166">
        <f>VLOOKUP($D491,'R_E_P allocation'!$A$3:$T$984,'R_E_P allocation'!P$984,0)</f>
        <v>338649.59317196748</v>
      </c>
      <c r="T491" s="166">
        <f>VLOOKUP($D491,'R_E_P allocation'!$A$3:$T$984,'R_E_P allocation'!Q$984,0)</f>
        <v>544784.12814620847</v>
      </c>
      <c r="U491" s="166">
        <f>VLOOKUP($D491,'R_E_P allocation'!$A$3:$T$984,'R_E_P allocation'!R$984,0)</f>
        <v>672391.22122550057</v>
      </c>
      <c r="V491" s="166">
        <f>VLOOKUP($D491,'R_E_P allocation'!$A$3:$T$984,'R_E_P allocation'!S$984,0)</f>
        <v>-68711.511658080359</v>
      </c>
      <c r="W491" s="166">
        <f>VLOOKUP($D491,'R_E_P allocation'!$A$3:$T$984,'R_E_P allocation'!T$984,0)</f>
        <v>525152.26767247135</v>
      </c>
      <c r="X491" s="163">
        <v>110576</v>
      </c>
      <c r="Y491" s="162" t="s">
        <v>142</v>
      </c>
      <c r="Z491" s="162" t="s">
        <v>684</v>
      </c>
      <c r="AA491" s="162" t="s">
        <v>694</v>
      </c>
    </row>
    <row r="492" spans="1:27" ht="16.5" thickTop="1" thickBot="1">
      <c r="A492" s="161">
        <v>491</v>
      </c>
      <c r="B492" s="162" t="s">
        <v>7</v>
      </c>
      <c r="C492" s="163">
        <v>11</v>
      </c>
      <c r="D492" s="162" t="s">
        <v>695</v>
      </c>
      <c r="E492" s="162" t="str">
        <f>VLOOKUP(Table12[[#This Row],[BRANCH NAME]],'Branch Address-2'!$B$2:$D$981,2,0)</f>
        <v>Dighirpar Bazar, Tangibari, Munshiganj 1525</v>
      </c>
      <c r="F492" s="162" t="str">
        <f>VLOOKUP(Table12[[#This Row],[BRANCH NAME]],'Branch Address-2'!$B$2:$D$981,3,0)</f>
        <v>23.17273371991377, 89.8103100629874</v>
      </c>
      <c r="G492" s="164">
        <f>VLOOKUP(FINAL_DATASET!$D492,'R_E_P allocation'!$A$3:$D$983,4,0)</f>
        <v>65067.09</v>
      </c>
      <c r="H492" s="165">
        <f>VLOOKUP(FINAL_DATASET!$D492,'R_E_P allocation'!$A$3:$E$983,5,0)</f>
        <v>1.7854172320603556E-3</v>
      </c>
      <c r="I492" s="166">
        <f>VLOOKUP(FINAL_DATASET!$D492,'R_E_P allocation'!$A$3:$F$983,6,0)</f>
        <v>37001569.710600704</v>
      </c>
      <c r="J492" s="166">
        <f>VLOOKUP(FINAL_DATASET!$D492,'R_E_P allocation'!$A$3:$G$983,7,0)</f>
        <v>31161652.129963122</v>
      </c>
      <c r="K492" s="166">
        <f>VLOOKUP(FINAL_DATASET!$D492,'R_E_P allocation'!$A$3:$T$984,8,0)</f>
        <v>30828471.412208844</v>
      </c>
      <c r="L492" s="166">
        <f>VLOOKUP(FINAL_DATASET!$D492,'R_E_P allocation'!$A$3:$T$984,9,0)</f>
        <v>25728955.426580779</v>
      </c>
      <c r="M492" s="166">
        <f>VLOOKUP($D492,'R_E_P allocation'!$A$3:$T$984,'R_E_P allocation'!J$984,0)</f>
        <v>24923768.692007929</v>
      </c>
      <c r="N492" s="166">
        <f>VLOOKUP($D492,'R_E_P allocation'!$A$3:$T$984,'R_E_P allocation'!K$984,0)</f>
        <v>29065390.114092428</v>
      </c>
      <c r="O492" s="166">
        <f>VLOOKUP($D492,'R_E_P allocation'!$A$3:$T$984,'R_E_P allocation'!L$984,0)</f>
        <v>25599385.147454116</v>
      </c>
      <c r="P492" s="166">
        <f>VLOOKUP($D492,'R_E_P allocation'!$A$3:$T$984,'R_E_P allocation'!M$984,0)</f>
        <v>27829844.952420294</v>
      </c>
      <c r="Q492" s="166">
        <f>VLOOKUP($D492,'R_E_P allocation'!$A$3:$T$984,'R_E_P allocation'!N$984,0)</f>
        <v>22665543.8272289</v>
      </c>
      <c r="R492" s="166">
        <f>VLOOKUP($D492,'R_E_P allocation'!$A$3:$T$984,'R_E_P allocation'!O$984,0)</f>
        <v>20759009.720079385</v>
      </c>
      <c r="S492" s="166">
        <f>VLOOKUP($D492,'R_E_P allocation'!$A$3:$T$984,'R_E_P allocation'!P$984,0)</f>
        <v>319298.18784785504</v>
      </c>
      <c r="T492" s="166">
        <f>VLOOKUP($D492,'R_E_P allocation'!$A$3:$T$984,'R_E_P allocation'!Q$984,0)</f>
        <v>513653.60653785372</v>
      </c>
      <c r="U492" s="166">
        <f>VLOOKUP($D492,'R_E_P allocation'!$A$3:$T$984,'R_E_P allocation'!R$984,0)</f>
        <v>633968.86572690052</v>
      </c>
      <c r="V492" s="166">
        <f>VLOOKUP($D492,'R_E_P allocation'!$A$3:$T$984,'R_E_P allocation'!S$984,0)</f>
        <v>-64785.139563332901</v>
      </c>
      <c r="W492" s="166">
        <f>VLOOKUP($D492,'R_E_P allocation'!$A$3:$T$984,'R_E_P allocation'!T$984,0)</f>
        <v>495143.56666261575</v>
      </c>
      <c r="X492" s="163">
        <v>110577</v>
      </c>
      <c r="Y492" s="162" t="s">
        <v>142</v>
      </c>
      <c r="Z492" s="162" t="s">
        <v>684</v>
      </c>
      <c r="AA492" s="162" t="s">
        <v>694</v>
      </c>
    </row>
    <row r="493" spans="1:27" ht="16.5" thickTop="1" thickBot="1">
      <c r="A493" s="161">
        <v>492</v>
      </c>
      <c r="B493" s="162" t="s">
        <v>7</v>
      </c>
      <c r="C493" s="163">
        <v>11</v>
      </c>
      <c r="D493" s="162" t="s">
        <v>696</v>
      </c>
      <c r="E493" s="162" t="str">
        <f>VLOOKUP(Table12[[#This Row],[BRANCH NAME]],'Branch Address-2'!$B$2:$D$981,2,0)</f>
        <v>Shiddeshwari Bazar, Panchgaon, Tangibari, Munshiganj 1524</v>
      </c>
      <c r="F493" s="162" t="str">
        <f>VLOOKUP(Table12[[#This Row],[BRANCH NAME]],'Branch Address-2'!$B$2:$D$981,3,0)</f>
        <v>23.551247840567928, 90.39953164882614</v>
      </c>
      <c r="G493" s="164">
        <f>VLOOKUP(FINAL_DATASET!$D493,'R_E_P allocation'!$A$3:$D$983,4,0)</f>
        <v>63095.360000000001</v>
      </c>
      <c r="H493" s="165">
        <f>VLOOKUP(FINAL_DATASET!$D493,'R_E_P allocation'!$A$3:$E$983,5,0)</f>
        <v>1.7313136795736783E-3</v>
      </c>
      <c r="I493" s="166">
        <f>VLOOKUP(FINAL_DATASET!$D493,'R_E_P allocation'!$A$3:$F$983,6,0)</f>
        <v>35880310.022400685</v>
      </c>
      <c r="J493" s="166">
        <f>VLOOKUP(FINAL_DATASET!$D493,'R_E_P allocation'!$A$3:$G$983,7,0)</f>
        <v>30217359.641176365</v>
      </c>
      <c r="K493" s="166">
        <f>VLOOKUP(FINAL_DATASET!$D493,'R_E_P allocation'!$A$3:$T$984,8,0)</f>
        <v>29894275.30880858</v>
      </c>
      <c r="L493" s="166">
        <f>VLOOKUP(FINAL_DATASET!$D493,'R_E_P allocation'!$A$3:$T$984,9,0)</f>
        <v>24949290.110623788</v>
      </c>
      <c r="M493" s="166">
        <f>VLOOKUP($D493,'R_E_P allocation'!$A$3:$T$984,'R_E_P allocation'!J$984,0)</f>
        <v>24168502.974068295</v>
      </c>
      <c r="N493" s="166">
        <f>VLOOKUP($D493,'R_E_P allocation'!$A$3:$T$984,'R_E_P allocation'!K$984,0)</f>
        <v>28184620.716695689</v>
      </c>
      <c r="O493" s="166">
        <f>VLOOKUP($D493,'R_E_P allocation'!$A$3:$T$984,'R_E_P allocation'!L$984,0)</f>
        <v>24823646.203591872</v>
      </c>
      <c r="P493" s="166">
        <f>VLOOKUP($D493,'R_E_P allocation'!$A$3:$T$984,'R_E_P allocation'!M$984,0)</f>
        <v>26986516.317498468</v>
      </c>
      <c r="Q493" s="166">
        <f>VLOOKUP($D493,'R_E_P allocation'!$A$3:$T$984,'R_E_P allocation'!N$984,0)</f>
        <v>21978709.165797722</v>
      </c>
      <c r="R493" s="166">
        <f>VLOOKUP($D493,'R_E_P allocation'!$A$3:$T$984,'R_E_P allocation'!O$984,0)</f>
        <v>20129948.819470923</v>
      </c>
      <c r="S493" s="166">
        <f>VLOOKUP($D493,'R_E_P allocation'!$A$3:$T$984,'R_E_P allocation'!P$984,0)</f>
        <v>309622.48518579884</v>
      </c>
      <c r="T493" s="166">
        <f>VLOOKUP($D493,'R_E_P allocation'!$A$3:$T$984,'R_E_P allocation'!Q$984,0)</f>
        <v>498088.34573367634</v>
      </c>
      <c r="U493" s="166">
        <f>VLOOKUP($D493,'R_E_P allocation'!$A$3:$T$984,'R_E_P allocation'!R$984,0)</f>
        <v>614757.68797760061</v>
      </c>
      <c r="V493" s="166">
        <f>VLOOKUP($D493,'R_E_P allocation'!$A$3:$T$984,'R_E_P allocation'!S$984,0)</f>
        <v>-62821.953515959183</v>
      </c>
      <c r="W493" s="166">
        <f>VLOOKUP($D493,'R_E_P allocation'!$A$3:$T$984,'R_E_P allocation'!T$984,0)</f>
        <v>480139.21615768806</v>
      </c>
      <c r="X493" s="163">
        <v>110578</v>
      </c>
      <c r="Y493" s="162" t="s">
        <v>142</v>
      </c>
      <c r="Z493" s="162" t="s">
        <v>684</v>
      </c>
      <c r="AA493" s="162" t="s">
        <v>694</v>
      </c>
    </row>
    <row r="494" spans="1:27" ht="16.5" thickTop="1" thickBot="1">
      <c r="A494" s="161">
        <v>493</v>
      </c>
      <c r="B494" s="162" t="s">
        <v>7</v>
      </c>
      <c r="C494" s="163">
        <v>11</v>
      </c>
      <c r="D494" s="162" t="s">
        <v>697</v>
      </c>
      <c r="E494" s="162" t="str">
        <f>VLOOKUP(Table12[[#This Row],[BRANCH NAME]],'Branch Address-2'!$B$2:$D$981,2,0)</f>
        <v>Srinagar Bazar, Srinagar, Munshiganj 1550</v>
      </c>
      <c r="F494" s="162" t="str">
        <f>VLOOKUP(Table12[[#This Row],[BRANCH NAME]],'Branch Address-2'!$B$2:$D$981,3,0)</f>
        <v>23.552277431529802, 90.544872331457</v>
      </c>
      <c r="G494" s="164">
        <f>VLOOKUP(FINAL_DATASET!$D494,'R_E_P allocation'!$A$3:$D$983,4,0)</f>
        <v>64971.75</v>
      </c>
      <c r="H494" s="165">
        <f>VLOOKUP(FINAL_DATASET!$D494,'R_E_P allocation'!$A$3:$E$983,5,0)</f>
        <v>1.7828011372126435E-3</v>
      </c>
      <c r="I494" s="166">
        <f>VLOOKUP(FINAL_DATASET!$D494,'R_E_P allocation'!$A$3:$F$983,6,0)</f>
        <v>36947352.906741664</v>
      </c>
      <c r="J494" s="166">
        <f>VLOOKUP(FINAL_DATASET!$D494,'R_E_P allocation'!$A$3:$G$983,7,0)</f>
        <v>31115992.305402499</v>
      </c>
      <c r="K494" s="166">
        <f>VLOOKUP(FINAL_DATASET!$D494,'R_E_P allocation'!$A$3:$T$984,8,0)</f>
        <v>30783299.782980617</v>
      </c>
      <c r="L494" s="166">
        <f>VLOOKUP(FINAL_DATASET!$D494,'R_E_P allocation'!$A$3:$T$984,9,0)</f>
        <v>25691255.898134526</v>
      </c>
      <c r="M494" s="166">
        <f>VLOOKUP($D494,'R_E_P allocation'!$A$3:$T$984,'R_E_P allocation'!J$984,0)</f>
        <v>24887248.968948301</v>
      </c>
      <c r="N494" s="166">
        <f>VLOOKUP($D494,'R_E_P allocation'!$A$3:$T$984,'R_E_P allocation'!K$984,0)</f>
        <v>29022801.85183147</v>
      </c>
      <c r="O494" s="166">
        <f>VLOOKUP($D494,'R_E_P allocation'!$A$3:$T$984,'R_E_P allocation'!L$984,0)</f>
        <v>25561875.472748239</v>
      </c>
      <c r="P494" s="166">
        <f>VLOOKUP($D494,'R_E_P allocation'!$A$3:$T$984,'R_E_P allocation'!M$984,0)</f>
        <v>27789067.081183642</v>
      </c>
      <c r="Q494" s="166">
        <f>VLOOKUP($D494,'R_E_P allocation'!$A$3:$T$984,'R_E_P allocation'!N$984,0)</f>
        <v>22632332.983644411</v>
      </c>
      <c r="R494" s="166">
        <f>VLOOKUP($D494,'R_E_P allocation'!$A$3:$T$984,'R_E_P allocation'!O$984,0)</f>
        <v>20728592.438674729</v>
      </c>
      <c r="S494" s="166">
        <f>VLOOKUP($D494,'R_E_P allocation'!$A$3:$T$984,'R_E_P allocation'!P$984,0)</f>
        <v>318830.33398764068</v>
      </c>
      <c r="T494" s="166">
        <f>VLOOKUP($D494,'R_E_P allocation'!$A$3:$T$984,'R_E_P allocation'!Q$984,0)</f>
        <v>512900.97206707415</v>
      </c>
      <c r="U494" s="166">
        <f>VLOOKUP($D494,'R_E_P allocation'!$A$3:$T$984,'R_E_P allocation'!R$984,0)</f>
        <v>633039.93849719968</v>
      </c>
      <c r="V494" s="166">
        <f>VLOOKUP($D494,'R_E_P allocation'!$A$3:$T$984,'R_E_P allocation'!S$984,0)</f>
        <v>-64690.212693144487</v>
      </c>
      <c r="W494" s="166">
        <f>VLOOKUP($D494,'R_E_P allocation'!$A$3:$T$984,'R_E_P allocation'!T$984,0)</f>
        <v>494418.05415474722</v>
      </c>
      <c r="X494" s="163">
        <v>110579</v>
      </c>
      <c r="Y494" s="162" t="s">
        <v>142</v>
      </c>
      <c r="Z494" s="162" t="s">
        <v>684</v>
      </c>
      <c r="AA494" s="162" t="s">
        <v>698</v>
      </c>
    </row>
    <row r="495" spans="1:27" ht="16.5" thickTop="1" thickBot="1">
      <c r="A495" s="161">
        <v>494</v>
      </c>
      <c r="B495" s="162" t="s">
        <v>7</v>
      </c>
      <c r="C495" s="163">
        <v>11</v>
      </c>
      <c r="D495" s="162" t="s">
        <v>699</v>
      </c>
      <c r="E495" s="162" t="str">
        <f>VLOOKUP(Table12[[#This Row],[BRANCH NAME]],'Branch Address-2'!$B$2:$D$981,2,0)</f>
        <v>Kalma Bazar, Lauhajang, Munshiganj 1530</v>
      </c>
      <c r="F495" s="162" t="str">
        <f>VLOOKUP(Table12[[#This Row],[BRANCH NAME]],'Branch Address-2'!$B$2:$D$981,3,0)</f>
        <v>23.653940973597788, 90.50070500974014</v>
      </c>
      <c r="G495" s="164">
        <f>VLOOKUP(FINAL_DATASET!$D495,'R_E_P allocation'!$A$3:$D$983,4,0)</f>
        <v>159242</v>
      </c>
      <c r="H495" s="165">
        <f>VLOOKUP(FINAL_DATASET!$D495,'R_E_P allocation'!$A$3:$E$983,5,0)</f>
        <v>4.3695424348584692E-3</v>
      </c>
      <c r="I495" s="166">
        <f>VLOOKUP(FINAL_DATASET!$D495,'R_E_P allocation'!$A$3:$F$983,6,0)</f>
        <v>90555824.2093734</v>
      </c>
      <c r="J495" s="166">
        <f>VLOOKUP(FINAL_DATASET!$D495,'R_E_P allocation'!$A$3:$G$983,7,0)</f>
        <v>76263496.77662836</v>
      </c>
      <c r="K495" s="166">
        <f>VLOOKUP(FINAL_DATASET!$D495,'R_E_P allocation'!$A$3:$T$984,8,0)</f>
        <v>75448086.653682545</v>
      </c>
      <c r="L495" s="166">
        <f>VLOOKUP(FINAL_DATASET!$D495,'R_E_P allocation'!$A$3:$T$984,9,0)</f>
        <v>62967781.716372699</v>
      </c>
      <c r="M495" s="166">
        <f>VLOOKUP($D495,'R_E_P allocation'!$A$3:$T$984,'R_E_P allocation'!J$984,0)</f>
        <v>60997207.252586931</v>
      </c>
      <c r="N495" s="166">
        <f>VLOOKUP($D495,'R_E_P allocation'!$A$3:$T$984,'R_E_P allocation'!K$984,0)</f>
        <v>71133208.08642751</v>
      </c>
      <c r="O495" s="166">
        <f>VLOOKUP($D495,'R_E_P allocation'!$A$3:$T$984,'R_E_P allocation'!L$984,0)</f>
        <v>62650677.779671542</v>
      </c>
      <c r="P495" s="166">
        <f>VLOOKUP($D495,'R_E_P allocation'!$A$3:$T$984,'R_E_P allocation'!M$984,0)</f>
        <v>68109395.547170043</v>
      </c>
      <c r="Q495" s="166">
        <f>VLOOKUP($D495,'R_E_P allocation'!$A$3:$T$984,'R_E_P allocation'!N$984,0)</f>
        <v>55470538.641509622</v>
      </c>
      <c r="R495" s="166">
        <f>VLOOKUP($D495,'R_E_P allocation'!$A$3:$T$984,'R_E_P allocation'!O$984,0)</f>
        <v>50804580.715764016</v>
      </c>
      <c r="S495" s="166">
        <f>VLOOKUP($D495,'R_E_P allocation'!$A$3:$T$984,'R_E_P allocation'!P$984,0)</f>
        <v>781434.70115642378</v>
      </c>
      <c r="T495" s="166">
        <f>VLOOKUP($D495,'R_E_P allocation'!$A$3:$T$984,'R_E_P allocation'!Q$984,0)</f>
        <v>1257090.6062081598</v>
      </c>
      <c r="U495" s="166">
        <f>VLOOKUP($D495,'R_E_P allocation'!$A$3:$T$984,'R_E_P allocation'!R$984,0)</f>
        <v>1551544.2617163777</v>
      </c>
      <c r="V495" s="166">
        <f>VLOOKUP($D495,'R_E_P allocation'!$A$3:$T$984,'R_E_P allocation'!S$984,0)</f>
        <v>-158551.96835057874</v>
      </c>
      <c r="W495" s="166">
        <f>VLOOKUP($D495,'R_E_P allocation'!$A$3:$T$984,'R_E_P allocation'!T$984,0)</f>
        <v>1211790.0438222804</v>
      </c>
      <c r="X495" s="163">
        <v>110580</v>
      </c>
      <c r="Y495" s="162" t="s">
        <v>142</v>
      </c>
      <c r="Z495" s="162" t="s">
        <v>684</v>
      </c>
      <c r="AA495" s="162" t="s">
        <v>700</v>
      </c>
    </row>
    <row r="496" spans="1:27" ht="16.5" thickTop="1" thickBot="1">
      <c r="A496" s="161">
        <v>495</v>
      </c>
      <c r="B496" s="162" t="s">
        <v>7</v>
      </c>
      <c r="C496" s="163">
        <v>11</v>
      </c>
      <c r="D496" s="162" t="s">
        <v>701</v>
      </c>
      <c r="E496" s="162" t="str">
        <f>VLOOKUP(Table12[[#This Row],[BRANCH NAME]],'Branch Address-2'!$B$2:$D$981,2,0)</f>
        <v>Srinagar Bazar, Srinagar, Munshiganj 1550</v>
      </c>
      <c r="F496" s="162" t="str">
        <f>VLOOKUP(Table12[[#This Row],[BRANCH NAME]],'Branch Address-2'!$B$2:$D$981,3,0)</f>
        <v>23.665700105160663, 90.73677059747054</v>
      </c>
      <c r="G496" s="164">
        <f>VLOOKUP(FINAL_DATASET!$D496,'R_E_P allocation'!$A$3:$D$983,4,0)</f>
        <v>62372.88</v>
      </c>
      <c r="H496" s="165">
        <f>VLOOKUP(FINAL_DATASET!$D496,'R_E_P allocation'!$A$3:$E$983,5,0)</f>
        <v>1.7114890917241377E-3</v>
      </c>
      <c r="I496" s="166">
        <f>VLOOKUP(FINAL_DATASET!$D496,'R_E_P allocation'!$A$3:$F$983,6,0)</f>
        <v>35469458.790472001</v>
      </c>
      <c r="J496" s="166">
        <f>VLOOKUP(FINAL_DATASET!$D496,'R_E_P allocation'!$A$3:$G$983,7,0)</f>
        <v>29871352.613186397</v>
      </c>
      <c r="K496" s="166">
        <f>VLOOKUP(FINAL_DATASET!$D496,'R_E_P allocation'!$A$3:$T$984,8,0)</f>
        <v>29551967.791661389</v>
      </c>
      <c r="L496" s="166">
        <f>VLOOKUP(FINAL_DATASET!$D496,'R_E_P allocation'!$A$3:$T$984,9,0)</f>
        <v>24663605.662209146</v>
      </c>
      <c r="M496" s="166">
        <f>VLOOKUP($D496,'R_E_P allocation'!$A$3:$T$984,'R_E_P allocation'!J$984,0)</f>
        <v>23891759.010190368</v>
      </c>
      <c r="N496" s="166">
        <f>VLOOKUP($D496,'R_E_P allocation'!$A$3:$T$984,'R_E_P allocation'!K$984,0)</f>
        <v>27861889.777758211</v>
      </c>
      <c r="O496" s="166">
        <f>VLOOKUP($D496,'R_E_P allocation'!$A$3:$T$984,'R_E_P allocation'!L$984,0)</f>
        <v>24539400.453838307</v>
      </c>
      <c r="P496" s="166">
        <f>VLOOKUP($D496,'R_E_P allocation'!$A$3:$T$984,'R_E_P allocation'!M$984,0)</f>
        <v>26677504.397936296</v>
      </c>
      <c r="Q496" s="166">
        <f>VLOOKUP($D496,'R_E_P allocation'!$A$3:$T$984,'R_E_P allocation'!N$984,0)</f>
        <v>21727039.664298631</v>
      </c>
      <c r="R496" s="166">
        <f>VLOOKUP($D496,'R_E_P allocation'!$A$3:$T$984,'R_E_P allocation'!O$984,0)</f>
        <v>19899448.741127737</v>
      </c>
      <c r="S496" s="166">
        <f>VLOOKUP($D496,'R_E_P allocation'!$A$3:$T$984,'R_E_P allocation'!P$984,0)</f>
        <v>306077.12062813505</v>
      </c>
      <c r="T496" s="166">
        <f>VLOOKUP($D496,'R_E_P allocation'!$A$3:$T$984,'R_E_P allocation'!Q$984,0)</f>
        <v>492384.93318439118</v>
      </c>
      <c r="U496" s="166">
        <f>VLOOKUP($D496,'R_E_P allocation'!$A$3:$T$984,'R_E_P allocation'!R$984,0)</f>
        <v>607718.34095731168</v>
      </c>
      <c r="V496" s="166">
        <f>VLOOKUP($D496,'R_E_P allocation'!$A$3:$T$984,'R_E_P allocation'!S$984,0)</f>
        <v>-62102.604185418706</v>
      </c>
      <c r="W496" s="166">
        <f>VLOOKUP($D496,'R_E_P allocation'!$A$3:$T$984,'R_E_P allocation'!T$984,0)</f>
        <v>474641.3319885573</v>
      </c>
      <c r="X496" s="163">
        <v>110581</v>
      </c>
      <c r="Y496" s="162" t="s">
        <v>142</v>
      </c>
      <c r="Z496" s="162" t="s">
        <v>684</v>
      </c>
      <c r="AA496" s="162" t="s">
        <v>698</v>
      </c>
    </row>
    <row r="497" spans="1:27" ht="16.5" thickTop="1" thickBot="1">
      <c r="A497" s="161">
        <v>496</v>
      </c>
      <c r="B497" s="162" t="s">
        <v>7</v>
      </c>
      <c r="C497" s="163">
        <v>11</v>
      </c>
      <c r="D497" s="162" t="s">
        <v>702</v>
      </c>
      <c r="E497" s="162" t="str">
        <f>VLOOKUP(Table12[[#This Row],[BRANCH NAME]],'Branch Address-2'!$B$2:$D$981,2,0)</f>
        <v>Mirkadim, Munshiganj 1502</v>
      </c>
      <c r="F497" s="162" t="str">
        <f>VLOOKUP(Table12[[#This Row],[BRANCH NAME]],'Branch Address-2'!$B$2:$D$981,3,0)</f>
        <v>23.551723712672363, 90.55150786731507</v>
      </c>
      <c r="G497" s="164">
        <f>VLOOKUP(FINAL_DATASET!$D497,'R_E_P allocation'!$A$3:$D$983,4,0)</f>
        <v>76652.600000000006</v>
      </c>
      <c r="H497" s="165">
        <f>VLOOKUP(FINAL_DATASET!$D497,'R_E_P allocation'!$A$3:$E$983,5,0)</f>
        <v>2.1033194034377383E-3</v>
      </c>
      <c r="I497" s="166">
        <f>VLOOKUP(FINAL_DATASET!$D497,'R_E_P allocation'!$A$3:$F$983,6,0)</f>
        <v>43589878.115016237</v>
      </c>
      <c r="J497" s="166">
        <f>VLOOKUP(FINAL_DATASET!$D497,'R_E_P allocation'!$A$3:$G$983,7,0)</f>
        <v>36710134.970800318</v>
      </c>
      <c r="K497" s="166">
        <f>VLOOKUP(FINAL_DATASET!$D497,'R_E_P allocation'!$A$3:$T$984,8,0)</f>
        <v>36317629.815187365</v>
      </c>
      <c r="L497" s="166">
        <f>VLOOKUP(FINAL_DATASET!$D497,'R_E_P allocation'!$A$3:$T$984,9,0)</f>
        <v>30310120.350111339</v>
      </c>
      <c r="M497" s="166">
        <f>VLOOKUP($D497,'R_E_P allocation'!$A$3:$T$984,'R_E_P allocation'!J$984,0)</f>
        <v>29361566.224046703</v>
      </c>
      <c r="N497" s="166">
        <f>VLOOKUP($D497,'R_E_P allocation'!$A$3:$T$984,'R_E_P allocation'!K$984,0)</f>
        <v>34240623.366735496</v>
      </c>
      <c r="O497" s="166">
        <f>VLOOKUP($D497,'R_E_P allocation'!$A$3:$T$984,'R_E_P allocation'!L$984,0)</f>
        <v>30157479.456261858</v>
      </c>
      <c r="P497" s="166">
        <f>VLOOKUP($D497,'R_E_P allocation'!$A$3:$T$984,'R_E_P allocation'!M$984,0)</f>
        <v>32785083.414670795</v>
      </c>
      <c r="Q497" s="166">
        <f>VLOOKUP($D497,'R_E_P allocation'!$A$3:$T$984,'R_E_P allocation'!N$984,0)</f>
        <v>26701253.502670027</v>
      </c>
      <c r="R497" s="166">
        <f>VLOOKUP($D497,'R_E_P allocation'!$A$3:$T$984,'R_E_P allocation'!O$984,0)</f>
        <v>24455251.778884798</v>
      </c>
      <c r="S497" s="166">
        <f>VLOOKUP($D497,'R_E_P allocation'!$A$3:$T$984,'R_E_P allocation'!P$984,0)</f>
        <v>376150.7741290796</v>
      </c>
      <c r="T497" s="166">
        <f>VLOOKUP($D497,'R_E_P allocation'!$A$3:$T$984,'R_E_P allocation'!Q$984,0)</f>
        <v>605112.11490330193</v>
      </c>
      <c r="U497" s="166">
        <f>VLOOKUP($D497,'R_E_P allocation'!$A$3:$T$984,'R_E_P allocation'!R$984,0)</f>
        <v>746850.08776353486</v>
      </c>
      <c r="V497" s="166">
        <f>VLOOKUP($D497,'R_E_P allocation'!$A$3:$T$984,'R_E_P allocation'!S$984,0)</f>
        <v>-76320.446924740783</v>
      </c>
      <c r="W497" s="166">
        <f>VLOOKUP($D497,'R_E_P allocation'!$A$3:$T$984,'R_E_P allocation'!T$984,0)</f>
        <v>583306.27292480459</v>
      </c>
      <c r="X497" s="163">
        <v>110582</v>
      </c>
      <c r="Y497" s="162" t="s">
        <v>142</v>
      </c>
      <c r="Z497" s="162" t="s">
        <v>684</v>
      </c>
      <c r="AA497" s="162" t="s">
        <v>703</v>
      </c>
    </row>
    <row r="498" spans="1:27" ht="16.5" thickTop="1" thickBot="1">
      <c r="A498" s="161">
        <v>497</v>
      </c>
      <c r="B498" s="162" t="s">
        <v>7</v>
      </c>
      <c r="C498" s="163">
        <v>11</v>
      </c>
      <c r="D498" s="162" t="s">
        <v>704</v>
      </c>
      <c r="E498" s="162" t="str">
        <f>VLOOKUP(Table12[[#This Row],[BRANCH NAME]],'Branch Address-2'!$B$2:$D$981,2,0)</f>
        <v>Mukterpur, Panchasar, Munshiganj 1500</v>
      </c>
      <c r="F498" s="162" t="str">
        <f>VLOOKUP(Table12[[#This Row],[BRANCH NAME]],'Branch Address-2'!$B$2:$D$981,3,0)</f>
        <v>23.558720517967846, 90.50986744613067</v>
      </c>
      <c r="G498" s="164">
        <f>VLOOKUP(FINAL_DATASET!$D498,'R_E_P allocation'!$A$3:$D$983,4,0)</f>
        <v>88150.49</v>
      </c>
      <c r="H498" s="165">
        <f>VLOOKUP(FINAL_DATASET!$D498,'R_E_P allocation'!$A$3:$E$983,5,0)</f>
        <v>2.4188173139533991E-3</v>
      </c>
      <c r="I498" s="166">
        <f>VLOOKUP(FINAL_DATASET!$D498,'R_E_P allocation'!$A$3:$F$983,6,0)</f>
        <v>50128359.83226867</v>
      </c>
      <c r="J498" s="166">
        <f>VLOOKUP(FINAL_DATASET!$D498,'R_E_P allocation'!$A$3:$G$983,7,0)</f>
        <v>42216655.216420367</v>
      </c>
      <c r="K498" s="166">
        <f>VLOOKUP(FINAL_DATASET!$D498,'R_E_P allocation'!$A$3:$T$984,8,0)</f>
        <v>41765274.287465475</v>
      </c>
      <c r="L498" s="166">
        <f>VLOOKUP(FINAL_DATASET!$D498,'R_E_P allocation'!$A$3:$T$984,9,0)</f>
        <v>34856638.402628042</v>
      </c>
      <c r="M498" s="166">
        <f>VLOOKUP($D498,'R_E_P allocation'!$A$3:$T$984,'R_E_P allocation'!J$984,0)</f>
        <v>33765801.157653712</v>
      </c>
      <c r="N498" s="166">
        <f>VLOOKUP($D498,'R_E_P allocation'!$A$3:$T$984,'R_E_P allocation'!K$984,0)</f>
        <v>39376716.871745817</v>
      </c>
      <c r="O498" s="166">
        <f>VLOOKUP($D498,'R_E_P allocation'!$A$3:$T$984,'R_E_P allocation'!L$984,0)</f>
        <v>34681101.374701142</v>
      </c>
      <c r="P498" s="166">
        <f>VLOOKUP($D498,'R_E_P allocation'!$A$3:$T$984,'R_E_P allocation'!M$984,0)</f>
        <v>37702845.926871412</v>
      </c>
      <c r="Q498" s="166">
        <f>VLOOKUP($D498,'R_E_P allocation'!$A$3:$T$984,'R_E_P allocation'!N$984,0)</f>
        <v>30706441.528070536</v>
      </c>
      <c r="R498" s="166">
        <f>VLOOKUP($D498,'R_E_P allocation'!$A$3:$T$984,'R_E_P allocation'!O$984,0)</f>
        <v>28123539.545717519</v>
      </c>
      <c r="S498" s="166">
        <f>VLOOKUP($D498,'R_E_P allocation'!$A$3:$T$984,'R_E_P allocation'!P$984,0)</f>
        <v>432573.39024844154</v>
      </c>
      <c r="T498" s="166">
        <f>VLOOKUP($D498,'R_E_P allocation'!$A$3:$T$984,'R_E_P allocation'!Q$984,0)</f>
        <v>695878.93213879724</v>
      </c>
      <c r="U498" s="166">
        <f>VLOOKUP($D498,'R_E_P allocation'!$A$3:$T$984,'R_E_P allocation'!R$984,0)</f>
        <v>858877.60092806502</v>
      </c>
      <c r="V498" s="166">
        <f>VLOOKUP($D498,'R_E_P allocation'!$A$3:$T$984,'R_E_P allocation'!S$984,0)</f>
        <v>-87768.5139634519</v>
      </c>
      <c r="W498" s="166">
        <f>VLOOKUP($D498,'R_E_P allocation'!$A$3:$T$984,'R_E_P allocation'!T$984,0)</f>
        <v>670802.21386352531</v>
      </c>
      <c r="X498" s="163">
        <v>110583</v>
      </c>
      <c r="Y498" s="162" t="s">
        <v>142</v>
      </c>
      <c r="Z498" s="162" t="s">
        <v>684</v>
      </c>
      <c r="AA498" s="162" t="s">
        <v>703</v>
      </c>
    </row>
    <row r="499" spans="1:27" ht="16.5" thickTop="1" thickBot="1">
      <c r="A499" s="161">
        <v>498</v>
      </c>
      <c r="B499" s="162" t="s">
        <v>7</v>
      </c>
      <c r="C499" s="163">
        <v>11</v>
      </c>
      <c r="D499" s="162" t="s">
        <v>705</v>
      </c>
      <c r="E499" s="162" t="str">
        <f>VLOOKUP(Table12[[#This Row],[BRANCH NAME]],'Branch Address-2'!$B$2:$D$981,2,0)</f>
        <v>Sadar Road, Munshiganj 1500</v>
      </c>
      <c r="F499" s="162" t="str">
        <f>VLOOKUP(Table12[[#This Row],[BRANCH NAME]],'Branch Address-2'!$B$2:$D$981,3,0)</f>
        <v>23.553691018199373, 90.49510143704667</v>
      </c>
      <c r="G499" s="164">
        <f>VLOOKUP(FINAL_DATASET!$D499,'R_E_P allocation'!$A$3:$D$983,4,0)</f>
        <v>107313.64</v>
      </c>
      <c r="H499" s="165">
        <f>VLOOKUP(FINAL_DATASET!$D499,'R_E_P allocation'!$A$3:$E$983,5,0)</f>
        <v>2.9446471648128334E-3</v>
      </c>
      <c r="I499" s="166">
        <f>VLOOKUP(FINAL_DATASET!$D499,'R_E_P allocation'!$A$3:$F$983,6,0)</f>
        <v>61025829.361022726</v>
      </c>
      <c r="J499" s="166">
        <f>VLOOKUP(FINAL_DATASET!$D499,'R_E_P allocation'!$A$3:$G$983,7,0)</f>
        <v>51394188.959120438</v>
      </c>
      <c r="K499" s="166">
        <f>VLOOKUP(FINAL_DATASET!$D499,'R_E_P allocation'!$A$3:$T$984,8,0)</f>
        <v>50844681.741262309</v>
      </c>
      <c r="L499" s="166">
        <f>VLOOKUP(FINAL_DATASET!$D499,'R_E_P allocation'!$A$3:$T$984,9,0)</f>
        <v>42434168.490155876</v>
      </c>
      <c r="M499" s="166">
        <f>VLOOKUP($D499,'R_E_P allocation'!$A$3:$T$984,'R_E_P allocation'!J$984,0)</f>
        <v>41106192.713665389</v>
      </c>
      <c r="N499" s="166">
        <f>VLOOKUP($D499,'R_E_P allocation'!$A$3:$T$984,'R_E_P allocation'!K$984,0)</f>
        <v>47936872.713429689</v>
      </c>
      <c r="O499" s="166">
        <f>VLOOKUP($D499,'R_E_P allocation'!$A$3:$T$984,'R_E_P allocation'!L$984,0)</f>
        <v>42220471.238766603</v>
      </c>
      <c r="P499" s="166">
        <f>VLOOKUP($D499,'R_E_P allocation'!$A$3:$T$984,'R_E_P allocation'!M$984,0)</f>
        <v>45899116.78053911</v>
      </c>
      <c r="Q499" s="166">
        <f>VLOOKUP($D499,'R_E_P allocation'!$A$3:$T$984,'R_E_P allocation'!N$984,0)</f>
        <v>37381754.903738037</v>
      </c>
      <c r="R499" s="166">
        <f>VLOOKUP($D499,'R_E_P allocation'!$A$3:$T$984,'R_E_P allocation'!O$984,0)</f>
        <v>34237352.490438715</v>
      </c>
      <c r="S499" s="166">
        <f>VLOOKUP($D499,'R_E_P allocation'!$A$3:$T$984,'R_E_P allocation'!P$984,0)</f>
        <v>526611.0837807114</v>
      </c>
      <c r="T499" s="166">
        <f>VLOOKUP($D499,'R_E_P allocation'!$A$3:$T$984,'R_E_P allocation'!Q$984,0)</f>
        <v>847156.96086462261</v>
      </c>
      <c r="U499" s="166">
        <f>VLOOKUP($D499,'R_E_P allocation'!$A$3:$T$984,'R_E_P allocation'!R$984,0)</f>
        <v>1045590.1228689487</v>
      </c>
      <c r="V499" s="166">
        <f>VLOOKUP($D499,'R_E_P allocation'!$A$3:$T$984,'R_E_P allocation'!S$984,0)</f>
        <v>-106848.62569463708</v>
      </c>
      <c r="W499" s="166">
        <f>VLOOKUP($D499,'R_E_P allocation'!$A$3:$T$984,'R_E_P allocation'!T$984,0)</f>
        <v>816628.78209472646</v>
      </c>
      <c r="X499" s="163">
        <v>110584</v>
      </c>
      <c r="Y499" s="162" t="s">
        <v>142</v>
      </c>
      <c r="Z499" s="162" t="s">
        <v>684</v>
      </c>
      <c r="AA499" s="162" t="s">
        <v>703</v>
      </c>
    </row>
    <row r="500" spans="1:27" ht="16.5" thickTop="1" thickBot="1">
      <c r="A500" s="161">
        <v>499</v>
      </c>
      <c r="B500" s="162" t="s">
        <v>7</v>
      </c>
      <c r="C500" s="163">
        <v>11</v>
      </c>
      <c r="D500" s="162" t="s">
        <v>50</v>
      </c>
      <c r="E500" s="162" t="str">
        <f>VLOOKUP(Table12[[#This Row],[BRANCH NAME]],'Branch Address-2'!$B$2:$D$981,2,0)</f>
        <v>Degaldi, Munshirhat Bazar, Matlab South, Chandpur 3640</v>
      </c>
      <c r="F500" s="162" t="str">
        <f>VLOOKUP(Table12[[#This Row],[BRANCH NAME]],'Branch Address-2'!$B$2:$D$981,3,0)</f>
        <v>23.353981096212305, 90.7072199514237</v>
      </c>
      <c r="G500" s="164">
        <f>VLOOKUP(FINAL_DATASET!$D500,'R_E_P allocation'!$A$3:$D$983,4,0)</f>
        <v>244006.39999999999</v>
      </c>
      <c r="H500" s="165">
        <f>VLOOKUP(FINAL_DATASET!$D500,'R_E_P allocation'!$A$3:$E$983,5,0)</f>
        <v>8.5928148171978656E-3</v>
      </c>
      <c r="I500" s="166">
        <f>VLOOKUP(FINAL_DATASET!$D500,'R_E_P allocation'!$A$3:$F$983,6,0)</f>
        <v>136014087.46931574</v>
      </c>
      <c r="J500" s="166">
        <f>VLOOKUP(FINAL_DATASET!$D500,'R_E_P allocation'!$A$3:$G$983,7,0)</f>
        <v>114547131.69314308</v>
      </c>
      <c r="K500" s="166">
        <f>VLOOKUP(FINAL_DATASET!$D500,'R_E_P allocation'!$A$3:$T$984,8,0)</f>
        <v>113322392.53634085</v>
      </c>
      <c r="L500" s="166">
        <f>VLOOKUP(FINAL_DATASET!$D500,'R_E_P allocation'!$A$3:$T$984,9,0)</f>
        <v>94577079.330839857</v>
      </c>
      <c r="M500" s="166">
        <f>VLOOKUP($D500,'R_E_P allocation'!$A$3:$T$984,'R_E_P allocation'!J$984,0)</f>
        <v>91617293.035234436</v>
      </c>
      <c r="N500" s="166">
        <f>VLOOKUP($D500,'R_E_P allocation'!$A$3:$T$984,'R_E_P allocation'!K$984,0)</f>
        <v>106841481.16492897</v>
      </c>
      <c r="O500" s="166">
        <f>VLOOKUP($D500,'R_E_P allocation'!$A$3:$T$984,'R_E_P allocation'!L$984,0)</f>
        <v>94100791.880972311</v>
      </c>
      <c r="P500" s="166">
        <f>VLOOKUP($D500,'R_E_P allocation'!$A$3:$T$984,'R_E_P allocation'!M$984,0)</f>
        <v>102299740.12512065</v>
      </c>
      <c r="Q500" s="166">
        <f>VLOOKUP($D500,'R_E_P allocation'!$A$3:$T$984,'R_E_P allocation'!N$984,0)</f>
        <v>83316283.194685906</v>
      </c>
      <c r="R500" s="166">
        <f>VLOOKUP($D500,'R_E_P allocation'!$A$3:$T$984,'R_E_P allocation'!O$984,0)</f>
        <v>76308053.575206399</v>
      </c>
      <c r="S500" s="166">
        <f>VLOOKUP($D500,'R_E_P allocation'!$A$3:$T$984,'R_E_P allocation'!P$984,0)</f>
        <v>1173708.3586021492</v>
      </c>
      <c r="T500" s="166">
        <f>VLOOKUP($D500,'R_E_P allocation'!$A$3:$T$984,'R_E_P allocation'!Q$984,0)</f>
        <v>1888139.5334034576</v>
      </c>
      <c r="U500" s="166">
        <f>VLOOKUP($D500,'R_E_P allocation'!$A$3:$T$984,'R_E_P allocation'!R$984,0)</f>
        <v>2330406.4511376009</v>
      </c>
      <c r="V500" s="166">
        <f>VLOOKUP($D500,'R_E_P allocation'!$A$3:$T$984,'R_E_P allocation'!S$984,0)</f>
        <v>-238143.72493376941</v>
      </c>
      <c r="W500" s="166">
        <f>VLOOKUP($D500,'R_E_P allocation'!$A$3:$T$984,'R_E_P allocation'!T$984,0)</f>
        <v>1820098.469136666</v>
      </c>
      <c r="X500" s="163">
        <v>110585</v>
      </c>
      <c r="Y500" s="162" t="s">
        <v>142</v>
      </c>
      <c r="Z500" s="162" t="s">
        <v>684</v>
      </c>
      <c r="AA500" s="162" t="s">
        <v>703</v>
      </c>
    </row>
    <row r="501" spans="1:27" ht="16.5" thickTop="1" thickBot="1">
      <c r="A501" s="161">
        <v>500</v>
      </c>
      <c r="B501" s="162" t="s">
        <v>7</v>
      </c>
      <c r="C501" s="163">
        <v>11</v>
      </c>
      <c r="D501" s="162" t="s">
        <v>706</v>
      </c>
      <c r="E501" s="162" t="str">
        <f>VLOOKUP(Table12[[#This Row],[BRANCH NAME]],'Branch Address-2'!$B$2:$D$981,2,0)</f>
        <v>Rikabi Bazar, Munshiganj 1501</v>
      </c>
      <c r="F501" s="162" t="str">
        <f>VLOOKUP(Table12[[#This Row],[BRANCH NAME]],'Branch Address-2'!$B$2:$D$981,3,0)</f>
        <v>23.575025869505794, 90.49783256494035</v>
      </c>
      <c r="G501" s="164">
        <f>VLOOKUP(FINAL_DATASET!$D501,'R_E_P allocation'!$A$3:$D$983,4,0)</f>
        <v>57489.45</v>
      </c>
      <c r="H501" s="165">
        <f>VLOOKUP(FINAL_DATASET!$D501,'R_E_P allocation'!$A$3:$E$983,5,0)</f>
        <v>1.5774895525783037E-3</v>
      </c>
      <c r="I501" s="166">
        <f>VLOOKUP(FINAL_DATASET!$D501,'R_E_P allocation'!$A$3:$F$983,6,0)</f>
        <v>32692408.586262178</v>
      </c>
      <c r="J501" s="166">
        <f>VLOOKUP(FINAL_DATASET!$D501,'R_E_P allocation'!$A$3:$G$983,7,0)</f>
        <v>27532601.228100237</v>
      </c>
      <c r="K501" s="166">
        <f>VLOOKUP(FINAL_DATASET!$D501,'R_E_P allocation'!$A$3:$T$984,8,0)</f>
        <v>27238222.361390527</v>
      </c>
      <c r="L501" s="166">
        <f>VLOOKUP(FINAL_DATASET!$D501,'R_E_P allocation'!$A$3:$T$984,9,0)</f>
        <v>22732590.262583505</v>
      </c>
      <c r="M501" s="166">
        <f>VLOOKUP($D501,'R_E_P allocation'!$A$3:$T$984,'R_E_P allocation'!J$984,0)</f>
        <v>22021174.66803503</v>
      </c>
      <c r="N501" s="166">
        <f>VLOOKUP($D501,'R_E_P allocation'!$A$3:$T$984,'R_E_P allocation'!K$984,0)</f>
        <v>25680467.52505162</v>
      </c>
      <c r="O501" s="166">
        <f>VLOOKUP($D501,'R_E_P allocation'!$A$3:$T$984,'R_E_P allocation'!L$984,0)</f>
        <v>22618109.592196394</v>
      </c>
      <c r="P501" s="166">
        <f>VLOOKUP($D501,'R_E_P allocation'!$A$3:$T$984,'R_E_P allocation'!M$984,0)</f>
        <v>24588812.561003096</v>
      </c>
      <c r="Q501" s="166">
        <f>VLOOKUP($D501,'R_E_P allocation'!$A$3:$T$984,'R_E_P allocation'!N$984,0)</f>
        <v>20025940.127002522</v>
      </c>
      <c r="R501" s="166">
        <f>VLOOKUP($D501,'R_E_P allocation'!$A$3:$T$984,'R_E_P allocation'!O$984,0)</f>
        <v>18341438.834163599</v>
      </c>
      <c r="S501" s="166">
        <f>VLOOKUP($D501,'R_E_P allocation'!$A$3:$T$984,'R_E_P allocation'!P$984,0)</f>
        <v>282113.08059680968</v>
      </c>
      <c r="T501" s="166">
        <f>VLOOKUP($D501,'R_E_P allocation'!$A$3:$T$984,'R_E_P allocation'!Q$984,0)</f>
        <v>453834.08617747645</v>
      </c>
      <c r="U501" s="166">
        <f>VLOOKUP($D501,'R_E_P allocation'!$A$3:$T$984,'R_E_P allocation'!R$984,0)</f>
        <v>560137.56582265114</v>
      </c>
      <c r="V501" s="166">
        <f>VLOOKUP($D501,'R_E_P allocation'!$A$3:$T$984,'R_E_P allocation'!S$984,0)</f>
        <v>-57240.335193555591</v>
      </c>
      <c r="W501" s="166">
        <f>VLOOKUP($D501,'R_E_P allocation'!$A$3:$T$984,'R_E_P allocation'!T$984,0)</f>
        <v>437479.70469360345</v>
      </c>
      <c r="X501" s="163">
        <v>110586</v>
      </c>
      <c r="Y501" s="162" t="s">
        <v>142</v>
      </c>
      <c r="Z501" s="162" t="s">
        <v>684</v>
      </c>
      <c r="AA501" s="162" t="s">
        <v>703</v>
      </c>
    </row>
    <row r="502" spans="1:27" ht="16.5" thickTop="1" thickBot="1">
      <c r="A502" s="161">
        <v>501</v>
      </c>
      <c r="B502" s="162" t="s">
        <v>7</v>
      </c>
      <c r="C502" s="163">
        <v>11</v>
      </c>
      <c r="D502" s="162" t="s">
        <v>707</v>
      </c>
      <c r="E502" s="162" t="str">
        <f>VLOOKUP(Table12[[#This Row],[BRANCH NAME]],'Branch Address-2'!$B$2:$D$981,2,0)</f>
        <v>Srinagar Bazar, Srinagar, Munshiganj 1550</v>
      </c>
      <c r="F502" s="162" t="str">
        <f>VLOOKUP(Table12[[#This Row],[BRANCH NAME]],'Branch Address-2'!$B$2:$D$981,3,0)</f>
        <v>23.55105063258742, 90.5348919122104</v>
      </c>
      <c r="G502" s="164">
        <f>VLOOKUP(FINAL_DATASET!$D502,'R_E_P allocation'!$A$3:$D$983,4,0)</f>
        <v>72768.36</v>
      </c>
      <c r="H502" s="165">
        <f>VLOOKUP(FINAL_DATASET!$D502,'R_E_P allocation'!$A$3:$E$983,5,0)</f>
        <v>1.9967372736781606E-3</v>
      </c>
      <c r="I502" s="166">
        <f>VLOOKUP(FINAL_DATASET!$D502,'R_E_P allocation'!$A$3:$F$983,6,0)</f>
        <v>41381035.255550668</v>
      </c>
      <c r="J502" s="166">
        <f>VLOOKUP(FINAL_DATASET!$D502,'R_E_P allocation'!$A$3:$G$983,7,0)</f>
        <v>34849911.382050797</v>
      </c>
      <c r="K502" s="166">
        <f>VLOOKUP(FINAL_DATASET!$D502,'R_E_P allocation'!$A$3:$T$984,8,0)</f>
        <v>34477295.756938286</v>
      </c>
      <c r="L502" s="166">
        <f>VLOOKUP(FINAL_DATASET!$D502,'R_E_P allocation'!$A$3:$T$984,9,0)</f>
        <v>28774206.605910666</v>
      </c>
      <c r="M502" s="166">
        <f>VLOOKUP($D502,'R_E_P allocation'!$A$3:$T$984,'R_E_P allocation'!J$984,0)</f>
        <v>27873718.845222097</v>
      </c>
      <c r="N502" s="166">
        <f>VLOOKUP($D502,'R_E_P allocation'!$A$3:$T$984,'R_E_P allocation'!K$984,0)</f>
        <v>32505538.074051242</v>
      </c>
      <c r="O502" s="166">
        <f>VLOOKUP($D502,'R_E_P allocation'!$A$3:$T$984,'R_E_P allocation'!L$984,0)</f>
        <v>28629300.529478025</v>
      </c>
      <c r="P502" s="166">
        <f>VLOOKUP($D502,'R_E_P allocation'!$A$3:$T$984,'R_E_P allocation'!M$984,0)</f>
        <v>31123755.130925678</v>
      </c>
      <c r="Q502" s="166">
        <f>VLOOKUP($D502,'R_E_P allocation'!$A$3:$T$984,'R_E_P allocation'!N$984,0)</f>
        <v>25348212.941681739</v>
      </c>
      <c r="R502" s="166">
        <f>VLOOKUP($D502,'R_E_P allocation'!$A$3:$T$984,'R_E_P allocation'!O$984,0)</f>
        <v>23216023.531315695</v>
      </c>
      <c r="S502" s="166">
        <f>VLOOKUP($D502,'R_E_P allocation'!$A$3:$T$984,'R_E_P allocation'!P$984,0)</f>
        <v>357089.97406615759</v>
      </c>
      <c r="T502" s="166">
        <f>VLOOKUP($D502,'R_E_P allocation'!$A$3:$T$984,'R_E_P allocation'!Q$984,0)</f>
        <v>574449.08871512301</v>
      </c>
      <c r="U502" s="166">
        <f>VLOOKUP($D502,'R_E_P allocation'!$A$3:$T$984,'R_E_P allocation'!R$984,0)</f>
        <v>709004.73111686355</v>
      </c>
      <c r="V502" s="166">
        <f>VLOOKUP($D502,'R_E_P allocation'!$A$3:$T$984,'R_E_P allocation'!S$984,0)</f>
        <v>-72453.038216321816</v>
      </c>
      <c r="W502" s="166">
        <f>VLOOKUP($D502,'R_E_P allocation'!$A$3:$T$984,'R_E_P allocation'!T$984,0)</f>
        <v>553748.22065331682</v>
      </c>
      <c r="X502" s="163">
        <v>110587</v>
      </c>
      <c r="Y502" s="162" t="s">
        <v>142</v>
      </c>
      <c r="Z502" s="162" t="s">
        <v>684</v>
      </c>
      <c r="AA502" s="162" t="s">
        <v>698</v>
      </c>
    </row>
    <row r="503" spans="1:27" ht="16.5" thickTop="1" thickBot="1">
      <c r="A503" s="161">
        <v>502</v>
      </c>
      <c r="B503" s="162" t="s">
        <v>7</v>
      </c>
      <c r="C503" s="163">
        <v>11</v>
      </c>
      <c r="D503" s="162" t="s">
        <v>698</v>
      </c>
      <c r="E503" s="162" t="str">
        <f>VLOOKUP(Table12[[#This Row],[BRANCH NAME]],'Branch Address-2'!$B$2:$D$981,2,0)</f>
        <v>Srinagar Bazar, Srinagar, Munshiganj 1550</v>
      </c>
      <c r="F503" s="162" t="str">
        <f>VLOOKUP(Table12[[#This Row],[BRANCH NAME]],'Branch Address-2'!$B$2:$D$981,3,0)</f>
        <v>23.541876732278467, 90.28375614650705</v>
      </c>
      <c r="G503" s="164">
        <f>VLOOKUP(FINAL_DATASET!$D503,'R_E_P allocation'!$A$3:$D$983,4,0)</f>
        <v>259887</v>
      </c>
      <c r="H503" s="165">
        <f>VLOOKUP(FINAL_DATASET!$D503,'R_E_P allocation'!$A$3:$E$983,5,0)</f>
        <v>7.1312045488505739E-3</v>
      </c>
      <c r="I503" s="166">
        <f>VLOOKUP(FINAL_DATASET!$D503,'R_E_P allocation'!$A$3:$F$983,6,0)</f>
        <v>147789411.62696666</v>
      </c>
      <c r="J503" s="166">
        <f>VLOOKUP(FINAL_DATASET!$D503,'R_E_P allocation'!$A$3:$G$983,7,0)</f>
        <v>124463969.22160999</v>
      </c>
      <c r="K503" s="166">
        <f>VLOOKUP(FINAL_DATASET!$D503,'R_E_P allocation'!$A$3:$T$984,8,0)</f>
        <v>123133199.13192247</v>
      </c>
      <c r="L503" s="166">
        <f>VLOOKUP(FINAL_DATASET!$D503,'R_E_P allocation'!$A$3:$T$984,9,0)</f>
        <v>102765023.5925381</v>
      </c>
      <c r="M503" s="166">
        <f>VLOOKUP($D503,'R_E_P allocation'!$A$3:$T$984,'R_E_P allocation'!J$984,0)</f>
        <v>99548995.875793204</v>
      </c>
      <c r="N503" s="166">
        <f>VLOOKUP($D503,'R_E_P allocation'!$A$3:$T$984,'R_E_P allocation'!K$984,0)</f>
        <v>116091207.40732588</v>
      </c>
      <c r="O503" s="166">
        <f>VLOOKUP($D503,'R_E_P allocation'!$A$3:$T$984,'R_E_P allocation'!L$984,0)</f>
        <v>102247501.89099295</v>
      </c>
      <c r="P503" s="166">
        <f>VLOOKUP($D503,'R_E_P allocation'!$A$3:$T$984,'R_E_P allocation'!M$984,0)</f>
        <v>111156268.32473457</v>
      </c>
      <c r="Q503" s="166">
        <f>VLOOKUP($D503,'R_E_P allocation'!$A$3:$T$984,'R_E_P allocation'!N$984,0)</f>
        <v>90529331.934577644</v>
      </c>
      <c r="R503" s="166">
        <f>VLOOKUP($D503,'R_E_P allocation'!$A$3:$T$984,'R_E_P allocation'!O$984,0)</f>
        <v>82914369.754698917</v>
      </c>
      <c r="S503" s="166">
        <f>VLOOKUP($D503,'R_E_P allocation'!$A$3:$T$984,'R_E_P allocation'!P$984,0)</f>
        <v>1275321.3359505627</v>
      </c>
      <c r="T503" s="166">
        <f>VLOOKUP($D503,'R_E_P allocation'!$A$3:$T$984,'R_E_P allocation'!Q$984,0)</f>
        <v>2051603.8882682966</v>
      </c>
      <c r="U503" s="166">
        <f>VLOOKUP($D503,'R_E_P allocation'!$A$3:$T$984,'R_E_P allocation'!R$984,0)</f>
        <v>2532159.7539887987</v>
      </c>
      <c r="V503" s="166">
        <f>VLOOKUP($D503,'R_E_P allocation'!$A$3:$T$984,'R_E_P allocation'!S$984,0)</f>
        <v>-258760.85077257795</v>
      </c>
      <c r="W503" s="166">
        <f>VLOOKUP($D503,'R_E_P allocation'!$A$3:$T$984,'R_E_P allocation'!T$984,0)</f>
        <v>1977672.2166189889</v>
      </c>
      <c r="X503" s="163">
        <v>110588</v>
      </c>
      <c r="Y503" s="162" t="s">
        <v>142</v>
      </c>
      <c r="Z503" s="162" t="s">
        <v>684</v>
      </c>
      <c r="AA503" s="162" t="s">
        <v>698</v>
      </c>
    </row>
    <row r="504" spans="1:27" ht="16.5" thickTop="1" thickBot="1">
      <c r="A504" s="161">
        <v>503</v>
      </c>
      <c r="B504" s="162" t="s">
        <v>7</v>
      </c>
      <c r="C504" s="163">
        <v>11</v>
      </c>
      <c r="D504" s="162" t="s">
        <v>708</v>
      </c>
      <c r="E504" s="162" t="str">
        <f>VLOOKUP(Table12[[#This Row],[BRANCH NAME]],'Branch Address-2'!$B$2:$D$981,2,0)</f>
        <v>Roy Bazar, Iswarganj, Mymensingh 2282</v>
      </c>
      <c r="F504" s="162" t="str">
        <f>VLOOKUP(Table12[[#This Row],[BRANCH NAME]],'Branch Address-2'!$B$2:$D$981,3,0)</f>
        <v>24.641504018021188, 90.58264774834032</v>
      </c>
      <c r="G504" s="164">
        <f>VLOOKUP(FINAL_DATASET!$D504,'R_E_P allocation'!$A$3:$D$983,4,0)</f>
        <v>206991.4</v>
      </c>
      <c r="H504" s="165">
        <f>VLOOKUP(FINAL_DATASET!$D504,'R_E_P allocation'!$A$3:$E$983,5,0)</f>
        <v>1.6468715579824593E-2</v>
      </c>
      <c r="I504" s="166">
        <f>VLOOKUP(FINAL_DATASET!$D504,'R_E_P allocation'!$A$3:$F$983,6,0)</f>
        <v>190807210.90032038</v>
      </c>
      <c r="J504" s="166">
        <f>VLOOKUP(FINAL_DATASET!$D504,'R_E_P allocation'!$A$3:$G$983,7,0)</f>
        <v>61108345.495766282</v>
      </c>
      <c r="K504" s="166">
        <f>VLOOKUP(FINAL_DATASET!$D504,'R_E_P allocation'!$A$3:$T$984,8,0)</f>
        <v>60454974.412354462</v>
      </c>
      <c r="L504" s="166">
        <f>VLOOKUP(FINAL_DATASET!$D504,'R_E_P allocation'!$A$3:$T$984,9,0)</f>
        <v>50454766.996801391</v>
      </c>
      <c r="M504" s="166">
        <f>VLOOKUP($D504,'R_E_P allocation'!$A$3:$T$984,'R_E_P allocation'!J$984,0)</f>
        <v>48875786.87855617</v>
      </c>
      <c r="N504" s="166">
        <f>VLOOKUP($D504,'R_E_P allocation'!$A$3:$T$984,'R_E_P allocation'!K$984,0)</f>
        <v>56997552.429300271</v>
      </c>
      <c r="O504" s="166">
        <f>VLOOKUP($D504,'R_E_P allocation'!$A$3:$T$984,'R_E_P allocation'!L$984,0)</f>
        <v>50200678.242141232</v>
      </c>
      <c r="P504" s="166">
        <f>VLOOKUP($D504,'R_E_P allocation'!$A$3:$T$984,'R_E_P allocation'!M$984,0)</f>
        <v>54574634.661648117</v>
      </c>
      <c r="Q504" s="166">
        <f>VLOOKUP($D504,'R_E_P allocation'!$A$3:$T$984,'R_E_P allocation'!N$984,0)</f>
        <v>44447382.868764959</v>
      </c>
      <c r="R504" s="166">
        <f>VLOOKUP($D504,'R_E_P allocation'!$A$3:$T$984,'R_E_P allocation'!O$984,0)</f>
        <v>40708648.335908458</v>
      </c>
      <c r="S504" s="166">
        <f>VLOOKUP($D504,'R_E_P allocation'!$A$3:$T$984,'R_E_P allocation'!P$984,0)</f>
        <v>626147.28826965753</v>
      </c>
      <c r="T504" s="166">
        <f>VLOOKUP($D504,'R_E_P allocation'!$A$3:$T$984,'R_E_P allocation'!Q$984,0)</f>
        <v>1007280.4202598839</v>
      </c>
      <c r="U504" s="166">
        <f>VLOOKUP($D504,'R_E_P allocation'!$A$3:$T$984,'R_E_P allocation'!R$984,0)</f>
        <v>1243219.9781585955</v>
      </c>
      <c r="V504" s="166">
        <f>VLOOKUP($D504,'R_E_P allocation'!$A$3:$T$984,'R_E_P allocation'!S$984,0)</f>
        <v>-127044.37733007544</v>
      </c>
      <c r="W504" s="166">
        <f>VLOOKUP($D504,'R_E_P allocation'!$A$3:$T$984,'R_E_P allocation'!T$984,0)</f>
        <v>970982.0267370051</v>
      </c>
      <c r="X504" s="163">
        <v>110595</v>
      </c>
      <c r="Y504" s="162" t="s">
        <v>147</v>
      </c>
      <c r="Z504" s="162" t="s">
        <v>147</v>
      </c>
      <c r="AA504" s="162" t="s">
        <v>709</v>
      </c>
    </row>
    <row r="505" spans="1:27" ht="16.5" thickTop="1" thickBot="1">
      <c r="A505" s="161">
        <v>504</v>
      </c>
      <c r="B505" s="162" t="s">
        <v>7</v>
      </c>
      <c r="C505" s="163">
        <v>11</v>
      </c>
      <c r="D505" s="162" t="s">
        <v>710</v>
      </c>
      <c r="E505" s="162" t="str">
        <f>VLOOKUP(Table12[[#This Row],[BRANCH NAME]],'Branch Address-2'!$B$2:$D$981,2,0)</f>
        <v>Bus Stand Road, Phulpur, Mymensingh 2250</v>
      </c>
      <c r="F505" s="162" t="str">
        <f>VLOOKUP(Table12[[#This Row],[BRANCH NAME]],'Branch Address-2'!$B$2:$D$981,3,0)</f>
        <v>24.951685728959596, 90.3614150174851</v>
      </c>
      <c r="G505" s="164">
        <f>VLOOKUP(FINAL_DATASET!$D505,'R_E_P allocation'!$A$3:$D$983,4,0)</f>
        <v>330971.3</v>
      </c>
      <c r="H505" s="165">
        <f>VLOOKUP(FINAL_DATASET!$D505,'R_E_P allocation'!$A$3:$E$983,5,0)</f>
        <v>2.6332843803099065E-2</v>
      </c>
      <c r="I505" s="166">
        <f>VLOOKUP(FINAL_DATASET!$D505,'R_E_P allocation'!$A$3:$F$983,6,0)</f>
        <v>305093403.11265689</v>
      </c>
      <c r="J505" s="166">
        <f>VLOOKUP(FINAL_DATASET!$D505,'R_E_P allocation'!$A$3:$G$983,7,0)</f>
        <v>97709897.848813593</v>
      </c>
      <c r="K505" s="166">
        <f>VLOOKUP(FINAL_DATASET!$D505,'R_E_P allocation'!$A$3:$T$984,8,0)</f>
        <v>96665182.576298803</v>
      </c>
      <c r="L505" s="166">
        <f>VLOOKUP(FINAL_DATASET!$D505,'R_E_P allocation'!$A$3:$T$984,9,0)</f>
        <v>80675234.933086365</v>
      </c>
      <c r="M505" s="166">
        <f>VLOOKUP($D505,'R_E_P allocation'!$A$3:$T$984,'R_E_P allocation'!J$984,0)</f>
        <v>78150506.357842296</v>
      </c>
      <c r="N505" s="166">
        <f>VLOOKUP($D505,'R_E_P allocation'!$A$3:$T$984,'R_E_P allocation'!K$984,0)</f>
        <v>91136897.592574716</v>
      </c>
      <c r="O505" s="166">
        <f>VLOOKUP($D505,'R_E_P allocation'!$A$3:$T$984,'R_E_P allocation'!L$984,0)</f>
        <v>80268956.771552831</v>
      </c>
      <c r="P505" s="166">
        <f>VLOOKUP($D505,'R_E_P allocation'!$A$3:$T$984,'R_E_P allocation'!M$984,0)</f>
        <v>87262745.12366572</v>
      </c>
      <c r="Q505" s="166">
        <f>VLOOKUP($D505,'R_E_P allocation'!$A$3:$T$984,'R_E_P allocation'!N$984,0)</f>
        <v>71069658.3996865</v>
      </c>
      <c r="R505" s="166">
        <f>VLOOKUP($D505,'R_E_P allocation'!$A$3:$T$984,'R_E_P allocation'!O$984,0)</f>
        <v>65091565.451407447</v>
      </c>
      <c r="S505" s="166">
        <f>VLOOKUP($D505,'R_E_P allocation'!$A$3:$T$984,'R_E_P allocation'!P$984,0)</f>
        <v>1001185.469493338</v>
      </c>
      <c r="T505" s="166">
        <f>VLOOKUP($D505,'R_E_P allocation'!$A$3:$T$984,'R_E_P allocation'!Q$984,0)</f>
        <v>1610602.7117936306</v>
      </c>
      <c r="U505" s="166">
        <f>VLOOKUP($D505,'R_E_P allocation'!$A$3:$T$984,'R_E_P allocation'!R$984,0)</f>
        <v>1987861.004646193</v>
      </c>
      <c r="V505" s="166">
        <f>VLOOKUP($D505,'R_E_P allocation'!$A$3:$T$984,'R_E_P allocation'!S$984,0)</f>
        <v>-203139.08076676421</v>
      </c>
      <c r="W505" s="166">
        <f>VLOOKUP($D505,'R_E_P allocation'!$A$3:$T$984,'R_E_P allocation'!T$984,0)</f>
        <v>1552562.974431698</v>
      </c>
      <c r="X505" s="163">
        <v>110596</v>
      </c>
      <c r="Y505" s="162" t="s">
        <v>147</v>
      </c>
      <c r="Z505" s="162" t="s">
        <v>147</v>
      </c>
      <c r="AA505" s="162" t="s">
        <v>711</v>
      </c>
    </row>
    <row r="506" spans="1:27" ht="16.5" thickTop="1" thickBot="1">
      <c r="A506" s="161">
        <v>505</v>
      </c>
      <c r="B506" s="162" t="s">
        <v>7</v>
      </c>
      <c r="C506" s="163">
        <v>11</v>
      </c>
      <c r="D506" s="162" t="s">
        <v>712</v>
      </c>
      <c r="E506" s="162" t="str">
        <f>VLOOKUP(Table12[[#This Row],[BRANCH NAME]],'Branch Address-2'!$B$2:$D$981,2,0)</f>
        <v>30/1 CK Ghosh Rd, Mymensingh 2200</v>
      </c>
      <c r="F506" s="162" t="str">
        <f>VLOOKUP(Table12[[#This Row],[BRANCH NAME]],'Branch Address-2'!$B$2:$D$981,3,0)</f>
        <v>24.755457527377402, 90.40470335915883</v>
      </c>
      <c r="G506" s="164">
        <f>VLOOKUP(FINAL_DATASET!$D506,'R_E_P allocation'!$A$3:$D$983,4,0)</f>
        <v>116359.95</v>
      </c>
      <c r="H506" s="165">
        <f>VLOOKUP(FINAL_DATASET!$D506,'R_E_P allocation'!$A$3:$E$983,5,0)</f>
        <v>9.2578673386073569E-3</v>
      </c>
      <c r="I506" s="166">
        <f>VLOOKUP(FINAL_DATASET!$D506,'R_E_P allocation'!$A$3:$F$983,6,0)</f>
        <v>107262028.85724111</v>
      </c>
      <c r="J506" s="166">
        <f>VLOOKUP(FINAL_DATASET!$D506,'R_E_P allocation'!$A$3:$G$983,7,0)</f>
        <v>34351978.036141075</v>
      </c>
      <c r="K506" s="166">
        <f>VLOOKUP(FINAL_DATASET!$D506,'R_E_P allocation'!$A$3:$T$984,8,0)</f>
        <v>33984686.319686934</v>
      </c>
      <c r="L506" s="166">
        <f>VLOOKUP(FINAL_DATASET!$D506,'R_E_P allocation'!$A$3:$T$984,9,0)</f>
        <v>28363082.548402786</v>
      </c>
      <c r="M506" s="166">
        <f>VLOOKUP($D506,'R_E_P allocation'!$A$3:$T$984,'R_E_P allocation'!J$984,0)</f>
        <v>27475460.90030529</v>
      </c>
      <c r="N506" s="166">
        <f>VLOOKUP($D506,'R_E_P allocation'!$A$3:$T$984,'R_E_P allocation'!K$984,0)</f>
        <v>32041100.986783795</v>
      </c>
      <c r="O506" s="166">
        <f>VLOOKUP($D506,'R_E_P allocation'!$A$3:$T$984,'R_E_P allocation'!L$984,0)</f>
        <v>28220246.880892843</v>
      </c>
      <c r="P506" s="166">
        <f>VLOOKUP($D506,'R_E_P allocation'!$A$3:$T$984,'R_E_P allocation'!M$984,0)</f>
        <v>30679060.871599704</v>
      </c>
      <c r="Q506" s="166">
        <f>VLOOKUP($D506,'R_E_P allocation'!$A$3:$T$984,'R_E_P allocation'!N$984,0)</f>
        <v>24986039.266560581</v>
      </c>
      <c r="R506" s="166">
        <f>VLOOKUP($D506,'R_E_P allocation'!$A$3:$T$984,'R_E_P allocation'!O$984,0)</f>
        <v>22884314.444628578</v>
      </c>
      <c r="S506" s="166">
        <f>VLOOKUP($D506,'R_E_P allocation'!$A$3:$T$984,'R_E_P allocation'!P$984,0)</f>
        <v>351987.89493521443</v>
      </c>
      <c r="T506" s="166">
        <f>VLOOKUP($D506,'R_E_P allocation'!$A$3:$T$984,'R_E_P allocation'!Q$984,0)</f>
        <v>566241.39620012755</v>
      </c>
      <c r="U506" s="166">
        <f>VLOOKUP($D506,'R_E_P allocation'!$A$3:$T$984,'R_E_P allocation'!R$984,0)</f>
        <v>698874.51603078807</v>
      </c>
      <c r="V506" s="166">
        <f>VLOOKUP($D506,'R_E_P allocation'!$A$3:$T$984,'R_E_P allocation'!S$984,0)</f>
        <v>-71417.833754971041</v>
      </c>
      <c r="W506" s="166">
        <f>VLOOKUP($D506,'R_E_P allocation'!$A$3:$T$984,'R_E_P allocation'!T$984,0)</f>
        <v>545836.30084156431</v>
      </c>
      <c r="X506" s="163">
        <v>110597</v>
      </c>
      <c r="Y506" s="162" t="s">
        <v>147</v>
      </c>
      <c r="Z506" s="162" t="s">
        <v>147</v>
      </c>
      <c r="AA506" s="162" t="s">
        <v>713</v>
      </c>
    </row>
    <row r="507" spans="1:27" ht="16.5" thickTop="1" thickBot="1">
      <c r="A507" s="161">
        <v>506</v>
      </c>
      <c r="B507" s="162" t="s">
        <v>7</v>
      </c>
      <c r="C507" s="163">
        <v>11</v>
      </c>
      <c r="D507" s="162" t="s">
        <v>714</v>
      </c>
      <c r="E507" s="162" t="str">
        <f>VLOOKUP(Table12[[#This Row],[BRANCH NAME]],'Branch Address-2'!$B$2:$D$981,2,0)</f>
        <v>38 Choto Bazar Rd, Mymensingh 2200</v>
      </c>
      <c r="F507" s="162" t="str">
        <f>VLOOKUP(Table12[[#This Row],[BRANCH NAME]],'Branch Address-2'!$B$2:$D$981,3,0)</f>
        <v>24.759352826357084, 90.40889788325599</v>
      </c>
      <c r="G507" s="164">
        <f>VLOOKUP(FINAL_DATASET!$D507,'R_E_P allocation'!$A$3:$D$983,4,0)</f>
        <v>124117.28</v>
      </c>
      <c r="H507" s="165">
        <f>VLOOKUP(FINAL_DATASET!$D507,'R_E_P allocation'!$A$3:$E$983,5,0)</f>
        <v>9.8750584945145135E-3</v>
      </c>
      <c r="I507" s="166">
        <f>VLOOKUP(FINAL_DATASET!$D507,'R_E_P allocation'!$A$3:$F$983,6,0)</f>
        <v>114412830.78105718</v>
      </c>
      <c r="J507" s="166">
        <f>VLOOKUP(FINAL_DATASET!$D507,'R_E_P allocation'!$A$3:$G$983,7,0)</f>
        <v>36642109.905217141</v>
      </c>
      <c r="K507" s="166">
        <f>VLOOKUP(FINAL_DATASET!$D507,'R_E_P allocation'!$A$3:$T$984,8,0)</f>
        <v>36250332.074332729</v>
      </c>
      <c r="L507" s="166">
        <f>VLOOKUP(FINAL_DATASET!$D507,'R_E_P allocation'!$A$3:$T$984,9,0)</f>
        <v>30253954.718296304</v>
      </c>
      <c r="M507" s="166">
        <f>VLOOKUP($D507,'R_E_P allocation'!$A$3:$T$984,'R_E_P allocation'!J$984,0)</f>
        <v>29307158.293658976</v>
      </c>
      <c r="N507" s="166">
        <f>VLOOKUP($D507,'R_E_P allocation'!$A$3:$T$984,'R_E_P allocation'!K$984,0)</f>
        <v>34177174.38590271</v>
      </c>
      <c r="O507" s="166">
        <f>VLOOKUP($D507,'R_E_P allocation'!$A$3:$T$984,'R_E_P allocation'!L$984,0)</f>
        <v>30101596.672952361</v>
      </c>
      <c r="P507" s="166">
        <f>VLOOKUP($D507,'R_E_P allocation'!$A$3:$T$984,'R_E_P allocation'!M$984,0)</f>
        <v>32724331.596373014</v>
      </c>
      <c r="Q507" s="166">
        <f>VLOOKUP($D507,'R_E_P allocation'!$A$3:$T$984,'R_E_P allocation'!N$984,0)</f>
        <v>26651775.217664618</v>
      </c>
      <c r="R507" s="166">
        <f>VLOOKUP($D507,'R_E_P allocation'!$A$3:$T$984,'R_E_P allocation'!O$984,0)</f>
        <v>24409935.407603815</v>
      </c>
      <c r="S507" s="166">
        <f>VLOOKUP($D507,'R_E_P allocation'!$A$3:$T$984,'R_E_P allocation'!P$984,0)</f>
        <v>375453.75459756207</v>
      </c>
      <c r="T507" s="166">
        <f>VLOOKUP($D507,'R_E_P allocation'!$A$3:$T$984,'R_E_P allocation'!Q$984,0)</f>
        <v>603990.82261346933</v>
      </c>
      <c r="U507" s="166">
        <f>VLOOKUP($D507,'R_E_P allocation'!$A$3:$T$984,'R_E_P allocation'!R$984,0)</f>
        <v>745466.15043284057</v>
      </c>
      <c r="V507" s="166">
        <f>VLOOKUP($D507,'R_E_P allocation'!$A$3:$T$984,'R_E_P allocation'!S$984,0)</f>
        <v>-76179.022671969113</v>
      </c>
      <c r="W507" s="166">
        <f>VLOOKUP($D507,'R_E_P allocation'!$A$3:$T$984,'R_E_P allocation'!T$984,0)</f>
        <v>582225.38756433525</v>
      </c>
      <c r="X507" s="163">
        <v>110598</v>
      </c>
      <c r="Y507" s="162" t="s">
        <v>147</v>
      </c>
      <c r="Z507" s="162" t="s">
        <v>147</v>
      </c>
      <c r="AA507" s="162" t="s">
        <v>713</v>
      </c>
    </row>
    <row r="508" spans="1:27" ht="16.5" thickTop="1" thickBot="1">
      <c r="A508" s="161">
        <v>507</v>
      </c>
      <c r="B508" s="162" t="s">
        <v>7</v>
      </c>
      <c r="C508" s="163">
        <v>11</v>
      </c>
      <c r="D508" s="162" t="s">
        <v>715</v>
      </c>
      <c r="E508" s="162" t="str">
        <f>VLOOKUP(Table12[[#This Row],[BRANCH NAME]],'Branch Address-2'!$B$2:$D$981,2,0)</f>
        <v>Bus Stand Road, Phulpur, Mymensingh 2250</v>
      </c>
      <c r="F508" s="162" t="str">
        <f>VLOOKUP(Table12[[#This Row],[BRANCH NAME]],'Branch Address-2'!$B$2:$D$981,3,0)</f>
        <v>24.952904080883805, 90.35806823907905</v>
      </c>
      <c r="G508" s="164">
        <f>VLOOKUP(FINAL_DATASET!$D508,'R_E_P allocation'!$A$3:$D$983,4,0)</f>
        <v>270794.7</v>
      </c>
      <c r="H508" s="165">
        <f>VLOOKUP(FINAL_DATASET!$D508,'R_E_P allocation'!$A$3:$E$983,5,0)</f>
        <v>2.1545054020717418E-2</v>
      </c>
      <c r="I508" s="166">
        <f>VLOOKUP(FINAL_DATASET!$D508,'R_E_P allocation'!$A$3:$F$983,6,0)</f>
        <v>249621875.27399203</v>
      </c>
      <c r="J508" s="166">
        <f>VLOOKUP(FINAL_DATASET!$D508,'R_E_P allocation'!$A$3:$G$983,7,0)</f>
        <v>79944461.876302034</v>
      </c>
      <c r="K508" s="166">
        <f>VLOOKUP(FINAL_DATASET!$D508,'R_E_P allocation'!$A$3:$T$984,8,0)</f>
        <v>79089694.835153565</v>
      </c>
      <c r="L508" s="166">
        <f>VLOOKUP(FINAL_DATASET!$D508,'R_E_P allocation'!$A$3:$T$984,9,0)</f>
        <v>66007010.399797939</v>
      </c>
      <c r="M508" s="166">
        <f>VLOOKUP($D508,'R_E_P allocation'!$A$3:$T$984,'R_E_P allocation'!J$984,0)</f>
        <v>63941323.383689158</v>
      </c>
      <c r="N508" s="166">
        <f>VLOOKUP($D508,'R_E_P allocation'!$A$3:$T$984,'R_E_P allocation'!K$984,0)</f>
        <v>74566552.57574296</v>
      </c>
      <c r="O508" s="166">
        <f>VLOOKUP($D508,'R_E_P allocation'!$A$3:$T$984,'R_E_P allocation'!L$984,0)</f>
        <v>65674600.994906865</v>
      </c>
      <c r="P508" s="166">
        <f>VLOOKUP($D508,'R_E_P allocation'!$A$3:$T$984,'R_E_P allocation'!M$984,0)</f>
        <v>71396791.464817405</v>
      </c>
      <c r="Q508" s="166">
        <f>VLOOKUP($D508,'R_E_P allocation'!$A$3:$T$984,'R_E_P allocation'!N$984,0)</f>
        <v>58147902.327016234</v>
      </c>
      <c r="R508" s="166">
        <f>VLOOKUP($D508,'R_E_P allocation'!$A$3:$T$984,'R_E_P allocation'!O$984,0)</f>
        <v>53256735.369333372</v>
      </c>
      <c r="S508" s="166">
        <f>VLOOKUP($D508,'R_E_P allocation'!$A$3:$T$984,'R_E_P allocation'!P$984,0)</f>
        <v>819151.7477672766</v>
      </c>
      <c r="T508" s="166">
        <f>VLOOKUP($D508,'R_E_P allocation'!$A$3:$T$984,'R_E_P allocation'!Q$984,0)</f>
        <v>1317765.8551038797</v>
      </c>
      <c r="U508" s="166">
        <f>VLOOKUP($D508,'R_E_P allocation'!$A$3:$T$984,'R_E_P allocation'!R$984,0)</f>
        <v>1626431.7310741579</v>
      </c>
      <c r="V508" s="166">
        <f>VLOOKUP($D508,'R_E_P allocation'!$A$3:$T$984,'R_E_P allocation'!S$984,0)</f>
        <v>-166204.70244553438</v>
      </c>
      <c r="W508" s="166">
        <f>VLOOKUP($D508,'R_E_P allocation'!$A$3:$T$984,'R_E_P allocation'!T$984,0)</f>
        <v>1270278.7972622984</v>
      </c>
      <c r="X508" s="163">
        <v>110599</v>
      </c>
      <c r="Y508" s="162" t="s">
        <v>147</v>
      </c>
      <c r="Z508" s="162" t="s">
        <v>147</v>
      </c>
      <c r="AA508" s="162" t="s">
        <v>711</v>
      </c>
    </row>
    <row r="509" spans="1:27" ht="16.5" thickTop="1" thickBot="1">
      <c r="A509" s="161">
        <v>508</v>
      </c>
      <c r="B509" s="162" t="s">
        <v>7</v>
      </c>
      <c r="C509" s="163">
        <v>11</v>
      </c>
      <c r="D509" s="162" t="s">
        <v>716</v>
      </c>
      <c r="E509" s="162" t="str">
        <f>VLOOKUP(Table12[[#This Row],[BRANCH NAME]],'Branch Address-2'!$B$2:$D$981,2,0)</f>
        <v>Madhya Bazar, Gafargaon, Mymensingh 2230</v>
      </c>
      <c r="F509" s="162" t="str">
        <f>VLOOKUP(Table12[[#This Row],[BRANCH NAME]],'Branch Address-2'!$B$2:$D$981,3,0)</f>
        <v>24.455314471582724, 90.54795382743048</v>
      </c>
      <c r="G509" s="164">
        <f>VLOOKUP(FINAL_DATASET!$D509,'R_E_P allocation'!$A$3:$D$983,4,0)</f>
        <v>430746</v>
      </c>
      <c r="H509" s="165">
        <f>VLOOKUP(FINAL_DATASET!$D509,'R_E_P allocation'!$A$3:$E$983,5,0)</f>
        <v>3.4271150207917454E-2</v>
      </c>
      <c r="I509" s="166">
        <f>VLOOKUP(FINAL_DATASET!$D509,'R_E_P allocation'!$A$3:$F$983,6,0)</f>
        <v>397066945.13138908</v>
      </c>
      <c r="J509" s="166">
        <f>VLOOKUP(FINAL_DATASET!$D509,'R_E_P allocation'!$A$3:$G$983,7,0)</f>
        <v>127165550.78577828</v>
      </c>
      <c r="K509" s="166">
        <f>VLOOKUP(FINAL_DATASET!$D509,'R_E_P allocation'!$A$3:$T$984,8,0)</f>
        <v>125805895.3571213</v>
      </c>
      <c r="L509" s="166">
        <f>VLOOKUP(FINAL_DATASET!$D509,'R_E_P allocation'!$A$3:$T$984,9,0)</f>
        <v>104995613.65739936</v>
      </c>
      <c r="M509" s="166">
        <f>VLOOKUP($D509,'R_E_P allocation'!$A$3:$T$984,'R_E_P allocation'!J$984,0)</f>
        <v>101709779.70481168</v>
      </c>
      <c r="N509" s="166">
        <f>VLOOKUP($D509,'R_E_P allocation'!$A$3:$T$984,'R_E_P allocation'!K$984,0)</f>
        <v>118611052.04714485</v>
      </c>
      <c r="O509" s="166">
        <f>VLOOKUP($D509,'R_E_P allocation'!$A$3:$T$984,'R_E_P allocation'!L$984,0)</f>
        <v>104466858.7684772</v>
      </c>
      <c r="P509" s="166">
        <f>VLOOKUP($D509,'R_E_P allocation'!$A$3:$T$984,'R_E_P allocation'!M$984,0)</f>
        <v>113568996.49920858</v>
      </c>
      <c r="Q509" s="166">
        <f>VLOOKUP($D509,'R_E_P allocation'!$A$3:$T$984,'R_E_P allocation'!N$984,0)</f>
        <v>92494337.355025545</v>
      </c>
      <c r="R509" s="166">
        <f>VLOOKUP($D509,'R_E_P allocation'!$A$3:$T$984,'R_E_P allocation'!O$984,0)</f>
        <v>84714086.846599549</v>
      </c>
      <c r="S509" s="166">
        <f>VLOOKUP($D509,'R_E_P allocation'!$A$3:$T$984,'R_E_P allocation'!P$984,0)</f>
        <v>1303003.1191295965</v>
      </c>
      <c r="T509" s="166">
        <f>VLOOKUP($D509,'R_E_P allocation'!$A$3:$T$984,'R_E_P allocation'!Q$984,0)</f>
        <v>2096135.4525128289</v>
      </c>
      <c r="U509" s="166">
        <f>VLOOKUP($D509,'R_E_P allocation'!$A$3:$T$984,'R_E_P allocation'!R$984,0)</f>
        <v>2587122.1350834016</v>
      </c>
      <c r="V509" s="166">
        <f>VLOOKUP($D509,'R_E_P allocation'!$A$3:$T$984,'R_E_P allocation'!S$984,0)</f>
        <v>-264377.44446107751</v>
      </c>
      <c r="W509" s="166">
        <f>VLOOKUP($D509,'R_E_P allocation'!$A$3:$T$984,'R_E_P allocation'!T$984,0)</f>
        <v>2020599.0398096638</v>
      </c>
      <c r="X509" s="163">
        <v>110600</v>
      </c>
      <c r="Y509" s="162" t="s">
        <v>147</v>
      </c>
      <c r="Z509" s="162" t="s">
        <v>147</v>
      </c>
      <c r="AA509" s="162" t="s">
        <v>717</v>
      </c>
    </row>
    <row r="510" spans="1:27" ht="16.5" thickTop="1" thickBot="1">
      <c r="A510" s="161">
        <v>509</v>
      </c>
      <c r="B510" s="162" t="s">
        <v>7</v>
      </c>
      <c r="C510" s="163">
        <v>11</v>
      </c>
      <c r="D510" s="162" t="s">
        <v>718</v>
      </c>
      <c r="E510" s="162" t="str">
        <f>VLOOKUP(Table12[[#This Row],[BRANCH NAME]],'Branch Address-2'!$B$2:$D$981,2,0)</f>
        <v>Kashiganj Bazar, Khicha, Tarakanda, Mymensingh 2200</v>
      </c>
      <c r="F510" s="162" t="str">
        <f>VLOOKUP(Table12[[#This Row],[BRANCH NAME]],'Branch Address-2'!$B$2:$D$981,3,0)</f>
        <v>24.862967478535705, 90.53322232752222</v>
      </c>
      <c r="G510" s="164">
        <f>VLOOKUP(FINAL_DATASET!$D510,'R_E_P allocation'!$A$3:$D$983,4,0)</f>
        <v>298220</v>
      </c>
      <c r="H510" s="165">
        <f>VLOOKUP(FINAL_DATASET!$D510,'R_E_P allocation'!$A$3:$E$983,5,0)</f>
        <v>2.372707445920599E-2</v>
      </c>
      <c r="I510" s="166">
        <f>VLOOKUP(FINAL_DATASET!$D510,'R_E_P allocation'!$A$3:$F$983,6,0)</f>
        <v>274902853.13637936</v>
      </c>
      <c r="J510" s="166">
        <f>VLOOKUP(FINAL_DATASET!$D510,'R_E_P allocation'!$A$3:$G$983,7,0)</f>
        <v>88041004.571916625</v>
      </c>
      <c r="K510" s="166">
        <f>VLOOKUP(FINAL_DATASET!$D510,'R_E_P allocation'!$A$3:$T$984,8,0)</f>
        <v>87099669.209698334</v>
      </c>
      <c r="L510" s="166">
        <f>VLOOKUP(FINAL_DATASET!$D510,'R_E_P allocation'!$A$3:$T$984,9,0)</f>
        <v>72692008.526857212</v>
      </c>
      <c r="M510" s="166">
        <f>VLOOKUP($D510,'R_E_P allocation'!$A$3:$T$984,'R_E_P allocation'!J$984,0)</f>
        <v>70417114.734829664</v>
      </c>
      <c r="N510" s="166">
        <f>VLOOKUP($D510,'R_E_P allocation'!$A$3:$T$984,'R_E_P allocation'!K$984,0)</f>
        <v>82118436.251293197</v>
      </c>
      <c r="O510" s="166">
        <f>VLOOKUP($D510,'R_E_P allocation'!$A$3:$T$984,'R_E_P allocation'!L$984,0)</f>
        <v>72325933.663772315</v>
      </c>
      <c r="P510" s="166">
        <f>VLOOKUP($D510,'R_E_P allocation'!$A$3:$T$984,'R_E_P allocation'!M$984,0)</f>
        <v>78627650.949733675</v>
      </c>
      <c r="Q510" s="166">
        <f>VLOOKUP($D510,'R_E_P allocation'!$A$3:$T$984,'R_E_P allocation'!N$984,0)</f>
        <v>64036952.835350104</v>
      </c>
      <c r="R510" s="166">
        <f>VLOOKUP($D510,'R_E_P allocation'!$A$3:$T$984,'R_E_P allocation'!O$984,0)</f>
        <v>58650422.70710098</v>
      </c>
      <c r="S510" s="166">
        <f>VLOOKUP($D510,'R_E_P allocation'!$A$3:$T$984,'R_E_P allocation'!P$984,0)</f>
        <v>902113.05545919924</v>
      </c>
      <c r="T510" s="166">
        <f>VLOOKUP($D510,'R_E_P allocation'!$A$3:$T$984,'R_E_P allocation'!Q$984,0)</f>
        <v>1451225.3500865379</v>
      </c>
      <c r="U510" s="166">
        <f>VLOOKUP($D510,'R_E_P allocation'!$A$3:$T$984,'R_E_P allocation'!R$984,0)</f>
        <v>1791152.0086653668</v>
      </c>
      <c r="V510" s="166">
        <f>VLOOKUP($D510,'R_E_P allocation'!$A$3:$T$984,'R_E_P allocation'!S$984,0)</f>
        <v>-183037.43154244623</v>
      </c>
      <c r="W510" s="166">
        <f>VLOOKUP($D510,'R_E_P allocation'!$A$3:$T$984,'R_E_P allocation'!T$984,0)</f>
        <v>1398928.9410744102</v>
      </c>
      <c r="X510" s="163">
        <v>110601</v>
      </c>
      <c r="Y510" s="162" t="s">
        <v>147</v>
      </c>
      <c r="Z510" s="162" t="s">
        <v>147</v>
      </c>
      <c r="AA510" s="162" t="s">
        <v>719</v>
      </c>
    </row>
    <row r="511" spans="1:27" ht="16.5" thickTop="1" thickBot="1">
      <c r="A511" s="161">
        <v>510</v>
      </c>
      <c r="B511" s="162" t="s">
        <v>7</v>
      </c>
      <c r="C511" s="163">
        <v>11</v>
      </c>
      <c r="D511" s="162" t="s">
        <v>720</v>
      </c>
      <c r="E511" s="162" t="str">
        <f>VLOOKUP(Table12[[#This Row],[BRANCH NAME]],'Branch Address-2'!$B$2:$D$981,2,0)</f>
        <v>Station Road, Mymensingh 2200</v>
      </c>
      <c r="F511" s="162" t="str">
        <f>VLOOKUP(Table12[[#This Row],[BRANCH NAME]],'Branch Address-2'!$B$2:$D$981,3,0)</f>
        <v>24.756069496550555, 90.40908625768627</v>
      </c>
      <c r="G511" s="164">
        <f>VLOOKUP(FINAL_DATASET!$D511,'R_E_P allocation'!$A$3:$D$983,4,0)</f>
        <v>85330.63</v>
      </c>
      <c r="H511" s="165">
        <f>VLOOKUP(FINAL_DATASET!$D511,'R_E_P allocation'!$A$3:$E$983,5,0)</f>
        <v>6.7891027149787281E-3</v>
      </c>
      <c r="I511" s="166">
        <f>VLOOKUP(FINAL_DATASET!$D511,'R_E_P allocation'!$A$3:$F$983,6,0)</f>
        <v>78658821.161976814</v>
      </c>
      <c r="J511" s="166">
        <f>VLOOKUP(FINAL_DATASET!$D511,'R_E_P allocation'!$A$3:$G$983,7,0)</f>
        <v>25191450.559836786</v>
      </c>
      <c r="K511" s="166">
        <f>VLOOKUP(FINAL_DATASET!$D511,'R_E_P allocation'!$A$3:$T$984,8,0)</f>
        <v>24922103.301103748</v>
      </c>
      <c r="L511" s="166">
        <f>VLOOKUP(FINAL_DATASET!$D511,'R_E_P allocation'!$A$3:$T$984,9,0)</f>
        <v>20799593.86882871</v>
      </c>
      <c r="M511" s="166">
        <f>VLOOKUP($D511,'R_E_P allocation'!$A$3:$T$984,'R_E_P allocation'!J$984,0)</f>
        <v>20148671.326890543</v>
      </c>
      <c r="N511" s="166">
        <f>VLOOKUP($D511,'R_E_P allocation'!$A$3:$T$984,'R_E_P allocation'!K$984,0)</f>
        <v>23496807.390308116</v>
      </c>
      <c r="O511" s="166">
        <f>VLOOKUP($D511,'R_E_P allocation'!$A$3:$T$984,'R_E_P allocation'!L$984,0)</f>
        <v>20694847.712654751</v>
      </c>
      <c r="P511" s="166">
        <f>VLOOKUP($D511,'R_E_P allocation'!$A$3:$T$984,'R_E_P allocation'!M$984,0)</f>
        <v>22497977.972506449</v>
      </c>
      <c r="Q511" s="166">
        <f>VLOOKUP($D511,'R_E_P allocation'!$A$3:$T$984,'R_E_P allocation'!N$984,0)</f>
        <v>18323095.462144427</v>
      </c>
      <c r="R511" s="166">
        <f>VLOOKUP($D511,'R_E_P allocation'!$A$3:$T$984,'R_E_P allocation'!O$984,0)</f>
        <v>16781830.592727624</v>
      </c>
      <c r="S511" s="166">
        <f>VLOOKUP($D511,'R_E_P allocation'!$A$3:$T$984,'R_E_P allocation'!P$984,0)</f>
        <v>258124.45628582392</v>
      </c>
      <c r="T511" s="166">
        <f>VLOOKUP($D511,'R_E_P allocation'!$A$3:$T$984,'R_E_P allocation'!Q$984,0)</f>
        <v>415243.69054676016</v>
      </c>
      <c r="U511" s="166">
        <f>VLOOKUP($D511,'R_E_P allocation'!$A$3:$T$984,'R_E_P allocation'!R$984,0)</f>
        <v>512507.9784225779</v>
      </c>
      <c r="V511" s="166">
        <f>VLOOKUP($D511,'R_E_P allocation'!$A$3:$T$984,'R_E_P allocation'!S$984,0)</f>
        <v>-52373.078086978763</v>
      </c>
      <c r="W511" s="166">
        <f>VLOOKUP($D511,'R_E_P allocation'!$A$3:$T$984,'R_E_P allocation'!T$984,0)</f>
        <v>400279.9539504805</v>
      </c>
      <c r="X511" s="163">
        <v>110602</v>
      </c>
      <c r="Y511" s="162" t="s">
        <v>147</v>
      </c>
      <c r="Z511" s="162" t="s">
        <v>147</v>
      </c>
      <c r="AA511" s="162" t="s">
        <v>713</v>
      </c>
    </row>
    <row r="512" spans="1:27" ht="16.5" thickTop="1" thickBot="1">
      <c r="A512" s="161">
        <v>511</v>
      </c>
      <c r="B512" s="162" t="s">
        <v>7</v>
      </c>
      <c r="C512" s="163">
        <v>11</v>
      </c>
      <c r="D512" s="162" t="s">
        <v>721</v>
      </c>
      <c r="E512" s="162" t="str">
        <f>VLOOKUP(Table12[[#This Row],[BRANCH NAME]],'Branch Address-2'!$B$2:$D$981,2,0)</f>
        <v>Maharaja Road, Muktagachha, Mymensingh 2210</v>
      </c>
      <c r="F512" s="162" t="str">
        <f>VLOOKUP(Table12[[#This Row],[BRANCH NAME]],'Branch Address-2'!$B$2:$D$981,3,0)</f>
        <v>24.77048335098918, 90.25649100764358</v>
      </c>
      <c r="G512" s="164">
        <f>VLOOKUP(FINAL_DATASET!$D512,'R_E_P allocation'!$A$3:$D$983,4,0)</f>
        <v>415473</v>
      </c>
      <c r="H512" s="165">
        <f>VLOOKUP(FINAL_DATASET!$D512,'R_E_P allocation'!$A$3:$E$983,5,0)</f>
        <v>3.3055994925859061E-2</v>
      </c>
      <c r="I512" s="166">
        <f>VLOOKUP(FINAL_DATASET!$D512,'R_E_P allocation'!$A$3:$F$983,6,0)</f>
        <v>382988106.43528575</v>
      </c>
      <c r="J512" s="166">
        <f>VLOOKUP(FINAL_DATASET!$D512,'R_E_P allocation'!$A$3:$G$983,7,0)</f>
        <v>122656630.31489475</v>
      </c>
      <c r="K512" s="166">
        <f>VLOOKUP(FINAL_DATASET!$D512,'R_E_P allocation'!$A$3:$T$984,8,0)</f>
        <v>121345184.3121219</v>
      </c>
      <c r="L512" s="166">
        <f>VLOOKUP(FINAL_DATASET!$D512,'R_E_P allocation'!$A$3:$T$984,9,0)</f>
        <v>101272774.65857066</v>
      </c>
      <c r="M512" s="166">
        <f>VLOOKUP($D512,'R_E_P allocation'!$A$3:$T$984,'R_E_P allocation'!J$984,0)</f>
        <v>98103446.818536267</v>
      </c>
      <c r="N512" s="166">
        <f>VLOOKUP($D512,'R_E_P allocation'!$A$3:$T$984,'R_E_P allocation'!K$984,0)</f>
        <v>114405449.21411553</v>
      </c>
      <c r="O512" s="166">
        <f>VLOOKUP($D512,'R_E_P allocation'!$A$3:$T$984,'R_E_P allocation'!L$984,0)</f>
        <v>100762767.87971455</v>
      </c>
      <c r="P512" s="166">
        <f>VLOOKUP($D512,'R_E_P allocation'!$A$3:$T$984,'R_E_P allocation'!M$984,0)</f>
        <v>109542170.28716618</v>
      </c>
      <c r="Q512" s="166">
        <f>VLOOKUP($D512,'R_E_P allocation'!$A$3:$T$984,'R_E_P allocation'!N$984,0)</f>
        <v>89214757.244186878</v>
      </c>
      <c r="R512" s="166">
        <f>VLOOKUP($D512,'R_E_P allocation'!$A$3:$T$984,'R_E_P allocation'!O$984,0)</f>
        <v>81710371.78387554</v>
      </c>
      <c r="S512" s="166">
        <f>VLOOKUP($D512,'R_E_P allocation'!$A$3:$T$984,'R_E_P allocation'!P$984,0)</f>
        <v>1256802.4193239885</v>
      </c>
      <c r="T512" s="166">
        <f>VLOOKUP($D512,'R_E_P allocation'!$A$3:$T$984,'R_E_P allocation'!Q$984,0)</f>
        <v>2021812.5876081553</v>
      </c>
      <c r="U512" s="166">
        <f>VLOOKUP($D512,'R_E_P allocation'!$A$3:$T$984,'R_E_P allocation'!R$984,0)</f>
        <v>2495390.3108316874</v>
      </c>
      <c r="V512" s="166">
        <f>VLOOKUP($D512,'R_E_P allocation'!$A$3:$T$984,'R_E_P allocation'!S$984,0)</f>
        <v>-255003.38942805561</v>
      </c>
      <c r="W512" s="166">
        <f>VLOOKUP($D512,'R_E_P allocation'!$A$3:$T$984,'R_E_P allocation'!T$984,0)</f>
        <v>1948954.4763429966</v>
      </c>
      <c r="X512" s="163">
        <v>110603</v>
      </c>
      <c r="Y512" s="162" t="s">
        <v>147</v>
      </c>
      <c r="Z512" s="162" t="s">
        <v>147</v>
      </c>
      <c r="AA512" s="162" t="s">
        <v>721</v>
      </c>
    </row>
    <row r="513" spans="1:27" ht="16.5" thickTop="1" thickBot="1">
      <c r="A513" s="161">
        <v>512</v>
      </c>
      <c r="B513" s="162" t="s">
        <v>7</v>
      </c>
      <c r="C513" s="163">
        <v>11</v>
      </c>
      <c r="D513" s="162" t="s">
        <v>147</v>
      </c>
      <c r="E513" s="162" t="str">
        <f>VLOOKUP(Table12[[#This Row],[BRANCH NAME]],'Branch Address-2'!$B$2:$D$981,2,0)</f>
        <v>GKMC Shaha Road, Mymensingh 2200</v>
      </c>
      <c r="F513" s="162" t="str">
        <f>VLOOKUP(Table12[[#This Row],[BRANCH NAME]],'Branch Address-2'!$B$2:$D$981,3,0)</f>
        <v>24.75610185482263, 90.40479531139711</v>
      </c>
      <c r="G513" s="164">
        <v>775733</v>
      </c>
      <c r="H513" s="165">
        <v>6.171911559071571E-2</v>
      </c>
      <c r="I513" s="166">
        <v>715080192.38160729</v>
      </c>
      <c r="J513" s="166">
        <v>229013186.90760714</v>
      </c>
      <c r="K513" s="166">
        <v>226564575.46457955</v>
      </c>
      <c r="L513" s="166">
        <v>189087216.9893519</v>
      </c>
      <c r="M513" s="166">
        <v>183169739.3353686</v>
      </c>
      <c r="N513" s="166">
        <v>213607339.91189197</v>
      </c>
      <c r="O513" s="166">
        <v>188134979.20595229</v>
      </c>
      <c r="P513" s="166">
        <v>204527072.47733134</v>
      </c>
      <c r="Q513" s="166">
        <v>166573595.11040387</v>
      </c>
      <c r="R513" s="166">
        <v>152562096.29752386</v>
      </c>
      <c r="S513" s="166">
        <v>2346585.9662347627</v>
      </c>
      <c r="T513" s="166">
        <v>3774942.6413341835</v>
      </c>
      <c r="U513" s="166">
        <v>4659163.4402052537</v>
      </c>
      <c r="V513" s="166">
        <v>-476118.8916998069</v>
      </c>
      <c r="W513" s="166">
        <v>3638908.6722770957</v>
      </c>
      <c r="X513" s="163">
        <v>110604</v>
      </c>
      <c r="Y513" s="162" t="s">
        <v>147</v>
      </c>
      <c r="Z513" s="162" t="s">
        <v>147</v>
      </c>
      <c r="AA513" s="162" t="s">
        <v>713</v>
      </c>
    </row>
    <row r="514" spans="1:27" ht="16.5" thickTop="1" thickBot="1">
      <c r="A514" s="161">
        <v>513</v>
      </c>
      <c r="B514" s="162" t="s">
        <v>7</v>
      </c>
      <c r="C514" s="163">
        <v>11</v>
      </c>
      <c r="D514" s="162" t="s">
        <v>722</v>
      </c>
      <c r="E514" s="162" t="str">
        <f>VLOOKUP(Table12[[#This Row],[BRANCH NAME]],'Branch Address-2'!$B$2:$D$981,2,0)</f>
        <v>Dhara Bazar, Haluaghat, Mymensingh 2261</v>
      </c>
      <c r="F514" s="162" t="str">
        <f>VLOOKUP(Table12[[#This Row],[BRANCH NAME]],'Branch Address-2'!$B$2:$D$981,3,0)</f>
        <v>25.056833948013825, 90.34877667299868</v>
      </c>
      <c r="G514" s="164">
        <f>VLOOKUP(FINAL_DATASET!$D514,'R_E_P allocation'!$A$3:$D$983,4,0)</f>
        <v>290043</v>
      </c>
      <c r="H514" s="165">
        <f>VLOOKUP(FINAL_DATASET!$D514,'R_E_P allocation'!$A$3:$E$983,5,0)</f>
        <v>2.3076493385324533E-2</v>
      </c>
      <c r="I514" s="166">
        <f>VLOOKUP(FINAL_DATASET!$D514,'R_E_P allocation'!$A$3:$F$983,6,0)</f>
        <v>267365194.26005924</v>
      </c>
      <c r="J514" s="166">
        <f>VLOOKUP(FINAL_DATASET!$D514,'R_E_P allocation'!$A$3:$G$983,7,0)</f>
        <v>85626977.027202785</v>
      </c>
      <c r="K514" s="166">
        <f>VLOOKUP(FINAL_DATASET!$D514,'R_E_P allocation'!$A$3:$T$984,8,0)</f>
        <v>84711452.473303363</v>
      </c>
      <c r="L514" s="166">
        <f>VLOOKUP(FINAL_DATASET!$D514,'R_E_P allocation'!$A$3:$T$984,9,0)</f>
        <v>70698840.551120803</v>
      </c>
      <c r="M514" s="166">
        <f>VLOOKUP($D514,'R_E_P allocation'!$A$3:$T$984,'R_E_P allocation'!J$984,0)</f>
        <v>68486322.87919724</v>
      </c>
      <c r="N514" s="166">
        <f>VLOOKUP($D514,'R_E_P allocation'!$A$3:$T$984,'R_E_P allocation'!K$984,0)</f>
        <v>79866801.708919019</v>
      </c>
      <c r="O514" s="166">
        <f>VLOOKUP($D514,'R_E_P allocation'!$A$3:$T$984,'R_E_P allocation'!L$984,0)</f>
        <v>70342803.224604353</v>
      </c>
      <c r="P514" s="166">
        <f>VLOOKUP($D514,'R_E_P allocation'!$A$3:$T$984,'R_E_P allocation'!M$984,0)</f>
        <v>76471731.488208711</v>
      </c>
      <c r="Q514" s="166">
        <f>VLOOKUP($D514,'R_E_P allocation'!$A$3:$T$984,'R_E_P allocation'!N$984,0)</f>
        <v>62281100.902767919</v>
      </c>
      <c r="R514" s="166">
        <f>VLOOKUP($D514,'R_E_P allocation'!$A$3:$T$984,'R_E_P allocation'!O$984,0)</f>
        <v>57042265.955454655</v>
      </c>
      <c r="S514" s="166">
        <f>VLOOKUP($D514,'R_E_P allocation'!$A$3:$T$984,'R_E_P allocation'!P$984,0)</f>
        <v>877377.69748693076</v>
      </c>
      <c r="T514" s="166">
        <f>VLOOKUP($D514,'R_E_P allocation'!$A$3:$T$984,'R_E_P allocation'!Q$984,0)</f>
        <v>1411433.6872615842</v>
      </c>
      <c r="U514" s="166">
        <f>VLOOKUP($D514,'R_E_P allocation'!$A$3:$T$984,'R_E_P allocation'!R$984,0)</f>
        <v>1742039.7761697031</v>
      </c>
      <c r="V514" s="166">
        <f>VLOOKUP($D514,'R_E_P allocation'!$A$3:$T$984,'R_E_P allocation'!S$984,0)</f>
        <v>-178018.66325821783</v>
      </c>
      <c r="W514" s="166">
        <f>VLOOKUP($D514,'R_E_P allocation'!$A$3:$T$984,'R_E_P allocation'!T$984,0)</f>
        <v>1360571.2120449506</v>
      </c>
      <c r="X514" s="163">
        <v>110605</v>
      </c>
      <c r="Y514" s="162" t="s">
        <v>147</v>
      </c>
      <c r="Z514" s="162" t="s">
        <v>147</v>
      </c>
      <c r="AA514" s="162" t="s">
        <v>723</v>
      </c>
    </row>
    <row r="515" spans="1:27" ht="16.5" thickTop="1" thickBot="1">
      <c r="A515" s="161">
        <v>514</v>
      </c>
      <c r="B515" s="162" t="s">
        <v>7</v>
      </c>
      <c r="C515" s="163">
        <v>11</v>
      </c>
      <c r="D515" s="162" t="s">
        <v>724</v>
      </c>
      <c r="E515" s="162" t="str">
        <f>VLOOKUP(Table12[[#This Row],[BRANCH NAME]],'Branch Address-2'!$B$2:$D$981,2,0)</f>
        <v>Kaliganj Bazar, Chang Bhadera, Nandail, Mymensingh 2291</v>
      </c>
      <c r="F515" s="162" t="str">
        <f>VLOOKUP(Table12[[#This Row],[BRANCH NAME]],'Branch Address-2'!$B$2:$D$981,3,0)</f>
        <v>23.474513846274903, 89.12875894342984</v>
      </c>
      <c r="G515" s="164">
        <f>VLOOKUP(FINAL_DATASET!$D515,'R_E_P allocation'!$A$3:$D$983,4,0)</f>
        <v>402727</v>
      </c>
      <c r="H515" s="165">
        <f>VLOOKUP(FINAL_DATASET!$D515,'R_E_P allocation'!$A$3:$E$983,5,0)</f>
        <v>3.2041893621261655E-2</v>
      </c>
      <c r="I515" s="166">
        <f>VLOOKUP(FINAL_DATASET!$D515,'R_E_P allocation'!$A$3:$F$983,6,0)</f>
        <v>371238687.32833022</v>
      </c>
      <c r="J515" s="166">
        <f>VLOOKUP(FINAL_DATASET!$D515,'R_E_P allocation'!$A$3:$G$983,7,0)</f>
        <v>118893734.98837861</v>
      </c>
      <c r="K515" s="166">
        <f>VLOOKUP(FINAL_DATASET!$D515,'R_E_P allocation'!$A$3:$T$984,8,0)</f>
        <v>117622521.90266977</v>
      </c>
      <c r="L515" s="166">
        <f>VLOOKUP(FINAL_DATASET!$D515,'R_E_P allocation'!$A$3:$T$984,9,0)</f>
        <v>98165899.396404088</v>
      </c>
      <c r="M515" s="166">
        <f>VLOOKUP($D515,'R_E_P allocation'!$A$3:$T$984,'R_E_P allocation'!J$984,0)</f>
        <v>95093801.105941072</v>
      </c>
      <c r="N515" s="166">
        <f>VLOOKUP($D515,'R_E_P allocation'!$A$3:$T$984,'R_E_P allocation'!K$984,0)</f>
        <v>110895685.99079388</v>
      </c>
      <c r="O515" s="166">
        <f>VLOOKUP($D515,'R_E_P allocation'!$A$3:$T$984,'R_E_P allocation'!L$984,0)</f>
        <v>97671538.751961753</v>
      </c>
      <c r="P515" s="166">
        <f>VLOOKUP($D515,'R_E_P allocation'!$A$3:$T$984,'R_E_P allocation'!M$984,0)</f>
        <v>106181604.13129032</v>
      </c>
      <c r="Q515" s="166">
        <f>VLOOKUP($D515,'R_E_P allocation'!$A$3:$T$984,'R_E_P allocation'!N$984,0)</f>
        <v>86477801.302803442</v>
      </c>
      <c r="R515" s="166">
        <f>VLOOKUP($D515,'R_E_P allocation'!$A$3:$T$984,'R_E_P allocation'!O$984,0)</f>
        <v>79203637.534580693</v>
      </c>
      <c r="S515" s="166">
        <f>VLOOKUP($D515,'R_E_P allocation'!$A$3:$T$984,'R_E_P allocation'!P$984,0)</f>
        <v>1218245.8738042952</v>
      </c>
      <c r="T515" s="166">
        <f>VLOOKUP($D515,'R_E_P allocation'!$A$3:$T$984,'R_E_P allocation'!Q$984,0)</f>
        <v>1959786.8404677792</v>
      </c>
      <c r="U515" s="166">
        <f>VLOOKUP($D515,'R_E_P allocation'!$A$3:$T$984,'R_E_P allocation'!R$984,0)</f>
        <v>2418836.0103070792</v>
      </c>
      <c r="V515" s="166">
        <f>VLOOKUP($D515,'R_E_P allocation'!$A$3:$T$984,'R_E_P allocation'!S$984,0)</f>
        <v>-247180.32222116136</v>
      </c>
      <c r="W515" s="166">
        <f>VLOOKUP($D515,'R_E_P allocation'!$A$3:$T$984,'R_E_P allocation'!T$984,0)</f>
        <v>1889163.8912617331</v>
      </c>
      <c r="X515" s="163">
        <v>110606</v>
      </c>
      <c r="Y515" s="162" t="s">
        <v>147</v>
      </c>
      <c r="Z515" s="162" t="s">
        <v>147</v>
      </c>
      <c r="AA515" s="162" t="s">
        <v>725</v>
      </c>
    </row>
    <row r="516" spans="1:27" ht="16.5" thickTop="1" thickBot="1">
      <c r="A516" s="161">
        <v>515</v>
      </c>
      <c r="B516" s="162" t="s">
        <v>7</v>
      </c>
      <c r="C516" s="163">
        <v>11</v>
      </c>
      <c r="D516" s="162" t="s">
        <v>726</v>
      </c>
      <c r="E516" s="162" t="str">
        <f>VLOOKUP(Table12[[#This Row],[BRANCH NAME]],'Branch Address-2'!$B$2:$D$981,2,0)</f>
        <v>Sahara-Chamragodam Road, Mymensingh 2200</v>
      </c>
      <c r="F516" s="162" t="str">
        <f>VLOOKUP(Table12[[#This Row],[BRANCH NAME]],'Branch Address-2'!$B$2:$D$981,3,0)</f>
        <v>24.75011679154112, 90.40598815375962</v>
      </c>
      <c r="G516" s="164">
        <f>VLOOKUP(FINAL_DATASET!$D516,'R_E_P allocation'!$A$3:$D$983,4,0)</f>
        <v>155146.6</v>
      </c>
      <c r="H516" s="165">
        <f>VLOOKUP(FINAL_DATASET!$D516,'R_E_P allocation'!$A$3:$E$983,5,0)</f>
        <v>1.2343823118143143E-2</v>
      </c>
      <c r="I516" s="166">
        <f>VLOOKUP(FINAL_DATASET!$D516,'R_E_P allocation'!$A$3:$F$983,6,0)</f>
        <v>143016038.47632149</v>
      </c>
      <c r="J516" s="166">
        <f>VLOOKUP(FINAL_DATASET!$D516,'R_E_P allocation'!$A$3:$G$983,7,0)</f>
        <v>45802637.381521434</v>
      </c>
      <c r="K516" s="166">
        <f>VLOOKUP(FINAL_DATASET!$D516,'R_E_P allocation'!$A$3:$T$984,8,0)</f>
        <v>45312915.092915915</v>
      </c>
      <c r="L516" s="166">
        <f>VLOOKUP(FINAL_DATASET!$D516,'R_E_P allocation'!$A$3:$T$984,9,0)</f>
        <v>37817443.397870384</v>
      </c>
      <c r="M516" s="166">
        <f>VLOOKUP($D516,'R_E_P allocation'!$A$3:$T$984,'R_E_P allocation'!J$984,0)</f>
        <v>36633947.867073722</v>
      </c>
      <c r="N516" s="166">
        <f>VLOOKUP($D516,'R_E_P allocation'!$A$3:$T$984,'R_E_P allocation'!K$984,0)</f>
        <v>42721467.982378393</v>
      </c>
      <c r="O516" s="166">
        <f>VLOOKUP($D516,'R_E_P allocation'!$A$3:$T$984,'R_E_P allocation'!L$984,0)</f>
        <v>37626995.841190457</v>
      </c>
      <c r="P516" s="166">
        <f>VLOOKUP($D516,'R_E_P allocation'!$A$3:$T$984,'R_E_P allocation'!M$984,0)</f>
        <v>40905414.49546627</v>
      </c>
      <c r="Q516" s="166">
        <f>VLOOKUP($D516,'R_E_P allocation'!$A$3:$T$984,'R_E_P allocation'!N$984,0)</f>
        <v>33314719.022080775</v>
      </c>
      <c r="R516" s="166">
        <f>VLOOKUP($D516,'R_E_P allocation'!$A$3:$T$984,'R_E_P allocation'!O$984,0)</f>
        <v>30512419.259504773</v>
      </c>
      <c r="S516" s="166">
        <f>VLOOKUP($D516,'R_E_P allocation'!$A$3:$T$984,'R_E_P allocation'!P$984,0)</f>
        <v>469317.19324695261</v>
      </c>
      <c r="T516" s="166">
        <f>VLOOKUP($D516,'R_E_P allocation'!$A$3:$T$984,'R_E_P allocation'!Q$984,0)</f>
        <v>754988.52826683677</v>
      </c>
      <c r="U516" s="166">
        <f>VLOOKUP($D516,'R_E_P allocation'!$A$3:$T$984,'R_E_P allocation'!R$984,0)</f>
        <v>931832.6880410508</v>
      </c>
      <c r="V516" s="166">
        <f>VLOOKUP($D516,'R_E_P allocation'!$A$3:$T$984,'R_E_P allocation'!S$984,0)</f>
        <v>-95223.778339961398</v>
      </c>
      <c r="W516" s="166">
        <f>VLOOKUP($D516,'R_E_P allocation'!$A$3:$T$984,'R_E_P allocation'!T$984,0)</f>
        <v>727781.73445541924</v>
      </c>
      <c r="X516" s="163">
        <v>110607</v>
      </c>
      <c r="Y516" s="162" t="s">
        <v>147</v>
      </c>
      <c r="Z516" s="162" t="s">
        <v>147</v>
      </c>
      <c r="AA516" s="162" t="s">
        <v>713</v>
      </c>
    </row>
    <row r="517" spans="1:27" ht="16.5" thickTop="1" thickBot="1">
      <c r="A517" s="161">
        <v>516</v>
      </c>
      <c r="B517" s="162" t="s">
        <v>7</v>
      </c>
      <c r="C517" s="163">
        <v>11</v>
      </c>
      <c r="D517" s="162" t="s">
        <v>11</v>
      </c>
      <c r="E517" s="162" t="str">
        <f>VLOOKUP(Table12[[#This Row],[BRANCH NAME]],'Branch Address-2'!$B$2:$D$981,2,0)</f>
        <v>Tomchon Bridge, Comilla Medical College, Cumilla</v>
      </c>
      <c r="F517" s="162" t="str">
        <f>VLOOKUP(Table12[[#This Row],[BRANCH NAME]],'Branch Address-2'!$B$2:$D$981,3,0)</f>
        <v>23.452577976390913, 91.19559055793324</v>
      </c>
      <c r="G517" s="164">
        <f>VLOOKUP(FINAL_DATASET!$D517,'R_E_P allocation'!$A$3:$D$983,4,0)</f>
        <v>30993.360000000001</v>
      </c>
      <c r="H517" s="165">
        <f>VLOOKUP(FINAL_DATASET!$D517,'R_E_P allocation'!$A$3:$E$983,5,0)</f>
        <v>1.0914476138443403E-3</v>
      </c>
      <c r="I517" s="166">
        <f>VLOOKUP(FINAL_DATASET!$D517,'R_E_P allocation'!$A$3:$F$983,6,0)</f>
        <v>17276323.809572171</v>
      </c>
      <c r="J517" s="166">
        <f>VLOOKUP(FINAL_DATASET!$D517,'R_E_P allocation'!$A$3:$G$983,7,0)</f>
        <v>14549620.376895824</v>
      </c>
      <c r="K517" s="166">
        <f>VLOOKUP(FINAL_DATASET!$D517,'R_E_P allocation'!$A$3:$T$984,8,0)</f>
        <v>14394055.680261359</v>
      </c>
      <c r="L517" s="166">
        <f>VLOOKUP(FINAL_DATASET!$D517,'R_E_P allocation'!$A$3:$T$984,9,0)</f>
        <v>12013051.57343938</v>
      </c>
      <c r="M517" s="166">
        <f>VLOOKUP($D517,'R_E_P allocation'!$A$3:$T$984,'R_E_P allocation'!J$984,0)</f>
        <v>11637103.556572752</v>
      </c>
      <c r="N517" s="166">
        <f>VLOOKUP($D517,'R_E_P allocation'!$A$3:$T$984,'R_E_P allocation'!K$984,0)</f>
        <v>13570859.160570636</v>
      </c>
      <c r="O517" s="166">
        <f>VLOOKUP($D517,'R_E_P allocation'!$A$3:$T$984,'R_E_P allocation'!L$984,0)</f>
        <v>11952554.191414865</v>
      </c>
      <c r="P517" s="166">
        <f>VLOOKUP($D517,'R_E_P allocation'!$A$3:$T$984,'R_E_P allocation'!M$984,0)</f>
        <v>12993973.410551155</v>
      </c>
      <c r="Q517" s="166">
        <f>VLOOKUP($D517,'R_E_P allocation'!$A$3:$T$984,'R_E_P allocation'!N$984,0)</f>
        <v>10582720.612716921</v>
      </c>
      <c r="R517" s="166">
        <f>VLOOKUP($D517,'R_E_P allocation'!$A$3:$T$984,'R_E_P allocation'!O$984,0)</f>
        <v>9692544.8486419171</v>
      </c>
      <c r="S517" s="166">
        <f>VLOOKUP($D517,'R_E_P allocation'!$A$3:$T$984,'R_E_P allocation'!P$984,0)</f>
        <v>149082.83427469732</v>
      </c>
      <c r="T517" s="166">
        <f>VLOOKUP($D517,'R_E_P allocation'!$A$3:$T$984,'R_E_P allocation'!Q$984,0)</f>
        <v>239828.90731146964</v>
      </c>
      <c r="U517" s="166">
        <f>VLOOKUP($D517,'R_E_P allocation'!$A$3:$T$984,'R_E_P allocation'!R$984,0)</f>
        <v>296005.04776280484</v>
      </c>
      <c r="V517" s="166">
        <f>VLOOKUP($D517,'R_E_P allocation'!$A$3:$T$984,'R_E_P allocation'!S$984,0)</f>
        <v>-30248.69101225743</v>
      </c>
      <c r="W517" s="166">
        <f>VLOOKUP($D517,'R_E_P allocation'!$A$3:$T$984,'R_E_P allocation'!T$984,0)</f>
        <v>231186.42416511037</v>
      </c>
      <c r="X517" s="163">
        <v>110608</v>
      </c>
      <c r="Y517" s="162" t="s">
        <v>147</v>
      </c>
      <c r="Z517" s="162" t="s">
        <v>147</v>
      </c>
      <c r="AA517" s="162" t="s">
        <v>713</v>
      </c>
    </row>
    <row r="518" spans="1:27" ht="16.5" thickTop="1" thickBot="1">
      <c r="A518" s="161">
        <v>517</v>
      </c>
      <c r="B518" s="162" t="s">
        <v>7</v>
      </c>
      <c r="C518" s="163">
        <v>11</v>
      </c>
      <c r="D518" s="162" t="s">
        <v>727</v>
      </c>
      <c r="E518" s="162" t="str">
        <f>VLOOKUP(Table12[[#This Row],[BRANCH NAME]],'Branch Address-2'!$B$2:$D$981,2,0)</f>
        <v>Haque Market, Bhaluka, Mymensingh 2240</v>
      </c>
      <c r="F518" s="162" t="str">
        <f>VLOOKUP(Table12[[#This Row],[BRANCH NAME]],'Branch Address-2'!$B$2:$D$981,3,0)</f>
        <v>24.42014879751057, 90.38844834291658</v>
      </c>
      <c r="G518" s="164">
        <f>VLOOKUP(FINAL_DATASET!$D518,'R_E_P allocation'!$A$3:$D$983,4,0)</f>
        <v>430320</v>
      </c>
      <c r="H518" s="165">
        <f>VLOOKUP(FINAL_DATASET!$D518,'R_E_P allocation'!$A$3:$E$983,5,0)</f>
        <v>3.4237256660470526E-2</v>
      </c>
      <c r="I518" s="166">
        <f>VLOOKUP(FINAL_DATASET!$D518,'R_E_P allocation'!$A$3:$F$983,6,0)</f>
        <v>396674253.10725886</v>
      </c>
      <c r="J518" s="166">
        <f>VLOOKUP(FINAL_DATASET!$D518,'R_E_P allocation'!$A$3:$G$983,7,0)</f>
        <v>127039786.35700879</v>
      </c>
      <c r="K518" s="166">
        <f>VLOOKUP(FINAL_DATASET!$D518,'R_E_P allocation'!$A$3:$T$984,8,0)</f>
        <v>125681475.60296889</v>
      </c>
      <c r="L518" s="166">
        <f>VLOOKUP(FINAL_DATASET!$D518,'R_E_P allocation'!$A$3:$T$984,9,0)</f>
        <v>104891774.89530277</v>
      </c>
      <c r="M518" s="166">
        <f>VLOOKUP($D518,'R_E_P allocation'!$A$3:$T$984,'R_E_P allocation'!J$984,0)</f>
        <v>101609190.5730397</v>
      </c>
      <c r="N518" s="166">
        <f>VLOOKUP($D518,'R_E_P allocation'!$A$3:$T$984,'R_E_P allocation'!K$984,0)</f>
        <v>118493747.86284113</v>
      </c>
      <c r="O518" s="166">
        <f>VLOOKUP($D518,'R_E_P allocation'!$A$3:$T$984,'R_E_P allocation'!L$984,0)</f>
        <v>104363542.93539836</v>
      </c>
      <c r="P518" s="166">
        <f>VLOOKUP($D518,'R_E_P allocation'!$A$3:$T$984,'R_E_P allocation'!M$984,0)</f>
        <v>113456678.81660986</v>
      </c>
      <c r="Q518" s="166">
        <f>VLOOKUP($D518,'R_E_P allocation'!$A$3:$T$984,'R_E_P allocation'!N$984,0)</f>
        <v>92402862.128991529</v>
      </c>
      <c r="R518" s="166">
        <f>VLOOKUP($D518,'R_E_P allocation'!$A$3:$T$984,'R_E_P allocation'!O$984,0)</f>
        <v>84630306.147541046</v>
      </c>
      <c r="S518" s="166">
        <f>VLOOKUP($D518,'R_E_P allocation'!$A$3:$T$984,'R_E_P allocation'!P$984,0)</f>
        <v>1301714.4726215631</v>
      </c>
      <c r="T518" s="166">
        <f>VLOOKUP($D518,'R_E_P allocation'!$A$3:$T$984,'R_E_P allocation'!Q$984,0)</f>
        <v>2094062.4124781669</v>
      </c>
      <c r="U518" s="166">
        <f>VLOOKUP($D518,'R_E_P allocation'!$A$3:$T$984,'R_E_P allocation'!R$984,0)</f>
        <v>2584563.5181036834</v>
      </c>
      <c r="V518" s="166">
        <f>VLOOKUP($D518,'R_E_P allocation'!$A$3:$T$984,'R_E_P allocation'!S$984,0)</f>
        <v>-264115.97995220119</v>
      </c>
      <c r="W518" s="166">
        <f>VLOOKUP($D518,'R_E_P allocation'!$A$3:$T$984,'R_E_P allocation'!T$984,0)</f>
        <v>2018600.7039203949</v>
      </c>
      <c r="X518" s="163">
        <v>110609</v>
      </c>
      <c r="Y518" s="162" t="s">
        <v>147</v>
      </c>
      <c r="Z518" s="162" t="s">
        <v>147</v>
      </c>
      <c r="AA518" s="162" t="s">
        <v>727</v>
      </c>
    </row>
    <row r="519" spans="1:27" ht="16.5" thickTop="1" thickBot="1">
      <c r="A519" s="161">
        <v>518</v>
      </c>
      <c r="B519" s="162" t="s">
        <v>7</v>
      </c>
      <c r="C519" s="163">
        <v>11</v>
      </c>
      <c r="D519" s="162" t="s">
        <v>728</v>
      </c>
      <c r="E519" s="162" t="str">
        <f>VLOOKUP(Table12[[#This Row],[BRANCH NAME]],'Branch Address-2'!$B$2:$D$981,2,0)</f>
        <v>Bidyagonj Bazar Sadar Mymensingh</v>
      </c>
      <c r="F519" s="162" t="str">
        <f>VLOOKUP(Table12[[#This Row],[BRANCH NAME]],'Branch Address-2'!$B$2:$D$981,3,0)</f>
        <v>24.768689707007173, 90.25579176462088</v>
      </c>
      <c r="G519" s="164">
        <f>VLOOKUP(FINAL_DATASET!$D519,'R_E_P allocation'!$A$3:$D$983,4,0)</f>
        <v>93087.96</v>
      </c>
      <c r="H519" s="165">
        <f>VLOOKUP(FINAL_DATASET!$D519,'R_E_P allocation'!$A$3:$E$983,5,0)</f>
        <v>7.4062938708858855E-3</v>
      </c>
      <c r="I519" s="166">
        <f>VLOOKUP(FINAL_DATASET!$D519,'R_E_P allocation'!$A$3:$F$983,6,0)</f>
        <v>85809623.085792884</v>
      </c>
      <c r="J519" s="166">
        <f>VLOOKUP(FINAL_DATASET!$D519,'R_E_P allocation'!$A$3:$G$983,7,0)</f>
        <v>27481582.428912856</v>
      </c>
      <c r="K519" s="166">
        <f>VLOOKUP(FINAL_DATASET!$D519,'R_E_P allocation'!$A$3:$T$984,8,0)</f>
        <v>27187749.055749547</v>
      </c>
      <c r="L519" s="166">
        <f>VLOOKUP(FINAL_DATASET!$D519,'R_E_P allocation'!$A$3:$T$984,9,0)</f>
        <v>22690466.038722228</v>
      </c>
      <c r="M519" s="166">
        <f>VLOOKUP($D519,'R_E_P allocation'!$A$3:$T$984,'R_E_P allocation'!J$984,0)</f>
        <v>21980368.720244233</v>
      </c>
      <c r="N519" s="166">
        <f>VLOOKUP($D519,'R_E_P allocation'!$A$3:$T$984,'R_E_P allocation'!K$984,0)</f>
        <v>25632880.789427035</v>
      </c>
      <c r="O519" s="166">
        <f>VLOOKUP($D519,'R_E_P allocation'!$A$3:$T$984,'R_E_P allocation'!L$984,0)</f>
        <v>22576197.504714273</v>
      </c>
      <c r="P519" s="166">
        <f>VLOOKUP($D519,'R_E_P allocation'!$A$3:$T$984,'R_E_P allocation'!M$984,0)</f>
        <v>24543248.697279762</v>
      </c>
      <c r="Q519" s="166">
        <f>VLOOKUP($D519,'R_E_P allocation'!$A$3:$T$984,'R_E_P allocation'!N$984,0)</f>
        <v>19988831.413248464</v>
      </c>
      <c r="R519" s="166">
        <f>VLOOKUP($D519,'R_E_P allocation'!$A$3:$T$984,'R_E_P allocation'!O$984,0)</f>
        <v>18307451.555702861</v>
      </c>
      <c r="S519" s="166">
        <f>VLOOKUP($D519,'R_E_P allocation'!$A$3:$T$984,'R_E_P allocation'!P$984,0)</f>
        <v>281590.31594817154</v>
      </c>
      <c r="T519" s="166">
        <f>VLOOKUP($D519,'R_E_P allocation'!$A$3:$T$984,'R_E_P allocation'!Q$984,0)</f>
        <v>452993.11696010205</v>
      </c>
      <c r="U519" s="166">
        <f>VLOOKUP($D519,'R_E_P allocation'!$A$3:$T$984,'R_E_P allocation'!R$984,0)</f>
        <v>559099.61282463046</v>
      </c>
      <c r="V519" s="166">
        <f>VLOOKUP($D519,'R_E_P allocation'!$A$3:$T$984,'R_E_P allocation'!S$984,0)</f>
        <v>-57134.267003976835</v>
      </c>
      <c r="W519" s="166">
        <f>VLOOKUP($D519,'R_E_P allocation'!$A$3:$T$984,'R_E_P allocation'!T$984,0)</f>
        <v>436669.0406732515</v>
      </c>
      <c r="X519" s="163">
        <v>110610</v>
      </c>
      <c r="Y519" s="162" t="s">
        <v>147</v>
      </c>
      <c r="Z519" s="162" t="s">
        <v>147</v>
      </c>
      <c r="AA519" s="162" t="s">
        <v>713</v>
      </c>
    </row>
    <row r="520" spans="1:27" ht="16.5" thickTop="1" thickBot="1">
      <c r="A520" s="161">
        <v>519</v>
      </c>
      <c r="B520" s="162" t="s">
        <v>7</v>
      </c>
      <c r="C520" s="163">
        <v>11</v>
      </c>
      <c r="D520" s="162" t="s">
        <v>729</v>
      </c>
      <c r="E520" s="162" t="str">
        <f>VLOOKUP(Table12[[#This Row],[BRANCH NAME]],'Branch Address-2'!$B$2:$D$981,2,0)</f>
        <v>32, Bangabandhu Road, Mondal Para, Narayangonj,Sadar, Narayanganj</v>
      </c>
      <c r="F520" s="162" t="str">
        <f>VLOOKUP(Table12[[#This Row],[BRANCH NAME]],'Branch Address-2'!$B$2:$D$981,3,0)</f>
        <v>23.66880991874733, 90.49999903882868</v>
      </c>
      <c r="G520" s="164">
        <f>VLOOKUP(FINAL_DATASET!$D520,'R_E_P allocation'!$A$3:$D$983,4,0)</f>
        <v>238248</v>
      </c>
      <c r="H520" s="165">
        <f>VLOOKUP(FINAL_DATASET!$D520,'R_E_P allocation'!$A$3:$E$983,5,0)</f>
        <v>6.5374382764607367E-3</v>
      </c>
      <c r="I520" s="166">
        <f>VLOOKUP(FINAL_DATASET!$D520,'R_E_P allocation'!$A$3:$F$983,6,0)</f>
        <v>135484005.51509523</v>
      </c>
      <c r="J520" s="166">
        <f>VLOOKUP(FINAL_DATASET!$D520,'R_E_P allocation'!$A$3:$G$983,7,0)</f>
        <v>114100711.99833056</v>
      </c>
      <c r="K520" s="166">
        <f>VLOOKUP(FINAL_DATASET!$D520,'R_E_P allocation'!$A$3:$T$984,8,0)</f>
        <v>112880745.96567839</v>
      </c>
      <c r="L520" s="166">
        <f>VLOOKUP(FINAL_DATASET!$D520,'R_E_P allocation'!$A$3:$T$984,9,0)</f>
        <v>94208488.077029705</v>
      </c>
      <c r="M520" s="166">
        <f>VLOOKUP($D520,'R_E_P allocation'!$A$3:$T$984,'R_E_P allocation'!J$984,0)</f>
        <v>91260236.831453592</v>
      </c>
      <c r="N520" s="166">
        <f>VLOOKUP($D520,'R_E_P allocation'!$A$3:$T$984,'R_E_P allocation'!K$984,0)</f>
        <v>106425092.37622726</v>
      </c>
      <c r="O520" s="166">
        <f>VLOOKUP($D520,'R_E_P allocation'!$A$3:$T$984,'R_E_P allocation'!L$984,0)</f>
        <v>93734056.842109412</v>
      </c>
      <c r="P520" s="166">
        <f>VLOOKUP($D520,'R_E_P allocation'!$A$3:$T$984,'R_E_P allocation'!M$984,0)</f>
        <v>101901051.67180875</v>
      </c>
      <c r="Q520" s="166">
        <f>VLOOKUP($D520,'R_E_P allocation'!$A$3:$T$984,'R_E_P allocation'!N$984,0)</f>
        <v>82991578.165699914</v>
      </c>
      <c r="R520" s="166">
        <f>VLOOKUP($D520,'R_E_P allocation'!$A$3:$T$984,'R_E_P allocation'!O$984,0)</f>
        <v>76010661.423301309</v>
      </c>
      <c r="S520" s="166">
        <f>VLOOKUP($D520,'R_E_P allocation'!$A$3:$T$984,'R_E_P allocation'!P$984,0)</f>
        <v>1169134.1146250088</v>
      </c>
      <c r="T520" s="166">
        <f>VLOOKUP($D520,'R_E_P allocation'!$A$3:$T$984,'R_E_P allocation'!Q$984,0)</f>
        <v>1880780.9670054489</v>
      </c>
      <c r="U520" s="166">
        <f>VLOOKUP($D520,'R_E_P allocation'!$A$3:$T$984,'R_E_P allocation'!R$984,0)</f>
        <v>2321324.2565742931</v>
      </c>
      <c r="V520" s="166">
        <f>VLOOKUP($D520,'R_E_P allocation'!$A$3:$T$984,'R_E_P allocation'!S$984,0)</f>
        <v>-237215.61746014672</v>
      </c>
      <c r="W520" s="166">
        <f>VLOOKUP($D520,'R_E_P allocation'!$A$3:$T$984,'R_E_P allocation'!T$984,0)</f>
        <v>1813005.07630255</v>
      </c>
      <c r="X520" s="163">
        <v>110611</v>
      </c>
      <c r="Y520" s="162" t="s">
        <v>142</v>
      </c>
      <c r="Z520" s="162" t="s">
        <v>730</v>
      </c>
      <c r="AA520" s="162" t="s">
        <v>731</v>
      </c>
    </row>
    <row r="521" spans="1:27" ht="16.5" thickTop="1" thickBot="1">
      <c r="A521" s="161">
        <v>520</v>
      </c>
      <c r="B521" s="162" t="s">
        <v>7</v>
      </c>
      <c r="C521" s="163">
        <v>11</v>
      </c>
      <c r="D521" s="162" t="s">
        <v>732</v>
      </c>
      <c r="E521" s="162" t="str">
        <f>VLOOKUP(Table12[[#This Row],[BRANCH NAME]],'Branch Address-2'!$B$2:$D$981,2,0)</f>
        <v>Mograpara More, Sonargaon, Narayanganj 1440</v>
      </c>
      <c r="F521" s="162" t="str">
        <f>VLOOKUP(Table12[[#This Row],[BRANCH NAME]],'Branch Address-2'!$B$2:$D$981,3,0)</f>
        <v>23.637131471247088, 90.59581513130377</v>
      </c>
      <c r="G521" s="164">
        <f>VLOOKUP(FINAL_DATASET!$D521,'R_E_P allocation'!$A$3:$D$983,4,0)</f>
        <v>400358</v>
      </c>
      <c r="H521" s="165">
        <f>VLOOKUP(FINAL_DATASET!$D521,'R_E_P allocation'!$A$3:$E$983,5,0)</f>
        <v>1.0985677585907405E-2</v>
      </c>
      <c r="I521" s="166">
        <f>VLOOKUP(FINAL_DATASET!$D521,'R_E_P allocation'!$A$3:$F$983,6,0)</f>
        <v>227670769.45037311</v>
      </c>
      <c r="J521" s="166">
        <f>VLOOKUP(FINAL_DATASET!$D521,'R_E_P allocation'!$A$3:$G$983,7,0)</f>
        <v>191737739.05437875</v>
      </c>
      <c r="K521" s="166">
        <f>VLOOKUP(FINAL_DATASET!$D521,'R_E_P allocation'!$A$3:$T$984,8,0)</f>
        <v>189687677.0983474</v>
      </c>
      <c r="L521" s="166">
        <f>VLOOKUP(FINAL_DATASET!$D521,'R_E_P allocation'!$A$3:$T$984,9,0)</f>
        <v>158310339.9379783</v>
      </c>
      <c r="M521" s="166">
        <f>VLOOKUP($D521,'R_E_P allocation'!$A$3:$T$984,'R_E_P allocation'!J$984,0)</f>
        <v>153356023.54423583</v>
      </c>
      <c r="N521" s="166">
        <f>VLOOKUP($D521,'R_E_P allocation'!$A$3:$T$984,'R_E_P allocation'!K$984,0)</f>
        <v>178839432.58101469</v>
      </c>
      <c r="O521" s="166">
        <f>VLOOKUP($D521,'R_E_P allocation'!$A$3:$T$984,'R_E_P allocation'!L$984,0)</f>
        <v>157513093.62174389</v>
      </c>
      <c r="P521" s="166">
        <f>VLOOKUP($D521,'R_E_P allocation'!$A$3:$T$984,'R_E_P allocation'!M$984,0)</f>
        <v>171237119.49406502</v>
      </c>
      <c r="Q521" s="166">
        <f>VLOOKUP($D521,'R_E_P allocation'!$A$3:$T$984,'R_E_P allocation'!N$984,0)</f>
        <v>139461159.17557874</v>
      </c>
      <c r="R521" s="166">
        <f>VLOOKUP($D521,'R_E_P allocation'!$A$3:$T$984,'R_E_P allocation'!O$984,0)</f>
        <v>127730249.09384365</v>
      </c>
      <c r="S521" s="166">
        <f>VLOOKUP($D521,'R_E_P allocation'!$A$3:$T$984,'R_E_P allocation'!P$984,0)</f>
        <v>1964642.7078633998</v>
      </c>
      <c r="T521" s="166">
        <f>VLOOKUP($D521,'R_E_P allocation'!$A$3:$T$984,'R_E_P allocation'!Q$984,0)</f>
        <v>3160512.182215034</v>
      </c>
      <c r="U521" s="166">
        <f>VLOOKUP($D521,'R_E_P allocation'!$A$3:$T$984,'R_E_P allocation'!R$984,0)</f>
        <v>3900812.3330041417</v>
      </c>
      <c r="V521" s="166">
        <f>VLOOKUP($D521,'R_E_P allocation'!$A$3:$T$984,'R_E_P allocation'!S$984,0)</f>
        <v>-398623.15811721154</v>
      </c>
      <c r="W521" s="166">
        <f>VLOOKUP($D521,'R_E_P allocation'!$A$3:$T$984,'R_E_P allocation'!T$984,0)</f>
        <v>3046619.8513244027</v>
      </c>
      <c r="X521" s="163">
        <v>110612</v>
      </c>
      <c r="Y521" s="162" t="s">
        <v>142</v>
      </c>
      <c r="Z521" s="162" t="s">
        <v>730</v>
      </c>
      <c r="AA521" s="162" t="s">
        <v>732</v>
      </c>
    </row>
    <row r="522" spans="1:27" ht="16.5" thickTop="1" thickBot="1">
      <c r="A522" s="161">
        <v>521</v>
      </c>
      <c r="B522" s="162" t="s">
        <v>7</v>
      </c>
      <c r="C522" s="163">
        <v>11</v>
      </c>
      <c r="D522" s="162" t="s">
        <v>733</v>
      </c>
      <c r="E522" s="162" t="str">
        <f>VLOOKUP(Table12[[#This Row],[BRANCH NAME]],'Branch Address-2'!$B$2:$D$981,2,0)</f>
        <v>52/1 Court Road, Narayanganj 1400</v>
      </c>
      <c r="F522" s="162" t="str">
        <f>VLOOKUP(Table12[[#This Row],[BRANCH NAME]],'Branch Address-2'!$B$2:$D$981,3,0)</f>
        <v>23.615454040818573, 90.50226589177339</v>
      </c>
      <c r="G522" s="164">
        <f>VLOOKUP(FINAL_DATASET!$D522,'R_E_P allocation'!$A$3:$D$983,4,0)</f>
        <v>264720</v>
      </c>
      <c r="H522" s="165">
        <f>VLOOKUP(FINAL_DATASET!$D522,'R_E_P allocation'!$A$3:$E$983,5,0)</f>
        <v>7.2638203071785966E-3</v>
      </c>
      <c r="I522" s="166">
        <f>VLOOKUP(FINAL_DATASET!$D522,'R_E_P allocation'!$A$3:$F$983,6,0)</f>
        <v>150537783.90566137</v>
      </c>
      <c r="J522" s="166">
        <f>VLOOKUP(FINAL_DATASET!$D522,'R_E_P allocation'!$A$3:$G$983,7,0)</f>
        <v>126778568.88703397</v>
      </c>
      <c r="K522" s="166">
        <f>VLOOKUP(FINAL_DATASET!$D522,'R_E_P allocation'!$A$3:$T$984,8,0)</f>
        <v>125423051.07297601</v>
      </c>
      <c r="L522" s="166">
        <f>VLOOKUP(FINAL_DATASET!$D522,'R_E_P allocation'!$A$3:$T$984,9,0)</f>
        <v>104676097.86336634</v>
      </c>
      <c r="M522" s="166">
        <f>VLOOKUP($D522,'R_E_P allocation'!$A$3:$T$984,'R_E_P allocation'!J$984,0)</f>
        <v>101400263.14605954</v>
      </c>
      <c r="N522" s="166">
        <f>VLOOKUP($D522,'R_E_P allocation'!$A$3:$T$984,'R_E_P allocation'!K$984,0)</f>
        <v>118250102.64025252</v>
      </c>
      <c r="O522" s="166">
        <f>VLOOKUP($D522,'R_E_P allocation'!$A$3:$T$984,'R_E_P allocation'!L$984,0)</f>
        <v>104148952.04678823</v>
      </c>
      <c r="P522" s="166">
        <f>VLOOKUP($D522,'R_E_P allocation'!$A$3:$T$984,'R_E_P allocation'!M$984,0)</f>
        <v>113223390.74645418</v>
      </c>
      <c r="Q522" s="166">
        <f>VLOOKUP($D522,'R_E_P allocation'!$A$3:$T$984,'R_E_P allocation'!N$984,0)</f>
        <v>92212864.628555462</v>
      </c>
      <c r="R522" s="166">
        <f>VLOOKUP($D522,'R_E_P allocation'!$A$3:$T$984,'R_E_P allocation'!O$984,0)</f>
        <v>84456290.470334783</v>
      </c>
      <c r="S522" s="166">
        <f>VLOOKUP($D522,'R_E_P allocation'!$A$3:$T$984,'R_E_P allocation'!P$984,0)</f>
        <v>1299037.9051388989</v>
      </c>
      <c r="T522" s="166">
        <f>VLOOKUP($D522,'R_E_P allocation'!$A$3:$T$984,'R_E_P allocation'!Q$984,0)</f>
        <v>2089756.6300060544</v>
      </c>
      <c r="U522" s="166">
        <f>VLOOKUP($D522,'R_E_P allocation'!$A$3:$T$984,'R_E_P allocation'!R$984,0)</f>
        <v>2579249.1739714369</v>
      </c>
      <c r="V522" s="166">
        <f>VLOOKUP($D522,'R_E_P allocation'!$A$3:$T$984,'R_E_P allocation'!S$984,0)</f>
        <v>-263572.90828905191</v>
      </c>
      <c r="W522" s="166">
        <f>VLOOKUP($D522,'R_E_P allocation'!$A$3:$T$984,'R_E_P allocation'!T$984,0)</f>
        <v>2014450.0847806113</v>
      </c>
      <c r="X522" s="163">
        <v>110614</v>
      </c>
      <c r="Y522" s="162" t="s">
        <v>142</v>
      </c>
      <c r="Z522" s="162" t="s">
        <v>730</v>
      </c>
      <c r="AA522" s="162" t="s">
        <v>731</v>
      </c>
    </row>
    <row r="523" spans="1:27" ht="16.5" thickTop="1" thickBot="1">
      <c r="A523" s="161">
        <v>522</v>
      </c>
      <c r="B523" s="162" t="s">
        <v>7</v>
      </c>
      <c r="C523" s="163">
        <v>11</v>
      </c>
      <c r="D523" s="162" t="s">
        <v>515</v>
      </c>
      <c r="E523" s="162" t="str">
        <f>VLOOKUP(Table12[[#This Row],[BRANCH NAME]],'Branch Address-2'!$B$2:$D$981,2,0)</f>
        <v>Chittagoan Road, Sarulia, Demra, Dhaka 1361</v>
      </c>
      <c r="F523" s="162" t="str">
        <f>VLOOKUP(Table12[[#This Row],[BRANCH NAME]],'Branch Address-2'!$B$2:$D$981,3,0)</f>
        <v>23.682441569769004, 90.51625042890642</v>
      </c>
      <c r="G523" s="164">
        <f>VLOOKUP(FINAL_DATASET!$D523,'R_E_P allocation'!$A$3:$D$983,4,0)</f>
        <v>125312</v>
      </c>
      <c r="H523" s="165">
        <f>VLOOKUP(FINAL_DATASET!$D523,'R_E_P allocation'!$A$3:$E$983,5,0)</f>
        <v>3.4385156026487014E-3</v>
      </c>
      <c r="I523" s="166">
        <f>VLOOKUP(FINAL_DATASET!$D523,'R_E_P allocation'!$A$3:$F$983,6,0)</f>
        <v>71260920.129896626</v>
      </c>
      <c r="J523" s="166">
        <f>VLOOKUP(FINAL_DATASET!$D523,'R_E_P allocation'!$A$3:$G$983,7,0)</f>
        <v>60013886.46257177</v>
      </c>
      <c r="K523" s="166">
        <f>VLOOKUP(FINAL_DATASET!$D523,'R_E_P allocation'!$A$3:$T$984,8,0)</f>
        <v>59372217.346844845</v>
      </c>
      <c r="L523" s="166">
        <f>VLOOKUP(FINAL_DATASET!$D523,'R_E_P allocation'!$A$3:$T$984,9,0)</f>
        <v>49551115.047802061</v>
      </c>
      <c r="M523" s="166">
        <f>VLOOKUP($D523,'R_E_P allocation'!$A$3:$T$984,'R_E_P allocation'!J$984,0)</f>
        <v>48000414.684795305</v>
      </c>
      <c r="N523" s="166">
        <f>VLOOKUP($D523,'R_E_P allocation'!$A$3:$T$984,'R_E_P allocation'!K$984,0)</f>
        <v>55976718.276123159</v>
      </c>
      <c r="O523" s="166">
        <f>VLOOKUP($D523,'R_E_P allocation'!$A$3:$T$984,'R_E_P allocation'!L$984,0)</f>
        <v>49301577.058352701</v>
      </c>
      <c r="P523" s="166">
        <f>VLOOKUP($D523,'R_E_P allocation'!$A$3:$T$984,'R_E_P allocation'!M$984,0)</f>
        <v>53597195.305302449</v>
      </c>
      <c r="Q523" s="166">
        <f>VLOOKUP($D523,'R_E_P allocation'!$A$3:$T$984,'R_E_P allocation'!N$984,0)</f>
        <v>43651324.011534981</v>
      </c>
      <c r="R523" s="166">
        <f>VLOOKUP($D523,'R_E_P allocation'!$A$3:$T$984,'R_E_P allocation'!O$984,0)</f>
        <v>39979550.738208644</v>
      </c>
      <c r="S523" s="166">
        <f>VLOOKUP($D523,'R_E_P allocation'!$A$3:$T$984,'R_E_P allocation'!P$984,0)</f>
        <v>614932.90257164428</v>
      </c>
      <c r="T523" s="166">
        <f>VLOOKUP($D523,'R_E_P allocation'!$A$3:$T$984,'R_E_P allocation'!Q$984,0)</f>
        <v>989239.88674568851</v>
      </c>
      <c r="U523" s="166">
        <f>VLOOKUP($D523,'R_E_P allocation'!$A$3:$T$984,'R_E_P allocation'!R$984,0)</f>
        <v>1220953.7340915257</v>
      </c>
      <c r="V523" s="166">
        <f>VLOOKUP($D523,'R_E_P allocation'!$A$3:$T$984,'R_E_P allocation'!S$984,0)</f>
        <v>-124768.99472468144</v>
      </c>
      <c r="W523" s="166">
        <f>VLOOKUP($D523,'R_E_P allocation'!$A$3:$T$984,'R_E_P allocation'!T$984,0)</f>
        <v>953591.60253863677</v>
      </c>
      <c r="X523" s="163">
        <v>110615</v>
      </c>
      <c r="Y523" s="162" t="s">
        <v>142</v>
      </c>
      <c r="Z523" s="162" t="s">
        <v>730</v>
      </c>
      <c r="AA523" s="162" t="s">
        <v>734</v>
      </c>
    </row>
    <row r="524" spans="1:27" ht="16.5" thickTop="1" thickBot="1">
      <c r="A524" s="161">
        <v>523</v>
      </c>
      <c r="B524" s="162" t="s">
        <v>7</v>
      </c>
      <c r="C524" s="163">
        <v>11</v>
      </c>
      <c r="D524" s="162" t="s">
        <v>735</v>
      </c>
      <c r="E524" s="162" t="str">
        <f>VLOOKUP(Table12[[#This Row],[BRANCH NAME]],'Branch Address-2'!$B$2:$D$981,2,0)</f>
        <v>47 Sirajudullah Road, Narayanganj 1400</v>
      </c>
      <c r="F524" s="162" t="str">
        <f>VLOOKUP(Table12[[#This Row],[BRANCH NAME]],'Branch Address-2'!$B$2:$D$981,3,0)</f>
        <v>23.61039166468911, 90.50294626885173</v>
      </c>
      <c r="G524" s="164">
        <f>VLOOKUP(FINAL_DATASET!$D524,'R_E_P allocation'!$A$3:$D$983,4,0)</f>
        <v>172068</v>
      </c>
      <c r="H524" s="165">
        <f>VLOOKUP(FINAL_DATASET!$D524,'R_E_P allocation'!$A$3:$E$983,5,0)</f>
        <v>4.7214831996660878E-3</v>
      </c>
      <c r="I524" s="166">
        <f>VLOOKUP(FINAL_DATASET!$D524,'R_E_P allocation'!$A$3:$F$983,6,0)</f>
        <v>97849559.538679883</v>
      </c>
      <c r="J524" s="166">
        <f>VLOOKUP(FINAL_DATASET!$D524,'R_E_P allocation'!$A$3:$G$983,7,0)</f>
        <v>82406069.776572078</v>
      </c>
      <c r="K524" s="166">
        <f>VLOOKUP(FINAL_DATASET!$D524,'R_E_P allocation'!$A$3:$T$984,8,0)</f>
        <v>81524983.197434396</v>
      </c>
      <c r="L524" s="166">
        <f>VLOOKUP(FINAL_DATASET!$D524,'R_E_P allocation'!$A$3:$T$984,9,0)</f>
        <v>68039463.611188114</v>
      </c>
      <c r="M524" s="166">
        <f>VLOOKUP($D524,'R_E_P allocation'!$A$3:$T$984,'R_E_P allocation'!J$984,0)</f>
        <v>65910171.044938706</v>
      </c>
      <c r="N524" s="166">
        <f>VLOOKUP($D524,'R_E_P allocation'!$A$3:$T$984,'R_E_P allocation'!K$984,0)</f>
        <v>76862566.716164142</v>
      </c>
      <c r="O524" s="166">
        <f>VLOOKUP($D524,'R_E_P allocation'!$A$3:$T$984,'R_E_P allocation'!L$984,0)</f>
        <v>67696818.830412358</v>
      </c>
      <c r="P524" s="166">
        <f>VLOOKUP($D524,'R_E_P allocation'!$A$3:$T$984,'R_E_P allocation'!M$984,0)</f>
        <v>73595203.985195205</v>
      </c>
      <c r="Q524" s="166">
        <f>VLOOKUP($D524,'R_E_P allocation'!$A$3:$T$984,'R_E_P allocation'!N$984,0)</f>
        <v>59938362.008561052</v>
      </c>
      <c r="R524" s="166">
        <f>VLOOKUP($D524,'R_E_P allocation'!$A$3:$T$984,'R_E_P allocation'!O$984,0)</f>
        <v>54896588.80571761</v>
      </c>
      <c r="S524" s="166">
        <f>VLOOKUP($D524,'R_E_P allocation'!$A$3:$T$984,'R_E_P allocation'!P$984,0)</f>
        <v>844374.63834028423</v>
      </c>
      <c r="T524" s="166">
        <f>VLOOKUP($D524,'R_E_P allocation'!$A$3:$T$984,'R_E_P allocation'!Q$984,0)</f>
        <v>1358341.8095039353</v>
      </c>
      <c r="U524" s="166">
        <f>VLOOKUP($D524,'R_E_P allocation'!$A$3:$T$984,'R_E_P allocation'!R$984,0)</f>
        <v>1676511.9630814339</v>
      </c>
      <c r="V524" s="166">
        <f>VLOOKUP($D524,'R_E_P allocation'!$A$3:$T$984,'R_E_P allocation'!S$984,0)</f>
        <v>-171322.39038788376</v>
      </c>
      <c r="W524" s="166">
        <f>VLOOKUP($D524,'R_E_P allocation'!$A$3:$T$984,'R_E_P allocation'!T$984,0)</f>
        <v>1309392.5551073973</v>
      </c>
      <c r="X524" s="163">
        <v>110616</v>
      </c>
      <c r="Y524" s="162" t="s">
        <v>142</v>
      </c>
      <c r="Z524" s="162" t="s">
        <v>730</v>
      </c>
      <c r="AA524" s="162" t="s">
        <v>731</v>
      </c>
    </row>
    <row r="525" spans="1:27" ht="16.5" thickTop="1" thickBot="1">
      <c r="A525" s="161">
        <v>524</v>
      </c>
      <c r="B525" s="162" t="s">
        <v>7</v>
      </c>
      <c r="C525" s="163">
        <v>11</v>
      </c>
      <c r="D525" s="162" t="s">
        <v>736</v>
      </c>
      <c r="E525" s="162" t="str">
        <f>VLOOKUP(Table12[[#This Row],[BRANCH NAME]],'Branch Address-2'!$B$2:$D$981,2,0)</f>
        <v>Kanchan Bazar, Kanchan, Rupganj, Narayanganj 1461</v>
      </c>
      <c r="F525" s="162" t="str">
        <f>VLOOKUP(Table12[[#This Row],[BRANCH NAME]],'Branch Address-2'!$B$2:$D$981,3,0)</f>
        <v>23.83146464035253, 90.55476254706026</v>
      </c>
      <c r="G525" s="164">
        <f>VLOOKUP(FINAL_DATASET!$D525,'R_E_P allocation'!$A$3:$D$983,4,0)</f>
        <v>375935</v>
      </c>
      <c r="H525" s="165">
        <f>VLOOKUP(FINAL_DATASET!$D525,'R_E_P allocation'!$A$3:$E$983,5,0)</f>
        <v>1.0315519368310613E-2</v>
      </c>
      <c r="I525" s="166">
        <f>VLOOKUP(FINAL_DATASET!$D525,'R_E_P allocation'!$A$3:$F$983,6,0)</f>
        <v>213782191.72172409</v>
      </c>
      <c r="J525" s="166">
        <f>VLOOKUP(FINAL_DATASET!$D525,'R_E_P allocation'!$A$3:$G$983,7,0)</f>
        <v>180041180.47199726</v>
      </c>
      <c r="K525" s="166">
        <f>VLOOKUP(FINAL_DATASET!$D525,'R_E_P allocation'!$A$3:$T$984,8,0)</f>
        <v>178116178.24538845</v>
      </c>
      <c r="L525" s="166">
        <f>VLOOKUP(FINAL_DATASET!$D525,'R_E_P allocation'!$A$3:$T$984,9,0)</f>
        <v>148652949.72145897</v>
      </c>
      <c r="M525" s="166">
        <f>VLOOKUP($D525,'R_E_P allocation'!$A$3:$T$984,'R_E_P allocation'!J$984,0)</f>
        <v>144000861.00715432</v>
      </c>
      <c r="N525" s="166">
        <f>VLOOKUP($D525,'R_E_P allocation'!$A$3:$T$984,'R_E_P allocation'!K$984,0)</f>
        <v>167929708.12958345</v>
      </c>
      <c r="O525" s="166">
        <f>VLOOKUP($D525,'R_E_P allocation'!$A$3:$T$984,'R_E_P allocation'!L$984,0)</f>
        <v>147904337.74444443</v>
      </c>
      <c r="P525" s="166">
        <f>VLOOKUP($D525,'R_E_P allocation'!$A$3:$T$984,'R_E_P allocation'!M$984,0)</f>
        <v>160791158.20590907</v>
      </c>
      <c r="Q525" s="166">
        <f>VLOOKUP($D525,'R_E_P allocation'!$A$3:$T$984,'R_E_P allocation'!N$984,0)</f>
        <v>130953623.69347233</v>
      </c>
      <c r="R525" s="166">
        <f>VLOOKUP($D525,'R_E_P allocation'!$A$3:$T$984,'R_E_P allocation'!O$984,0)</f>
        <v>119938333.17454407</v>
      </c>
      <c r="S525" s="166">
        <f>VLOOKUP($D525,'R_E_P allocation'!$A$3:$T$984,'R_E_P allocation'!P$984,0)</f>
        <v>1844793.8005001205</v>
      </c>
      <c r="T525" s="166">
        <f>VLOOKUP($D525,'R_E_P allocation'!$A$3:$T$984,'R_E_P allocation'!Q$984,0)</f>
        <v>2967711.7660219329</v>
      </c>
      <c r="U525" s="166">
        <f>VLOOKUP($D525,'R_E_P allocation'!$A$3:$T$984,'R_E_P allocation'!R$984,0)</f>
        <v>3662851.4589640074</v>
      </c>
      <c r="V525" s="166">
        <f>VLOOKUP($D525,'R_E_P allocation'!$A$3:$T$984,'R_E_P allocation'!S$984,0)</f>
        <v>-374305.98850727081</v>
      </c>
      <c r="W525" s="166">
        <f>VLOOKUP($D525,'R_E_P allocation'!$A$3:$T$984,'R_E_P allocation'!T$984,0)</f>
        <v>2860767.1978769987</v>
      </c>
      <c r="X525" s="163">
        <v>110617</v>
      </c>
      <c r="Y525" s="162" t="s">
        <v>142</v>
      </c>
      <c r="Z525" s="162" t="s">
        <v>730</v>
      </c>
      <c r="AA525" s="162" t="s">
        <v>737</v>
      </c>
    </row>
    <row r="526" spans="1:27" ht="16.5" thickTop="1" thickBot="1">
      <c r="A526" s="161">
        <v>525</v>
      </c>
      <c r="B526" s="162" t="s">
        <v>7</v>
      </c>
      <c r="C526" s="163">
        <v>11</v>
      </c>
      <c r="D526" s="162" t="s">
        <v>738</v>
      </c>
      <c r="E526" s="162" t="str">
        <f>VLOOKUP(Table12[[#This Row],[BRANCH NAME]],'Branch Address-2'!$B$2:$D$981,2,0)</f>
        <v>27/1 SK Road, Narayanganj 1400</v>
      </c>
      <c r="F526" s="162" t="str">
        <f>VLOOKUP(Table12[[#This Row],[BRANCH NAME]],'Branch Address-2'!$B$2:$D$981,3,0)</f>
        <v>23.615778791888708, 90.50200213126335</v>
      </c>
      <c r="G526" s="164">
        <f>VLOOKUP(FINAL_DATASET!$D526,'R_E_P allocation'!$A$3:$D$983,4,0)</f>
        <v>158832</v>
      </c>
      <c r="H526" s="165">
        <f>VLOOKUP(FINAL_DATASET!$D526,'R_E_P allocation'!$A$3:$E$983,5,0)</f>
        <v>4.3582921843071578E-3</v>
      </c>
      <c r="I526" s="166">
        <f>VLOOKUP(FINAL_DATASET!$D526,'R_E_P allocation'!$A$3:$F$983,6,0)</f>
        <v>90322670.343396813</v>
      </c>
      <c r="J526" s="166">
        <f>VLOOKUP(FINAL_DATASET!$D526,'R_E_P allocation'!$A$3:$G$983,7,0)</f>
        <v>76067141.332220376</v>
      </c>
      <c r="K526" s="166">
        <f>VLOOKUP(FINAL_DATASET!$D526,'R_E_P allocation'!$A$3:$T$984,8,0)</f>
        <v>75253830.643785596</v>
      </c>
      <c r="L526" s="166">
        <f>VLOOKUP(FINAL_DATASET!$D526,'R_E_P allocation'!$A$3:$T$984,9,0)</f>
        <v>62805658.718019798</v>
      </c>
      <c r="M526" s="166">
        <f>VLOOKUP($D526,'R_E_P allocation'!$A$3:$T$984,'R_E_P allocation'!J$984,0)</f>
        <v>60840157.887635723</v>
      </c>
      <c r="N526" s="166">
        <f>VLOOKUP($D526,'R_E_P allocation'!$A$3:$T$984,'R_E_P allocation'!K$984,0)</f>
        <v>70950061.584151506</v>
      </c>
      <c r="O526" s="166">
        <f>VLOOKUP($D526,'R_E_P allocation'!$A$3:$T$984,'R_E_P allocation'!L$984,0)</f>
        <v>62489371.228072941</v>
      </c>
      <c r="P526" s="166">
        <f>VLOOKUP($D526,'R_E_P allocation'!$A$3:$T$984,'R_E_P allocation'!M$984,0)</f>
        <v>67934034.447872505</v>
      </c>
      <c r="Q526" s="166">
        <f>VLOOKUP($D526,'R_E_P allocation'!$A$3:$T$984,'R_E_P allocation'!N$984,0)</f>
        <v>55327718.777133271</v>
      </c>
      <c r="R526" s="166">
        <f>VLOOKUP($D526,'R_E_P allocation'!$A$3:$T$984,'R_E_P allocation'!O$984,0)</f>
        <v>50673774.282200865</v>
      </c>
      <c r="S526" s="166">
        <f>VLOOKUP($D526,'R_E_P allocation'!$A$3:$T$984,'R_E_P allocation'!P$984,0)</f>
        <v>779422.7430833393</v>
      </c>
      <c r="T526" s="166">
        <f>VLOOKUP($D526,'R_E_P allocation'!$A$3:$T$984,'R_E_P allocation'!Q$984,0)</f>
        <v>1253853.9780036325</v>
      </c>
      <c r="U526" s="166">
        <f>VLOOKUP($D526,'R_E_P allocation'!$A$3:$T$984,'R_E_P allocation'!R$984,0)</f>
        <v>1547549.504382862</v>
      </c>
      <c r="V526" s="166">
        <f>VLOOKUP($D526,'R_E_P allocation'!$A$3:$T$984,'R_E_P allocation'!S$984,0)</f>
        <v>-158143.74497343114</v>
      </c>
      <c r="W526" s="166">
        <f>VLOOKUP($D526,'R_E_P allocation'!$A$3:$T$984,'R_E_P allocation'!T$984,0)</f>
        <v>1208670.0508683666</v>
      </c>
      <c r="X526" s="163">
        <v>110618</v>
      </c>
      <c r="Y526" s="162" t="s">
        <v>142</v>
      </c>
      <c r="Z526" s="162" t="s">
        <v>730</v>
      </c>
      <c r="AA526" s="162" t="s">
        <v>731</v>
      </c>
    </row>
    <row r="527" spans="1:27" ht="16.5" thickTop="1" thickBot="1">
      <c r="A527" s="161">
        <v>526</v>
      </c>
      <c r="B527" s="162" t="s">
        <v>7</v>
      </c>
      <c r="C527" s="163">
        <v>11</v>
      </c>
      <c r="D527" s="162" t="s">
        <v>739</v>
      </c>
      <c r="E527" s="162" t="str">
        <f>VLOOKUP(Table12[[#This Row],[BRANCH NAME]],'Branch Address-2'!$B$2:$D$981,2,0)</f>
        <v>Naldanga Bazar, Kaliganj, Jhenaidah 7300</v>
      </c>
      <c r="F527" s="162" t="str">
        <f>VLOOKUP(Table12[[#This Row],[BRANCH NAME]],'Branch Address-2'!$B$2:$D$981,3,0)</f>
        <v>23.443391066409998, 89.14000286358223</v>
      </c>
      <c r="G527" s="164">
        <f>VLOOKUP(FINAL_DATASET!$D527,'R_E_P allocation'!$A$3:$D$983,4,0)</f>
        <v>87964.479999999996</v>
      </c>
      <c r="H527" s="165">
        <f>VLOOKUP(FINAL_DATASET!$D527,'R_E_P allocation'!$A$3:$E$983,5,0)</f>
        <v>2.413713267355717E-3</v>
      </c>
      <c r="I527" s="166">
        <f>VLOOKUP(FINAL_DATASET!$D527,'R_E_P allocation'!$A$3:$F$983,6,0)</f>
        <v>50022581.903950848</v>
      </c>
      <c r="J527" s="166">
        <f>VLOOKUP(FINAL_DATASET!$D527,'R_E_P allocation'!$A$3:$G$983,7,0)</f>
        <v>42127572.103702478</v>
      </c>
      <c r="K527" s="166">
        <f>VLOOKUP(FINAL_DATASET!$D527,'R_E_P allocation'!$A$3:$T$984,8,0)</f>
        <v>41677143.652341247</v>
      </c>
      <c r="L527" s="166">
        <f>VLOOKUP(FINAL_DATASET!$D527,'R_E_P allocation'!$A$3:$T$984,9,0)</f>
        <v>34783085.966228954</v>
      </c>
      <c r="M527" s="166">
        <f>VLOOKUP($D527,'R_E_P allocation'!$A$3:$T$984,'R_E_P allocation'!J$984,0)</f>
        <v>33694550.542105965</v>
      </c>
      <c r="N527" s="166">
        <f>VLOOKUP($D527,'R_E_P allocation'!$A$3:$T$984,'R_E_P allocation'!K$984,0)</f>
        <v>39293626.430554695</v>
      </c>
      <c r="O527" s="166">
        <f>VLOOKUP($D527,'R_E_P allocation'!$A$3:$T$984,'R_E_P allocation'!L$984,0)</f>
        <v>34607919.346255146</v>
      </c>
      <c r="P527" s="166">
        <f>VLOOKUP($D527,'R_E_P allocation'!$A$3:$T$984,'R_E_P allocation'!M$984,0)</f>
        <v>37623287.590090103</v>
      </c>
      <c r="Q527" s="166">
        <f>VLOOKUP($D527,'R_E_P allocation'!$A$3:$T$984,'R_E_P allocation'!N$984,0)</f>
        <v>30641646.593990907</v>
      </c>
      <c r="R527" s="166">
        <f>VLOOKUP($D527,'R_E_P allocation'!$A$3:$T$984,'R_E_P allocation'!O$984,0)</f>
        <v>28064194.900090486</v>
      </c>
      <c r="S527" s="166">
        <f>VLOOKUP($D527,'R_E_P allocation'!$A$3:$T$984,'R_E_P allocation'!P$984,0)</f>
        <v>431660.59922118671</v>
      </c>
      <c r="T527" s="166">
        <f>VLOOKUP($D527,'R_E_P allocation'!$A$3:$T$984,'R_E_P allocation'!Q$984,0)</f>
        <v>694410.52918190893</v>
      </c>
      <c r="U527" s="166">
        <f>VLOOKUP($D527,'R_E_P allocation'!$A$3:$T$984,'R_E_P allocation'!R$984,0)</f>
        <v>857065.24772902287</v>
      </c>
      <c r="V527" s="166">
        <f>VLOOKUP($D527,'R_E_P allocation'!$A$3:$T$984,'R_E_P allocation'!S$984,0)</f>
        <v>-87583.309986907436</v>
      </c>
      <c r="W527" s="166">
        <f>VLOOKUP($D527,'R_E_P allocation'!$A$3:$T$984,'R_E_P allocation'!T$984,0)</f>
        <v>669386.72632850695</v>
      </c>
      <c r="X527" s="163">
        <v>110619</v>
      </c>
      <c r="Y527" s="162" t="s">
        <v>142</v>
      </c>
      <c r="Z527" s="162" t="s">
        <v>157</v>
      </c>
      <c r="AA527" s="162" t="s">
        <v>173</v>
      </c>
    </row>
    <row r="528" spans="1:27" ht="16.5" thickTop="1" thickBot="1">
      <c r="A528" s="161">
        <v>527</v>
      </c>
      <c r="B528" s="162" t="s">
        <v>7</v>
      </c>
      <c r="C528" s="163">
        <v>11</v>
      </c>
      <c r="D528" s="162" t="s">
        <v>740</v>
      </c>
      <c r="E528" s="162" t="str">
        <f>VLOOKUP(Table12[[#This Row],[BRANCH NAME]],'Branch Address-2'!$B$2:$D$981,2,0)</f>
        <v>Power Station Complex, Siddhirganj, Narayanganj 1430</v>
      </c>
      <c r="F528" s="162" t="str">
        <f>VLOOKUP(Table12[[#This Row],[BRANCH NAME]],'Branch Address-2'!$B$2:$D$981,3,0)</f>
        <v>23.682377106925642, 90.5162790626116</v>
      </c>
      <c r="G528" s="164">
        <f>VLOOKUP(FINAL_DATASET!$D528,'R_E_P allocation'!$A$3:$D$983,4,0)</f>
        <v>56390.400000000001</v>
      </c>
      <c r="H528" s="165">
        <f>VLOOKUP(FINAL_DATASET!$D528,'R_E_P allocation'!$A$3:$E$983,5,0)</f>
        <v>1.5473320211919156E-3</v>
      </c>
      <c r="I528" s="166">
        <f>VLOOKUP(FINAL_DATASET!$D528,'R_E_P allocation'!$A$3:$F$983,6,0)</f>
        <v>32067414.058453485</v>
      </c>
      <c r="J528" s="166">
        <f>VLOOKUP(FINAL_DATASET!$D528,'R_E_P allocation'!$A$3:$G$983,7,0)</f>
        <v>27006248.908157296</v>
      </c>
      <c r="K528" s="166">
        <f>VLOOKUP(FINAL_DATASET!$D528,'R_E_P allocation'!$A$3:$T$984,8,0)</f>
        <v>26717497.806080181</v>
      </c>
      <c r="L528" s="166">
        <f>VLOOKUP(FINAL_DATASET!$D528,'R_E_P allocation'!$A$3:$T$984,9,0)</f>
        <v>22298001.771510929</v>
      </c>
      <c r="M528" s="166">
        <f>VLOOKUP($D528,'R_E_P allocation'!$A$3:$T$984,'R_E_P allocation'!J$984,0)</f>
        <v>21600186.608157888</v>
      </c>
      <c r="N528" s="166">
        <f>VLOOKUP($D528,'R_E_P allocation'!$A$3:$T$984,'R_E_P allocation'!K$984,0)</f>
        <v>25189523.22425542</v>
      </c>
      <c r="O528" s="166">
        <f>VLOOKUP($D528,'R_E_P allocation'!$A$3:$T$984,'R_E_P allocation'!L$984,0)</f>
        <v>22185709.676258713</v>
      </c>
      <c r="P528" s="166">
        <f>VLOOKUP($D528,'R_E_P allocation'!$A$3:$T$984,'R_E_P allocation'!M$984,0)</f>
        <v>24118737.887386102</v>
      </c>
      <c r="Q528" s="166">
        <f>VLOOKUP($D528,'R_E_P allocation'!$A$3:$T$984,'R_E_P allocation'!N$984,0)</f>
        <v>19643095.805190742</v>
      </c>
      <c r="R528" s="166">
        <f>VLOOKUP($D528,'R_E_P allocation'!$A$3:$T$984,'R_E_P allocation'!O$984,0)</f>
        <v>17990797.832193889</v>
      </c>
      <c r="S528" s="166">
        <f>VLOOKUP($D528,'R_E_P allocation'!$A$3:$T$984,'R_E_P allocation'!P$984,0)</f>
        <v>276719.80615723995</v>
      </c>
      <c r="T528" s="166">
        <f>VLOOKUP($D528,'R_E_P allocation'!$A$3:$T$984,'R_E_P allocation'!Q$984,0)</f>
        <v>445157.94903555984</v>
      </c>
      <c r="U528" s="166">
        <f>VLOOKUP($D528,'R_E_P allocation'!$A$3:$T$984,'R_E_P allocation'!R$984,0)</f>
        <v>549429.18034118647</v>
      </c>
      <c r="V528" s="166">
        <f>VLOOKUP($D528,'R_E_P allocation'!$A$3:$T$984,'R_E_P allocation'!S$984,0)</f>
        <v>-56146.047626106651</v>
      </c>
      <c r="W528" s="166">
        <f>VLOOKUP($D528,'R_E_P allocation'!$A$3:$T$984,'R_E_P allocation'!T$984,0)</f>
        <v>429116.22114238655</v>
      </c>
      <c r="X528" s="163">
        <v>110621</v>
      </c>
      <c r="Y528" s="162" t="s">
        <v>142</v>
      </c>
      <c r="Z528" s="162" t="s">
        <v>730</v>
      </c>
      <c r="AA528" s="162" t="s">
        <v>734</v>
      </c>
    </row>
    <row r="529" spans="1:27" ht="16.5" thickTop="1" thickBot="1">
      <c r="A529" s="161">
        <v>528</v>
      </c>
      <c r="B529" s="162" t="s">
        <v>7</v>
      </c>
      <c r="C529" s="163">
        <v>11</v>
      </c>
      <c r="D529" s="162" t="s">
        <v>741</v>
      </c>
      <c r="E529" s="162" t="str">
        <f>VLOOKUP(Table12[[#This Row],[BRANCH NAME]],'Branch Address-2'!$B$2:$D$981,2,0)</f>
        <v>129 B.K. Road, Narayanganj 1400</v>
      </c>
      <c r="F529" s="162" t="str">
        <f>VLOOKUP(Table12[[#This Row],[BRANCH NAME]],'Branch Address-2'!$B$2:$D$981,3,0)</f>
        <v>23.608129347136806, 90.50321145594668</v>
      </c>
      <c r="G529" s="164">
        <f>VLOOKUP(FINAL_DATASET!$D529,'R_E_P allocation'!$A$3:$D$983,4,0)</f>
        <v>198540</v>
      </c>
      <c r="H529" s="165">
        <f>VLOOKUP(FINAL_DATASET!$D529,'R_E_P allocation'!$A$3:$E$983,5,0)</f>
        <v>5.4478652303839468E-3</v>
      </c>
      <c r="I529" s="166">
        <f>VLOOKUP(FINAL_DATASET!$D529,'R_E_P allocation'!$A$3:$F$983,6,0)</f>
        <v>112903337.92924601</v>
      </c>
      <c r="J529" s="166">
        <f>VLOOKUP(FINAL_DATASET!$D529,'R_E_P allocation'!$A$3:$G$983,7,0)</f>
        <v>95083926.665275469</v>
      </c>
      <c r="K529" s="166">
        <f>VLOOKUP(FINAL_DATASET!$D529,'R_E_P allocation'!$A$3:$T$984,8,0)</f>
        <v>94067288.304731995</v>
      </c>
      <c r="L529" s="166">
        <f>VLOOKUP(FINAL_DATASET!$D529,'R_E_P allocation'!$A$3:$T$984,9,0)</f>
        <v>78507073.397524744</v>
      </c>
      <c r="M529" s="166">
        <f>VLOOKUP($D529,'R_E_P allocation'!$A$3:$T$984,'R_E_P allocation'!J$984,0)</f>
        <v>76050197.35954465</v>
      </c>
      <c r="N529" s="166">
        <f>VLOOKUP($D529,'R_E_P allocation'!$A$3:$T$984,'R_E_P allocation'!K$984,0)</f>
        <v>88687576.980189383</v>
      </c>
      <c r="O529" s="166">
        <f>VLOOKUP($D529,'R_E_P allocation'!$A$3:$T$984,'R_E_P allocation'!L$984,0)</f>
        <v>78111714.035091162</v>
      </c>
      <c r="P529" s="166">
        <f>VLOOKUP($D529,'R_E_P allocation'!$A$3:$T$984,'R_E_P allocation'!M$984,0)</f>
        <v>84917543.05984062</v>
      </c>
      <c r="Q529" s="166">
        <f>VLOOKUP($D529,'R_E_P allocation'!$A$3:$T$984,'R_E_P allocation'!N$984,0)</f>
        <v>69159648.471416593</v>
      </c>
      <c r="R529" s="166">
        <f>VLOOKUP($D529,'R_E_P allocation'!$A$3:$T$984,'R_E_P allocation'!O$984,0)</f>
        <v>63342217.852751084</v>
      </c>
      <c r="S529" s="166">
        <f>VLOOKUP($D529,'R_E_P allocation'!$A$3:$T$984,'R_E_P allocation'!P$984,0)</f>
        <v>974278.42885417398</v>
      </c>
      <c r="T529" s="166">
        <f>VLOOKUP($D529,'R_E_P allocation'!$A$3:$T$984,'R_E_P allocation'!Q$984,0)</f>
        <v>1567317.4725045406</v>
      </c>
      <c r="U529" s="166">
        <f>VLOOKUP($D529,'R_E_P allocation'!$A$3:$T$984,'R_E_P allocation'!R$984,0)</f>
        <v>1934436.8804785772</v>
      </c>
      <c r="V529" s="166">
        <f>VLOOKUP($D529,'R_E_P allocation'!$A$3:$T$984,'R_E_P allocation'!S$984,0)</f>
        <v>-197679.68121678891</v>
      </c>
      <c r="W529" s="166">
        <f>VLOOKUP($D529,'R_E_P allocation'!$A$3:$T$984,'R_E_P allocation'!T$984,0)</f>
        <v>1510837.5635854583</v>
      </c>
      <c r="X529" s="163">
        <v>110622</v>
      </c>
      <c r="Y529" s="162" t="s">
        <v>142</v>
      </c>
      <c r="Z529" s="162" t="s">
        <v>730</v>
      </c>
      <c r="AA529" s="162" t="s">
        <v>731</v>
      </c>
    </row>
    <row r="530" spans="1:27" ht="16.5" thickTop="1" thickBot="1">
      <c r="A530" s="161">
        <v>529</v>
      </c>
      <c r="B530" s="162" t="s">
        <v>7</v>
      </c>
      <c r="C530" s="163">
        <v>11</v>
      </c>
      <c r="D530" s="162" t="s">
        <v>742</v>
      </c>
      <c r="E530" s="162" t="str">
        <f>VLOOKUP(Table12[[#This Row],[BRANCH NAME]],'Branch Address-2'!$B$2:$D$981,2,0)</f>
        <v>SA Maleh Road, Narayanganj 1400</v>
      </c>
      <c r="F530" s="162" t="str">
        <f>VLOOKUP(Table12[[#This Row],[BRANCH NAME]],'Branch Address-2'!$B$2:$D$981,3,0)</f>
        <v>23.610252124284255, 90.50261063894045</v>
      </c>
      <c r="G530" s="164">
        <f>VLOOKUP(FINAL_DATASET!$D530,'R_E_P allocation'!$A$3:$D$983,4,0)</f>
        <v>291192</v>
      </c>
      <c r="H530" s="165">
        <f>VLOOKUP(FINAL_DATASET!$D530,'R_E_P allocation'!$A$3:$E$983,5,0)</f>
        <v>7.9902023378964557E-3</v>
      </c>
      <c r="I530" s="166">
        <f>VLOOKUP(FINAL_DATASET!$D530,'R_E_P allocation'!$A$3:$F$983,6,0)</f>
        <v>165591562.29622748</v>
      </c>
      <c r="J530" s="166">
        <f>VLOOKUP(FINAL_DATASET!$D530,'R_E_P allocation'!$A$3:$G$983,7,0)</f>
        <v>139456425.77573735</v>
      </c>
      <c r="K530" s="166">
        <f>VLOOKUP(FINAL_DATASET!$D530,'R_E_P allocation'!$A$3:$T$984,8,0)</f>
        <v>137965356.18027359</v>
      </c>
      <c r="L530" s="166">
        <f>VLOOKUP(FINAL_DATASET!$D530,'R_E_P allocation'!$A$3:$T$984,9,0)</f>
        <v>115143707.64970297</v>
      </c>
      <c r="M530" s="166">
        <f>VLOOKUP($D530,'R_E_P allocation'!$A$3:$T$984,'R_E_P allocation'!J$984,0)</f>
        <v>111540289.46066549</v>
      </c>
      <c r="N530" s="166">
        <f>VLOOKUP($D530,'R_E_P allocation'!$A$3:$T$984,'R_E_P allocation'!K$984,0)</f>
        <v>130075112.90427776</v>
      </c>
      <c r="O530" s="166">
        <f>VLOOKUP($D530,'R_E_P allocation'!$A$3:$T$984,'R_E_P allocation'!L$984,0)</f>
        <v>114563847.25146705</v>
      </c>
      <c r="P530" s="166">
        <f>VLOOKUP($D530,'R_E_P allocation'!$A$3:$T$984,'R_E_P allocation'!M$984,0)</f>
        <v>124545729.82109958</v>
      </c>
      <c r="Q530" s="166">
        <f>VLOOKUP($D530,'R_E_P allocation'!$A$3:$T$984,'R_E_P allocation'!N$984,0)</f>
        <v>101434151.09141099</v>
      </c>
      <c r="R530" s="166">
        <f>VLOOKUP($D530,'R_E_P allocation'!$A$3:$T$984,'R_E_P allocation'!O$984,0)</f>
        <v>92901919.517368257</v>
      </c>
      <c r="S530" s="166">
        <f>VLOOKUP($D530,'R_E_P allocation'!$A$3:$T$984,'R_E_P allocation'!P$984,0)</f>
        <v>1428941.6956527885</v>
      </c>
      <c r="T530" s="166">
        <f>VLOOKUP($D530,'R_E_P allocation'!$A$3:$T$984,'R_E_P allocation'!Q$984,0)</f>
        <v>2298732.2930066595</v>
      </c>
      <c r="U530" s="166">
        <f>VLOOKUP($D530,'R_E_P allocation'!$A$3:$T$984,'R_E_P allocation'!R$984,0)</f>
        <v>2837174.0913685802</v>
      </c>
      <c r="V530" s="166">
        <f>VLOOKUP($D530,'R_E_P allocation'!$A$3:$T$984,'R_E_P allocation'!S$984,0)</f>
        <v>-289930.19911795709</v>
      </c>
      <c r="W530" s="166">
        <f>VLOOKUP($D530,'R_E_P allocation'!$A$3:$T$984,'R_E_P allocation'!T$984,0)</f>
        <v>2215895.0932586724</v>
      </c>
      <c r="X530" s="163">
        <v>110623</v>
      </c>
      <c r="Y530" s="162" t="s">
        <v>142</v>
      </c>
      <c r="Z530" s="162" t="s">
        <v>730</v>
      </c>
      <c r="AA530" s="162" t="s">
        <v>731</v>
      </c>
    </row>
    <row r="531" spans="1:27" ht="16.5" thickTop="1" thickBot="1">
      <c r="A531" s="161">
        <v>530</v>
      </c>
      <c r="B531" s="162" t="s">
        <v>7</v>
      </c>
      <c r="C531" s="163">
        <v>11</v>
      </c>
      <c r="D531" s="162" t="s">
        <v>743</v>
      </c>
      <c r="E531" s="162" t="str">
        <f>VLOOKUP(Table12[[#This Row],[BRANCH NAME]],'Branch Address-2'!$B$2:$D$981,2,0)</f>
        <v>Shibu Market, Fatullah, Narayanganj 1420</v>
      </c>
      <c r="F531" s="162" t="str">
        <f>VLOOKUP(Table12[[#This Row],[BRANCH NAME]],'Branch Address-2'!$B$2:$D$981,3,0)</f>
        <v>23.64395081239585, 90.49257492555967</v>
      </c>
      <c r="G531" s="164">
        <f>VLOOKUP(FINAL_DATASET!$D531,'R_E_P allocation'!$A$3:$D$983,4,0)</f>
        <v>206426</v>
      </c>
      <c r="H531" s="165">
        <f>VLOOKUP(FINAL_DATASET!$D531,'R_E_P allocation'!$A$3:$E$983,5,0)</f>
        <v>5.6642541958660053E-3</v>
      </c>
      <c r="I531" s="166">
        <f>VLOOKUP(FINAL_DATASET!$D531,'R_E_P allocation'!$A$3:$F$983,6,0)</f>
        <v>117387853.50751758</v>
      </c>
      <c r="J531" s="166">
        <f>VLOOKUP(FINAL_DATASET!$D531,'R_E_P allocation'!$A$3:$G$983,7,0)</f>
        <v>98860656.01796189</v>
      </c>
      <c r="K531" s="166">
        <f>VLOOKUP(FINAL_DATASET!$D531,'R_E_P allocation'!$A$3:$T$984,8,0)</f>
        <v>97803636.826798663</v>
      </c>
      <c r="L531" s="166">
        <f>VLOOKUP(FINAL_DATASET!$D531,'R_E_P allocation'!$A$3:$T$984,9,0)</f>
        <v>81625370.873161301</v>
      </c>
      <c r="M531" s="166">
        <f>VLOOKUP($D531,'R_E_P allocation'!$A$3:$T$984,'R_E_P allocation'!J$984,0)</f>
        <v>79070907.827850133</v>
      </c>
      <c r="N531" s="166">
        <f>VLOOKUP($D531,'R_E_P allocation'!$A$3:$T$984,'R_E_P allocation'!K$984,0)</f>
        <v>92210243.606893197</v>
      </c>
      <c r="O531" s="166">
        <f>VLOOKUP($D531,'R_E_P allocation'!$A$3:$T$984,'R_E_P allocation'!L$984,0)</f>
        <v>81214307.854375601</v>
      </c>
      <c r="P531" s="166">
        <f>VLOOKUP($D531,'R_E_P allocation'!$A$3:$T$984,'R_E_P allocation'!M$984,0)</f>
        <v>88290464.106329516</v>
      </c>
      <c r="Q531" s="166">
        <f>VLOOKUP($D531,'R_E_P allocation'!$A$3:$T$984,'R_E_P allocation'!N$984,0)</f>
        <v>71906666.643299296</v>
      </c>
      <c r="R531" s="166">
        <f>VLOOKUP($D531,'R_E_P allocation'!$A$3:$T$984,'R_E_P allocation'!O$984,0)</f>
        <v>65858167.93830964</v>
      </c>
      <c r="S531" s="166">
        <f>VLOOKUP($D531,'R_E_P allocation'!$A$3:$T$984,'R_E_P allocation'!P$984,0)</f>
        <v>1012976.7248647715</v>
      </c>
      <c r="T531" s="166">
        <f>VLOOKUP($D531,'R_E_P allocation'!$A$3:$T$984,'R_E_P allocation'!Q$984,0)</f>
        <v>1629571.2530433279</v>
      </c>
      <c r="U531" s="166">
        <f>VLOOKUP($D531,'R_E_P allocation'!$A$3:$T$984,'R_E_P allocation'!R$984,0)</f>
        <v>2011272.6276300536</v>
      </c>
      <c r="V531" s="166">
        <f>VLOOKUP($D531,'R_E_P allocation'!$A$3:$T$984,'R_E_P allocation'!S$984,0)</f>
        <v>-205531.5093928522</v>
      </c>
      <c r="W531" s="166">
        <f>VLOOKUP($D531,'R_E_P allocation'!$A$3:$T$984,'R_E_P allocation'!T$984,0)</f>
        <v>1570847.9646453704</v>
      </c>
      <c r="X531" s="163">
        <v>110624</v>
      </c>
      <c r="Y531" s="162" t="s">
        <v>142</v>
      </c>
      <c r="Z531" s="162" t="s">
        <v>730</v>
      </c>
      <c r="AA531" s="162" t="s">
        <v>744</v>
      </c>
    </row>
    <row r="532" spans="1:27" ht="16.5" thickTop="1" thickBot="1">
      <c r="A532" s="161">
        <v>531</v>
      </c>
      <c r="B532" s="162" t="s">
        <v>7</v>
      </c>
      <c r="C532" s="163">
        <v>11</v>
      </c>
      <c r="D532" s="162" t="s">
        <v>745</v>
      </c>
      <c r="E532" s="162" t="str">
        <f>VLOOKUP(Table12[[#This Row],[BRANCH NAME]],'Branch Address-2'!$B$2:$D$981,2,0)</f>
        <v>Arai Hazar Bazar, Narayanganj 1450</v>
      </c>
      <c r="F532" s="162" t="str">
        <f>VLOOKUP(Table12[[#This Row],[BRANCH NAME]],'Branch Address-2'!$B$2:$D$981,3,0)</f>
        <v>23.649693845684336, 90.49402349094856</v>
      </c>
      <c r="G532" s="164">
        <f>VLOOKUP(FINAL_DATASET!$D532,'R_E_P allocation'!$A$3:$D$983,4,0)</f>
        <v>331566</v>
      </c>
      <c r="H532" s="165">
        <f>VLOOKUP(FINAL_DATASET!$D532,'R_E_P allocation'!$A$3:$E$983,5,0)</f>
        <v>9.0980501812102533E-3</v>
      </c>
      <c r="I532" s="166">
        <f>VLOOKUP(FINAL_DATASET!$D532,'R_E_P allocation'!$A$3:$F$983,6,0)</f>
        <v>188550962.7472972</v>
      </c>
      <c r="J532" s="166">
        <f>VLOOKUP(FINAL_DATASET!$D532,'R_E_P allocation'!$A$3:$G$983,7,0)</f>
        <v>158792168.97702593</v>
      </c>
      <c r="K532" s="166">
        <f>VLOOKUP(FINAL_DATASET!$D532,'R_E_P allocation'!$A$3:$T$984,8,0)</f>
        <v>157094361.40851599</v>
      </c>
      <c r="L532" s="166">
        <f>VLOOKUP(FINAL_DATASET!$D532,'R_E_P allocation'!$A$3:$T$984,9,0)</f>
        <v>131108473.34604457</v>
      </c>
      <c r="M532" s="166">
        <f>VLOOKUP($D532,'R_E_P allocation'!$A$3:$T$984,'R_E_P allocation'!J$984,0)</f>
        <v>127005438.38881224</v>
      </c>
      <c r="N532" s="166">
        <f>VLOOKUP($D532,'R_E_P allocation'!$A$3:$T$984,'R_E_P allocation'!K$984,0)</f>
        <v>148110129.69181761</v>
      </c>
      <c r="O532" s="166">
        <f>VLOOKUP($D532,'R_E_P allocation'!$A$3:$T$984,'R_E_P allocation'!L$984,0)</f>
        <v>130448214.84717959</v>
      </c>
      <c r="P532" s="166">
        <f>VLOOKUP($D532,'R_E_P allocation'!$A$3:$T$984,'R_E_P allocation'!M$984,0)</f>
        <v>141814093.29192662</v>
      </c>
      <c r="Q532" s="166">
        <f>VLOOKUP($D532,'R_E_P allocation'!$A$3:$T$984,'R_E_P allocation'!N$984,0)</f>
        <v>115498075.98002273</v>
      </c>
      <c r="R532" s="166">
        <f>VLOOKUP($D532,'R_E_P allocation'!$A$3:$T$984,'R_E_P allocation'!O$984,0)</f>
        <v>105782843.78243811</v>
      </c>
      <c r="S532" s="166">
        <f>VLOOKUP($D532,'R_E_P allocation'!$A$3:$T$984,'R_E_P allocation'!P$984,0)</f>
        <v>1627065.5864886825</v>
      </c>
      <c r="T532" s="166">
        <f>VLOOKUP($D532,'R_E_P allocation'!$A$3:$T$984,'R_E_P allocation'!Q$984,0)</f>
        <v>2617453.3347861413</v>
      </c>
      <c r="U532" s="166">
        <f>VLOOKUP($D532,'R_E_P allocation'!$A$3:$T$984,'R_E_P allocation'!R$984,0)</f>
        <v>3230550.5123036159</v>
      </c>
      <c r="V532" s="166">
        <f>VLOOKUP($D532,'R_E_P allocation'!$A$3:$T$984,'R_E_P allocation'!S$984,0)</f>
        <v>-330129.24943248631</v>
      </c>
      <c r="W532" s="166">
        <f>VLOOKUP($D532,'R_E_P allocation'!$A$3:$T$984,'R_E_P allocation'!T$984,0)</f>
        <v>2523130.6920911456</v>
      </c>
      <c r="X532" s="163">
        <v>110625</v>
      </c>
      <c r="Y532" s="162" t="s">
        <v>142</v>
      </c>
      <c r="Z532" s="162" t="s">
        <v>730</v>
      </c>
      <c r="AA532" s="162" t="s">
        <v>745</v>
      </c>
    </row>
    <row r="533" spans="1:27" ht="16.5" thickTop="1" thickBot="1">
      <c r="A533" s="161">
        <v>532</v>
      </c>
      <c r="B533" s="162" t="s">
        <v>7</v>
      </c>
      <c r="C533" s="163">
        <v>11</v>
      </c>
      <c r="D533" s="162" t="s">
        <v>746</v>
      </c>
      <c r="E533" s="162" t="str">
        <f>VLOOKUP(Table12[[#This Row],[BRANCH NAME]],'Branch Address-2'!$B$2:$D$981,2,0)</f>
        <v>Mission More, Lalmonirhat</v>
      </c>
      <c r="F533" s="162" t="str">
        <f>VLOOKUP(Table12[[#This Row],[BRANCH NAME]],'Branch Address-2'!$B$2:$D$981,3,0)</f>
        <v>25.911996984407622, 89.43293621026449</v>
      </c>
      <c r="G533" s="164">
        <f>VLOOKUP(FINAL_DATASET!$D533,'R_E_P allocation'!$A$3:$D$983,4,0)</f>
        <v>183241.3</v>
      </c>
      <c r="H533" s="165">
        <f>VLOOKUP(FINAL_DATASET!$D533,'R_E_P allocation'!$A$3:$E$983,5,0)</f>
        <v>1.7822900915259433E-2</v>
      </c>
      <c r="I533" s="166">
        <f>VLOOKUP(FINAL_DATASET!$D533,'R_E_P allocation'!$A$3:$F$983,6,0)</f>
        <v>97431615.84830375</v>
      </c>
      <c r="J533" s="166">
        <f>VLOOKUP(FINAL_DATASET!$D533,'R_E_P allocation'!$A$3:$G$983,7,0)</f>
        <v>82054089.685152248</v>
      </c>
      <c r="K533" s="166">
        <f>VLOOKUP(FINAL_DATASET!$D533,'R_E_P allocation'!$A$3:$T$984,8,0)</f>
        <v>81176766.480915412</v>
      </c>
      <c r="L533" s="166">
        <f>VLOOKUP(FINAL_DATASET!$D533,'R_E_P allocation'!$A$3:$T$984,9,0)</f>
        <v>67748847.438290253</v>
      </c>
      <c r="M533" s="166">
        <f>VLOOKUP($D533,'R_E_P allocation'!$A$3:$T$984,'R_E_P allocation'!J$984,0)</f>
        <v>65628649.694717854</v>
      </c>
      <c r="N533" s="166">
        <f>VLOOKUP($D533,'R_E_P allocation'!$A$3:$T$984,'R_E_P allocation'!K$984,0)</f>
        <v>76534264.525162056</v>
      </c>
      <c r="O533" s="166">
        <f>VLOOKUP($D533,'R_E_P allocation'!$A$3:$T$984,'R_E_P allocation'!L$984,0)</f>
        <v>67407666.192198142</v>
      </c>
      <c r="P533" s="166">
        <f>VLOOKUP($D533,'R_E_P allocation'!$A$3:$T$984,'R_E_P allocation'!M$984,0)</f>
        <v>73280857.642783731</v>
      </c>
      <c r="Q533" s="166">
        <f>VLOOKUP($D533,'R_E_P allocation'!$A$3:$T$984,'R_E_P allocation'!N$984,0)</f>
        <v>59682347.977112524</v>
      </c>
      <c r="R533" s="166">
        <f>VLOOKUP($D533,'R_E_P allocation'!$A$3:$T$984,'R_E_P allocation'!O$984,0)</f>
        <v>54662109.641757205</v>
      </c>
      <c r="S533" s="166">
        <f>VLOOKUP($D533,'R_E_P allocation'!$A$3:$T$984,'R_E_P allocation'!P$984,0)</f>
        <v>840768.07072698325</v>
      </c>
      <c r="T533" s="166">
        <f>VLOOKUP($D533,'R_E_P allocation'!$A$3:$T$984,'R_E_P allocation'!Q$984,0)</f>
        <v>1352539.939865147</v>
      </c>
      <c r="U533" s="166">
        <f>VLOOKUP($D533,'R_E_P allocation'!$A$3:$T$984,'R_E_P allocation'!R$984,0)</f>
        <v>1669351.096950677</v>
      </c>
      <c r="V533" s="166">
        <f>VLOOKUP($D533,'R_E_P allocation'!$A$3:$T$984,'R_E_P allocation'!S$984,0)</f>
        <v>-170590.62304605456</v>
      </c>
      <c r="W533" s="166">
        <f>VLOOKUP($D533,'R_E_P allocation'!$A$3:$T$984,'R_E_P allocation'!T$984,0)</f>
        <v>1303799.7618519885</v>
      </c>
      <c r="X533" s="163">
        <v>110626</v>
      </c>
      <c r="Y533" s="162" t="s">
        <v>747</v>
      </c>
      <c r="Z533" s="162" t="s">
        <v>748</v>
      </c>
      <c r="AA533" s="162" t="s">
        <v>749</v>
      </c>
    </row>
    <row r="534" spans="1:27" ht="16.5" thickTop="1" thickBot="1">
      <c r="A534" s="161">
        <v>533</v>
      </c>
      <c r="B534" s="162" t="s">
        <v>7</v>
      </c>
      <c r="C534" s="163">
        <v>11</v>
      </c>
      <c r="D534" s="162" t="s">
        <v>750</v>
      </c>
      <c r="E534" s="162" t="str">
        <f>VLOOKUP(Table12[[#This Row],[BRANCH NAME]],'Branch Address-2'!$B$2:$D$981,2,0)</f>
        <v>Birgonj Bazar, Dinajpur</v>
      </c>
      <c r="F534" s="162" t="str">
        <f>VLOOKUP(Table12[[#This Row],[BRANCH NAME]],'Branch Address-2'!$B$2:$D$981,3,0)</f>
        <v>26.026641410356216, 89.3827516102204</v>
      </c>
      <c r="G534" s="164">
        <f>VLOOKUP(FINAL_DATASET!$D534,'R_E_P allocation'!$A$3:$D$983,4,0)</f>
        <v>317253</v>
      </c>
      <c r="H534" s="165">
        <f>VLOOKUP(FINAL_DATASET!$D534,'R_E_P allocation'!$A$3:$E$983,5,0)</f>
        <v>3.0857502015477958E-2</v>
      </c>
      <c r="I534" s="166">
        <f>VLOOKUP(FINAL_DATASET!$D534,'R_E_P allocation'!$A$3:$F$983,6,0)</f>
        <v>168687257.85465345</v>
      </c>
      <c r="J534" s="166">
        <f>VLOOKUP(FINAL_DATASET!$D534,'R_E_P allocation'!$A$3:$G$983,7,0)</f>
        <v>142063531.06468686</v>
      </c>
      <c r="K534" s="166">
        <f>VLOOKUP(FINAL_DATASET!$D534,'R_E_P allocation'!$A$3:$T$984,8,0)</f>
        <v>140544586.27159846</v>
      </c>
      <c r="L534" s="166">
        <f>VLOOKUP(FINAL_DATASET!$D534,'R_E_P allocation'!$A$3:$T$984,9,0)</f>
        <v>117296292.35516173</v>
      </c>
      <c r="M534" s="166">
        <f>VLOOKUP($D534,'R_E_P allocation'!$A$3:$T$984,'R_E_P allocation'!J$984,0)</f>
        <v>113625509.10519803</v>
      </c>
      <c r="N534" s="166">
        <f>VLOOKUP($D534,'R_E_P allocation'!$A$3:$T$984,'R_E_P allocation'!K$984,0)</f>
        <v>132506836.74150553</v>
      </c>
      <c r="O534" s="166">
        <f>VLOOKUP($D534,'R_E_P allocation'!$A$3:$T$984,'R_E_P allocation'!L$984,0)</f>
        <v>116705591.60229401</v>
      </c>
      <c r="P534" s="166">
        <f>VLOOKUP($D534,'R_E_P allocation'!$A$3:$T$984,'R_E_P allocation'!M$984,0)</f>
        <v>126874083.13380262</v>
      </c>
      <c r="Q534" s="166">
        <f>VLOOKUP($D534,'R_E_P allocation'!$A$3:$T$984,'R_E_P allocation'!N$984,0)</f>
        <v>103330438.84093204</v>
      </c>
      <c r="R534" s="166">
        <f>VLOOKUP($D534,'R_E_P allocation'!$A$3:$T$984,'R_E_P allocation'!O$984,0)</f>
        <v>94638699.191592723</v>
      </c>
      <c r="S534" s="166">
        <f>VLOOKUP($D534,'R_E_P allocation'!$A$3:$T$984,'R_E_P allocation'!P$984,0)</f>
        <v>1455655.4267097409</v>
      </c>
      <c r="T534" s="166">
        <f>VLOOKUP($D534,'R_E_P allocation'!$A$3:$T$984,'R_E_P allocation'!Q$984,0)</f>
        <v>2341706.556011322</v>
      </c>
      <c r="U534" s="166">
        <f>VLOOKUP($D534,'R_E_P allocation'!$A$3:$T$984,'R_E_P allocation'!R$984,0)</f>
        <v>2890214.3979599201</v>
      </c>
      <c r="V534" s="166">
        <f>VLOOKUP($D534,'R_E_P allocation'!$A$3:$T$984,'R_E_P allocation'!S$984,0)</f>
        <v>-295350.37643386045</v>
      </c>
      <c r="W534" s="166">
        <f>VLOOKUP($D534,'R_E_P allocation'!$A$3:$T$984,'R_E_P allocation'!T$984,0)</f>
        <v>2257320.7341730762</v>
      </c>
      <c r="X534" s="163">
        <v>110627</v>
      </c>
      <c r="Y534" s="162" t="s">
        <v>747</v>
      </c>
      <c r="Z534" s="162" t="s">
        <v>751</v>
      </c>
      <c r="AA534" s="162" t="s">
        <v>750</v>
      </c>
    </row>
    <row r="535" spans="1:27" ht="16.5" thickTop="1" thickBot="1">
      <c r="A535" s="161">
        <v>534</v>
      </c>
      <c r="B535" s="162" t="s">
        <v>7</v>
      </c>
      <c r="C535" s="163">
        <v>11</v>
      </c>
      <c r="D535" s="162" t="s">
        <v>752</v>
      </c>
      <c r="E535" s="162" t="str">
        <f>VLOOKUP(Table12[[#This Row],[BRANCH NAME]],'Branch Address-2'!$B$2:$D$981,2,0)</f>
        <v>Naldanga Bazar, Kaliganj, Jhenaidah 7300</v>
      </c>
      <c r="F535" s="162" t="str">
        <f>VLOOKUP(Table12[[#This Row],[BRANCH NAME]],'Branch Address-2'!$B$2:$D$981,3,0)</f>
        <v>23.418323810763074, 89.13423232583892</v>
      </c>
      <c r="G535" s="164">
        <f>VLOOKUP(FINAL_DATASET!$D535,'R_E_P allocation'!$A$3:$D$983,4,0)</f>
        <v>274889</v>
      </c>
      <c r="H535" s="165">
        <f>VLOOKUP(FINAL_DATASET!$D535,'R_E_P allocation'!$A$3:$E$983,5,0)</f>
        <v>2.6736982381672419E-2</v>
      </c>
      <c r="I535" s="166">
        <f>VLOOKUP(FINAL_DATASET!$D535,'R_E_P allocation'!$A$3:$F$983,6,0)</f>
        <v>146161806.58467478</v>
      </c>
      <c r="J535" s="166">
        <f>VLOOKUP(FINAL_DATASET!$D535,'R_E_P allocation'!$A$3:$G$983,7,0)</f>
        <v>123093247.31630814</v>
      </c>
      <c r="K535" s="166">
        <f>VLOOKUP(FINAL_DATASET!$D535,'R_E_P allocation'!$A$3:$T$984,8,0)</f>
        <v>121777132.99988788</v>
      </c>
      <c r="L535" s="166">
        <f>VLOOKUP(FINAL_DATASET!$D535,'R_E_P allocation'!$A$3:$T$984,9,0)</f>
        <v>101633272.2124552</v>
      </c>
      <c r="M535" s="166">
        <f>VLOOKUP($D535,'R_E_P allocation'!$A$3:$T$984,'R_E_P allocation'!J$984,0)</f>
        <v>98452662.614439517</v>
      </c>
      <c r="N535" s="166">
        <f>VLOOKUP($D535,'R_E_P allocation'!$A$3:$T$984,'R_E_P allocation'!K$984,0)</f>
        <v>114812694.74216387</v>
      </c>
      <c r="O535" s="166">
        <f>VLOOKUP($D535,'R_E_P allocation'!$A$3:$T$984,'R_E_P allocation'!L$984,0)</f>
        <v>101121449.97829176</v>
      </c>
      <c r="P535" s="166">
        <f>VLOOKUP($D535,'R_E_P allocation'!$A$3:$T$984,'R_E_P allocation'!M$984,0)</f>
        <v>109932104.15210532</v>
      </c>
      <c r="Q535" s="166">
        <f>VLOOKUP($D535,'R_E_P allocation'!$A$3:$T$984,'R_E_P allocation'!N$984,0)</f>
        <v>89532332.247590929</v>
      </c>
      <c r="R535" s="166">
        <f>VLOOKUP($D535,'R_E_P allocation'!$A$3:$T$984,'R_E_P allocation'!O$984,0)</f>
        <v>82001233.659185976</v>
      </c>
      <c r="S535" s="166">
        <f>VLOOKUP($D535,'R_E_P allocation'!$A$3:$T$984,'R_E_P allocation'!P$984,0)</f>
        <v>1261276.2199027713</v>
      </c>
      <c r="T535" s="166">
        <f>VLOOKUP($D535,'R_E_P allocation'!$A$3:$T$984,'R_E_P allocation'!Q$984,0)</f>
        <v>2029009.5711479364</v>
      </c>
      <c r="U535" s="166">
        <f>VLOOKUP($D535,'R_E_P allocation'!$A$3:$T$984,'R_E_P allocation'!R$984,0)</f>
        <v>2504273.0742997057</v>
      </c>
      <c r="V535" s="166">
        <f>VLOOKUP($D535,'R_E_P allocation'!$A$3:$T$984,'R_E_P allocation'!S$984,0)</f>
        <v>-255911.11708172172</v>
      </c>
      <c r="W535" s="166">
        <f>VLOOKUP($D535,'R_E_P allocation'!$A$3:$T$984,'R_E_P allocation'!T$984,0)</f>
        <v>1955892.1091245874</v>
      </c>
      <c r="X535" s="163">
        <v>110628</v>
      </c>
      <c r="Y535" s="162" t="s">
        <v>747</v>
      </c>
      <c r="Z535" s="162" t="s">
        <v>748</v>
      </c>
      <c r="AA535" s="162" t="s">
        <v>173</v>
      </c>
    </row>
    <row r="536" spans="1:27" ht="16.5" thickTop="1" thickBot="1">
      <c r="A536" s="161">
        <v>535</v>
      </c>
      <c r="B536" s="162" t="s">
        <v>7</v>
      </c>
      <c r="C536" s="163">
        <v>11</v>
      </c>
      <c r="D536" s="162" t="s">
        <v>57</v>
      </c>
      <c r="E536" s="162" t="str">
        <f>VLOOKUP(Table12[[#This Row],[BRANCH NAME]],'Branch Address-2'!$B$2:$D$981,2,0)</f>
        <v>JM Sengupta Road, Chandpur 3600</v>
      </c>
      <c r="F536" s="162" t="str">
        <f>VLOOKUP(Table12[[#This Row],[BRANCH NAME]],'Branch Address-2'!$B$2:$D$981,3,0)</f>
        <v>23.218634396514812, 90.66538375438712</v>
      </c>
      <c r="G536" s="164">
        <f>VLOOKUP(FINAL_DATASET!$D536,'R_E_P allocation'!$A$3:$D$983,4,0)</f>
        <v>65228.66</v>
      </c>
      <c r="H536" s="165">
        <f>VLOOKUP(FINAL_DATASET!$D536,'R_E_P allocation'!$A$3:$E$983,5,0)</f>
        <v>2.2970618645820839E-3</v>
      </c>
      <c r="I536" s="166">
        <f>VLOOKUP(FINAL_DATASET!$D536,'R_E_P allocation'!$A$3:$F$983,6,0)</f>
        <v>36359770.345147736</v>
      </c>
      <c r="J536" s="166">
        <f>VLOOKUP(FINAL_DATASET!$D536,'R_E_P allocation'!$A$3:$G$983,7,0)</f>
        <v>30621147.261658937</v>
      </c>
      <c r="K536" s="166">
        <f>VLOOKUP(FINAL_DATASET!$D536,'R_E_P allocation'!$A$3:$T$984,8,0)</f>
        <v>30293745.627735648</v>
      </c>
      <c r="L536" s="166">
        <f>VLOOKUP(FINAL_DATASET!$D536,'R_E_P allocation'!$A$3:$T$984,9,0)</f>
        <v>25282681.730743051</v>
      </c>
      <c r="M536" s="166">
        <f>VLOOKUP($D536,'R_E_P allocation'!$A$3:$T$984,'R_E_P allocation'!J$984,0)</f>
        <v>24491461.115428429</v>
      </c>
      <c r="N536" s="166">
        <f>VLOOKUP($D536,'R_E_P allocation'!$A$3:$T$984,'R_E_P allocation'!K$984,0)</f>
        <v>28561245.314891562</v>
      </c>
      <c r="O536" s="166">
        <f>VLOOKUP($D536,'R_E_P allocation'!$A$3:$T$984,'R_E_P allocation'!L$984,0)</f>
        <v>25155358.873106215</v>
      </c>
      <c r="P536" s="166">
        <f>VLOOKUP($D536,'R_E_P allocation'!$A$3:$T$984,'R_E_P allocation'!M$984,0)</f>
        <v>27347130.922426023</v>
      </c>
      <c r="Q536" s="166">
        <f>VLOOKUP($D536,'R_E_P allocation'!$A$3:$T$984,'R_E_P allocation'!N$984,0)</f>
        <v>22272405.596615009</v>
      </c>
      <c r="R536" s="166">
        <f>VLOOKUP($D536,'R_E_P allocation'!$A$3:$T$984,'R_E_P allocation'!O$984,0)</f>
        <v>20398940.691387288</v>
      </c>
      <c r="S536" s="166">
        <f>VLOOKUP($D536,'R_E_P allocation'!$A$3:$T$984,'R_E_P allocation'!P$984,0)</f>
        <v>313759.89917648747</v>
      </c>
      <c r="T536" s="166">
        <f>VLOOKUP($D536,'R_E_P allocation'!$A$3:$T$984,'R_E_P allocation'!Q$984,0)</f>
        <v>504744.18563174072</v>
      </c>
      <c r="U536" s="166">
        <f>VLOOKUP($D536,'R_E_P allocation'!$A$3:$T$984,'R_E_P allocation'!R$984,0)</f>
        <v>622972.55343737372</v>
      </c>
      <c r="V536" s="166">
        <f>VLOOKUP($D536,'R_E_P allocation'!$A$3:$T$984,'R_E_P allocation'!S$984,0)</f>
        <v>-63661.428818417749</v>
      </c>
      <c r="W536" s="166">
        <f>VLOOKUP($D536,'R_E_P allocation'!$A$3:$T$984,'R_E_P allocation'!T$984,0)</f>
        <v>486555.20596933563</v>
      </c>
      <c r="X536" s="163">
        <v>110629</v>
      </c>
      <c r="Y536" s="162" t="s">
        <v>747</v>
      </c>
      <c r="Z536" s="162" t="s">
        <v>753</v>
      </c>
      <c r="AA536" s="162" t="s">
        <v>754</v>
      </c>
    </row>
    <row r="537" spans="1:27" ht="16.5" thickTop="1" thickBot="1">
      <c r="A537" s="161">
        <v>536</v>
      </c>
      <c r="B537" s="162" t="s">
        <v>7</v>
      </c>
      <c r="C537" s="163">
        <v>11</v>
      </c>
      <c r="D537" s="162" t="s">
        <v>755</v>
      </c>
      <c r="E537" s="162" t="str">
        <f>VLOOKUP(Table12[[#This Row],[BRANCH NAME]],'Branch Address-2'!$B$2:$D$981,2,0)</f>
        <v>Hasnabad Bazar, Raipura, Narsingdi 1631</v>
      </c>
      <c r="F537" s="162" t="str">
        <f>VLOOKUP(Table12[[#This Row],[BRANCH NAME]],'Branch Address-2'!$B$2:$D$981,3,0)</f>
        <v>23.93523970903411, 90.77020411295057</v>
      </c>
      <c r="G537" s="164">
        <f>VLOOKUP(FINAL_DATASET!$D537,'R_E_P allocation'!$A$3:$D$983,4,0)</f>
        <v>187528.6</v>
      </c>
      <c r="H537" s="165">
        <f>VLOOKUP(FINAL_DATASET!$D537,'R_E_P allocation'!$A$3:$E$983,5,0)</f>
        <v>5.145716428138305E-3</v>
      </c>
      <c r="I537" s="166">
        <f>VLOOKUP(FINAL_DATASET!$D537,'R_E_P allocation'!$A$3:$F$983,6,0)</f>
        <v>106641507.49067394</v>
      </c>
      <c r="J537" s="166">
        <f>VLOOKUP(FINAL_DATASET!$D537,'R_E_P allocation'!$A$3:$G$983,7,0)</f>
        <v>89810394.127338454</v>
      </c>
      <c r="K537" s="166">
        <f>VLOOKUP(FINAL_DATASET!$D537,'R_E_P allocation'!$A$3:$T$984,8,0)</f>
        <v>88850140.433075279</v>
      </c>
      <c r="L537" s="166">
        <f>VLOOKUP(FINAL_DATASET!$D537,'R_E_P allocation'!$A$3:$T$984,9,0)</f>
        <v>74152924.168102443</v>
      </c>
      <c r="M537" s="166">
        <f>VLOOKUP($D537,'R_E_P allocation'!$A$3:$T$984,'R_E_P allocation'!J$984,0)</f>
        <v>71832311.073633045</v>
      </c>
      <c r="N537" s="166">
        <f>VLOOKUP($D537,'R_E_P allocation'!$A$3:$T$984,'R_E_P allocation'!K$984,0)</f>
        <v>83768797.967599183</v>
      </c>
      <c r="O537" s="166">
        <f>VLOOKUP($D537,'R_E_P allocation'!$A$3:$T$984,'R_E_P allocation'!L$984,0)</f>
        <v>73779492.175888985</v>
      </c>
      <c r="P537" s="166">
        <f>VLOOKUP($D537,'R_E_P allocation'!$A$3:$T$984,'R_E_P allocation'!M$984,0)</f>
        <v>80207857.184706494</v>
      </c>
      <c r="Q537" s="166">
        <f>VLOOKUP($D537,'R_E_P allocation'!$A$3:$T$984,'R_E_P allocation'!N$984,0)</f>
        <v>65323924.923626944</v>
      </c>
      <c r="R537" s="166">
        <f>VLOOKUP($D537,'R_E_P allocation'!$A$3:$T$984,'R_E_P allocation'!O$984,0)</f>
        <v>59829139.895343088</v>
      </c>
      <c r="S537" s="166">
        <f>VLOOKUP($D537,'R_E_P allocation'!$A$3:$T$984,'R_E_P allocation'!P$984,0)</f>
        <v>920243.12366889731</v>
      </c>
      <c r="T537" s="166">
        <f>VLOOKUP($D537,'R_E_P allocation'!$A$3:$T$984,'R_E_P allocation'!Q$984,0)</f>
        <v>1480391.1119890956</v>
      </c>
      <c r="U537" s="166">
        <f>VLOOKUP($D537,'R_E_P allocation'!$A$3:$T$984,'R_E_P allocation'!R$984,0)</f>
        <v>1827149.3904730279</v>
      </c>
      <c r="V537" s="166">
        <f>VLOOKUP($D537,'R_E_P allocation'!$A$3:$T$984,'R_E_P allocation'!S$984,0)</f>
        <v>-186715.99610673278</v>
      </c>
      <c r="W537" s="166">
        <f>VLOOKUP($D537,'R_E_P allocation'!$A$3:$T$984,'R_E_P allocation'!T$984,0)</f>
        <v>1427043.6845300291</v>
      </c>
      <c r="X537" s="163">
        <v>110631</v>
      </c>
      <c r="Y537" s="162" t="s">
        <v>142</v>
      </c>
      <c r="Z537" s="162" t="s">
        <v>145</v>
      </c>
      <c r="AA537" s="162" t="s">
        <v>756</v>
      </c>
    </row>
    <row r="538" spans="1:27" ht="16.5" thickTop="1" thickBot="1">
      <c r="A538" s="161">
        <v>537</v>
      </c>
      <c r="B538" s="162" t="s">
        <v>7</v>
      </c>
      <c r="C538" s="163">
        <v>11</v>
      </c>
      <c r="D538" s="162" t="s">
        <v>38</v>
      </c>
      <c r="E538" s="162" t="str">
        <f>VLOOKUP(Table12[[#This Row],[BRANCH NAME]],'Branch Address-2'!$B$2:$D$981,2,0)</f>
        <v>Baburhat Bazar, Chandpur 3602</v>
      </c>
      <c r="F538" s="162" t="str">
        <f>VLOOKUP(Table12[[#This Row],[BRANCH NAME]],'Branch Address-2'!$B$2:$D$981,3,0)</f>
        <v>23.258199989147307, 90.69490828296618</v>
      </c>
      <c r="G538" s="164">
        <f>VLOOKUP(FINAL_DATASET!$D538,'R_E_P allocation'!$A$3:$D$983,4,0)</f>
        <v>79206.23</v>
      </c>
      <c r="H538" s="165">
        <f>VLOOKUP(FINAL_DATASET!$D538,'R_E_P allocation'!$A$3:$E$983,5,0)</f>
        <v>2.7892894069925299E-3</v>
      </c>
      <c r="I538" s="166">
        <f>VLOOKUP(FINAL_DATASET!$D538,'R_E_P allocation'!$A$3:$F$983,6,0)</f>
        <v>44151149.704822242</v>
      </c>
      <c r="J538" s="166">
        <f>VLOOKUP(FINAL_DATASET!$D538,'R_E_P allocation'!$A$3:$G$983,7,0)</f>
        <v>37182821.674871564</v>
      </c>
      <c r="K538" s="166">
        <f>VLOOKUP(FINAL_DATASET!$D538,'R_E_P allocation'!$A$3:$T$984,8,0)</f>
        <v>36785262.547964707</v>
      </c>
      <c r="L538" s="166">
        <f>VLOOKUP(FINAL_DATASET!$D538,'R_E_P allocation'!$A$3:$T$984,9,0)</f>
        <v>30700399.244473699</v>
      </c>
      <c r="M538" s="166">
        <f>VLOOKUP($D538,'R_E_P allocation'!$A$3:$T$984,'R_E_P allocation'!J$984,0)</f>
        <v>29739631.354448803</v>
      </c>
      <c r="N538" s="166">
        <f>VLOOKUP($D538,'R_E_P allocation'!$A$3:$T$984,'R_E_P allocation'!K$984,0)</f>
        <v>34681512.168082602</v>
      </c>
      <c r="O538" s="166">
        <f>VLOOKUP($D538,'R_E_P allocation'!$A$3:$T$984,'R_E_P allocation'!L$984,0)</f>
        <v>30545792.917343255</v>
      </c>
      <c r="P538" s="166">
        <f>VLOOKUP($D538,'R_E_P allocation'!$A$3:$T$984,'R_E_P allocation'!M$984,0)</f>
        <v>33207230.405803021</v>
      </c>
      <c r="Q538" s="166">
        <f>VLOOKUP($D538,'R_E_P allocation'!$A$3:$T$984,'R_E_P allocation'!N$984,0)</f>
        <v>27045063.938746795</v>
      </c>
      <c r="R538" s="166">
        <f>VLOOKUP($D538,'R_E_P allocation'!$A$3:$T$984,'R_E_P allocation'!O$984,0)</f>
        <v>24770142.268113133</v>
      </c>
      <c r="S538" s="166">
        <f>VLOOKUP($D538,'R_E_P allocation'!$A$3:$T$984,'R_E_P allocation'!P$984,0)</f>
        <v>380994.16328573466</v>
      </c>
      <c r="T538" s="166">
        <f>VLOOKUP($D538,'R_E_P allocation'!$A$3:$T$984,'R_E_P allocation'!Q$984,0)</f>
        <v>612903.65398139937</v>
      </c>
      <c r="U538" s="166">
        <f>VLOOKUP($D538,'R_E_P allocation'!$A$3:$T$984,'R_E_P allocation'!R$984,0)</f>
        <v>756466.67203109653</v>
      </c>
      <c r="V538" s="166">
        <f>VLOOKUP($D538,'R_E_P allocation'!$A$3:$T$984,'R_E_P allocation'!S$984,0)</f>
        <v>-77303.163565221534</v>
      </c>
      <c r="W538" s="166">
        <f>VLOOKUP($D538,'R_E_P allocation'!$A$3:$T$984,'R_E_P allocation'!T$984,0)</f>
        <v>590817.03581990744</v>
      </c>
      <c r="X538" s="163">
        <v>110632</v>
      </c>
      <c r="Y538" s="162" t="s">
        <v>142</v>
      </c>
      <c r="Z538" s="162" t="s">
        <v>145</v>
      </c>
      <c r="AA538" s="162" t="s">
        <v>757</v>
      </c>
    </row>
    <row r="539" spans="1:27" ht="16.5" thickTop="1" thickBot="1">
      <c r="A539" s="161">
        <v>538</v>
      </c>
      <c r="B539" s="162" t="s">
        <v>7</v>
      </c>
      <c r="C539" s="163">
        <v>11</v>
      </c>
      <c r="D539" s="162" t="s">
        <v>758</v>
      </c>
      <c r="E539" s="162" t="str">
        <f>VLOOKUP(Table12[[#This Row],[BRANCH NAME]],'Branch Address-2'!$B$2:$D$981,2,0)</f>
        <v>Chalakchar Bazar, Manahardi, Narsingdi 1650</v>
      </c>
      <c r="F539" s="162" t="str">
        <f>VLOOKUP(Table12[[#This Row],[BRANCH NAME]],'Branch Address-2'!$B$2:$D$981,3,0)</f>
        <v>24.189785953592825, 90.73091063906244</v>
      </c>
      <c r="G539" s="164">
        <f>VLOOKUP(FINAL_DATASET!$D539,'R_E_P allocation'!$A$3:$D$983,4,0)</f>
        <v>96289.2</v>
      </c>
      <c r="H539" s="165">
        <f>VLOOKUP(FINAL_DATASET!$D539,'R_E_P allocation'!$A$3:$E$983,5,0)</f>
        <v>2.6421405497203884E-3</v>
      </c>
      <c r="I539" s="166">
        <f>VLOOKUP(FINAL_DATASET!$D539,'R_E_P allocation'!$A$3:$F$983,6,0)</f>
        <v>54756583.492176667</v>
      </c>
      <c r="J539" s="166">
        <f>VLOOKUP(FINAL_DATASET!$D539,'R_E_P allocation'!$A$3:$G$983,7,0)</f>
        <v>46114411.360219814</v>
      </c>
      <c r="K539" s="166">
        <f>VLOOKUP(FINAL_DATASET!$D539,'R_E_P allocation'!$A$3:$T$984,8,0)</f>
        <v>45621355.580900572</v>
      </c>
      <c r="L539" s="166">
        <f>VLOOKUP(FINAL_DATASET!$D539,'R_E_P allocation'!$A$3:$T$984,9,0)</f>
        <v>38074862.958542056</v>
      </c>
      <c r="M539" s="166">
        <f>VLOOKUP($D539,'R_E_P allocation'!$A$3:$T$984,'R_E_P allocation'!J$984,0)</f>
        <v>36883311.491853863</v>
      </c>
      <c r="N539" s="166">
        <f>VLOOKUP($D539,'R_E_P allocation'!$A$3:$T$984,'R_E_P allocation'!K$984,0)</f>
        <v>43012268.748669542</v>
      </c>
      <c r="O539" s="166">
        <f>VLOOKUP($D539,'R_E_P allocation'!$A$3:$T$984,'R_E_P allocation'!L$984,0)</f>
        <v>37883119.044362344</v>
      </c>
      <c r="P539" s="166">
        <f>VLOOKUP($D539,'R_E_P allocation'!$A$3:$T$984,'R_E_P allocation'!M$984,0)</f>
        <v>41183853.567027323</v>
      </c>
      <c r="Q539" s="166">
        <f>VLOOKUP($D539,'R_E_P allocation'!$A$3:$T$984,'R_E_P allocation'!N$984,0)</f>
        <v>33541488.987578955</v>
      </c>
      <c r="R539" s="166">
        <f>VLOOKUP($D539,'R_E_P allocation'!$A$3:$T$984,'R_E_P allocation'!O$984,0)</f>
        <v>30720114.250363249</v>
      </c>
      <c r="S539" s="166">
        <f>VLOOKUP($D539,'R_E_P allocation'!$A$3:$T$984,'R_E_P allocation'!P$984,0)</f>
        <v>472511.78851428087</v>
      </c>
      <c r="T539" s="166">
        <f>VLOOKUP($D539,'R_E_P allocation'!$A$3:$T$984,'R_E_P allocation'!Q$984,0)</f>
        <v>760127.65978384309</v>
      </c>
      <c r="U539" s="166">
        <f>VLOOKUP($D539,'R_E_P allocation'!$A$3:$T$984,'R_E_P allocation'!R$984,0)</f>
        <v>938175.58009357215</v>
      </c>
      <c r="V539" s="166">
        <f>VLOOKUP($D539,'R_E_P allocation'!$A$3:$T$984,'R_E_P allocation'!S$984,0)</f>
        <v>-95871.957089854084</v>
      </c>
      <c r="W539" s="166">
        <f>VLOOKUP($D539,'R_E_P allocation'!$A$3:$T$984,'R_E_P allocation'!T$984,0)</f>
        <v>732735.67204388487</v>
      </c>
      <c r="X539" s="163">
        <v>110633</v>
      </c>
      <c r="Y539" s="162" t="s">
        <v>142</v>
      </c>
      <c r="Z539" s="162" t="s">
        <v>145</v>
      </c>
      <c r="AA539" s="162" t="s">
        <v>228</v>
      </c>
    </row>
    <row r="540" spans="1:27" ht="16.5" thickTop="1" thickBot="1">
      <c r="A540" s="161">
        <v>539</v>
      </c>
      <c r="B540" s="162" t="s">
        <v>7</v>
      </c>
      <c r="C540" s="163">
        <v>11</v>
      </c>
      <c r="D540" s="162" t="s">
        <v>759</v>
      </c>
      <c r="E540" s="162" t="str">
        <f>VLOOKUP(Table12[[#This Row],[BRANCH NAME]],'Branch Address-2'!$B$2:$D$981,2,0)</f>
        <v>Sadar Road, Monohardi, Narsingdi 1650</v>
      </c>
      <c r="F540" s="162" t="str">
        <f>VLOOKUP(Table12[[#This Row],[BRANCH NAME]],'Branch Address-2'!$B$2:$D$981,3,0)</f>
        <v>24.150476035586486, 90.72429726370824</v>
      </c>
      <c r="G540" s="164">
        <f>VLOOKUP(FINAL_DATASET!$D540,'R_E_P allocation'!$A$3:$D$983,4,0)</f>
        <v>88035.839999999997</v>
      </c>
      <c r="H540" s="165">
        <f>VLOOKUP(FINAL_DATASET!$D540,'R_E_P allocation'!$A$3:$E$983,5,0)</f>
        <v>2.4156713597443553E-3</v>
      </c>
      <c r="I540" s="166">
        <f>VLOOKUP(FINAL_DATASET!$D540,'R_E_P allocation'!$A$3:$F$983,6,0)</f>
        <v>50063162.049990095</v>
      </c>
      <c r="J540" s="166">
        <f>VLOOKUP(FINAL_DATASET!$D540,'R_E_P allocation'!$A$3:$G$983,7,0)</f>
        <v>42161747.529343836</v>
      </c>
      <c r="K540" s="166">
        <f>VLOOKUP(FINAL_DATASET!$D540,'R_E_P allocation'!$A$3:$T$984,8,0)</f>
        <v>41710953.673966236</v>
      </c>
      <c r="L540" s="166">
        <f>VLOOKUP(FINAL_DATASET!$D540,'R_E_P allocation'!$A$3:$T$984,9,0)</f>
        <v>34811303.276381306</v>
      </c>
      <c r="M540" s="166">
        <f>VLOOKUP($D540,'R_E_P allocation'!$A$3:$T$984,'R_E_P allocation'!J$984,0)</f>
        <v>33721884.792552106</v>
      </c>
      <c r="N540" s="166">
        <f>VLOOKUP($D540,'R_E_P allocation'!$A$3:$T$984,'R_E_P allocation'!K$984,0)</f>
        <v>39325502.855926439</v>
      </c>
      <c r="O540" s="166">
        <f>VLOOKUP($D540,'R_E_P allocation'!$A$3:$T$984,'R_E_P allocation'!L$984,0)</f>
        <v>34635994.554845579</v>
      </c>
      <c r="P540" s="166">
        <f>VLOOKUP($D540,'R_E_P allocation'!$A$3:$T$984,'R_E_P allocation'!M$984,0)</f>
        <v>37653808.97556784</v>
      </c>
      <c r="Q540" s="166">
        <f>VLOOKUP($D540,'R_E_P allocation'!$A$3:$T$984,'R_E_P allocation'!N$984,0)</f>
        <v>30666504.217215046</v>
      </c>
      <c r="R540" s="166">
        <f>VLOOKUP($D540,'R_E_P allocation'!$A$3:$T$984,'R_E_P allocation'!O$984,0)</f>
        <v>28086961.600332115</v>
      </c>
      <c r="S540" s="166">
        <f>VLOOKUP($D540,'R_E_P allocation'!$A$3:$T$984,'R_E_P allocation'!P$984,0)</f>
        <v>432010.77807019971</v>
      </c>
      <c r="T540" s="166">
        <f>VLOOKUP($D540,'R_E_P allocation'!$A$3:$T$984,'R_E_P allocation'!Q$984,0)</f>
        <v>694973.86037379946</v>
      </c>
      <c r="U540" s="166">
        <f>VLOOKUP($D540,'R_E_P allocation'!$A$3:$T$984,'R_E_P allocation'!R$984,0)</f>
        <v>857760.53037126607</v>
      </c>
      <c r="V540" s="166">
        <f>VLOOKUP($D540,'R_E_P allocation'!$A$3:$T$984,'R_E_P allocation'!S$984,0)</f>
        <v>-87654.360767866601</v>
      </c>
      <c r="W540" s="166">
        <f>VLOOKUP($D540,'R_E_P allocation'!$A$3:$T$984,'R_E_P allocation'!T$984,0)</f>
        <v>669929.75729726616</v>
      </c>
      <c r="X540" s="163">
        <v>110634</v>
      </c>
      <c r="Y540" s="162" t="s">
        <v>142</v>
      </c>
      <c r="Z540" s="162" t="s">
        <v>145</v>
      </c>
      <c r="AA540" s="162" t="s">
        <v>228</v>
      </c>
    </row>
    <row r="541" spans="1:27" ht="16.5" thickTop="1" thickBot="1">
      <c r="A541" s="161">
        <v>540</v>
      </c>
      <c r="B541" s="162" t="s">
        <v>7</v>
      </c>
      <c r="C541" s="163">
        <v>11</v>
      </c>
      <c r="D541" s="162" t="s">
        <v>760</v>
      </c>
      <c r="E541" s="162" t="str">
        <f>VLOOKUP(Table12[[#This Row],[BRANCH NAME]],'Branch Address-2'!$B$2:$D$981,2,0)</f>
        <v>Sadar Road, Narsingdi 1600</v>
      </c>
      <c r="F541" s="162" t="str">
        <f>VLOOKUP(Table12[[#This Row],[BRANCH NAME]],'Branch Address-2'!$B$2:$D$981,3,0)</f>
        <v>24.151684878825073, 90.69511469148597</v>
      </c>
      <c r="G541" s="164">
        <f>VLOOKUP(FINAL_DATASET!$D541,'R_E_P allocation'!$A$3:$D$983,4,0)</f>
        <v>226408</v>
      </c>
      <c r="H541" s="165">
        <f>VLOOKUP(FINAL_DATASET!$D541,'R_E_P allocation'!$A$3:$E$983,5,0)</f>
        <v>6.2125529922472484E-3</v>
      </c>
      <c r="I541" s="166">
        <f>VLOOKUP(FINAL_DATASET!$D541,'R_E_P allocation'!$A$3:$F$983,6,0)</f>
        <v>128750976.80006413</v>
      </c>
      <c r="J541" s="166">
        <f>VLOOKUP(FINAL_DATASET!$D541,'R_E_P allocation'!$A$3:$G$983,7,0)</f>
        <v>108430349.89640218</v>
      </c>
      <c r="K541" s="166">
        <f>VLOOKUP(FINAL_DATASET!$D541,'R_E_P allocation'!$A$3:$T$984,8,0)</f>
        <v>107271011.43597141</v>
      </c>
      <c r="L541" s="166">
        <f>VLOOKUP(FINAL_DATASET!$D541,'R_E_P allocation'!$A$3:$T$984,9,0)</f>
        <v>89526692.222155645</v>
      </c>
      <c r="M541" s="166">
        <f>VLOOKUP($D541,'R_E_P allocation'!$A$3:$T$984,'R_E_P allocation'!J$984,0)</f>
        <v>86724957.609447896</v>
      </c>
      <c r="N541" s="166">
        <f>VLOOKUP($D541,'R_E_P allocation'!$A$3:$T$984,'R_E_P allocation'!K$984,0)</f>
        <v>101136178.74952513</v>
      </c>
      <c r="O541" s="166">
        <f>VLOOKUP($D541,'R_E_P allocation'!$A$3:$T$984,'R_E_P allocation'!L$984,0)</f>
        <v>89075838.376432568</v>
      </c>
      <c r="P541" s="166">
        <f>VLOOKUP($D541,'R_E_P allocation'!$A$3:$T$984,'R_E_P allocation'!M$984,0)</f>
        <v>96836965.292094275</v>
      </c>
      <c r="Q541" s="166">
        <f>VLOOKUP($D541,'R_E_P allocation'!$A$3:$T$984,'R_E_P allocation'!N$984,0)</f>
        <v>78867219.15541698</v>
      </c>
      <c r="R541" s="166">
        <f>VLOOKUP($D541,'R_E_P allocation'!$A$3:$T$984,'R_E_P allocation'!O$984,0)</f>
        <v>72233226.854063004</v>
      </c>
      <c r="S541" s="166">
        <f>VLOOKUP($D541,'R_E_P allocation'!$A$3:$T$984,'R_E_P allocation'!P$984,0)</f>
        <v>1111032.6912461764</v>
      </c>
      <c r="T541" s="166">
        <f>VLOOKUP($D541,'R_E_P allocation'!$A$3:$T$984,'R_E_P allocation'!Q$984,0)</f>
        <v>1787313.4598308052</v>
      </c>
      <c r="U541" s="166">
        <f>VLOOKUP($D541,'R_E_P allocation'!$A$3:$T$984,'R_E_P allocation'!R$984,0)</f>
        <v>2205963.4594308138</v>
      </c>
      <c r="V541" s="166">
        <f>VLOOKUP($D541,'R_E_P allocation'!$A$3:$T$984,'R_E_P allocation'!S$984,0)</f>
        <v>-225426.92286154299</v>
      </c>
      <c r="W541" s="166">
        <f>VLOOKUP($D541,'R_E_P allocation'!$A$3:$T$984,'R_E_P allocation'!T$984,0)</f>
        <v>1722905.7675846503</v>
      </c>
      <c r="X541" s="163">
        <v>110635</v>
      </c>
      <c r="Y541" s="162" t="s">
        <v>142</v>
      </c>
      <c r="Z541" s="162" t="s">
        <v>145</v>
      </c>
      <c r="AA541" s="162" t="s">
        <v>757</v>
      </c>
    </row>
    <row r="542" spans="1:27" ht="16.5" thickTop="1" thickBot="1">
      <c r="A542" s="161">
        <v>541</v>
      </c>
      <c r="B542" s="162" t="s">
        <v>7</v>
      </c>
      <c r="C542" s="163">
        <v>11</v>
      </c>
      <c r="D542" s="162" t="s">
        <v>761</v>
      </c>
      <c r="E542" s="162" t="str">
        <f>VLOOKUP(Table12[[#This Row],[BRANCH NAME]],'Branch Address-2'!$B$2:$D$981,2,0)</f>
        <v>Palash Bazar, Palash, Narsingdi 1610</v>
      </c>
      <c r="F542" s="162" t="str">
        <f>VLOOKUP(Table12[[#This Row],[BRANCH NAME]],'Branch Address-2'!$B$2:$D$981,3,0)</f>
        <v>23.977844026073814, 90.63222578323915</v>
      </c>
      <c r="G542" s="164">
        <f>VLOOKUP(FINAL_DATASET!$D542,'R_E_P allocation'!$A$3:$D$983,4,0)</f>
        <v>112117.95</v>
      </c>
      <c r="H542" s="165">
        <f>VLOOKUP(FINAL_DATASET!$D542,'R_E_P allocation'!$A$3:$E$983,5,0)</f>
        <v>3.0764756799986194E-3</v>
      </c>
      <c r="I542" s="166">
        <f>VLOOKUP(FINAL_DATASET!$D542,'R_E_P allocation'!$A$3:$F$983,6,0)</f>
        <v>63757886.555778734</v>
      </c>
      <c r="J542" s="166">
        <f>VLOOKUP(FINAL_DATASET!$D542,'R_E_P allocation'!$A$3:$G$983,7,0)</f>
        <v>53695048.532593042</v>
      </c>
      <c r="K542" s="166">
        <f>VLOOKUP(FINAL_DATASET!$D542,'R_E_P allocation'!$A$3:$T$984,8,0)</f>
        <v>53120940.499574535</v>
      </c>
      <c r="L542" s="166">
        <f>VLOOKUP(FINAL_DATASET!$D542,'R_E_P allocation'!$A$3:$T$984,9,0)</f>
        <v>44333898.105318882</v>
      </c>
      <c r="M542" s="166">
        <f>VLOOKUP($D542,'R_E_P allocation'!$A$3:$T$984,'R_E_P allocation'!J$984,0)</f>
        <v>42946470.35885746</v>
      </c>
      <c r="N542" s="166">
        <f>VLOOKUP($D542,'R_E_P allocation'!$A$3:$T$984,'R_E_P allocation'!K$984,0)</f>
        <v>50082952.158184871</v>
      </c>
      <c r="O542" s="166">
        <f>VLOOKUP($D542,'R_E_P allocation'!$A$3:$T$984,'R_E_P allocation'!L$984,0)</f>
        <v>44110633.870256126</v>
      </c>
      <c r="P542" s="166">
        <f>VLOOKUP($D542,'R_E_P allocation'!$A$3:$T$984,'R_E_P allocation'!M$984,0)</f>
        <v>47953968.202407874</v>
      </c>
      <c r="Q542" s="166">
        <f>VLOOKUP($D542,'R_E_P allocation'!$A$3:$T$984,'R_E_P allocation'!N$984,0)</f>
        <v>39055293.690620847</v>
      </c>
      <c r="R542" s="166">
        <f>VLOOKUP($D542,'R_E_P allocation'!$A$3:$T$984,'R_E_P allocation'!O$984,0)</f>
        <v>35770119.946125992</v>
      </c>
      <c r="S542" s="166">
        <f>VLOOKUP($D542,'R_E_P allocation'!$A$3:$T$984,'R_E_P allocation'!P$984,0)</f>
        <v>550186.86497607967</v>
      </c>
      <c r="T542" s="166">
        <f>VLOOKUP($D542,'R_E_P allocation'!$A$3:$T$984,'R_E_P allocation'!Q$984,0)</f>
        <v>885083.217570215</v>
      </c>
      <c r="U542" s="166">
        <f>VLOOKUP($D542,'R_E_P allocation'!$A$3:$T$984,'R_E_P allocation'!R$984,0)</f>
        <v>1092400.0072713464</v>
      </c>
      <c r="V542" s="166">
        <f>VLOOKUP($D542,'R_E_P allocation'!$A$3:$T$984,'R_E_P allocation'!S$984,0)</f>
        <v>-111632.11753137848</v>
      </c>
      <c r="W542" s="166">
        <f>VLOOKUP($D542,'R_E_P allocation'!$A$3:$T$984,'R_E_P allocation'!T$984,0)</f>
        <v>853188.32684696408</v>
      </c>
      <c r="X542" s="163">
        <v>110636</v>
      </c>
      <c r="Y542" s="162" t="s">
        <v>142</v>
      </c>
      <c r="Z542" s="162" t="s">
        <v>145</v>
      </c>
      <c r="AA542" s="162" t="s">
        <v>207</v>
      </c>
    </row>
    <row r="543" spans="1:27" ht="16.5" thickTop="1" thickBot="1">
      <c r="A543" s="161">
        <v>542</v>
      </c>
      <c r="B543" s="162" t="s">
        <v>7</v>
      </c>
      <c r="C543" s="163">
        <v>11</v>
      </c>
      <c r="D543" s="162" t="s">
        <v>762</v>
      </c>
      <c r="E543" s="162" t="str">
        <f>VLOOKUP(Table12[[#This Row],[BRANCH NAME]],'Branch Address-2'!$B$2:$D$981,2,0)</f>
        <v>Radhaganj Bazar, Raipura, Narsingdi 1632</v>
      </c>
      <c r="F543" s="162" t="str">
        <f>VLOOKUP(Table12[[#This Row],[BRANCH NAME]],'Branch Address-2'!$B$2:$D$981,3,0)</f>
        <v>23.97841143712737, 90.81152046789417</v>
      </c>
      <c r="G543" s="164">
        <f>VLOOKUP(FINAL_DATASET!$D543,'R_E_P allocation'!$A$3:$D$983,4,0)</f>
        <v>171454.72</v>
      </c>
      <c r="H543" s="165">
        <f>VLOOKUP(FINAL_DATASET!$D543,'R_E_P allocation'!$A$3:$E$983,5,0)</f>
        <v>4.704655020012165E-3</v>
      </c>
      <c r="I543" s="166">
        <f>VLOOKUP(FINAL_DATASET!$D543,'R_E_P allocation'!$A$3:$F$983,6,0)</f>
        <v>97500806.848616183</v>
      </c>
      <c r="J543" s="166">
        <f>VLOOKUP(FINAL_DATASET!$D543,'R_E_P allocation'!$A$3:$G$983,7,0)</f>
        <v>82112360.344995171</v>
      </c>
      <c r="K543" s="166">
        <f>VLOOKUP(FINAL_DATASET!$D543,'R_E_P allocation'!$A$3:$T$984,8,0)</f>
        <v>81234414.110240251</v>
      </c>
      <c r="L543" s="166">
        <f>VLOOKUP(FINAL_DATASET!$D543,'R_E_P allocation'!$A$3:$T$984,9,0)</f>
        <v>67796959.239407957</v>
      </c>
      <c r="M543" s="166">
        <f>VLOOKUP($D543,'R_E_P allocation'!$A$3:$T$984,'R_E_P allocation'!J$984,0)</f>
        <v>65675255.838750221</v>
      </c>
      <c r="N543" s="166">
        <f>VLOOKUP($D543,'R_E_P allocation'!$A$3:$T$984,'R_E_P allocation'!K$984,0)</f>
        <v>76588615.284662127</v>
      </c>
      <c r="O543" s="166">
        <f>VLOOKUP($D543,'R_E_P allocation'!$A$3:$T$984,'R_E_P allocation'!L$984,0)</f>
        <v>67455535.703669935</v>
      </c>
      <c r="P543" s="166">
        <f>VLOOKUP($D543,'R_E_P allocation'!$A$3:$T$984,'R_E_P allocation'!M$984,0)</f>
        <v>73332897.997445956</v>
      </c>
      <c r="Q543" s="166">
        <f>VLOOKUP($D543,'R_E_P allocation'!$A$3:$T$984,'R_E_P allocation'!N$984,0)</f>
        <v>59724731.358744636</v>
      </c>
      <c r="R543" s="166">
        <f>VLOOKUP($D543,'R_E_P allocation'!$A$3:$T$984,'R_E_P allocation'!O$984,0)</f>
        <v>54700927.904313684</v>
      </c>
      <c r="S543" s="166">
        <f>VLOOKUP($D543,'R_E_P allocation'!$A$3:$T$984,'R_E_P allocation'!P$984,0)</f>
        <v>841365.14164013474</v>
      </c>
      <c r="T543" s="166">
        <f>VLOOKUP($D543,'R_E_P allocation'!$A$3:$T$984,'R_E_P allocation'!Q$984,0)</f>
        <v>1353500.4452471731</v>
      </c>
      <c r="U543" s="166">
        <f>VLOOKUP($D543,'R_E_P allocation'!$A$3:$T$984,'R_E_P allocation'!R$984,0)</f>
        <v>1670536.5855753399</v>
      </c>
      <c r="V543" s="166">
        <f>VLOOKUP($D543,'R_E_P allocation'!$A$3:$T$984,'R_E_P allocation'!S$984,0)</f>
        <v>-170711.76786901284</v>
      </c>
      <c r="W543" s="166">
        <f>VLOOKUP($D543,'R_E_P allocation'!$A$3:$T$984,'R_E_P allocation'!T$984,0)</f>
        <v>1304725.6544274553</v>
      </c>
      <c r="X543" s="163">
        <v>110637</v>
      </c>
      <c r="Y543" s="162" t="s">
        <v>142</v>
      </c>
      <c r="Z543" s="162" t="s">
        <v>145</v>
      </c>
      <c r="AA543" s="162" t="s">
        <v>756</v>
      </c>
    </row>
    <row r="544" spans="1:27" ht="16.5" thickTop="1" thickBot="1">
      <c r="A544" s="161">
        <v>543</v>
      </c>
      <c r="B544" s="162" t="s">
        <v>7</v>
      </c>
      <c r="C544" s="163">
        <v>11</v>
      </c>
      <c r="D544" s="162" t="s">
        <v>57</v>
      </c>
      <c r="E544" s="162" t="str">
        <f>VLOOKUP(Table12[[#This Row],[BRANCH NAME]],'Branch Address-2'!$B$2:$D$981,2,0)</f>
        <v>JM Sengupta Road, Chandpur 3600</v>
      </c>
      <c r="F544" s="162" t="str">
        <f>VLOOKUP(Table12[[#This Row],[BRANCH NAME]],'Branch Address-2'!$B$2:$D$981,3,0)</f>
        <v>23.218634396514812, 90.66538375438712</v>
      </c>
      <c r="G544" s="164">
        <f>VLOOKUP(FINAL_DATASET!$D544,'R_E_P allocation'!$A$3:$D$983,4,0)</f>
        <v>65228.66</v>
      </c>
      <c r="H544" s="165">
        <f>VLOOKUP(FINAL_DATASET!$D544,'R_E_P allocation'!$A$3:$E$983,5,0)</f>
        <v>2.2970618645820839E-3</v>
      </c>
      <c r="I544" s="166">
        <f>VLOOKUP(FINAL_DATASET!$D544,'R_E_P allocation'!$A$3:$F$983,6,0)</f>
        <v>36359770.345147736</v>
      </c>
      <c r="J544" s="166">
        <f>VLOOKUP(FINAL_DATASET!$D544,'R_E_P allocation'!$A$3:$G$983,7,0)</f>
        <v>30621147.261658937</v>
      </c>
      <c r="K544" s="166">
        <f>VLOOKUP(FINAL_DATASET!$D544,'R_E_P allocation'!$A$3:$T$984,8,0)</f>
        <v>30293745.627735648</v>
      </c>
      <c r="L544" s="166">
        <f>VLOOKUP(FINAL_DATASET!$D544,'R_E_P allocation'!$A$3:$T$984,9,0)</f>
        <v>25282681.730743051</v>
      </c>
      <c r="M544" s="166">
        <f>VLOOKUP($D544,'R_E_P allocation'!$A$3:$T$984,'R_E_P allocation'!J$984,0)</f>
        <v>24491461.115428429</v>
      </c>
      <c r="N544" s="166">
        <f>VLOOKUP($D544,'R_E_P allocation'!$A$3:$T$984,'R_E_P allocation'!K$984,0)</f>
        <v>28561245.314891562</v>
      </c>
      <c r="O544" s="166">
        <f>VLOOKUP($D544,'R_E_P allocation'!$A$3:$T$984,'R_E_P allocation'!L$984,0)</f>
        <v>25155358.873106215</v>
      </c>
      <c r="P544" s="166">
        <f>VLOOKUP($D544,'R_E_P allocation'!$A$3:$T$984,'R_E_P allocation'!M$984,0)</f>
        <v>27347130.922426023</v>
      </c>
      <c r="Q544" s="166">
        <f>VLOOKUP($D544,'R_E_P allocation'!$A$3:$T$984,'R_E_P allocation'!N$984,0)</f>
        <v>22272405.596615009</v>
      </c>
      <c r="R544" s="166">
        <f>VLOOKUP($D544,'R_E_P allocation'!$A$3:$T$984,'R_E_P allocation'!O$984,0)</f>
        <v>20398940.691387288</v>
      </c>
      <c r="S544" s="166">
        <f>VLOOKUP($D544,'R_E_P allocation'!$A$3:$T$984,'R_E_P allocation'!P$984,0)</f>
        <v>313759.89917648747</v>
      </c>
      <c r="T544" s="166">
        <f>VLOOKUP($D544,'R_E_P allocation'!$A$3:$T$984,'R_E_P allocation'!Q$984,0)</f>
        <v>504744.18563174072</v>
      </c>
      <c r="U544" s="166">
        <f>VLOOKUP($D544,'R_E_P allocation'!$A$3:$T$984,'R_E_P allocation'!R$984,0)</f>
        <v>622972.55343737372</v>
      </c>
      <c r="V544" s="166">
        <f>VLOOKUP($D544,'R_E_P allocation'!$A$3:$T$984,'R_E_P allocation'!S$984,0)</f>
        <v>-63661.428818417749</v>
      </c>
      <c r="W544" s="166">
        <f>VLOOKUP($D544,'R_E_P allocation'!$A$3:$T$984,'R_E_P allocation'!T$984,0)</f>
        <v>486555.20596933563</v>
      </c>
      <c r="X544" s="163">
        <v>110638</v>
      </c>
      <c r="Y544" s="162" t="s">
        <v>142</v>
      </c>
      <c r="Z544" s="162" t="s">
        <v>145</v>
      </c>
      <c r="AA544" s="162" t="s">
        <v>757</v>
      </c>
    </row>
    <row r="545" spans="1:27" ht="16.5" thickTop="1" thickBot="1">
      <c r="A545" s="161">
        <v>544</v>
      </c>
      <c r="B545" s="162" t="s">
        <v>7</v>
      </c>
      <c r="C545" s="163">
        <v>11</v>
      </c>
      <c r="D545" s="162" t="s">
        <v>763</v>
      </c>
      <c r="E545" s="162" t="str">
        <f>VLOOKUP(Table12[[#This Row],[BRANCH NAME]],'Branch Address-2'!$B$2:$D$981,2,0)</f>
        <v>Musapur Bazar, Raipura, Narsingdi 1630</v>
      </c>
      <c r="F545" s="162" t="str">
        <f>VLOOKUP(Table12[[#This Row],[BRANCH NAME]],'Branch Address-2'!$B$2:$D$981,3,0)</f>
        <v>24.05276839497064, 90.87140504827133</v>
      </c>
      <c r="G545" s="164">
        <f>VLOOKUP(FINAL_DATASET!$D545,'R_E_P allocation'!$A$3:$D$983,4,0)</f>
        <v>176812.68</v>
      </c>
      <c r="H545" s="165">
        <f>VLOOKUP(FINAL_DATASET!$D545,'R_E_P allocation'!$A$3:$E$983,5,0)</f>
        <v>4.851675489387545E-3</v>
      </c>
      <c r="I545" s="166">
        <f>VLOOKUP(FINAL_DATASET!$D545,'R_E_P allocation'!$A$3:$F$983,6,0)</f>
        <v>100547707.06263544</v>
      </c>
      <c r="J545" s="166">
        <f>VLOOKUP(FINAL_DATASET!$D545,'R_E_P allocation'!$A$3:$G$983,7,0)</f>
        <v>84678371.605776265</v>
      </c>
      <c r="K545" s="166">
        <f>VLOOKUP(FINAL_DATASET!$D545,'R_E_P allocation'!$A$3:$T$984,8,0)</f>
        <v>83772989.551185265</v>
      </c>
      <c r="L545" s="166">
        <f>VLOOKUP(FINAL_DATASET!$D545,'R_E_P allocation'!$A$3:$T$984,9,0)</f>
        <v>69915614.215639457</v>
      </c>
      <c r="M545" s="166">
        <f>VLOOKUP($D545,'R_E_P allocation'!$A$3:$T$984,'R_E_P allocation'!J$984,0)</f>
        <v>67727607.583711162</v>
      </c>
      <c r="N545" s="166">
        <f>VLOOKUP($D545,'R_E_P allocation'!$A$3:$T$984,'R_E_P allocation'!K$984,0)</f>
        <v>78982009.512307808</v>
      </c>
      <c r="O545" s="166">
        <f>VLOOKUP($D545,'R_E_P allocation'!$A$3:$T$984,'R_E_P allocation'!L$984,0)</f>
        <v>69563521.194409609</v>
      </c>
      <c r="P545" s="166">
        <f>VLOOKUP($D545,'R_E_P allocation'!$A$3:$T$984,'R_E_P allocation'!M$984,0)</f>
        <v>75624551.05986613</v>
      </c>
      <c r="Q545" s="166">
        <f>VLOOKUP($D545,'R_E_P allocation'!$A$3:$T$984,'R_E_P allocation'!N$984,0)</f>
        <v>61591129.213705406</v>
      </c>
      <c r="R545" s="166">
        <f>VLOOKUP($D545,'R_E_P allocation'!$A$3:$T$984,'R_E_P allocation'!O$984,0)</f>
        <v>56410331.90132349</v>
      </c>
      <c r="S545" s="166">
        <f>VLOOKUP($D545,'R_E_P allocation'!$A$3:$T$984,'R_E_P allocation'!P$984,0)</f>
        <v>867657.80231638893</v>
      </c>
      <c r="T545" s="166">
        <f>VLOOKUP($D545,'R_E_P allocation'!$A$3:$T$984,'R_E_P allocation'!Q$984,0)</f>
        <v>1395797.3341611472</v>
      </c>
      <c r="U545" s="166">
        <f>VLOOKUP($D545,'R_E_P allocation'!$A$3:$T$984,'R_E_P allocation'!R$984,0)</f>
        <v>1722740.8538745693</v>
      </c>
      <c r="V545" s="166">
        <f>VLOOKUP($D545,'R_E_P allocation'!$A$3:$T$984,'R_E_P allocation'!S$984,0)</f>
        <v>-176046.51061491948</v>
      </c>
      <c r="W545" s="166">
        <f>VLOOKUP($D545,'R_E_P allocation'!$A$3:$T$984,'R_E_P allocation'!T$984,0)</f>
        <v>1345498.3311283132</v>
      </c>
      <c r="X545" s="163">
        <v>110639</v>
      </c>
      <c r="Y545" s="162" t="s">
        <v>142</v>
      </c>
      <c r="Z545" s="162" t="s">
        <v>145</v>
      </c>
      <c r="AA545" s="162" t="s">
        <v>756</v>
      </c>
    </row>
    <row r="546" spans="1:27" ht="16.5" thickTop="1" thickBot="1">
      <c r="A546" s="161">
        <v>545</v>
      </c>
      <c r="B546" s="162" t="s">
        <v>7</v>
      </c>
      <c r="C546" s="163">
        <v>11</v>
      </c>
      <c r="D546" s="162" t="s">
        <v>764</v>
      </c>
      <c r="E546" s="162" t="str">
        <f>VLOOKUP(Table12[[#This Row],[BRANCH NAME]],'Branch Address-2'!$B$2:$D$981,2,0)</f>
        <v>Barhatta Bazar, Netrokona</v>
      </c>
      <c r="F546" s="162" t="str">
        <f>VLOOKUP(Table12[[#This Row],[BRANCH NAME]],'Branch Address-2'!$B$2:$D$981,3,0)</f>
        <v>24.90306088711534, 90.87938493377386</v>
      </c>
      <c r="G546" s="164">
        <f>VLOOKUP(FINAL_DATASET!$D546,'R_E_P allocation'!$A$3:$D$983,4,0)</f>
        <v>180449</v>
      </c>
      <c r="H546" s="165">
        <f>VLOOKUP(FINAL_DATASET!$D546,'R_E_P allocation'!$A$3:$E$983,5,0)</f>
        <v>1.4356940711854541E-2</v>
      </c>
      <c r="I546" s="166">
        <f>VLOOKUP(FINAL_DATASET!$D546,'R_E_P allocation'!$A$3:$F$983,6,0)</f>
        <v>166340101.08512679</v>
      </c>
      <c r="J546" s="166">
        <f>VLOOKUP(FINAL_DATASET!$D546,'R_E_P allocation'!$A$3:$G$983,7,0)</f>
        <v>53272454.007101409</v>
      </c>
      <c r="K546" s="166">
        <f>VLOOKUP(FINAL_DATASET!$D546,'R_E_P allocation'!$A$3:$T$984,8,0)</f>
        <v>52702864.359267831</v>
      </c>
      <c r="L546" s="166">
        <f>VLOOKUP(FINAL_DATASET!$D546,'R_E_P allocation'!$A$3:$T$984,9,0)</f>
        <v>43984978.360481709</v>
      </c>
      <c r="M546" s="166">
        <f>VLOOKUP($D546,'R_E_P allocation'!$A$3:$T$984,'R_E_P allocation'!J$984,0)</f>
        <v>42608470.044883907</v>
      </c>
      <c r="N546" s="166">
        <f>VLOOKUP($D546,'R_E_P allocation'!$A$3:$T$984,'R_E_P allocation'!K$984,0)</f>
        <v>49688785.806148492</v>
      </c>
      <c r="O546" s="166">
        <f>VLOOKUP($D546,'R_E_P allocation'!$A$3:$T$984,'R_E_P allocation'!L$984,0)</f>
        <v>43763471.275213093</v>
      </c>
      <c r="P546" s="166">
        <f>VLOOKUP($D546,'R_E_P allocation'!$A$3:$T$984,'R_E_P allocation'!M$984,0)</f>
        <v>47576557.528765649</v>
      </c>
      <c r="Q546" s="166">
        <f>VLOOKUP($D546,'R_E_P allocation'!$A$3:$T$984,'R_E_P allocation'!N$984,0)</f>
        <v>38747917.987345219</v>
      </c>
      <c r="R546" s="166">
        <f>VLOOKUP($D546,'R_E_P allocation'!$A$3:$T$984,'R_E_P allocation'!O$984,0)</f>
        <v>35488599.446964197</v>
      </c>
      <c r="S546" s="166">
        <f>VLOOKUP($D546,'R_E_P allocation'!$A$3:$T$984,'R_E_P allocation'!P$984,0)</f>
        <v>545856.74584051047</v>
      </c>
      <c r="T546" s="166">
        <f>VLOOKUP($D546,'R_E_P allocation'!$A$3:$T$984,'R_E_P allocation'!Q$984,0)</f>
        <v>878117.37374342978</v>
      </c>
      <c r="U546" s="166">
        <f>VLOOKUP($D546,'R_E_P allocation'!$A$3:$T$984,'R_E_P allocation'!R$984,0)</f>
        <v>1083802.5243499991</v>
      </c>
      <c r="V546" s="166">
        <f>VLOOKUP($D546,'R_E_P allocation'!$A$3:$T$984,'R_E_P allocation'!S$984,0)</f>
        <v>-110753.54263430646</v>
      </c>
      <c r="W546" s="166">
        <f>VLOOKUP($D546,'R_E_P allocation'!$A$3:$T$984,'R_E_P allocation'!T$984,0)</f>
        <v>846473.50441934227</v>
      </c>
      <c r="X546" s="163">
        <v>110641</v>
      </c>
      <c r="Y546" s="162" t="s">
        <v>147</v>
      </c>
      <c r="Z546" s="162" t="s">
        <v>765</v>
      </c>
      <c r="AA546" s="162" t="s">
        <v>764</v>
      </c>
    </row>
    <row r="547" spans="1:27" ht="16.5" thickTop="1" thickBot="1">
      <c r="A547" s="161">
        <v>546</v>
      </c>
      <c r="B547" s="162" t="s">
        <v>7</v>
      </c>
      <c r="C547" s="163">
        <v>11</v>
      </c>
      <c r="D547" s="162" t="s">
        <v>766</v>
      </c>
      <c r="E547" s="162" t="str">
        <f>VLOOKUP(Table12[[#This Row],[BRANCH NAME]],'Branch Address-2'!$B$2:$D$981,2,0)</f>
        <v>Durgapur, Bharatvaj Hat, Mirsharai, Chittagong 4323</v>
      </c>
      <c r="F547" s="162" t="str">
        <f>VLOOKUP(Table12[[#This Row],[BRANCH NAME]],'Branch Address-2'!$B$2:$D$981,3,0)</f>
        <v>22.354460843604397, 91.8269015045119</v>
      </c>
      <c r="G547" s="164">
        <f>VLOOKUP(FINAL_DATASET!$D547,'R_E_P allocation'!$A$3:$D$983,4,0)</f>
        <v>74208.09</v>
      </c>
      <c r="H547" s="165">
        <f>VLOOKUP(FINAL_DATASET!$D547,'R_E_P allocation'!$A$3:$E$983,5,0)</f>
        <v>5.9041676510812793E-3</v>
      </c>
      <c r="I547" s="166">
        <f>VLOOKUP(FINAL_DATASET!$D547,'R_E_P allocation'!$A$3:$F$983,6,0)</f>
        <v>68405927.391862437</v>
      </c>
      <c r="J547" s="166">
        <f>VLOOKUP(FINAL_DATASET!$D547,'R_E_P allocation'!$A$3:$G$983,7,0)</f>
        <v>21907835.795597881</v>
      </c>
      <c r="K547" s="166">
        <f>VLOOKUP(FINAL_DATASET!$D547,'R_E_P allocation'!$A$3:$T$984,8,0)</f>
        <v>21673596.981032532</v>
      </c>
      <c r="L547" s="166">
        <f>VLOOKUP(FINAL_DATASET!$D547,'R_E_P allocation'!$A$3:$T$984,9,0)</f>
        <v>18088441.791435137</v>
      </c>
      <c r="M547" s="166">
        <f>VLOOKUP($D547,'R_E_P allocation'!$A$3:$T$984,'R_E_P allocation'!J$984,0)</f>
        <v>17522364.65623555</v>
      </c>
      <c r="N547" s="166">
        <f>VLOOKUP($D547,'R_E_P allocation'!$A$3:$T$984,'R_E_P allocation'!K$984,0)</f>
        <v>20434083.25395757</v>
      </c>
      <c r="O547" s="166">
        <f>VLOOKUP($D547,'R_E_P allocation'!$A$3:$T$984,'R_E_P allocation'!L$984,0)</f>
        <v>17997348.919104166</v>
      </c>
      <c r="P547" s="166">
        <f>VLOOKUP($D547,'R_E_P allocation'!$A$3:$T$984,'R_E_P allocation'!M$984,0)</f>
        <v>19565447.64994441</v>
      </c>
      <c r="Q547" s="166">
        <f>VLOOKUP($D547,'R_E_P allocation'!$A$3:$T$984,'R_E_P allocation'!N$984,0)</f>
        <v>15934746.024181528</v>
      </c>
      <c r="R547" s="166">
        <f>VLOOKUP($D547,'R_E_P allocation'!$A$3:$T$984,'R_E_P allocation'!O$984,0)</f>
        <v>14594379.474168709</v>
      </c>
      <c r="S547" s="166">
        <f>VLOOKUP($D547,'R_E_P allocation'!$A$3:$T$984,'R_E_P allocation'!P$984,0)</f>
        <v>224478.86395845763</v>
      </c>
      <c r="T547" s="166">
        <f>VLOOKUP($D547,'R_E_P allocation'!$A$3:$T$984,'R_E_P allocation'!Q$984,0)</f>
        <v>361118.17245491012</v>
      </c>
      <c r="U547" s="166">
        <f>VLOOKUP($D547,'R_E_P allocation'!$A$3:$T$984,'R_E_P allocation'!R$984,0)</f>
        <v>445704.41104795213</v>
      </c>
      <c r="V547" s="166">
        <f>VLOOKUP($D547,'R_E_P allocation'!$A$3:$T$984,'R_E_P allocation'!S$984,0)</f>
        <v>-45546.436165484156</v>
      </c>
      <c r="W547" s="166">
        <f>VLOOKUP($D547,'R_E_P allocation'!$A$3:$T$984,'R_E_P allocation'!T$984,0)</f>
        <v>348104.90497905744</v>
      </c>
      <c r="X547" s="163">
        <v>110642</v>
      </c>
      <c r="Y547" s="162" t="s">
        <v>147</v>
      </c>
      <c r="Z547" s="162" t="s">
        <v>765</v>
      </c>
      <c r="AA547" s="162" t="s">
        <v>87</v>
      </c>
    </row>
    <row r="548" spans="1:27" ht="16.5" thickTop="1" thickBot="1">
      <c r="A548" s="161">
        <v>547</v>
      </c>
      <c r="B548" s="162" t="s">
        <v>7</v>
      </c>
      <c r="C548" s="163">
        <v>11</v>
      </c>
      <c r="D548" s="162" t="s">
        <v>87</v>
      </c>
      <c r="E548" s="162" t="str">
        <f>VLOOKUP(Table12[[#This Row],[BRANCH NAME]],'Branch Address-2'!$B$2:$D$981,2,0)</f>
        <v>Durgapur, Bharatvaj Hat, Mirsharai, Chittagong 4323</v>
      </c>
      <c r="F548" s="162" t="str">
        <f>VLOOKUP(Table12[[#This Row],[BRANCH NAME]],'Branch Address-2'!$B$2:$D$981,3,0)</f>
        <v>22.818401952316893, 91.54399653903413</v>
      </c>
      <c r="G548" s="164">
        <f>VLOOKUP(FINAL_DATASET!$D548,'R_E_P allocation'!$A$3:$D$983,4,0)</f>
        <v>175435.04</v>
      </c>
      <c r="H548" s="165">
        <f>VLOOKUP(FINAL_DATASET!$D548,'R_E_P allocation'!$A$3:$E$983,5,0)</f>
        <v>6.1780379988709321E-3</v>
      </c>
      <c r="I548" s="166">
        <f>VLOOKUP(FINAL_DATASET!$D548,'R_E_P allocation'!$A$3:$F$983,6,0)</f>
        <v>97791028.742454708</v>
      </c>
      <c r="J548" s="166">
        <f>VLOOKUP(FINAL_DATASET!$D548,'R_E_P allocation'!$A$3:$G$983,7,0)</f>
        <v>82356776.832377449</v>
      </c>
      <c r="K548" s="166">
        <f>VLOOKUP(FINAL_DATASET!$D548,'R_E_P allocation'!$A$3:$T$984,8,0)</f>
        <v>81476217.293926135</v>
      </c>
      <c r="L548" s="166">
        <f>VLOOKUP(FINAL_DATASET!$D548,'R_E_P allocation'!$A$3:$T$984,9,0)</f>
        <v>67998764.358185127</v>
      </c>
      <c r="M548" s="166">
        <f>VLOOKUP($D548,'R_E_P allocation'!$A$3:$T$984,'R_E_P allocation'!J$984,0)</f>
        <v>65870745.473594435</v>
      </c>
      <c r="N548" s="166">
        <f>VLOOKUP($D548,'R_E_P allocation'!$A$3:$T$984,'R_E_P allocation'!K$984,0)</f>
        <v>76816589.736287907</v>
      </c>
      <c r="O548" s="166">
        <f>VLOOKUP($D548,'R_E_P allocation'!$A$3:$T$984,'R_E_P allocation'!L$984,0)</f>
        <v>67656324.537676275</v>
      </c>
      <c r="P548" s="166">
        <f>VLOOKUP($D548,'R_E_P allocation'!$A$3:$T$984,'R_E_P allocation'!M$984,0)</f>
        <v>73551181.447864264</v>
      </c>
      <c r="Q548" s="166">
        <f>VLOOKUP($D548,'R_E_P allocation'!$A$3:$T$984,'R_E_P allocation'!N$984,0)</f>
        <v>59902508.601868838</v>
      </c>
      <c r="R548" s="166">
        <f>VLOOKUP($D548,'R_E_P allocation'!$A$3:$T$984,'R_E_P allocation'!O$984,0)</f>
        <v>54863751.242952965</v>
      </c>
      <c r="S548" s="166">
        <f>VLOOKUP($D548,'R_E_P allocation'!$A$3:$T$984,'R_E_P allocation'!P$984,0)</f>
        <v>843869.55768251314</v>
      </c>
      <c r="T548" s="166">
        <f>VLOOKUP($D548,'R_E_P allocation'!$A$3:$T$984,'R_E_P allocation'!Q$984,0)</f>
        <v>1357529.2884457821</v>
      </c>
      <c r="U548" s="166">
        <f>VLOOKUP($D548,'R_E_P allocation'!$A$3:$T$984,'R_E_P allocation'!R$984,0)</f>
        <v>1675509.1217754248</v>
      </c>
      <c r="V548" s="166">
        <f>VLOOKUP($D548,'R_E_P allocation'!$A$3:$T$984,'R_E_P allocation'!S$984,0)</f>
        <v>-171219.91025442295</v>
      </c>
      <c r="W548" s="166">
        <f>VLOOKUP($D548,'R_E_P allocation'!$A$3:$T$984,'R_E_P allocation'!T$984,0)</f>
        <v>1308609.3140873755</v>
      </c>
      <c r="X548" s="163">
        <v>110644</v>
      </c>
      <c r="Y548" s="162" t="s">
        <v>147</v>
      </c>
      <c r="Z548" s="162" t="s">
        <v>765</v>
      </c>
      <c r="AA548" s="162" t="s">
        <v>87</v>
      </c>
    </row>
    <row r="549" spans="1:27" ht="16.5" thickTop="1" thickBot="1">
      <c r="A549" s="161">
        <v>548</v>
      </c>
      <c r="B549" s="162" t="s">
        <v>7</v>
      </c>
      <c r="C549" s="163">
        <v>11</v>
      </c>
      <c r="D549" s="162" t="s">
        <v>767</v>
      </c>
      <c r="E549" s="162" t="str">
        <f>VLOOKUP(Table12[[#This Row],[BRANCH NAME]],'Branch Address-2'!$B$2:$D$981,2,0)</f>
        <v>Kendua Bazar, Netrokona</v>
      </c>
      <c r="F549" s="162" t="str">
        <f>VLOOKUP(Table12[[#This Row],[BRANCH NAME]],'Branch Address-2'!$B$2:$D$981,3,0)</f>
        <v>24.787959306102977, 90.84110432345794</v>
      </c>
      <c r="G549" s="164">
        <f>VLOOKUP(FINAL_DATASET!$D549,'R_E_P allocation'!$A$3:$D$983,4,0)</f>
        <v>304729</v>
      </c>
      <c r="H549" s="165">
        <f>VLOOKUP(FINAL_DATASET!$D549,'R_E_P allocation'!$A$3:$E$983,5,0)</f>
        <v>2.4244945586745965E-2</v>
      </c>
      <c r="I549" s="166">
        <f>VLOOKUP(FINAL_DATASET!$D549,'R_E_P allocation'!$A$3:$F$983,6,0)</f>
        <v>280902929.15765452</v>
      </c>
      <c r="J549" s="166">
        <f>VLOOKUP(FINAL_DATASET!$D549,'R_E_P allocation'!$A$3:$G$983,7,0)</f>
        <v>89962602.381448537</v>
      </c>
      <c r="K549" s="166">
        <f>VLOOKUP(FINAL_DATASET!$D549,'R_E_P allocation'!$A$3:$T$984,8,0)</f>
        <v>89000721.274904966</v>
      </c>
      <c r="L549" s="166">
        <f>VLOOKUP(FINAL_DATASET!$D549,'R_E_P allocation'!$A$3:$T$984,9,0)</f>
        <v>74278596.560863361</v>
      </c>
      <c r="M549" s="166">
        <f>VLOOKUP($D549,'R_E_P allocation'!$A$3:$T$984,'R_E_P allocation'!J$984,0)</f>
        <v>71954050.553383097</v>
      </c>
      <c r="N549" s="166">
        <f>VLOOKUP($D549,'R_E_P allocation'!$A$3:$T$984,'R_E_P allocation'!K$984,0)</f>
        <v>83910767.086112007</v>
      </c>
      <c r="O549" s="166">
        <f>VLOOKUP($D549,'R_E_P allocation'!$A$3:$T$984,'R_E_P allocation'!L$984,0)</f>
        <v>73904531.686096415</v>
      </c>
      <c r="P549" s="166">
        <f>VLOOKUP($D549,'R_E_P allocation'!$A$3:$T$984,'R_E_P allocation'!M$984,0)</f>
        <v>80343791.316012993</v>
      </c>
      <c r="Q549" s="166">
        <f>VLOOKUP($D549,'R_E_P allocation'!$A$3:$T$984,'R_E_P allocation'!N$984,0)</f>
        <v>65434634.164587893</v>
      </c>
      <c r="R549" s="166">
        <f>VLOOKUP($D549,'R_E_P allocation'!$A$3:$T$984,'R_E_P allocation'!O$984,0)</f>
        <v>59930536.721588671</v>
      </c>
      <c r="S549" s="166">
        <f>VLOOKUP($D549,'R_E_P allocation'!$A$3:$T$984,'R_E_P allocation'!P$984,0)</f>
        <v>921802.72710423952</v>
      </c>
      <c r="T549" s="166">
        <f>VLOOKUP($D549,'R_E_P allocation'!$A$3:$T$984,'R_E_P allocation'!Q$984,0)</f>
        <v>1482900.039254646</v>
      </c>
      <c r="U549" s="166">
        <f>VLOOKUP($D549,'R_E_P allocation'!$A$3:$T$984,'R_E_P allocation'!R$984,0)</f>
        <v>1830245.9943953741</v>
      </c>
      <c r="V549" s="166">
        <f>VLOOKUP($D549,'R_E_P allocation'!$A$3:$T$984,'R_E_P allocation'!S$984,0)</f>
        <v>-187032.43738346887</v>
      </c>
      <c r="W549" s="166">
        <f>VLOOKUP($D549,'R_E_P allocation'!$A$3:$T$984,'R_E_P allocation'!T$984,0)</f>
        <v>1429462.2000022263</v>
      </c>
      <c r="X549" s="163">
        <v>110646</v>
      </c>
      <c r="Y549" s="162" t="s">
        <v>147</v>
      </c>
      <c r="Z549" s="162" t="s">
        <v>765</v>
      </c>
      <c r="AA549" s="162" t="s">
        <v>767</v>
      </c>
    </row>
    <row r="550" spans="1:27" ht="16.5" thickTop="1" thickBot="1">
      <c r="A550" s="161">
        <v>549</v>
      </c>
      <c r="B550" s="162" t="s">
        <v>7</v>
      </c>
      <c r="C550" s="163">
        <v>11</v>
      </c>
      <c r="D550" s="162" t="s">
        <v>768</v>
      </c>
      <c r="E550" s="162" t="str">
        <f>VLOOKUP(Table12[[#This Row],[BRANCH NAME]],'Branch Address-2'!$B$2:$D$981,2,0)</f>
        <v>Malni Road, Netrokona 2400</v>
      </c>
      <c r="F550" s="162" t="str">
        <f>VLOOKUP(Table12[[#This Row],[BRANCH NAME]],'Branch Address-2'!$B$2:$D$981,3,0)</f>
        <v>24.953359015476504, 90.7344181844517</v>
      </c>
      <c r="G550" s="164">
        <f>VLOOKUP(FINAL_DATASET!$D550,'R_E_P allocation'!$A$3:$D$983,4,0)</f>
        <v>2324853</v>
      </c>
      <c r="H550" s="165">
        <f>VLOOKUP(FINAL_DATASET!$D550,'R_E_P allocation'!$A$3:$E$983,5,0)</f>
        <v>0.18497069357423521</v>
      </c>
      <c r="I550" s="166">
        <f>VLOOKUP(FINAL_DATASET!$D550,'R_E_P allocation'!$A$3:$F$983,6,0)</f>
        <v>2143078005.5753167</v>
      </c>
      <c r="J550" s="166">
        <f>VLOOKUP(FINAL_DATASET!$D550,'R_E_P allocation'!$A$3:$G$983,7,0)</f>
        <v>686346970.69959795</v>
      </c>
      <c r="K550" s="166">
        <f>VLOOKUP(FINAL_DATASET!$D550,'R_E_P allocation'!$A$3:$T$984,8,0)</f>
        <v>679008541.55044866</v>
      </c>
      <c r="L550" s="166">
        <f>VLOOKUP(FINAL_DATASET!$D550,'R_E_P allocation'!$A$3:$T$984,9,0)</f>
        <v>566689806.51763654</v>
      </c>
      <c r="M550" s="166">
        <f>VLOOKUP($D550,'R_E_P allocation'!$A$3:$T$984,'R_E_P allocation'!J$984,0)</f>
        <v>548955269.40719259</v>
      </c>
      <c r="N550" s="166">
        <f>VLOOKUP($D550,'R_E_P allocation'!$A$3:$T$984,'R_E_P allocation'!K$984,0)</f>
        <v>640176020.63620055</v>
      </c>
      <c r="O550" s="166">
        <f>VLOOKUP($D550,'R_E_P allocation'!$A$3:$T$984,'R_E_P allocation'!L$984,0)</f>
        <v>563835972.95963407</v>
      </c>
      <c r="P550" s="166">
        <f>VLOOKUP($D550,'R_E_P allocation'!$A$3:$T$984,'R_E_P allocation'!M$984,0)</f>
        <v>612962679.20810544</v>
      </c>
      <c r="Q550" s="166">
        <f>VLOOKUP($D550,'R_E_P allocation'!$A$3:$T$984,'R_E_P allocation'!N$984,0)</f>
        <v>499217027.39629203</v>
      </c>
      <c r="R550" s="166">
        <f>VLOOKUP($D550,'R_E_P allocation'!$A$3:$T$984,'R_E_P allocation'!O$984,0)</f>
        <v>457224905.04282689</v>
      </c>
      <c r="S550" s="166">
        <f>VLOOKUP($D550,'R_E_P allocation'!$A$3:$T$984,'R_E_P allocation'!P$984,0)</f>
        <v>7032661.2679346986</v>
      </c>
      <c r="T550" s="166">
        <f>VLOOKUP($D550,'R_E_P allocation'!$A$3:$T$984,'R_E_P allocation'!Q$984,0)</f>
        <v>11313411.604938427</v>
      </c>
      <c r="U550" s="166">
        <f>VLOOKUP($D550,'R_E_P allocation'!$A$3:$T$984,'R_E_P allocation'!R$984,0)</f>
        <v>13963399.908797881</v>
      </c>
      <c r="V550" s="166">
        <f>VLOOKUP($D550,'R_E_P allocation'!$A$3:$T$984,'R_E_P allocation'!S$984,0)</f>
        <v>-1426916.7790012432</v>
      </c>
      <c r="W550" s="166">
        <f>VLOOKUP($D550,'R_E_P allocation'!$A$3:$T$984,'R_E_P allocation'!T$984,0)</f>
        <v>10905721.096652357</v>
      </c>
      <c r="X550" s="163">
        <v>110647</v>
      </c>
      <c r="Y550" s="162" t="s">
        <v>147</v>
      </c>
      <c r="Z550" s="162" t="s">
        <v>765</v>
      </c>
      <c r="AA550" s="162" t="s">
        <v>765</v>
      </c>
    </row>
    <row r="551" spans="1:27" ht="16.5" thickTop="1" thickBot="1">
      <c r="A551" s="161">
        <v>550</v>
      </c>
      <c r="B551" s="162" t="s">
        <v>7</v>
      </c>
      <c r="C551" s="163">
        <v>11</v>
      </c>
      <c r="D551" s="162" t="s">
        <v>769</v>
      </c>
      <c r="E551" s="162" t="str">
        <f>VLOOKUP(Table12[[#This Row],[BRANCH NAME]],'Branch Address-2'!$B$2:$D$981,2,0)</f>
        <v>Purbadhala Bazar, Purbadhala, Netrokona</v>
      </c>
      <c r="F551" s="162" t="str">
        <f>VLOOKUP(Table12[[#This Row],[BRANCH NAME]],'Branch Address-2'!$B$2:$D$981,3,0)</f>
        <v>24.940723913480785, 90.5988118145053</v>
      </c>
      <c r="G551" s="164">
        <f>VLOOKUP(FINAL_DATASET!$D551,'R_E_P allocation'!$A$3:$D$983,4,0)</f>
        <v>310834</v>
      </c>
      <c r="H551" s="165">
        <f>VLOOKUP(FINAL_DATASET!$D551,'R_E_P allocation'!$A$3:$E$983,5,0)</f>
        <v>2.4730673537833928E-2</v>
      </c>
      <c r="I551" s="166">
        <f>VLOOKUP(FINAL_DATASET!$D551,'R_E_P allocation'!$A$3:$F$983,6,0)</f>
        <v>286530593.02459031</v>
      </c>
      <c r="J551" s="166">
        <f>VLOOKUP(FINAL_DATASET!$D551,'R_E_P allocation'!$A$3:$G$983,7,0)</f>
        <v>91764930.638814077</v>
      </c>
      <c r="K551" s="166">
        <f>VLOOKUP(FINAL_DATASET!$D551,'R_E_P allocation'!$A$3:$T$984,8,0)</f>
        <v>90783779.019272238</v>
      </c>
      <c r="L551" s="166">
        <f>VLOOKUP(FINAL_DATASET!$D551,'R_E_P allocation'!$A$3:$T$984,9,0)</f>
        <v>75766708.397951633</v>
      </c>
      <c r="M551" s="166">
        <f>VLOOKUP($D551,'R_E_P allocation'!$A$3:$T$984,'R_E_P allocation'!J$984,0)</f>
        <v>73395591.984058902</v>
      </c>
      <c r="N551" s="166">
        <f>VLOOKUP($D551,'R_E_P allocation'!$A$3:$T$984,'R_E_P allocation'!K$984,0)</f>
        <v>85591851.699196786</v>
      </c>
      <c r="O551" s="166">
        <f>VLOOKUP($D551,'R_E_P allocation'!$A$3:$T$984,'R_E_P allocation'!L$984,0)</f>
        <v>75385149.434796467</v>
      </c>
      <c r="P551" s="166">
        <f>VLOOKUP($D551,'R_E_P allocation'!$A$3:$T$984,'R_E_P allocation'!M$984,0)</f>
        <v>81953414.443395868</v>
      </c>
      <c r="Q551" s="166">
        <f>VLOOKUP($D551,'R_E_P allocation'!$A$3:$T$984,'R_E_P allocation'!N$984,0)</f>
        <v>66745564.340497665</v>
      </c>
      <c r="R551" s="166">
        <f>VLOOKUP($D551,'R_E_P allocation'!$A$3:$T$984,'R_E_P allocation'!O$984,0)</f>
        <v>61131196.739786141</v>
      </c>
      <c r="S551" s="166">
        <f>VLOOKUP($D551,'R_E_P allocation'!$A$3:$T$984,'R_E_P allocation'!P$984,0)</f>
        <v>940270.3020609105</v>
      </c>
      <c r="T551" s="166">
        <f>VLOOKUP($D551,'R_E_P allocation'!$A$3:$T$984,'R_E_P allocation'!Q$984,0)</f>
        <v>1512608.7467936384</v>
      </c>
      <c r="U551" s="166">
        <f>VLOOKUP($D551,'R_E_P allocation'!$A$3:$T$984,'R_E_P allocation'!R$984,0)</f>
        <v>1866913.4982948513</v>
      </c>
      <c r="V551" s="166">
        <f>VLOOKUP($D551,'R_E_P allocation'!$A$3:$T$984,'R_E_P allocation'!S$984,0)</f>
        <v>-190779.48157757602</v>
      </c>
      <c r="W551" s="166">
        <f>VLOOKUP($D551,'R_E_P allocation'!$A$3:$T$984,'R_E_P allocation'!T$984,0)</f>
        <v>1458100.3234857596</v>
      </c>
      <c r="X551" s="163">
        <v>110648</v>
      </c>
      <c r="Y551" s="162" t="s">
        <v>147</v>
      </c>
      <c r="Z551" s="162" t="s">
        <v>765</v>
      </c>
      <c r="AA551" s="162" t="s">
        <v>769</v>
      </c>
    </row>
    <row r="552" spans="1:27" ht="16.5" thickTop="1" thickBot="1">
      <c r="A552" s="161">
        <v>551</v>
      </c>
      <c r="B552" s="162" t="s">
        <v>7</v>
      </c>
      <c r="C552" s="163">
        <v>11</v>
      </c>
      <c r="D552" s="162" t="s">
        <v>770</v>
      </c>
      <c r="E552" s="162" t="str">
        <f>VLOOKUP(Table12[[#This Row],[BRANCH NAME]],'Branch Address-2'!$B$2:$D$981,2,0)</f>
        <v>Barhatta Bazar, Netrokona</v>
      </c>
      <c r="F552" s="162" t="str">
        <f>VLOOKUP(Table12[[#This Row],[BRANCH NAME]],'Branch Address-2'!$B$2:$D$981,3,0)</f>
        <v>25.021586389358777, 90.8606172222627</v>
      </c>
      <c r="G552" s="164">
        <f>VLOOKUP(FINAL_DATASET!$D552,'R_E_P allocation'!$A$3:$D$983,4,0)</f>
        <v>63157.15</v>
      </c>
      <c r="H552" s="165">
        <f>VLOOKUP(FINAL_DATASET!$D552,'R_E_P allocation'!$A$3:$E$983,5,0)</f>
        <v>5.0249292491490894E-3</v>
      </c>
      <c r="I552" s="166">
        <f>VLOOKUP(FINAL_DATASET!$D552,'R_E_P allocation'!$A$3:$F$983,6,0)</f>
        <v>58219035.379794374</v>
      </c>
      <c r="J552" s="166">
        <f>VLOOKUP(FINAL_DATASET!$D552,'R_E_P allocation'!$A$3:$G$983,7,0)</f>
        <v>18645358.902485494</v>
      </c>
      <c r="K552" s="166">
        <f>VLOOKUP(FINAL_DATASET!$D552,'R_E_P allocation'!$A$3:$T$984,8,0)</f>
        <v>18446002.525743742</v>
      </c>
      <c r="L552" s="166">
        <f>VLOOKUP(FINAL_DATASET!$D552,'R_E_P allocation'!$A$3:$T$984,9,0)</f>
        <v>15394742.4261686</v>
      </c>
      <c r="M552" s="166">
        <f>VLOOKUP($D552,'R_E_P allocation'!$A$3:$T$984,'R_E_P allocation'!J$984,0)</f>
        <v>14912964.515709367</v>
      </c>
      <c r="N552" s="166">
        <f>VLOOKUP($D552,'R_E_P allocation'!$A$3:$T$984,'R_E_P allocation'!K$984,0)</f>
        <v>17391075.032151971</v>
      </c>
      <c r="O552" s="166">
        <f>VLOOKUP($D552,'R_E_P allocation'!$A$3:$T$984,'R_E_P allocation'!L$984,0)</f>
        <v>15317214.946324583</v>
      </c>
      <c r="P552" s="166">
        <f>VLOOKUP($D552,'R_E_P allocation'!$A$3:$T$984,'R_E_P allocation'!M$984,0)</f>
        <v>16651795.135067977</v>
      </c>
      <c r="Q552" s="166">
        <f>VLOOKUP($D552,'R_E_P allocation'!$A$3:$T$984,'R_E_P allocation'!N$984,0)</f>
        <v>13561771.295570826</v>
      </c>
      <c r="R552" s="166">
        <f>VLOOKUP($D552,'R_E_P allocation'!$A$3:$T$984,'R_E_P allocation'!O$984,0)</f>
        <v>12421009.80643747</v>
      </c>
      <c r="S552" s="166">
        <f>VLOOKUP($D552,'R_E_P allocation'!$A$3:$T$984,'R_E_P allocation'!P$984,0)</f>
        <v>191049.86104417866</v>
      </c>
      <c r="T552" s="166">
        <f>VLOOKUP($D552,'R_E_P allocation'!$A$3:$T$984,'R_E_P allocation'!Q$984,0)</f>
        <v>307341.08081020042</v>
      </c>
      <c r="U552" s="166">
        <f>VLOOKUP($D552,'R_E_P allocation'!$A$3:$T$984,'R_E_P allocation'!R$984,0)</f>
        <v>379330.88352249964</v>
      </c>
      <c r="V552" s="166">
        <f>VLOOKUP($D552,'R_E_P allocation'!$A$3:$T$984,'R_E_P allocation'!S$984,0)</f>
        <v>-38763.739922007262</v>
      </c>
      <c r="W552" s="166">
        <f>VLOOKUP($D552,'R_E_P allocation'!$A$3:$T$984,'R_E_P allocation'!T$984,0)</f>
        <v>296265.72654676979</v>
      </c>
      <c r="X552" s="163">
        <v>110649</v>
      </c>
      <c r="Y552" s="162" t="s">
        <v>147</v>
      </c>
      <c r="Z552" s="162" t="s">
        <v>765</v>
      </c>
      <c r="AA552" s="162" t="s">
        <v>764</v>
      </c>
    </row>
    <row r="553" spans="1:27" ht="16.5" thickTop="1" thickBot="1">
      <c r="A553" s="161">
        <v>552</v>
      </c>
      <c r="B553" s="162" t="s">
        <v>7</v>
      </c>
      <c r="C553" s="163">
        <v>11</v>
      </c>
      <c r="D553" s="162" t="s">
        <v>771</v>
      </c>
      <c r="E553" s="162" t="str">
        <f>VLOOKUP(Table12[[#This Row],[BRANCH NAME]],'Branch Address-2'!$B$2:$D$981,2,0)</f>
        <v>Durgapur, Bharatvaj Hat, Mirsharai, Chittagong 4323</v>
      </c>
      <c r="F553" s="162" t="str">
        <f>VLOOKUP(Table12[[#This Row],[BRANCH NAME]],'Branch Address-2'!$B$2:$D$981,3,0)</f>
        <v>22.821983769137454, 91.56705720275627</v>
      </c>
      <c r="G553" s="164">
        <f>VLOOKUP(FINAL_DATASET!$D553,'R_E_P allocation'!$A$3:$D$983,4,0)</f>
        <v>78705.55</v>
      </c>
      <c r="H553" s="165">
        <f>VLOOKUP(FINAL_DATASET!$D553,'R_E_P allocation'!$A$3:$E$983,5,0)</f>
        <v>6.2619959935710547E-3</v>
      </c>
      <c r="I553" s="166">
        <f>VLOOKUP(FINAL_DATASET!$D553,'R_E_P allocation'!$A$3:$F$983,6,0)</f>
        <v>72551741.17318745</v>
      </c>
      <c r="J553" s="166">
        <f>VLOOKUP(FINAL_DATASET!$D553,'R_E_P allocation'!$A$3:$G$983,7,0)</f>
        <v>23235583.419573512</v>
      </c>
      <c r="K553" s="166">
        <f>VLOOKUP(FINAL_DATASET!$D553,'R_E_P allocation'!$A$3:$T$984,8,0)</f>
        <v>22987148.313216325</v>
      </c>
      <c r="L553" s="166">
        <f>VLOOKUP(FINAL_DATASET!$D553,'R_E_P allocation'!$A$3:$T$984,9,0)</f>
        <v>19184710.990916058</v>
      </c>
      <c r="M553" s="166">
        <f>VLOOKUP($D553,'R_E_P allocation'!$A$3:$T$984,'R_E_P allocation'!J$984,0)</f>
        <v>18584326.150552858</v>
      </c>
      <c r="N553" s="166">
        <f>VLOOKUP($D553,'R_E_P allocation'!$A$3:$T$984,'R_E_P allocation'!K$984,0)</f>
        <v>21672512.542076215</v>
      </c>
      <c r="O553" s="166">
        <f>VLOOKUP($D553,'R_E_P allocation'!$A$3:$T$984,'R_E_P allocation'!L$984,0)</f>
        <v>19088097.338443816</v>
      </c>
      <c r="P553" s="166">
        <f>VLOOKUP($D553,'R_E_P allocation'!$A$3:$T$984,'R_E_P allocation'!M$984,0)</f>
        <v>20751232.356001649</v>
      </c>
      <c r="Q553" s="166">
        <f>VLOOKUP($D553,'R_E_P allocation'!$A$3:$T$984,'R_E_P allocation'!N$984,0)</f>
        <v>16900488.207465257</v>
      </c>
      <c r="R553" s="166">
        <f>VLOOKUP($D553,'R_E_P allocation'!$A$3:$T$984,'R_E_P allocation'!O$984,0)</f>
        <v>15478887.321088025</v>
      </c>
      <c r="S553" s="166">
        <f>VLOOKUP($D553,'R_E_P allocation'!$A$3:$T$984,'R_E_P allocation'!P$984,0)</f>
        <v>238083.64359230359</v>
      </c>
      <c r="T553" s="166">
        <f>VLOOKUP($D553,'R_E_P allocation'!$A$3:$T$984,'R_E_P allocation'!Q$984,0)</f>
        <v>383004.12230066227</v>
      </c>
      <c r="U553" s="166">
        <f>VLOOKUP($D553,'R_E_P allocation'!$A$3:$T$984,'R_E_P allocation'!R$984,0)</f>
        <v>472716.79959631292</v>
      </c>
      <c r="V553" s="166">
        <f>VLOOKUP($D553,'R_E_P allocation'!$A$3:$T$984,'R_E_P allocation'!S$984,0)</f>
        <v>-48306.826236119567</v>
      </c>
      <c r="W553" s="166">
        <f>VLOOKUP($D553,'R_E_P allocation'!$A$3:$T$984,'R_E_P allocation'!T$984,0)</f>
        <v>369202.17194748524</v>
      </c>
      <c r="X553" s="163">
        <v>110650</v>
      </c>
      <c r="Y553" s="162" t="s">
        <v>147</v>
      </c>
      <c r="Z553" s="162" t="s">
        <v>765</v>
      </c>
      <c r="AA553" s="162" t="s">
        <v>87</v>
      </c>
    </row>
    <row r="554" spans="1:27" ht="16.5" thickTop="1" thickBot="1">
      <c r="A554" s="161">
        <v>553</v>
      </c>
      <c r="B554" s="162" t="s">
        <v>7</v>
      </c>
      <c r="C554" s="163">
        <v>11</v>
      </c>
      <c r="D554" s="162" t="s">
        <v>772</v>
      </c>
      <c r="E554" s="162" t="str">
        <f>VLOOKUP(Table12[[#This Row],[BRANCH NAME]],'Branch Address-2'!$B$2:$D$981,2,0)</f>
        <v>Barhatta Bazar, Netrokona</v>
      </c>
      <c r="F554" s="162" t="str">
        <f>VLOOKUP(Table12[[#This Row],[BRANCH NAME]],'Branch Address-2'!$B$2:$D$981,3,0)</f>
        <v>24.903111012117854, 90.87860495342258</v>
      </c>
      <c r="G554" s="164">
        <f>VLOOKUP(FINAL_DATASET!$D554,'R_E_P allocation'!$A$3:$D$983,4,0)</f>
        <v>57743.68</v>
      </c>
      <c r="H554" s="165">
        <f>VLOOKUP(FINAL_DATASET!$D554,'R_E_P allocation'!$A$3:$E$983,5,0)</f>
        <v>4.5942210277934532E-3</v>
      </c>
      <c r="I554" s="166">
        <f>VLOOKUP(FINAL_DATASET!$D554,'R_E_P allocation'!$A$3:$F$983,6,0)</f>
        <v>53228832.347240575</v>
      </c>
      <c r="J554" s="166">
        <f>VLOOKUP(FINAL_DATASET!$D554,'R_E_P allocation'!$A$3:$G$983,7,0)</f>
        <v>17047185.282272451</v>
      </c>
      <c r="K554" s="166">
        <f>VLOOKUP(FINAL_DATASET!$D554,'R_E_P allocation'!$A$3:$T$984,8,0)</f>
        <v>16864916.594965708</v>
      </c>
      <c r="L554" s="166">
        <f>VLOOKUP(FINAL_DATASET!$D554,'R_E_P allocation'!$A$3:$T$984,9,0)</f>
        <v>14075193.075354148</v>
      </c>
      <c r="M554" s="166">
        <f>VLOOKUP($D554,'R_E_P allocation'!$A$3:$T$984,'R_E_P allocation'!J$984,0)</f>
        <v>13634710.41436285</v>
      </c>
      <c r="N554" s="166">
        <f>VLOOKUP($D554,'R_E_P allocation'!$A$3:$T$984,'R_E_P allocation'!K$984,0)</f>
        <v>15900411.457967518</v>
      </c>
      <c r="O554" s="166">
        <f>VLOOKUP($D554,'R_E_P allocation'!$A$3:$T$984,'R_E_P allocation'!L$984,0)</f>
        <v>14004310.808068192</v>
      </c>
      <c r="P554" s="166">
        <f>VLOOKUP($D554,'R_E_P allocation'!$A$3:$T$984,'R_E_P allocation'!M$984,0)</f>
        <v>15224498.409205008</v>
      </c>
      <c r="Q554" s="166">
        <f>VLOOKUP($D554,'R_E_P allocation'!$A$3:$T$984,'R_E_P allocation'!N$984,0)</f>
        <v>12399333.75595047</v>
      </c>
      <c r="R554" s="166">
        <f>VLOOKUP($D554,'R_E_P allocation'!$A$3:$T$984,'R_E_P allocation'!O$984,0)</f>
        <v>11356351.823028544</v>
      </c>
      <c r="S554" s="166">
        <f>VLOOKUP($D554,'R_E_P allocation'!$A$3:$T$984,'R_E_P allocation'!P$984,0)</f>
        <v>174674.15866896336</v>
      </c>
      <c r="T554" s="166">
        <f>VLOOKUP($D554,'R_E_P allocation'!$A$3:$T$984,'R_E_P allocation'!Q$984,0)</f>
        <v>280997.55959789758</v>
      </c>
      <c r="U554" s="166">
        <f>VLOOKUP($D554,'R_E_P allocation'!$A$3:$T$984,'R_E_P allocation'!R$984,0)</f>
        <v>346816.80779199972</v>
      </c>
      <c r="V554" s="166">
        <f>VLOOKUP($D554,'R_E_P allocation'!$A$3:$T$984,'R_E_P allocation'!S$984,0)</f>
        <v>-35441.133642978071</v>
      </c>
      <c r="W554" s="166">
        <f>VLOOKUP($D554,'R_E_P allocation'!$A$3:$T$984,'R_E_P allocation'!T$984,0)</f>
        <v>270871.52141418954</v>
      </c>
      <c r="X554" s="163">
        <v>110651</v>
      </c>
      <c r="Y554" s="162" t="s">
        <v>147</v>
      </c>
      <c r="Z554" s="162" t="s">
        <v>765</v>
      </c>
      <c r="AA554" s="162" t="s">
        <v>764</v>
      </c>
    </row>
    <row r="555" spans="1:27" ht="16.5" thickTop="1" thickBot="1">
      <c r="A555" s="161">
        <v>554</v>
      </c>
      <c r="B555" s="162" t="s">
        <v>7</v>
      </c>
      <c r="C555" s="163">
        <v>11</v>
      </c>
      <c r="D555" s="162" t="s">
        <v>773</v>
      </c>
      <c r="E555" s="162" t="str">
        <f>VLOOKUP(Table12[[#This Row],[BRANCH NAME]],'Branch Address-2'!$B$2:$D$981,2,0)</f>
        <v>Teasree Bazar, Madan, Netrokona</v>
      </c>
      <c r="F555" s="162" t="str">
        <f>VLOOKUP(Table12[[#This Row],[BRANCH NAME]],'Branch Address-2'!$B$2:$D$981,3,0)</f>
        <v>24.905525838871622, 90.73235595908896</v>
      </c>
      <c r="G555" s="164">
        <f>VLOOKUP(FINAL_DATASET!$D555,'R_E_P allocation'!$A$3:$D$983,4,0)</f>
        <v>154479</v>
      </c>
      <c r="H555" s="165">
        <f>VLOOKUP(FINAL_DATASET!$D555,'R_E_P allocation'!$A$3:$E$983,5,0)</f>
        <v>1.2290707314679371E-2</v>
      </c>
      <c r="I555" s="166">
        <f>VLOOKUP(FINAL_DATASET!$D555,'R_E_P allocation'!$A$3:$F$983,6,0)</f>
        <v>142400636.60939825</v>
      </c>
      <c r="J555" s="166">
        <f>VLOOKUP(FINAL_DATASET!$D555,'R_E_P allocation'!$A$3:$G$983,7,0)</f>
        <v>45605547.39878314</v>
      </c>
      <c r="K555" s="166">
        <f>VLOOKUP(FINAL_DATASET!$D555,'R_E_P allocation'!$A$3:$T$984,8,0)</f>
        <v>45117932.398380347</v>
      </c>
      <c r="L555" s="166">
        <f>VLOOKUP(FINAL_DATASET!$D555,'R_E_P allocation'!$A$3:$T$984,9,0)</f>
        <v>37654713.919993207</v>
      </c>
      <c r="M555" s="166">
        <f>VLOOKUP($D555,'R_E_P allocation'!$A$3:$T$984,'R_E_P allocation'!J$984,0)</f>
        <v>36476311.002353132</v>
      </c>
      <c r="N555" s="166">
        <f>VLOOKUP($D555,'R_E_P allocation'!$A$3:$T$984,'R_E_P allocation'!K$984,0)</f>
        <v>42537636.354582258</v>
      </c>
      <c r="O555" s="166">
        <f>VLOOKUP($D555,'R_E_P allocation'!$A$3:$T$984,'R_E_P allocation'!L$984,0)</f>
        <v>37465085.864281014</v>
      </c>
      <c r="P555" s="166">
        <f>VLOOKUP($D555,'R_E_P allocation'!$A$3:$T$984,'R_E_P allocation'!M$984,0)</f>
        <v>40729397.394755244</v>
      </c>
      <c r="Q555" s="166">
        <f>VLOOKUP($D555,'R_E_P allocation'!$A$3:$T$984,'R_E_P allocation'!N$984,0)</f>
        <v>33171364.888512</v>
      </c>
      <c r="R555" s="166">
        <f>VLOOKUP($D555,'R_E_P allocation'!$A$3:$T$984,'R_E_P allocation'!O$984,0)</f>
        <v>30381123.49731826</v>
      </c>
      <c r="S555" s="166">
        <f>VLOOKUP($D555,'R_E_P allocation'!$A$3:$T$984,'R_E_P allocation'!P$984,0)</f>
        <v>467297.70871934021</v>
      </c>
      <c r="T555" s="166">
        <f>VLOOKUP($D555,'R_E_P allocation'!$A$3:$T$984,'R_E_P allocation'!Q$984,0)</f>
        <v>751739.79228763422</v>
      </c>
      <c r="U555" s="166">
        <f>VLOOKUP($D555,'R_E_P allocation'!$A$3:$T$984,'R_E_P allocation'!R$984,0)</f>
        <v>927822.98687753058</v>
      </c>
      <c r="V555" s="166">
        <f>VLOOKUP($D555,'R_E_P allocation'!$A$3:$T$984,'R_E_P allocation'!S$984,0)</f>
        <v>-94814.027856098008</v>
      </c>
      <c r="W555" s="166">
        <f>VLOOKUP($D555,'R_E_P allocation'!$A$3:$T$984,'R_E_P allocation'!T$984,0)</f>
        <v>724650.07004303474</v>
      </c>
      <c r="X555" s="163">
        <v>110652</v>
      </c>
      <c r="Y555" s="162" t="s">
        <v>147</v>
      </c>
      <c r="Z555" s="162" t="s">
        <v>765</v>
      </c>
      <c r="AA555" s="162" t="s">
        <v>774</v>
      </c>
    </row>
    <row r="556" spans="1:27" ht="16.5" thickTop="1" thickBot="1">
      <c r="A556" s="161">
        <v>555</v>
      </c>
      <c r="B556" s="162" t="s">
        <v>7</v>
      </c>
      <c r="C556" s="163">
        <v>11</v>
      </c>
      <c r="D556" s="162" t="s">
        <v>775</v>
      </c>
      <c r="E556" s="162" t="str">
        <f>VLOOKUP(Table12[[#This Row],[BRANCH NAME]],'Branch Address-2'!$B$2:$D$981,2,0)</f>
        <v>Mohanganj Bazar, Mohanganj, Netrokona</v>
      </c>
      <c r="F556" s="162" t="str">
        <f>VLOOKUP(Table12[[#This Row],[BRANCH NAME]],'Branch Address-2'!$B$2:$D$981,3,0)</f>
        <v>24.524684710160532, 88.74501583855371</v>
      </c>
      <c r="G556" s="164">
        <f>VLOOKUP(FINAL_DATASET!$D556,'R_E_P allocation'!$A$3:$D$983,4,0)</f>
        <v>167507</v>
      </c>
      <c r="H556" s="165">
        <f>VLOOKUP(FINAL_DATASET!$D556,'R_E_P allocation'!$A$3:$E$983,5,0)</f>
        <v>1.3327245192938828E-2</v>
      </c>
      <c r="I556" s="166">
        <f>VLOOKUP(FINAL_DATASET!$D556,'R_E_P allocation'!$A$3:$F$983,6,0)</f>
        <v>154410006.77458081</v>
      </c>
      <c r="J556" s="166">
        <f>VLOOKUP(FINAL_DATASET!$D556,'R_E_P allocation'!$A$3:$G$983,7,0)</f>
        <v>49451695.234484732</v>
      </c>
      <c r="K556" s="166">
        <f>VLOOKUP(FINAL_DATASET!$D556,'R_E_P allocation'!$A$3:$T$984,8,0)</f>
        <v>48922957.180299565</v>
      </c>
      <c r="L556" s="166">
        <f>VLOOKUP(FINAL_DATASET!$D556,'R_E_P allocation'!$A$3:$T$984,9,0)</f>
        <v>40830327.517632186</v>
      </c>
      <c r="M556" s="166">
        <f>VLOOKUP($D556,'R_E_P allocation'!$A$3:$T$984,'R_E_P allocation'!J$984,0)</f>
        <v>39552543.886684701</v>
      </c>
      <c r="N556" s="166">
        <f>VLOOKUP($D556,'R_E_P allocation'!$A$3:$T$984,'R_E_P allocation'!K$984,0)</f>
        <v>46125051.643569738</v>
      </c>
      <c r="O556" s="166">
        <f>VLOOKUP($D556,'R_E_P allocation'!$A$3:$T$984,'R_E_P allocation'!L$984,0)</f>
        <v>40624707.163226835</v>
      </c>
      <c r="P556" s="166">
        <f>VLOOKUP($D556,'R_E_P allocation'!$A$3:$T$984,'R_E_P allocation'!M$984,0)</f>
        <v>44164314.692633085</v>
      </c>
      <c r="Q556" s="166">
        <f>VLOOKUP($D556,'R_E_P allocation'!$A$3:$T$984,'R_E_P allocation'!N$984,0)</f>
        <v>35968874.852763027</v>
      </c>
      <c r="R556" s="166">
        <f>VLOOKUP($D556,'R_E_P allocation'!$A$3:$T$984,'R_E_P allocation'!O$984,0)</f>
        <v>32943318.209370136</v>
      </c>
      <c r="S556" s="166">
        <f>VLOOKUP($D556,'R_E_P allocation'!$A$3:$T$984,'R_E_P allocation'!P$984,0)</f>
        <v>506707.30192744976</v>
      </c>
      <c r="T556" s="166">
        <f>VLOOKUP($D556,'R_E_P allocation'!$A$3:$T$984,'R_E_P allocation'!Q$984,0)</f>
        <v>815137.83353546262</v>
      </c>
      <c r="U556" s="166">
        <f>VLOOKUP($D556,'R_E_P allocation'!$A$3:$T$984,'R_E_P allocation'!R$984,0)</f>
        <v>1006071.0197689945</v>
      </c>
      <c r="V556" s="166">
        <f>VLOOKUP($D556,'R_E_P allocation'!$A$3:$T$984,'R_E_P allocation'!S$984,0)</f>
        <v>-102810.17720267097</v>
      </c>
      <c r="W556" s="166">
        <f>VLOOKUP($D556,'R_E_P allocation'!$A$3:$T$984,'R_E_P allocation'!T$984,0)</f>
        <v>785763.4971918423</v>
      </c>
      <c r="X556" s="163">
        <v>110653</v>
      </c>
      <c r="Y556" s="162" t="s">
        <v>147</v>
      </c>
      <c r="Z556" s="162" t="s">
        <v>765</v>
      </c>
      <c r="AA556" s="162" t="s">
        <v>776</v>
      </c>
    </row>
    <row r="557" spans="1:27" ht="16.5" thickTop="1" thickBot="1">
      <c r="A557" s="161">
        <v>556</v>
      </c>
      <c r="B557" s="162" t="s">
        <v>7</v>
      </c>
      <c r="C557" s="163">
        <v>11</v>
      </c>
      <c r="D557" s="162" t="s">
        <v>777</v>
      </c>
      <c r="E557" s="162" t="str">
        <f>VLOOKUP(Table12[[#This Row],[BRANCH NAME]],'Branch Address-2'!$B$2:$D$981,2,0)</f>
        <v>Goalondo More, Rajbari, Faridpur 7711</v>
      </c>
      <c r="F557" s="162" t="str">
        <f>VLOOKUP(Table12[[#This Row],[BRANCH NAME]],'Branch Address-2'!$B$2:$D$981,3,0)</f>
        <v>23.60675725025642, 89.8416400324665</v>
      </c>
      <c r="G557" s="164">
        <f>VLOOKUP(FINAL_DATASET!$D557,'R_E_P allocation'!$A$3:$D$983,4,0)</f>
        <v>173034.45</v>
      </c>
      <c r="H557" s="165">
        <f>VLOOKUP(FINAL_DATASET!$D557,'R_E_P allocation'!$A$3:$E$983,5,0)</f>
        <v>4.7480022353863687E-3</v>
      </c>
      <c r="I557" s="166">
        <f>VLOOKUP(FINAL_DATASET!$D557,'R_E_P allocation'!$A$3:$F$983,6,0)</f>
        <v>98399148.694223955</v>
      </c>
      <c r="J557" s="166">
        <f>VLOOKUP(FINAL_DATASET!$D557,'R_E_P allocation'!$A$3:$G$983,7,0)</f>
        <v>82868917.872299165</v>
      </c>
      <c r="K557" s="166">
        <f>VLOOKUP(FINAL_DATASET!$D557,'R_E_P allocation'!$A$3:$T$984,8,0)</f>
        <v>81982882.516373202</v>
      </c>
      <c r="L557" s="166">
        <f>VLOOKUP(FINAL_DATASET!$D557,'R_E_P allocation'!$A$3:$T$984,9,0)</f>
        <v>68421619.152061686</v>
      </c>
      <c r="M557" s="166">
        <f>VLOOKUP($D557,'R_E_P allocation'!$A$3:$T$984,'R_E_P allocation'!J$984,0)</f>
        <v>66280367.041907236</v>
      </c>
      <c r="N557" s="166">
        <f>VLOOKUP($D557,'R_E_P allocation'!$A$3:$T$984,'R_E_P allocation'!K$984,0)</f>
        <v>77294278.75793156</v>
      </c>
      <c r="O557" s="166">
        <f>VLOOKUP($D557,'R_E_P allocation'!$A$3:$T$984,'R_E_P allocation'!L$984,0)</f>
        <v>68077049.846979365</v>
      </c>
      <c r="P557" s="166">
        <f>VLOOKUP($D557,'R_E_P allocation'!$A$3:$T$984,'R_E_P allocation'!M$984,0)</f>
        <v>74008564.313039392</v>
      </c>
      <c r="Q557" s="166">
        <f>VLOOKUP($D557,'R_E_P allocation'!$A$3:$T$984,'R_E_P allocation'!N$984,0)</f>
        <v>60275016.296186723</v>
      </c>
      <c r="R557" s="166">
        <f>VLOOKUP($D557,'R_E_P allocation'!$A$3:$T$984,'R_E_P allocation'!O$984,0)</f>
        <v>55204925.092832506</v>
      </c>
      <c r="S557" s="166">
        <f>VLOOKUP($D557,'R_E_P allocation'!$A$3:$T$984,'R_E_P allocation'!P$984,0)</f>
        <v>849117.2160957295</v>
      </c>
      <c r="T557" s="166">
        <f>VLOOKUP($D557,'R_E_P allocation'!$A$3:$T$984,'R_E_P allocation'!Q$984,0)</f>
        <v>1365971.1737192171</v>
      </c>
      <c r="U557" s="166">
        <f>VLOOKUP($D557,'R_E_P allocation'!$A$3:$T$984,'R_E_P allocation'!R$984,0)</f>
        <v>1685928.385581376</v>
      </c>
      <c r="V557" s="166">
        <f>VLOOKUP($D557,'R_E_P allocation'!$A$3:$T$984,'R_E_P allocation'!S$984,0)</f>
        <v>-172284.6525411625</v>
      </c>
      <c r="W557" s="166">
        <f>VLOOKUP($D557,'R_E_P allocation'!$A$3:$T$984,'R_E_P allocation'!T$984,0)</f>
        <v>1316746.987278885</v>
      </c>
      <c r="X557" s="163">
        <v>110656</v>
      </c>
      <c r="Y557" s="162" t="s">
        <v>142</v>
      </c>
      <c r="Z557" s="162" t="s">
        <v>778</v>
      </c>
      <c r="AA557" s="162" t="s">
        <v>779</v>
      </c>
    </row>
    <row r="558" spans="1:27" ht="16.5" thickTop="1" thickBot="1">
      <c r="A558" s="161">
        <v>557</v>
      </c>
      <c r="B558" s="162" t="s">
        <v>7</v>
      </c>
      <c r="C558" s="163">
        <v>11</v>
      </c>
      <c r="D558" s="162" t="s">
        <v>780</v>
      </c>
      <c r="E558" s="162" t="str">
        <f>VLOOKUP(Table12[[#This Row],[BRANCH NAME]],'Branch Address-2'!$B$2:$D$981,2,0)</f>
        <v>Kalukhali Bazar, Ratandia, Pangsha, Faridpur 7722</v>
      </c>
      <c r="F558" s="162" t="str">
        <f>VLOOKUP(Table12[[#This Row],[BRANCH NAME]],'Branch Address-2'!$B$2:$D$981,3,0)</f>
        <v>23.796201269519017, 89.48242353318955</v>
      </c>
      <c r="G558" s="164">
        <f>VLOOKUP(FINAL_DATASET!$D558,'R_E_P allocation'!$A$3:$D$983,4,0)</f>
        <v>172337</v>
      </c>
      <c r="H558" s="165">
        <f>VLOOKUP(FINAL_DATASET!$D558,'R_E_P allocation'!$A$3:$E$983,5,0)</f>
        <v>4.728864461613168E-3</v>
      </c>
      <c r="I558" s="166">
        <f>VLOOKUP(FINAL_DATASET!$D558,'R_E_P allocation'!$A$3:$F$983,6,0)</f>
        <v>98002531.221479163</v>
      </c>
      <c r="J558" s="166">
        <f>VLOOKUP(FINAL_DATASET!$D558,'R_E_P allocation'!$A$3:$G$983,7,0)</f>
        <v>82534898.104732454</v>
      </c>
      <c r="K558" s="166">
        <f>VLOOKUP(FINAL_DATASET!$D558,'R_E_P allocation'!$A$3:$T$984,8,0)</f>
        <v>81652434.091732651</v>
      </c>
      <c r="L558" s="166">
        <f>VLOOKUP(FINAL_DATASET!$D558,'R_E_P allocation'!$A$3:$T$984,9,0)</f>
        <v>68145832.114985511</v>
      </c>
      <c r="M558" s="166">
        <f>VLOOKUP($D558,'R_E_P allocation'!$A$3:$T$984,'R_E_P allocation'!J$984,0)</f>
        <v>66013210.750235967</v>
      </c>
      <c r="N558" s="166">
        <f>VLOOKUP($D558,'R_E_P allocation'!$A$3:$T$984,'R_E_P allocation'!K$984,0)</f>
        <v>76982728.689608634</v>
      </c>
      <c r="O558" s="166">
        <f>VLOOKUP($D558,'R_E_P allocation'!$A$3:$T$984,'R_E_P allocation'!L$984,0)</f>
        <v>67802651.665485591</v>
      </c>
      <c r="P558" s="166">
        <f>VLOOKUP($D558,'R_E_P allocation'!$A$3:$T$984,'R_E_P allocation'!M$984,0)</f>
        <v>73710257.974734336</v>
      </c>
      <c r="Q558" s="166">
        <f>VLOOKUP($D558,'R_E_P allocation'!$A$3:$T$984,'R_E_P allocation'!N$984,0)</f>
        <v>60032065.773237243</v>
      </c>
      <c r="R558" s="166">
        <f>VLOOKUP($D558,'R_E_P allocation'!$A$3:$T$984,'R_E_P allocation'!O$984,0)</f>
        <v>54982410.587738313</v>
      </c>
      <c r="S558" s="166">
        <f>VLOOKUP($D558,'R_E_P allocation'!$A$3:$T$984,'R_E_P allocation'!P$984,0)</f>
        <v>845694.67912482016</v>
      </c>
      <c r="T558" s="166">
        <f>VLOOKUP($D558,'R_E_P allocation'!$A$3:$T$984,'R_E_P allocation'!Q$984,0)</f>
        <v>1360465.3533747108</v>
      </c>
      <c r="U558" s="166">
        <f>VLOOKUP($D558,'R_E_P allocation'!$A$3:$T$984,'R_E_P allocation'!R$984,0)</f>
        <v>1679132.9136246429</v>
      </c>
      <c r="V558" s="166">
        <f>VLOOKUP($D558,'R_E_P allocation'!$A$3:$T$984,'R_E_P allocation'!S$984,0)</f>
        <v>-171590.22474996353</v>
      </c>
      <c r="W558" s="166">
        <f>VLOOKUP($D558,'R_E_P allocation'!$A$3:$T$984,'R_E_P allocation'!T$984,0)</f>
        <v>1311439.5748747212</v>
      </c>
      <c r="X558" s="163">
        <v>110657</v>
      </c>
      <c r="Y558" s="162" t="s">
        <v>142</v>
      </c>
      <c r="Z558" s="162" t="s">
        <v>778</v>
      </c>
      <c r="AA558" s="162" t="s">
        <v>780</v>
      </c>
    </row>
    <row r="559" spans="1:27" ht="16.5" thickTop="1" thickBot="1">
      <c r="A559" s="161">
        <v>558</v>
      </c>
      <c r="B559" s="162" t="s">
        <v>7</v>
      </c>
      <c r="C559" s="163">
        <v>11</v>
      </c>
      <c r="D559" s="162" t="s">
        <v>781</v>
      </c>
      <c r="E559" s="162" t="str">
        <f>VLOOKUP(Table12[[#This Row],[BRANCH NAME]],'Branch Address-2'!$B$2:$D$981,2,0)</f>
        <v>Jamalpur Bazar, Baliakanda, Faridpur 7720</v>
      </c>
      <c r="F559" s="162" t="str">
        <f>VLOOKUP(Table12[[#This Row],[BRANCH NAME]],'Branch Address-2'!$B$2:$D$981,3,0)</f>
        <v>23.609268521943093, 89.79415390800514</v>
      </c>
      <c r="G559" s="164">
        <f>VLOOKUP(FINAL_DATASET!$D559,'R_E_P allocation'!$A$3:$D$983,4,0)</f>
        <v>230011</v>
      </c>
      <c r="H559" s="165">
        <f>VLOOKUP(FINAL_DATASET!$D559,'R_E_P allocation'!$A$3:$E$983,5,0)</f>
        <v>6.311417998921336E-3</v>
      </c>
      <c r="I559" s="166">
        <f>VLOOKUP(FINAL_DATASET!$D559,'R_E_P allocation'!$A$3:$F$983,6,0)</f>
        <v>130799887.48082907</v>
      </c>
      <c r="J559" s="166">
        <f>VLOOKUP(FINAL_DATASET!$D559,'R_E_P allocation'!$A$3:$G$983,7,0)</f>
        <v>110155883.22860217</v>
      </c>
      <c r="K559" s="166">
        <f>VLOOKUP(FINAL_DATASET!$D559,'R_E_P allocation'!$A$3:$T$984,8,0)</f>
        <v>108978095.3473341</v>
      </c>
      <c r="L559" s="166">
        <f>VLOOKUP(FINAL_DATASET!$D559,'R_E_P allocation'!$A$3:$T$984,9,0)</f>
        <v>90951397.497925177</v>
      </c>
      <c r="M559" s="166">
        <f>VLOOKUP($D559,'R_E_P allocation'!$A$3:$T$984,'R_E_P allocation'!J$984,0)</f>
        <v>88105076.784860611</v>
      </c>
      <c r="N559" s="166">
        <f>VLOOKUP($D559,'R_E_P allocation'!$A$3:$T$984,'R_E_P allocation'!K$984,0)</f>
        <v>102745634.47562376</v>
      </c>
      <c r="O559" s="166">
        <f>VLOOKUP($D559,'R_E_P allocation'!$A$3:$T$984,'R_E_P allocation'!L$984,0)</f>
        <v>90493368.877432033</v>
      </c>
      <c r="P559" s="166">
        <f>VLOOKUP($D559,'R_E_P allocation'!$A$3:$T$984,'R_E_P allocation'!M$984,0)</f>
        <v>98378004.415921226</v>
      </c>
      <c r="Q559" s="166">
        <f>VLOOKUP($D559,'R_E_P allocation'!$A$3:$T$984,'R_E_P allocation'!N$984,0)</f>
        <v>80122292.256265745</v>
      </c>
      <c r="R559" s="166">
        <f>VLOOKUP($D559,'R_E_P allocation'!$A$3:$T$984,'R_E_P allocation'!O$984,0)</f>
        <v>73382728.269009411</v>
      </c>
      <c r="S559" s="166">
        <f>VLOOKUP($D559,'R_E_P allocation'!$A$3:$T$984,'R_E_P allocation'!P$984,0)</f>
        <v>1128713.3862152584</v>
      </c>
      <c r="T559" s="166">
        <f>VLOOKUP($D559,'R_E_P allocation'!$A$3:$T$984,'R_E_P allocation'!Q$984,0)</f>
        <v>1815756.3169549808</v>
      </c>
      <c r="U559" s="166">
        <f>VLOOKUP($D559,'R_E_P allocation'!$A$3:$T$984,'R_E_P allocation'!R$984,0)</f>
        <v>2241068.6074129045</v>
      </c>
      <c r="V559" s="166">
        <f>VLOOKUP($D559,'R_E_P allocation'!$A$3:$T$984,'R_E_P allocation'!S$984,0)</f>
        <v>-229014.31024657417</v>
      </c>
      <c r="W559" s="166">
        <f>VLOOKUP($D559,'R_E_P allocation'!$A$3:$T$984,'R_E_P allocation'!T$984,0)</f>
        <v>1750323.6568845313</v>
      </c>
      <c r="X559" s="163">
        <v>110658</v>
      </c>
      <c r="Y559" s="162" t="s">
        <v>142</v>
      </c>
      <c r="Z559" s="162" t="s">
        <v>778</v>
      </c>
      <c r="AA559" s="162" t="s">
        <v>782</v>
      </c>
    </row>
    <row r="560" spans="1:27" ht="16.5" thickTop="1" thickBot="1">
      <c r="A560" s="161">
        <v>559</v>
      </c>
      <c r="B560" s="162" t="s">
        <v>7</v>
      </c>
      <c r="C560" s="163">
        <v>11</v>
      </c>
      <c r="D560" s="162" t="s">
        <v>778</v>
      </c>
      <c r="E560" s="162" t="str">
        <f>VLOOKUP(Table12[[#This Row],[BRANCH NAME]],'Branch Address-2'!$B$2:$D$981,2,0)</f>
        <v>Puran Bazar, Rajbari 7700</v>
      </c>
      <c r="F560" s="162" t="str">
        <f>VLOOKUP(Table12[[#This Row],[BRANCH NAME]],'Branch Address-2'!$B$2:$D$981,3,0)</f>
        <v>23.807800897263952, 89.64446072446471</v>
      </c>
      <c r="G560" s="164">
        <f>VLOOKUP(FINAL_DATASET!$D560,'R_E_P allocation'!$A$3:$D$983,4,0)</f>
        <v>211486.55</v>
      </c>
      <c r="H560" s="165">
        <f>VLOOKUP(FINAL_DATASET!$D560,'R_E_P allocation'!$A$3:$E$983,5,0)</f>
        <v>5.8031138432500058E-3</v>
      </c>
      <c r="I560" s="166">
        <f>VLOOKUP(FINAL_DATASET!$D560,'R_E_P allocation'!$A$3:$F$983,6,0)</f>
        <v>120265626.18182927</v>
      </c>
      <c r="J560" s="166">
        <f>VLOOKUP(FINAL_DATASET!$D560,'R_E_P allocation'!$A$3:$G$983,7,0)</f>
        <v>101284232.9550323</v>
      </c>
      <c r="K560" s="166">
        <f>VLOOKUP(FINAL_DATASET!$D560,'R_E_P allocation'!$A$3:$T$984,8,0)</f>
        <v>100201300.85334501</v>
      </c>
      <c r="L560" s="166">
        <f>VLOOKUP(FINAL_DATASET!$D560,'R_E_P allocation'!$A$3:$T$984,9,0)</f>
        <v>83626423.408075392</v>
      </c>
      <c r="M560" s="166">
        <f>VLOOKUP($D560,'R_E_P allocation'!$A$3:$T$984,'R_E_P allocation'!J$984,0)</f>
        <v>81009337.495664388</v>
      </c>
      <c r="N560" s="166">
        <f>VLOOKUP($D560,'R_E_P allocation'!$A$3:$T$984,'R_E_P allocation'!K$984,0)</f>
        <v>94470785.14858301</v>
      </c>
      <c r="O560" s="166">
        <f>VLOOKUP($D560,'R_E_P allocation'!$A$3:$T$984,'R_E_P allocation'!L$984,0)</f>
        <v>83205283.146308109</v>
      </c>
      <c r="P560" s="166">
        <f>VLOOKUP($D560,'R_E_P allocation'!$A$3:$T$984,'R_E_P allocation'!M$984,0)</f>
        <v>90454911.938159242</v>
      </c>
      <c r="Q560" s="166">
        <f>VLOOKUP($D560,'R_E_P allocation'!$A$3:$T$984,'R_E_P allocation'!N$984,0)</f>
        <v>73669464.362005979</v>
      </c>
      <c r="R560" s="166">
        <f>VLOOKUP($D560,'R_E_P allocation'!$A$3:$T$984,'R_E_P allocation'!O$984,0)</f>
        <v>67472686.224573061</v>
      </c>
      <c r="S560" s="166">
        <f>VLOOKUP($D560,'R_E_P allocation'!$A$3:$T$984,'R_E_P allocation'!P$984,0)</f>
        <v>1037809.9307836693</v>
      </c>
      <c r="T560" s="166">
        <f>VLOOKUP($D560,'R_E_P allocation'!$A$3:$T$984,'R_E_P allocation'!Q$984,0)</f>
        <v>1669520.3234345985</v>
      </c>
      <c r="U560" s="166">
        <f>VLOOKUP($D560,'R_E_P allocation'!$A$3:$T$984,'R_E_P allocation'!R$984,0)</f>
        <v>2060579.1379327928</v>
      </c>
      <c r="V560" s="166">
        <f>VLOOKUP($D560,'R_E_P allocation'!$A$3:$T$984,'R_E_P allocation'!S$984,0)</f>
        <v>-210570.13088364305</v>
      </c>
      <c r="W560" s="166">
        <f>VLOOKUP($D560,'R_E_P allocation'!$A$3:$T$984,'R_E_P allocation'!T$984,0)</f>
        <v>1609357.4288964148</v>
      </c>
      <c r="X560" s="163">
        <v>110659</v>
      </c>
      <c r="Y560" s="162" t="s">
        <v>142</v>
      </c>
      <c r="Z560" s="162" t="s">
        <v>778</v>
      </c>
      <c r="AA560" s="162" t="s">
        <v>779</v>
      </c>
    </row>
    <row r="561" spans="1:27" ht="16.5" thickTop="1" thickBot="1">
      <c r="A561" s="161">
        <v>560</v>
      </c>
      <c r="B561" s="162" t="s">
        <v>7</v>
      </c>
      <c r="C561" s="163">
        <v>11</v>
      </c>
      <c r="D561" s="162" t="s">
        <v>783</v>
      </c>
      <c r="E561" s="162" t="str">
        <f>VLOOKUP(Table12[[#This Row],[BRANCH NAME]],'Branch Address-2'!$B$2:$D$981,2,0)</f>
        <v>Pangsha, Rajbari 7700</v>
      </c>
      <c r="F561" s="162" t="str">
        <f>VLOOKUP(Table12[[#This Row],[BRANCH NAME]],'Branch Address-2'!$B$2:$D$981,3,0)</f>
        <v>23.840634232001268, 89.53109386749856</v>
      </c>
      <c r="G561" s="164">
        <f>VLOOKUP(FINAL_DATASET!$D561,'R_E_P allocation'!$A$3:$D$983,4,0)</f>
        <v>243285</v>
      </c>
      <c r="H561" s="165">
        <f>VLOOKUP(FINAL_DATASET!$D561,'R_E_P allocation'!$A$3:$E$983,5,0)</f>
        <v>6.6756517204289243E-3</v>
      </c>
      <c r="I561" s="166">
        <f>VLOOKUP(FINAL_DATASET!$D561,'R_E_P allocation'!$A$3:$F$983,6,0)</f>
        <v>138348386.05881241</v>
      </c>
      <c r="J561" s="166">
        <f>VLOOKUP(FINAL_DATASET!$D561,'R_E_P allocation'!$A$3:$G$983,7,0)</f>
        <v>116513010.47024047</v>
      </c>
      <c r="K561" s="166">
        <f>VLOOKUP(FINAL_DATASET!$D561,'R_E_P allocation'!$A$3:$T$984,8,0)</f>
        <v>115267252.11653432</v>
      </c>
      <c r="L561" s="166">
        <f>VLOOKUP(FINAL_DATASET!$D561,'R_E_P allocation'!$A$3:$T$984,9,0)</f>
        <v>96200228.425087184</v>
      </c>
      <c r="M561" s="166">
        <f>VLOOKUP($D561,'R_E_P allocation'!$A$3:$T$984,'R_E_P allocation'!J$984,0)</f>
        <v>93189645.736963943</v>
      </c>
      <c r="N561" s="166">
        <f>VLOOKUP($D561,'R_E_P allocation'!$A$3:$T$984,'R_E_P allocation'!K$984,0)</f>
        <v>108675114.16150586</v>
      </c>
      <c r="O561" s="166">
        <f>VLOOKUP($D561,'R_E_P allocation'!$A$3:$T$984,'R_E_P allocation'!L$984,0)</f>
        <v>95715766.84309034</v>
      </c>
      <c r="P561" s="166">
        <f>VLOOKUP($D561,'R_E_P allocation'!$A$3:$T$984,'R_E_P allocation'!M$984,0)</f>
        <v>104055426.93317884</v>
      </c>
      <c r="Q561" s="166">
        <f>VLOOKUP($D561,'R_E_P allocation'!$A$3:$T$984,'R_E_P allocation'!N$984,0)</f>
        <v>84746172.450733289</v>
      </c>
      <c r="R561" s="166">
        <f>VLOOKUP($D561,'R_E_P allocation'!$A$3:$T$984,'R_E_P allocation'!O$984,0)</f>
        <v>77617666.315636888</v>
      </c>
      <c r="S561" s="166">
        <f>VLOOKUP($D561,'R_E_P allocation'!$A$3:$T$984,'R_E_P allocation'!P$984,0)</f>
        <v>1193851.7556350748</v>
      </c>
      <c r="T561" s="166">
        <f>VLOOKUP($D561,'R_E_P allocation'!$A$3:$T$984,'R_E_P allocation'!Q$984,0)</f>
        <v>1920544.1286303375</v>
      </c>
      <c r="U561" s="166">
        <f>VLOOKUP($D561,'R_E_P allocation'!$A$3:$T$984,'R_E_P allocation'!R$984,0)</f>
        <v>2370401.3119131192</v>
      </c>
      <c r="V561" s="166">
        <f>VLOOKUP($D561,'R_E_P allocation'!$A$3:$T$984,'R_E_P allocation'!S$984,0)</f>
        <v>-242230.79099842094</v>
      </c>
      <c r="W561" s="166">
        <f>VLOOKUP($D561,'R_E_P allocation'!$A$3:$T$984,'R_E_P allocation'!T$984,0)</f>
        <v>1851335.3312022174</v>
      </c>
      <c r="X561" s="163">
        <v>110660</v>
      </c>
      <c r="Y561" s="162" t="s">
        <v>142</v>
      </c>
      <c r="Z561" s="162" t="s">
        <v>778</v>
      </c>
      <c r="AA561" s="162" t="s">
        <v>783</v>
      </c>
    </row>
    <row r="562" spans="1:27" ht="16.5" thickTop="1" thickBot="1">
      <c r="A562" s="161">
        <v>561</v>
      </c>
      <c r="B562" s="162" t="s">
        <v>7</v>
      </c>
      <c r="C562" s="163">
        <v>11</v>
      </c>
      <c r="D562" s="162" t="s">
        <v>784</v>
      </c>
      <c r="E562" s="162" t="str">
        <f>VLOOKUP(Table12[[#This Row],[BRANCH NAME]],'Branch Address-2'!$B$2:$D$981,2,0)</f>
        <v>Moinul Sarak, Zajira, Madaripur 8010</v>
      </c>
      <c r="F562" s="162" t="str">
        <f>VLOOKUP(Table12[[#This Row],[BRANCH NAME]],'Branch Address-2'!$B$2:$D$981,3,0)</f>
        <v>23.337552182020715, 90.32063443410158</v>
      </c>
      <c r="G562" s="164">
        <f>VLOOKUP(FINAL_DATASET!$D562,'R_E_P allocation'!$A$3:$D$983,4,0)</f>
        <v>217764</v>
      </c>
      <c r="H562" s="165">
        <f>VLOOKUP(FINAL_DATASET!$D562,'R_E_P allocation'!$A$3:$E$983,5,0)</f>
        <v>5.9753647830630098E-3</v>
      </c>
      <c r="I562" s="166">
        <f>VLOOKUP(FINAL_DATASET!$D562,'R_E_P allocation'!$A$3:$F$983,6,0)</f>
        <v>123835410.90371881</v>
      </c>
      <c r="J562" s="166">
        <f>VLOOKUP(FINAL_DATASET!$D562,'R_E_P allocation'!$A$3:$G$983,7,0)</f>
        <v>104290602.42942001</v>
      </c>
      <c r="K562" s="166">
        <f>VLOOKUP(FINAL_DATASET!$D562,'R_E_P allocation'!$A$3:$T$984,8,0)</f>
        <v>103175526.19316843</v>
      </c>
      <c r="L562" s="166">
        <f>VLOOKUP(FINAL_DATASET!$D562,'R_E_P allocation'!$A$3:$T$984,9,0)</f>
        <v>86108664.910539851</v>
      </c>
      <c r="M562" s="166">
        <f>VLOOKUP($D562,'R_E_P allocation'!$A$3:$T$984,'R_E_P allocation'!J$984,0)</f>
        <v>83413897.339598492</v>
      </c>
      <c r="N562" s="166">
        <f>VLOOKUP($D562,'R_E_P allocation'!$A$3:$T$984,'R_E_P allocation'!K$984,0)</f>
        <v>97274914.443003744</v>
      </c>
      <c r="O562" s="166">
        <f>VLOOKUP($D562,'R_E_P allocation'!$A$3:$T$984,'R_E_P allocation'!L$984,0)</f>
        <v>85675024.151997551</v>
      </c>
      <c r="P562" s="166">
        <f>VLOOKUP($D562,'R_E_P allocation'!$A$3:$T$984,'R_E_P allocation'!M$984,0)</f>
        <v>93139840.066904068</v>
      </c>
      <c r="Q562" s="166">
        <f>VLOOKUP($D562,'R_E_P allocation'!$A$3:$T$984,'R_E_P allocation'!N$984,0)</f>
        <v>75856158.405004352</v>
      </c>
      <c r="R562" s="166">
        <f>VLOOKUP($D562,'R_E_P allocation'!$A$3:$T$984,'R_E_P allocation'!O$984,0)</f>
        <v>69475444.386453554</v>
      </c>
      <c r="S562" s="166">
        <f>VLOOKUP($D562,'R_E_P allocation'!$A$3:$T$984,'R_E_P allocation'!P$984,0)</f>
        <v>1068614.7264077787</v>
      </c>
      <c r="T562" s="166">
        <f>VLOOKUP($D562,'R_E_P allocation'!$A$3:$T$984,'R_E_P allocation'!Q$984,0)</f>
        <v>1719075.864221209</v>
      </c>
      <c r="U562" s="166">
        <f>VLOOKUP($D562,'R_E_P allocation'!$A$3:$T$984,'R_E_P allocation'!R$984,0)</f>
        <v>2121742.2828676184</v>
      </c>
      <c r="V562" s="166">
        <f>VLOOKUP($D562,'R_E_P allocation'!$A$3:$T$984,'R_E_P allocation'!S$984,0)</f>
        <v>-216820.37927114349</v>
      </c>
      <c r="W562" s="166">
        <f>VLOOKUP($D562,'R_E_P allocation'!$A$3:$T$984,'R_E_P allocation'!T$984,0)</f>
        <v>1657127.1844294539</v>
      </c>
      <c r="X562" s="163">
        <v>110663</v>
      </c>
      <c r="Y562" s="162" t="s">
        <v>142</v>
      </c>
      <c r="Z562" s="162" t="s">
        <v>225</v>
      </c>
      <c r="AA562" s="162" t="s">
        <v>785</v>
      </c>
    </row>
    <row r="563" spans="1:27" ht="16.5" thickTop="1" thickBot="1">
      <c r="A563" s="161">
        <v>562</v>
      </c>
      <c r="B563" s="162" t="s">
        <v>7</v>
      </c>
      <c r="C563" s="163">
        <v>11</v>
      </c>
      <c r="D563" s="162" t="s">
        <v>786</v>
      </c>
      <c r="E563" s="162" t="str">
        <f>VLOOKUP(Table12[[#This Row],[BRANCH NAME]],'Branch Address-2'!$B$2:$D$981,2,0)</f>
        <v>Naria Bazar, Naria, Shariatpur 8020</v>
      </c>
      <c r="F563" s="162" t="str">
        <f>VLOOKUP(Table12[[#This Row],[BRANCH NAME]],'Branch Address-2'!$B$2:$D$981,3,0)</f>
        <v>23.308792837764216, 90.42849592831092</v>
      </c>
      <c r="G563" s="164">
        <f>VLOOKUP(FINAL_DATASET!$D563,'R_E_P allocation'!$A$3:$D$983,4,0)</f>
        <v>83273.600000000006</v>
      </c>
      <c r="H563" s="165">
        <f>VLOOKUP(FINAL_DATASET!$D563,'R_E_P allocation'!$A$3:$E$983,5,0)</f>
        <v>2.2849972300236763E-3</v>
      </c>
      <c r="I563" s="166">
        <f>VLOOKUP(FINAL_DATASET!$D563,'R_E_P allocation'!$A$3:$F$983,6,0)</f>
        <v>47355028.716555163</v>
      </c>
      <c r="J563" s="166">
        <f>VLOOKUP(FINAL_DATASET!$D563,'R_E_P allocation'!$A$3:$G$983,7,0)</f>
        <v>39881035.940130375</v>
      </c>
      <c r="K563" s="166">
        <f>VLOOKUP(FINAL_DATASET!$D563,'R_E_P allocation'!$A$3:$T$984,8,0)</f>
        <v>39454627.477450043</v>
      </c>
      <c r="L563" s="166">
        <f>VLOOKUP(FINAL_DATASET!$D563,'R_E_P allocation'!$A$3:$T$984,9,0)</f>
        <v>32928209.062537108</v>
      </c>
      <c r="M563" s="166">
        <f>VLOOKUP($D563,'R_E_P allocation'!$A$3:$T$984,'R_E_P allocation'!J$984,0)</f>
        <v>31897721.944392961</v>
      </c>
      <c r="N563" s="166">
        <f>VLOOKUP($D563,'R_E_P allocation'!$A$3:$T$984,'R_E_P allocation'!K$984,0)</f>
        <v>37198216.029099926</v>
      </c>
      <c r="O563" s="166">
        <f>VLOOKUP($D563,'R_E_P allocation'!$A$3:$T$984,'R_E_P allocation'!L$984,0)</f>
        <v>32762383.549272534</v>
      </c>
      <c r="P563" s="166">
        <f>VLOOKUP($D563,'R_E_P allocation'!$A$3:$T$984,'R_E_P allocation'!M$984,0)</f>
        <v>35616951.313327007</v>
      </c>
      <c r="Q563" s="166">
        <f>VLOOKUP($D563,'R_E_P allocation'!$A$3:$T$984,'R_E_P allocation'!N$984,0)</f>
        <v>29007620.141781792</v>
      </c>
      <c r="R563" s="166">
        <f>VLOOKUP($D563,'R_E_P allocation'!$A$3:$T$984,'R_E_P allocation'!O$984,0)</f>
        <v>26567616.160888754</v>
      </c>
      <c r="S563" s="166">
        <f>VLOOKUP($D563,'R_E_P allocation'!$A$3:$T$984,'R_E_P allocation'!P$984,0)</f>
        <v>408641.44340198929</v>
      </c>
      <c r="T563" s="166">
        <f>VLOOKUP($D563,'R_E_P allocation'!$A$3:$T$984,'R_E_P allocation'!Q$984,0)</f>
        <v>657379.71329885232</v>
      </c>
      <c r="U563" s="166">
        <f>VLOOKUP($D563,'R_E_P allocation'!$A$3:$T$984,'R_E_P allocation'!R$984,0)</f>
        <v>811360.54704452946</v>
      </c>
      <c r="V563" s="166">
        <f>VLOOKUP($D563,'R_E_P allocation'!$A$3:$T$984,'R_E_P allocation'!S$984,0)</f>
        <v>-82912.756632287681</v>
      </c>
      <c r="W563" s="166">
        <f>VLOOKUP($D563,'R_E_P allocation'!$A$3:$T$984,'R_E_P allocation'!T$984,0)</f>
        <v>633690.35426105582</v>
      </c>
      <c r="X563" s="163">
        <v>110664</v>
      </c>
      <c r="Y563" s="162" t="s">
        <v>142</v>
      </c>
      <c r="Z563" s="162" t="s">
        <v>225</v>
      </c>
      <c r="AA563" s="162" t="s">
        <v>226</v>
      </c>
    </row>
    <row r="564" spans="1:27" ht="16.5" thickTop="1" thickBot="1">
      <c r="A564" s="161">
        <v>563</v>
      </c>
      <c r="B564" s="162" t="s">
        <v>7</v>
      </c>
      <c r="C564" s="163">
        <v>11</v>
      </c>
      <c r="D564" s="162" t="s">
        <v>226</v>
      </c>
      <c r="E564" s="162" t="str">
        <f>VLOOKUP(Table12[[#This Row],[BRANCH NAME]],'Branch Address-2'!$B$2:$D$981,2,0)</f>
        <v>Naria Bazar, Naria, Shariatpur 8020</v>
      </c>
      <c r="F564" s="162" t="str">
        <f>VLOOKUP(Table12[[#This Row],[BRANCH NAME]],'Branch Address-2'!$B$2:$D$981,3,0)</f>
        <v>23.307460631873937, 90.40807196788026</v>
      </c>
      <c r="G564" s="164">
        <f>VLOOKUP(FINAL_DATASET!$D564,'R_E_P allocation'!$A$3:$D$983,4,0)</f>
        <v>260230</v>
      </c>
      <c r="H564" s="165">
        <f>VLOOKUP(FINAL_DATASET!$D564,'R_E_P allocation'!$A$3:$E$983,5,0)</f>
        <v>7.1406163438239882E-3</v>
      </c>
      <c r="I564" s="166">
        <f>VLOOKUP(FINAL_DATASET!$D564,'R_E_P allocation'!$A$3:$F$983,6,0)</f>
        <v>147984464.73923486</v>
      </c>
      <c r="J564" s="166">
        <f>VLOOKUP(FINAL_DATASET!$D564,'R_E_P allocation'!$A$3:$G$983,7,0)</f>
        <v>124628237.31290741</v>
      </c>
      <c r="K564" s="166">
        <f>VLOOKUP(FINAL_DATASET!$D564,'R_E_P allocation'!$A$3:$T$984,8,0)</f>
        <v>123295710.86703137</v>
      </c>
      <c r="L564" s="166">
        <f>VLOOKUP(FINAL_DATASET!$D564,'R_E_P allocation'!$A$3:$T$984,9,0)</f>
        <v>102900653.32042846</v>
      </c>
      <c r="M564" s="166">
        <f>VLOOKUP($D564,'R_E_P allocation'!$A$3:$T$984,'R_E_P allocation'!J$984,0)</f>
        <v>99680381.076227993</v>
      </c>
      <c r="N564" s="166">
        <f>VLOOKUP($D564,'R_E_P allocation'!$A$3:$T$984,'R_E_P allocation'!K$984,0)</f>
        <v>116244425.09093726</v>
      </c>
      <c r="O564" s="166">
        <f>VLOOKUP($D564,'R_E_P allocation'!$A$3:$T$984,'R_E_P allocation'!L$984,0)</f>
        <v>102382448.59147666</v>
      </c>
      <c r="P564" s="166">
        <f>VLOOKUP($D564,'R_E_P allocation'!$A$3:$T$984,'R_E_P allocation'!M$984,0)</f>
        <v>111302972.8541469</v>
      </c>
      <c r="Q564" s="166">
        <f>VLOOKUP($D564,'R_E_P allocation'!$A$3:$T$984,'R_E_P allocation'!N$984,0)</f>
        <v>90648812.943068102</v>
      </c>
      <c r="R564" s="166">
        <f>VLOOKUP($D564,'R_E_P allocation'!$A$3:$T$984,'R_E_P allocation'!O$984,0)</f>
        <v>83023800.502777353</v>
      </c>
      <c r="S564" s="166">
        <f>VLOOKUP($D564,'R_E_P allocation'!$A$3:$T$984,'R_E_P allocation'!P$984,0)</f>
        <v>1277004.5106312165</v>
      </c>
      <c r="T564" s="166">
        <f>VLOOKUP($D564,'R_E_P allocation'!$A$3:$T$984,'R_E_P allocation'!Q$984,0)</f>
        <v>2054311.6040589134</v>
      </c>
      <c r="U564" s="166">
        <f>VLOOKUP($D564,'R_E_P allocation'!$A$3:$T$984,'R_E_P allocation'!R$984,0)</f>
        <v>2535501.7095141546</v>
      </c>
      <c r="V564" s="166">
        <f>VLOOKUP($D564,'R_E_P allocation'!$A$3:$T$984,'R_E_P allocation'!S$984,0)</f>
        <v>-259102.364475899</v>
      </c>
      <c r="W564" s="166">
        <f>VLOOKUP($D564,'R_E_P allocation'!$A$3:$T$984,'R_E_P allocation'!T$984,0)</f>
        <v>1980282.3570657996</v>
      </c>
      <c r="X564" s="163">
        <v>110665</v>
      </c>
      <c r="Y564" s="162" t="s">
        <v>142</v>
      </c>
      <c r="Z564" s="162" t="s">
        <v>225</v>
      </c>
      <c r="AA564" s="162" t="s">
        <v>226</v>
      </c>
    </row>
    <row r="565" spans="1:27" ht="16.5" thickTop="1" thickBot="1">
      <c r="A565" s="161">
        <v>564</v>
      </c>
      <c r="B565" s="162" t="s">
        <v>7</v>
      </c>
      <c r="C565" s="163">
        <v>11</v>
      </c>
      <c r="D565" s="162" t="s">
        <v>225</v>
      </c>
      <c r="E565" s="162" t="str">
        <f>VLOOKUP(Table12[[#This Row],[BRANCH NAME]],'Branch Address-2'!$B$2:$D$981,2,0)</f>
        <v>Hazi Shariatullah Road, Palang, Shariatpur 8000</v>
      </c>
      <c r="F565" s="162" t="str">
        <f>VLOOKUP(Table12[[#This Row],[BRANCH NAME]],'Branch Address-2'!$B$2:$D$981,3,0)</f>
        <v>23.391124250986362, 89.9821079615613</v>
      </c>
      <c r="G565" s="164">
        <f>VLOOKUP(FINAL_DATASET!$D565,'R_E_P allocation'!$A$3:$D$983,4,0)</f>
        <v>9154</v>
      </c>
      <c r="H565" s="165">
        <f>VLOOKUP(FINAL_DATASET!$D565,'R_E_P allocation'!$A$3:$E$983,5,0)</f>
        <v>2.5118242328465122E-4</v>
      </c>
      <c r="I565" s="166">
        <f>VLOOKUP(FINAL_DATASET!$D565,'R_E_P allocation'!$A$3:$F$983,6,0)</f>
        <v>5205586.5589015717</v>
      </c>
      <c r="J565" s="166">
        <f>VLOOKUP(FINAL_DATASET!$D565,'R_E_P allocation'!$A$3:$G$983,7,0)</f>
        <v>4383994.4831969962</v>
      </c>
      <c r="K565" s="166">
        <f>VLOOKUP(FINAL_DATASET!$D565,'R_E_P allocation'!$A$3:$T$984,8,0)</f>
        <v>4337120.7673089392</v>
      </c>
      <c r="L565" s="166">
        <f>VLOOKUP(FINAL_DATASET!$D565,'R_E_P allocation'!$A$3:$T$984,9,0)</f>
        <v>3619692.5046889372</v>
      </c>
      <c r="M565" s="166">
        <f>VLOOKUP($D565,'R_E_P allocation'!$A$3:$T$984,'R_E_P allocation'!J$984,0)</f>
        <v>3506414.3579594633</v>
      </c>
      <c r="N565" s="166">
        <f>VLOOKUP($D565,'R_E_P allocation'!$A$3:$T$984,'R_E_P allocation'!K$984,0)</f>
        <v>4089080.6874012975</v>
      </c>
      <c r="O565" s="166">
        <f>VLOOKUP($D565,'R_E_P allocation'!$A$3:$T$984,'R_E_P allocation'!L$984,0)</f>
        <v>3601463.8373991367</v>
      </c>
      <c r="P565" s="166">
        <f>VLOOKUP($D565,'R_E_P allocation'!$A$3:$T$984,'R_E_P allocation'!M$984,0)</f>
        <v>3915257.3243164155</v>
      </c>
      <c r="Q565" s="166">
        <f>VLOOKUP($D565,'R_E_P allocation'!$A$3:$T$984,'R_E_P allocation'!N$984,0)</f>
        <v>3188714.7280515134</v>
      </c>
      <c r="R565" s="166">
        <f>VLOOKUP($D565,'R_E_P allocation'!$A$3:$T$984,'R_E_P allocation'!O$984,0)</f>
        <v>2920492.9093587361</v>
      </c>
      <c r="S565" s="166">
        <f>VLOOKUP($D565,'R_E_P allocation'!$A$3:$T$984,'R_E_P allocation'!P$984,0)</f>
        <v>44920.644392722417</v>
      </c>
      <c r="T565" s="166">
        <f>VLOOKUP($D565,'R_E_P allocation'!$A$3:$T$984,'R_E_P allocation'!Q$984,0)</f>
        <v>72263.645327423015</v>
      </c>
      <c r="U565" s="166">
        <f>VLOOKUP($D565,'R_E_P allocation'!$A$3:$T$984,'R_E_P allocation'!R$984,0)</f>
        <v>89190.26495366625</v>
      </c>
      <c r="V565" s="166">
        <f>VLOOKUP($D565,'R_E_P allocation'!$A$3:$T$984,'R_E_P allocation'!S$984,0)</f>
        <v>-9114.3336449002018</v>
      </c>
      <c r="W565" s="166">
        <f>VLOOKUP($D565,'R_E_P allocation'!$A$3:$T$984,'R_E_P allocation'!T$984,0)</f>
        <v>69659.550000308678</v>
      </c>
      <c r="X565" s="163">
        <v>110666</v>
      </c>
      <c r="Y565" s="162" t="s">
        <v>142</v>
      </c>
      <c r="Z565" s="162" t="s">
        <v>225</v>
      </c>
      <c r="AA565" s="162" t="s">
        <v>787</v>
      </c>
    </row>
    <row r="566" spans="1:27" ht="16.5" thickTop="1" thickBot="1">
      <c r="A566" s="161">
        <v>565</v>
      </c>
      <c r="B566" s="162" t="s">
        <v>7</v>
      </c>
      <c r="C566" s="163">
        <v>11</v>
      </c>
      <c r="D566" s="162" t="s">
        <v>788</v>
      </c>
      <c r="E566" s="162" t="str">
        <f>VLOOKUP(Table12[[#This Row],[BRANCH NAME]],'Branch Address-2'!$B$2:$D$981,2,0)</f>
        <v>Damuddya Bazar, Damuddya, Shariatpur 8040</v>
      </c>
      <c r="F566" s="162" t="str">
        <f>VLOOKUP(Table12[[#This Row],[BRANCH NAME]],'Branch Address-2'!$B$2:$D$981,3,0)</f>
        <v>23.202655354716093, 90.19908183735517</v>
      </c>
      <c r="G566" s="164">
        <f>VLOOKUP(FINAL_DATASET!$D566,'R_E_P allocation'!$A$3:$D$983,4,0)</f>
        <v>123636</v>
      </c>
      <c r="H566" s="165">
        <f>VLOOKUP(FINAL_DATASET!$D566,'R_E_P allocation'!$A$3:$E$983,5,0)</f>
        <v>3.3925267735657786E-3</v>
      </c>
      <c r="I566" s="166">
        <f>VLOOKUP(FINAL_DATASET!$D566,'R_E_P allocation'!$A$3:$F$983,6,0)</f>
        <v>70307832.619221628</v>
      </c>
      <c r="J566" s="166">
        <f>VLOOKUP(FINAL_DATASET!$D566,'R_E_P allocation'!$A$3:$G$983,7,0)</f>
        <v>59211223.719089344</v>
      </c>
      <c r="K566" s="166">
        <f>VLOOKUP(FINAL_DATASET!$D566,'R_E_P allocation'!$A$3:$T$984,8,0)</f>
        <v>58578136.681997806</v>
      </c>
      <c r="L566" s="166">
        <f>VLOOKUP(FINAL_DATASET!$D566,'R_E_P allocation'!$A$3:$T$984,9,0)</f>
        <v>48888387.864291176</v>
      </c>
      <c r="M566" s="166">
        <f>VLOOKUP($D566,'R_E_P allocation'!$A$3:$T$984,'R_E_P allocation'!J$984,0)</f>
        <v>47358427.524653286</v>
      </c>
      <c r="N566" s="166">
        <f>VLOOKUP($D566,'R_E_P allocation'!$A$3:$T$984,'R_E_P allocation'!K$984,0)</f>
        <v>55228051.110721745</v>
      </c>
      <c r="O566" s="166">
        <f>VLOOKUP($D566,'R_E_P allocation'!$A$3:$T$984,'R_E_P allocation'!L$984,0)</f>
        <v>48642187.349866688</v>
      </c>
      <c r="P566" s="166">
        <f>VLOOKUP($D566,'R_E_P allocation'!$A$3:$T$984,'R_E_P allocation'!M$984,0)</f>
        <v>52880353.348173946</v>
      </c>
      <c r="Q566" s="166">
        <f>VLOOKUP($D566,'R_E_P allocation'!$A$3:$T$984,'R_E_P allocation'!N$984,0)</f>
        <v>43067504.273255073</v>
      </c>
      <c r="R566" s="166">
        <f>VLOOKUP($D566,'R_E_P allocation'!$A$3:$T$984,'R_E_P allocation'!O$984,0)</f>
        <v>39444839.561009035</v>
      </c>
      <c r="S566" s="166">
        <f>VLOOKUP($D566,'R_E_P allocation'!$A$3:$T$984,'R_E_P allocation'!P$984,0)</f>
        <v>606708.41054605949</v>
      </c>
      <c r="T566" s="166">
        <f>VLOOKUP($D566,'R_E_P allocation'!$A$3:$T$984,'R_E_P allocation'!Q$984,0)</f>
        <v>976009.18218279141</v>
      </c>
      <c r="U566" s="166">
        <f>VLOOKUP($D566,'R_E_P allocation'!$A$3:$T$984,'R_E_P allocation'!R$984,0)</f>
        <v>1204623.9455769588</v>
      </c>
      <c r="V566" s="166">
        <f>VLOOKUP($D566,'R_E_P allocation'!$A$3:$T$984,'R_E_P allocation'!S$984,0)</f>
        <v>-123100.25721224396</v>
      </c>
      <c r="W566" s="166">
        <f>VLOOKUP($D566,'R_E_P allocation'!$A$3:$T$984,'R_E_P allocation'!T$984,0)</f>
        <v>940837.68012215034</v>
      </c>
      <c r="X566" s="163">
        <v>110667</v>
      </c>
      <c r="Y566" s="162" t="s">
        <v>142</v>
      </c>
      <c r="Z566" s="162" t="s">
        <v>225</v>
      </c>
      <c r="AA566" s="162" t="s">
        <v>789</v>
      </c>
    </row>
    <row r="567" spans="1:27" ht="16.5" thickTop="1" thickBot="1">
      <c r="A567" s="161">
        <v>566</v>
      </c>
      <c r="B567" s="162" t="s">
        <v>7</v>
      </c>
      <c r="C567" s="163">
        <v>11</v>
      </c>
      <c r="D567" s="162" t="s">
        <v>790</v>
      </c>
      <c r="E567" s="162" t="str">
        <f>VLOOKUP(Table12[[#This Row],[BRANCH NAME]],'Branch Address-2'!$B$2:$D$981,2,0)</f>
        <v>Taraganj Bazar, Nalitabari, Sherpur 2110</v>
      </c>
      <c r="F567" s="162" t="str">
        <f>VLOOKUP(Table12[[#This Row],[BRANCH NAME]],'Branch Address-2'!$B$2:$D$981,3,0)</f>
        <v>22.945597437680295, 90.28784445386566</v>
      </c>
      <c r="G567" s="164">
        <f>VLOOKUP(FINAL_DATASET!$D567,'R_E_P allocation'!$A$3:$D$983,4,0)</f>
        <v>79216.2</v>
      </c>
      <c r="H567" s="165">
        <f>VLOOKUP(FINAL_DATASET!$D567,'R_E_P allocation'!$A$3:$E$983,5,0)</f>
        <v>6.3026244912324902E-3</v>
      </c>
      <c r="I567" s="166">
        <f>VLOOKUP(FINAL_DATASET!$D567,'R_E_P allocation'!$A$3:$F$983,6,0)</f>
        <v>73022464.605398864</v>
      </c>
      <c r="J567" s="166">
        <f>VLOOKUP(FINAL_DATASET!$D567,'R_E_P allocation'!$A$3:$G$983,7,0)</f>
        <v>23386338.362181816</v>
      </c>
      <c r="K567" s="166">
        <f>VLOOKUP(FINAL_DATASET!$D567,'R_E_P allocation'!$A$3:$T$984,8,0)</f>
        <v>23136291.382366385</v>
      </c>
      <c r="L567" s="166">
        <f>VLOOKUP(FINAL_DATASET!$D567,'R_E_P allocation'!$A$3:$T$984,9,0)</f>
        <v>19309183.441302478</v>
      </c>
      <c r="M567" s="166">
        <f>VLOOKUP($D567,'R_E_P allocation'!$A$3:$T$984,'R_E_P allocation'!J$984,0)</f>
        <v>18704903.240081862</v>
      </c>
      <c r="N567" s="166">
        <f>VLOOKUP($D567,'R_E_P allocation'!$A$3:$T$984,'R_E_P allocation'!K$984,0)</f>
        <v>21813126.114176415</v>
      </c>
      <c r="O567" s="166">
        <f>VLOOKUP($D567,'R_E_P allocation'!$A$3:$T$984,'R_E_P allocation'!L$984,0)</f>
        <v>19211942.949152034</v>
      </c>
      <c r="P567" s="166">
        <f>VLOOKUP($D567,'R_E_P allocation'!$A$3:$T$984,'R_E_P allocation'!M$984,0)</f>
        <v>20885868.564027537</v>
      </c>
      <c r="Q567" s="166">
        <f>VLOOKUP($D567,'R_E_P allocation'!$A$3:$T$984,'R_E_P allocation'!N$984,0)</f>
        <v>17010140.376888406</v>
      </c>
      <c r="R567" s="166">
        <f>VLOOKUP($D567,'R_E_P allocation'!$A$3:$T$984,'R_E_P allocation'!O$984,0)</f>
        <v>15579315.992389014</v>
      </c>
      <c r="S567" s="166">
        <f>VLOOKUP($D567,'R_E_P allocation'!$A$3:$T$984,'R_E_P allocation'!P$984,0)</f>
        <v>239628.35565645163</v>
      </c>
      <c r="T567" s="166">
        <f>VLOOKUP($D567,'R_E_P allocation'!$A$3:$T$984,'R_E_P allocation'!Q$984,0)</f>
        <v>385489.09388211783</v>
      </c>
      <c r="U567" s="166">
        <f>VLOOKUP($D567,'R_E_P allocation'!$A$3:$T$984,'R_E_P allocation'!R$984,0)</f>
        <v>475783.83659324457</v>
      </c>
      <c r="V567" s="166">
        <f>VLOOKUP($D567,'R_E_P allocation'!$A$3:$T$984,'R_E_P allocation'!S$984,0)</f>
        <v>-48620.246075222072</v>
      </c>
      <c r="W567" s="166">
        <f>VLOOKUP($D567,'R_E_P allocation'!$A$3:$T$984,'R_E_P allocation'!T$984,0)</f>
        <v>371597.59500348294</v>
      </c>
      <c r="X567" s="163">
        <v>110671</v>
      </c>
      <c r="Y567" s="162" t="s">
        <v>147</v>
      </c>
      <c r="Z567" s="162" t="s">
        <v>178</v>
      </c>
      <c r="AA567" s="162" t="s">
        <v>791</v>
      </c>
    </row>
    <row r="568" spans="1:27" ht="16.5" thickTop="1" thickBot="1">
      <c r="A568" s="161">
        <v>567</v>
      </c>
      <c r="B568" s="162" t="s">
        <v>7</v>
      </c>
      <c r="C568" s="163">
        <v>11</v>
      </c>
      <c r="D568" s="162" t="s">
        <v>792</v>
      </c>
      <c r="E568" s="162" t="str">
        <f>VLOOKUP(Table12[[#This Row],[BRANCH NAME]],'Branch Address-2'!$B$2:$D$981,2,0)</f>
        <v>Nandir Bazar, Moksudpur, Sherpur 2110</v>
      </c>
      <c r="F568" s="162" t="str">
        <f>VLOOKUP(Table12[[#This Row],[BRANCH NAME]],'Branch Address-2'!$B$2:$D$981,3,0)</f>
        <v>24.97997973743617, 89.96852157378076</v>
      </c>
      <c r="G568" s="164">
        <f>VLOOKUP(FINAL_DATASET!$D568,'R_E_P allocation'!$A$3:$D$983,4,0)</f>
        <v>164069.07</v>
      </c>
      <c r="H568" s="165">
        <f>VLOOKUP(FINAL_DATASET!$D568,'R_E_P allocation'!$A$3:$E$983,5,0)</f>
        <v>1.3053715513187176E-2</v>
      </c>
      <c r="I568" s="166">
        <f>VLOOKUP(FINAL_DATASET!$D568,'R_E_P allocation'!$A$3:$F$983,6,0)</f>
        <v>151240880.74050143</v>
      </c>
      <c r="J568" s="166">
        <f>VLOOKUP(FINAL_DATASET!$D568,'R_E_P allocation'!$A$3:$G$983,7,0)</f>
        <v>48436743.819931962</v>
      </c>
      <c r="K568" s="166">
        <f>VLOOKUP(FINAL_DATASET!$D568,'R_E_P allocation'!$A$3:$T$984,8,0)</f>
        <v>47918857.637123063</v>
      </c>
      <c r="L568" s="166">
        <f>VLOOKUP(FINAL_DATASET!$D568,'R_E_P allocation'!$A$3:$T$984,9,0)</f>
        <v>39992321.894686915</v>
      </c>
      <c r="M568" s="166">
        <f>VLOOKUP($D568,'R_E_P allocation'!$A$3:$T$984,'R_E_P allocation'!J$984,0)</f>
        <v>38740763.61956542</v>
      </c>
      <c r="N568" s="166">
        <f>VLOOKUP($D568,'R_E_P allocation'!$A$3:$T$984,'R_E_P allocation'!K$984,0)</f>
        <v>45178376.58642599</v>
      </c>
      <c r="O568" s="166">
        <f>VLOOKUP($D568,'R_E_P allocation'!$A$3:$T$984,'R_E_P allocation'!L$984,0)</f>
        <v>39790921.712483458</v>
      </c>
      <c r="P568" s="166">
        <f>VLOOKUP($D568,'R_E_P allocation'!$A$3:$T$984,'R_E_P allocation'!M$984,0)</f>
        <v>43257881.991843008</v>
      </c>
      <c r="Q568" s="166">
        <f>VLOOKUP($D568,'R_E_P allocation'!$A$3:$T$984,'R_E_P allocation'!N$984,0)</f>
        <v>35230646.158305123</v>
      </c>
      <c r="R568" s="166">
        <f>VLOOKUP($D568,'R_E_P allocation'!$A$3:$T$984,'R_E_P allocation'!O$984,0)</f>
        <v>32267186.334454227</v>
      </c>
      <c r="S568" s="166">
        <f>VLOOKUP($D568,'R_E_P allocation'!$A$3:$T$984,'R_E_P allocation'!P$984,0)</f>
        <v>496307.59185852471</v>
      </c>
      <c r="T568" s="166">
        <f>VLOOKUP($D568,'R_E_P allocation'!$A$3:$T$984,'R_E_P allocation'!Q$984,0)</f>
        <v>798407.86516371358</v>
      </c>
      <c r="U568" s="166">
        <f>VLOOKUP($D568,'R_E_P allocation'!$A$3:$T$984,'R_E_P allocation'!R$984,0)</f>
        <v>985422.32006692584</v>
      </c>
      <c r="V568" s="166">
        <f>VLOOKUP($D568,'R_E_P allocation'!$A$3:$T$984,'R_E_P allocation'!S$984,0)</f>
        <v>-100700.09110172965</v>
      </c>
      <c r="W568" s="166">
        <f>VLOOKUP($D568,'R_E_P allocation'!$A$3:$T$984,'R_E_P allocation'!T$984,0)</f>
        <v>769636.41056321934</v>
      </c>
      <c r="X568" s="163">
        <v>110672</v>
      </c>
      <c r="Y568" s="162" t="s">
        <v>147</v>
      </c>
      <c r="Z568" s="162" t="s">
        <v>178</v>
      </c>
      <c r="AA568" s="162" t="s">
        <v>179</v>
      </c>
    </row>
    <row r="569" spans="1:27" ht="16.5" thickTop="1" thickBot="1">
      <c r="A569" s="161">
        <v>568</v>
      </c>
      <c r="B569" s="162" t="s">
        <v>7</v>
      </c>
      <c r="C569" s="163">
        <v>11</v>
      </c>
      <c r="D569" s="162" t="s">
        <v>791</v>
      </c>
      <c r="E569" s="162" t="str">
        <f>VLOOKUP(Table12[[#This Row],[BRANCH NAME]],'Branch Address-2'!$B$2:$D$981,2,0)</f>
        <v>Taraganj Bazar, Nalitabari, Sherpur 2110</v>
      </c>
      <c r="F569" s="162" t="str">
        <f>VLOOKUP(Table12[[#This Row],[BRANCH NAME]],'Branch Address-2'!$B$2:$D$981,3,0)</f>
        <v>25.08495633450074, 90.01746250003862</v>
      </c>
      <c r="G569" s="164">
        <f>VLOOKUP(FINAL_DATASET!$D569,'R_E_P allocation'!$A$3:$D$983,4,0)</f>
        <v>226332</v>
      </c>
      <c r="H569" s="165">
        <f>VLOOKUP(FINAL_DATASET!$D569,'R_E_P allocation'!$A$3:$E$983,5,0)</f>
        <v>1.8007498546378547E-2</v>
      </c>
      <c r="I569" s="166">
        <f>VLOOKUP(FINAL_DATASET!$D569,'R_E_P allocation'!$A$3:$F$983,6,0)</f>
        <v>208635613.15828252</v>
      </c>
      <c r="J569" s="166">
        <f>VLOOKUP(FINAL_DATASET!$D569,'R_E_P allocation'!$A$3:$G$983,7,0)</f>
        <v>66818109.606233768</v>
      </c>
      <c r="K569" s="166">
        <f>VLOOKUP(FINAL_DATASET!$D569,'R_E_P allocation'!$A$3:$T$984,8,0)</f>
        <v>66103689.663903974</v>
      </c>
      <c r="L569" s="166">
        <f>VLOOKUP(FINAL_DATASET!$D569,'R_E_P allocation'!$A$3:$T$984,9,0)</f>
        <v>55169095.546578526</v>
      </c>
      <c r="M569" s="166">
        <f>VLOOKUP($D569,'R_E_P allocation'!$A$3:$T$984,'R_E_P allocation'!J$984,0)</f>
        <v>53442580.685948193</v>
      </c>
      <c r="N569" s="166">
        <f>VLOOKUP($D569,'R_E_P allocation'!$A$3:$T$984,'R_E_P allocation'!K$984,0)</f>
        <v>62323217.469075486</v>
      </c>
      <c r="O569" s="166">
        <f>VLOOKUP($D569,'R_E_P allocation'!$A$3:$T$984,'R_E_P allocation'!L$984,0)</f>
        <v>54891265.569005825</v>
      </c>
      <c r="P569" s="166">
        <f>VLOOKUP($D569,'R_E_P allocation'!$A$3:$T$984,'R_E_P allocation'!M$984,0)</f>
        <v>59673910.182935834</v>
      </c>
      <c r="Q569" s="166">
        <f>VLOOKUP($D569,'R_E_P allocation'!$A$3:$T$984,'R_E_P allocation'!N$984,0)</f>
        <v>48600401.076824024</v>
      </c>
      <c r="R569" s="166">
        <f>VLOOKUP($D569,'R_E_P allocation'!$A$3:$T$984,'R_E_P allocation'!O$984,0)</f>
        <v>44512331.406825759</v>
      </c>
      <c r="S569" s="166">
        <f>VLOOKUP($D569,'R_E_P allocation'!$A$3:$T$984,'R_E_P allocation'!P$984,0)</f>
        <v>684652.4447327191</v>
      </c>
      <c r="T569" s="166">
        <f>VLOOKUP($D569,'R_E_P allocation'!$A$3:$T$984,'R_E_P allocation'!Q$984,0)</f>
        <v>1101397.4110917654</v>
      </c>
      <c r="U569" s="166">
        <f>VLOOKUP($D569,'R_E_P allocation'!$A$3:$T$984,'R_E_P allocation'!R$984,0)</f>
        <v>1359382.3902664133</v>
      </c>
      <c r="V569" s="166">
        <f>VLOOKUP($D569,'R_E_P allocation'!$A$3:$T$984,'R_E_P allocation'!S$984,0)</f>
        <v>-138914.98878634878</v>
      </c>
      <c r="W569" s="166">
        <f>VLOOKUP($D569,'R_E_P allocation'!$A$3:$T$984,'R_E_P allocation'!T$984,0)</f>
        <v>1061707.4142956657</v>
      </c>
      <c r="X569" s="163">
        <v>110673</v>
      </c>
      <c r="Y569" s="162" t="s">
        <v>147</v>
      </c>
      <c r="Z569" s="162" t="s">
        <v>178</v>
      </c>
      <c r="AA569" s="162" t="s">
        <v>791</v>
      </c>
    </row>
    <row r="570" spans="1:27" ht="16.5" thickTop="1" thickBot="1">
      <c r="A570" s="161">
        <v>569</v>
      </c>
      <c r="B570" s="162" t="s">
        <v>7</v>
      </c>
      <c r="C570" s="163">
        <v>11</v>
      </c>
      <c r="D570" s="162" t="s">
        <v>793</v>
      </c>
      <c r="E570" s="162" t="str">
        <f>VLOOKUP(Table12[[#This Row],[BRANCH NAME]],'Branch Address-2'!$B$2:$D$981,2,0)</f>
        <v>Taraganj Bazar, Nalitabari, Sherpur 2110</v>
      </c>
      <c r="F570" s="162" t="str">
        <f>VLOOKUP(Table12[[#This Row],[BRANCH NAME]],'Branch Address-2'!$B$2:$D$981,3,0)</f>
        <v>25.231214560151887, 90.14104986205021</v>
      </c>
      <c r="G570" s="164">
        <f>VLOOKUP(FINAL_DATASET!$D570,'R_E_P allocation'!$A$3:$D$983,4,0)</f>
        <v>72426.240000000005</v>
      </c>
      <c r="H570" s="165">
        <f>VLOOKUP(FINAL_DATASET!$D570,'R_E_P allocation'!$A$3:$E$983,5,0)</f>
        <v>5.7623995348411346E-3</v>
      </c>
      <c r="I570" s="166">
        <f>VLOOKUP(FINAL_DATASET!$D570,'R_E_P allocation'!$A$3:$F$983,6,0)</f>
        <v>66763396.210650399</v>
      </c>
      <c r="J570" s="166">
        <f>VLOOKUP(FINAL_DATASET!$D570,'R_E_P allocation'!$A$3:$G$983,7,0)</f>
        <v>21381795.073994804</v>
      </c>
      <c r="K570" s="166">
        <f>VLOOKUP(FINAL_DATASET!$D570,'R_E_P allocation'!$A$3:$T$984,8,0)</f>
        <v>21153180.692449268</v>
      </c>
      <c r="L570" s="166">
        <f>VLOOKUP(FINAL_DATASET!$D570,'R_E_P allocation'!$A$3:$T$984,9,0)</f>
        <v>17654110.574905127</v>
      </c>
      <c r="M570" s="166">
        <f>VLOOKUP($D570,'R_E_P allocation'!$A$3:$T$984,'R_E_P allocation'!J$984,0)</f>
        <v>17101625.819503419</v>
      </c>
      <c r="N570" s="166">
        <f>VLOOKUP($D570,'R_E_P allocation'!$A$3:$T$984,'R_E_P allocation'!K$984,0)</f>
        <v>19943429.590104155</v>
      </c>
      <c r="O570" s="166">
        <f>VLOOKUP($D570,'R_E_P allocation'!$A$3:$T$984,'R_E_P allocation'!L$984,0)</f>
        <v>17565204.98208186</v>
      </c>
      <c r="P570" s="166">
        <f>VLOOKUP($D570,'R_E_P allocation'!$A$3:$T$984,'R_E_P allocation'!M$984,0)</f>
        <v>19095651.258539464</v>
      </c>
      <c r="Q570" s="166">
        <f>VLOOKUP($D570,'R_E_P allocation'!$A$3:$T$984,'R_E_P allocation'!N$984,0)</f>
        <v>15552128.344583686</v>
      </c>
      <c r="R570" s="166">
        <f>VLOOKUP($D570,'R_E_P allocation'!$A$3:$T$984,'R_E_P allocation'!O$984,0)</f>
        <v>14243946.050184242</v>
      </c>
      <c r="S570" s="166">
        <f>VLOOKUP($D570,'R_E_P allocation'!$A$3:$T$984,'R_E_P allocation'!P$984,0)</f>
        <v>219088.7823144701</v>
      </c>
      <c r="T570" s="166">
        <f>VLOOKUP($D570,'R_E_P allocation'!$A$3:$T$984,'R_E_P allocation'!Q$984,0)</f>
        <v>352447.17154936492</v>
      </c>
      <c r="U570" s="166">
        <f>VLOOKUP($D570,'R_E_P allocation'!$A$3:$T$984,'R_E_P allocation'!R$984,0)</f>
        <v>435002.36488525226</v>
      </c>
      <c r="V570" s="166">
        <f>VLOOKUP($D570,'R_E_P allocation'!$A$3:$T$984,'R_E_P allocation'!S$984,0)</f>
        <v>-44452.796411631614</v>
      </c>
      <c r="W570" s="166">
        <f>VLOOKUP($D570,'R_E_P allocation'!$A$3:$T$984,'R_E_P allocation'!T$984,0)</f>
        <v>339746.37257461302</v>
      </c>
      <c r="X570" s="163">
        <v>110674</v>
      </c>
      <c r="Y570" s="162" t="s">
        <v>147</v>
      </c>
      <c r="Z570" s="162" t="s">
        <v>178</v>
      </c>
      <c r="AA570" s="162" t="s">
        <v>791</v>
      </c>
    </row>
    <row r="571" spans="1:27" ht="16.5" thickTop="1" thickBot="1">
      <c r="A571" s="161">
        <v>570</v>
      </c>
      <c r="B571" s="162" t="s">
        <v>7</v>
      </c>
      <c r="C571" s="163">
        <v>11</v>
      </c>
      <c r="D571" s="162" t="s">
        <v>178</v>
      </c>
      <c r="E571" s="162" t="str">
        <f>VLOOKUP(Table12[[#This Row],[BRANCH NAME]],'Branch Address-2'!$B$2:$D$981,2,0)</f>
        <v>Sherpur, Bogra 5840</v>
      </c>
      <c r="F571" s="162" t="str">
        <f>VLOOKUP(Table12[[#This Row],[BRANCH NAME]],'Branch Address-2'!$B$2:$D$981,3,0)</f>
        <v>24.894921229933466, 89.37199804956644</v>
      </c>
      <c r="G571" s="164">
        <f>VLOOKUP(FINAL_DATASET!$D571,'R_E_P allocation'!$A$3:$D$983,4,0)</f>
        <v>159097.28</v>
      </c>
      <c r="H571" s="165">
        <f>VLOOKUP(FINAL_DATASET!$D571,'R_E_P allocation'!$A$3:$E$983,5,0)</f>
        <v>1.2658148376423928E-2</v>
      </c>
      <c r="I571" s="166">
        <f>VLOOKUP(FINAL_DATASET!$D571,'R_E_P allocation'!$A$3:$F$983,6,0)</f>
        <v>146657823.74836504</v>
      </c>
      <c r="J571" s="166">
        <f>VLOOKUP(FINAL_DATASET!$D571,'R_E_P allocation'!$A$3:$G$983,7,0)</f>
        <v>46968963.704176448</v>
      </c>
      <c r="K571" s="166">
        <f>VLOOKUP(FINAL_DATASET!$D571,'R_E_P allocation'!$A$3:$T$984,8,0)</f>
        <v>46466771.042058729</v>
      </c>
      <c r="L571" s="166">
        <f>VLOOKUP(FINAL_DATASET!$D571,'R_E_P allocation'!$A$3:$T$984,9,0)</f>
        <v>38780433.352423675</v>
      </c>
      <c r="M571" s="166">
        <f>VLOOKUP($D571,'R_E_P allocation'!$A$3:$T$984,'R_E_P allocation'!J$984,0)</f>
        <v>37566801.085639194</v>
      </c>
      <c r="N571" s="166">
        <f>VLOOKUP($D571,'R_E_P allocation'!$A$3:$T$984,'R_E_P allocation'!K$984,0)</f>
        <v>43809334.87168581</v>
      </c>
      <c r="O571" s="166">
        <f>VLOOKUP($D571,'R_E_P allocation'!$A$3:$T$984,'R_E_P allocation'!L$984,0)</f>
        <v>38585136.206044562</v>
      </c>
      <c r="P571" s="166">
        <f>VLOOKUP($D571,'R_E_P allocation'!$A$3:$T$984,'R_E_P allocation'!M$984,0)</f>
        <v>41947037.082999282</v>
      </c>
      <c r="Q571" s="166">
        <f>VLOOKUP($D571,'R_E_P allocation'!$A$3:$T$984,'R_E_P allocation'!N$984,0)</f>
        <v>34163050.820174664</v>
      </c>
      <c r="R571" s="166">
        <f>VLOOKUP($D571,'R_E_P allocation'!$A$3:$T$984,'R_E_P allocation'!O$984,0)</f>
        <v>31289392.809167735</v>
      </c>
      <c r="S571" s="166">
        <f>VLOOKUP($D571,'R_E_P allocation'!$A$3:$T$984,'R_E_P allocation'!P$984,0)</f>
        <v>481267.96786281181</v>
      </c>
      <c r="T571" s="166">
        <f>VLOOKUP($D571,'R_E_P allocation'!$A$3:$T$984,'R_E_P allocation'!Q$984,0)</f>
        <v>774213.68743147992</v>
      </c>
      <c r="U571" s="166">
        <f>VLOOKUP($D571,'R_E_P allocation'!$A$3:$T$984,'R_E_P allocation'!R$984,0)</f>
        <v>955561.03764065541</v>
      </c>
      <c r="V571" s="166">
        <f>VLOOKUP($D571,'R_E_P allocation'!$A$3:$T$984,'R_E_P allocation'!S$984,0)</f>
        <v>-97648.573189556017</v>
      </c>
      <c r="W571" s="166">
        <f>VLOOKUP($D571,'R_E_P allocation'!$A$3:$T$984,'R_E_P allocation'!T$984,0)</f>
        <v>746314.09509160672</v>
      </c>
      <c r="X571" s="163">
        <v>110675</v>
      </c>
      <c r="Y571" s="162" t="s">
        <v>147</v>
      </c>
      <c r="Z571" s="162" t="s">
        <v>178</v>
      </c>
      <c r="AA571" s="162" t="s">
        <v>179</v>
      </c>
    </row>
    <row r="572" spans="1:27" ht="16.5" thickTop="1" thickBot="1">
      <c r="A572" s="161">
        <v>571</v>
      </c>
      <c r="B572" s="162" t="s">
        <v>7</v>
      </c>
      <c r="C572" s="163">
        <v>11</v>
      </c>
      <c r="D572" s="162" t="s">
        <v>794</v>
      </c>
      <c r="E572" s="162" t="str">
        <f>VLOOKUP(Table12[[#This Row],[BRANCH NAME]],'Branch Address-2'!$B$2:$D$981,2,0)</f>
        <v>Tinani Bazar, Hatibanda, Jhinaigati, Sherpur 2111</v>
      </c>
      <c r="F572" s="162" t="str">
        <f>VLOOKUP(Table12[[#This Row],[BRANCH NAME]],'Branch Address-2'!$B$2:$D$981,3,0)</f>
        <v>25.18942072344974, 90.05744135327687</v>
      </c>
      <c r="G572" s="164">
        <f>VLOOKUP(FINAL_DATASET!$D572,'R_E_P allocation'!$A$3:$D$983,4,0)</f>
        <v>160452</v>
      </c>
      <c r="H572" s="165">
        <f>VLOOKUP(FINAL_DATASET!$D572,'R_E_P allocation'!$A$3:$E$983,5,0)</f>
        <v>1.2765933039797865E-2</v>
      </c>
      <c r="I572" s="166">
        <f>VLOOKUP(FINAL_DATASET!$D572,'R_E_P allocation'!$A$3:$F$983,6,0)</f>
        <v>147906621.25758949</v>
      </c>
      <c r="J572" s="166">
        <f>VLOOKUP(FINAL_DATASET!$D572,'R_E_P allocation'!$A$3:$G$983,7,0)</f>
        <v>47368906.396529965</v>
      </c>
      <c r="K572" s="166">
        <f>VLOOKUP(FINAL_DATASET!$D572,'R_E_P allocation'!$A$3:$T$984,8,0)</f>
        <v>46862437.542869411</v>
      </c>
      <c r="L572" s="166">
        <f>VLOOKUP(FINAL_DATASET!$D572,'R_E_P allocation'!$A$3:$T$984,9,0)</f>
        <v>39110650.366009302</v>
      </c>
      <c r="M572" s="166">
        <f>VLOOKUP($D572,'R_E_P allocation'!$A$3:$T$984,'R_E_P allocation'!J$984,0)</f>
        <v>37886683.969662964</v>
      </c>
      <c r="N572" s="166">
        <f>VLOOKUP($D572,'R_E_P allocation'!$A$3:$T$984,'R_E_P allocation'!K$984,0)</f>
        <v>44182373.192248993</v>
      </c>
      <c r="O572" s="166">
        <f>VLOOKUP($D572,'R_E_P allocation'!$A$3:$T$984,'R_E_P allocation'!L$984,0)</f>
        <v>38913690.256252415</v>
      </c>
      <c r="P572" s="166">
        <f>VLOOKUP($D572,'R_E_P allocation'!$A$3:$T$984,'R_E_P allocation'!M$984,0)</f>
        <v>42304217.859924443</v>
      </c>
      <c r="Q572" s="166">
        <f>VLOOKUP($D572,'R_E_P allocation'!$A$3:$T$984,'R_E_P allocation'!N$984,0)</f>
        <v>34453950.628185883</v>
      </c>
      <c r="R572" s="166">
        <f>VLOOKUP($D572,'R_E_P allocation'!$A$3:$T$984,'R_E_P allocation'!O$984,0)</f>
        <v>31555823.298906062</v>
      </c>
      <c r="S572" s="166">
        <f>VLOOKUP($D572,'R_E_P allocation'!$A$3:$T$984,'R_E_P allocation'!P$984,0)</f>
        <v>485365.98475802905</v>
      </c>
      <c r="T572" s="166">
        <f>VLOOKUP($D572,'R_E_P allocation'!$A$3:$T$984,'R_E_P allocation'!Q$984,0)</f>
        <v>780806.14939335105</v>
      </c>
      <c r="U572" s="166">
        <f>VLOOKUP($D572,'R_E_P allocation'!$A$3:$T$984,'R_E_P allocation'!R$984,0)</f>
        <v>963697.67988188379</v>
      </c>
      <c r="V572" s="166">
        <f>VLOOKUP($D572,'R_E_P allocation'!$A$3:$T$984,'R_E_P allocation'!S$984,0)</f>
        <v>-98480.054878440671</v>
      </c>
      <c r="W572" s="166">
        <f>VLOOKUP($D572,'R_E_P allocation'!$A$3:$T$984,'R_E_P allocation'!T$984,0)</f>
        <v>752668.99085665366</v>
      </c>
      <c r="X572" s="163">
        <v>110676</v>
      </c>
      <c r="Y572" s="162" t="s">
        <v>147</v>
      </c>
      <c r="Z572" s="162" t="s">
        <v>178</v>
      </c>
      <c r="AA572" s="162" t="s">
        <v>795</v>
      </c>
    </row>
    <row r="573" spans="1:27" ht="16.5" thickTop="1" thickBot="1">
      <c r="A573" s="161">
        <v>572</v>
      </c>
      <c r="B573" s="162" t="s">
        <v>7</v>
      </c>
      <c r="C573" s="163">
        <v>11</v>
      </c>
      <c r="D573" s="162" t="s">
        <v>796</v>
      </c>
      <c r="E573" s="162" t="str">
        <f>VLOOKUP(Table12[[#This Row],[BRANCH NAME]],'Branch Address-2'!$B$2:$D$981,2,0)</f>
        <v>Bashail Bus Stand, Tangail 1920</v>
      </c>
      <c r="F573" s="162" t="str">
        <f>VLOOKUP(Table12[[#This Row],[BRANCH NAME]],'Branch Address-2'!$B$2:$D$981,3,0)</f>
        <v>24.23938501535959, 90.04313662326268</v>
      </c>
      <c r="G573" s="164">
        <f>VLOOKUP(FINAL_DATASET!$D573,'R_E_P allocation'!$A$3:$D$983,4,0)</f>
        <v>39967.5</v>
      </c>
      <c r="H573" s="165">
        <f>VLOOKUP(FINAL_DATASET!$D573,'R_E_P allocation'!$A$3:$E$983,5,0)</f>
        <v>1.0966936314867051E-3</v>
      </c>
      <c r="I573" s="166">
        <f>VLOOKUP(FINAL_DATASET!$D573,'R_E_P allocation'!$A$3:$F$983,6,0)</f>
        <v>22728236.922973409</v>
      </c>
      <c r="J573" s="166">
        <f>VLOOKUP(FINAL_DATASET!$D573,'R_E_P allocation'!$A$3:$G$983,7,0)</f>
        <v>19141063.961893812</v>
      </c>
      <c r="K573" s="166">
        <f>VLOOKUP(FINAL_DATASET!$D573,'R_E_P allocation'!$A$3:$T$984,8,0)</f>
        <v>18936407.501356788</v>
      </c>
      <c r="L573" s="166">
        <f>VLOOKUP(FINAL_DATASET!$D573,'R_E_P allocation'!$A$3:$T$984,9,0)</f>
        <v>15804026.674803922</v>
      </c>
      <c r="M573" s="166">
        <f>VLOOKUP($D573,'R_E_P allocation'!$A$3:$T$984,'R_E_P allocation'!J$984,0)</f>
        <v>15309440.228506101</v>
      </c>
      <c r="N573" s="166">
        <f>VLOOKUP($D573,'R_E_P allocation'!$A$3:$T$984,'R_E_P allocation'!K$984,0)</f>
        <v>17853433.731015008</v>
      </c>
      <c r="O573" s="166">
        <f>VLOOKUP($D573,'R_E_P allocation'!$A$3:$T$984,'R_E_P allocation'!L$984,0)</f>
        <v>15724438.051261744</v>
      </c>
      <c r="P573" s="166">
        <f>VLOOKUP($D573,'R_E_P allocation'!$A$3:$T$984,'R_E_P allocation'!M$984,0)</f>
        <v>17094499.356523525</v>
      </c>
      <c r="Q573" s="166">
        <f>VLOOKUP($D573,'R_E_P allocation'!$A$3:$T$984,'R_E_P allocation'!N$984,0)</f>
        <v>13922324.218199572</v>
      </c>
      <c r="R573" s="166">
        <f>VLOOKUP($D573,'R_E_P allocation'!$A$3:$T$984,'R_E_P allocation'!O$984,0)</f>
        <v>12751234.471793236</v>
      </c>
      <c r="S573" s="166">
        <f>VLOOKUP($D573,'R_E_P allocation'!$A$3:$T$984,'R_E_P allocation'!P$984,0)</f>
        <v>196129.108014653</v>
      </c>
      <c r="T573" s="166">
        <f>VLOOKUP($D573,'R_E_P allocation'!$A$3:$T$984,'R_E_P allocation'!Q$984,0)</f>
        <v>315512.04332792002</v>
      </c>
      <c r="U573" s="166">
        <f>VLOOKUP($D573,'R_E_P allocation'!$A$3:$T$984,'R_E_P allocation'!R$984,0)</f>
        <v>389415.76518851391</v>
      </c>
      <c r="V573" s="166">
        <f>VLOOKUP($D573,'R_E_P allocation'!$A$3:$T$984,'R_E_P allocation'!S$984,0)</f>
        <v>-39794.311771089007</v>
      </c>
      <c r="W573" s="166">
        <f>VLOOKUP($D573,'R_E_P allocation'!$A$3:$T$984,'R_E_P allocation'!T$984,0)</f>
        <v>304142.23996475176</v>
      </c>
      <c r="X573" s="163">
        <v>110681</v>
      </c>
      <c r="Y573" s="162" t="s">
        <v>142</v>
      </c>
      <c r="Z573" s="162" t="s">
        <v>143</v>
      </c>
      <c r="AA573" s="162" t="s">
        <v>797</v>
      </c>
    </row>
    <row r="574" spans="1:27" ht="16.5" thickTop="1" thickBot="1">
      <c r="A574" s="161">
        <v>573</v>
      </c>
      <c r="B574" s="162" t="s">
        <v>7</v>
      </c>
      <c r="C574" s="163">
        <v>11</v>
      </c>
      <c r="D574" s="162" t="s">
        <v>798</v>
      </c>
      <c r="E574" s="162" t="str">
        <f>VLOOKUP(Table12[[#This Row],[BRANCH NAME]],'Branch Address-2'!$B$2:$D$981,2,0)</f>
        <v>Bashail Bus Stand, Tangail 1920</v>
      </c>
      <c r="F574" s="162" t="str">
        <f>VLOOKUP(Table12[[#This Row],[BRANCH NAME]],'Branch Address-2'!$B$2:$D$981,3,0)</f>
        <v>24.232251734175126, 90.05197714964856</v>
      </c>
      <c r="G574" s="164">
        <f>VLOOKUP(FINAL_DATASET!$D574,'R_E_P allocation'!$A$3:$D$983,4,0)</f>
        <v>36770.1</v>
      </c>
      <c r="H574" s="165">
        <f>VLOOKUP(FINAL_DATASET!$D574,'R_E_P allocation'!$A$3:$E$983,5,0)</f>
        <v>1.0089581409677686E-3</v>
      </c>
      <c r="I574" s="166">
        <f>VLOOKUP(FINAL_DATASET!$D574,'R_E_P allocation'!$A$3:$F$983,6,0)</f>
        <v>20909977.969135534</v>
      </c>
      <c r="J574" s="166">
        <f>VLOOKUP(FINAL_DATASET!$D574,'R_E_P allocation'!$A$3:$G$983,7,0)</f>
        <v>17609778.844942309</v>
      </c>
      <c r="K574" s="166">
        <f>VLOOKUP(FINAL_DATASET!$D574,'R_E_P allocation'!$A$3:$T$984,8,0)</f>
        <v>17421494.901248243</v>
      </c>
      <c r="L574" s="166">
        <f>VLOOKUP(FINAL_DATASET!$D574,'R_E_P allocation'!$A$3:$T$984,9,0)</f>
        <v>14539704.540819608</v>
      </c>
      <c r="M574" s="166">
        <f>VLOOKUP($D574,'R_E_P allocation'!$A$3:$T$984,'R_E_P allocation'!J$984,0)</f>
        <v>14084685.010225613</v>
      </c>
      <c r="N574" s="166">
        <f>VLOOKUP($D574,'R_E_P allocation'!$A$3:$T$984,'R_E_P allocation'!K$984,0)</f>
        <v>16425159.032533806</v>
      </c>
      <c r="O574" s="166">
        <f>VLOOKUP($D574,'R_E_P allocation'!$A$3:$T$984,'R_E_P allocation'!L$984,0)</f>
        <v>14466483.007160803</v>
      </c>
      <c r="P574" s="166">
        <f>VLOOKUP($D574,'R_E_P allocation'!$A$3:$T$984,'R_E_P allocation'!M$984,0)</f>
        <v>15726939.408001641</v>
      </c>
      <c r="Q574" s="166">
        <f>VLOOKUP($D574,'R_E_P allocation'!$A$3:$T$984,'R_E_P allocation'!N$984,0)</f>
        <v>12808538.280743605</v>
      </c>
      <c r="R574" s="166">
        <f>VLOOKUP($D574,'R_E_P allocation'!$A$3:$T$984,'R_E_P allocation'!O$984,0)</f>
        <v>11731135.714049777</v>
      </c>
      <c r="S574" s="166">
        <f>VLOOKUP($D574,'R_E_P allocation'!$A$3:$T$984,'R_E_P allocation'!P$984,0)</f>
        <v>180438.77937348073</v>
      </c>
      <c r="T574" s="166">
        <f>VLOOKUP($D574,'R_E_P allocation'!$A$3:$T$984,'R_E_P allocation'!Q$984,0)</f>
        <v>290271.07986168639</v>
      </c>
      <c r="U574" s="166">
        <f>VLOOKUP($D574,'R_E_P allocation'!$A$3:$T$984,'R_E_P allocation'!R$984,0)</f>
        <v>358262.50397343276</v>
      </c>
      <c r="V574" s="166">
        <f>VLOOKUP($D574,'R_E_P allocation'!$A$3:$T$984,'R_E_P allocation'!S$984,0)</f>
        <v>-36610.766829401888</v>
      </c>
      <c r="W574" s="166">
        <f>VLOOKUP($D574,'R_E_P allocation'!$A$3:$T$984,'R_E_P allocation'!T$984,0)</f>
        <v>279810.8607675716</v>
      </c>
      <c r="X574" s="163">
        <v>110682</v>
      </c>
      <c r="Y574" s="162" t="s">
        <v>142</v>
      </c>
      <c r="Z574" s="162" t="s">
        <v>143</v>
      </c>
      <c r="AA574" s="162" t="s">
        <v>797</v>
      </c>
    </row>
    <row r="575" spans="1:27" ht="16.5" thickTop="1" thickBot="1">
      <c r="A575" s="161">
        <v>574</v>
      </c>
      <c r="B575" s="162" t="s">
        <v>7</v>
      </c>
      <c r="C575" s="163">
        <v>11</v>
      </c>
      <c r="D575" s="162" t="s">
        <v>799</v>
      </c>
      <c r="E575" s="162" t="str">
        <f>VLOOKUP(Table12[[#This Row],[BRANCH NAME]],'Branch Address-2'!$B$2:$D$981,2,0)</f>
        <v>Mirzapur, Sherpur, Bogra 5840</v>
      </c>
      <c r="F575" s="162" t="str">
        <f>VLOOKUP(Table12[[#This Row],[BRANCH NAME]],'Branch Address-2'!$B$2:$D$981,3,0)</f>
        <v>25.01669549999035, 90.01474806482467</v>
      </c>
      <c r="G575" s="164">
        <f>VLOOKUP(FINAL_DATASET!$D575,'R_E_P allocation'!$A$3:$D$983,4,0)</f>
        <v>114178.68</v>
      </c>
      <c r="H575" s="165">
        <f>VLOOKUP(FINAL_DATASET!$D575,'R_E_P allocation'!$A$3:$E$983,5,0)</f>
        <v>3.1330213600439961E-3</v>
      </c>
      <c r="I575" s="166">
        <f>VLOOKUP(FINAL_DATASET!$D575,'R_E_P allocation'!$A$3:$F$983,6,0)</f>
        <v>64929757.69293464</v>
      </c>
      <c r="J575" s="166">
        <f>VLOOKUP(FINAL_DATASET!$D575,'R_E_P allocation'!$A$3:$G$983,7,0)</f>
        <v>54681964.520287879</v>
      </c>
      <c r="K575" s="166">
        <f>VLOOKUP(FINAL_DATASET!$D575,'R_E_P allocation'!$A$3:$T$984,8,0)</f>
        <v>54097304.370976821</v>
      </c>
      <c r="L575" s="166">
        <f>VLOOKUP(FINAL_DATASET!$D575,'R_E_P allocation'!$A$3:$T$984,9,0)</f>
        <v>45148755.974576868</v>
      </c>
      <c r="M575" s="166">
        <f>VLOOKUP($D575,'R_E_P allocation'!$A$3:$T$984,'R_E_P allocation'!J$984,0)</f>
        <v>43735827.280408449</v>
      </c>
      <c r="N575" s="166">
        <f>VLOOKUP($D575,'R_E_P allocation'!$A$3:$T$984,'R_E_P allocation'!K$984,0)</f>
        <v>51003477.747539088</v>
      </c>
      <c r="O575" s="166">
        <f>VLOOKUP($D575,'R_E_P allocation'!$A$3:$T$984,'R_E_P allocation'!L$984,0)</f>
        <v>44921388.138733678</v>
      </c>
      <c r="P575" s="166">
        <f>VLOOKUP($D575,'R_E_P allocation'!$A$3:$T$984,'R_E_P allocation'!M$984,0)</f>
        <v>48835363.027177215</v>
      </c>
      <c r="Q575" s="166">
        <f>VLOOKUP($D575,'R_E_P allocation'!$A$3:$T$984,'R_E_P allocation'!N$984,0)</f>
        <v>39773130.712855667</v>
      </c>
      <c r="R575" s="166">
        <f>VLOOKUP($D575,'R_E_P allocation'!$A$3:$T$984,'R_E_P allocation'!O$984,0)</f>
        <v>36427575.414020114</v>
      </c>
      <c r="S575" s="166">
        <f>VLOOKUP($D575,'R_E_P allocation'!$A$3:$T$984,'R_E_P allocation'!P$984,0)</f>
        <v>560299.30975643953</v>
      </c>
      <c r="T575" s="166">
        <f>VLOOKUP($D575,'R_E_P allocation'!$A$3:$T$984,'R_E_P allocation'!Q$984,0)</f>
        <v>901351.06352122873</v>
      </c>
      <c r="U575" s="166">
        <f>VLOOKUP($D575,'R_E_P allocation'!$A$3:$T$984,'R_E_P allocation'!R$984,0)</f>
        <v>1112478.3396613365</v>
      </c>
      <c r="V575" s="166">
        <f>VLOOKUP($D575,'R_E_P allocation'!$A$3:$T$984,'R_E_P allocation'!S$984,0)</f>
        <v>-113683.91792159643</v>
      </c>
      <c r="W575" s="166">
        <f>VLOOKUP($D575,'R_E_P allocation'!$A$3:$T$984,'R_E_P allocation'!T$984,0)</f>
        <v>868869.9441150584</v>
      </c>
      <c r="X575" s="163">
        <v>110683</v>
      </c>
      <c r="Y575" s="162" t="s">
        <v>142</v>
      </c>
      <c r="Z575" s="162" t="s">
        <v>143</v>
      </c>
      <c r="AA575" s="162" t="s">
        <v>667</v>
      </c>
    </row>
    <row r="576" spans="1:27" ht="16.5" thickTop="1" thickBot="1">
      <c r="A576" s="161">
        <v>575</v>
      </c>
      <c r="B576" s="162" t="s">
        <v>7</v>
      </c>
      <c r="C576" s="163">
        <v>11</v>
      </c>
      <c r="D576" s="162" t="s">
        <v>800</v>
      </c>
      <c r="E576" s="162" t="str">
        <f>VLOOKUP(Table12[[#This Row],[BRANCH NAME]],'Branch Address-2'!$B$2:$D$981,2,0)</f>
        <v>Nagarpur, Tangail 1936</v>
      </c>
      <c r="F576" s="162" t="str">
        <f>VLOOKUP(Table12[[#This Row],[BRANCH NAME]],'Branch Address-2'!$B$2:$D$981,3,0)</f>
        <v>25.015122874473658, 90.01688222923892</v>
      </c>
      <c r="G576" s="164">
        <f>VLOOKUP(FINAL_DATASET!$D576,'R_E_P allocation'!$A$3:$D$983,4,0)</f>
        <v>9463.2999999999993</v>
      </c>
      <c r="H576" s="165">
        <f>VLOOKUP(FINAL_DATASET!$D576,'R_E_P allocation'!$A$3:$E$983,5,0)</f>
        <v>2.5966950254201876E-4</v>
      </c>
      <c r="I576" s="166">
        <f>VLOOKUP(FINAL_DATASET!$D576,'R_E_P allocation'!$A$3:$F$983,6,0)</f>
        <v>5381475.5607224433</v>
      </c>
      <c r="J576" s="166">
        <f>VLOOKUP(FINAL_DATASET!$D576,'R_E_P allocation'!$A$3:$G$983,7,0)</f>
        <v>4532123.1147955144</v>
      </c>
      <c r="K576" s="166">
        <f>VLOOKUP(FINAL_DATASET!$D576,'R_E_P allocation'!$A$3:$T$984,8,0)</f>
        <v>4483665.605994612</v>
      </c>
      <c r="L576" s="166">
        <f>VLOOKUP(FINAL_DATASET!$D576,'R_E_P allocation'!$A$3:$T$984,9,0)</f>
        <v>3741996.5129585774</v>
      </c>
      <c r="M576" s="166">
        <f>VLOOKUP($D576,'R_E_P allocation'!$A$3:$T$984,'R_E_P allocation'!J$984,0)</f>
        <v>3624890.8666897295</v>
      </c>
      <c r="N576" s="166">
        <f>VLOOKUP($D576,'R_E_P allocation'!$A$3:$T$984,'R_E_P allocation'!K$984,0)</f>
        <v>4227244.6219231701</v>
      </c>
      <c r="O576" s="166">
        <f>VLOOKUP($D576,'R_E_P allocation'!$A$3:$T$984,'R_E_P allocation'!L$984,0)</f>
        <v>3723151.9262026707</v>
      </c>
      <c r="P576" s="166">
        <f>VLOOKUP($D576,'R_E_P allocation'!$A$3:$T$984,'R_E_P allocation'!M$984,0)</f>
        <v>4047548.0267864903</v>
      </c>
      <c r="Q576" s="166">
        <f>VLOOKUP($D576,'R_E_P allocation'!$A$3:$T$984,'R_E_P allocation'!N$984,0)</f>
        <v>3296456.6403725022</v>
      </c>
      <c r="R576" s="166">
        <f>VLOOKUP($D576,'R_E_P allocation'!$A$3:$T$984,'R_E_P allocation'!O$984,0)</f>
        <v>3019172.0066784495</v>
      </c>
      <c r="S576" s="166">
        <f>VLOOKUP($D576,'R_E_P allocation'!$A$3:$T$984,'R_E_P allocation'!P$984,0)</f>
        <v>46438.445934198171</v>
      </c>
      <c r="T576" s="166">
        <f>VLOOKUP($D576,'R_E_P allocation'!$A$3:$T$984,'R_E_P allocation'!Q$984,0)</f>
        <v>74705.326068057926</v>
      </c>
      <c r="U576" s="166">
        <f>VLOOKUP($D576,'R_E_P allocation'!$A$3:$T$984,'R_E_P allocation'!R$984,0)</f>
        <v>92203.87091282825</v>
      </c>
      <c r="V576" s="166">
        <f>VLOOKUP($D576,'R_E_P allocation'!$A$3:$T$984,'R_E_P allocation'!S$984,0)</f>
        <v>-9422.2933779532523</v>
      </c>
      <c r="W576" s="166">
        <f>VLOOKUP($D576,'R_E_P allocation'!$A$3:$T$984,'R_E_P allocation'!T$984,0)</f>
        <v>72013.242245785572</v>
      </c>
      <c r="X576" s="163">
        <v>110684</v>
      </c>
      <c r="Y576" s="162" t="s">
        <v>142</v>
      </c>
      <c r="Z576" s="162" t="s">
        <v>143</v>
      </c>
      <c r="AA576" s="162" t="s">
        <v>801</v>
      </c>
    </row>
    <row r="577" spans="1:27" ht="16.5" thickTop="1" thickBot="1">
      <c r="A577" s="161">
        <v>576</v>
      </c>
      <c r="B577" s="162" t="s">
        <v>7</v>
      </c>
      <c r="C577" s="163">
        <v>11</v>
      </c>
      <c r="D577" s="162" t="s">
        <v>349</v>
      </c>
      <c r="E577" s="162" t="str">
        <f>VLOOKUP(Table12[[#This Row],[BRANCH NAME]],'Branch Address-2'!$B$2:$D$981,2,0)</f>
        <v>Gopalpur, Lalpur, Natore 6420</v>
      </c>
      <c r="F577" s="162" t="str">
        <f>VLOOKUP(Table12[[#This Row],[BRANCH NAME]],'Branch Address-2'!$B$2:$D$981,3,0)</f>
        <v>24.23684393431466, 89.00759447787578</v>
      </c>
      <c r="G577" s="164">
        <f>VLOOKUP(FINAL_DATASET!$D577,'R_E_P allocation'!$A$3:$D$983,4,0)</f>
        <v>203243.96</v>
      </c>
      <c r="H577" s="165">
        <f>VLOOKUP(FINAL_DATASET!$D577,'R_E_P allocation'!$A$3:$E$983,5,0)</f>
        <v>7.1573438688246303E-3</v>
      </c>
      <c r="I577" s="166">
        <f>VLOOKUP(FINAL_DATASET!$D577,'R_E_P allocation'!$A$3:$F$983,6,0)</f>
        <v>113292281.48544508</v>
      </c>
      <c r="J577" s="166">
        <f>VLOOKUP(FINAL_DATASET!$D577,'R_E_P allocation'!$A$3:$G$983,7,0)</f>
        <v>95411483.682214499</v>
      </c>
      <c r="K577" s="166">
        <f>VLOOKUP(FINAL_DATASET!$D577,'R_E_P allocation'!$A$3:$T$984,8,0)</f>
        <v>94391343.078543663</v>
      </c>
      <c r="L577" s="166">
        <f>VLOOKUP(FINAL_DATASET!$D577,'R_E_P allocation'!$A$3:$T$984,9,0)</f>
        <v>78777524.394581631</v>
      </c>
      <c r="M577" s="166">
        <f>VLOOKUP($D577,'R_E_P allocation'!$A$3:$T$984,'R_E_P allocation'!J$984,0)</f>
        <v>76312184.602377087</v>
      </c>
      <c r="N577" s="166">
        <f>VLOOKUP($D577,'R_E_P allocation'!$A$3:$T$984,'R_E_P allocation'!K$984,0)</f>
        <v>88993099.050785452</v>
      </c>
      <c r="O577" s="166">
        <f>VLOOKUP($D577,'R_E_P allocation'!$A$3:$T$984,'R_E_P allocation'!L$984,0)</f>
        <v>78380803.048709631</v>
      </c>
      <c r="P577" s="166">
        <f>VLOOKUP($D577,'R_E_P allocation'!$A$3:$T$984,'R_E_P allocation'!M$984,0)</f>
        <v>85210077.645506084</v>
      </c>
      <c r="Q577" s="166">
        <f>VLOOKUP($D577,'R_E_P allocation'!$A$3:$T$984,'R_E_P allocation'!N$984,0)</f>
        <v>69397898.288608059</v>
      </c>
      <c r="R577" s="166">
        <f>VLOOKUP($D577,'R_E_P allocation'!$A$3:$T$984,'R_E_P allocation'!O$984,0)</f>
        <v>63560427.056491576</v>
      </c>
      <c r="S577" s="166">
        <f>VLOOKUP($D577,'R_E_P allocation'!$A$3:$T$984,'R_E_P allocation'!P$984,0)</f>
        <v>977634.745184556</v>
      </c>
      <c r="T577" s="166">
        <f>VLOOKUP($D577,'R_E_P allocation'!$A$3:$T$984,'R_E_P allocation'!Q$984,0)</f>
        <v>1572716.7639925468</v>
      </c>
      <c r="U577" s="166">
        <f>VLOOKUP($D577,'R_E_P allocation'!$A$3:$T$984,'R_E_P allocation'!R$984,0)</f>
        <v>1941100.8708736838</v>
      </c>
      <c r="V577" s="166">
        <f>VLOOKUP($D577,'R_E_P allocation'!$A$3:$T$984,'R_E_P allocation'!S$984,0)</f>
        <v>-198360.67293599687</v>
      </c>
      <c r="W577" s="166">
        <f>VLOOKUP($D577,'R_E_P allocation'!$A$3:$T$984,'R_E_P allocation'!T$984,0)</f>
        <v>1516042.2860108332</v>
      </c>
      <c r="X577" s="163">
        <v>110685</v>
      </c>
      <c r="Y577" s="162" t="s">
        <v>142</v>
      </c>
      <c r="Z577" s="162" t="s">
        <v>143</v>
      </c>
      <c r="AA577" s="162" t="s">
        <v>349</v>
      </c>
    </row>
    <row r="578" spans="1:27" ht="16.5" thickTop="1" thickBot="1">
      <c r="A578" s="161">
        <v>577</v>
      </c>
      <c r="B578" s="162" t="s">
        <v>7</v>
      </c>
      <c r="C578" s="163">
        <v>11</v>
      </c>
      <c r="D578" s="162" t="s">
        <v>802</v>
      </c>
      <c r="E578" s="162" t="str">
        <f>VLOOKUP(Table12[[#This Row],[BRANCH NAME]],'Branch Address-2'!$B$2:$D$981,2,0)</f>
        <v>Gopalpur, Lalpur, Natore 6420</v>
      </c>
      <c r="F578" s="162" t="str">
        <f>VLOOKUP(Table12[[#This Row],[BRANCH NAME]],'Branch Address-2'!$B$2:$D$981,3,0)</f>
        <v>24.568133543831387, 89.85612488526179</v>
      </c>
      <c r="G578" s="164">
        <f>VLOOKUP(FINAL_DATASET!$D578,'R_E_P allocation'!$A$3:$D$983,4,0)</f>
        <v>138782.04999999999</v>
      </c>
      <c r="H578" s="165">
        <f>VLOOKUP(FINAL_DATASET!$D578,'R_E_P allocation'!$A$3:$E$983,5,0)</f>
        <v>3.8081288646943006E-3</v>
      </c>
      <c r="I578" s="166">
        <f>VLOOKUP(FINAL_DATASET!$D578,'R_E_P allocation'!$A$3:$F$983,6,0)</f>
        <v>78920906.062574372</v>
      </c>
      <c r="J578" s="166">
        <f>VLOOKUP(FINAL_DATASET!$D578,'R_E_P allocation'!$A$3:$G$983,7,0)</f>
        <v>66464905.130737349</v>
      </c>
      <c r="K578" s="166">
        <f>VLOOKUP(FINAL_DATASET!$D578,'R_E_P allocation'!$A$3:$T$984,8,0)</f>
        <v>65754261.654436037</v>
      </c>
      <c r="L578" s="166">
        <f>VLOOKUP(FINAL_DATASET!$D578,'R_E_P allocation'!$A$3:$T$984,9,0)</f>
        <v>54877468.447713047</v>
      </c>
      <c r="M578" s="166">
        <f>VLOOKUP($D578,'R_E_P allocation'!$A$3:$T$984,'R_E_P allocation'!J$984,0)</f>
        <v>53160080.046651527</v>
      </c>
      <c r="N578" s="166">
        <f>VLOOKUP($D578,'R_E_P allocation'!$A$3:$T$984,'R_E_P allocation'!K$984,0)</f>
        <v>61993773.259008221</v>
      </c>
      <c r="O578" s="166">
        <f>VLOOKUP($D578,'R_E_P allocation'!$A$3:$T$984,'R_E_P allocation'!L$984,0)</f>
        <v>54601107.095818095</v>
      </c>
      <c r="P578" s="166">
        <f>VLOOKUP($D578,'R_E_P allocation'!$A$3:$T$984,'R_E_P allocation'!M$984,0)</f>
        <v>59358470.367724158</v>
      </c>
      <c r="Q578" s="166">
        <f>VLOOKUP($D578,'R_E_P allocation'!$A$3:$T$984,'R_E_P allocation'!N$984,0)</f>
        <v>48343496.485053696</v>
      </c>
      <c r="R578" s="166">
        <f>VLOOKUP($D578,'R_E_P allocation'!$A$3:$T$984,'R_E_P allocation'!O$984,0)</f>
        <v>44277036.592885025</v>
      </c>
      <c r="S578" s="166">
        <f>VLOOKUP($D578,'R_E_P allocation'!$A$3:$T$984,'R_E_P allocation'!P$984,0)</f>
        <v>681033.33145543176</v>
      </c>
      <c r="T578" s="166">
        <f>VLOOKUP($D578,'R_E_P allocation'!$A$3:$T$984,'R_E_P allocation'!Q$984,0)</f>
        <v>1095575.3592978683</v>
      </c>
      <c r="U578" s="166">
        <f>VLOOKUP($D578,'R_E_P allocation'!$A$3:$T$984,'R_E_P allocation'!R$984,0)</f>
        <v>1352196.6146289008</v>
      </c>
      <c r="V578" s="166">
        <f>VLOOKUP($D578,'R_E_P allocation'!$A$3:$T$984,'R_E_P allocation'!S$984,0)</f>
        <v>-138180.67594747889</v>
      </c>
      <c r="W578" s="166">
        <f>VLOOKUP($D578,'R_E_P allocation'!$A$3:$T$984,'R_E_P allocation'!T$984,0)</f>
        <v>1056095.1661700173</v>
      </c>
      <c r="X578" s="163">
        <v>110686</v>
      </c>
      <c r="Y578" s="162" t="s">
        <v>142</v>
      </c>
      <c r="Z578" s="162" t="s">
        <v>143</v>
      </c>
      <c r="AA578" s="162" t="s">
        <v>349</v>
      </c>
    </row>
    <row r="579" spans="1:27" ht="16.5" thickTop="1" thickBot="1">
      <c r="A579" s="161">
        <v>578</v>
      </c>
      <c r="B579" s="162" t="s">
        <v>7</v>
      </c>
      <c r="C579" s="163">
        <v>11</v>
      </c>
      <c r="D579" s="162" t="s">
        <v>803</v>
      </c>
      <c r="E579" s="162" t="str">
        <f>VLOOKUP(Table12[[#This Row],[BRANCH NAME]],'Branch Address-2'!$B$2:$D$981,2,0)</f>
        <v>Mirzapur, Sherpur, Bogra 5840</v>
      </c>
      <c r="F579" s="162" t="str">
        <f>VLOOKUP(Table12[[#This Row],[BRANCH NAME]],'Branch Address-2'!$B$2:$D$981,3,0)</f>
        <v>24.63989138866169, 89.43415775615384</v>
      </c>
      <c r="G579" s="164">
        <f>VLOOKUP(FINAL_DATASET!$D579,'R_E_P allocation'!$A$3:$D$983,4,0)</f>
        <v>61167.15</v>
      </c>
      <c r="H579" s="165">
        <f>VLOOKUP(FINAL_DATASET!$D579,'R_E_P allocation'!$A$3:$E$983,5,0)</f>
        <v>1.6784043000235695E-3</v>
      </c>
      <c r="I579" s="166">
        <f>VLOOKUP(FINAL_DATASET!$D579,'R_E_P allocation'!$A$3:$F$983,6,0)</f>
        <v>34783798.764072135</v>
      </c>
      <c r="J579" s="166">
        <f>VLOOKUP(FINAL_DATASET!$D579,'R_E_P allocation'!$A$3:$G$983,7,0)</f>
        <v>29293909.564439937</v>
      </c>
      <c r="K579" s="166">
        <f>VLOOKUP(FINAL_DATASET!$D579,'R_E_P allocation'!$A$3:$T$984,8,0)</f>
        <v>28980698.770166155</v>
      </c>
      <c r="L579" s="166">
        <f>VLOOKUP(FINAL_DATASET!$D579,'R_E_P allocation'!$A$3:$T$984,9,0)</f>
        <v>24186833.557809036</v>
      </c>
      <c r="M579" s="166">
        <f>VLOOKUP($D579,'R_E_P allocation'!$A$3:$T$984,'R_E_P allocation'!J$984,0)</f>
        <v>23429907.471647386</v>
      </c>
      <c r="N579" s="166">
        <f>VLOOKUP($D579,'R_E_P allocation'!$A$3:$T$984,'R_E_P allocation'!K$984,0)</f>
        <v>27323291.65046737</v>
      </c>
      <c r="O579" s="166">
        <f>VLOOKUP($D579,'R_E_P allocation'!$A$3:$T$984,'R_E_P allocation'!L$984,0)</f>
        <v>24065029.3600359</v>
      </c>
      <c r="P579" s="166">
        <f>VLOOKUP($D579,'R_E_P allocation'!$A$3:$T$984,'R_E_P allocation'!M$984,0)</f>
        <v>26161801.621702079</v>
      </c>
      <c r="Q579" s="166">
        <f>VLOOKUP($D579,'R_E_P allocation'!$A$3:$T$984,'R_E_P allocation'!N$984,0)</f>
        <v>21307034.310458396</v>
      </c>
      <c r="R579" s="166">
        <f>VLOOKUP($D579,'R_E_P allocation'!$A$3:$T$984,'R_E_P allocation'!O$984,0)</f>
        <v>19514772.543225061</v>
      </c>
      <c r="S579" s="166">
        <f>VLOOKUP($D579,'R_E_P allocation'!$A$3:$T$984,'R_E_P allocation'!P$984,0)</f>
        <v>300160.34451237833</v>
      </c>
      <c r="T579" s="166">
        <f>VLOOKUP($D579,'R_E_P allocation'!$A$3:$T$984,'R_E_P allocation'!Q$984,0)</f>
        <v>482866.64117208688</v>
      </c>
      <c r="U579" s="166">
        <f>VLOOKUP($D579,'R_E_P allocation'!$A$3:$T$984,'R_E_P allocation'!R$984,0)</f>
        <v>595970.5391042874</v>
      </c>
      <c r="V579" s="166">
        <f>VLOOKUP($D579,'R_E_P allocation'!$A$3:$T$984,'R_E_P allocation'!S$984,0)</f>
        <v>-60902.098886569518</v>
      </c>
      <c r="W579" s="166">
        <f>VLOOKUP($D579,'R_E_P allocation'!$A$3:$T$984,'R_E_P allocation'!T$984,0)</f>
        <v>465466.04149020993</v>
      </c>
      <c r="X579" s="163">
        <v>110687</v>
      </c>
      <c r="Y579" s="162" t="s">
        <v>142</v>
      </c>
      <c r="Z579" s="162" t="s">
        <v>143</v>
      </c>
      <c r="AA579" s="162" t="s">
        <v>667</v>
      </c>
    </row>
    <row r="580" spans="1:27" ht="16.5" thickTop="1" thickBot="1">
      <c r="A580" s="161">
        <v>579</v>
      </c>
      <c r="B580" s="162" t="s">
        <v>7</v>
      </c>
      <c r="C580" s="163">
        <v>11</v>
      </c>
      <c r="D580" s="162" t="s">
        <v>804</v>
      </c>
      <c r="E580" s="162" t="str">
        <f>VLOOKUP(Table12[[#This Row],[BRANCH NAME]],'Branch Address-2'!$B$2:$D$981,2,0)</f>
        <v>Bashail Bus Stand, Tangail 1920</v>
      </c>
      <c r="F580" s="162" t="str">
        <f>VLOOKUP(Table12[[#This Row],[BRANCH NAME]],'Branch Address-2'!$B$2:$D$981,3,0)</f>
        <v>24.233269215130488, 90.05137633481961</v>
      </c>
      <c r="G580" s="164">
        <f>VLOOKUP(FINAL_DATASET!$D580,'R_E_P allocation'!$A$3:$D$983,4,0)</f>
        <v>38368.800000000003</v>
      </c>
      <c r="H580" s="165">
        <f>VLOOKUP(FINAL_DATASET!$D580,'R_E_P allocation'!$A$3:$E$983,5,0)</f>
        <v>1.0528258862272368E-3</v>
      </c>
      <c r="I580" s="166">
        <f>VLOOKUP(FINAL_DATASET!$D580,'R_E_P allocation'!$A$3:$F$983,6,0)</f>
        <v>21819107.446054474</v>
      </c>
      <c r="J580" s="166">
        <f>VLOOKUP(FINAL_DATASET!$D580,'R_E_P allocation'!$A$3:$G$983,7,0)</f>
        <v>18375421.40341806</v>
      </c>
      <c r="K580" s="166">
        <f>VLOOKUP(FINAL_DATASET!$D580,'R_E_P allocation'!$A$3:$T$984,8,0)</f>
        <v>18178951.201302513</v>
      </c>
      <c r="L580" s="166">
        <f>VLOOKUP(FINAL_DATASET!$D580,'R_E_P allocation'!$A$3:$T$984,9,0)</f>
        <v>15171865.607811764</v>
      </c>
      <c r="M580" s="166">
        <f>VLOOKUP($D580,'R_E_P allocation'!$A$3:$T$984,'R_E_P allocation'!J$984,0)</f>
        <v>14697062.619365856</v>
      </c>
      <c r="N580" s="166">
        <f>VLOOKUP($D580,'R_E_P allocation'!$A$3:$T$984,'R_E_P allocation'!K$984,0)</f>
        <v>17139296.381774407</v>
      </c>
      <c r="O580" s="166">
        <f>VLOOKUP($D580,'R_E_P allocation'!$A$3:$T$984,'R_E_P allocation'!L$984,0)</f>
        <v>15095460.529211273</v>
      </c>
      <c r="P580" s="166">
        <f>VLOOKUP($D580,'R_E_P allocation'!$A$3:$T$984,'R_E_P allocation'!M$984,0)</f>
        <v>16410719.382262582</v>
      </c>
      <c r="Q580" s="166">
        <f>VLOOKUP($D580,'R_E_P allocation'!$A$3:$T$984,'R_E_P allocation'!N$984,0)</f>
        <v>13365431.249471588</v>
      </c>
      <c r="R580" s="166">
        <f>VLOOKUP($D580,'R_E_P allocation'!$A$3:$T$984,'R_E_P allocation'!O$984,0)</f>
        <v>12241185.092921507</v>
      </c>
      <c r="S580" s="166">
        <f>VLOOKUP($D580,'R_E_P allocation'!$A$3:$T$984,'R_E_P allocation'!P$984,0)</f>
        <v>188283.94369406687</v>
      </c>
      <c r="T580" s="166">
        <f>VLOOKUP($D580,'R_E_P allocation'!$A$3:$T$984,'R_E_P allocation'!Q$984,0)</f>
        <v>302891.56159480318</v>
      </c>
      <c r="U580" s="166">
        <f>VLOOKUP($D580,'R_E_P allocation'!$A$3:$T$984,'R_E_P allocation'!R$984,0)</f>
        <v>373839.1345809733</v>
      </c>
      <c r="V580" s="166">
        <f>VLOOKUP($D580,'R_E_P allocation'!$A$3:$T$984,'R_E_P allocation'!S$984,0)</f>
        <v>-38202.539300245451</v>
      </c>
      <c r="W580" s="166">
        <f>VLOOKUP($D580,'R_E_P allocation'!$A$3:$T$984,'R_E_P allocation'!T$984,0)</f>
        <v>291976.55036616168</v>
      </c>
      <c r="X580" s="163">
        <v>110688</v>
      </c>
      <c r="Y580" s="162" t="s">
        <v>142</v>
      </c>
      <c r="Z580" s="162" t="s">
        <v>143</v>
      </c>
      <c r="AA580" s="162" t="s">
        <v>797</v>
      </c>
    </row>
    <row r="581" spans="1:27" ht="16.5" thickTop="1" thickBot="1">
      <c r="A581" s="161">
        <v>580</v>
      </c>
      <c r="B581" s="162" t="s">
        <v>7</v>
      </c>
      <c r="C581" s="163">
        <v>11</v>
      </c>
      <c r="D581" s="162" t="s">
        <v>805</v>
      </c>
      <c r="E581" s="162" t="str">
        <f>VLOOKUP(Table12[[#This Row],[BRANCH NAME]],'Branch Address-2'!$B$2:$D$981,2,0)</f>
        <v>Karatia Bus Stand, Karatia, Tangail 1903</v>
      </c>
      <c r="F581" s="162" t="str">
        <f>VLOOKUP(Table12[[#This Row],[BRANCH NAME]],'Branch Address-2'!$B$2:$D$981,3,0)</f>
        <v>24.23023123447449, 89.97638433867749</v>
      </c>
      <c r="G581" s="164">
        <f>VLOOKUP(FINAL_DATASET!$D581,'R_E_P allocation'!$A$3:$D$983,4,0)</f>
        <v>104220.8</v>
      </c>
      <c r="H581" s="165">
        <f>VLOOKUP(FINAL_DATASET!$D581,'R_E_P allocation'!$A$3:$E$983,5,0)</f>
        <v>2.8597807625808367E-3</v>
      </c>
      <c r="I581" s="166">
        <f>VLOOKUP(FINAL_DATASET!$D581,'R_E_P allocation'!$A$3:$F$983,6,0)</f>
        <v>59267030.329688549</v>
      </c>
      <c r="J581" s="166">
        <f>VLOOKUP(FINAL_DATASET!$D581,'R_E_P allocation'!$A$3:$G$983,7,0)</f>
        <v>49912979.269650161</v>
      </c>
      <c r="K581" s="166">
        <f>VLOOKUP(FINAL_DATASET!$D581,'R_E_P allocation'!$A$3:$T$984,8,0)</f>
        <v>49379309.161628962</v>
      </c>
      <c r="L581" s="166">
        <f>VLOOKUP(FINAL_DATASET!$D581,'R_E_P allocation'!$A$3:$T$984,9,0)</f>
        <v>41211191.674971029</v>
      </c>
      <c r="M581" s="166">
        <f>VLOOKUP($D581,'R_E_P allocation'!$A$3:$T$984,'R_E_P allocation'!J$984,0)</f>
        <v>39921488.913919777</v>
      </c>
      <c r="N581" s="166">
        <f>VLOOKUP($D581,'R_E_P allocation'!$A$3:$T$984,'R_E_P allocation'!K$984,0)</f>
        <v>46555304.840016738</v>
      </c>
      <c r="O581" s="166">
        <f>VLOOKUP($D581,'R_E_P allocation'!$A$3:$T$984,'R_E_P allocation'!L$984,0)</f>
        <v>41003653.29962945</v>
      </c>
      <c r="P581" s="166">
        <f>VLOOKUP($D581,'R_E_P allocation'!$A$3:$T$984,'R_E_P allocation'!M$984,0)</f>
        <v>44576278.18943809</v>
      </c>
      <c r="Q581" s="166">
        <f>VLOOKUP($D581,'R_E_P allocation'!$A$3:$T$984,'R_E_P allocation'!N$984,0)</f>
        <v>36304391.515109375</v>
      </c>
      <c r="R581" s="166">
        <f>VLOOKUP($D581,'R_E_P allocation'!$A$3:$T$984,'R_E_P allocation'!O$984,0)</f>
        <v>33250612.563654684</v>
      </c>
      <c r="S581" s="166">
        <f>VLOOKUP($D581,'R_E_P allocation'!$A$3:$T$984,'R_E_P allocation'!P$984,0)</f>
        <v>511433.85352032393</v>
      </c>
      <c r="T581" s="166">
        <f>VLOOKUP($D581,'R_E_P allocation'!$A$3:$T$984,'R_E_P allocation'!Q$984,0)</f>
        <v>822741.41653269494</v>
      </c>
      <c r="U581" s="166">
        <f>VLOOKUP($D581,'R_E_P allocation'!$A$3:$T$984,'R_E_P allocation'!R$984,0)</f>
        <v>1015455.6222070199</v>
      </c>
      <c r="V581" s="166">
        <f>VLOOKUP($D581,'R_E_P allocation'!$A$3:$T$984,'R_E_P allocation'!S$984,0)</f>
        <v>-103769.18767079036</v>
      </c>
      <c r="W581" s="166">
        <f>VLOOKUP($D581,'R_E_P allocation'!$A$3:$T$984,'R_E_P allocation'!T$984,0)</f>
        <v>793093.07719818351</v>
      </c>
      <c r="X581" s="163">
        <v>110689</v>
      </c>
      <c r="Y581" s="162" t="s">
        <v>142</v>
      </c>
      <c r="Z581" s="162" t="s">
        <v>143</v>
      </c>
      <c r="AA581" s="162" t="s">
        <v>231</v>
      </c>
    </row>
    <row r="582" spans="1:27" ht="16.5" thickTop="1" thickBot="1">
      <c r="A582" s="161">
        <v>581</v>
      </c>
      <c r="B582" s="162" t="s">
        <v>7</v>
      </c>
      <c r="C582" s="163">
        <v>11</v>
      </c>
      <c r="D582" s="162" t="s">
        <v>806</v>
      </c>
      <c r="E582" s="162" t="str">
        <f>VLOOKUP(Table12[[#This Row],[BRANCH NAME]],'Branch Address-2'!$B$2:$D$981,2,0)</f>
        <v>Bashail Bus Stand, Tangail 1920</v>
      </c>
      <c r="F582" s="162" t="str">
        <f>VLOOKUP(Table12[[#This Row],[BRANCH NAME]],'Branch Address-2'!$B$2:$D$981,3,0)</f>
        <v>24.233738818982197, 90.0515479961993</v>
      </c>
      <c r="G582" s="164">
        <f>VLOOKUP(FINAL_DATASET!$D582,'R_E_P allocation'!$A$3:$D$983,4,0)</f>
        <v>44763.6</v>
      </c>
      <c r="H582" s="165">
        <f>VLOOKUP(FINAL_DATASET!$D582,'R_E_P allocation'!$A$3:$E$983,5,0)</f>
        <v>1.2282968672651096E-3</v>
      </c>
      <c r="I582" s="166">
        <f>VLOOKUP(FINAL_DATASET!$D582,'R_E_P allocation'!$A$3:$F$983,6,0)</f>
        <v>25455625.353730217</v>
      </c>
      <c r="J582" s="166">
        <f>VLOOKUP(FINAL_DATASET!$D582,'R_E_P allocation'!$A$3:$G$983,7,0)</f>
        <v>21437991.63732107</v>
      </c>
      <c r="K582" s="166">
        <f>VLOOKUP(FINAL_DATASET!$D582,'R_E_P allocation'!$A$3:$T$984,8,0)</f>
        <v>21208776.4015196</v>
      </c>
      <c r="L582" s="166">
        <f>VLOOKUP(FINAL_DATASET!$D582,'R_E_P allocation'!$A$3:$T$984,9,0)</f>
        <v>17700509.875780392</v>
      </c>
      <c r="M582" s="166">
        <f>VLOOKUP($D582,'R_E_P allocation'!$A$3:$T$984,'R_E_P allocation'!J$984,0)</f>
        <v>17146573.055926833</v>
      </c>
      <c r="N582" s="166">
        <f>VLOOKUP($D582,'R_E_P allocation'!$A$3:$T$984,'R_E_P allocation'!K$984,0)</f>
        <v>19995845.778736807</v>
      </c>
      <c r="O582" s="166">
        <f>VLOOKUP($D582,'R_E_P allocation'!$A$3:$T$984,'R_E_P allocation'!L$984,0)</f>
        <v>17611370.617413152</v>
      </c>
      <c r="P582" s="166">
        <f>VLOOKUP($D582,'R_E_P allocation'!$A$3:$T$984,'R_E_P allocation'!M$984,0)</f>
        <v>19145839.279306345</v>
      </c>
      <c r="Q582" s="166">
        <f>VLOOKUP($D582,'R_E_P allocation'!$A$3:$T$984,'R_E_P allocation'!N$984,0)</f>
        <v>15593003.124383518</v>
      </c>
      <c r="R582" s="166">
        <f>VLOOKUP($D582,'R_E_P allocation'!$A$3:$T$984,'R_E_P allocation'!O$984,0)</f>
        <v>14281382.608408423</v>
      </c>
      <c r="S582" s="166">
        <f>VLOOKUP($D582,'R_E_P allocation'!$A$3:$T$984,'R_E_P allocation'!P$984,0)</f>
        <v>219664.60097641134</v>
      </c>
      <c r="T582" s="166">
        <f>VLOOKUP($D582,'R_E_P allocation'!$A$3:$T$984,'R_E_P allocation'!Q$984,0)</f>
        <v>353373.48852727038</v>
      </c>
      <c r="U582" s="166">
        <f>VLOOKUP($D582,'R_E_P allocation'!$A$3:$T$984,'R_E_P allocation'!R$984,0)</f>
        <v>436145.65701113554</v>
      </c>
      <c r="V582" s="166">
        <f>VLOOKUP($D582,'R_E_P allocation'!$A$3:$T$984,'R_E_P allocation'!S$984,0)</f>
        <v>-44569.629183619691</v>
      </c>
      <c r="W582" s="166">
        <f>VLOOKUP($D582,'R_E_P allocation'!$A$3:$T$984,'R_E_P allocation'!T$984,0)</f>
        <v>340639.30876052193</v>
      </c>
      <c r="X582" s="163">
        <v>110690</v>
      </c>
      <c r="Y582" s="162" t="s">
        <v>142</v>
      </c>
      <c r="Z582" s="162" t="s">
        <v>143</v>
      </c>
      <c r="AA582" s="162" t="s">
        <v>797</v>
      </c>
    </row>
    <row r="583" spans="1:27" ht="16.5" thickTop="1" thickBot="1">
      <c r="A583" s="161">
        <v>582</v>
      </c>
      <c r="B583" s="162" t="s">
        <v>7</v>
      </c>
      <c r="C583" s="163">
        <v>11</v>
      </c>
      <c r="D583" s="162" t="s">
        <v>667</v>
      </c>
      <c r="E583" s="162" t="str">
        <f>VLOOKUP(Table12[[#This Row],[BRANCH NAME]],'Branch Address-2'!$B$2:$D$981,2,0)</f>
        <v>Pakundia, Kishoreganj 2326</v>
      </c>
      <c r="F583" s="162" t="str">
        <f>VLOOKUP(Table12[[#This Row],[BRANCH NAME]],'Branch Address-2'!$B$2:$D$981,3,0)</f>
        <v>24.32835336192971, 90.67990148139295</v>
      </c>
      <c r="G583" s="164">
        <f>VLOOKUP(FINAL_DATASET!$D583,'R_E_P allocation'!$A$3:$D$983,4,0)</f>
        <v>407781</v>
      </c>
      <c r="H583" s="165">
        <f>VLOOKUP(FINAL_DATASET!$D583,'R_E_P allocation'!$A$3:$E$983,5,0)</f>
        <v>1.1189362000157129E-2</v>
      </c>
      <c r="I583" s="166">
        <f>VLOOKUP(FINAL_DATASET!$D583,'R_E_P allocation'!$A$3:$F$983,6,0)</f>
        <v>231891991.76048088</v>
      </c>
      <c r="J583" s="166">
        <f>VLOOKUP(FINAL_DATASET!$D583,'R_E_P allocation'!$A$3:$G$983,7,0)</f>
        <v>195292730.42959955</v>
      </c>
      <c r="K583" s="166">
        <f>VLOOKUP(FINAL_DATASET!$D583,'R_E_P allocation'!$A$3:$T$984,8,0)</f>
        <v>193204658.46777436</v>
      </c>
      <c r="L583" s="166">
        <f>VLOOKUP(FINAL_DATASET!$D583,'R_E_P allocation'!$A$3:$T$984,9,0)</f>
        <v>161245557.05206025</v>
      </c>
      <c r="M583" s="166">
        <f>VLOOKUP($D583,'R_E_P allocation'!$A$3:$T$984,'R_E_P allocation'!J$984,0)</f>
        <v>156199383.1443159</v>
      </c>
      <c r="N583" s="166">
        <f>VLOOKUP($D583,'R_E_P allocation'!$A$3:$T$984,'R_E_P allocation'!K$984,0)</f>
        <v>182155277.66978246</v>
      </c>
      <c r="O583" s="166">
        <f>VLOOKUP($D583,'R_E_P allocation'!$A$3:$T$984,'R_E_P allocation'!L$984,0)</f>
        <v>160433529.06690598</v>
      </c>
      <c r="P583" s="166">
        <f>VLOOKUP($D583,'R_E_P allocation'!$A$3:$T$984,'R_E_P allocation'!M$984,0)</f>
        <v>174412010.81134719</v>
      </c>
      <c r="Q583" s="166">
        <f>VLOOKUP($D583,'R_E_P allocation'!$A$3:$T$984,'R_E_P allocation'!N$984,0)</f>
        <v>142046895.40305597</v>
      </c>
      <c r="R583" s="166">
        <f>VLOOKUP($D583,'R_E_P allocation'!$A$3:$T$984,'R_E_P allocation'!O$984,0)</f>
        <v>130098483.6215004</v>
      </c>
      <c r="S583" s="166">
        <f>VLOOKUP($D583,'R_E_P allocation'!$A$3:$T$984,'R_E_P allocation'!P$984,0)</f>
        <v>2001068.9634158555</v>
      </c>
      <c r="T583" s="166">
        <f>VLOOKUP($D583,'R_E_P allocation'!$A$3:$T$984,'R_E_P allocation'!Q$984,0)</f>
        <v>3219110.9411472455</v>
      </c>
      <c r="U583" s="166">
        <f>VLOOKUP($D583,'R_E_P allocation'!$A$3:$T$984,'R_E_P allocation'!R$984,0)</f>
        <v>3973136.9273619158</v>
      </c>
      <c r="V583" s="166">
        <f>VLOOKUP($D583,'R_E_P allocation'!$A$3:$T$984,'R_E_P allocation'!S$984,0)</f>
        <v>-406013.99257713009</v>
      </c>
      <c r="W583" s="166">
        <f>VLOOKUP($D583,'R_E_P allocation'!$A$3:$T$984,'R_E_P allocation'!T$984,0)</f>
        <v>3103106.9432680658</v>
      </c>
      <c r="X583" s="163">
        <v>110691</v>
      </c>
      <c r="Y583" s="162" t="s">
        <v>142</v>
      </c>
      <c r="Z583" s="162" t="s">
        <v>143</v>
      </c>
      <c r="AA583" s="162" t="s">
        <v>667</v>
      </c>
    </row>
    <row r="584" spans="1:27" ht="16.5" thickTop="1" thickBot="1">
      <c r="A584" s="161">
        <v>583</v>
      </c>
      <c r="B584" s="162" t="s">
        <v>7</v>
      </c>
      <c r="C584" s="163">
        <v>11</v>
      </c>
      <c r="D584" s="162" t="s">
        <v>807</v>
      </c>
      <c r="E584" s="162" t="str">
        <f>VLOOKUP(Table12[[#This Row],[BRANCH NAME]],'Branch Address-2'!$B$2:$D$981,2,0)</f>
        <v>Mirzapur, Sherpur, Bogra 5840</v>
      </c>
      <c r="F584" s="162" t="str">
        <f>VLOOKUP(Table12[[#This Row],[BRANCH NAME]],'Branch Address-2'!$B$2:$D$981,3,0)</f>
        <v>24.163766687532597, 90.0485372120793</v>
      </c>
      <c r="G584" s="164">
        <f>VLOOKUP(FINAL_DATASET!$D584,'R_E_P allocation'!$A$3:$D$983,4,0)</f>
        <v>93789.63</v>
      </c>
      <c r="H584" s="165">
        <f>VLOOKUP(FINAL_DATASET!$D584,'R_E_P allocation'!$A$3:$E$983,5,0)</f>
        <v>2.5735532600361399E-3</v>
      </c>
      <c r="I584" s="166">
        <f>VLOOKUP(FINAL_DATASET!$D584,'R_E_P allocation'!$A$3:$F$983,6,0)</f>
        <v>53335158.104910605</v>
      </c>
      <c r="J584" s="166">
        <f>VLOOKUP(FINAL_DATASET!$D584,'R_E_P allocation'!$A$3:$G$983,7,0)</f>
        <v>44917327.998807907</v>
      </c>
      <c r="K584" s="166">
        <f>VLOOKUP(FINAL_DATASET!$D584,'R_E_P allocation'!$A$3:$T$984,8,0)</f>
        <v>44437071.447588101</v>
      </c>
      <c r="L584" s="166">
        <f>VLOOKUP(FINAL_DATASET!$D584,'R_E_P allocation'!$A$3:$T$984,9,0)</f>
        <v>37086478.121973857</v>
      </c>
      <c r="M584" s="166">
        <f>VLOOKUP($D584,'R_E_P allocation'!$A$3:$T$984,'R_E_P allocation'!J$984,0)</f>
        <v>35925858.123192661</v>
      </c>
      <c r="N584" s="166">
        <f>VLOOKUP($D584,'R_E_P allocation'!$A$3:$T$984,'R_E_P allocation'!K$984,0)</f>
        <v>41895713.864049964</v>
      </c>
      <c r="O584" s="166">
        <f>VLOOKUP($D584,'R_E_P allocation'!$A$3:$T$984,'R_E_P allocation'!L$984,0)</f>
        <v>36899711.685388379</v>
      </c>
      <c r="P584" s="166">
        <f>VLOOKUP($D584,'R_E_P allocation'!$A$3:$T$984,'R_E_P allocation'!M$984,0)</f>
        <v>40114762.486609854</v>
      </c>
      <c r="Q584" s="166">
        <f>VLOOKUP($D584,'R_E_P allocation'!$A$3:$T$984,'R_E_P allocation'!N$984,0)</f>
        <v>32670785.942702871</v>
      </c>
      <c r="R584" s="166">
        <f>VLOOKUP($D584,'R_E_P allocation'!$A$3:$T$984,'R_E_P allocation'!O$984,0)</f>
        <v>29922651.232945096</v>
      </c>
      <c r="S584" s="166">
        <f>VLOOKUP($D584,'R_E_P allocation'!$A$3:$T$984,'R_E_P allocation'!P$984,0)</f>
        <v>460245.86158564681</v>
      </c>
      <c r="T584" s="166">
        <f>VLOOKUP($D584,'R_E_P allocation'!$A$3:$T$984,'R_E_P allocation'!Q$984,0)</f>
        <v>740395.51646386657</v>
      </c>
      <c r="U584" s="166">
        <f>VLOOKUP($D584,'R_E_P allocation'!$A$3:$T$984,'R_E_P allocation'!R$984,0)</f>
        <v>913821.49329324078</v>
      </c>
      <c r="V584" s="166">
        <f>VLOOKUP($D584,'R_E_P allocation'!$A$3:$T$984,'R_E_P allocation'!S$984,0)</f>
        <v>-93383.218292739926</v>
      </c>
      <c r="W584" s="166">
        <f>VLOOKUP($D584,'R_E_P allocation'!$A$3:$T$984,'R_E_P allocation'!T$984,0)</f>
        <v>713714.59695165523</v>
      </c>
      <c r="X584" s="163">
        <v>110692</v>
      </c>
      <c r="Y584" s="162" t="s">
        <v>142</v>
      </c>
      <c r="Z584" s="162" t="s">
        <v>143</v>
      </c>
      <c r="AA584" s="162" t="s">
        <v>667</v>
      </c>
    </row>
    <row r="585" spans="1:27" ht="16.5" thickTop="1" thickBot="1">
      <c r="A585" s="161">
        <v>584</v>
      </c>
      <c r="B585" s="162" t="s">
        <v>7</v>
      </c>
      <c r="C585" s="163">
        <v>11</v>
      </c>
      <c r="D585" s="162" t="s">
        <v>808</v>
      </c>
      <c r="E585" s="162" t="str">
        <f>VLOOKUP(Table12[[#This Row],[BRANCH NAME]],'Branch Address-2'!$B$2:$D$981,2,0)</f>
        <v>Old Bus Stand, Mymensingh Road, Tangail 1900</v>
      </c>
      <c r="F585" s="162" t="str">
        <f>VLOOKUP(Table12[[#This Row],[BRANCH NAME]],'Branch Address-2'!$B$2:$D$981,3,0)</f>
        <v>24.27249643838748, 89.91721092241555</v>
      </c>
      <c r="G585" s="164">
        <f>VLOOKUP(FINAL_DATASET!$D585,'R_E_P allocation'!$A$3:$D$983,4,0)</f>
        <v>119853.92</v>
      </c>
      <c r="H585" s="165">
        <f>VLOOKUP(FINAL_DATASET!$D585,'R_E_P allocation'!$A$3:$E$983,5,0)</f>
        <v>3.2887478769679621E-3</v>
      </c>
      <c r="I585" s="166">
        <f>VLOOKUP(FINAL_DATASET!$D585,'R_E_P allocation'!$A$3:$F$983,6,0)</f>
        <v>68157084.879141822</v>
      </c>
      <c r="J585" s="166">
        <f>VLOOKUP(FINAL_DATASET!$D585,'R_E_P allocation'!$A$3:$G$983,7,0)</f>
        <v>57399926.160097681</v>
      </c>
      <c r="K585" s="166">
        <f>VLOOKUP(FINAL_DATASET!$D585,'R_E_P allocation'!$A$3:$T$984,8,0)</f>
        <v>56786205.535873301</v>
      </c>
      <c r="L585" s="166">
        <f>VLOOKUP(FINAL_DATASET!$D585,'R_E_P allocation'!$A$3:$T$984,9,0)</f>
        <v>47392870.426216677</v>
      </c>
      <c r="M585" s="166">
        <f>VLOOKUP($D585,'R_E_P allocation'!$A$3:$T$984,'R_E_P allocation'!J$984,0)</f>
        <v>45909712.251007743</v>
      </c>
      <c r="N585" s="166">
        <f>VLOOKUP($D585,'R_E_P allocation'!$A$3:$T$984,'R_E_P allocation'!K$984,0)</f>
        <v>53538600.566019244</v>
      </c>
      <c r="O585" s="166">
        <f>VLOOKUP($D585,'R_E_P allocation'!$A$3:$T$984,'R_E_P allocation'!L$984,0)</f>
        <v>47154201.294573866</v>
      </c>
      <c r="P585" s="166">
        <f>VLOOKUP($D585,'R_E_P allocation'!$A$3:$T$984,'R_E_P allocation'!M$984,0)</f>
        <v>51262719.917853802</v>
      </c>
      <c r="Q585" s="166">
        <f>VLOOKUP($D585,'R_E_P allocation'!$A$3:$T$984,'R_E_P allocation'!N$984,0)</f>
        <v>41750050.242375776</v>
      </c>
      <c r="R585" s="166">
        <f>VLOOKUP($D585,'R_E_P allocation'!$A$3:$T$984,'R_E_P allocation'!O$984,0)</f>
        <v>38238204.448202886</v>
      </c>
      <c r="S585" s="166">
        <f>VLOOKUP($D585,'R_E_P allocation'!$A$3:$T$984,'R_E_P allocation'!P$984,0)</f>
        <v>588148.93154837249</v>
      </c>
      <c r="T585" s="166">
        <f>VLOOKUP($D585,'R_E_P allocation'!$A$3:$T$984,'R_E_P allocation'!Q$984,0)</f>
        <v>946152.62901259912</v>
      </c>
      <c r="U585" s="166">
        <f>VLOOKUP($D585,'R_E_P allocation'!$A$3:$T$984,'R_E_P allocation'!R$984,0)</f>
        <v>1167773.9655380729</v>
      </c>
      <c r="V585" s="166">
        <f>VLOOKUP($D585,'R_E_P allocation'!$A$3:$T$984,'R_E_P allocation'!S$984,0)</f>
        <v>-119334.56582140891</v>
      </c>
      <c r="W585" s="166">
        <f>VLOOKUP($D585,'R_E_P allocation'!$A$3:$T$984,'R_E_P allocation'!T$984,0)</f>
        <v>912057.03877791099</v>
      </c>
      <c r="X585" s="163">
        <v>110693</v>
      </c>
      <c r="Y585" s="162" t="s">
        <v>142</v>
      </c>
      <c r="Z585" s="162" t="s">
        <v>143</v>
      </c>
      <c r="AA585" s="162" t="s">
        <v>231</v>
      </c>
    </row>
    <row r="586" spans="1:27" ht="16.5" thickTop="1" thickBot="1">
      <c r="A586" s="161">
        <v>585</v>
      </c>
      <c r="B586" s="162" t="s">
        <v>7</v>
      </c>
      <c r="C586" s="163">
        <v>11</v>
      </c>
      <c r="D586" s="162" t="s">
        <v>801</v>
      </c>
      <c r="E586" s="162" t="str">
        <f>VLOOKUP(Table12[[#This Row],[BRANCH NAME]],'Branch Address-2'!$B$2:$D$981,2,0)</f>
        <v>Nagarpur, Tangail 1936</v>
      </c>
      <c r="F586" s="162" t="str">
        <f>VLOOKUP(Table12[[#This Row],[BRANCH NAME]],'Branch Address-2'!$B$2:$D$981,3,0)</f>
        <v>24.057812003591128, 89.87740656604228</v>
      </c>
      <c r="G586" s="164">
        <f>VLOOKUP(FINAL_DATASET!$D586,'R_E_P allocation'!$A$3:$D$983,4,0)</f>
        <v>27038</v>
      </c>
      <c r="H586" s="165">
        <f>VLOOKUP(FINAL_DATASET!$D586,'R_E_P allocation'!$A$3:$E$983,5,0)</f>
        <v>7.4191286440576795E-4</v>
      </c>
      <c r="I586" s="166">
        <f>VLOOKUP(FINAL_DATASET!$D586,'R_E_P allocation'!$A$3:$F$983,6,0)</f>
        <v>15375644.459206982</v>
      </c>
      <c r="J586" s="166">
        <f>VLOOKUP(FINAL_DATASET!$D586,'R_E_P allocation'!$A$3:$G$983,7,0)</f>
        <v>12948923.185130041</v>
      </c>
      <c r="K586" s="166">
        <f>VLOOKUP(FINAL_DATASET!$D586,'R_E_P allocation'!$A$3:$T$984,8,0)</f>
        <v>12810473.159984607</v>
      </c>
      <c r="L586" s="166">
        <f>VLOOKUP(FINAL_DATASET!$D586,'R_E_P allocation'!$A$3:$T$984,9,0)</f>
        <v>10691418.608453078</v>
      </c>
      <c r="M586" s="166">
        <f>VLOOKUP($D586,'R_E_P allocation'!$A$3:$T$984,'R_E_P allocation'!J$984,0)</f>
        <v>10356831.047684943</v>
      </c>
      <c r="N586" s="166">
        <f>VLOOKUP($D586,'R_E_P allocation'!$A$3:$T$984,'R_E_P allocation'!K$984,0)</f>
        <v>12077841.776923344</v>
      </c>
      <c r="O586" s="166">
        <f>VLOOKUP($D586,'R_E_P allocation'!$A$3:$T$984,'R_E_P allocation'!L$984,0)</f>
        <v>10637576.932007631</v>
      </c>
      <c r="P586" s="166">
        <f>VLOOKUP($D586,'R_E_P allocation'!$A$3:$T$984,'R_E_P allocation'!M$984,0)</f>
        <v>11564422.933675688</v>
      </c>
      <c r="Q586" s="166">
        <f>VLOOKUP($D586,'R_E_P allocation'!$A$3:$T$984,'R_E_P allocation'!N$984,0)</f>
        <v>9418447.5439214353</v>
      </c>
      <c r="R586" s="166">
        <f>VLOOKUP($D586,'R_E_P allocation'!$A$3:$T$984,'R_E_P allocation'!O$984,0)</f>
        <v>8626205.7333669979</v>
      </c>
      <c r="S586" s="166">
        <f>VLOOKUP($D586,'R_E_P allocation'!$A$3:$T$984,'R_E_P allocation'!P$984,0)</f>
        <v>132681.27409770907</v>
      </c>
      <c r="T586" s="166">
        <f>VLOOKUP($D586,'R_E_P allocation'!$A$3:$T$984,'R_E_P allocation'!Q$984,0)</f>
        <v>213443.78876587978</v>
      </c>
      <c r="U586" s="166">
        <f>VLOOKUP($D586,'R_E_P allocation'!$A$3:$T$984,'R_E_P allocation'!R$984,0)</f>
        <v>263439.63117950934</v>
      </c>
      <c r="V586" s="166">
        <f>VLOOKUP($D586,'R_E_P allocation'!$A$3:$T$984,'R_E_P allocation'!S$984,0)</f>
        <v>-26920.838222723578</v>
      </c>
      <c r="W586" s="166">
        <f>VLOOKUP($D586,'R_E_P allocation'!$A$3:$T$984,'R_E_P allocation'!T$984,0)</f>
        <v>205752.12070224452</v>
      </c>
      <c r="X586" s="163">
        <v>110694</v>
      </c>
      <c r="Y586" s="162" t="s">
        <v>142</v>
      </c>
      <c r="Z586" s="162" t="s">
        <v>143</v>
      </c>
      <c r="AA586" s="162" t="s">
        <v>801</v>
      </c>
    </row>
    <row r="587" spans="1:27" ht="16.5" thickTop="1" thickBot="1">
      <c r="A587" s="161">
        <v>586</v>
      </c>
      <c r="B587" s="162" t="s">
        <v>7</v>
      </c>
      <c r="C587" s="163">
        <v>11</v>
      </c>
      <c r="D587" s="162" t="s">
        <v>809</v>
      </c>
      <c r="E587" s="162" t="str">
        <f>VLOOKUP(Table12[[#This Row],[BRANCH NAME]],'Branch Address-2'!$B$2:$D$981,2,0)</f>
        <v>Nagarpur, Tangail 1936</v>
      </c>
      <c r="F587" s="162" t="str">
        <f>VLOOKUP(Table12[[#This Row],[BRANCH NAME]],'Branch Address-2'!$B$2:$D$981,3,0)</f>
        <v>24.053456605017153, 89.8129708852618</v>
      </c>
      <c r="G587" s="164">
        <f>VLOOKUP(FINAL_DATASET!$D587,'R_E_P allocation'!$A$3:$D$983,4,0)</f>
        <v>8652.16</v>
      </c>
      <c r="H587" s="165">
        <f>VLOOKUP(FINAL_DATASET!$D587,'R_E_P allocation'!$A$3:$E$983,5,0)</f>
        <v>2.3741211660984574E-4</v>
      </c>
      <c r="I587" s="166">
        <f>VLOOKUP(FINAL_DATASET!$D587,'R_E_P allocation'!$A$3:$F$983,6,0)</f>
        <v>4920206.2269462338</v>
      </c>
      <c r="J587" s="166">
        <f>VLOOKUP(FINAL_DATASET!$D587,'R_E_P allocation'!$A$3:$G$983,7,0)</f>
        <v>4143655.4192416132</v>
      </c>
      <c r="K587" s="166">
        <f>VLOOKUP(FINAL_DATASET!$D587,'R_E_P allocation'!$A$3:$T$984,8,0)</f>
        <v>4099351.4111950742</v>
      </c>
      <c r="L587" s="166">
        <f>VLOOKUP(FINAL_DATASET!$D587,'R_E_P allocation'!$A$3:$T$984,9,0)</f>
        <v>3421253.954704985</v>
      </c>
      <c r="M587" s="166">
        <f>VLOOKUP($D587,'R_E_P allocation'!$A$3:$T$984,'R_E_P allocation'!J$984,0)</f>
        <v>3314185.9352591815</v>
      </c>
      <c r="N587" s="166">
        <f>VLOOKUP($D587,'R_E_P allocation'!$A$3:$T$984,'R_E_P allocation'!K$984,0)</f>
        <v>3864909.3686154699</v>
      </c>
      <c r="O587" s="166">
        <f>VLOOKUP($D587,'R_E_P allocation'!$A$3:$T$984,'R_E_P allocation'!L$984,0)</f>
        <v>3404024.6182424421</v>
      </c>
      <c r="P587" s="166">
        <f>VLOOKUP($D587,'R_E_P allocation'!$A$3:$T$984,'R_E_P allocation'!M$984,0)</f>
        <v>3700615.3387762196</v>
      </c>
      <c r="Q587" s="166">
        <f>VLOOKUP($D587,'R_E_P allocation'!$A$3:$T$984,'R_E_P allocation'!N$984,0)</f>
        <v>3013903.2140548597</v>
      </c>
      <c r="R587" s="166">
        <f>VLOOKUP($D587,'R_E_P allocation'!$A$3:$T$984,'R_E_P allocation'!O$984,0)</f>
        <v>2760385.8346774396</v>
      </c>
      <c r="S587" s="166">
        <f>VLOOKUP($D587,'R_E_P allocation'!$A$3:$T$984,'R_E_P allocation'!P$984,0)</f>
        <v>42458.007711266902</v>
      </c>
      <c r="T587" s="166">
        <f>VLOOKUP($D587,'R_E_P allocation'!$A$3:$T$984,'R_E_P allocation'!Q$984,0)</f>
        <v>68302.012405081536</v>
      </c>
      <c r="U587" s="166">
        <f>VLOOKUP($D587,'R_E_P allocation'!$A$3:$T$984,'R_E_P allocation'!R$984,0)</f>
        <v>84300.681977442975</v>
      </c>
      <c r="V587" s="166">
        <f>VLOOKUP($D587,'R_E_P allocation'!$A$3:$T$984,'R_E_P allocation'!S$984,0)</f>
        <v>-8614.6682312715457</v>
      </c>
      <c r="W587" s="166">
        <f>VLOOKUP($D587,'R_E_P allocation'!$A$3:$T$984,'R_E_P allocation'!T$984,0)</f>
        <v>65840.678624718246</v>
      </c>
      <c r="X587" s="163">
        <v>110695</v>
      </c>
      <c r="Y587" s="162" t="s">
        <v>142</v>
      </c>
      <c r="Z587" s="162" t="s">
        <v>143</v>
      </c>
      <c r="AA587" s="162" t="s">
        <v>801</v>
      </c>
    </row>
    <row r="588" spans="1:27" ht="16.5" thickTop="1" thickBot="1">
      <c r="A588" s="161">
        <v>587</v>
      </c>
      <c r="B588" s="162" t="s">
        <v>7</v>
      </c>
      <c r="C588" s="163">
        <v>11</v>
      </c>
      <c r="D588" s="162" t="s">
        <v>810</v>
      </c>
      <c r="E588" s="162" t="str">
        <f>VLOOKUP(Table12[[#This Row],[BRANCH NAME]],'Branch Address-2'!$B$2:$D$981,2,0)</f>
        <v>85CC+777, Bhaluka - Shakhipur Rd, Sakhipur</v>
      </c>
      <c r="F588" s="162" t="str">
        <f>VLOOKUP(Table12[[#This Row],[BRANCH NAME]],'Branch Address-2'!$B$2:$D$981,3,0)</f>
        <v>24.320874288884777, 90.17069218324644</v>
      </c>
      <c r="G588" s="164">
        <f>VLOOKUP(FINAL_DATASET!$D588,'R_E_P allocation'!$A$3:$D$983,4,0)</f>
        <v>124958.25</v>
      </c>
      <c r="H588" s="165">
        <f>VLOOKUP(FINAL_DATASET!$D588,'R_E_P allocation'!$A$3:$E$983,5,0)</f>
        <v>3.4288088315937589E-3</v>
      </c>
      <c r="I588" s="166">
        <f>VLOOKUP(FINAL_DATASET!$D588,'R_E_P allocation'!$A$3:$F$983,6,0)</f>
        <v>71059753.836996108</v>
      </c>
      <c r="J588" s="166">
        <f>VLOOKUP(FINAL_DATASET!$D588,'R_E_P allocation'!$A$3:$G$983,7,0)</f>
        <v>59844470.027305126</v>
      </c>
      <c r="K588" s="166">
        <f>VLOOKUP(FINAL_DATASET!$D588,'R_E_P allocation'!$A$3:$T$984,8,0)</f>
        <v>59204612.313915469</v>
      </c>
      <c r="L588" s="166">
        <f>VLOOKUP(FINAL_DATASET!$D588,'R_E_P allocation'!$A$3:$T$984,9,0)</f>
        <v>49411234.533979282</v>
      </c>
      <c r="M588" s="166">
        <f>VLOOKUP($D588,'R_E_P allocation'!$A$3:$T$984,'R_E_P allocation'!J$984,0)</f>
        <v>47864911.726620942</v>
      </c>
      <c r="N588" s="166">
        <f>VLOOKUP($D588,'R_E_P allocation'!$A$3:$T$984,'R_E_P allocation'!K$984,0)</f>
        <v>55818698.580561854</v>
      </c>
      <c r="O588" s="166">
        <f>VLOOKUP($D588,'R_E_P allocation'!$A$3:$T$984,'R_E_P allocation'!L$984,0)</f>
        <v>49162400.978772193</v>
      </c>
      <c r="P588" s="166">
        <f>VLOOKUP($D588,'R_E_P allocation'!$A$3:$T$984,'R_E_P allocation'!M$984,0)</f>
        <v>53445892.893408529</v>
      </c>
      <c r="Q588" s="166">
        <f>VLOOKUP($D588,'R_E_P allocation'!$A$3:$T$984,'R_E_P allocation'!N$984,0)</f>
        <v>43528098.335868806</v>
      </c>
      <c r="R588" s="166">
        <f>VLOOKUP($D588,'R_E_P allocation'!$A$3:$T$984,'R_E_P allocation'!O$984,0)</f>
        <v>39866690.309250191</v>
      </c>
      <c r="S588" s="166">
        <f>VLOOKUP($D588,'R_E_P allocation'!$A$3:$T$984,'R_E_P allocation'!P$984,0)</f>
        <v>613196.97533175733</v>
      </c>
      <c r="T588" s="166">
        <f>VLOOKUP($D588,'R_E_P allocation'!$A$3:$T$984,'R_E_P allocation'!Q$984,0)</f>
        <v>986447.3081423922</v>
      </c>
      <c r="U588" s="166">
        <f>VLOOKUP($D588,'R_E_P allocation'!$A$3:$T$984,'R_E_P allocation'!R$984,0)</f>
        <v>1217507.0379775472</v>
      </c>
      <c r="V588" s="166">
        <f>VLOOKUP($D588,'R_E_P allocation'!$A$3:$T$984,'R_E_P allocation'!S$984,0)</f>
        <v>-124416.77760354496</v>
      </c>
      <c r="W588" s="166">
        <f>VLOOKUP($D588,'R_E_P allocation'!$A$3:$T$984,'R_E_P allocation'!T$984,0)</f>
        <v>950899.65739852225</v>
      </c>
      <c r="X588" s="163">
        <v>110696</v>
      </c>
      <c r="Y588" s="162" t="s">
        <v>142</v>
      </c>
      <c r="Z588" s="162" t="s">
        <v>143</v>
      </c>
      <c r="AA588" s="162" t="s">
        <v>811</v>
      </c>
    </row>
    <row r="589" spans="1:27" ht="16.5" thickTop="1" thickBot="1">
      <c r="A589" s="161">
        <v>588</v>
      </c>
      <c r="B589" s="162" t="s">
        <v>7</v>
      </c>
      <c r="C589" s="163">
        <v>11</v>
      </c>
      <c r="D589" s="162" t="s">
        <v>143</v>
      </c>
      <c r="E589" s="162" t="str">
        <f>VLOOKUP(Table12[[#This Row],[BRANCH NAME]],'Branch Address-2'!$B$2:$D$981,2,0)</f>
        <v>Khan Plaza, Main Road, Tangail 1900</v>
      </c>
      <c r="F589" s="162" t="str">
        <f>VLOOKUP(Table12[[#This Row],[BRANCH NAME]],'Branch Address-2'!$B$2:$D$981,3,0)</f>
        <v>24.251779810811136, 89.9199360390638</v>
      </c>
      <c r="G589" s="164">
        <f>VLOOKUP(FINAL_DATASET!$D589,'R_E_P allocation'!$A$3:$D$983,4,0)</f>
        <v>78165.600000000006</v>
      </c>
      <c r="H589" s="165">
        <f>VLOOKUP(FINAL_DATASET!$D589,'R_E_P allocation'!$A$3:$E$983,5,0)</f>
        <v>2.1448355719356276E-3</v>
      </c>
      <c r="I589" s="166">
        <f>VLOOKUP(FINAL_DATASET!$D589,'R_E_P allocation'!$A$3:$F$983,6,0)</f>
        <v>44450272.747266412</v>
      </c>
      <c r="J589" s="166">
        <f>VLOOKUP(FINAL_DATASET!$D589,'R_E_P allocation'!$A$3:$G$983,7,0)</f>
        <v>37434734.452237621</v>
      </c>
      <c r="K589" s="166">
        <f>VLOOKUP(FINAL_DATASET!$D589,'R_E_P allocation'!$A$3:$T$984,8,0)</f>
        <v>37034481.871221721</v>
      </c>
      <c r="L589" s="166">
        <f>VLOOKUP(FINAL_DATASET!$D589,'R_E_P allocation'!$A$3:$T$984,9,0)</f>
        <v>30908393.756228272</v>
      </c>
      <c r="M589" s="166">
        <f>VLOOKUP($D589,'R_E_P allocation'!$A$3:$T$984,'R_E_P allocation'!J$984,0)</f>
        <v>29941116.685439833</v>
      </c>
      <c r="N589" s="166">
        <f>VLOOKUP($D589,'R_E_P allocation'!$A$3:$T$984,'R_E_P allocation'!K$984,0)</f>
        <v>34916478.630012549</v>
      </c>
      <c r="O589" s="166">
        <f>VLOOKUP($D589,'R_E_P allocation'!$A$3:$T$984,'R_E_P allocation'!L$984,0)</f>
        <v>30752739.974722087</v>
      </c>
      <c r="P589" s="166">
        <f>VLOOKUP($D589,'R_E_P allocation'!$A$3:$T$984,'R_E_P allocation'!M$984,0)</f>
        <v>33432208.642078571</v>
      </c>
      <c r="Q589" s="166">
        <f>VLOOKUP($D589,'R_E_P allocation'!$A$3:$T$984,'R_E_P allocation'!N$984,0)</f>
        <v>27228293.636332031</v>
      </c>
      <c r="R589" s="166">
        <f>VLOOKUP($D589,'R_E_P allocation'!$A$3:$T$984,'R_E_P allocation'!O$984,0)</f>
        <v>24937959.422741015</v>
      </c>
      <c r="S589" s="166">
        <f>VLOOKUP($D589,'R_E_P allocation'!$A$3:$T$984,'R_E_P allocation'!P$984,0)</f>
        <v>383575.39014024293</v>
      </c>
      <c r="T589" s="166">
        <f>VLOOKUP($D589,'R_E_P allocation'!$A$3:$T$984,'R_E_P allocation'!Q$984,0)</f>
        <v>617056.06239952124</v>
      </c>
      <c r="U589" s="166">
        <f>VLOOKUP($D589,'R_E_P allocation'!$A$3:$T$984,'R_E_P allocation'!R$984,0)</f>
        <v>761591.71665526496</v>
      </c>
      <c r="V589" s="166">
        <f>VLOOKUP($D589,'R_E_P allocation'!$A$3:$T$984,'R_E_P allocation'!S$984,0)</f>
        <v>-77826.890753092768</v>
      </c>
      <c r="W589" s="166">
        <f>VLOOKUP($D589,'R_E_P allocation'!$A$3:$T$984,'R_E_P allocation'!T$984,0)</f>
        <v>594819.80789863761</v>
      </c>
      <c r="X589" s="163">
        <v>110697</v>
      </c>
      <c r="Y589" s="162" t="s">
        <v>142</v>
      </c>
      <c r="Z589" s="162" t="s">
        <v>143</v>
      </c>
      <c r="AA589" s="162" t="s">
        <v>231</v>
      </c>
    </row>
    <row r="590" spans="1:27" ht="16.5" thickTop="1" thickBot="1">
      <c r="A590" s="161">
        <v>589</v>
      </c>
      <c r="B590" s="162" t="s">
        <v>7</v>
      </c>
      <c r="C590" s="163">
        <v>11</v>
      </c>
      <c r="D590" s="162" t="s">
        <v>812</v>
      </c>
      <c r="E590" s="162" t="str">
        <f>VLOOKUP(Table12[[#This Row],[BRANCH NAME]],'Branch Address-2'!$B$2:$D$981,2,0)</f>
        <v>Mirzapur, Sherpur, Bogra 5840</v>
      </c>
      <c r="F590" s="162" t="str">
        <f>VLOOKUP(Table12[[#This Row],[BRANCH NAME]],'Branch Address-2'!$B$2:$D$981,3,0)</f>
        <v>24.97716143505606, 89.96755614947303</v>
      </c>
      <c r="G590" s="164">
        <f>VLOOKUP(FINAL_DATASET!$D590,'R_E_P allocation'!$A$3:$D$983,4,0)</f>
        <v>81556.2</v>
      </c>
      <c r="H590" s="165">
        <f>VLOOKUP(FINAL_DATASET!$D590,'R_E_P allocation'!$A$3:$E$983,5,0)</f>
        <v>2.2378724000314256E-3</v>
      </c>
      <c r="I590" s="166">
        <f>VLOOKUP(FINAL_DATASET!$D590,'R_E_P allocation'!$A$3:$F$983,6,0)</f>
        <v>46378398.35209617</v>
      </c>
      <c r="J590" s="166">
        <f>VLOOKUP(FINAL_DATASET!$D590,'R_E_P allocation'!$A$3:$G$983,7,0)</f>
        <v>39058546.085919909</v>
      </c>
      <c r="K590" s="166">
        <f>VLOOKUP(FINAL_DATASET!$D590,'R_E_P allocation'!$A$3:$T$984,8,0)</f>
        <v>38640931.693554871</v>
      </c>
      <c r="L590" s="166">
        <f>VLOOKUP(FINAL_DATASET!$D590,'R_E_P allocation'!$A$3:$T$984,9,0)</f>
        <v>32249111.410412047</v>
      </c>
      <c r="M590" s="166">
        <f>VLOOKUP($D590,'R_E_P allocation'!$A$3:$T$984,'R_E_P allocation'!J$984,0)</f>
        <v>31239876.628863178</v>
      </c>
      <c r="N590" s="166">
        <f>VLOOKUP($D590,'R_E_P allocation'!$A$3:$T$984,'R_E_P allocation'!K$984,0)</f>
        <v>36431055.53395649</v>
      </c>
      <c r="O590" s="166">
        <f>VLOOKUP($D590,'R_E_P allocation'!$A$3:$T$984,'R_E_P allocation'!L$984,0)</f>
        <v>32086705.813381195</v>
      </c>
      <c r="P590" s="166">
        <f>VLOOKUP($D590,'R_E_P allocation'!$A$3:$T$984,'R_E_P allocation'!M$984,0)</f>
        <v>34882402.162269436</v>
      </c>
      <c r="Q590" s="166">
        <f>VLOOKUP($D590,'R_E_P allocation'!$A$3:$T$984,'R_E_P allocation'!N$984,0)</f>
        <v>28409379.080611188</v>
      </c>
      <c r="R590" s="166">
        <f>VLOOKUP($D590,'R_E_P allocation'!$A$3:$T$984,'R_E_P allocation'!O$984,0)</f>
        <v>26019696.724300079</v>
      </c>
      <c r="S590" s="166">
        <f>VLOOKUP($D590,'R_E_P allocation'!$A$3:$T$984,'R_E_P allocation'!P$984,0)</f>
        <v>400213.79268317105</v>
      </c>
      <c r="T590" s="166">
        <f>VLOOKUP($D590,'R_E_P allocation'!$A$3:$T$984,'R_E_P allocation'!Q$984,0)</f>
        <v>643822.18822944909</v>
      </c>
      <c r="U590" s="166">
        <f>VLOOKUP($D590,'R_E_P allocation'!$A$3:$T$984,'R_E_P allocation'!R$984,0)</f>
        <v>794627.38547238312</v>
      </c>
      <c r="V590" s="166">
        <f>VLOOKUP($D590,'R_E_P allocation'!$A$3:$T$984,'R_E_P allocation'!S$984,0)</f>
        <v>-81202.79851542601</v>
      </c>
      <c r="W590" s="166">
        <f>VLOOKUP($D590,'R_E_P allocation'!$A$3:$T$984,'R_E_P allocation'!T$984,0)</f>
        <v>620621.38865361316</v>
      </c>
      <c r="X590" s="163">
        <v>110698</v>
      </c>
      <c r="Y590" s="162" t="s">
        <v>142</v>
      </c>
      <c r="Z590" s="162" t="s">
        <v>143</v>
      </c>
      <c r="AA590" s="162" t="s">
        <v>667</v>
      </c>
    </row>
    <row r="591" spans="1:27" ht="16.5" thickTop="1" thickBot="1">
      <c r="A591" s="161">
        <v>590</v>
      </c>
      <c r="B591" s="162" t="s">
        <v>7</v>
      </c>
      <c r="C591" s="163">
        <v>11</v>
      </c>
      <c r="D591" s="162" t="s">
        <v>813</v>
      </c>
      <c r="E591" s="162" t="str">
        <f>VLOOKUP(Table12[[#This Row],[BRANCH NAME]],'Branch Address-2'!$B$2:$D$981,2,0)</f>
        <v>Ghatail, Tangail 1980</v>
      </c>
      <c r="F591" s="162" t="str">
        <f>VLOOKUP(Table12[[#This Row],[BRANCH NAME]],'Branch Address-2'!$B$2:$D$981,3,0)</f>
        <v>24.14284921347582, 90.09287902810188</v>
      </c>
      <c r="G591" s="164">
        <f>VLOOKUP(FINAL_DATASET!$D591,'R_E_P allocation'!$A$3:$D$983,4,0)</f>
        <v>417939</v>
      </c>
      <c r="H591" s="165">
        <f>VLOOKUP(FINAL_DATASET!$D591,'R_E_P allocation'!$A$3:$E$983,5,0)</f>
        <v>1.1468093817474748E-2</v>
      </c>
      <c r="I591" s="166">
        <f>VLOOKUP(FINAL_DATASET!$D591,'R_E_P allocation'!$A$3:$F$983,6,0)</f>
        <v>237668520.95704216</v>
      </c>
      <c r="J591" s="166">
        <f>VLOOKUP(FINAL_DATASET!$D591,'R_E_P allocation'!$A$3:$G$983,7,0)</f>
        <v>200157556.29373711</v>
      </c>
      <c r="K591" s="166">
        <f>VLOOKUP(FINAL_DATASET!$D591,'R_E_P allocation'!$A$3:$T$984,8,0)</f>
        <v>198017469.56175777</v>
      </c>
      <c r="L591" s="166">
        <f>VLOOKUP(FINAL_DATASET!$D591,'R_E_P allocation'!$A$3:$T$984,9,0)</f>
        <v>165262253.19174019</v>
      </c>
      <c r="M591" s="166">
        <f>VLOOKUP($D591,'R_E_P allocation'!$A$3:$T$984,'R_E_P allocation'!J$984,0)</f>
        <v>160090376.92279005</v>
      </c>
      <c r="N591" s="166">
        <f>VLOOKUP($D591,'R_E_P allocation'!$A$3:$T$984,'R_E_P allocation'!K$984,0)</f>
        <v>186692843.93836692</v>
      </c>
      <c r="O591" s="166">
        <f>VLOOKUP($D591,'R_E_P allocation'!$A$3:$T$984,'R_E_P allocation'!L$984,0)</f>
        <v>164429997.24041489</v>
      </c>
      <c r="P591" s="166">
        <f>VLOOKUP($D591,'R_E_P allocation'!$A$3:$T$984,'R_E_P allocation'!M$984,0)</f>
        <v>178756688.97394344</v>
      </c>
      <c r="Q591" s="166">
        <f>VLOOKUP($D591,'R_E_P allocation'!$A$3:$T$984,'R_E_P allocation'!N$984,0)</f>
        <v>145585344.62826321</v>
      </c>
      <c r="R591" s="166">
        <f>VLOOKUP($D591,'R_E_P allocation'!$A$3:$T$984,'R_E_P allocation'!O$984,0)</f>
        <v>133339292.77304792</v>
      </c>
      <c r="S591" s="166">
        <f>VLOOKUP($D591,'R_E_P allocation'!$A$3:$T$984,'R_E_P allocation'!P$984,0)</f>
        <v>2050916.4514802289</v>
      </c>
      <c r="T591" s="166">
        <f>VLOOKUP($D591,'R_E_P allocation'!$A$3:$T$984,'R_E_P allocation'!Q$984,0)</f>
        <v>3299300.378468194</v>
      </c>
      <c r="U591" s="166">
        <f>VLOOKUP($D591,'R_E_P allocation'!$A$3:$T$984,'R_E_P allocation'!R$984,0)</f>
        <v>4072109.4761274108</v>
      </c>
      <c r="V591" s="166">
        <f>VLOOKUP($D591,'R_E_P allocation'!$A$3:$T$984,'R_E_P allocation'!S$984,0)</f>
        <v>-416127.97566265514</v>
      </c>
      <c r="W591" s="166">
        <f>VLOOKUP($D591,'R_E_P allocation'!$A$3:$T$984,'R_E_P allocation'!T$984,0)</f>
        <v>3180406.6711360072</v>
      </c>
      <c r="X591" s="163">
        <v>110699</v>
      </c>
      <c r="Y591" s="162" t="s">
        <v>142</v>
      </c>
      <c r="Z591" s="162" t="s">
        <v>143</v>
      </c>
      <c r="AA591" s="162" t="s">
        <v>813</v>
      </c>
    </row>
    <row r="592" spans="1:27" ht="16.5" thickTop="1" thickBot="1">
      <c r="A592" s="161">
        <v>591</v>
      </c>
      <c r="B592" s="162" t="s">
        <v>7</v>
      </c>
      <c r="C592" s="163">
        <v>11</v>
      </c>
      <c r="D592" s="162" t="s">
        <v>144</v>
      </c>
      <c r="E592" s="162" t="str">
        <f>VLOOKUP(Table12[[#This Row],[BRANCH NAME]],'Branch Address-2'!$B$2:$D$981,2,0)</f>
        <v>Madhupur Bus Stand, Madhupur, Tangail 1996</v>
      </c>
      <c r="F592" s="162" t="str">
        <f>VLOOKUP(Table12[[#This Row],[BRANCH NAME]],'Branch Address-2'!$B$2:$D$981,3,0)</f>
        <v>24.607167940493238, 90.02919451208888</v>
      </c>
      <c r="G592" s="164">
        <f>VLOOKUP(FINAL_DATASET!$D592,'R_E_P allocation'!$A$3:$D$983,4,0)</f>
        <v>296729</v>
      </c>
      <c r="H592" s="165">
        <f>VLOOKUP(FINAL_DATASET!$D592,'R_E_P allocation'!$A$3:$E$983,5,0)</f>
        <v>8.1421355996101463E-3</v>
      </c>
      <c r="I592" s="166">
        <f>VLOOKUP(FINAL_DATASET!$D592,'R_E_P allocation'!$A$3:$F$983,6,0)</f>
        <v>168740276.82284299</v>
      </c>
      <c r="J592" s="166">
        <f>VLOOKUP(FINAL_DATASET!$D592,'R_E_P allocation'!$A$3:$G$983,7,0)</f>
        <v>142108182.10668141</v>
      </c>
      <c r="K592" s="166">
        <f>VLOOKUP(FINAL_DATASET!$D592,'R_E_P allocation'!$A$3:$T$984,8,0)</f>
        <v>140588759.9041746</v>
      </c>
      <c r="L592" s="166">
        <f>VLOOKUP(FINAL_DATASET!$D592,'R_E_P allocation'!$A$3:$T$984,9,0)</f>
        <v>117333158.97136156</v>
      </c>
      <c r="M592" s="166">
        <f>VLOOKUP($D592,'R_E_P allocation'!$A$3:$T$984,'R_E_P allocation'!J$984,0)</f>
        <v>113661221.98197003</v>
      </c>
      <c r="N592" s="166">
        <f>VLOOKUP($D592,'R_E_P allocation'!$A$3:$T$984,'R_E_P allocation'!K$984,0)</f>
        <v>132548484.0825759</v>
      </c>
      <c r="O592" s="166">
        <f>VLOOKUP($D592,'R_E_P allocation'!$A$3:$T$984,'R_E_P allocation'!L$984,0)</f>
        <v>116742272.55927557</v>
      </c>
      <c r="P592" s="166">
        <f>VLOOKUP($D592,'R_E_P allocation'!$A$3:$T$984,'R_E_P allocation'!M$984,0)</f>
        <v>126913960.08161303</v>
      </c>
      <c r="Q592" s="166">
        <f>VLOOKUP($D592,'R_E_P allocation'!$A$3:$T$984,'R_E_P allocation'!N$984,0)</f>
        <v>103362915.94275701</v>
      </c>
      <c r="R592" s="166">
        <f>VLOOKUP($D592,'R_E_P allocation'!$A$3:$T$984,'R_E_P allocation'!O$984,0)</f>
        <v>94668444.450634524</v>
      </c>
      <c r="S592" s="166">
        <f>VLOOKUP($D592,'R_E_P allocation'!$A$3:$T$984,'R_E_P allocation'!P$984,0)</f>
        <v>1456112.9440690554</v>
      </c>
      <c r="T592" s="166">
        <f>VLOOKUP($D592,'R_E_P allocation'!$A$3:$T$984,'R_E_P allocation'!Q$984,0)</f>
        <v>2342442.5621980452</v>
      </c>
      <c r="U592" s="166">
        <f>VLOOKUP($D592,'R_E_P allocation'!$A$3:$T$984,'R_E_P allocation'!R$984,0)</f>
        <v>2891122.8019921822</v>
      </c>
      <c r="V592" s="166">
        <f>VLOOKUP($D592,'R_E_P allocation'!$A$3:$T$984,'R_E_P allocation'!S$984,0)</f>
        <v>-295443.20604299672</v>
      </c>
      <c r="W592" s="166">
        <f>VLOOKUP($D592,'R_E_P allocation'!$A$3:$T$984,'R_E_P allocation'!T$984,0)</f>
        <v>2258030.2176143322</v>
      </c>
      <c r="X592" s="163">
        <v>110700</v>
      </c>
      <c r="Y592" s="162" t="s">
        <v>142</v>
      </c>
      <c r="Z592" s="162" t="s">
        <v>143</v>
      </c>
      <c r="AA592" s="162" t="s">
        <v>144</v>
      </c>
    </row>
    <row r="593" spans="1:27" ht="16.5" thickTop="1" thickBot="1">
      <c r="A593" s="161">
        <v>592</v>
      </c>
      <c r="B593" s="162" t="s">
        <v>7</v>
      </c>
      <c r="C593" s="163">
        <v>11</v>
      </c>
      <c r="D593" s="162" t="s">
        <v>814</v>
      </c>
      <c r="E593" s="162" t="str">
        <f>VLOOKUP(Table12[[#This Row],[BRANCH NAME]],'Branch Address-2'!$B$2:$D$981,2,0)</f>
        <v>Suruj Bazar, Gosai Jowair, Tangail 1900</v>
      </c>
      <c r="F593" s="162" t="str">
        <f>VLOOKUP(Table12[[#This Row],[BRANCH NAME]],'Branch Address-2'!$B$2:$D$981,3,0)</f>
        <v>24.635961035599035, 90.02927941610908</v>
      </c>
      <c r="G593" s="164">
        <f>VLOOKUP(FINAL_DATASET!$D593,'R_E_P allocation'!$A$3:$D$983,4,0)</f>
        <v>93798.720000000001</v>
      </c>
      <c r="H593" s="165">
        <f>VLOOKUP(FINAL_DATASET!$D593,'R_E_P allocation'!$A$3:$E$983,5,0)</f>
        <v>2.573802686322753E-3</v>
      </c>
      <c r="I593" s="166">
        <f>VLOOKUP(FINAL_DATASET!$D593,'R_E_P allocation'!$A$3:$F$983,6,0)</f>
        <v>53340327.296719693</v>
      </c>
      <c r="J593" s="166">
        <f>VLOOKUP(FINAL_DATASET!$D593,'R_E_P allocation'!$A$3:$G$983,7,0)</f>
        <v>44921681.342685141</v>
      </c>
      <c r="K593" s="166">
        <f>VLOOKUP(FINAL_DATASET!$D593,'R_E_P allocation'!$A$3:$T$984,8,0)</f>
        <v>44441378.245466061</v>
      </c>
      <c r="L593" s="166">
        <f>VLOOKUP(FINAL_DATASET!$D593,'R_E_P allocation'!$A$3:$T$984,9,0)</f>
        <v>37090072.507473923</v>
      </c>
      <c r="M593" s="166">
        <f>VLOOKUP($D593,'R_E_P allocation'!$A$3:$T$984,'R_E_P allocation'!J$984,0)</f>
        <v>35929340.022527799</v>
      </c>
      <c r="N593" s="166">
        <f>VLOOKUP($D593,'R_E_P allocation'!$A$3:$T$984,'R_E_P allocation'!K$984,0)</f>
        <v>41899774.356015064</v>
      </c>
      <c r="O593" s="166">
        <f>VLOOKUP($D593,'R_E_P allocation'!$A$3:$T$984,'R_E_P allocation'!L$984,0)</f>
        <v>36903287.969666503</v>
      </c>
      <c r="P593" s="166">
        <f>VLOOKUP($D593,'R_E_P allocation'!$A$3:$T$984,'R_E_P allocation'!M$984,0)</f>
        <v>40118650.370494284</v>
      </c>
      <c r="Q593" s="166">
        <f>VLOOKUP($D593,'R_E_P allocation'!$A$3:$T$984,'R_E_P allocation'!N$984,0)</f>
        <v>32673952.363598436</v>
      </c>
      <c r="R593" s="166">
        <f>VLOOKUP($D593,'R_E_P allocation'!$A$3:$T$984,'R_E_P allocation'!O$984,0)</f>
        <v>29925551.307289213</v>
      </c>
      <c r="S593" s="166">
        <f>VLOOKUP($D593,'R_E_P allocation'!$A$3:$T$984,'R_E_P allocation'!P$984,0)</f>
        <v>460290.4681682915</v>
      </c>
      <c r="T593" s="166">
        <f>VLOOKUP($D593,'R_E_P allocation'!$A$3:$T$984,'R_E_P allocation'!Q$984,0)</f>
        <v>740467.27487942541</v>
      </c>
      <c r="U593" s="166">
        <f>VLOOKUP($D593,'R_E_P allocation'!$A$3:$T$984,'R_E_P allocation'!R$984,0)</f>
        <v>913910.05998631788</v>
      </c>
      <c r="V593" s="166">
        <f>VLOOKUP($D593,'R_E_P allocation'!$A$3:$T$984,'R_E_P allocation'!S$984,0)</f>
        <v>-93392.268903711316</v>
      </c>
      <c r="W593" s="166">
        <f>VLOOKUP($D593,'R_E_P allocation'!$A$3:$T$984,'R_E_P allocation'!T$984,0)</f>
        <v>713783.76947836508</v>
      </c>
      <c r="X593" s="163">
        <v>110701</v>
      </c>
      <c r="Y593" s="162" t="s">
        <v>142</v>
      </c>
      <c r="Z593" s="162" t="s">
        <v>143</v>
      </c>
      <c r="AA593" s="162" t="s">
        <v>231</v>
      </c>
    </row>
    <row r="594" spans="1:27" ht="16.5" thickTop="1" thickBot="1">
      <c r="A594" s="161">
        <v>593</v>
      </c>
      <c r="B594" s="162" t="s">
        <v>7</v>
      </c>
      <c r="C594" s="163">
        <v>11</v>
      </c>
      <c r="D594" s="162" t="s">
        <v>815</v>
      </c>
      <c r="E594" s="162" t="str">
        <f>VLOOKUP(Table12[[#This Row],[BRANCH NAME]],'Branch Address-2'!$B$2:$D$981,2,0)</f>
        <v>Nalua Bazar, Shakhipur, Tangail 1950</v>
      </c>
      <c r="F594" s="162" t="str">
        <f>VLOOKUP(Table12[[#This Row],[BRANCH NAME]],'Branch Address-2'!$B$2:$D$981,3,0)</f>
        <v>24.26352340897636, 90.16483503274364</v>
      </c>
      <c r="G594" s="164">
        <f>VLOOKUP(FINAL_DATASET!$D594,'R_E_P allocation'!$A$3:$D$983,4,0)</f>
        <v>152726.75</v>
      </c>
      <c r="H594" s="165">
        <f>VLOOKUP(FINAL_DATASET!$D594,'R_E_P allocation'!$A$3:$E$983,5,0)</f>
        <v>4.1907663497257053E-3</v>
      </c>
      <c r="I594" s="166">
        <f>VLOOKUP(FINAL_DATASET!$D594,'R_E_P allocation'!$A$3:$F$983,6,0)</f>
        <v>86850810.245217457</v>
      </c>
      <c r="J594" s="166">
        <f>VLOOKUP(FINAL_DATASET!$D594,'R_E_P allocation'!$A$3:$G$983,7,0)</f>
        <v>73143241.144484043</v>
      </c>
      <c r="K594" s="166">
        <f>VLOOKUP(FINAL_DATASET!$D594,'R_E_P allocation'!$A$3:$T$984,8,0)</f>
        <v>72361192.828118905</v>
      </c>
      <c r="L594" s="166">
        <f>VLOOKUP(FINAL_DATASET!$D594,'R_E_P allocation'!$A$3:$T$984,9,0)</f>
        <v>60391508.874863572</v>
      </c>
      <c r="M594" s="166">
        <f>VLOOKUP($D594,'R_E_P allocation'!$A$3:$T$984,'R_E_P allocation'!J$984,0)</f>
        <v>58501558.776981145</v>
      </c>
      <c r="N594" s="166">
        <f>VLOOKUP($D594,'R_E_P allocation'!$A$3:$T$984,'R_E_P allocation'!K$984,0)</f>
        <v>68222853.820686713</v>
      </c>
      <c r="O594" s="166">
        <f>VLOOKUP($D594,'R_E_P allocation'!$A$3:$T$984,'R_E_P allocation'!L$984,0)</f>
        <v>60087378.974054903</v>
      </c>
      <c r="P594" s="166">
        <f>VLOOKUP($D594,'R_E_P allocation'!$A$3:$T$984,'R_E_P allocation'!M$984,0)</f>
        <v>65322757.980832651</v>
      </c>
      <c r="Q594" s="166">
        <f>VLOOKUP($D594,'R_E_P allocation'!$A$3:$T$984,'R_E_P allocation'!N$984,0)</f>
        <v>53201009.077172987</v>
      </c>
      <c r="R594" s="166">
        <f>VLOOKUP($D594,'R_E_P allocation'!$A$3:$T$984,'R_E_P allocation'!O$984,0)</f>
        <v>48725954.822416902</v>
      </c>
      <c r="S594" s="166">
        <f>VLOOKUP($D594,'R_E_P allocation'!$A$3:$T$984,'R_E_P allocation'!P$984,0)</f>
        <v>749462.9698499256</v>
      </c>
      <c r="T594" s="166">
        <f>VLOOKUP($D594,'R_E_P allocation'!$A$3:$T$984,'R_E_P allocation'!Q$984,0)</f>
        <v>1205657.8210629236</v>
      </c>
      <c r="U594" s="166">
        <f>VLOOKUP($D594,'R_E_P allocation'!$A$3:$T$984,'R_E_P allocation'!R$984,0)</f>
        <v>1488064.1575281131</v>
      </c>
      <c r="V594" s="166">
        <f>VLOOKUP($D594,'R_E_P allocation'!$A$3:$T$984,'R_E_P allocation'!S$984,0)</f>
        <v>-152064.95040433272</v>
      </c>
      <c r="W594" s="166">
        <f>VLOOKUP($D594,'R_E_P allocation'!$A$3:$T$984,'R_E_P allocation'!T$984,0)</f>
        <v>1162210.6923759717</v>
      </c>
      <c r="X594" s="163">
        <v>110702</v>
      </c>
      <c r="Y594" s="162" t="s">
        <v>142</v>
      </c>
      <c r="Z594" s="162" t="s">
        <v>143</v>
      </c>
      <c r="AA594" s="162" t="s">
        <v>811</v>
      </c>
    </row>
    <row r="595" spans="1:27" ht="16.5" thickTop="1" thickBot="1">
      <c r="A595" s="161">
        <v>594</v>
      </c>
      <c r="B595" s="162" t="s">
        <v>7</v>
      </c>
      <c r="C595" s="163">
        <v>11</v>
      </c>
      <c r="D595" s="162" t="s">
        <v>816</v>
      </c>
      <c r="E595" s="162" t="str">
        <f>VLOOKUP(Table12[[#This Row],[BRANCH NAME]],'Branch Address-2'!$B$2:$D$981,2,0)</f>
        <v>Pouroshava Road, Bhuapur, Tangail</v>
      </c>
      <c r="F595" s="162" t="str">
        <f>VLOOKUP(Table12[[#This Row],[BRANCH NAME]],'Branch Address-2'!$B$2:$D$981,3,0)</f>
        <v>24.477879648501016, 89.8730101322833</v>
      </c>
      <c r="G595" s="164">
        <f>VLOOKUP(FINAL_DATASET!$D595,'R_E_P allocation'!$A$3:$D$983,4,0)</f>
        <v>189913</v>
      </c>
      <c r="H595" s="165">
        <f>VLOOKUP(FINAL_DATASET!$D595,'R_E_P allocation'!$A$3:$E$983,5,0)</f>
        <v>5.2111434950030547E-3</v>
      </c>
      <c r="I595" s="166">
        <f>VLOOKUP(FINAL_DATASET!$D595,'R_E_P allocation'!$A$3:$F$983,6,0)</f>
        <v>107997439.38831922</v>
      </c>
      <c r="J595" s="166">
        <f>VLOOKUP(FINAL_DATASET!$D595,'R_E_P allocation'!$A$3:$G$983,7,0)</f>
        <v>90952320.765500456</v>
      </c>
      <c r="K595" s="166">
        <f>VLOOKUP(FINAL_DATASET!$D595,'R_E_P allocation'!$A$3:$T$984,8,0)</f>
        <v>89979857.57941255</v>
      </c>
      <c r="L595" s="166">
        <f>VLOOKUP(FINAL_DATASET!$D595,'R_E_P allocation'!$A$3:$T$984,9,0)</f>
        <v>75095768.259011358</v>
      </c>
      <c r="M595" s="166">
        <f>VLOOKUP($D595,'R_E_P allocation'!$A$3:$T$984,'R_E_P allocation'!J$984,0)</f>
        <v>72745648.892632231</v>
      </c>
      <c r="N595" s="166">
        <f>VLOOKUP($D595,'R_E_P allocation'!$A$3:$T$984,'R_E_P allocation'!K$984,0)</f>
        <v>84833906.553030655</v>
      </c>
      <c r="O595" s="166">
        <f>VLOOKUP($D595,'R_E_P allocation'!$A$3:$T$984,'R_E_P allocation'!L$984,0)</f>
        <v>74717588.131088287</v>
      </c>
      <c r="P595" s="166">
        <f>VLOOKUP($D595,'R_E_P allocation'!$A$3:$T$984,'R_E_P allocation'!M$984,0)</f>
        <v>81227688.904621288</v>
      </c>
      <c r="Q595" s="166">
        <f>VLOOKUP($D595,'R_E_P allocation'!$A$3:$T$984,'R_E_P allocation'!N$984,0)</f>
        <v>66154509.520258576</v>
      </c>
      <c r="R595" s="166">
        <f>VLOOKUP($D595,'R_E_P allocation'!$A$3:$T$984,'R_E_P allocation'!O$984,0)</f>
        <v>60589859.066533275</v>
      </c>
      <c r="S595" s="166">
        <f>VLOOKUP($D595,'R_E_P allocation'!$A$3:$T$984,'R_E_P allocation'!P$984,0)</f>
        <v>931943.8866675871</v>
      </c>
      <c r="T595" s="166">
        <f>VLOOKUP($D595,'R_E_P allocation'!$A$3:$T$984,'R_E_P allocation'!Q$984,0)</f>
        <v>1499214.0785522051</v>
      </c>
      <c r="U595" s="166">
        <f>VLOOKUP($D595,'R_E_P allocation'!$A$3:$T$984,'R_E_P allocation'!R$984,0)</f>
        <v>1850381.3401950642</v>
      </c>
      <c r="V595" s="166">
        <f>VLOOKUP($D595,'R_E_P allocation'!$A$3:$T$984,'R_E_P allocation'!S$984,0)</f>
        <v>-189090.06396153939</v>
      </c>
      <c r="W595" s="166">
        <f>VLOOKUP($D595,'R_E_P allocation'!$A$3:$T$984,'R_E_P allocation'!T$984,0)</f>
        <v>1445188.3459917656</v>
      </c>
      <c r="X595" s="163">
        <v>110703</v>
      </c>
      <c r="Y595" s="162" t="s">
        <v>142</v>
      </c>
      <c r="Z595" s="162" t="s">
        <v>143</v>
      </c>
      <c r="AA595" s="162" t="s">
        <v>816</v>
      </c>
    </row>
    <row r="596" spans="1:27" ht="16.5" thickTop="1" thickBot="1">
      <c r="A596" s="161">
        <v>595</v>
      </c>
      <c r="B596" s="162" t="s">
        <v>7</v>
      </c>
      <c r="C596" s="163">
        <v>11</v>
      </c>
      <c r="D596" s="162" t="s">
        <v>817</v>
      </c>
      <c r="E596" s="162" t="str">
        <f>VLOOKUP(Table12[[#This Row],[BRANCH NAME]],'Branch Address-2'!$B$2:$D$981,2,0)</f>
        <v>Rokeya Plaza, Kalmakanda, Netrokona</v>
      </c>
      <c r="F596" s="162" t="str">
        <f>VLOOKUP(Table12[[#This Row],[BRANCH NAME]],'Branch Address-2'!$B$2:$D$981,3,0)</f>
        <v>24.28353931270527, 89.35453508209461</v>
      </c>
      <c r="G596" s="164">
        <f>VLOOKUP(FINAL_DATASET!$D596,'R_E_P allocation'!$A$3:$D$983,4,0)</f>
        <v>271912</v>
      </c>
      <c r="H596" s="165">
        <f>VLOOKUP(FINAL_DATASET!$D596,'R_E_P allocation'!$A$3:$E$983,5,0)</f>
        <v>2.1633948998563541E-2</v>
      </c>
      <c r="I596" s="166">
        <f>VLOOKUP(FINAL_DATASET!$D596,'R_E_P allocation'!$A$3:$F$983,6,0)</f>
        <v>250651816.11568365</v>
      </c>
      <c r="J596" s="166">
        <f>VLOOKUP(FINAL_DATASET!$D596,'R_E_P allocation'!$A$3:$G$983,7,0)</f>
        <v>80274313.041241348</v>
      </c>
      <c r="K596" s="166">
        <f>VLOOKUP(FINAL_DATASET!$D596,'R_E_P allocation'!$A$3:$T$984,8,0)</f>
        <v>79416019.227910578</v>
      </c>
      <c r="L596" s="166">
        <f>VLOOKUP(FINAL_DATASET!$D596,'R_E_P allocation'!$A$3:$T$984,9,0)</f>
        <v>66279355.584986918</v>
      </c>
      <c r="M596" s="166">
        <f>VLOOKUP($D596,'R_E_P allocation'!$A$3:$T$984,'R_E_P allocation'!J$984,0)</f>
        <v>64205145.53610424</v>
      </c>
      <c r="N596" s="166">
        <f>VLOOKUP($D596,'R_E_P allocation'!$A$3:$T$984,'R_E_P allocation'!K$984,0)</f>
        <v>74874214.465701953</v>
      </c>
      <c r="O596" s="166">
        <f>VLOOKUP($D596,'R_E_P allocation'!$A$3:$T$984,'R_E_P allocation'!L$984,0)</f>
        <v>65945574.657580502</v>
      </c>
      <c r="P596" s="166">
        <f>VLOOKUP($D596,'R_E_P allocation'!$A$3:$T$984,'R_E_P allocation'!M$984,0)</f>
        <v>71691374.907933697</v>
      </c>
      <c r="Q596" s="166">
        <f>VLOOKUP($D596,'R_E_P allocation'!$A$3:$T$984,'R_E_P allocation'!N$984,0)</f>
        <v>58387820.801306814</v>
      </c>
      <c r="R596" s="166">
        <f>VLOOKUP($D596,'R_E_P allocation'!$A$3:$T$984,'R_E_P allocation'!O$984,0)</f>
        <v>53476472.869469658</v>
      </c>
      <c r="S596" s="166">
        <f>VLOOKUP($D596,'R_E_P allocation'!$A$3:$T$984,'R_E_P allocation'!P$984,0)</f>
        <v>822531.57110865065</v>
      </c>
      <c r="T596" s="166">
        <f>VLOOKUP($D596,'R_E_P allocation'!$A$3:$T$984,'R_E_P allocation'!Q$984,0)</f>
        <v>1323202.9622182639</v>
      </c>
      <c r="U596" s="166">
        <f>VLOOKUP($D596,'R_E_P allocation'!$A$3:$T$984,'R_E_P allocation'!R$984,0)</f>
        <v>1633142.3948099297</v>
      </c>
      <c r="V596" s="166">
        <f>VLOOKUP($D596,'R_E_P allocation'!$A$3:$T$984,'R_E_P allocation'!S$984,0)</f>
        <v>-166890.46370320447</v>
      </c>
      <c r="W596" s="166">
        <f>VLOOKUP($D596,'R_E_P allocation'!$A$3:$T$984,'R_E_P allocation'!T$984,0)</f>
        <v>1275519.9725887768</v>
      </c>
      <c r="X596" s="163">
        <v>110704</v>
      </c>
      <c r="Y596" s="162" t="s">
        <v>147</v>
      </c>
      <c r="Z596" s="162" t="s">
        <v>765</v>
      </c>
      <c r="AA596" s="162" t="s">
        <v>817</v>
      </c>
    </row>
    <row r="597" spans="1:27" ht="16.5" thickTop="1" thickBot="1">
      <c r="A597" s="161">
        <v>596</v>
      </c>
      <c r="B597" s="162" t="s">
        <v>7</v>
      </c>
      <c r="C597" s="163">
        <v>11</v>
      </c>
      <c r="D597" s="162" t="s">
        <v>818</v>
      </c>
      <c r="E597" s="162" t="str">
        <f>VLOOKUP(Table12[[#This Row],[BRANCH NAME]],'Branch Address-2'!$B$2:$D$981,2,0)</f>
        <v>Ishwarganj, Mymensingh</v>
      </c>
      <c r="F597" s="162" t="str">
        <f>VLOOKUP(Table12[[#This Row],[BRANCH NAME]],'Branch Address-2'!$B$2:$D$981,3,0)</f>
        <v>24.76148059751347, 90.5722297682679</v>
      </c>
      <c r="G597" s="164">
        <f>VLOOKUP(FINAL_DATASET!$D597,'R_E_P allocation'!$A$3:$D$983,4,0)</f>
        <v>169356.6</v>
      </c>
      <c r="H597" s="165">
        <f>VLOOKUP(FINAL_DATASET!$D597,'R_E_P allocation'!$A$3:$E$983,5,0)</f>
        <v>1.3474403656220123E-2</v>
      </c>
      <c r="I597" s="166">
        <f>VLOOKUP(FINAL_DATASET!$D597,'R_E_P allocation'!$A$3:$F$983,6,0)</f>
        <v>156114990.73662579</v>
      </c>
      <c r="J597" s="166">
        <f>VLOOKUP(FINAL_DATASET!$D597,'R_E_P allocation'!$A$3:$G$983,7,0)</f>
        <v>49997737.22380878</v>
      </c>
      <c r="K597" s="166">
        <f>VLOOKUP(FINAL_DATASET!$D597,'R_E_P allocation'!$A$3:$T$984,8,0)</f>
        <v>49463160.882835478</v>
      </c>
      <c r="L597" s="166">
        <f>VLOOKUP(FINAL_DATASET!$D597,'R_E_P allocation'!$A$3:$T$984,9,0)</f>
        <v>41281172.997382961</v>
      </c>
      <c r="M597" s="166">
        <f>VLOOKUP($D597,'R_E_P allocation'!$A$3:$T$984,'R_E_P allocation'!J$984,0)</f>
        <v>39989280.17336414</v>
      </c>
      <c r="N597" s="166">
        <f>VLOOKUP($D597,'R_E_P allocation'!$A$3:$T$984,'R_E_P allocation'!K$984,0)</f>
        <v>46634361.078518413</v>
      </c>
      <c r="O597" s="166">
        <f>VLOOKUP($D597,'R_E_P allocation'!$A$3:$T$984,'R_E_P allocation'!L$984,0)</f>
        <v>41073282.198115557</v>
      </c>
      <c r="P597" s="166">
        <f>VLOOKUP($D597,'R_E_P allocation'!$A$3:$T$984,'R_E_P allocation'!M$984,0)</f>
        <v>44651973.814075738</v>
      </c>
      <c r="Q597" s="166">
        <f>VLOOKUP($D597,'R_E_P allocation'!$A$3:$T$984,'R_E_P allocation'!N$984,0)</f>
        <v>36366040.528989516</v>
      </c>
      <c r="R597" s="166">
        <f>VLOOKUP($D597,'R_E_P allocation'!$A$3:$T$984,'R_E_P allocation'!O$984,0)</f>
        <v>33307075.91119783</v>
      </c>
      <c r="S597" s="166">
        <f>VLOOKUP($D597,'R_E_P allocation'!$A$3:$T$984,'R_E_P allocation'!P$984,0)</f>
        <v>512302.32676608348</v>
      </c>
      <c r="T597" s="166">
        <f>VLOOKUP($D597,'R_E_P allocation'!$A$3:$T$984,'R_E_P allocation'!Q$984,0)</f>
        <v>824138.52566717775</v>
      </c>
      <c r="U597" s="166">
        <f>VLOOKUP($D597,'R_E_P allocation'!$A$3:$T$984,'R_E_P allocation'!R$984,0)</f>
        <v>1017179.98212976</v>
      </c>
      <c r="V597" s="166">
        <f>VLOOKUP($D597,'R_E_P allocation'!$A$3:$T$984,'R_E_P allocation'!S$984,0)</f>
        <v>-103945.39963369809</v>
      </c>
      <c r="W597" s="166">
        <f>VLOOKUP($D597,'R_E_P allocation'!$A$3:$T$984,'R_E_P allocation'!T$984,0)</f>
        <v>794439.84005754965</v>
      </c>
      <c r="X597" s="163">
        <v>110705</v>
      </c>
      <c r="Y597" s="162" t="s">
        <v>147</v>
      </c>
      <c r="Z597" s="162" t="s">
        <v>147</v>
      </c>
      <c r="AA597" s="162" t="s">
        <v>709</v>
      </c>
    </row>
    <row r="598" spans="1:27" ht="16.5" thickTop="1" thickBot="1">
      <c r="A598" s="161">
        <v>597</v>
      </c>
      <c r="B598" s="162" t="s">
        <v>7</v>
      </c>
      <c r="C598" s="163">
        <v>11</v>
      </c>
      <c r="D598" s="162" t="s">
        <v>819</v>
      </c>
      <c r="E598" s="162" t="str">
        <f>VLOOKUP(Table12[[#This Row],[BRANCH NAME]],'Branch Address-2'!$B$2:$D$981,2,0)</f>
        <v>Chulkathi Bazar, Bagerhat 9370</v>
      </c>
      <c r="F598" s="162" t="str">
        <f>VLOOKUP(Table12[[#This Row],[BRANCH NAME]],'Branch Address-2'!$B$2:$D$981,3,0)</f>
        <v>22.720435024678448, 89.75918607981149</v>
      </c>
      <c r="G598" s="164">
        <f>VLOOKUP(FINAL_DATASET!$D598,'R_E_P allocation'!$A$3:$D$983,4,0)</f>
        <v>47950.02</v>
      </c>
      <c r="H598" s="165">
        <f>VLOOKUP(FINAL_DATASET!$D598,'R_E_P allocation'!$A$3:$E$983,5,0)</f>
        <v>2.7759919289773284E-3</v>
      </c>
      <c r="I598" s="166">
        <f>VLOOKUP(FINAL_DATASET!$D598,'R_E_P allocation'!$A$3:$F$983,6,0)</f>
        <v>32162755.794924345</v>
      </c>
      <c r="J598" s="166">
        <f>VLOOKUP(FINAL_DATASET!$D598,'R_E_P allocation'!$A$3:$G$983,7,0)</f>
        <v>27086542.961858492</v>
      </c>
      <c r="K598" s="166">
        <f>VLOOKUP(FINAL_DATASET!$D598,'R_E_P allocation'!$A$3:$T$984,8,0)</f>
        <v>26796933.354900699</v>
      </c>
      <c r="L598" s="166">
        <f>VLOOKUP(FINAL_DATASET!$D598,'R_E_P allocation'!$A$3:$T$984,9,0)</f>
        <v>22364297.426185515</v>
      </c>
      <c r="M598" s="166">
        <f>VLOOKUP($D598,'R_E_P allocation'!$A$3:$T$984,'R_E_P allocation'!J$984,0)</f>
        <v>21664407.542704165</v>
      </c>
      <c r="N598" s="166">
        <f>VLOOKUP($D598,'R_E_P allocation'!$A$3:$T$984,'R_E_P allocation'!K$984,0)</f>
        <v>25264415.851415686</v>
      </c>
      <c r="O598" s="166">
        <f>VLOOKUP($D598,'R_E_P allocation'!$A$3:$T$984,'R_E_P allocation'!L$984,0)</f>
        <v>22251671.467924144</v>
      </c>
      <c r="P598" s="166">
        <f>VLOOKUP($D598,'R_E_P allocation'!$A$3:$T$984,'R_E_P allocation'!M$984,0)</f>
        <v>24190446.892280515</v>
      </c>
      <c r="Q598" s="166">
        <f>VLOOKUP($D598,'R_E_P allocation'!$A$3:$T$984,'R_E_P allocation'!N$984,0)</f>
        <v>19701497.984434649</v>
      </c>
      <c r="R598" s="166">
        <f>VLOOKUP($D598,'R_E_P allocation'!$A$3:$T$984,'R_E_P allocation'!O$984,0)</f>
        <v>18044287.455731694</v>
      </c>
      <c r="S598" s="166">
        <f>VLOOKUP($D598,'R_E_P allocation'!$A$3:$T$984,'R_E_P allocation'!P$984,0)</f>
        <v>277542.5400012231</v>
      </c>
      <c r="T598" s="166">
        <f>VLOOKUP($D598,'R_E_P allocation'!$A$3:$T$984,'R_E_P allocation'!Q$984,0)</f>
        <v>446481.47739327193</v>
      </c>
      <c r="U598" s="166">
        <f>VLOOKUP($D598,'R_E_P allocation'!$A$3:$T$984,'R_E_P allocation'!R$984,0)</f>
        <v>551062.72435025452</v>
      </c>
      <c r="V598" s="166">
        <f>VLOOKUP($D598,'R_E_P allocation'!$A$3:$T$984,'R_E_P allocation'!S$984,0)</f>
        <v>-56312.979130682943</v>
      </c>
      <c r="W598" s="166">
        <f>VLOOKUP($D598,'R_E_P allocation'!$A$3:$T$984,'R_E_P allocation'!T$984,0)</f>
        <v>430392.0547845054</v>
      </c>
      <c r="X598" s="163">
        <v>110706</v>
      </c>
      <c r="Y598" s="162" t="s">
        <v>294</v>
      </c>
      <c r="Z598" s="162" t="s">
        <v>299</v>
      </c>
      <c r="AA598" s="162" t="s">
        <v>820</v>
      </c>
    </row>
    <row r="599" spans="1:27" ht="16.5" thickTop="1" thickBot="1">
      <c r="A599" s="161">
        <v>598</v>
      </c>
      <c r="B599" s="162" t="s">
        <v>7</v>
      </c>
      <c r="C599" s="163">
        <v>11</v>
      </c>
      <c r="D599" s="162" t="s">
        <v>821</v>
      </c>
      <c r="E599" s="162" t="str">
        <f>VLOOKUP(Table12[[#This Row],[BRANCH NAME]],'Branch Address-2'!$B$2:$D$981,2,0)</f>
        <v>Deypara Bazar, Bagerhat 9300</v>
      </c>
      <c r="F599" s="162" t="str">
        <f>VLOOKUP(Table12[[#This Row],[BRANCH NAME]],'Branch Address-2'!$B$2:$D$981,3,0)</f>
        <v>22.713560031172214, 89.8437301562306</v>
      </c>
      <c r="G599" s="164">
        <f>VLOOKUP(FINAL_DATASET!$D599,'R_E_P allocation'!$A$3:$D$983,4,0)</f>
        <v>53277.8</v>
      </c>
      <c r="H599" s="165">
        <f>VLOOKUP(FINAL_DATASET!$D599,'R_E_P allocation'!$A$3:$E$983,5,0)</f>
        <v>3.0844354766414762E-3</v>
      </c>
      <c r="I599" s="166">
        <f>VLOOKUP(FINAL_DATASET!$D599,'R_E_P allocation'!$A$3:$F$983,6,0)</f>
        <v>35736395.327693723</v>
      </c>
      <c r="J599" s="166">
        <f>VLOOKUP(FINAL_DATASET!$D599,'R_E_P allocation'!$A$3:$G$983,7,0)</f>
        <v>30096158.846509438</v>
      </c>
      <c r="K599" s="166">
        <f>VLOOKUP(FINAL_DATASET!$D599,'R_E_P allocation'!$A$3:$T$984,8,0)</f>
        <v>29774370.394334111</v>
      </c>
      <c r="L599" s="166">
        <f>VLOOKUP(FINAL_DATASET!$D599,'R_E_P allocation'!$A$3:$T$984,9,0)</f>
        <v>24849219.362428349</v>
      </c>
      <c r="M599" s="166">
        <f>VLOOKUP($D599,'R_E_P allocation'!$A$3:$T$984,'R_E_P allocation'!J$984,0)</f>
        <v>24071563.936337963</v>
      </c>
      <c r="N599" s="166">
        <f>VLOOKUP($D599,'R_E_P allocation'!$A$3:$T$984,'R_E_P allocation'!K$984,0)</f>
        <v>28071573.168239653</v>
      </c>
      <c r="O599" s="166">
        <f>VLOOKUP($D599,'R_E_P allocation'!$A$3:$T$984,'R_E_P allocation'!L$984,0)</f>
        <v>24724079.408804607</v>
      </c>
      <c r="P599" s="166">
        <f>VLOOKUP($D599,'R_E_P allocation'!$A$3:$T$984,'R_E_P allocation'!M$984,0)</f>
        <v>26878274.324756131</v>
      </c>
      <c r="Q599" s="166">
        <f>VLOOKUP($D599,'R_E_P allocation'!$A$3:$T$984,'R_E_P allocation'!N$984,0)</f>
        <v>21890553.316038501</v>
      </c>
      <c r="R599" s="166">
        <f>VLOOKUP($D599,'R_E_P allocation'!$A$3:$T$984,'R_E_P allocation'!O$984,0)</f>
        <v>20049208.284146328</v>
      </c>
      <c r="S599" s="166">
        <f>VLOOKUP($D599,'R_E_P allocation'!$A$3:$T$984,'R_E_P allocation'!P$984,0)</f>
        <v>308380.60000135901</v>
      </c>
      <c r="T599" s="166">
        <f>VLOOKUP($D599,'R_E_P allocation'!$A$3:$T$984,'R_E_P allocation'!Q$984,0)</f>
        <v>496090.53043696884</v>
      </c>
      <c r="U599" s="166">
        <f>VLOOKUP($D599,'R_E_P allocation'!$A$3:$T$984,'R_E_P allocation'!R$984,0)</f>
        <v>612291.91594472725</v>
      </c>
      <c r="V599" s="166">
        <f>VLOOKUP($D599,'R_E_P allocation'!$A$3:$T$984,'R_E_P allocation'!S$984,0)</f>
        <v>-62569.976811869943</v>
      </c>
      <c r="W599" s="166">
        <f>VLOOKUP($D599,'R_E_P allocation'!$A$3:$T$984,'R_E_P allocation'!T$984,0)</f>
        <v>478213.39420500601</v>
      </c>
      <c r="X599" s="163">
        <v>110707</v>
      </c>
      <c r="Y599" s="162" t="s">
        <v>294</v>
      </c>
      <c r="Z599" s="162" t="s">
        <v>299</v>
      </c>
      <c r="AA599" s="162" t="s">
        <v>820</v>
      </c>
    </row>
    <row r="600" spans="1:27" ht="16.5" thickTop="1" thickBot="1">
      <c r="A600" s="161">
        <v>599</v>
      </c>
      <c r="B600" s="162" t="s">
        <v>7</v>
      </c>
      <c r="C600" s="163">
        <v>11</v>
      </c>
      <c r="D600" s="162" t="s">
        <v>822</v>
      </c>
      <c r="E600" s="162" t="str">
        <f>VLOOKUP(Table12[[#This Row],[BRANCH NAME]],'Branch Address-2'!$B$2:$D$981,2,0)</f>
        <v>Kachua, Chandpur</v>
      </c>
      <c r="F600" s="162" t="str">
        <f>VLOOKUP(Table12[[#This Row],[BRANCH NAME]],'Branch Address-2'!$B$2:$D$981,3,0)</f>
        <v>23.140102489357073, 90.7784525118455</v>
      </c>
      <c r="G600" s="164">
        <f>VLOOKUP(FINAL_DATASET!$D600,'R_E_P allocation'!$A$3:$D$983,4,0)</f>
        <v>210176.45</v>
      </c>
      <c r="H600" s="165">
        <f>VLOOKUP(FINAL_DATASET!$D600,'R_E_P allocation'!$A$3:$E$983,5,0)</f>
        <v>1.2167839113750257E-2</v>
      </c>
      <c r="I600" s="166">
        <f>VLOOKUP(FINAL_DATASET!$D600,'R_E_P allocation'!$A$3:$F$983,6,0)</f>
        <v>140977080.61840492</v>
      </c>
      <c r="J600" s="166">
        <f>VLOOKUP(FINAL_DATASET!$D600,'R_E_P allocation'!$A$3:$G$983,7,0)</f>
        <v>118726821.02105285</v>
      </c>
      <c r="K600" s="166">
        <f>VLOOKUP(FINAL_DATASET!$D600,'R_E_P allocation'!$A$3:$T$984,8,0)</f>
        <v>117457392.58126733</v>
      </c>
      <c r="L600" s="166">
        <f>VLOOKUP(FINAL_DATASET!$D600,'R_E_P allocation'!$A$3:$T$984,9,0)</f>
        <v>98028085.072327584</v>
      </c>
      <c r="M600" s="166">
        <f>VLOOKUP($D600,'R_E_P allocation'!$A$3:$T$984,'R_E_P allocation'!J$984,0)</f>
        <v>94960299.676179186</v>
      </c>
      <c r="N600" s="166">
        <f>VLOOKUP($D600,'R_E_P allocation'!$A$3:$T$984,'R_E_P allocation'!K$984,0)</f>
        <v>110740000.42073552</v>
      </c>
      <c r="O600" s="166">
        <f>VLOOKUP($D600,'R_E_P allocation'!$A$3:$T$984,'R_E_P allocation'!L$984,0)</f>
        <v>97534418.456855416</v>
      </c>
      <c r="P600" s="166">
        <f>VLOOKUP($D600,'R_E_P allocation'!$A$3:$T$984,'R_E_P allocation'!M$984,0)</f>
        <v>106032536.6231975</v>
      </c>
      <c r="Q600" s="166">
        <f>VLOOKUP($D600,'R_E_P allocation'!$A$3:$T$984,'R_E_P allocation'!N$984,0)</f>
        <v>86356395.806521669</v>
      </c>
      <c r="R600" s="166">
        <f>VLOOKUP($D600,'R_E_P allocation'!$A$3:$T$984,'R_E_P allocation'!O$984,0)</f>
        <v>79092444.178859979</v>
      </c>
      <c r="S600" s="166">
        <f>VLOOKUP($D600,'R_E_P allocation'!$A$3:$T$984,'R_E_P allocation'!P$984,0)</f>
        <v>1216535.5881278061</v>
      </c>
      <c r="T600" s="166">
        <f>VLOOKUP($D600,'R_E_P allocation'!$A$3:$T$984,'R_E_P allocation'!Q$984,0)</f>
        <v>1957035.5113360363</v>
      </c>
      <c r="U600" s="166">
        <f>VLOOKUP($D600,'R_E_P allocation'!$A$3:$T$984,'R_E_P allocation'!R$984,0)</f>
        <v>2415440.2257030355</v>
      </c>
      <c r="V600" s="166">
        <f>VLOOKUP($D600,'R_E_P allocation'!$A$3:$T$984,'R_E_P allocation'!S$984,0)</f>
        <v>-246833.30773607662</v>
      </c>
      <c r="W600" s="166">
        <f>VLOOKUP($D600,'R_E_P allocation'!$A$3:$T$984,'R_E_P allocation'!T$984,0)</f>
        <v>1886511.7091257286</v>
      </c>
      <c r="X600" s="163">
        <v>110709</v>
      </c>
      <c r="Y600" s="162" t="s">
        <v>294</v>
      </c>
      <c r="Z600" s="162" t="s">
        <v>299</v>
      </c>
      <c r="AA600" s="162" t="s">
        <v>16</v>
      </c>
    </row>
    <row r="601" spans="1:27" ht="16.5" thickTop="1" thickBot="1">
      <c r="A601" s="161">
        <v>600</v>
      </c>
      <c r="B601" s="162" t="s">
        <v>7</v>
      </c>
      <c r="C601" s="163">
        <v>11</v>
      </c>
      <c r="D601" s="162" t="s">
        <v>823</v>
      </c>
      <c r="E601" s="162" t="str">
        <f>VLOOKUP(Table12[[#This Row],[BRANCH NAME]],'Branch Address-2'!$B$2:$D$981,2,0)</f>
        <v>Kachua, Chandpur</v>
      </c>
      <c r="F601" s="162" t="str">
        <f>VLOOKUP(Table12[[#This Row],[BRANCH NAME]],'Branch Address-2'!$B$2:$D$981,3,0)</f>
        <v>22.812374708879904, 89.57941313518445</v>
      </c>
      <c r="G601" s="164">
        <f>VLOOKUP(FINAL_DATASET!$D601,'R_E_P allocation'!$A$3:$D$983,4,0)</f>
        <v>171962.55</v>
      </c>
      <c r="H601" s="165">
        <f>VLOOKUP(FINAL_DATASET!$D601,'R_E_P allocation'!$A$3:$E$983,5,0)</f>
        <v>9.9555047294320274E-3</v>
      </c>
      <c r="I601" s="166">
        <f>VLOOKUP(FINAL_DATASET!$D601,'R_E_P allocation'!$A$3:$F$983,6,0)</f>
        <v>115344884.14233129</v>
      </c>
      <c r="J601" s="166">
        <f>VLOOKUP(FINAL_DATASET!$D601,'R_E_P allocation'!$A$3:$G$983,7,0)</f>
        <v>97140126.289952323</v>
      </c>
      <c r="K601" s="166">
        <f>VLOOKUP(FINAL_DATASET!$D601,'R_E_P allocation'!$A$3:$T$984,8,0)</f>
        <v>96101503.021036893</v>
      </c>
      <c r="L601" s="166">
        <f>VLOOKUP(FINAL_DATASET!$D601,'R_E_P allocation'!$A$3:$T$984,9,0)</f>
        <v>80204796.877358913</v>
      </c>
      <c r="M601" s="166">
        <f>VLOOKUP($D601,'R_E_P allocation'!$A$3:$T$984,'R_E_P allocation'!J$984,0)</f>
        <v>77694790.644146606</v>
      </c>
      <c r="N601" s="166">
        <f>VLOOKUP($D601,'R_E_P allocation'!$A$3:$T$984,'R_E_P allocation'!K$984,0)</f>
        <v>90605454.889692694</v>
      </c>
      <c r="O601" s="166">
        <f>VLOOKUP($D601,'R_E_P allocation'!$A$3:$T$984,'R_E_P allocation'!L$984,0)</f>
        <v>79800887.828336239</v>
      </c>
      <c r="P601" s="166">
        <f>VLOOKUP($D601,'R_E_P allocation'!$A$3:$T$984,'R_E_P allocation'!M$984,0)</f>
        <v>86753893.600797936</v>
      </c>
      <c r="Q601" s="166">
        <f>VLOOKUP($D601,'R_E_P allocation'!$A$3:$T$984,'R_E_P allocation'!N$984,0)</f>
        <v>70655232.932608634</v>
      </c>
      <c r="R601" s="166">
        <f>VLOOKUP($D601,'R_E_P allocation'!$A$3:$T$984,'R_E_P allocation'!O$984,0)</f>
        <v>64711999.782703616</v>
      </c>
      <c r="S601" s="166">
        <f>VLOOKUP($D601,'R_E_P allocation'!$A$3:$T$984,'R_E_P allocation'!P$984,0)</f>
        <v>995347.29937729589</v>
      </c>
      <c r="T601" s="166">
        <f>VLOOKUP($D601,'R_E_P allocation'!$A$3:$T$984,'R_E_P allocation'!Q$984,0)</f>
        <v>1601210.8729113021</v>
      </c>
      <c r="U601" s="166">
        <f>VLOOKUP($D601,'R_E_P allocation'!$A$3:$T$984,'R_E_P allocation'!R$984,0)</f>
        <v>1976269.2755752108</v>
      </c>
      <c r="V601" s="166">
        <f>VLOOKUP($D601,'R_E_P allocation'!$A$3:$T$984,'R_E_P allocation'!S$984,0)</f>
        <v>-201954.52451133539</v>
      </c>
      <c r="W601" s="166">
        <f>VLOOKUP($D601,'R_E_P allocation'!$A$3:$T$984,'R_E_P allocation'!T$984,0)</f>
        <v>1543509.5801937778</v>
      </c>
      <c r="X601" s="163">
        <v>110710</v>
      </c>
      <c r="Y601" s="162" t="s">
        <v>294</v>
      </c>
      <c r="Z601" s="162" t="s">
        <v>299</v>
      </c>
      <c r="AA601" s="162" t="s">
        <v>16</v>
      </c>
    </row>
    <row r="602" spans="1:27" ht="16.5" thickTop="1" thickBot="1">
      <c r="A602" s="161">
        <v>601</v>
      </c>
      <c r="B602" s="162" t="s">
        <v>7</v>
      </c>
      <c r="C602" s="163">
        <v>11</v>
      </c>
      <c r="D602" s="162" t="s">
        <v>824</v>
      </c>
      <c r="E602" s="162" t="str">
        <f>VLOOKUP(Table12[[#This Row],[BRANCH NAME]],'Branch Address-2'!$B$2:$D$981,2,0)</f>
        <v>Chitalmari Bazar, Bagerhat 9360</v>
      </c>
      <c r="F602" s="162" t="str">
        <f>VLOOKUP(Table12[[#This Row],[BRANCH NAME]],'Branch Address-2'!$B$2:$D$981,3,0)</f>
        <v>22.785559393972296, 89.87817548136104</v>
      </c>
      <c r="G602" s="164">
        <f>VLOOKUP(FINAL_DATASET!$D602,'R_E_P allocation'!$A$3:$D$983,4,0)</f>
        <v>138810</v>
      </c>
      <c r="H602" s="165">
        <f>VLOOKUP(FINAL_DATASET!$D602,'R_E_P allocation'!$A$3:$E$983,5,0)</f>
        <v>8.036189341763424E-3</v>
      </c>
      <c r="I602" s="166">
        <f>VLOOKUP(FINAL_DATASET!$D602,'R_E_P allocation'!$A$3:$F$983,6,0)</f>
        <v>93107617.721399263</v>
      </c>
      <c r="J602" s="166">
        <f>VLOOKUP(FINAL_DATASET!$D602,'R_E_P allocation'!$A$3:$G$983,7,0)</f>
        <v>78412543.488732189</v>
      </c>
      <c r="K602" s="166">
        <f>VLOOKUP(FINAL_DATASET!$D602,'R_E_P allocation'!$A$3:$T$984,8,0)</f>
        <v>77574155.735362917</v>
      </c>
      <c r="L602" s="166">
        <f>VLOOKUP(FINAL_DATASET!$D602,'R_E_P allocation'!$A$3:$T$984,9,0)</f>
        <v>64742165.399072021</v>
      </c>
      <c r="M602" s="166">
        <f>VLOOKUP($D602,'R_E_P allocation'!$A$3:$T$984,'R_E_P allocation'!J$984,0)</f>
        <v>62716061.66176293</v>
      </c>
      <c r="N602" s="166">
        <f>VLOOKUP($D602,'R_E_P allocation'!$A$3:$T$984,'R_E_P allocation'!K$984,0)</f>
        <v>73137687.207117155</v>
      </c>
      <c r="O602" s="166">
        <f>VLOOKUP($D602,'R_E_P allocation'!$A$3:$T$984,'R_E_P allocation'!L$984,0)</f>
        <v>64416125.717206188</v>
      </c>
      <c r="P602" s="166">
        <f>VLOOKUP($D602,'R_E_P allocation'!$A$3:$T$984,'R_E_P allocation'!M$984,0)</f>
        <v>70028665.955039412</v>
      </c>
      <c r="Q602" s="166">
        <f>VLOOKUP($D602,'R_E_P allocation'!$A$3:$T$984,'R_E_P allocation'!N$984,0)</f>
        <v>57033655.777815603</v>
      </c>
      <c r="R602" s="166">
        <f>VLOOKUP($D602,'R_E_P allocation'!$A$3:$T$984,'R_E_P allocation'!O$984,0)</f>
        <v>52236214.744646959</v>
      </c>
      <c r="S602" s="166">
        <f>VLOOKUP($D602,'R_E_P allocation'!$A$3:$T$984,'R_E_P allocation'!P$984,0)</f>
        <v>803454.93031222466</v>
      </c>
      <c r="T602" s="166">
        <f>VLOOKUP($D602,'R_E_P allocation'!$A$3:$T$984,'R_E_P allocation'!Q$984,0)</f>
        <v>1292514.4531109703</v>
      </c>
      <c r="U602" s="166">
        <f>VLOOKUP($D602,'R_E_P allocation'!$A$3:$T$984,'R_E_P allocation'!R$984,0)</f>
        <v>1595265.5862720984</v>
      </c>
      <c r="V602" s="166">
        <f>VLOOKUP($D602,'R_E_P allocation'!$A$3:$T$984,'R_E_P allocation'!S$984,0)</f>
        <v>-163019.84093291516</v>
      </c>
      <c r="W602" s="166">
        <f>VLOOKUP($D602,'R_E_P allocation'!$A$3:$T$984,'R_E_P allocation'!T$984,0)</f>
        <v>1245937.355701566</v>
      </c>
      <c r="X602" s="163">
        <v>110711</v>
      </c>
      <c r="Y602" s="162" t="s">
        <v>294</v>
      </c>
      <c r="Z602" s="162" t="s">
        <v>299</v>
      </c>
      <c r="AA602" s="162" t="s">
        <v>824</v>
      </c>
    </row>
    <row r="603" spans="1:27" ht="16.5" thickTop="1" thickBot="1">
      <c r="A603" s="161">
        <v>602</v>
      </c>
      <c r="B603" s="162" t="s">
        <v>7</v>
      </c>
      <c r="C603" s="163">
        <v>11</v>
      </c>
      <c r="D603" s="162" t="s">
        <v>825</v>
      </c>
      <c r="E603" s="162" t="str">
        <f>VLOOKUP(Table12[[#This Row],[BRANCH NAME]],'Branch Address-2'!$B$2:$D$981,2,0)</f>
        <v>Jatrapur Bazar, Rangdia, Bagerhat 9302</v>
      </c>
      <c r="F603" s="162" t="str">
        <f>VLOOKUP(Table12[[#This Row],[BRANCH NAME]],'Branch Address-2'!$B$2:$D$981,3,0)</f>
        <v>22.717125323835432, 89.75953751204952</v>
      </c>
      <c r="G603" s="164">
        <f>VLOOKUP(FINAL_DATASET!$D603,'R_E_P allocation'!$A$3:$D$983,4,0)</f>
        <v>34630.57</v>
      </c>
      <c r="H603" s="165">
        <f>VLOOKUP(FINAL_DATASET!$D603,'R_E_P allocation'!$A$3:$E$983,5,0)</f>
        <v>2.0048830598169594E-3</v>
      </c>
      <c r="I603" s="166">
        <f>VLOOKUP(FINAL_DATASET!$D603,'R_E_P allocation'!$A$3:$F$983,6,0)</f>
        <v>23228656.963000916</v>
      </c>
      <c r="J603" s="166">
        <f>VLOOKUP(FINAL_DATASET!$D603,'R_E_P allocation'!$A$3:$G$983,7,0)</f>
        <v>19562503.250231136</v>
      </c>
      <c r="K603" s="166">
        <f>VLOOKUP(FINAL_DATASET!$D603,'R_E_P allocation'!$A$3:$T$984,8,0)</f>
        <v>19353340.756317172</v>
      </c>
      <c r="L603" s="166">
        <f>VLOOKUP(FINAL_DATASET!$D603,'R_E_P allocation'!$A$3:$T$984,9,0)</f>
        <v>16151992.585578425</v>
      </c>
      <c r="M603" s="166">
        <f>VLOOKUP($D603,'R_E_P allocation'!$A$3:$T$984,'R_E_P allocation'!J$984,0)</f>
        <v>15646516.558619676</v>
      </c>
      <c r="N603" s="166">
        <f>VLOOKUP($D603,'R_E_P allocation'!$A$3:$T$984,'R_E_P allocation'!K$984,0)</f>
        <v>18246522.559355773</v>
      </c>
      <c r="O603" s="166">
        <f>VLOOKUP($D603,'R_E_P allocation'!$A$3:$T$984,'R_E_P allocation'!L$984,0)</f>
        <v>16070651.615722993</v>
      </c>
      <c r="P603" s="166">
        <f>VLOOKUP($D603,'R_E_P allocation'!$A$3:$T$984,'R_E_P allocation'!M$984,0)</f>
        <v>17470878.311091483</v>
      </c>
      <c r="Q603" s="166">
        <f>VLOOKUP($D603,'R_E_P allocation'!$A$3:$T$984,'R_E_P allocation'!N$984,0)</f>
        <v>14228859.655425023</v>
      </c>
      <c r="R603" s="166">
        <f>VLOOKUP($D603,'R_E_P allocation'!$A$3:$T$984,'R_E_P allocation'!O$984,0)</f>
        <v>13031985.384695111</v>
      </c>
      <c r="S603" s="166">
        <f>VLOOKUP($D603,'R_E_P allocation'!$A$3:$T$984,'R_E_P allocation'!P$984,0)</f>
        <v>200447.39000088332</v>
      </c>
      <c r="T603" s="166">
        <f>VLOOKUP($D603,'R_E_P allocation'!$A$3:$T$984,'R_E_P allocation'!Q$984,0)</f>
        <v>322458.8447840297</v>
      </c>
      <c r="U603" s="166">
        <f>VLOOKUP($D603,'R_E_P allocation'!$A$3:$T$984,'R_E_P allocation'!R$984,0)</f>
        <v>397989.74536407273</v>
      </c>
      <c r="V603" s="166">
        <f>VLOOKUP($D603,'R_E_P allocation'!$A$3:$T$984,'R_E_P allocation'!S$984,0)</f>
        <v>-40670.484927715457</v>
      </c>
      <c r="W603" s="166">
        <f>VLOOKUP($D603,'R_E_P allocation'!$A$3:$T$984,'R_E_P allocation'!T$984,0)</f>
        <v>310838.70623325388</v>
      </c>
      <c r="X603" s="163">
        <v>110712</v>
      </c>
      <c r="Y603" s="162" t="s">
        <v>294</v>
      </c>
      <c r="Z603" s="162" t="s">
        <v>299</v>
      </c>
      <c r="AA603" s="162" t="s">
        <v>820</v>
      </c>
    </row>
    <row r="604" spans="1:27" ht="16.5" thickTop="1" thickBot="1">
      <c r="A604" s="161">
        <v>603</v>
      </c>
      <c r="B604" s="162" t="s">
        <v>7</v>
      </c>
      <c r="C604" s="163">
        <v>11</v>
      </c>
      <c r="D604" s="162" t="s">
        <v>826</v>
      </c>
      <c r="E604" s="162" t="str">
        <f>VLOOKUP(Table12[[#This Row],[BRANCH NAME]],'Branch Address-2'!$B$2:$D$981,2,0)</f>
        <v>Bonik Potti Road, Bagerhat Sadar, Bagerhat</v>
      </c>
      <c r="F604" s="162" t="str">
        <f>VLOOKUP(Table12[[#This Row],[BRANCH NAME]],'Branch Address-2'!$B$2:$D$981,3,0)</f>
        <v>22.658739344243713, 89.79665126402291</v>
      </c>
      <c r="G604" s="164">
        <f>VLOOKUP(FINAL_DATASET!$D604,'R_E_P allocation'!$A$3:$D$983,4,0)</f>
        <v>73561.5</v>
      </c>
      <c r="H604" s="165">
        <f>VLOOKUP(FINAL_DATASET!$D604,'R_E_P allocation'!$A$3:$E$983,5,0)</f>
        <v>9.4670679403300959E-3</v>
      </c>
      <c r="I604" s="166">
        <f>VLOOKUP(FINAL_DATASET!$D604,'R_E_P allocation'!$A$3:$F$983,6,0)</f>
        <v>47890998.628107399</v>
      </c>
      <c r="J604" s="166">
        <f>VLOOKUP(FINAL_DATASET!$D604,'R_E_P allocation'!$A$3:$G$983,7,0)</f>
        <v>40332414.302360587</v>
      </c>
      <c r="K604" s="166">
        <f>VLOOKUP(FINAL_DATASET!$D604,'R_E_P allocation'!$A$3:$T$984,8,0)</f>
        <v>39901179.697405137</v>
      </c>
      <c r="L604" s="166">
        <f>VLOOKUP(FINAL_DATASET!$D604,'R_E_P allocation'!$A$3:$T$984,9,0)</f>
        <v>33300894.493781537</v>
      </c>
      <c r="M604" s="166">
        <f>VLOOKUP($D604,'R_E_P allocation'!$A$3:$T$984,'R_E_P allocation'!J$984,0)</f>
        <v>32258744.198472545</v>
      </c>
      <c r="N604" s="166">
        <f>VLOOKUP($D604,'R_E_P allocation'!$A$3:$T$984,'R_E_P allocation'!K$984,0)</f>
        <v>37619229.912849247</v>
      </c>
      <c r="O604" s="166">
        <f>VLOOKUP($D604,'R_E_P allocation'!$A$3:$T$984,'R_E_P allocation'!L$984,0)</f>
        <v>33133192.147409972</v>
      </c>
      <c r="P604" s="166">
        <f>VLOOKUP($D604,'R_E_P allocation'!$A$3:$T$984,'R_E_P allocation'!M$984,0)</f>
        <v>36020068.252806142</v>
      </c>
      <c r="Q604" s="166">
        <f>VLOOKUP($D604,'R_E_P allocation'!$A$3:$T$984,'R_E_P allocation'!N$984,0)</f>
        <v>29335931.875996754</v>
      </c>
      <c r="R604" s="166">
        <f>VLOOKUP($D604,'R_E_P allocation'!$A$3:$T$984,'R_E_P allocation'!O$984,0)</f>
        <v>26868311.63652949</v>
      </c>
      <c r="S604" s="166">
        <f>VLOOKUP($D604,'R_E_P allocation'!$A$3:$T$984,'R_E_P allocation'!P$984,0)</f>
        <v>413266.49641563417</v>
      </c>
      <c r="T604" s="166">
        <f>VLOOKUP($D604,'R_E_P allocation'!$A$3:$T$984,'R_E_P allocation'!Q$984,0)</f>
        <v>664820.01597297669</v>
      </c>
      <c r="U604" s="166">
        <f>VLOOKUP($D604,'R_E_P allocation'!$A$3:$T$984,'R_E_P allocation'!R$984,0)</f>
        <v>820543.62331799825</v>
      </c>
      <c r="V604" s="166">
        <f>VLOOKUP($D604,'R_E_P allocation'!$A$3:$T$984,'R_E_P allocation'!S$984,0)</f>
        <v>-83851.173185780848</v>
      </c>
      <c r="W604" s="166">
        <f>VLOOKUP($D604,'R_E_P allocation'!$A$3:$T$984,'R_E_P allocation'!T$984,0)</f>
        <v>640862.53791989642</v>
      </c>
      <c r="X604" s="163">
        <v>110714</v>
      </c>
      <c r="Y604" s="162" t="s">
        <v>294</v>
      </c>
      <c r="Z604" s="162" t="s">
        <v>299</v>
      </c>
      <c r="AA604" s="162" t="s">
        <v>820</v>
      </c>
    </row>
    <row r="605" spans="1:27" ht="16.5" thickTop="1" thickBot="1">
      <c r="A605" s="161">
        <v>604</v>
      </c>
      <c r="B605" s="162" t="s">
        <v>7</v>
      </c>
      <c r="C605" s="163">
        <v>11</v>
      </c>
      <c r="D605" s="162" t="s">
        <v>827</v>
      </c>
      <c r="E605" s="162" t="str">
        <f>VLOOKUP(Table12[[#This Row],[BRANCH NAME]],'Branch Address-2'!$B$2:$D$981,2,0)</f>
        <v>Morrelganj Bazar, Bagerhat 9320</v>
      </c>
      <c r="F605" s="162" t="str">
        <f>VLOOKUP(Table12[[#This Row],[BRANCH NAME]],'Branch Address-2'!$B$2:$D$981,3,0)</f>
        <v>22.405792029480235, 89.86274579484002</v>
      </c>
      <c r="G605" s="164">
        <f>VLOOKUP(FINAL_DATASET!$D605,'R_E_P allocation'!$A$3:$D$983,4,0)</f>
        <v>102768.96000000001</v>
      </c>
      <c r="H605" s="165">
        <f>VLOOKUP(FINAL_DATASET!$D605,'R_E_P allocation'!$A$3:$E$983,5,0)</f>
        <v>5.9496493121252913E-3</v>
      </c>
      <c r="I605" s="166">
        <f>VLOOKUP(FINAL_DATASET!$D605,'R_E_P allocation'!$A$3:$F$983,6,0)</f>
        <v>68932879.773112684</v>
      </c>
      <c r="J605" s="166">
        <f>VLOOKUP(FINAL_DATASET!$D605,'R_E_P allocation'!$A$3:$G$983,7,0)</f>
        <v>58053278.188111655</v>
      </c>
      <c r="K605" s="166">
        <f>VLOOKUP(FINAL_DATASET!$D605,'R_E_P allocation'!$A$3:$T$984,8,0)</f>
        <v>57432571.917018101</v>
      </c>
      <c r="L605" s="166">
        <f>VLOOKUP(FINAL_DATASET!$D605,'R_E_P allocation'!$A$3:$T$984,9,0)</f>
        <v>47932317.601113878</v>
      </c>
      <c r="M605" s="166">
        <f>VLOOKUP($D605,'R_E_P allocation'!$A$3:$T$984,'R_E_P allocation'!J$984,0)</f>
        <v>46432277.445971102</v>
      </c>
      <c r="N605" s="166">
        <f>VLOOKUP($D605,'R_E_P allocation'!$A$3:$T$984,'R_E_P allocation'!K$984,0)</f>
        <v>54148001.232481338</v>
      </c>
      <c r="O605" s="166">
        <f>VLOOKUP($D605,'R_E_P allocation'!$A$3:$T$984,'R_E_P allocation'!L$984,0)</f>
        <v>47690931.829021931</v>
      </c>
      <c r="P605" s="166">
        <f>VLOOKUP($D605,'R_E_P allocation'!$A$3:$T$984,'R_E_P allocation'!M$984,0)</f>
        <v>51846215.477176048</v>
      </c>
      <c r="Q605" s="166">
        <f>VLOOKUP($D605,'R_E_P allocation'!$A$3:$T$984,'R_E_P allocation'!N$984,0)</f>
        <v>42225268.275225855</v>
      </c>
      <c r="R605" s="166">
        <f>VLOOKUP($D605,'R_E_P allocation'!$A$3:$T$984,'R_E_P allocation'!O$984,0)</f>
        <v>38673449.057301588</v>
      </c>
      <c r="S605" s="166">
        <f>VLOOKUP($D605,'R_E_P allocation'!$A$3:$T$984,'R_E_P allocation'!P$984,0)</f>
        <v>594843.50979799591</v>
      </c>
      <c r="T605" s="166">
        <f>VLOOKUP($D605,'R_E_P allocation'!$A$3:$T$984,'R_E_P allocation'!Q$984,0)</f>
        <v>956922.16793590656</v>
      </c>
      <c r="U605" s="166">
        <f>VLOOKUP($D605,'R_E_P allocation'!$A$3:$T$984,'R_E_P allocation'!R$984,0)</f>
        <v>1181066.0991641369</v>
      </c>
      <c r="V605" s="166">
        <f>VLOOKUP($D605,'R_E_P allocation'!$A$3:$T$984,'R_E_P allocation'!S$984,0)</f>
        <v>-120692.88604597018</v>
      </c>
      <c r="W605" s="166">
        <f>VLOOKUP($D605,'R_E_P allocation'!$A$3:$T$984,'R_E_P allocation'!T$984,0)</f>
        <v>922438.48620848649</v>
      </c>
      <c r="X605" s="163">
        <v>110715</v>
      </c>
      <c r="Y605" s="162" t="s">
        <v>294</v>
      </c>
      <c r="Z605" s="162" t="s">
        <v>299</v>
      </c>
      <c r="AA605" s="162" t="s">
        <v>828</v>
      </c>
    </row>
    <row r="606" spans="1:27" ht="16.5" thickTop="1" thickBot="1">
      <c r="A606" s="161">
        <v>605</v>
      </c>
      <c r="B606" s="162" t="s">
        <v>7</v>
      </c>
      <c r="C606" s="163">
        <v>11</v>
      </c>
      <c r="D606" s="162" t="s">
        <v>829</v>
      </c>
      <c r="E606" s="162" t="str">
        <f>VLOOKUP(Table12[[#This Row],[BRANCH NAME]],'Branch Address-2'!$B$2:$D$981,2,0)</f>
        <v>Muniganj, Puratan Bazar, Bagerhat 9300</v>
      </c>
      <c r="F606" s="162" t="str">
        <f>VLOOKUP(Table12[[#This Row],[BRANCH NAME]],'Branch Address-2'!$B$2:$D$981,3,0)</f>
        <v>22.669395378853505, 89.78884343769354</v>
      </c>
      <c r="G606" s="164">
        <f>VLOOKUP(FINAL_DATASET!$D606,'R_E_P allocation'!$A$3:$D$983,4,0)</f>
        <v>58605.58</v>
      </c>
      <c r="H606" s="165">
        <f>VLOOKUP(FINAL_DATASET!$D606,'R_E_P allocation'!$A$3:$E$983,5,0)</f>
        <v>3.392879024305624E-3</v>
      </c>
      <c r="I606" s="166">
        <f>VLOOKUP(FINAL_DATASET!$D606,'R_E_P allocation'!$A$3:$F$983,6,0)</f>
        <v>39310034.860463098</v>
      </c>
      <c r="J606" s="166">
        <f>VLOOKUP(FINAL_DATASET!$D606,'R_E_P allocation'!$A$3:$G$983,7,0)</f>
        <v>33105774.731160384</v>
      </c>
      <c r="K606" s="166">
        <f>VLOOKUP(FINAL_DATASET!$D606,'R_E_P allocation'!$A$3:$T$984,8,0)</f>
        <v>32751807.433767524</v>
      </c>
      <c r="L606" s="166">
        <f>VLOOKUP(FINAL_DATASET!$D606,'R_E_P allocation'!$A$3:$T$984,9,0)</f>
        <v>27334141.298671186</v>
      </c>
      <c r="M606" s="166">
        <f>VLOOKUP($D606,'R_E_P allocation'!$A$3:$T$984,'R_E_P allocation'!J$984,0)</f>
        <v>26478720.329971761</v>
      </c>
      <c r="N606" s="166">
        <f>VLOOKUP($D606,'R_E_P allocation'!$A$3:$T$984,'R_E_P allocation'!K$984,0)</f>
        <v>30878730.48506362</v>
      </c>
      <c r="O606" s="166">
        <f>VLOOKUP($D606,'R_E_P allocation'!$A$3:$T$984,'R_E_P allocation'!L$984,0)</f>
        <v>27196487.349685069</v>
      </c>
      <c r="P606" s="166">
        <f>VLOOKUP($D606,'R_E_P allocation'!$A$3:$T$984,'R_E_P allocation'!M$984,0)</f>
        <v>29566101.757231746</v>
      </c>
      <c r="Q606" s="166">
        <f>VLOOKUP($D606,'R_E_P allocation'!$A$3:$T$984,'R_E_P allocation'!N$984,0)</f>
        <v>24079608.647642348</v>
      </c>
      <c r="R606" s="166">
        <f>VLOOKUP($D606,'R_E_P allocation'!$A$3:$T$984,'R_E_P allocation'!O$984,0)</f>
        <v>22054129.112560958</v>
      </c>
      <c r="S606" s="166">
        <f>VLOOKUP($D606,'R_E_P allocation'!$A$3:$T$984,'R_E_P allocation'!P$984,0)</f>
        <v>339218.66000149492</v>
      </c>
      <c r="T606" s="166">
        <f>VLOOKUP($D606,'R_E_P allocation'!$A$3:$T$984,'R_E_P allocation'!Q$984,0)</f>
        <v>545699.58348066581</v>
      </c>
      <c r="U606" s="166">
        <f>VLOOKUP($D606,'R_E_P allocation'!$A$3:$T$984,'R_E_P allocation'!R$984,0)</f>
        <v>673521.10753920011</v>
      </c>
      <c r="V606" s="166">
        <f>VLOOKUP($D606,'R_E_P allocation'!$A$3:$T$984,'R_E_P allocation'!S$984,0)</f>
        <v>-68826.974493056943</v>
      </c>
      <c r="W606" s="166">
        <f>VLOOKUP($D606,'R_E_P allocation'!$A$3:$T$984,'R_E_P allocation'!T$984,0)</f>
        <v>526034.73362550663</v>
      </c>
      <c r="X606" s="163">
        <v>110716</v>
      </c>
      <c r="Y606" s="162" t="s">
        <v>294</v>
      </c>
      <c r="Z606" s="162" t="s">
        <v>299</v>
      </c>
      <c r="AA606" s="162" t="s">
        <v>820</v>
      </c>
    </row>
    <row r="607" spans="1:27" ht="16.5" thickTop="1" thickBot="1">
      <c r="A607" s="161">
        <v>606</v>
      </c>
      <c r="B607" s="162" t="s">
        <v>7</v>
      </c>
      <c r="C607" s="163">
        <v>11</v>
      </c>
      <c r="D607" s="162" t="s">
        <v>299</v>
      </c>
      <c r="E607" s="162" t="str">
        <f>VLOOKUP(Table12[[#This Row],[BRANCH NAME]],'Branch Address-2'!$B$2:$D$981,2,0)</f>
        <v>K. Ali Road, Bagerhat 9300</v>
      </c>
      <c r="F607" s="162" t="str">
        <f>VLOOKUP(Table12[[#This Row],[BRANCH NAME]],'Branch Address-2'!$B$2:$D$981,3,0)</f>
        <v>22.659870927542194, 89.79263066685789</v>
      </c>
      <c r="G607" s="164">
        <f>VLOOKUP(FINAL_DATASET!$D607,'R_E_P allocation'!$A$3:$D$983,4,0)</f>
        <v>39958.35</v>
      </c>
      <c r="H607" s="165">
        <f>VLOOKUP(FINAL_DATASET!$D607,'R_E_P allocation'!$A$3:$E$983,5,0)</f>
        <v>2.3133266074811072E-3</v>
      </c>
      <c r="I607" s="166">
        <f>VLOOKUP(FINAL_DATASET!$D607,'R_E_P allocation'!$A$3:$F$983,6,0)</f>
        <v>26802296.49577029</v>
      </c>
      <c r="J607" s="166">
        <f>VLOOKUP(FINAL_DATASET!$D607,'R_E_P allocation'!$A$3:$G$983,7,0)</f>
        <v>22572119.134882081</v>
      </c>
      <c r="K607" s="166">
        <f>VLOOKUP(FINAL_DATASET!$D607,'R_E_P allocation'!$A$3:$T$984,8,0)</f>
        <v>22330777.795750584</v>
      </c>
      <c r="L607" s="166">
        <f>VLOOKUP(FINAL_DATASET!$D607,'R_E_P allocation'!$A$3:$T$984,9,0)</f>
        <v>18636914.52182126</v>
      </c>
      <c r="M607" s="166">
        <f>VLOOKUP($D607,'R_E_P allocation'!$A$3:$T$984,'R_E_P allocation'!J$984,0)</f>
        <v>18053672.952253472</v>
      </c>
      <c r="N607" s="166">
        <f>VLOOKUP($D607,'R_E_P allocation'!$A$3:$T$984,'R_E_P allocation'!K$984,0)</f>
        <v>21053679.87617974</v>
      </c>
      <c r="O607" s="166">
        <f>VLOOKUP($D607,'R_E_P allocation'!$A$3:$T$984,'R_E_P allocation'!L$984,0)</f>
        <v>18543059.556603454</v>
      </c>
      <c r="P607" s="166">
        <f>VLOOKUP($D607,'R_E_P allocation'!$A$3:$T$984,'R_E_P allocation'!M$984,0)</f>
        <v>20158705.743567098</v>
      </c>
      <c r="Q607" s="166">
        <f>VLOOKUP($D607,'R_E_P allocation'!$A$3:$T$984,'R_E_P allocation'!N$984,0)</f>
        <v>16417914.987028874</v>
      </c>
      <c r="R607" s="166">
        <f>VLOOKUP($D607,'R_E_P allocation'!$A$3:$T$984,'R_E_P allocation'!O$984,0)</f>
        <v>15036906.213109745</v>
      </c>
      <c r="S607" s="166">
        <f>VLOOKUP($D607,'R_E_P allocation'!$A$3:$T$984,'R_E_P allocation'!P$984,0)</f>
        <v>231285.45000101923</v>
      </c>
      <c r="T607" s="166">
        <f>VLOOKUP($D607,'R_E_P allocation'!$A$3:$T$984,'R_E_P allocation'!Q$984,0)</f>
        <v>372067.89782772661</v>
      </c>
      <c r="U607" s="166">
        <f>VLOOKUP($D607,'R_E_P allocation'!$A$3:$T$984,'R_E_P allocation'!R$984,0)</f>
        <v>459218.93695854547</v>
      </c>
      <c r="V607" s="166">
        <f>VLOOKUP($D607,'R_E_P allocation'!$A$3:$T$984,'R_E_P allocation'!S$984,0)</f>
        <v>-46927.482608902457</v>
      </c>
      <c r="W607" s="166">
        <f>VLOOKUP($D607,'R_E_P allocation'!$A$3:$T$984,'R_E_P allocation'!T$984,0)</f>
        <v>358660.0456537545</v>
      </c>
      <c r="X607" s="163">
        <v>110717</v>
      </c>
      <c r="Y607" s="162" t="s">
        <v>294</v>
      </c>
      <c r="Z607" s="162" t="s">
        <v>299</v>
      </c>
      <c r="AA607" s="162" t="s">
        <v>820</v>
      </c>
    </row>
    <row r="608" spans="1:27" ht="16.5" thickTop="1" thickBot="1">
      <c r="A608" s="161">
        <v>607</v>
      </c>
      <c r="B608" s="162" t="s">
        <v>7</v>
      </c>
      <c r="C608" s="163">
        <v>11</v>
      </c>
      <c r="D608" s="162" t="s">
        <v>830</v>
      </c>
      <c r="E608" s="162" t="str">
        <f>VLOOKUP(Table12[[#This Row],[BRANCH NAME]],'Branch Address-2'!$B$2:$D$981,2,0)</f>
        <v>Sannashi Bazar Bagerhat</v>
      </c>
      <c r="F608" s="162" t="str">
        <f>VLOOKUP(Table12[[#This Row],[BRANCH NAME]],'Branch Address-2'!$B$2:$D$981,3,0)</f>
        <v>22.65975146130108, 89.79649304570876</v>
      </c>
      <c r="G608" s="164">
        <f>VLOOKUP(FINAL_DATASET!$D608,'R_E_P allocation'!$A$3:$D$983,4,0)</f>
        <v>112403.55</v>
      </c>
      <c r="H608" s="165">
        <f>VLOOKUP(FINAL_DATASET!$D608,'R_E_P allocation'!$A$3:$E$983,5,0)</f>
        <v>6.5074289351370372E-3</v>
      </c>
      <c r="I608" s="166">
        <f>VLOOKUP(FINAL_DATASET!$D608,'R_E_P allocation'!$A$3:$F$983,6,0)</f>
        <v>75395337.251842007</v>
      </c>
      <c r="J608" s="166">
        <f>VLOOKUP(FINAL_DATASET!$D608,'R_E_P allocation'!$A$3:$G$983,7,0)</f>
        <v>63495773.01824712</v>
      </c>
      <c r="K608" s="166">
        <f>VLOOKUP(FINAL_DATASET!$D608,'R_E_P allocation'!$A$3:$T$984,8,0)</f>
        <v>62816875.534238547</v>
      </c>
      <c r="L608" s="166">
        <f>VLOOKUP(FINAL_DATASET!$D608,'R_E_P allocation'!$A$3:$T$984,9,0)</f>
        <v>52425972.376218304</v>
      </c>
      <c r="M608" s="166">
        <f>VLOOKUP($D608,'R_E_P allocation'!$A$3:$T$984,'R_E_P allocation'!J$984,0)</f>
        <v>50785303.456530891</v>
      </c>
      <c r="N608" s="166">
        <f>VLOOKUP($D608,'R_E_P allocation'!$A$3:$T$984,'R_E_P allocation'!K$984,0)</f>
        <v>59224376.348026469</v>
      </c>
      <c r="O608" s="166">
        <f>VLOOKUP($D608,'R_E_P allocation'!$A$3:$T$984,'R_E_P allocation'!L$984,0)</f>
        <v>52161956.687992737</v>
      </c>
      <c r="P608" s="166">
        <f>VLOOKUP($D608,'R_E_P allocation'!$A$3:$T$984,'R_E_P allocation'!M$984,0)</f>
        <v>56706798.178161301</v>
      </c>
      <c r="Q608" s="166">
        <f>VLOOKUP($D608,'R_E_P allocation'!$A$3:$T$984,'R_E_P allocation'!N$984,0)</f>
        <v>46183887.176028281</v>
      </c>
      <c r="R608" s="166">
        <f>VLOOKUP($D608,'R_E_P allocation'!$A$3:$T$984,'R_E_P allocation'!O$984,0)</f>
        <v>42299084.906423613</v>
      </c>
      <c r="S608" s="166">
        <f>VLOOKUP($D608,'R_E_P allocation'!$A$3:$T$984,'R_E_P allocation'!P$984,0)</f>
        <v>650610.08884155797</v>
      </c>
      <c r="T608" s="166">
        <f>VLOOKUP($D608,'R_E_P allocation'!$A$3:$T$984,'R_E_P allocation'!Q$984,0)</f>
        <v>1046633.6211798978</v>
      </c>
      <c r="U608" s="166">
        <f>VLOOKUP($D608,'R_E_P allocation'!$A$3:$T$984,'R_E_P allocation'!R$984,0)</f>
        <v>1291791.0459607746</v>
      </c>
      <c r="V608" s="166">
        <f>VLOOKUP($D608,'R_E_P allocation'!$A$3:$T$984,'R_E_P allocation'!S$984,0)</f>
        <v>-132007.84411277989</v>
      </c>
      <c r="W608" s="166">
        <f>VLOOKUP($D608,'R_E_P allocation'!$A$3:$T$984,'R_E_P allocation'!T$984,0)</f>
        <v>1008917.0942905321</v>
      </c>
      <c r="X608" s="163">
        <v>110718</v>
      </c>
      <c r="Y608" s="162" t="s">
        <v>294</v>
      </c>
      <c r="Z608" s="162" t="s">
        <v>299</v>
      </c>
      <c r="AA608" s="162" t="s">
        <v>828</v>
      </c>
    </row>
    <row r="609" spans="1:27" ht="16.5" thickTop="1" thickBot="1">
      <c r="A609" s="161">
        <v>608</v>
      </c>
      <c r="B609" s="162" t="s">
        <v>7</v>
      </c>
      <c r="C609" s="163">
        <v>11</v>
      </c>
      <c r="D609" s="162" t="s">
        <v>831</v>
      </c>
      <c r="E609" s="162" t="str">
        <f>VLOOKUP(Table12[[#This Row],[BRANCH NAME]],'Branch Address-2'!$B$2:$D$981,2,0)</f>
        <v>54 Shaikh Abdul Hai Road, Mongla Port, Bagerhat 9350</v>
      </c>
      <c r="F609" s="162" t="str">
        <f>VLOOKUP(Table12[[#This Row],[BRANCH NAME]],'Branch Address-2'!$B$2:$D$981,3,0)</f>
        <v>22.83664929145439, 89.55051543614903</v>
      </c>
      <c r="G609" s="164">
        <f>VLOOKUP(FINAL_DATASET!$D609,'R_E_P allocation'!$A$3:$D$983,4,0)</f>
        <v>137947</v>
      </c>
      <c r="H609" s="165">
        <f>VLOOKUP(FINAL_DATASET!$D609,'R_E_P allocation'!$A$3:$E$983,5,0)</f>
        <v>7.9862272972281469E-3</v>
      </c>
      <c r="I609" s="166">
        <f>VLOOKUP(FINAL_DATASET!$D609,'R_E_P allocation'!$A$3:$F$983,6,0)</f>
        <v>92528755.434146419</v>
      </c>
      <c r="J609" s="166">
        <f>VLOOKUP(FINAL_DATASET!$D609,'R_E_P allocation'!$A$3:$G$983,7,0)</f>
        <v>77925042.407896683</v>
      </c>
      <c r="K609" s="166">
        <f>VLOOKUP(FINAL_DATASET!$D609,'R_E_P allocation'!$A$3:$T$984,8,0)</f>
        <v>77091867.021296084</v>
      </c>
      <c r="L609" s="166">
        <f>VLOOKUP(FINAL_DATASET!$D609,'R_E_P allocation'!$A$3:$T$984,9,0)</f>
        <v>64339654.854158841</v>
      </c>
      <c r="M609" s="166">
        <f>VLOOKUP($D609,'R_E_P allocation'!$A$3:$T$984,'R_E_P allocation'!J$984,0)</f>
        <v>62326147.669874005</v>
      </c>
      <c r="N609" s="166">
        <f>VLOOKUP($D609,'R_E_P allocation'!$A$3:$T$984,'R_E_P allocation'!K$984,0)</f>
        <v>72682980.600534469</v>
      </c>
      <c r="O609" s="166">
        <f>VLOOKUP($D609,'R_E_P allocation'!$A$3:$T$984,'R_E_P allocation'!L$984,0)</f>
        <v>64015642.203814149</v>
      </c>
      <c r="P609" s="166">
        <f>VLOOKUP($D609,'R_E_P allocation'!$A$3:$T$984,'R_E_P allocation'!M$984,0)</f>
        <v>69593288.541890517</v>
      </c>
      <c r="Q609" s="166">
        <f>VLOOKUP($D609,'R_E_P allocation'!$A$3:$T$984,'R_E_P allocation'!N$984,0)</f>
        <v>56679070.049580932</v>
      </c>
      <c r="R609" s="166">
        <f>VLOOKUP($D609,'R_E_P allocation'!$A$3:$T$984,'R_E_P allocation'!O$984,0)</f>
        <v>51911455.337366283</v>
      </c>
      <c r="S609" s="166">
        <f>VLOOKUP($D609,'R_E_P allocation'!$A$3:$T$984,'R_E_P allocation'!P$984,0)</f>
        <v>798459.74549225892</v>
      </c>
      <c r="T609" s="166">
        <f>VLOOKUP($D609,'R_E_P allocation'!$A$3:$T$984,'R_E_P allocation'!Q$984,0)</f>
        <v>1284478.7210092861</v>
      </c>
      <c r="U609" s="166">
        <f>VLOOKUP($D609,'R_E_P allocation'!$A$3:$T$984,'R_E_P allocation'!R$984,0)</f>
        <v>1585347.6106150649</v>
      </c>
      <c r="V609" s="166">
        <f>VLOOKUP($D609,'R_E_P allocation'!$A$3:$T$984,'R_E_P allocation'!S$984,0)</f>
        <v>-162006.32517234239</v>
      </c>
      <c r="W609" s="166">
        <f>VLOOKUP($D609,'R_E_P allocation'!$A$3:$T$984,'R_E_P allocation'!T$984,0)</f>
        <v>1238191.1995314742</v>
      </c>
      <c r="X609" s="163">
        <v>110719</v>
      </c>
      <c r="Y609" s="162" t="s">
        <v>294</v>
      </c>
      <c r="Z609" s="162" t="s">
        <v>299</v>
      </c>
      <c r="AA609" s="162" t="s">
        <v>832</v>
      </c>
    </row>
    <row r="610" spans="1:27" ht="16.5" thickTop="1" thickBot="1">
      <c r="A610" s="161">
        <v>609</v>
      </c>
      <c r="B610" s="162" t="s">
        <v>7</v>
      </c>
      <c r="C610" s="163">
        <v>11</v>
      </c>
      <c r="D610" s="162" t="s">
        <v>833</v>
      </c>
      <c r="E610" s="162" t="str">
        <f>VLOOKUP(Table12[[#This Row],[BRANCH NAME]],'Branch Address-2'!$B$2:$D$981,2,0)</f>
        <v>Polerhat Bazar, Morrelganj, Bagerhat 9320</v>
      </c>
      <c r="F610" s="162" t="str">
        <f>VLOOKUP(Table12[[#This Row],[BRANCH NAME]],'Branch Address-2'!$B$2:$D$981,3,0)</f>
        <v>22.672124181764293, 89.79217336756516</v>
      </c>
      <c r="G610" s="164">
        <f>VLOOKUP(FINAL_DATASET!$D610,'R_E_P allocation'!$A$3:$D$983,4,0)</f>
        <v>105980.49</v>
      </c>
      <c r="H610" s="165">
        <f>VLOOKUP(FINAL_DATASET!$D610,'R_E_P allocation'!$A$3:$E$983,5,0)</f>
        <v>6.1355758531292061E-3</v>
      </c>
      <c r="I610" s="166">
        <f>VLOOKUP(FINAL_DATASET!$D610,'R_E_P allocation'!$A$3:$F$983,6,0)</f>
        <v>71087032.266022459</v>
      </c>
      <c r="J610" s="166">
        <f>VLOOKUP(FINAL_DATASET!$D610,'R_E_P allocation'!$A$3:$G$983,7,0)</f>
        <v>59867443.131490134</v>
      </c>
      <c r="K610" s="166">
        <f>VLOOKUP(FINAL_DATASET!$D610,'R_E_P allocation'!$A$3:$T$984,8,0)</f>
        <v>59227339.789424911</v>
      </c>
      <c r="L610" s="166">
        <f>VLOOKUP(FINAL_DATASET!$D610,'R_E_P allocation'!$A$3:$T$984,9,0)</f>
        <v>49430202.526148677</v>
      </c>
      <c r="M610" s="166">
        <f>VLOOKUP($D610,'R_E_P allocation'!$A$3:$T$984,'R_E_P allocation'!J$984,0)</f>
        <v>47883286.116157696</v>
      </c>
      <c r="N610" s="166">
        <f>VLOOKUP($D610,'R_E_P allocation'!$A$3:$T$984,'R_E_P allocation'!K$984,0)</f>
        <v>55840126.270996377</v>
      </c>
      <c r="O610" s="166">
        <f>VLOOKUP($D610,'R_E_P allocation'!$A$3:$T$984,'R_E_P allocation'!L$984,0)</f>
        <v>49181273.448678859</v>
      </c>
      <c r="P610" s="166">
        <f>VLOOKUP($D610,'R_E_P allocation'!$A$3:$T$984,'R_E_P allocation'!M$984,0)</f>
        <v>53466409.710837796</v>
      </c>
      <c r="Q610" s="166">
        <f>VLOOKUP($D610,'R_E_P allocation'!$A$3:$T$984,'R_E_P allocation'!N$984,0)</f>
        <v>43544807.908826657</v>
      </c>
      <c r="R610" s="166">
        <f>VLOOKUP($D610,'R_E_P allocation'!$A$3:$T$984,'R_E_P allocation'!O$984,0)</f>
        <v>39881994.340342261</v>
      </c>
      <c r="S610" s="166">
        <f>VLOOKUP($D610,'R_E_P allocation'!$A$3:$T$984,'R_E_P allocation'!P$984,0)</f>
        <v>613432.36947918322</v>
      </c>
      <c r="T610" s="166">
        <f>VLOOKUP($D610,'R_E_P allocation'!$A$3:$T$984,'R_E_P allocation'!Q$984,0)</f>
        <v>986825.98568390356</v>
      </c>
      <c r="U610" s="166">
        <f>VLOOKUP($D610,'R_E_P allocation'!$A$3:$T$984,'R_E_P allocation'!R$984,0)</f>
        <v>1217974.4147630159</v>
      </c>
      <c r="V610" s="166">
        <f>VLOOKUP($D610,'R_E_P allocation'!$A$3:$T$984,'R_E_P allocation'!S$984,0)</f>
        <v>-124464.53873490673</v>
      </c>
      <c r="W610" s="166">
        <f>VLOOKUP($D610,'R_E_P allocation'!$A$3:$T$984,'R_E_P allocation'!T$984,0)</f>
        <v>951264.6889025016</v>
      </c>
      <c r="X610" s="163">
        <v>110720</v>
      </c>
      <c r="Y610" s="162" t="s">
        <v>294</v>
      </c>
      <c r="Z610" s="162" t="s">
        <v>299</v>
      </c>
      <c r="AA610" s="162" t="s">
        <v>828</v>
      </c>
    </row>
    <row r="611" spans="1:27" ht="16.5" thickTop="1" thickBot="1">
      <c r="A611" s="161">
        <v>610</v>
      </c>
      <c r="B611" s="162" t="s">
        <v>7</v>
      </c>
      <c r="C611" s="163">
        <v>11</v>
      </c>
      <c r="D611" s="162" t="s">
        <v>834</v>
      </c>
      <c r="E611" s="162" t="str">
        <f>VLOOKUP(Table12[[#This Row],[BRANCH NAME]],'Branch Address-2'!$B$2:$D$981,2,0)</f>
        <v>Bakshaganj, Hossamia, Nangalkot, Comilla 3583</v>
      </c>
      <c r="F611" s="162" t="str">
        <f>VLOOKUP(Table12[[#This Row],[BRANCH NAME]],'Branch Address-2'!$B$2:$D$981,3,0)</f>
        <v>23.066954300093432, 91.23699585253044</v>
      </c>
      <c r="G611" s="164">
        <f>VLOOKUP(FINAL_DATASET!$D611,'R_E_P allocation'!$A$3:$D$983,4,0)</f>
        <v>218930</v>
      </c>
      <c r="H611" s="165">
        <f>VLOOKUP(FINAL_DATASET!$D611,'R_E_P allocation'!$A$3:$E$983,5,0)</f>
        <v>1.741857826890875E-2</v>
      </c>
      <c r="I611" s="166">
        <f>VLOOKUP(FINAL_DATASET!$D611,'R_E_P allocation'!$A$3:$F$983,6,0)</f>
        <v>201812358.7859551</v>
      </c>
      <c r="J611" s="166">
        <f>VLOOKUP(FINAL_DATASET!$D611,'R_E_P allocation'!$A$3:$G$983,7,0)</f>
        <v>64632878.850947984</v>
      </c>
      <c r="K611" s="166">
        <f>VLOOKUP(FINAL_DATASET!$D611,'R_E_P allocation'!$A$3:$T$984,8,0)</f>
        <v>63941823.419218212</v>
      </c>
      <c r="L611" s="166">
        <f>VLOOKUP(FINAL_DATASET!$D611,'R_E_P allocation'!$A$3:$T$984,9,0)</f>
        <v>53364836.116909832</v>
      </c>
      <c r="M611" s="166">
        <f>VLOOKUP($D611,'R_E_P allocation'!$A$3:$T$984,'R_E_P allocation'!J$984,0)</f>
        <v>51694785.490229562</v>
      </c>
      <c r="N611" s="166">
        <f>VLOOKUP($D611,'R_E_P allocation'!$A$3:$T$984,'R_E_P allocation'!K$984,0)</f>
        <v>60284988.426314861</v>
      </c>
      <c r="O611" s="166">
        <f>VLOOKUP($D611,'R_E_P allocation'!$A$3:$T$984,'R_E_P allocation'!L$984,0)</f>
        <v>53096092.337903805</v>
      </c>
      <c r="P611" s="166">
        <f>VLOOKUP($D611,'R_E_P allocation'!$A$3:$T$984,'R_E_P allocation'!M$984,0)</f>
        <v>57722324.533650309</v>
      </c>
      <c r="Q611" s="166">
        <f>VLOOKUP($D611,'R_E_P allocation'!$A$3:$T$984,'R_E_P allocation'!N$984,0)</f>
        <v>47010965.341838911</v>
      </c>
      <c r="R611" s="166">
        <f>VLOOKUP($D611,'R_E_P allocation'!$A$3:$T$984,'R_E_P allocation'!O$984,0)</f>
        <v>43056592.593607463</v>
      </c>
      <c r="S611" s="166">
        <f>VLOOKUP($D611,'R_E_P allocation'!$A$3:$T$984,'R_E_P allocation'!P$984,0)</f>
        <v>662261.45540769398</v>
      </c>
      <c r="T611" s="166">
        <f>VLOOKUP($D611,'R_E_P allocation'!$A$3:$T$984,'R_E_P allocation'!Q$984,0)</f>
        <v>1065377.1239167249</v>
      </c>
      <c r="U611" s="166">
        <f>VLOOKUP($D611,'R_E_P allocation'!$A$3:$T$984,'R_E_P allocation'!R$984,0)</f>
        <v>1314924.9187080301</v>
      </c>
      <c r="V611" s="166">
        <f>VLOOKUP($D611,'R_E_P allocation'!$A$3:$T$984,'R_E_P allocation'!S$984,0)</f>
        <v>-134371.88950301037</v>
      </c>
      <c r="W611" s="166">
        <f>VLOOKUP($D611,'R_E_P allocation'!$A$3:$T$984,'R_E_P allocation'!T$984,0)</f>
        <v>1026985.1554872934</v>
      </c>
      <c r="X611" s="163">
        <v>110721</v>
      </c>
      <c r="Y611" s="162" t="s">
        <v>147</v>
      </c>
      <c r="Z611" s="162" t="s">
        <v>641</v>
      </c>
      <c r="AA611" s="162" t="s">
        <v>834</v>
      </c>
    </row>
    <row r="612" spans="1:27" ht="16.5" thickTop="1" thickBot="1">
      <c r="A612" s="161">
        <v>611</v>
      </c>
      <c r="B612" s="162" t="s">
        <v>7</v>
      </c>
      <c r="C612" s="163">
        <v>11</v>
      </c>
      <c r="D612" s="162" t="s">
        <v>835</v>
      </c>
      <c r="E612" s="162" t="str">
        <f>VLOOKUP(Table12[[#This Row],[BRANCH NAME]],'Branch Address-2'!$B$2:$D$981,2,0)</f>
        <v>Amtali, Sadar, Barguna 8710</v>
      </c>
      <c r="F612" s="162" t="str">
        <f>VLOOKUP(Table12[[#This Row],[BRANCH NAME]],'Branch Address-2'!$B$2:$D$981,3,0)</f>
        <v>22.159806770755324, 90.11831228134878</v>
      </c>
      <c r="G612" s="164">
        <f>VLOOKUP(FINAL_DATASET!$D612,'R_E_P allocation'!$A$3:$D$983,4,0)</f>
        <v>182798</v>
      </c>
      <c r="H612" s="165">
        <f>VLOOKUP(FINAL_DATASET!$D612,'R_E_P allocation'!$A$3:$E$983,5,0)</f>
        <v>2.3525364291870896E-2</v>
      </c>
      <c r="I612" s="166">
        <f>VLOOKUP(FINAL_DATASET!$D612,'R_E_P allocation'!$A$3:$F$983,6,0)</f>
        <v>119007616.31044468</v>
      </c>
      <c r="J612" s="166">
        <f>VLOOKUP(FINAL_DATASET!$D612,'R_E_P allocation'!$A$3:$G$983,7,0)</f>
        <v>100224773.41602483</v>
      </c>
      <c r="K612" s="166">
        <f>VLOOKUP(FINAL_DATASET!$D612,'R_E_P allocation'!$A$3:$T$984,8,0)</f>
        <v>99153169.067056343</v>
      </c>
      <c r="L612" s="166">
        <f>VLOOKUP(FINAL_DATASET!$D612,'R_E_P allocation'!$A$3:$T$984,9,0)</f>
        <v>82751669.170344234</v>
      </c>
      <c r="M612" s="166">
        <f>VLOOKUP($D612,'R_E_P allocation'!$A$3:$T$984,'R_E_P allocation'!J$984,0)</f>
        <v>80161958.660337046</v>
      </c>
      <c r="N612" s="166">
        <f>VLOOKUP($D612,'R_E_P allocation'!$A$3:$T$984,'R_E_P allocation'!K$984,0)</f>
        <v>93482596.053764775</v>
      </c>
      <c r="O612" s="166">
        <f>VLOOKUP($D612,'R_E_P allocation'!$A$3:$T$984,'R_E_P allocation'!L$984,0)</f>
        <v>82334934.145745367</v>
      </c>
      <c r="P612" s="166">
        <f>VLOOKUP($D612,'R_E_P allocation'!$A$3:$T$984,'R_E_P allocation'!M$984,0)</f>
        <v>89508729.926339969</v>
      </c>
      <c r="Q612" s="166">
        <f>VLOOKUP($D612,'R_E_P allocation'!$A$3:$T$984,'R_E_P allocation'!N$984,0)</f>
        <v>72898862.517328426</v>
      </c>
      <c r="R612" s="166">
        <f>VLOOKUP($D612,'R_E_P allocation'!$A$3:$T$984,'R_E_P allocation'!O$984,0)</f>
        <v>66766904.298230968</v>
      </c>
      <c r="S612" s="166">
        <f>VLOOKUP($D612,'R_E_P allocation'!$A$3:$T$984,'R_E_P allocation'!P$984,0)</f>
        <v>1026954.1677614661</v>
      </c>
      <c r="T612" s="166">
        <f>VLOOKUP($D612,'R_E_P allocation'!$A$3:$T$984,'R_E_P allocation'!Q$984,0)</f>
        <v>1652056.7046597498</v>
      </c>
      <c r="U612" s="166">
        <f>VLOOKUP($D612,'R_E_P allocation'!$A$3:$T$984,'R_E_P allocation'!R$984,0)</f>
        <v>2039024.941787259</v>
      </c>
      <c r="V612" s="166">
        <f>VLOOKUP($D612,'R_E_P allocation'!$A$3:$T$984,'R_E_P allocation'!S$984,0)</f>
        <v>-208367.51229942791</v>
      </c>
      <c r="W612" s="166">
        <f>VLOOKUP($D612,'R_E_P allocation'!$A$3:$T$984,'R_E_P allocation'!T$984,0)</f>
        <v>1592523.1297170562</v>
      </c>
      <c r="X612" s="163">
        <v>110725</v>
      </c>
      <c r="Y612" s="162" t="s">
        <v>581</v>
      </c>
      <c r="Z612" s="162" t="s">
        <v>836</v>
      </c>
      <c r="AA612" s="162" t="s">
        <v>835</v>
      </c>
    </row>
    <row r="613" spans="1:27" ht="16.5" thickTop="1" thickBot="1">
      <c r="A613" s="161">
        <v>612</v>
      </c>
      <c r="B613" s="162" t="s">
        <v>7</v>
      </c>
      <c r="C613" s="163">
        <v>11</v>
      </c>
      <c r="D613" s="162" t="s">
        <v>836</v>
      </c>
      <c r="E613" s="162" t="str">
        <f>VLOOKUP(Table12[[#This Row],[BRANCH NAME]],'Branch Address-2'!$B$2:$D$981,2,0)</f>
        <v>Sadar Road, Barguna 8700</v>
      </c>
      <c r="F613" s="162" t="str">
        <f>VLOOKUP(Table12[[#This Row],[BRANCH NAME]],'Branch Address-2'!$B$2:$D$981,3,0)</f>
        <v>22.159750426631003, 90.11840254441961</v>
      </c>
      <c r="G613" s="164">
        <f>VLOOKUP(FINAL_DATASET!$D613,'R_E_P allocation'!$A$3:$D$983,4,0)</f>
        <v>261343</v>
      </c>
      <c r="H613" s="165">
        <f>VLOOKUP(FINAL_DATASET!$D613,'R_E_P allocation'!$A$3:$E$983,5,0)</f>
        <v>3.3633788554198706E-2</v>
      </c>
      <c r="I613" s="166">
        <f>VLOOKUP(FINAL_DATASET!$D613,'R_E_P allocation'!$A$3:$F$983,6,0)</f>
        <v>170143040.23797056</v>
      </c>
      <c r="J613" s="166">
        <f>VLOOKUP(FINAL_DATASET!$D613,'R_E_P allocation'!$A$3:$G$983,7,0)</f>
        <v>143289548.89475912</v>
      </c>
      <c r="K613" s="166">
        <f>VLOOKUP(FINAL_DATASET!$D613,'R_E_P allocation'!$A$3:$T$984,8,0)</f>
        <v>141757495.50592294</v>
      </c>
      <c r="L613" s="166">
        <f>VLOOKUP(FINAL_DATASET!$D613,'R_E_P allocation'!$A$3:$T$984,9,0)</f>
        <v>118308567.24901405</v>
      </c>
      <c r="M613" s="166">
        <f>VLOOKUP($D613,'R_E_P allocation'!$A$3:$T$984,'R_E_P allocation'!J$984,0)</f>
        <v>114606104.89266001</v>
      </c>
      <c r="N613" s="166">
        <f>VLOOKUP($D613,'R_E_P allocation'!$A$3:$T$984,'R_E_P allocation'!K$984,0)</f>
        <v>133650379.65666497</v>
      </c>
      <c r="O613" s="166">
        <f>VLOOKUP($D613,'R_E_P allocation'!$A$3:$T$984,'R_E_P allocation'!L$984,0)</f>
        <v>117712768.70891111</v>
      </c>
      <c r="P613" s="166">
        <f>VLOOKUP($D613,'R_E_P allocation'!$A$3:$T$984,'R_E_P allocation'!M$984,0)</f>
        <v>127969015.00639758</v>
      </c>
      <c r="Q613" s="166">
        <f>VLOOKUP($D613,'R_E_P allocation'!$A$3:$T$984,'R_E_P allocation'!N$984,0)</f>
        <v>104222187.47943719</v>
      </c>
      <c r="R613" s="166">
        <f>VLOOKUP($D613,'R_E_P allocation'!$A$3:$T$984,'R_E_P allocation'!O$984,0)</f>
        <v>95455437.5322081</v>
      </c>
      <c r="S613" s="166">
        <f>VLOOKUP($D613,'R_E_P allocation'!$A$3:$T$984,'R_E_P allocation'!P$984,0)</f>
        <v>1468217.8309679802</v>
      </c>
      <c r="T613" s="166">
        <f>VLOOKUP($D613,'R_E_P allocation'!$A$3:$T$984,'R_E_P allocation'!Q$984,0)</f>
        <v>2361915.6411224026</v>
      </c>
      <c r="U613" s="166">
        <f>VLOOKUP($D613,'R_E_P allocation'!$A$3:$T$984,'R_E_P allocation'!R$984,0)</f>
        <v>2915157.1426465693</v>
      </c>
      <c r="V613" s="166">
        <f>VLOOKUP($D613,'R_E_P allocation'!$A$3:$T$984,'R_E_P allocation'!S$984,0)</f>
        <v>-297899.27005147422</v>
      </c>
      <c r="W613" s="166">
        <f>VLOOKUP($D613,'R_E_P allocation'!$A$3:$T$984,'R_E_P allocation'!T$984,0)</f>
        <v>2276801.5639648386</v>
      </c>
      <c r="X613" s="163">
        <v>110726</v>
      </c>
      <c r="Y613" s="162" t="s">
        <v>581</v>
      </c>
      <c r="Z613" s="162" t="s">
        <v>836</v>
      </c>
      <c r="AA613" s="162" t="s">
        <v>837</v>
      </c>
    </row>
    <row r="614" spans="1:27" ht="16.5" thickTop="1" thickBot="1">
      <c r="A614" s="161">
        <v>613</v>
      </c>
      <c r="B614" s="162" t="s">
        <v>7</v>
      </c>
      <c r="C614" s="163">
        <v>11</v>
      </c>
      <c r="D614" s="162" t="s">
        <v>838</v>
      </c>
      <c r="E614" s="162" t="str">
        <f>VLOOKUP(Table12[[#This Row],[BRANCH NAME]],'Branch Address-2'!$B$2:$D$981,2,0)</f>
        <v>Kakchira Bandar, Patharghata, Barguna 8721</v>
      </c>
      <c r="F614" s="162" t="str">
        <f>VLOOKUP(Table12[[#This Row],[BRANCH NAME]],'Branch Address-2'!$B$2:$D$981,3,0)</f>
        <v>22.184808914216028, 90.01453067989252</v>
      </c>
      <c r="G614" s="164">
        <f>VLOOKUP(FINAL_DATASET!$D614,'R_E_P allocation'!$A$3:$D$983,4,0)</f>
        <v>90159.85</v>
      </c>
      <c r="H614" s="165">
        <f>VLOOKUP(FINAL_DATASET!$D614,'R_E_P allocation'!$A$3:$E$983,5,0)</f>
        <v>1.1603208545774223E-2</v>
      </c>
      <c r="I614" s="166">
        <f>VLOOKUP(FINAL_DATASET!$D614,'R_E_P allocation'!$A$3:$F$983,6,0)</f>
        <v>58697080.030455731</v>
      </c>
      <c r="J614" s="166">
        <f>VLOOKUP(FINAL_DATASET!$D614,'R_E_P allocation'!$A$3:$G$983,7,0)</f>
        <v>49432983.607439838</v>
      </c>
      <c r="K614" s="166">
        <f>VLOOKUP(FINAL_DATASET!$D614,'R_E_P allocation'!$A$3:$T$984,8,0)</f>
        <v>48904445.618171096</v>
      </c>
      <c r="L614" s="166">
        <f>VLOOKUP(FINAL_DATASET!$D614,'R_E_P allocation'!$A$3:$T$984,9,0)</f>
        <v>40814878.060196839</v>
      </c>
      <c r="M614" s="166">
        <f>VLOOKUP($D614,'R_E_P allocation'!$A$3:$T$984,'R_E_P allocation'!J$984,0)</f>
        <v>39537577.919464052</v>
      </c>
      <c r="N614" s="166">
        <f>VLOOKUP($D614,'R_E_P allocation'!$A$3:$T$984,'R_E_P allocation'!K$984,0)</f>
        <v>46107598.758290708</v>
      </c>
      <c r="O614" s="166">
        <f>VLOOKUP($D614,'R_E_P allocation'!$A$3:$T$984,'R_E_P allocation'!L$984,0)</f>
        <v>40609335.508814551</v>
      </c>
      <c r="P614" s="166">
        <f>VLOOKUP($D614,'R_E_P allocation'!$A$3:$T$984,'R_E_P allocation'!M$984,0)</f>
        <v>44147603.71475248</v>
      </c>
      <c r="Q614" s="166">
        <f>VLOOKUP($D614,'R_E_P allocation'!$A$3:$T$984,'R_E_P allocation'!N$984,0)</f>
        <v>35955264.881087065</v>
      </c>
      <c r="R614" s="166">
        <f>VLOOKUP($D614,'R_E_P allocation'!$A$3:$T$984,'R_E_P allocation'!O$984,0)</f>
        <v>32930853.053604856</v>
      </c>
      <c r="S614" s="166">
        <f>VLOOKUP($D614,'R_E_P allocation'!$A$3:$T$984,'R_E_P allocation'!P$984,0)</f>
        <v>506515.57304920536</v>
      </c>
      <c r="T614" s="166">
        <f>VLOOKUP($D614,'R_E_P allocation'!$A$3:$T$984,'R_E_P allocation'!Q$984,0)</f>
        <v>814829.4001226346</v>
      </c>
      <c r="U614" s="166">
        <f>VLOOKUP($D614,'R_E_P allocation'!$A$3:$T$984,'R_E_P allocation'!R$984,0)</f>
        <v>1005690.3406919005</v>
      </c>
      <c r="V614" s="166">
        <f>VLOOKUP($D614,'R_E_P allocation'!$A$3:$T$984,'R_E_P allocation'!S$984,0)</f>
        <v>-102771.27569114311</v>
      </c>
      <c r="W614" s="166">
        <f>VLOOKUP($D614,'R_E_P allocation'!$A$3:$T$984,'R_E_P allocation'!T$984,0)</f>
        <v>785466.17849659373</v>
      </c>
      <c r="X614" s="163">
        <v>110727</v>
      </c>
      <c r="Y614" s="162" t="s">
        <v>581</v>
      </c>
      <c r="Z614" s="162" t="s">
        <v>836</v>
      </c>
      <c r="AA614" s="162" t="s">
        <v>839</v>
      </c>
    </row>
    <row r="615" spans="1:27" ht="16.5" thickTop="1" thickBot="1">
      <c r="A615" s="161">
        <v>614</v>
      </c>
      <c r="B615" s="162" t="s">
        <v>7</v>
      </c>
      <c r="C615" s="163">
        <v>11</v>
      </c>
      <c r="D615" s="162" t="s">
        <v>840</v>
      </c>
      <c r="E615" s="162" t="str">
        <f>VLOOKUP(Table12[[#This Row],[BRANCH NAME]],'Branch Address-2'!$B$2:$D$981,2,0)</f>
        <v>Betagi Bandar, Barguna 8740</v>
      </c>
      <c r="F615" s="162" t="str">
        <f>VLOOKUP(Table12[[#This Row],[BRANCH NAME]],'Branch Address-2'!$B$2:$D$981,3,0)</f>
        <v>22.434664745720852, 90.16178861649931</v>
      </c>
      <c r="G615" s="164">
        <f>VLOOKUP(FINAL_DATASET!$D615,'R_E_P allocation'!$A$3:$D$983,4,0)</f>
        <v>117145</v>
      </c>
      <c r="H615" s="165">
        <f>VLOOKUP(FINAL_DATASET!$D615,'R_E_P allocation'!$A$3:$E$983,5,0)</f>
        <v>1.5076088359671419E-2</v>
      </c>
      <c r="I615" s="166">
        <f>VLOOKUP(FINAL_DATASET!$D615,'R_E_P allocation'!$A$3:$F$983,6,0)</f>
        <v>76265315.882487997</v>
      </c>
      <c r="J615" s="166">
        <f>VLOOKUP(FINAL_DATASET!$D615,'R_E_P allocation'!$A$3:$G$983,7,0)</f>
        <v>64228443.866017289</v>
      </c>
      <c r="K615" s="166">
        <f>VLOOKUP(FINAL_DATASET!$D615,'R_E_P allocation'!$A$3:$T$984,8,0)</f>
        <v>63541712.657470621</v>
      </c>
      <c r="L615" s="166">
        <f>VLOOKUP(FINAL_DATASET!$D615,'R_E_P allocation'!$A$3:$T$984,9,0)</f>
        <v>53030909.99332583</v>
      </c>
      <c r="M615" s="166">
        <f>VLOOKUP($D615,'R_E_P allocation'!$A$3:$T$984,'R_E_P allocation'!J$984,0)</f>
        <v>51371309.572671384</v>
      </c>
      <c r="N615" s="166">
        <f>VLOOKUP($D615,'R_E_P allocation'!$A$3:$T$984,'R_E_P allocation'!K$984,0)</f>
        <v>59907760.012244523</v>
      </c>
      <c r="O615" s="166">
        <f>VLOOKUP($D615,'R_E_P allocation'!$A$3:$T$984,'R_E_P allocation'!L$984,0)</f>
        <v>52763847.856668793</v>
      </c>
      <c r="P615" s="166">
        <f>VLOOKUP($D615,'R_E_P allocation'!$A$3:$T$984,'R_E_P allocation'!M$984,0)</f>
        <v>57361131.780550636</v>
      </c>
      <c r="Q615" s="166">
        <f>VLOOKUP($D615,'R_E_P allocation'!$A$3:$T$984,'R_E_P allocation'!N$984,0)</f>
        <v>46716798.048077315</v>
      </c>
      <c r="R615" s="166">
        <f>VLOOKUP($D615,'R_E_P allocation'!$A$3:$T$984,'R_E_P allocation'!O$984,0)</f>
        <v>42787169.465838067</v>
      </c>
      <c r="S615" s="166">
        <f>VLOOKUP($D615,'R_E_P allocation'!$A$3:$T$984,'R_E_P allocation'!P$984,0)</f>
        <v>658117.40819055436</v>
      </c>
      <c r="T615" s="166">
        <f>VLOOKUP($D615,'R_E_P allocation'!$A$3:$T$984,'R_E_P allocation'!Q$984,0)</f>
        <v>1058710.613176109</v>
      </c>
      <c r="U615" s="166">
        <f>VLOOKUP($D615,'R_E_P allocation'!$A$3:$T$984,'R_E_P allocation'!R$984,0)</f>
        <v>1306696.8829290718</v>
      </c>
      <c r="V615" s="166">
        <f>VLOOKUP($D615,'R_E_P allocation'!$A$3:$T$984,'R_E_P allocation'!S$984,0)</f>
        <v>-133531.06832851827</v>
      </c>
      <c r="W615" s="166">
        <f>VLOOKUP($D615,'R_E_P allocation'!$A$3:$T$984,'R_E_P allocation'!T$984,0)</f>
        <v>1020558.879367961</v>
      </c>
      <c r="X615" s="163">
        <v>110728</v>
      </c>
      <c r="Y615" s="162" t="s">
        <v>581</v>
      </c>
      <c r="Z615" s="162" t="s">
        <v>836</v>
      </c>
      <c r="AA615" s="162" t="s">
        <v>840</v>
      </c>
    </row>
    <row r="616" spans="1:27" ht="16.5" thickTop="1" thickBot="1">
      <c r="A616" s="161">
        <v>615</v>
      </c>
      <c r="B616" s="162" t="s">
        <v>7</v>
      </c>
      <c r="C616" s="163">
        <v>11</v>
      </c>
      <c r="D616" s="162" t="s">
        <v>841</v>
      </c>
      <c r="E616" s="162" t="str">
        <f>VLOOKUP(Table12[[#This Row],[BRANCH NAME]],'Branch Address-2'!$B$2:$D$981,2,0)</f>
        <v>Patharghata Bandar, Patharghata, Barguna 8720</v>
      </c>
      <c r="F616" s="162" t="str">
        <f>VLOOKUP(Table12[[#This Row],[BRANCH NAME]],'Branch Address-2'!$B$2:$D$981,3,0)</f>
        <v>22.043404970035084, 89.97186775436391</v>
      </c>
      <c r="G616" s="164">
        <f>VLOOKUP(FINAL_DATASET!$D616,'R_E_P allocation'!$A$3:$D$983,4,0)</f>
        <v>73767.149999999994</v>
      </c>
      <c r="H616" s="165">
        <f>VLOOKUP(FINAL_DATASET!$D616,'R_E_P allocation'!$A$3:$E$983,5,0)</f>
        <v>9.4935342647243619E-3</v>
      </c>
      <c r="I616" s="166">
        <f>VLOOKUP(FINAL_DATASET!$D616,'R_E_P allocation'!$A$3:$F$983,6,0)</f>
        <v>48024883.661281951</v>
      </c>
      <c r="J616" s="166">
        <f>VLOOKUP(FINAL_DATASET!$D616,'R_E_P allocation'!$A$3:$G$983,7,0)</f>
        <v>40445168.40608713</v>
      </c>
      <c r="K616" s="166">
        <f>VLOOKUP(FINAL_DATASET!$D616,'R_E_P allocation'!$A$3:$T$984,8,0)</f>
        <v>40012728.233049072</v>
      </c>
      <c r="L616" s="166">
        <f>VLOOKUP(FINAL_DATASET!$D616,'R_E_P allocation'!$A$3:$T$984,9,0)</f>
        <v>33393991.140161037</v>
      </c>
      <c r="M616" s="166">
        <f>VLOOKUP($D616,'R_E_P allocation'!$A$3:$T$984,'R_E_P allocation'!J$984,0)</f>
        <v>32348927.388652399</v>
      </c>
      <c r="N616" s="166">
        <f>VLOOKUP($D616,'R_E_P allocation'!$A$3:$T$984,'R_E_P allocation'!K$984,0)</f>
        <v>37724398.984056026</v>
      </c>
      <c r="O616" s="166">
        <f>VLOOKUP($D616,'R_E_P allocation'!$A$3:$T$984,'R_E_P allocation'!L$984,0)</f>
        <v>33225819.961757351</v>
      </c>
      <c r="P616" s="166">
        <f>VLOOKUP($D616,'R_E_P allocation'!$A$3:$T$984,'R_E_P allocation'!M$984,0)</f>
        <v>36120766.675706565</v>
      </c>
      <c r="Q616" s="166">
        <f>VLOOKUP($D616,'R_E_P allocation'!$A$3:$T$984,'R_E_P allocation'!N$984,0)</f>
        <v>29417943.993616682</v>
      </c>
      <c r="R616" s="166">
        <f>VLOOKUP($D616,'R_E_P allocation'!$A$3:$T$984,'R_E_P allocation'!O$984,0)</f>
        <v>26943425.225676693</v>
      </c>
      <c r="S616" s="166">
        <f>VLOOKUP($D616,'R_E_P allocation'!$A$3:$T$984,'R_E_P allocation'!P$984,0)</f>
        <v>414421.83249480429</v>
      </c>
      <c r="T616" s="166">
        <f>VLOOKUP($D616,'R_E_P allocation'!$A$3:$T$984,'R_E_P allocation'!Q$984,0)</f>
        <v>666678.60010033729</v>
      </c>
      <c r="U616" s="166">
        <f>VLOOKUP($D616,'R_E_P allocation'!$A$3:$T$984,'R_E_P allocation'!R$984,0)</f>
        <v>822837.55147519102</v>
      </c>
      <c r="V616" s="166">
        <f>VLOOKUP($D616,'R_E_P allocation'!$A$3:$T$984,'R_E_P allocation'!S$984,0)</f>
        <v>-84085.589201844341</v>
      </c>
      <c r="W616" s="166">
        <f>VLOOKUP($D616,'R_E_P allocation'!$A$3:$T$984,'R_E_P allocation'!T$984,0)</f>
        <v>642654.14604266745</v>
      </c>
      <c r="X616" s="163">
        <v>110729</v>
      </c>
      <c r="Y616" s="162" t="s">
        <v>581</v>
      </c>
      <c r="Z616" s="162" t="s">
        <v>836</v>
      </c>
      <c r="AA616" s="162" t="s">
        <v>839</v>
      </c>
    </row>
    <row r="617" spans="1:27" ht="16.5" thickTop="1" thickBot="1">
      <c r="A617" s="161">
        <v>616</v>
      </c>
      <c r="B617" s="162" t="s">
        <v>7</v>
      </c>
      <c r="C617" s="163">
        <v>11</v>
      </c>
      <c r="D617" s="162" t="s">
        <v>842</v>
      </c>
      <c r="E617" s="162" t="str">
        <f>VLOOKUP(Table12[[#This Row],[BRANCH NAME]],'Branch Address-2'!$B$2:$D$981,2,0)</f>
        <v>Taltali Bazar, Amtali, Barguna 8710</v>
      </c>
      <c r="F617" s="162" t="str">
        <f>VLOOKUP(Table12[[#This Row],[BRANCH NAME]],'Branch Address-2'!$B$2:$D$981,3,0)</f>
        <v>22.06623174915841, 89.96884765356434</v>
      </c>
      <c r="G617" s="164">
        <f>VLOOKUP(FINAL_DATASET!$D617,'R_E_P allocation'!$A$3:$D$983,4,0)</f>
        <v>88004</v>
      </c>
      <c r="H617" s="165">
        <f>VLOOKUP(FINAL_DATASET!$D617,'R_E_P allocation'!$A$3:$E$983,5,0)</f>
        <v>1.1325759358099138E-2</v>
      </c>
      <c r="I617" s="166">
        <f>VLOOKUP(FINAL_DATASET!$D617,'R_E_P allocation'!$A$3:$F$983,6,0)</f>
        <v>57293549.523432277</v>
      </c>
      <c r="J617" s="166">
        <f>VLOOKUP(FINAL_DATASET!$D617,'R_E_P allocation'!$A$3:$G$983,7,0)</f>
        <v>48250970.796747498</v>
      </c>
      <c r="K617" s="166">
        <f>VLOOKUP(FINAL_DATASET!$D617,'R_E_P allocation'!$A$3:$T$984,8,0)</f>
        <v>47735070.901088774</v>
      </c>
      <c r="L617" s="166">
        <f>VLOOKUP(FINAL_DATASET!$D617,'R_E_P allocation'!$A$3:$T$984,9,0)</f>
        <v>39838936.386978924</v>
      </c>
      <c r="M617" s="166">
        <f>VLOOKUP($D617,'R_E_P allocation'!$A$3:$T$984,'R_E_P allocation'!J$984,0)</f>
        <v>38592178.305803686</v>
      </c>
      <c r="N617" s="166">
        <f>VLOOKUP($D617,'R_E_P allocation'!$A$3:$T$984,'R_E_P allocation'!K$984,0)</f>
        <v>45005100.619894721</v>
      </c>
      <c r="O617" s="166">
        <f>VLOOKUP($D617,'R_E_P allocation'!$A$3:$T$984,'R_E_P allocation'!L$984,0)</f>
        <v>39638308.649778314</v>
      </c>
      <c r="P617" s="166">
        <f>VLOOKUP($D617,'R_E_P allocation'!$A$3:$T$984,'R_E_P allocation'!M$984,0)</f>
        <v>43091971.840160303</v>
      </c>
      <c r="Q617" s="166">
        <f>VLOOKUP($D617,'R_E_P allocation'!$A$3:$T$984,'R_E_P allocation'!N$984,0)</f>
        <v>35095523.457450137</v>
      </c>
      <c r="R617" s="166">
        <f>VLOOKUP($D617,'R_E_P allocation'!$A$3:$T$984,'R_E_P allocation'!O$984,0)</f>
        <v>32143429.610069685</v>
      </c>
      <c r="S617" s="166">
        <f>VLOOKUP($D617,'R_E_P allocation'!$A$3:$T$984,'R_E_P allocation'!P$984,0)</f>
        <v>494404.06667293992</v>
      </c>
      <c r="T617" s="166">
        <f>VLOOKUP($D617,'R_E_P allocation'!$A$3:$T$984,'R_E_P allocation'!Q$984,0)</f>
        <v>795345.67247385986</v>
      </c>
      <c r="U617" s="166">
        <f>VLOOKUP($D617,'R_E_P allocation'!$A$3:$T$984,'R_E_P allocation'!R$984,0)</f>
        <v>981642.85701728647</v>
      </c>
      <c r="V617" s="166">
        <f>VLOOKUP($D617,'R_E_P allocation'!$A$3:$T$984,'R_E_P allocation'!S$984,0)</f>
        <v>-100313.86860030664</v>
      </c>
      <c r="W617" s="166">
        <f>VLOOKUP($D617,'R_E_P allocation'!$A$3:$T$984,'R_E_P allocation'!T$984,0)</f>
        <v>766684.56715948647</v>
      </c>
      <c r="X617" s="163">
        <v>110730</v>
      </c>
      <c r="Y617" s="162" t="s">
        <v>581</v>
      </c>
      <c r="Z617" s="162" t="s">
        <v>836</v>
      </c>
      <c r="AA617" s="162" t="s">
        <v>843</v>
      </c>
    </row>
    <row r="618" spans="1:27" ht="16.5" thickTop="1" thickBot="1">
      <c r="A618" s="161">
        <v>617</v>
      </c>
      <c r="B618" s="162" t="s">
        <v>7</v>
      </c>
      <c r="C618" s="163">
        <v>11</v>
      </c>
      <c r="D618" s="162" t="s">
        <v>844</v>
      </c>
      <c r="E618" s="162" t="str">
        <f>VLOOKUP(Table12[[#This Row],[BRANCH NAME]],'Branch Address-2'!$B$2:$D$981,2,0)</f>
        <v>Amtali, Sadar, Barguna 8710</v>
      </c>
      <c r="F618" s="162" t="str">
        <f>VLOOKUP(Table12[[#This Row],[BRANCH NAME]],'Branch Address-2'!$B$2:$D$981,3,0)</f>
        <v>22.140930020598045, 90.2281715101847</v>
      </c>
      <c r="G618" s="164">
        <f>VLOOKUP(FINAL_DATASET!$D618,'R_E_P allocation'!$A$3:$D$983,4,0)</f>
        <v>109678.8</v>
      </c>
      <c r="H618" s="165">
        <f>VLOOKUP(FINAL_DATASET!$D618,'R_E_P allocation'!$A$3:$E$983,5,0)</f>
        <v>1.4115218575122537E-2</v>
      </c>
      <c r="I618" s="166">
        <f>VLOOKUP(FINAL_DATASET!$D618,'R_E_P allocation'!$A$3:$F$983,6,0)</f>
        <v>71404569.786266804</v>
      </c>
      <c r="J618" s="166">
        <f>VLOOKUP(FINAL_DATASET!$D618,'R_E_P allocation'!$A$3:$G$983,7,0)</f>
        <v>60134864.049614899</v>
      </c>
      <c r="K618" s="166">
        <f>VLOOKUP(FINAL_DATASET!$D618,'R_E_P allocation'!$A$3:$T$984,8,0)</f>
        <v>59491901.440233804</v>
      </c>
      <c r="L618" s="166">
        <f>VLOOKUP(FINAL_DATASET!$D618,'R_E_P allocation'!$A$3:$T$984,9,0)</f>
        <v>49651001.502206534</v>
      </c>
      <c r="M618" s="166">
        <f>VLOOKUP($D618,'R_E_P allocation'!$A$3:$T$984,'R_E_P allocation'!J$984,0)</f>
        <v>48097175.196202233</v>
      </c>
      <c r="N618" s="166">
        <f>VLOOKUP($D618,'R_E_P allocation'!$A$3:$T$984,'R_E_P allocation'!K$984,0)</f>
        <v>56089557.632258862</v>
      </c>
      <c r="O618" s="166">
        <f>VLOOKUP($D618,'R_E_P allocation'!$A$3:$T$984,'R_E_P allocation'!L$984,0)</f>
        <v>49400960.487447225</v>
      </c>
      <c r="P618" s="166">
        <f>VLOOKUP($D618,'R_E_P allocation'!$A$3:$T$984,'R_E_P allocation'!M$984,0)</f>
        <v>53705237.955803983</v>
      </c>
      <c r="Q618" s="166">
        <f>VLOOKUP($D618,'R_E_P allocation'!$A$3:$T$984,'R_E_P allocation'!N$984,0)</f>
        <v>43739317.510397054</v>
      </c>
      <c r="R618" s="166">
        <f>VLOOKUP($D618,'R_E_P allocation'!$A$3:$T$984,'R_E_P allocation'!O$984,0)</f>
        <v>40060142.578938581</v>
      </c>
      <c r="S618" s="166">
        <f>VLOOKUP($D618,'R_E_P allocation'!$A$3:$T$984,'R_E_P allocation'!P$984,0)</f>
        <v>616172.50065687974</v>
      </c>
      <c r="T618" s="166">
        <f>VLOOKUP($D618,'R_E_P allocation'!$A$3:$T$984,'R_E_P allocation'!Q$984,0)</f>
        <v>991234.02279584995</v>
      </c>
      <c r="U618" s="166">
        <f>VLOOKUP($D618,'R_E_P allocation'!$A$3:$T$984,'R_E_P allocation'!R$984,0)</f>
        <v>1223414.9650723552</v>
      </c>
      <c r="V618" s="166">
        <f>VLOOKUP($D618,'R_E_P allocation'!$A$3:$T$984,'R_E_P allocation'!S$984,0)</f>
        <v>-125020.50737965674</v>
      </c>
      <c r="W618" s="166">
        <f>VLOOKUP($D618,'R_E_P allocation'!$A$3:$T$984,'R_E_P allocation'!T$984,0)</f>
        <v>955513.87783023366</v>
      </c>
      <c r="X618" s="163">
        <v>110731</v>
      </c>
      <c r="Y618" s="162" t="s">
        <v>581</v>
      </c>
      <c r="Z618" s="162" t="s">
        <v>836</v>
      </c>
      <c r="AA618" s="162" t="s">
        <v>835</v>
      </c>
    </row>
    <row r="619" spans="1:27" ht="16.5" thickTop="1" thickBot="1">
      <c r="A619" s="161">
        <v>618</v>
      </c>
      <c r="B619" s="162" t="s">
        <v>7</v>
      </c>
      <c r="C619" s="163">
        <v>11</v>
      </c>
      <c r="D619" s="162" t="s">
        <v>845</v>
      </c>
      <c r="E619" s="162" t="str">
        <f>VLOOKUP(Table12[[#This Row],[BRANCH NAME]],'Branch Address-2'!$B$2:$D$981,2,0)</f>
        <v>Batajore Bandar, Gournadi, Barisal 8233</v>
      </c>
      <c r="F619" s="162" t="str">
        <f>VLOOKUP(Table12[[#This Row],[BRANCH NAME]],'Branch Address-2'!$B$2:$D$981,3,0)</f>
        <v>22.90898932689243, 90.24783472554462</v>
      </c>
      <c r="G619" s="164">
        <f>VLOOKUP(FINAL_DATASET!$D619,'R_E_P allocation'!$A$3:$D$983,4,0)</f>
        <v>56575.8</v>
      </c>
      <c r="H619" s="165">
        <f>VLOOKUP(FINAL_DATASET!$D619,'R_E_P allocation'!$A$3:$E$983,5,0)</f>
        <v>7.2810769543650887E-3</v>
      </c>
      <c r="I619" s="166">
        <f>VLOOKUP(FINAL_DATASET!$D619,'R_E_P allocation'!$A$3:$F$983,6,0)</f>
        <v>36832739.411024496</v>
      </c>
      <c r="J619" s="166">
        <f>VLOOKUP(FINAL_DATASET!$D619,'R_E_P allocation'!$A$3:$G$983,7,0)</f>
        <v>31019468.133296523</v>
      </c>
      <c r="K619" s="166">
        <f>VLOOKUP(FINAL_DATASET!$D619,'R_E_P allocation'!$A$3:$T$984,8,0)</f>
        <v>30687807.648354832</v>
      </c>
      <c r="L619" s="166">
        <f>VLOOKUP(FINAL_DATASET!$D619,'R_E_P allocation'!$A$3:$T$984,9,0)</f>
        <v>25611559.67049728</v>
      </c>
      <c r="M619" s="166">
        <f>VLOOKUP($D619,'R_E_P allocation'!$A$3:$T$984,'R_E_P allocation'!J$984,0)</f>
        <v>24810046.831888188</v>
      </c>
      <c r="N619" s="166">
        <f>VLOOKUP($D619,'R_E_P allocation'!$A$3:$T$984,'R_E_P allocation'!K$984,0)</f>
        <v>28932770.915538382</v>
      </c>
      <c r="O619" s="166">
        <f>VLOOKUP($D619,'R_E_P allocation'!$A$3:$T$984,'R_E_P allocation'!L$984,0)</f>
        <v>25482580.593019951</v>
      </c>
      <c r="P619" s="166">
        <f>VLOOKUP($D619,'R_E_P allocation'!$A$3:$T$984,'R_E_P allocation'!M$984,0)</f>
        <v>27702863.283879612</v>
      </c>
      <c r="Q619" s="166">
        <f>VLOOKUP($D619,'R_E_P allocation'!$A$3:$T$984,'R_E_P allocation'!N$984,0)</f>
        <v>22562125.767283391</v>
      </c>
      <c r="R619" s="166">
        <f>VLOOKUP($D619,'R_E_P allocation'!$A$3:$T$984,'R_E_P allocation'!O$984,0)</f>
        <v>20664290.770117048</v>
      </c>
      <c r="S619" s="166">
        <f>VLOOKUP($D619,'R_E_P allocation'!$A$3:$T$984,'R_E_P allocation'!P$984,0)</f>
        <v>317841.29806912091</v>
      </c>
      <c r="T619" s="166">
        <f>VLOOKUP($D619,'R_E_P allocation'!$A$3:$T$984,'R_E_P allocation'!Q$984,0)</f>
        <v>511309.91428510752</v>
      </c>
      <c r="U619" s="166">
        <f>VLOOKUP($D619,'R_E_P allocation'!$A$3:$T$984,'R_E_P allocation'!R$984,0)</f>
        <v>631076.2005140516</v>
      </c>
      <c r="V619" s="166">
        <f>VLOOKUP($D619,'R_E_P allocation'!$A$3:$T$984,'R_E_P allocation'!S$984,0)</f>
        <v>-64489.53873866221</v>
      </c>
      <c r="W619" s="166">
        <f>VLOOKUP($D619,'R_E_P allocation'!$A$3:$T$984,'R_E_P allocation'!T$984,0)</f>
        <v>492884.33178834687</v>
      </c>
      <c r="X619" s="163">
        <v>110734</v>
      </c>
      <c r="Y619" s="162" t="s">
        <v>581</v>
      </c>
      <c r="Z619" s="162" t="s">
        <v>581</v>
      </c>
      <c r="AA619" s="162" t="s">
        <v>582</v>
      </c>
    </row>
    <row r="620" spans="1:27" ht="16.5" thickTop="1" thickBot="1">
      <c r="A620" s="161">
        <v>619</v>
      </c>
      <c r="B620" s="162" t="s">
        <v>7</v>
      </c>
      <c r="C620" s="163">
        <v>11</v>
      </c>
      <c r="D620" s="162" t="s">
        <v>846</v>
      </c>
      <c r="E620" s="162" t="str">
        <f>VLOOKUP(Table12[[#This Row],[BRANCH NAME]],'Branch Address-2'!$B$2:$D$981,2,0)</f>
        <v>Battala, Kotowali, Barisal 8200</v>
      </c>
      <c r="F620" s="162" t="str">
        <f>VLOOKUP(Table12[[#This Row],[BRANCH NAME]],'Branch Address-2'!$B$2:$D$981,3,0)</f>
        <v>22.703721280517932, 90.37110826157978</v>
      </c>
      <c r="G620" s="164">
        <f>VLOOKUP(FINAL_DATASET!$D620,'R_E_P allocation'!$A$3:$D$983,4,0)</f>
        <v>29709</v>
      </c>
      <c r="H620" s="165">
        <f>VLOOKUP(FINAL_DATASET!$D620,'R_E_P allocation'!$A$3:$E$983,5,0)</f>
        <v>3.8234283074606527E-3</v>
      </c>
      <c r="I620" s="166">
        <f>VLOOKUP(FINAL_DATASET!$D620,'R_E_P allocation'!$A$3:$F$983,6,0)</f>
        <v>19341553.37020646</v>
      </c>
      <c r="J620" s="166">
        <f>VLOOKUP(FINAL_DATASET!$D620,'R_E_P allocation'!$A$3:$G$983,7,0)</f>
        <v>16288896.997870225</v>
      </c>
      <c r="K620" s="166">
        <f>VLOOKUP(FINAL_DATASET!$D620,'R_E_P allocation'!$A$3:$T$984,8,0)</f>
        <v>16114735.937007936</v>
      </c>
      <c r="L620" s="166">
        <f>VLOOKUP(FINAL_DATASET!$D620,'R_E_P allocation'!$A$3:$T$984,9,0)</f>
        <v>13449104.144365674</v>
      </c>
      <c r="M620" s="166">
        <f>VLOOKUP($D620,'R_E_P allocation'!$A$3:$T$984,'R_E_P allocation'!J$984,0)</f>
        <v>13028214.913948474</v>
      </c>
      <c r="N620" s="166">
        <f>VLOOKUP($D620,'R_E_P allocation'!$A$3:$T$984,'R_E_P allocation'!K$984,0)</f>
        <v>15193133.656611655</v>
      </c>
      <c r="O620" s="166">
        <f>VLOOKUP($D620,'R_E_P allocation'!$A$3:$T$984,'R_E_P allocation'!L$984,0)</f>
        <v>13381374.842919229</v>
      </c>
      <c r="P620" s="166">
        <f>VLOOKUP($D620,'R_E_P allocation'!$A$3:$T$984,'R_E_P allocation'!M$984,0)</f>
        <v>14547286.389247332</v>
      </c>
      <c r="Q620" s="166">
        <f>VLOOKUP($D620,'R_E_P allocation'!$A$3:$T$984,'R_E_P allocation'!N$984,0)</f>
        <v>11847789.945881847</v>
      </c>
      <c r="R620" s="166">
        <f>VLOOKUP($D620,'R_E_P allocation'!$A$3:$T$984,'R_E_P allocation'!O$984,0)</f>
        <v>10851201.653169859</v>
      </c>
      <c r="S620" s="166">
        <f>VLOOKUP($D620,'R_E_P allocation'!$A$3:$T$984,'R_E_P allocation'!P$984,0)</f>
        <v>166904.34999302725</v>
      </c>
      <c r="T620" s="166">
        <f>VLOOKUP($D620,'R_E_P allocation'!$A$3:$T$984,'R_E_P allocation'!Q$984,0)</f>
        <v>268498.30216269603</v>
      </c>
      <c r="U620" s="166">
        <f>VLOOKUP($D620,'R_E_P allocation'!$A$3:$T$984,'R_E_P allocation'!R$984,0)</f>
        <v>331389.79636296717</v>
      </c>
      <c r="V620" s="166">
        <f>VLOOKUP($D620,'R_E_P allocation'!$A$3:$T$984,'R_E_P allocation'!S$984,0)</f>
        <v>-33864.65072322292</v>
      </c>
      <c r="W620" s="166">
        <f>VLOOKUP($D620,'R_E_P allocation'!$A$3:$T$984,'R_E_P allocation'!T$984,0)</f>
        <v>258822.68767034658</v>
      </c>
      <c r="X620" s="163">
        <v>110735</v>
      </c>
      <c r="Y620" s="162" t="s">
        <v>581</v>
      </c>
      <c r="Z620" s="162" t="s">
        <v>581</v>
      </c>
      <c r="AA620" s="162" t="s">
        <v>847</v>
      </c>
    </row>
    <row r="621" spans="1:27" ht="16.5" thickTop="1" thickBot="1">
      <c r="A621" s="161">
        <v>620</v>
      </c>
      <c r="B621" s="162" t="s">
        <v>7</v>
      </c>
      <c r="C621" s="163">
        <v>11</v>
      </c>
      <c r="D621" s="162" t="s">
        <v>351</v>
      </c>
      <c r="E621" s="162" t="str">
        <f>VLOOKUP(Table12[[#This Row],[BRANCH NAME]],'Branch Address-2'!$B$2:$D$981,2,0)</f>
        <v>Sonaimuri Bazar, Sonaimuri, Noakhali 3827</v>
      </c>
      <c r="F621" s="162" t="str">
        <f>VLOOKUP(Table12[[#This Row],[BRANCH NAME]],'Branch Address-2'!$B$2:$D$981,3,0)</f>
        <v>23.067507887387062, 91.01040093284448</v>
      </c>
      <c r="G621" s="164">
        <f>VLOOKUP(FINAL_DATASET!$D621,'R_E_P allocation'!$A$3:$D$983,4,0)</f>
        <v>166870</v>
      </c>
      <c r="H621" s="165">
        <f>VLOOKUP(FINAL_DATASET!$D621,'R_E_P allocation'!$A$3:$E$983,5,0)</f>
        <v>2.1475495023930768E-2</v>
      </c>
      <c r="I621" s="166">
        <f>VLOOKUP(FINAL_DATASET!$D621,'R_E_P allocation'!$A$3:$F$983,6,0)</f>
        <v>108637955.19493596</v>
      </c>
      <c r="J621" s="166">
        <f>VLOOKUP(FINAL_DATASET!$D621,'R_E_P allocation'!$A$3:$G$983,7,0)</f>
        <v>91491744.657666191</v>
      </c>
      <c r="K621" s="166">
        <f>VLOOKUP(FINAL_DATASET!$D621,'R_E_P allocation'!$A$3:$T$984,8,0)</f>
        <v>90513513.945555702</v>
      </c>
      <c r="L621" s="166">
        <f>VLOOKUP(FINAL_DATASET!$D621,'R_E_P allocation'!$A$3:$T$984,9,0)</f>
        <v>75541149.435198098</v>
      </c>
      <c r="M621" s="166">
        <f>VLOOKUP($D621,'R_E_P allocation'!$A$3:$T$984,'R_E_P allocation'!J$984,0)</f>
        <v>73177091.880931109</v>
      </c>
      <c r="N621" s="166">
        <f>VLOOKUP($D621,'R_E_P allocation'!$A$3:$T$984,'R_E_P allocation'!K$984,0)</f>
        <v>85337043.093971089</v>
      </c>
      <c r="O621" s="166">
        <f>VLOOKUP($D621,'R_E_P allocation'!$A$3:$T$984,'R_E_P allocation'!L$984,0)</f>
        <v>75160726.38048847</v>
      </c>
      <c r="P621" s="166">
        <f>VLOOKUP($D621,'R_E_P allocation'!$A$3:$T$984,'R_E_P allocation'!M$984,0)</f>
        <v>81709437.5365614</v>
      </c>
      <c r="Q621" s="166">
        <f>VLOOKUP($D621,'R_E_P allocation'!$A$3:$T$984,'R_E_P allocation'!N$984,0)</f>
        <v>66546861.498848967</v>
      </c>
      <c r="R621" s="166">
        <f>VLOOKUP($D621,'R_E_P allocation'!$A$3:$T$984,'R_E_P allocation'!O$984,0)</f>
        <v>60949207.979550116</v>
      </c>
      <c r="S621" s="166">
        <f>VLOOKUP($D621,'R_E_P allocation'!$A$3:$T$984,'R_E_P allocation'!P$984,0)</f>
        <v>937471.09910587571</v>
      </c>
      <c r="T621" s="166">
        <f>VLOOKUP($D621,'R_E_P allocation'!$A$3:$T$984,'R_E_P allocation'!Q$984,0)</f>
        <v>1508105.6811703218</v>
      </c>
      <c r="U621" s="166">
        <f>VLOOKUP($D621,'R_E_P allocation'!$A$3:$T$984,'R_E_P allocation'!R$984,0)</f>
        <v>1861355.6605435503</v>
      </c>
      <c r="V621" s="166">
        <f>VLOOKUP($D621,'R_E_P allocation'!$A$3:$T$984,'R_E_P allocation'!S$984,0)</f>
        <v>-190211.52735481536</v>
      </c>
      <c r="W621" s="166">
        <f>VLOOKUP($D621,'R_E_P allocation'!$A$3:$T$984,'R_E_P allocation'!T$984,0)</f>
        <v>1453759.5304975172</v>
      </c>
      <c r="X621" s="163">
        <v>110736</v>
      </c>
      <c r="Y621" s="162" t="s">
        <v>581</v>
      </c>
      <c r="Z621" s="162" t="s">
        <v>581</v>
      </c>
      <c r="AA621" s="162" t="s">
        <v>848</v>
      </c>
    </row>
    <row r="622" spans="1:27" ht="16.5" thickTop="1" thickBot="1">
      <c r="A622" s="161">
        <v>621</v>
      </c>
      <c r="B622" s="162" t="s">
        <v>7</v>
      </c>
      <c r="C622" s="163">
        <v>11</v>
      </c>
      <c r="D622" s="162" t="s">
        <v>849</v>
      </c>
      <c r="E622" s="162" t="str">
        <f>VLOOKUP(Table12[[#This Row],[BRANCH NAME]],'Branch Address-2'!$B$2:$D$981,2,0)</f>
        <v>Chawk Bazar Corporate Branch 2/1, Chawk Bazar, Barisal-8200</v>
      </c>
      <c r="F622" s="162" t="str">
        <f>VLOOKUP(Table12[[#This Row],[BRANCH NAME]],'Branch Address-2'!$B$2:$D$981,3,0)</f>
        <v>22.704910482493965, 90.37312470942553</v>
      </c>
      <c r="G622" s="164">
        <f>VLOOKUP(FINAL_DATASET!$D622,'R_E_P allocation'!$A$3:$D$983,4,0)</f>
        <v>36311</v>
      </c>
      <c r="H622" s="165">
        <f>VLOOKUP(FINAL_DATASET!$D622,'R_E_P allocation'!$A$3:$E$983,5,0)</f>
        <v>4.6730790424519093E-3</v>
      </c>
      <c r="I622" s="166">
        <f>VLOOKUP(FINAL_DATASET!$D622,'R_E_P allocation'!$A$3:$F$983,6,0)</f>
        <v>23639676.341363456</v>
      </c>
      <c r="J622" s="166">
        <f>VLOOKUP(FINAL_DATASET!$D622,'R_E_P allocation'!$A$3:$G$983,7,0)</f>
        <v>19908651.886285834</v>
      </c>
      <c r="K622" s="166">
        <f>VLOOKUP(FINAL_DATASET!$D622,'R_E_P allocation'!$A$3:$T$984,8,0)</f>
        <v>19695788.367454145</v>
      </c>
      <c r="L622" s="166">
        <f>VLOOKUP(FINAL_DATASET!$D622,'R_E_P allocation'!$A$3:$T$984,9,0)</f>
        <v>16437793.954224715</v>
      </c>
      <c r="M622" s="166">
        <f>VLOOKUP($D622,'R_E_P allocation'!$A$3:$T$984,'R_E_P allocation'!J$984,0)</f>
        <v>15923373.783714805</v>
      </c>
      <c r="N622" s="166">
        <f>VLOOKUP($D622,'R_E_P allocation'!$A$3:$T$984,'R_E_P allocation'!K$984,0)</f>
        <v>18569385.580303136</v>
      </c>
      <c r="O622" s="166">
        <f>VLOOKUP($D622,'R_E_P allocation'!$A$3:$T$984,'R_E_P allocation'!L$984,0)</f>
        <v>16355013.69690128</v>
      </c>
      <c r="P622" s="166">
        <f>VLOOKUP($D622,'R_E_P allocation'!$A$3:$T$984,'R_E_P allocation'!M$984,0)</f>
        <v>17780016.697968964</v>
      </c>
      <c r="Q622" s="166">
        <f>VLOOKUP($D622,'R_E_P allocation'!$A$3:$T$984,'R_E_P allocation'!N$984,0)</f>
        <v>14480632.156077815</v>
      </c>
      <c r="R622" s="166">
        <f>VLOOKUP($D622,'R_E_P allocation'!$A$3:$T$984,'R_E_P allocation'!O$984,0)</f>
        <v>13262579.798318718</v>
      </c>
      <c r="S622" s="166">
        <f>VLOOKUP($D622,'R_E_P allocation'!$A$3:$T$984,'R_E_P allocation'!P$984,0)</f>
        <v>203994.20554703334</v>
      </c>
      <c r="T622" s="166">
        <f>VLOOKUP($D622,'R_E_P allocation'!$A$3:$T$984,'R_E_P allocation'!Q$984,0)</f>
        <v>328164.59153218404</v>
      </c>
      <c r="U622" s="166">
        <f>VLOOKUP($D622,'R_E_P allocation'!$A$3:$T$984,'R_E_P allocation'!R$984,0)</f>
        <v>405031.97333251545</v>
      </c>
      <c r="V622" s="166">
        <f>VLOOKUP($D622,'R_E_P allocation'!$A$3:$T$984,'R_E_P allocation'!S$984,0)</f>
        <v>-41390.12866171691</v>
      </c>
      <c r="W622" s="166">
        <f>VLOOKUP($D622,'R_E_P allocation'!$A$3:$T$984,'R_E_P allocation'!T$984,0)</f>
        <v>316338.84048597922</v>
      </c>
      <c r="X622" s="163">
        <v>110737</v>
      </c>
      <c r="Y622" s="162" t="s">
        <v>581</v>
      </c>
      <c r="Z622" s="162" t="s">
        <v>581</v>
      </c>
      <c r="AA622" s="162" t="s">
        <v>847</v>
      </c>
    </row>
    <row r="623" spans="1:27" ht="16.5" thickTop="1" thickBot="1">
      <c r="A623" s="161">
        <v>622</v>
      </c>
      <c r="B623" s="162" t="s">
        <v>7</v>
      </c>
      <c r="C623" s="163">
        <v>11</v>
      </c>
      <c r="D623" s="162" t="s">
        <v>850</v>
      </c>
      <c r="E623" s="162" t="str">
        <f>VLOOKUP(Table12[[#This Row],[BRANCH NAME]],'Branch Address-2'!$B$2:$D$981,2,0)</f>
        <v>Gournadi Bandar, Gournadi, Barisal 8220</v>
      </c>
      <c r="F623" s="162" t="str">
        <f>VLOOKUP(Table12[[#This Row],[BRANCH NAME]],'Branch Address-2'!$B$2:$D$981,3,0)</f>
        <v>22.975543311785888, 90.23118532739963</v>
      </c>
      <c r="G623" s="164">
        <f>VLOOKUP(FINAL_DATASET!$D623,'R_E_P allocation'!$A$3:$D$983,4,0)</f>
        <v>62233.38</v>
      </c>
      <c r="H623" s="165">
        <f>VLOOKUP(FINAL_DATASET!$D623,'R_E_P allocation'!$A$3:$E$983,5,0)</f>
        <v>8.009184649801597E-3</v>
      </c>
      <c r="I623" s="166">
        <f>VLOOKUP(FINAL_DATASET!$D623,'R_E_P allocation'!$A$3:$F$983,6,0)</f>
        <v>40516013.352126949</v>
      </c>
      <c r="J623" s="166">
        <f>VLOOKUP(FINAL_DATASET!$D623,'R_E_P allocation'!$A$3:$G$983,7,0)</f>
        <v>34121414.946626171</v>
      </c>
      <c r="K623" s="166">
        <f>VLOOKUP(FINAL_DATASET!$D623,'R_E_P allocation'!$A$3:$T$984,8,0)</f>
        <v>33756588.413190313</v>
      </c>
      <c r="L623" s="166">
        <f>VLOOKUP(FINAL_DATASET!$D623,'R_E_P allocation'!$A$3:$T$984,9,0)</f>
        <v>28172715.637547005</v>
      </c>
      <c r="M623" s="166">
        <f>VLOOKUP($D623,'R_E_P allocation'!$A$3:$T$984,'R_E_P allocation'!J$984,0)</f>
        <v>27291051.515077006</v>
      </c>
      <c r="N623" s="166">
        <f>VLOOKUP($D623,'R_E_P allocation'!$A$3:$T$984,'R_E_P allocation'!K$984,0)</f>
        <v>31826048.007092219</v>
      </c>
      <c r="O623" s="166">
        <f>VLOOKUP($D623,'R_E_P allocation'!$A$3:$T$984,'R_E_P allocation'!L$984,0)</f>
        <v>28030838.652321946</v>
      </c>
      <c r="P623" s="166">
        <f>VLOOKUP($D623,'R_E_P allocation'!$A$3:$T$984,'R_E_P allocation'!M$984,0)</f>
        <v>30473149.612267569</v>
      </c>
      <c r="Q623" s="166">
        <f>VLOOKUP($D623,'R_E_P allocation'!$A$3:$T$984,'R_E_P allocation'!N$984,0)</f>
        <v>24818338.344011728</v>
      </c>
      <c r="R623" s="166">
        <f>VLOOKUP($D623,'R_E_P allocation'!$A$3:$T$984,'R_E_P allocation'!O$984,0)</f>
        <v>22730719.847128749</v>
      </c>
      <c r="S623" s="166">
        <f>VLOOKUP($D623,'R_E_P allocation'!$A$3:$T$984,'R_E_P allocation'!P$984,0)</f>
        <v>349625.42787603295</v>
      </c>
      <c r="T623" s="166">
        <f>VLOOKUP($D623,'R_E_P allocation'!$A$3:$T$984,'R_E_P allocation'!Q$984,0)</f>
        <v>562440.90571361827</v>
      </c>
      <c r="U623" s="166">
        <f>VLOOKUP($D623,'R_E_P allocation'!$A$3:$T$984,'R_E_P allocation'!R$984,0)</f>
        <v>694183.82056545676</v>
      </c>
      <c r="V623" s="166">
        <f>VLOOKUP($D623,'R_E_P allocation'!$A$3:$T$984,'R_E_P allocation'!S$984,0)</f>
        <v>-70938.492612528426</v>
      </c>
      <c r="W623" s="166">
        <f>VLOOKUP($D623,'R_E_P allocation'!$A$3:$T$984,'R_E_P allocation'!T$984,0)</f>
        <v>542172.76496718149</v>
      </c>
      <c r="X623" s="163">
        <v>110738</v>
      </c>
      <c r="Y623" s="162" t="s">
        <v>581</v>
      </c>
      <c r="Z623" s="162" t="s">
        <v>581</v>
      </c>
      <c r="AA623" s="162" t="s">
        <v>582</v>
      </c>
    </row>
    <row r="624" spans="1:27" ht="16.5" thickTop="1" thickBot="1">
      <c r="A624" s="161">
        <v>623</v>
      </c>
      <c r="B624" s="162" t="s">
        <v>7</v>
      </c>
      <c r="C624" s="163">
        <v>11</v>
      </c>
      <c r="D624" s="162" t="s">
        <v>56</v>
      </c>
      <c r="E624" s="162" t="str">
        <f>VLOOKUP(Table12[[#This Row],[BRANCH NAME]],'Branch Address-2'!$B$2:$D$981,2,0)</f>
        <v>Hatkhola Road, Kotwali, Barisal 8200</v>
      </c>
      <c r="F624" s="162" t="str">
        <f>VLOOKUP(Table12[[#This Row],[BRANCH NAME]],'Branch Address-2'!$B$2:$D$981,3,0)</f>
        <v>22.86942988732356, 90.31987191205253</v>
      </c>
      <c r="G624" s="164">
        <f>VLOOKUP(FINAL_DATASET!$D624,'R_E_P allocation'!$A$3:$D$983,4,0)</f>
        <v>28058.5</v>
      </c>
      <c r="H624" s="165">
        <f>VLOOKUP(FINAL_DATASET!$D624,'R_E_P allocation'!$A$3:$E$983,5,0)</f>
        <v>3.6110156237128387E-3</v>
      </c>
      <c r="I624" s="166">
        <f>VLOOKUP(FINAL_DATASET!$D624,'R_E_P allocation'!$A$3:$F$983,6,0)</f>
        <v>18267022.627417214</v>
      </c>
      <c r="J624" s="166">
        <f>VLOOKUP(FINAL_DATASET!$D624,'R_E_P allocation'!$A$3:$G$983,7,0)</f>
        <v>15383958.275766324</v>
      </c>
      <c r="K624" s="166">
        <f>VLOOKUP(FINAL_DATASET!$D624,'R_E_P allocation'!$A$3:$T$984,8,0)</f>
        <v>15219472.829396384</v>
      </c>
      <c r="L624" s="166">
        <f>VLOOKUP(FINAL_DATASET!$D624,'R_E_P allocation'!$A$3:$T$984,9,0)</f>
        <v>12701931.691900915</v>
      </c>
      <c r="M624" s="166">
        <f>VLOOKUP($D624,'R_E_P allocation'!$A$3:$T$984,'R_E_P allocation'!J$984,0)</f>
        <v>12304425.196506893</v>
      </c>
      <c r="N624" s="166">
        <f>VLOOKUP($D624,'R_E_P allocation'!$A$3:$T$984,'R_E_P allocation'!K$984,0)</f>
        <v>14349070.675688786</v>
      </c>
      <c r="O624" s="166">
        <f>VLOOKUP($D624,'R_E_P allocation'!$A$3:$T$984,'R_E_P allocation'!L$984,0)</f>
        <v>12637965.129423715</v>
      </c>
      <c r="P624" s="166">
        <f>VLOOKUP($D624,'R_E_P allocation'!$A$3:$T$984,'R_E_P allocation'!M$984,0)</f>
        <v>13739103.812066926</v>
      </c>
      <c r="Q624" s="166">
        <f>VLOOKUP($D624,'R_E_P allocation'!$A$3:$T$984,'R_E_P allocation'!N$984,0)</f>
        <v>11189579.393332856</v>
      </c>
      <c r="R624" s="166">
        <f>VLOOKUP($D624,'R_E_P allocation'!$A$3:$T$984,'R_E_P allocation'!O$984,0)</f>
        <v>10248357.116882645</v>
      </c>
      <c r="S624" s="166">
        <f>VLOOKUP($D624,'R_E_P allocation'!$A$3:$T$984,'R_E_P allocation'!P$984,0)</f>
        <v>157631.88610452574</v>
      </c>
      <c r="T624" s="166">
        <f>VLOOKUP($D624,'R_E_P allocation'!$A$3:$T$984,'R_E_P allocation'!Q$984,0)</f>
        <v>253581.72982032402</v>
      </c>
      <c r="U624" s="166">
        <f>VLOOKUP($D624,'R_E_P allocation'!$A$3:$T$984,'R_E_P allocation'!R$984,0)</f>
        <v>312979.25212058012</v>
      </c>
      <c r="V624" s="166">
        <f>VLOOKUP($D624,'R_E_P allocation'!$A$3:$T$984,'R_E_P allocation'!S$984,0)</f>
        <v>-31983.281238599426</v>
      </c>
      <c r="W624" s="166">
        <f>VLOOKUP($D624,'R_E_P allocation'!$A$3:$T$984,'R_E_P allocation'!T$984,0)</f>
        <v>244443.64946643845</v>
      </c>
      <c r="X624" s="163">
        <v>110740</v>
      </c>
      <c r="Y624" s="162" t="s">
        <v>581</v>
      </c>
      <c r="Z624" s="162" t="s">
        <v>581</v>
      </c>
      <c r="AA624" s="162" t="s">
        <v>847</v>
      </c>
    </row>
    <row r="625" spans="1:27" ht="16.5" thickTop="1" thickBot="1">
      <c r="A625" s="161">
        <v>624</v>
      </c>
      <c r="B625" s="162" t="s">
        <v>7</v>
      </c>
      <c r="C625" s="163">
        <v>11</v>
      </c>
      <c r="D625" s="162" t="s">
        <v>851</v>
      </c>
      <c r="E625" s="162" t="str">
        <f>VLOOKUP(Table12[[#This Row],[BRANCH NAME]],'Branch Address-2'!$B$2:$D$981,2,0)</f>
        <v>Sadar Road, Kotwali, Barisal 8200</v>
      </c>
      <c r="F625" s="162" t="str">
        <f>VLOOKUP(Table12[[#This Row],[BRANCH NAME]],'Branch Address-2'!$B$2:$D$981,3,0)</f>
        <v>22.979448688418277, 90.23350187006987</v>
      </c>
      <c r="G625" s="164">
        <f>VLOOKUP(FINAL_DATASET!$D625,'R_E_P allocation'!$A$3:$D$983,4,0)</f>
        <v>33010</v>
      </c>
      <c r="H625" s="165">
        <f>VLOOKUP(FINAL_DATASET!$D625,'R_E_P allocation'!$A$3:$E$983,5,0)</f>
        <v>4.2482536749562805E-3</v>
      </c>
      <c r="I625" s="166">
        <f>VLOOKUP(FINAL_DATASET!$D625,'R_E_P allocation'!$A$3:$F$983,6,0)</f>
        <v>21490614.855784956</v>
      </c>
      <c r="J625" s="166">
        <f>VLOOKUP(FINAL_DATASET!$D625,'R_E_P allocation'!$A$3:$G$983,7,0)</f>
        <v>18098774.442078028</v>
      </c>
      <c r="K625" s="166">
        <f>VLOOKUP(FINAL_DATASET!$D625,'R_E_P allocation'!$A$3:$T$984,8,0)</f>
        <v>17905262.152231038</v>
      </c>
      <c r="L625" s="166">
        <f>VLOOKUP(FINAL_DATASET!$D625,'R_E_P allocation'!$A$3:$T$984,9,0)</f>
        <v>14943449.049295193</v>
      </c>
      <c r="M625" s="166">
        <f>VLOOKUP($D625,'R_E_P allocation'!$A$3:$T$984,'R_E_P allocation'!J$984,0)</f>
        <v>14475794.348831639</v>
      </c>
      <c r="N625" s="166">
        <f>VLOOKUP($D625,'R_E_P allocation'!$A$3:$T$984,'R_E_P allocation'!K$984,0)</f>
        <v>16881259.618457392</v>
      </c>
      <c r="O625" s="166">
        <f>VLOOKUP($D625,'R_E_P allocation'!$A$3:$T$984,'R_E_P allocation'!L$984,0)</f>
        <v>14868194.269910254</v>
      </c>
      <c r="P625" s="166">
        <f>VLOOKUP($D625,'R_E_P allocation'!$A$3:$T$984,'R_E_P allocation'!M$984,0)</f>
        <v>16163651.543608146</v>
      </c>
      <c r="Q625" s="166">
        <f>VLOOKUP($D625,'R_E_P allocation'!$A$3:$T$984,'R_E_P allocation'!N$984,0)</f>
        <v>13164211.050979828</v>
      </c>
      <c r="R625" s="166">
        <f>VLOOKUP($D625,'R_E_P allocation'!$A$3:$T$984,'R_E_P allocation'!O$984,0)</f>
        <v>12056890.725744287</v>
      </c>
      <c r="S625" s="166">
        <f>VLOOKUP($D625,'R_E_P allocation'!$A$3:$T$984,'R_E_P allocation'!P$984,0)</f>
        <v>185449.27777003028</v>
      </c>
      <c r="T625" s="166">
        <f>VLOOKUP($D625,'R_E_P allocation'!$A$3:$T$984,'R_E_P allocation'!Q$984,0)</f>
        <v>298331.44684743998</v>
      </c>
      <c r="U625" s="166">
        <f>VLOOKUP($D625,'R_E_P allocation'!$A$3:$T$984,'R_E_P allocation'!R$984,0)</f>
        <v>368210.88484774128</v>
      </c>
      <c r="V625" s="166">
        <f>VLOOKUP($D625,'R_E_P allocation'!$A$3:$T$984,'R_E_P allocation'!S$984,0)</f>
        <v>-37627.389692469907</v>
      </c>
      <c r="W625" s="166">
        <f>VLOOKUP($D625,'R_E_P allocation'!$A$3:$T$984,'R_E_P allocation'!T$984,0)</f>
        <v>287580.76407816284</v>
      </c>
      <c r="X625" s="163">
        <v>110741</v>
      </c>
      <c r="Y625" s="162" t="s">
        <v>581</v>
      </c>
      <c r="Z625" s="162" t="s">
        <v>581</v>
      </c>
      <c r="AA625" s="162" t="s">
        <v>847</v>
      </c>
    </row>
    <row r="626" spans="1:27" ht="16.5" thickTop="1" thickBot="1">
      <c r="A626" s="161">
        <v>625</v>
      </c>
      <c r="B626" s="162" t="s">
        <v>7</v>
      </c>
      <c r="C626" s="163">
        <v>11</v>
      </c>
      <c r="D626" s="162" t="s">
        <v>852</v>
      </c>
      <c r="E626" s="162" t="str">
        <f>VLOOKUP(Table12[[#This Row],[BRANCH NAME]],'Branch Address-2'!$B$2:$D$981,2,0)</f>
        <v>Ulania Bandar, Ulania, Mehendiganj, Barisal 8272</v>
      </c>
      <c r="F626" s="162" t="str">
        <f>VLOOKUP(Table12[[#This Row],[BRANCH NAME]],'Branch Address-2'!$B$2:$D$981,3,0)</f>
        <v>22.911514343090165, 90.61083909600136</v>
      </c>
      <c r="G626" s="164">
        <f>VLOOKUP(FINAL_DATASET!$D626,'R_E_P allocation'!$A$3:$D$983,4,0)</f>
        <v>301046</v>
      </c>
      <c r="H626" s="165">
        <f>VLOOKUP(FINAL_DATASET!$D626,'R_E_P allocation'!$A$3:$E$983,5,0)</f>
        <v>3.8743404296603716E-2</v>
      </c>
      <c r="I626" s="166">
        <f>VLOOKUP(FINAL_DATASET!$D626,'R_E_P allocation'!$A$3:$F$983,6,0)</f>
        <v>195991022.11071309</v>
      </c>
      <c r="J626" s="166">
        <f>VLOOKUP(FINAL_DATASET!$D626,'R_E_P allocation'!$A$3:$G$983,7,0)</f>
        <v>165057971.84761658</v>
      </c>
      <c r="K626" s="166">
        <f>VLOOKUP(FINAL_DATASET!$D626,'R_E_P allocation'!$A$3:$T$984,8,0)</f>
        <v>163293170.24782023</v>
      </c>
      <c r="L626" s="166">
        <f>VLOOKUP(FINAL_DATASET!$D626,'R_E_P allocation'!$A$3:$T$984,9,0)</f>
        <v>136281901.31760442</v>
      </c>
      <c r="M626" s="166">
        <f>VLOOKUP($D626,'R_E_P allocation'!$A$3:$T$984,'R_E_P allocation'!J$984,0)</f>
        <v>132016964.11809663</v>
      </c>
      <c r="N626" s="166">
        <f>VLOOKUP($D626,'R_E_P allocation'!$A$3:$T$984,'R_E_P allocation'!K$984,0)</f>
        <v>153954428.44889808</v>
      </c>
      <c r="O626" s="166">
        <f>VLOOKUP($D626,'R_E_P allocation'!$A$3:$T$984,'R_E_P allocation'!L$984,0)</f>
        <v>135595589.58435029</v>
      </c>
      <c r="P626" s="166">
        <f>VLOOKUP($D626,'R_E_P allocation'!$A$3:$T$984,'R_E_P allocation'!M$984,0)</f>
        <v>147409955.84965342</v>
      </c>
      <c r="Q626" s="166">
        <f>VLOOKUP($D626,'R_E_P allocation'!$A$3:$T$984,'R_E_P allocation'!N$984,0)</f>
        <v>120055531.05281049</v>
      </c>
      <c r="R626" s="166">
        <f>VLOOKUP($D626,'R_E_P allocation'!$A$3:$T$984,'R_E_P allocation'!O$984,0)</f>
        <v>109956944.12064269</v>
      </c>
      <c r="S626" s="166">
        <f>VLOOKUP($D626,'R_E_P allocation'!$A$3:$T$984,'R_E_P allocation'!P$984,0)</f>
        <v>1691268.1998048029</v>
      </c>
      <c r="T626" s="166">
        <f>VLOOKUP($D626,'R_E_P allocation'!$A$3:$T$984,'R_E_P allocation'!Q$984,0)</f>
        <v>2720735.7996859872</v>
      </c>
      <c r="U626" s="166">
        <f>VLOOKUP($D626,'R_E_P allocation'!$A$3:$T$984,'R_E_P allocation'!R$984,0)</f>
        <v>3358025.2662791014</v>
      </c>
      <c r="V626" s="166">
        <f>VLOOKUP($D626,'R_E_P allocation'!$A$3:$T$984,'R_E_P allocation'!S$984,0)</f>
        <v>-343155.86662706145</v>
      </c>
      <c r="W626" s="166">
        <f>VLOOKUP($D626,'R_E_P allocation'!$A$3:$T$984,'R_E_P allocation'!T$984,0)</f>
        <v>2622691.2663639695</v>
      </c>
      <c r="X626" s="163">
        <v>110742</v>
      </c>
      <c r="Y626" s="162" t="s">
        <v>581</v>
      </c>
      <c r="Z626" s="162" t="s">
        <v>581</v>
      </c>
      <c r="AA626" s="162" t="s">
        <v>853</v>
      </c>
    </row>
    <row r="627" spans="1:27" ht="16.5" thickTop="1" thickBot="1">
      <c r="A627" s="161">
        <v>626</v>
      </c>
      <c r="B627" s="162" t="s">
        <v>7</v>
      </c>
      <c r="C627" s="163">
        <v>11</v>
      </c>
      <c r="D627" s="162" t="s">
        <v>854</v>
      </c>
      <c r="E627" s="162" t="str">
        <f>VLOOKUP(Table12[[#This Row],[BRANCH NAME]],'Branch Address-2'!$B$2:$D$981,2,0)</f>
        <v>Main Road, Char Fasson, Bhola 8340</v>
      </c>
      <c r="F627" s="162" t="str">
        <f>VLOOKUP(Table12[[#This Row],[BRANCH NAME]],'Branch Address-2'!$B$2:$D$981,3,0)</f>
        <v>22.687552256620947, 90.65182612168799</v>
      </c>
      <c r="G627" s="164">
        <f>VLOOKUP(FINAL_DATASET!$D627,'R_E_P allocation'!$A$3:$D$983,4,0)</f>
        <v>456437</v>
      </c>
      <c r="H627" s="165">
        <f>VLOOKUP(FINAL_DATASET!$D627,'R_E_P allocation'!$A$3:$E$983,5,0)</f>
        <v>5.8741598383399575E-2</v>
      </c>
      <c r="I627" s="166">
        <f>VLOOKUP(FINAL_DATASET!$D627,'R_E_P allocation'!$A$3:$F$983,6,0)</f>
        <v>297155764.09966433</v>
      </c>
      <c r="J627" s="166">
        <f>VLOOKUP(FINAL_DATASET!$D627,'R_E_P allocation'!$A$3:$G$983,7,0)</f>
        <v>250255992.42710602</v>
      </c>
      <c r="K627" s="166">
        <f>VLOOKUP(FINAL_DATASET!$D627,'R_E_P allocation'!$A$3:$T$984,8,0)</f>
        <v>247580252.68033564</v>
      </c>
      <c r="L627" s="166">
        <f>VLOOKUP(FINAL_DATASET!$D627,'R_E_P allocation'!$A$3:$T$984,9,0)</f>
        <v>206626569.33393368</v>
      </c>
      <c r="M627" s="166">
        <f>VLOOKUP($D627,'R_E_P allocation'!$A$3:$T$984,'R_E_P allocation'!J$984,0)</f>
        <v>200160198.27923861</v>
      </c>
      <c r="N627" s="166">
        <f>VLOOKUP($D627,'R_E_P allocation'!$A$3:$T$984,'R_E_P allocation'!K$984,0)</f>
        <v>233421129.85367578</v>
      </c>
      <c r="O627" s="166">
        <f>VLOOKUP($D627,'R_E_P allocation'!$A$3:$T$984,'R_E_P allocation'!L$984,0)</f>
        <v>205586003.8768563</v>
      </c>
      <c r="P627" s="166">
        <f>VLOOKUP($D627,'R_E_P allocation'!$A$3:$T$984,'R_E_P allocation'!M$984,0)</f>
        <v>223498594.95940238</v>
      </c>
      <c r="Q627" s="166">
        <f>VLOOKUP($D627,'R_E_P allocation'!$A$3:$T$984,'R_E_P allocation'!N$984,0)</f>
        <v>182024628.8844617</v>
      </c>
      <c r="R627" s="166">
        <f>VLOOKUP($D627,'R_E_P allocation'!$A$3:$T$984,'R_E_P allocation'!O$984,0)</f>
        <v>166713451.44460908</v>
      </c>
      <c r="S627" s="166">
        <f>VLOOKUP($D627,'R_E_P allocation'!$A$3:$T$984,'R_E_P allocation'!P$984,0)</f>
        <v>2564250.5906549324</v>
      </c>
      <c r="T627" s="166">
        <f>VLOOKUP($D627,'R_E_P allocation'!$A$3:$T$984,'R_E_P allocation'!Q$984,0)</f>
        <v>4125098.7762709777</v>
      </c>
      <c r="U627" s="166">
        <f>VLOOKUP($D627,'R_E_P allocation'!$A$3:$T$984,'R_E_P allocation'!R$984,0)</f>
        <v>5091338.1292713871</v>
      </c>
      <c r="V627" s="166">
        <f>VLOOKUP($D627,'R_E_P allocation'!$A$3:$T$984,'R_E_P allocation'!S$984,0)</f>
        <v>-520282.72853868193</v>
      </c>
      <c r="W627" s="166">
        <f>VLOOKUP($D627,'R_E_P allocation'!$A$3:$T$984,'R_E_P allocation'!T$984,0)</f>
        <v>3976446.5681170686</v>
      </c>
      <c r="X627" s="163">
        <v>110750</v>
      </c>
      <c r="Y627" s="162" t="s">
        <v>581</v>
      </c>
      <c r="Z627" s="162" t="s">
        <v>609</v>
      </c>
      <c r="AA627" s="162" t="s">
        <v>855</v>
      </c>
    </row>
    <row r="628" spans="1:27" ht="16.5" thickTop="1" thickBot="1">
      <c r="A628" s="161">
        <v>627</v>
      </c>
      <c r="B628" s="162" t="s">
        <v>7</v>
      </c>
      <c r="C628" s="163">
        <v>11</v>
      </c>
      <c r="D628" s="162" t="s">
        <v>609</v>
      </c>
      <c r="E628" s="162" t="str">
        <f>VLOOKUP(Table12[[#This Row],[BRANCH NAME]],'Branch Address-2'!$B$2:$D$981,2,0)</f>
        <v>Sadar Road, Bhola 8300</v>
      </c>
      <c r="F628" s="162" t="str">
        <f>VLOOKUP(Table12[[#This Row],[BRANCH NAME]],'Branch Address-2'!$B$2:$D$981,3,0)</f>
        <v>22.73270845939389, 90.37789565788414</v>
      </c>
      <c r="G628" s="164">
        <f>VLOOKUP(FINAL_DATASET!$D628,'R_E_P allocation'!$A$3:$D$983,4,0)</f>
        <v>88707.6</v>
      </c>
      <c r="H628" s="165">
        <f>VLOOKUP(FINAL_DATASET!$D628,'R_E_P allocation'!$A$3:$E$983,5,0)</f>
        <v>1.1416309836308749E-2</v>
      </c>
      <c r="I628" s="166">
        <f>VLOOKUP(FINAL_DATASET!$D628,'R_E_P allocation'!$A$3:$F$983,6,0)</f>
        <v>57751616.673160553</v>
      </c>
      <c r="J628" s="166">
        <f>VLOOKUP(FINAL_DATASET!$D628,'R_E_P allocation'!$A$3:$G$983,7,0)</f>
        <v>48636741.705485642</v>
      </c>
      <c r="K628" s="166">
        <f>VLOOKUP(FINAL_DATASET!$D628,'R_E_P allocation'!$A$3:$T$984,8,0)</f>
        <v>48116717.143146023</v>
      </c>
      <c r="L628" s="166">
        <f>VLOOKUP(FINAL_DATASET!$D628,'R_E_P allocation'!$A$3:$T$984,9,0)</f>
        <v>40157452.314003587</v>
      </c>
      <c r="M628" s="166">
        <f>VLOOKUP($D628,'R_E_P allocation'!$A$3:$T$984,'R_E_P allocation'!J$984,0)</f>
        <v>38900726.288349517</v>
      </c>
      <c r="N628" s="166">
        <f>VLOOKUP($D628,'R_E_P allocation'!$A$3:$T$984,'R_E_P allocation'!K$984,0)</f>
        <v>45364920.500765562</v>
      </c>
      <c r="O628" s="166">
        <f>VLOOKUP($D628,'R_E_P allocation'!$A$3:$T$984,'R_E_P allocation'!L$984,0)</f>
        <v>39955220.539760403</v>
      </c>
      <c r="P628" s="166">
        <f>VLOOKUP($D628,'R_E_P allocation'!$A$3:$T$984,'R_E_P allocation'!M$984,0)</f>
        <v>43436496.082089499</v>
      </c>
      <c r="Q628" s="166">
        <f>VLOOKUP($D628,'R_E_P allocation'!$A$3:$T$984,'R_E_P allocation'!N$984,0)</f>
        <v>35376115.365825459</v>
      </c>
      <c r="R628" s="166">
        <f>VLOOKUP($D628,'R_E_P allocation'!$A$3:$T$984,'R_E_P allocation'!O$984,0)</f>
        <v>32400419.259104334</v>
      </c>
      <c r="S628" s="166">
        <f>VLOOKUP($D628,'R_E_P allocation'!$A$3:$T$984,'R_E_P allocation'!P$984,0)</f>
        <v>498356.87224213086</v>
      </c>
      <c r="T628" s="166">
        <f>VLOOKUP($D628,'R_E_P allocation'!$A$3:$T$984,'R_E_P allocation'!Q$984,0)</f>
        <v>801704.53360690619</v>
      </c>
      <c r="U628" s="166">
        <f>VLOOKUP($D628,'R_E_P allocation'!$A$3:$T$984,'R_E_P allocation'!R$984,0)</f>
        <v>989491.18111843371</v>
      </c>
      <c r="V628" s="166">
        <f>VLOOKUP($D628,'R_E_P allocation'!$A$3:$T$984,'R_E_P allocation'!S$984,0)</f>
        <v>-101115.88712159178</v>
      </c>
      <c r="W628" s="166">
        <f>VLOOKUP($D628,'R_E_P allocation'!$A$3:$T$984,'R_E_P allocation'!T$984,0)</f>
        <v>772814.28014359425</v>
      </c>
      <c r="X628" s="163">
        <v>110751</v>
      </c>
      <c r="Y628" s="162" t="s">
        <v>581</v>
      </c>
      <c r="Z628" s="162" t="s">
        <v>609</v>
      </c>
      <c r="AA628" s="162" t="s">
        <v>856</v>
      </c>
    </row>
    <row r="629" spans="1:27" ht="16.5" thickTop="1" thickBot="1">
      <c r="A629" s="161">
        <v>628</v>
      </c>
      <c r="B629" s="162" t="s">
        <v>7</v>
      </c>
      <c r="C629" s="163">
        <v>11</v>
      </c>
      <c r="D629" s="162" t="s">
        <v>857</v>
      </c>
      <c r="E629" s="162" t="str">
        <f>VLOOKUP(Table12[[#This Row],[BRANCH NAME]],'Branch Address-2'!$B$2:$D$981,2,0)</f>
        <v>Adarsha Road, Char Shashibushan, Bhola 8340</v>
      </c>
      <c r="F629" s="162" t="str">
        <f>VLOOKUP(Table12[[#This Row],[BRANCH NAME]],'Branch Address-2'!$B$2:$D$981,3,0)</f>
        <v>22.686775357305315, 90.64132772604941</v>
      </c>
      <c r="G629" s="164">
        <f>VLOOKUP(FINAL_DATASET!$D629,'R_E_P allocation'!$A$3:$D$983,4,0)</f>
        <v>135200</v>
      </c>
      <c r="H629" s="165">
        <f>VLOOKUP(FINAL_DATASET!$D629,'R_E_P allocation'!$A$3:$E$983,5,0)</f>
        <v>1.7399693936809731E-2</v>
      </c>
      <c r="I629" s="166">
        <f>VLOOKUP(FINAL_DATASET!$D629,'R_E_P allocation'!$A$3:$F$983,6,0)</f>
        <v>88019725.189400986</v>
      </c>
      <c r="J629" s="166">
        <f>VLOOKUP(FINAL_DATASET!$D629,'R_E_P allocation'!$A$3:$G$983,7,0)</f>
        <v>74127667.511934251</v>
      </c>
      <c r="K629" s="166">
        <f>VLOOKUP(FINAL_DATASET!$D629,'R_E_P allocation'!$A$3:$T$984,8,0)</f>
        <v>73335093.698322833</v>
      </c>
      <c r="L629" s="166">
        <f>VLOOKUP(FINAL_DATASET!$D629,'R_E_P allocation'!$A$3:$T$984,9,0)</f>
        <v>61204311.162214801</v>
      </c>
      <c r="M629" s="166">
        <f>VLOOKUP($D629,'R_E_P allocation'!$A$3:$T$984,'R_E_P allocation'!J$984,0)</f>
        <v>59288924.44598721</v>
      </c>
      <c r="N629" s="166">
        <f>VLOOKUP($D629,'R_E_P allocation'!$A$3:$T$984,'R_E_P allocation'!K$984,0)</f>
        <v>69141057.267962441</v>
      </c>
      <c r="O629" s="166">
        <f>VLOOKUP($D629,'R_E_P allocation'!$A$3:$T$984,'R_E_P allocation'!L$984,0)</f>
        <v>60896088.012477025</v>
      </c>
      <c r="P629" s="166">
        <f>VLOOKUP($D629,'R_E_P allocation'!$A$3:$T$984,'R_E_P allocation'!M$984,0)</f>
        <v>66201929.375820108</v>
      </c>
      <c r="Q629" s="166">
        <f>VLOOKUP($D629,'R_E_P allocation'!$A$3:$T$984,'R_E_P allocation'!N$984,0)</f>
        <v>53917035.264843173</v>
      </c>
      <c r="R629" s="166">
        <f>VLOOKUP($D629,'R_E_P allocation'!$A$3:$T$984,'R_E_P allocation'!O$984,0)</f>
        <v>49381751.775844529</v>
      </c>
      <c r="S629" s="166">
        <f>VLOOKUP($D629,'R_E_P allocation'!$A$3:$T$984,'R_E_P allocation'!P$984,0)</f>
        <v>759549.90471093904</v>
      </c>
      <c r="T629" s="166">
        <f>VLOOKUP($D629,'R_E_P allocation'!$A$3:$T$984,'R_E_P allocation'!Q$984,0)</f>
        <v>1221884.6293175975</v>
      </c>
      <c r="U629" s="166">
        <f>VLOOKUP($D629,'R_E_P allocation'!$A$3:$T$984,'R_E_P allocation'!R$984,0)</f>
        <v>1508091.8397883861</v>
      </c>
      <c r="V629" s="166">
        <f>VLOOKUP($D629,'R_E_P allocation'!$A$3:$T$984,'R_E_P allocation'!S$984,0)</f>
        <v>-154111.57486888618</v>
      </c>
      <c r="W629" s="166">
        <f>VLOOKUP($D629,'R_E_P allocation'!$A$3:$T$984,'R_E_P allocation'!T$984,0)</f>
        <v>1177852.7507836299</v>
      </c>
      <c r="X629" s="163">
        <v>110752</v>
      </c>
      <c r="Y629" s="162" t="s">
        <v>581</v>
      </c>
      <c r="Z629" s="162" t="s">
        <v>609</v>
      </c>
      <c r="AA629" s="162" t="s">
        <v>858</v>
      </c>
    </row>
    <row r="630" spans="1:27" ht="16.5" thickTop="1" thickBot="1">
      <c r="A630" s="161">
        <v>629</v>
      </c>
      <c r="B630" s="162" t="s">
        <v>7</v>
      </c>
      <c r="C630" s="163">
        <v>11</v>
      </c>
      <c r="D630" s="162" t="s">
        <v>859</v>
      </c>
      <c r="E630" s="162" t="str">
        <f>VLOOKUP(Table12[[#This Row],[BRANCH NAME]],'Branch Address-2'!$B$2:$D$981,2,0)</f>
        <v>Main Road, Khaiyerhat, Borhanuddin, Bhola 8301</v>
      </c>
      <c r="F630" s="162" t="str">
        <f>VLOOKUP(Table12[[#This Row],[BRANCH NAME]],'Branch Address-2'!$B$2:$D$981,3,0)</f>
        <v>22.51811502620253, 90.71478608207975</v>
      </c>
      <c r="G630" s="164">
        <f>VLOOKUP(FINAL_DATASET!$D630,'R_E_P allocation'!$A$3:$D$983,4,0)</f>
        <v>102013.74</v>
      </c>
      <c r="H630" s="165">
        <f>VLOOKUP(FINAL_DATASET!$D630,'R_E_P allocation'!$A$3:$E$983,5,0)</f>
        <v>1.3128756311755061E-2</v>
      </c>
      <c r="I630" s="166">
        <f>VLOOKUP(FINAL_DATASET!$D630,'R_E_P allocation'!$A$3:$F$983,6,0)</f>
        <v>66414359.174134634</v>
      </c>
      <c r="J630" s="166">
        <f>VLOOKUP(FINAL_DATASET!$D630,'R_E_P allocation'!$A$3:$G$983,7,0)</f>
        <v>55932252.961308487</v>
      </c>
      <c r="K630" s="166">
        <f>VLOOKUP(FINAL_DATASET!$D630,'R_E_P allocation'!$A$3:$T$984,8,0)</f>
        <v>55334224.71461793</v>
      </c>
      <c r="L630" s="166">
        <f>VLOOKUP(FINAL_DATASET!$D630,'R_E_P allocation'!$A$3:$T$984,9,0)</f>
        <v>46181070.161104128</v>
      </c>
      <c r="M630" s="166">
        <f>VLOOKUP($D630,'R_E_P allocation'!$A$3:$T$984,'R_E_P allocation'!J$984,0)</f>
        <v>44735835.231601946</v>
      </c>
      <c r="N630" s="166">
        <f>VLOOKUP($D630,'R_E_P allocation'!$A$3:$T$984,'R_E_P allocation'!K$984,0)</f>
        <v>52169658.575880401</v>
      </c>
      <c r="O630" s="166">
        <f>VLOOKUP($D630,'R_E_P allocation'!$A$3:$T$984,'R_E_P allocation'!L$984,0)</f>
        <v>45948503.620724462</v>
      </c>
      <c r="P630" s="166">
        <f>VLOOKUP($D630,'R_E_P allocation'!$A$3:$T$984,'R_E_P allocation'!M$984,0)</f>
        <v>49951970.494402915</v>
      </c>
      <c r="Q630" s="166">
        <f>VLOOKUP($D630,'R_E_P allocation'!$A$3:$T$984,'R_E_P allocation'!N$984,0)</f>
        <v>40682532.670699276</v>
      </c>
      <c r="R630" s="166">
        <f>VLOOKUP($D630,'R_E_P allocation'!$A$3:$T$984,'R_E_P allocation'!O$984,0)</f>
        <v>37260482.147969984</v>
      </c>
      <c r="S630" s="166">
        <f>VLOOKUP($D630,'R_E_P allocation'!$A$3:$T$984,'R_E_P allocation'!P$984,0)</f>
        <v>573110.40307845047</v>
      </c>
      <c r="T630" s="166">
        <f>VLOOKUP($D630,'R_E_P allocation'!$A$3:$T$984,'R_E_P allocation'!Q$984,0)</f>
        <v>921960.21364794206</v>
      </c>
      <c r="U630" s="166">
        <f>VLOOKUP($D630,'R_E_P allocation'!$A$3:$T$984,'R_E_P allocation'!R$984,0)</f>
        <v>1137914.8582861987</v>
      </c>
      <c r="V630" s="166">
        <f>VLOOKUP($D630,'R_E_P allocation'!$A$3:$T$984,'R_E_P allocation'!S$984,0)</f>
        <v>-116283.27018983052</v>
      </c>
      <c r="W630" s="166">
        <f>VLOOKUP($D630,'R_E_P allocation'!$A$3:$T$984,'R_E_P allocation'!T$984,0)</f>
        <v>888736.42216513329</v>
      </c>
      <c r="X630" s="163">
        <v>110753</v>
      </c>
      <c r="Y630" s="162" t="s">
        <v>581</v>
      </c>
      <c r="Z630" s="162" t="s">
        <v>609</v>
      </c>
      <c r="AA630" s="162" t="s">
        <v>856</v>
      </c>
    </row>
    <row r="631" spans="1:27" ht="16.5" thickTop="1" thickBot="1">
      <c r="A631" s="161">
        <v>630</v>
      </c>
      <c r="B631" s="162" t="s">
        <v>7</v>
      </c>
      <c r="C631" s="163">
        <v>11</v>
      </c>
      <c r="D631" s="162" t="s">
        <v>860</v>
      </c>
      <c r="E631" s="162" t="str">
        <f>VLOOKUP(Table12[[#This Row],[BRANCH NAME]],'Branch Address-2'!$B$2:$D$981,2,0)</f>
        <v>Agrani Bank Road, Lalmohan, Bhola 8330</v>
      </c>
      <c r="F631" s="162" t="str">
        <f>VLOOKUP(Table12[[#This Row],[BRANCH NAME]],'Branch Address-2'!$B$2:$D$981,3,0)</f>
        <v>22.34956961322515, 90.73316250954086</v>
      </c>
      <c r="G631" s="164">
        <f>VLOOKUP(FINAL_DATASET!$D631,'R_E_P allocation'!$A$3:$D$983,4,0)</f>
        <v>283889</v>
      </c>
      <c r="H631" s="165">
        <f>VLOOKUP(FINAL_DATASET!$D631,'R_E_P allocation'!$A$3:$E$983,5,0)</f>
        <v>3.6535367692507231E-2</v>
      </c>
      <c r="I631" s="166">
        <f>VLOOKUP(FINAL_DATASET!$D631,'R_E_P allocation'!$A$3:$F$983,6,0)</f>
        <v>184821240.86016166</v>
      </c>
      <c r="J631" s="166">
        <f>VLOOKUP(FINAL_DATASET!$D631,'R_E_P allocation'!$A$3:$G$983,7,0)</f>
        <v>155651105.04656437</v>
      </c>
      <c r="K631" s="166">
        <f>VLOOKUP(FINAL_DATASET!$D631,'R_E_P allocation'!$A$3:$T$984,8,0)</f>
        <v>153986881.76718321</v>
      </c>
      <c r="L631" s="166">
        <f>VLOOKUP(FINAL_DATASET!$D631,'R_E_P allocation'!$A$3:$T$984,9,0)</f>
        <v>128515019.90776625</v>
      </c>
      <c r="M631" s="166">
        <f>VLOOKUP($D631,'R_E_P allocation'!$A$3:$T$984,'R_E_P allocation'!J$984,0)</f>
        <v>124493146.98259513</v>
      </c>
      <c r="N631" s="166">
        <f>VLOOKUP($D631,'R_E_P allocation'!$A$3:$T$984,'R_E_P allocation'!K$984,0)</f>
        <v>145180366.91379133</v>
      </c>
      <c r="O631" s="166">
        <f>VLOOKUP($D631,'R_E_P allocation'!$A$3:$T$984,'R_E_P allocation'!L$984,0)</f>
        <v>127867821.96578468</v>
      </c>
      <c r="P631" s="166">
        <f>VLOOKUP($D631,'R_E_P allocation'!$A$3:$T$984,'R_E_P allocation'!M$984,0)</f>
        <v>139008872.25275293</v>
      </c>
      <c r="Q631" s="166">
        <f>VLOOKUP($D631,'R_E_P allocation'!$A$3:$T$984,'R_E_P allocation'!N$984,0)</f>
        <v>113213411.42234515</v>
      </c>
      <c r="R631" s="166">
        <f>VLOOKUP($D631,'R_E_P allocation'!$A$3:$T$984,'R_E_P allocation'!O$984,0)</f>
        <v>103690355.99033082</v>
      </c>
      <c r="S631" s="166">
        <f>VLOOKUP($D631,'R_E_P allocation'!$A$3:$T$984,'R_E_P allocation'!P$984,0)</f>
        <v>1594880.6427402645</v>
      </c>
      <c r="T631" s="166">
        <f>VLOOKUP($D631,'R_E_P allocation'!$A$3:$T$984,'R_E_P allocation'!Q$984,0)</f>
        <v>2565677.5557125993</v>
      </c>
      <c r="U631" s="166">
        <f>VLOOKUP($D631,'R_E_P allocation'!$A$3:$T$984,'R_E_P allocation'!R$984,0)</f>
        <v>3166647.073266902</v>
      </c>
      <c r="V631" s="166">
        <f>VLOOKUP($D631,'R_E_P allocation'!$A$3:$T$984,'R_E_P allocation'!S$984,0)</f>
        <v>-323598.9709907783</v>
      </c>
      <c r="W631" s="166">
        <f>VLOOKUP($D631,'R_E_P allocation'!$A$3:$T$984,'R_E_P allocation'!T$984,0)</f>
        <v>2473220.7068580911</v>
      </c>
      <c r="X631" s="163">
        <v>110754</v>
      </c>
      <c r="Y631" s="162" t="s">
        <v>581</v>
      </c>
      <c r="Z631" s="162" t="s">
        <v>609</v>
      </c>
      <c r="AA631" s="162" t="s">
        <v>861</v>
      </c>
    </row>
    <row r="632" spans="1:27" ht="16.5" thickTop="1" thickBot="1">
      <c r="A632" s="161">
        <v>631</v>
      </c>
      <c r="B632" s="162" t="s">
        <v>7</v>
      </c>
      <c r="C632" s="163">
        <v>11</v>
      </c>
      <c r="D632" s="162" t="s">
        <v>862</v>
      </c>
      <c r="E632" s="162" t="str">
        <f>VLOOKUP(Table12[[#This Row],[BRANCH NAME]],'Branch Address-2'!$B$2:$D$981,2,0)</f>
        <v>Jugirghol, Bhola Sadar, Bhola 8300</v>
      </c>
      <c r="F632" s="162" t="str">
        <f>VLOOKUP(Table12[[#This Row],[BRANCH NAME]],'Branch Address-2'!$B$2:$D$981,3,0)</f>
        <v>22.616639192332478, 90.66444541451557</v>
      </c>
      <c r="G632" s="164">
        <f>VLOOKUP(FINAL_DATASET!$D632,'R_E_P allocation'!$A$3:$D$983,4,0)</f>
        <v>97578.36</v>
      </c>
      <c r="H632" s="165">
        <f>VLOOKUP(FINAL_DATASET!$D632,'R_E_P allocation'!$A$3:$E$983,5,0)</f>
        <v>1.2557940819939623E-2</v>
      </c>
      <c r="I632" s="166">
        <f>VLOOKUP(FINAL_DATASET!$D632,'R_E_P allocation'!$A$3:$F$983,6,0)</f>
        <v>63526778.340476602</v>
      </c>
      <c r="J632" s="166">
        <f>VLOOKUP(FINAL_DATASET!$D632,'R_E_P allocation'!$A$3:$G$983,7,0)</f>
        <v>53500415.876034208</v>
      </c>
      <c r="K632" s="166">
        <f>VLOOKUP(FINAL_DATASET!$D632,'R_E_P allocation'!$A$3:$T$984,8,0)</f>
        <v>52928388.857460625</v>
      </c>
      <c r="L632" s="166">
        <f>VLOOKUP(FINAL_DATASET!$D632,'R_E_P allocation'!$A$3:$T$984,9,0)</f>
        <v>44173197.545403942</v>
      </c>
      <c r="M632" s="166">
        <f>VLOOKUP($D632,'R_E_P allocation'!$A$3:$T$984,'R_E_P allocation'!J$984,0)</f>
        <v>42790798.917184465</v>
      </c>
      <c r="N632" s="166">
        <f>VLOOKUP($D632,'R_E_P allocation'!$A$3:$T$984,'R_E_P allocation'!K$984,0)</f>
        <v>49901412.550842121</v>
      </c>
      <c r="O632" s="166">
        <f>VLOOKUP($D632,'R_E_P allocation'!$A$3:$T$984,'R_E_P allocation'!L$984,0)</f>
        <v>43950742.59373644</v>
      </c>
      <c r="P632" s="166">
        <f>VLOOKUP($D632,'R_E_P allocation'!$A$3:$T$984,'R_E_P allocation'!M$984,0)</f>
        <v>47780145.690298446</v>
      </c>
      <c r="Q632" s="166">
        <f>VLOOKUP($D632,'R_E_P allocation'!$A$3:$T$984,'R_E_P allocation'!N$984,0)</f>
        <v>38913726.902408004</v>
      </c>
      <c r="R632" s="166">
        <f>VLOOKUP($D632,'R_E_P allocation'!$A$3:$T$984,'R_E_P allocation'!O$984,0)</f>
        <v>35640461.185014762</v>
      </c>
      <c r="S632" s="166">
        <f>VLOOKUP($D632,'R_E_P allocation'!$A$3:$T$984,'R_E_P allocation'!P$984,0)</f>
        <v>548192.55946634396</v>
      </c>
      <c r="T632" s="166">
        <f>VLOOKUP($D632,'R_E_P allocation'!$A$3:$T$984,'R_E_P allocation'!Q$984,0)</f>
        <v>881874.98696759669</v>
      </c>
      <c r="U632" s="166">
        <f>VLOOKUP($D632,'R_E_P allocation'!$A$3:$T$984,'R_E_P allocation'!R$984,0)</f>
        <v>1088440.2992302771</v>
      </c>
      <c r="V632" s="166">
        <f>VLOOKUP($D632,'R_E_P allocation'!$A$3:$T$984,'R_E_P allocation'!S$984,0)</f>
        <v>-111227.47583375094</v>
      </c>
      <c r="W632" s="166">
        <f>VLOOKUP($D632,'R_E_P allocation'!$A$3:$T$984,'R_E_P allocation'!T$984,0)</f>
        <v>850095.70815795357</v>
      </c>
      <c r="X632" s="163">
        <v>110755</v>
      </c>
      <c r="Y632" s="162" t="s">
        <v>581</v>
      </c>
      <c r="Z632" s="162" t="s">
        <v>609</v>
      </c>
      <c r="AA632" s="162" t="s">
        <v>856</v>
      </c>
    </row>
    <row r="633" spans="1:27" ht="16.5" thickTop="1" thickBot="1">
      <c r="A633" s="161">
        <v>632</v>
      </c>
      <c r="B633" s="162" t="s">
        <v>7</v>
      </c>
      <c r="C633" s="163">
        <v>11</v>
      </c>
      <c r="D633" s="162" t="s">
        <v>863</v>
      </c>
      <c r="E633" s="162" t="str">
        <f>VLOOKUP(Table12[[#This Row],[BRANCH NAME]],'Branch Address-2'!$B$2:$D$981,2,0)</f>
        <v>Kalinath Rayer Bazar, Bhola, Bhola 8300</v>
      </c>
      <c r="F633" s="162" t="str">
        <f>VLOOKUP(Table12[[#This Row],[BRANCH NAME]],'Branch Address-2'!$B$2:$D$981,3,0)</f>
        <v>22.21496074059489, 90.7088678871108</v>
      </c>
      <c r="G633" s="164">
        <f>VLOOKUP(FINAL_DATASET!$D633,'R_E_P allocation'!$A$3:$D$983,4,0)</f>
        <v>133061.4</v>
      </c>
      <c r="H633" s="165">
        <f>VLOOKUP(FINAL_DATASET!$D633,'R_E_P allocation'!$A$3:$E$983,5,0)</f>
        <v>1.7124464754463123E-2</v>
      </c>
      <c r="I633" s="166">
        <f>VLOOKUP(FINAL_DATASET!$D633,'R_E_P allocation'!$A$3:$F$983,6,0)</f>
        <v>86627425.009740829</v>
      </c>
      <c r="J633" s="166">
        <f>VLOOKUP(FINAL_DATASET!$D633,'R_E_P allocation'!$A$3:$G$983,7,0)</f>
        <v>72955112.558228463</v>
      </c>
      <c r="K633" s="166">
        <f>VLOOKUP(FINAL_DATASET!$D633,'R_E_P allocation'!$A$3:$T$984,8,0)</f>
        <v>72175075.714719042</v>
      </c>
      <c r="L633" s="166">
        <f>VLOOKUP(FINAL_DATASET!$D633,'R_E_P allocation'!$A$3:$T$984,9,0)</f>
        <v>60236178.47100538</v>
      </c>
      <c r="M633" s="166">
        <f>VLOOKUP($D633,'R_E_P allocation'!$A$3:$T$984,'R_E_P allocation'!J$984,0)</f>
        <v>58351089.432524271</v>
      </c>
      <c r="N633" s="166">
        <f>VLOOKUP($D633,'R_E_P allocation'!$A$3:$T$984,'R_E_P allocation'!K$984,0)</f>
        <v>68047380.751148343</v>
      </c>
      <c r="O633" s="166">
        <f>VLOOKUP($D633,'R_E_P allocation'!$A$3:$T$984,'R_E_P allocation'!L$984,0)</f>
        <v>59932830.809640601</v>
      </c>
      <c r="P633" s="166">
        <f>VLOOKUP($D633,'R_E_P allocation'!$A$3:$T$984,'R_E_P allocation'!M$984,0)</f>
        <v>65154744.123134241</v>
      </c>
      <c r="Q633" s="166">
        <f>VLOOKUP($D633,'R_E_P allocation'!$A$3:$T$984,'R_E_P allocation'!N$984,0)</f>
        <v>53064173.048738189</v>
      </c>
      <c r="R633" s="166">
        <f>VLOOKUP($D633,'R_E_P allocation'!$A$3:$T$984,'R_E_P allocation'!O$984,0)</f>
        <v>48600628.888656497</v>
      </c>
      <c r="S633" s="166">
        <f>VLOOKUP($D633,'R_E_P allocation'!$A$3:$T$984,'R_E_P allocation'!P$984,0)</f>
        <v>747535.30836319632</v>
      </c>
      <c r="T633" s="166">
        <f>VLOOKUP($D633,'R_E_P allocation'!$A$3:$T$984,'R_E_P allocation'!Q$984,0)</f>
        <v>1202556.8004103592</v>
      </c>
      <c r="U633" s="166">
        <f>VLOOKUP($D633,'R_E_P allocation'!$A$3:$T$984,'R_E_P allocation'!R$984,0)</f>
        <v>1484236.7716776505</v>
      </c>
      <c r="V633" s="166">
        <f>VLOOKUP($D633,'R_E_P allocation'!$A$3:$T$984,'R_E_P allocation'!S$984,0)</f>
        <v>-151673.83068238763</v>
      </c>
      <c r="W633" s="166">
        <f>VLOOKUP($D633,'R_E_P allocation'!$A$3:$T$984,'R_E_P allocation'!T$984,0)</f>
        <v>1159221.4202153913</v>
      </c>
      <c r="X633" s="163">
        <v>110756</v>
      </c>
      <c r="Y633" s="162" t="s">
        <v>581</v>
      </c>
      <c r="Z633" s="162" t="s">
        <v>609</v>
      </c>
      <c r="AA633" s="162" t="s">
        <v>856</v>
      </c>
    </row>
    <row r="634" spans="1:27" ht="16.5" thickTop="1" thickBot="1">
      <c r="A634" s="161">
        <v>633</v>
      </c>
      <c r="B634" s="162" t="s">
        <v>7</v>
      </c>
      <c r="C634" s="163">
        <v>11</v>
      </c>
      <c r="D634" s="162" t="s">
        <v>864</v>
      </c>
      <c r="E634" s="162" t="str">
        <f>VLOOKUP(Table12[[#This Row],[BRANCH NAME]],'Branch Address-2'!$B$2:$D$981,2,0)</f>
        <v>Sadar Road, Borhanuddin, Bhola 8320</v>
      </c>
      <c r="F634" s="162" t="str">
        <f>VLOOKUP(Table12[[#This Row],[BRANCH NAME]],'Branch Address-2'!$B$2:$D$981,3,0)</f>
        <v>22.514013034622515, 90.71710538125727</v>
      </c>
      <c r="G634" s="164">
        <f>VLOOKUP(FINAL_DATASET!$D634,'R_E_P allocation'!$A$3:$D$983,4,0)</f>
        <v>278409</v>
      </c>
      <c r="H634" s="165">
        <f>VLOOKUP(FINAL_DATASET!$D634,'R_E_P allocation'!$A$3:$E$983,5,0)</f>
        <v>3.5830113825837721E-2</v>
      </c>
      <c r="I634" s="166">
        <f>VLOOKUP(FINAL_DATASET!$D634,'R_E_P allocation'!$A$3:$F$983,6,0)</f>
        <v>181253577.44272143</v>
      </c>
      <c r="J634" s="166">
        <f>VLOOKUP(FINAL_DATASET!$D634,'R_E_P allocation'!$A$3:$G$983,7,0)</f>
        <v>152646522.0734475</v>
      </c>
      <c r="K634" s="166">
        <f>VLOOKUP(FINAL_DATASET!$D634,'R_E_P allocation'!$A$3:$T$984,8,0)</f>
        <v>151014423.82733995</v>
      </c>
      <c r="L634" s="166">
        <f>VLOOKUP(FINAL_DATASET!$D634,'R_E_P allocation'!$A$3:$T$984,9,0)</f>
        <v>126034253.4494161</v>
      </c>
      <c r="M634" s="166">
        <f>VLOOKUP($D634,'R_E_P allocation'!$A$3:$T$984,'R_E_P allocation'!J$984,0)</f>
        <v>122090016.02132286</v>
      </c>
      <c r="N634" s="166">
        <f>VLOOKUP($D634,'R_E_P allocation'!$A$3:$T$984,'R_E_P allocation'!K$984,0)</f>
        <v>142377903.94168752</v>
      </c>
      <c r="O634" s="166">
        <f>VLOOKUP($D634,'R_E_P allocation'!$A$3:$T$984,'R_E_P allocation'!L$984,0)</f>
        <v>125399548.57592984</v>
      </c>
      <c r="P634" s="166">
        <f>VLOOKUP($D634,'R_E_P allocation'!$A$3:$T$984,'R_E_P allocation'!M$984,0)</f>
        <v>136325539.61237204</v>
      </c>
      <c r="Q634" s="166">
        <f>VLOOKUP($D634,'R_E_P allocation'!$A$3:$T$984,'R_E_P allocation'!N$984,0)</f>
        <v>111028016.79770504</v>
      </c>
      <c r="R634" s="166">
        <f>VLOOKUP($D634,'R_E_P allocation'!$A$3:$T$984,'R_E_P allocation'!O$984,0)</f>
        <v>101688787.94497854</v>
      </c>
      <c r="S634" s="166">
        <f>VLOOKUP($D634,'R_E_P allocation'!$A$3:$T$984,'R_E_P allocation'!P$984,0)</f>
        <v>1564094.1525197322</v>
      </c>
      <c r="T634" s="166">
        <f>VLOOKUP($D634,'R_E_P allocation'!$A$3:$T$984,'R_E_P allocation'!Q$984,0)</f>
        <v>2516151.4627491343</v>
      </c>
      <c r="U634" s="166">
        <f>VLOOKUP($D634,'R_E_P allocation'!$A$3:$T$984,'R_E_P allocation'!R$984,0)</f>
        <v>3105520.2738435264</v>
      </c>
      <c r="V634" s="166">
        <f>VLOOKUP($D634,'R_E_P allocation'!$A$3:$T$984,'R_E_P allocation'!S$984,0)</f>
        <v>-317352.43674313405</v>
      </c>
      <c r="W634" s="166">
        <f>VLOOKUP($D634,'R_E_P allocation'!$A$3:$T$984,'R_E_P allocation'!T$984,0)</f>
        <v>2425479.3379653818</v>
      </c>
      <c r="X634" s="163">
        <v>110757</v>
      </c>
      <c r="Y634" s="162" t="s">
        <v>581</v>
      </c>
      <c r="Z634" s="162" t="s">
        <v>609</v>
      </c>
      <c r="AA634" s="162" t="s">
        <v>865</v>
      </c>
    </row>
    <row r="635" spans="1:27" ht="16.5" thickTop="1" thickBot="1">
      <c r="A635" s="161">
        <v>634</v>
      </c>
      <c r="B635" s="162" t="s">
        <v>7</v>
      </c>
      <c r="C635" s="163">
        <v>11</v>
      </c>
      <c r="D635" s="162" t="s">
        <v>610</v>
      </c>
      <c r="E635" s="162" t="str">
        <f>VLOOKUP(Table12[[#This Row],[BRANCH NAME]],'Branch Address-2'!$B$2:$D$981,2,0)</f>
        <v>Sadar Road, Daulatkhan, Bhola 8310</v>
      </c>
      <c r="F635" s="162" t="str">
        <f>VLOOKUP(Table12[[#This Row],[BRANCH NAME]],'Branch Address-2'!$B$2:$D$981,3,0)</f>
        <v>22.607859509111375, 90.65118741145059</v>
      </c>
      <c r="G635" s="164">
        <f>VLOOKUP(FINAL_DATASET!$D635,'R_E_P allocation'!$A$3:$D$983,4,0)</f>
        <v>168567</v>
      </c>
      <c r="H635" s="165">
        <f>VLOOKUP(FINAL_DATASET!$D635,'R_E_P allocation'!$A$3:$E$983,5,0)</f>
        <v>2.1693892069868385E-2</v>
      </c>
      <c r="I635" s="166">
        <f>VLOOKUP(FINAL_DATASET!$D635,'R_E_P allocation'!$A$3:$F$983,6,0)</f>
        <v>109742758.99409582</v>
      </c>
      <c r="J635" s="166">
        <f>VLOOKUP(FINAL_DATASET!$D635,'R_E_P allocation'!$A$3:$G$983,7,0)</f>
        <v>92422178.472516418</v>
      </c>
      <c r="K635" s="166">
        <f>VLOOKUP(FINAL_DATASET!$D635,'R_E_P allocation'!$A$3:$T$984,8,0)</f>
        <v>91433999.552109346</v>
      </c>
      <c r="L635" s="166">
        <f>VLOOKUP(FINAL_DATASET!$D635,'R_E_P allocation'!$A$3:$T$984,9,0)</f>
        <v>76309372.186990097</v>
      </c>
      <c r="M635" s="166">
        <f>VLOOKUP($D635,'R_E_P allocation'!$A$3:$T$984,'R_E_P allocation'!J$984,0)</f>
        <v>73921273.12933968</v>
      </c>
      <c r="N635" s="166">
        <f>VLOOKUP($D635,'R_E_P allocation'!$A$3:$T$984,'R_E_P allocation'!K$984,0)</f>
        <v>86204886.098288625</v>
      </c>
      <c r="O635" s="166">
        <f>VLOOKUP($D635,'R_E_P allocation'!$A$3:$T$984,'R_E_P allocation'!L$984,0)</f>
        <v>75925080.384609565</v>
      </c>
      <c r="P635" s="166">
        <f>VLOOKUP($D635,'R_E_P allocation'!$A$3:$T$984,'R_E_P allocation'!M$984,0)</f>
        <v>82540389.26844576</v>
      </c>
      <c r="Q635" s="166">
        <f>VLOOKUP($D635,'R_E_P allocation'!$A$3:$T$984,'R_E_P allocation'!N$984,0)</f>
        <v>67223616.00213623</v>
      </c>
      <c r="R635" s="166">
        <f>VLOOKUP($D635,'R_E_P allocation'!$A$3:$T$984,'R_E_P allocation'!O$984,0)</f>
        <v>61569036.624251358</v>
      </c>
      <c r="S635" s="166">
        <f>VLOOKUP($D635,'R_E_P allocation'!$A$3:$T$984,'R_E_P allocation'!P$984,0)</f>
        <v>947004.79872343817</v>
      </c>
      <c r="T635" s="166">
        <f>VLOOKUP($D635,'R_E_P allocation'!$A$3:$T$984,'R_E_P allocation'!Q$984,0)</f>
        <v>1523442.5022942265</v>
      </c>
      <c r="U635" s="166">
        <f>VLOOKUP($D635,'R_E_P allocation'!$A$3:$T$984,'R_E_P allocation'!R$984,0)</f>
        <v>1880284.8902190004</v>
      </c>
      <c r="V635" s="166">
        <f>VLOOKUP($D635,'R_E_P allocation'!$A$3:$T$984,'R_E_P allocation'!S$984,0)</f>
        <v>-192145.90119026281</v>
      </c>
      <c r="W635" s="166">
        <f>VLOOKUP($D635,'R_E_P allocation'!$A$3:$T$984,'R_E_P allocation'!T$984,0)</f>
        <v>1468543.673382723</v>
      </c>
      <c r="X635" s="163">
        <v>110758</v>
      </c>
      <c r="Y635" s="162" t="s">
        <v>581</v>
      </c>
      <c r="Z635" s="162" t="s">
        <v>609</v>
      </c>
      <c r="AA635" s="162" t="s">
        <v>610</v>
      </c>
    </row>
    <row r="636" spans="1:27" ht="16.5" thickTop="1" thickBot="1">
      <c r="A636" s="161">
        <v>635</v>
      </c>
      <c r="B636" s="162" t="s">
        <v>7</v>
      </c>
      <c r="C636" s="163">
        <v>11</v>
      </c>
      <c r="D636" s="162" t="s">
        <v>866</v>
      </c>
      <c r="E636" s="162" t="str">
        <f>VLOOKUP(Table12[[#This Row],[BRANCH NAME]],'Branch Address-2'!$B$2:$D$981,2,0)</f>
        <v>Halud Patty, Alamdanga, Chuadanga 7210</v>
      </c>
      <c r="F636" s="162" t="str">
        <f>VLOOKUP(Table12[[#This Row],[BRANCH NAME]],'Branch Address-2'!$B$2:$D$981,3,0)</f>
        <v>23.760964769957486, 88.94461673175174</v>
      </c>
      <c r="G636" s="164">
        <f>VLOOKUP(FINAL_DATASET!$D636,'R_E_P allocation'!$A$3:$D$983,4,0)</f>
        <v>345922</v>
      </c>
      <c r="H636" s="165">
        <f>VLOOKUP(FINAL_DATASET!$D636,'R_E_P allocation'!$A$3:$E$983,5,0)</f>
        <v>2.0026616882656056E-2</v>
      </c>
      <c r="I636" s="166">
        <f>VLOOKUP(FINAL_DATASET!$D636,'R_E_P allocation'!$A$3:$F$983,6,0)</f>
        <v>232029200.61538705</v>
      </c>
      <c r="J636" s="166">
        <f>VLOOKUP(FINAL_DATASET!$D636,'R_E_P allocation'!$A$3:$G$983,7,0)</f>
        <v>195408283.75988197</v>
      </c>
      <c r="K636" s="166">
        <f>VLOOKUP(FINAL_DATASET!$D636,'R_E_P allocation'!$A$3:$T$984,8,0)</f>
        <v>193318976.30061388</v>
      </c>
      <c r="L636" s="166">
        <f>VLOOKUP(FINAL_DATASET!$D636,'R_E_P allocation'!$A$3:$T$984,9,0)</f>
        <v>161340964.91014907</v>
      </c>
      <c r="M636" s="166">
        <f>VLOOKUP($D636,'R_E_P allocation'!$A$3:$T$984,'R_E_P allocation'!J$984,0)</f>
        <v>156291805.21691778</v>
      </c>
      <c r="N636" s="166">
        <f>VLOOKUP($D636,'R_E_P allocation'!$A$3:$T$984,'R_E_P allocation'!K$984,0)</f>
        <v>182263057.66198674</v>
      </c>
      <c r="O636" s="166">
        <f>VLOOKUP($D636,'R_E_P allocation'!$A$3:$T$984,'R_E_P allocation'!L$984,0)</f>
        <v>160528456.453767</v>
      </c>
      <c r="P636" s="166">
        <f>VLOOKUP($D636,'R_E_P allocation'!$A$3:$T$984,'R_E_P allocation'!M$984,0)</f>
        <v>174515209.1672008</v>
      </c>
      <c r="Q636" s="166">
        <f>VLOOKUP($D636,'R_E_P allocation'!$A$3:$T$984,'R_E_P allocation'!N$984,0)</f>
        <v>142130943.548545</v>
      </c>
      <c r="R636" s="166">
        <f>VLOOKUP($D636,'R_E_P allocation'!$A$3:$T$984,'R_E_P allocation'!O$984,0)</f>
        <v>130175461.97606632</v>
      </c>
      <c r="S636" s="166">
        <f>VLOOKUP($D636,'R_E_P allocation'!$A$3:$T$984,'R_E_P allocation'!P$984,0)</f>
        <v>2002252.9817986125</v>
      </c>
      <c r="T636" s="166">
        <f>VLOOKUP($D636,'R_E_P allocation'!$A$3:$T$984,'R_E_P allocation'!Q$984,0)</f>
        <v>3221015.6663716813</v>
      </c>
      <c r="U636" s="166">
        <f>VLOOKUP($D636,'R_E_P allocation'!$A$3:$T$984,'R_E_P allocation'!R$984,0)</f>
        <v>3975487.8044407237</v>
      </c>
      <c r="V636" s="166">
        <f>VLOOKUP($D636,'R_E_P allocation'!$A$3:$T$984,'R_E_P allocation'!S$984,0)</f>
        <v>-406254.22819102282</v>
      </c>
      <c r="W636" s="166">
        <f>VLOOKUP($D636,'R_E_P allocation'!$A$3:$T$984,'R_E_P allocation'!T$984,0)</f>
        <v>3104943.0297456747</v>
      </c>
      <c r="X636" s="163">
        <v>110761</v>
      </c>
      <c r="Y636" s="162" t="s">
        <v>294</v>
      </c>
      <c r="Z636" s="162" t="s">
        <v>867</v>
      </c>
      <c r="AA636" s="162" t="s">
        <v>866</v>
      </c>
    </row>
    <row r="637" spans="1:27" ht="16.5" thickTop="1" thickBot="1">
      <c r="A637" s="161">
        <v>636</v>
      </c>
      <c r="B637" s="162" t="s">
        <v>7</v>
      </c>
      <c r="C637" s="163">
        <v>11</v>
      </c>
      <c r="D637" s="162" t="s">
        <v>868</v>
      </c>
      <c r="E637" s="162" t="str">
        <f>VLOOKUP(Table12[[#This Row],[BRANCH NAME]],'Branch Address-2'!$B$2:$D$981,2,0)</f>
        <v>Andulbaria, Jiban Nagar, Chuadanga 7222</v>
      </c>
      <c r="F637" s="162" t="str">
        <f>VLOOKUP(Table12[[#This Row],[BRANCH NAME]],'Branch Address-2'!$B$2:$D$981,3,0)</f>
        <v>23.431935721088294, 88.82023790224541</v>
      </c>
      <c r="G637" s="164">
        <f>VLOOKUP(FINAL_DATASET!$D637,'R_E_P allocation'!$A$3:$D$983,4,0)</f>
        <v>108776.25</v>
      </c>
      <c r="H637" s="165">
        <f>VLOOKUP(FINAL_DATASET!$D637,'R_E_P allocation'!$A$3:$E$983,5,0)</f>
        <v>6.2974320357826784E-3</v>
      </c>
      <c r="I637" s="166">
        <f>VLOOKUP(FINAL_DATASET!$D637,'R_E_P allocation'!$A$3:$F$983,6,0)</f>
        <v>72962304.604620382</v>
      </c>
      <c r="J637" s="166">
        <f>VLOOKUP(FINAL_DATASET!$D637,'R_E_P allocation'!$A$3:$G$983,7,0)</f>
        <v>61446743.27257549</v>
      </c>
      <c r="K637" s="166">
        <f>VLOOKUP(FINAL_DATASET!$D637,'R_E_P allocation'!$A$3:$T$984,8,0)</f>
        <v>60789754.036515884</v>
      </c>
      <c r="L637" s="166">
        <f>VLOOKUP(FINAL_DATASET!$D637,'R_E_P allocation'!$A$3:$T$984,9,0)</f>
        <v>50734168.784603469</v>
      </c>
      <c r="M637" s="166">
        <f>VLOOKUP($D637,'R_E_P allocation'!$A$3:$T$984,'R_E_P allocation'!J$984,0)</f>
        <v>49146444.797459401</v>
      </c>
      <c r="N637" s="166">
        <f>VLOOKUP($D637,'R_E_P allocation'!$A$3:$T$984,'R_E_P allocation'!K$984,0)</f>
        <v>57313185.995700434</v>
      </c>
      <c r="O637" s="166">
        <f>VLOOKUP($D637,'R_E_P allocation'!$A$3:$T$984,'R_E_P allocation'!L$984,0)</f>
        <v>50478672.97058028</v>
      </c>
      <c r="P637" s="166">
        <f>VLOOKUP($D637,'R_E_P allocation'!$A$3:$T$984,'R_E_P allocation'!M$984,0)</f>
        <v>54876850.911979362</v>
      </c>
      <c r="Q637" s="166">
        <f>VLOOKUP($D637,'R_E_P allocation'!$A$3:$T$984,'R_E_P allocation'!N$984,0)</f>
        <v>44693517.753055356</v>
      </c>
      <c r="R637" s="166">
        <f>VLOOKUP($D637,'R_E_P allocation'!$A$3:$T$984,'R_E_P allocation'!O$984,0)</f>
        <v>40934079.346714236</v>
      </c>
      <c r="S637" s="166">
        <f>VLOOKUP($D637,'R_E_P allocation'!$A$3:$T$984,'R_E_P allocation'!P$984,0)</f>
        <v>629614.6845571294</v>
      </c>
      <c r="T637" s="166">
        <f>VLOOKUP($D637,'R_E_P allocation'!$A$3:$T$984,'R_E_P allocation'!Q$984,0)</f>
        <v>1012858.4055919038</v>
      </c>
      <c r="U637" s="166">
        <f>VLOOKUP($D637,'R_E_P allocation'!$A$3:$T$984,'R_E_P allocation'!R$984,0)</f>
        <v>1250104.5186134309</v>
      </c>
      <c r="V637" s="166">
        <f>VLOOKUP($D637,'R_E_P allocation'!$A$3:$T$984,'R_E_P allocation'!S$984,0)</f>
        <v>-127747.90701159147</v>
      </c>
      <c r="W637" s="166">
        <f>VLOOKUP($D637,'R_E_P allocation'!$A$3:$T$984,'R_E_P allocation'!T$984,0)</f>
        <v>976359.00358859194</v>
      </c>
      <c r="X637" s="163">
        <v>110762</v>
      </c>
      <c r="Y637" s="162" t="s">
        <v>294</v>
      </c>
      <c r="Z637" s="162" t="s">
        <v>867</v>
      </c>
      <c r="AA637" s="162" t="s">
        <v>869</v>
      </c>
    </row>
    <row r="638" spans="1:27" ht="16.5" thickTop="1" thickBot="1">
      <c r="A638" s="161">
        <v>637</v>
      </c>
      <c r="B638" s="162" t="s">
        <v>7</v>
      </c>
      <c r="C638" s="163">
        <v>11</v>
      </c>
      <c r="D638" s="162" t="s">
        <v>870</v>
      </c>
      <c r="E638" s="162" t="str">
        <f>VLOOKUP(Table12[[#This Row],[BRANCH NAME]],'Branch Address-2'!$B$2:$D$981,2,0)</f>
        <v>Halud Patty, Alamdanga, Chuadanga 7210</v>
      </c>
      <c r="F638" s="162" t="str">
        <f>VLOOKUP(Table12[[#This Row],[BRANCH NAME]],'Branch Address-2'!$B$2:$D$981,3,0)</f>
        <v>23.73113583391235, 89.04554160493768</v>
      </c>
      <c r="G638" s="164">
        <f>VLOOKUP(FINAL_DATASET!$D638,'R_E_P allocation'!$A$3:$D$983,4,0)</f>
        <v>62265.96</v>
      </c>
      <c r="H638" s="165">
        <f>VLOOKUP(FINAL_DATASET!$D638,'R_E_P allocation'!$A$3:$E$983,5,0)</f>
        <v>3.60479103887809E-3</v>
      </c>
      <c r="I638" s="166">
        <f>VLOOKUP(FINAL_DATASET!$D638,'R_E_P allocation'!$A$3:$F$983,6,0)</f>
        <v>41765256.110769667</v>
      </c>
      <c r="J638" s="166">
        <f>VLOOKUP(FINAL_DATASET!$D638,'R_E_P allocation'!$A$3:$G$983,7,0)</f>
        <v>35173491.076778755</v>
      </c>
      <c r="K638" s="166">
        <f>VLOOKUP(FINAL_DATASET!$D638,'R_E_P allocation'!$A$3:$T$984,8,0)</f>
        <v>34797415.734110497</v>
      </c>
      <c r="L638" s="166">
        <f>VLOOKUP(FINAL_DATASET!$D638,'R_E_P allocation'!$A$3:$T$984,9,0)</f>
        <v>29041373.68382683</v>
      </c>
      <c r="M638" s="166">
        <f>VLOOKUP($D638,'R_E_P allocation'!$A$3:$T$984,'R_E_P allocation'!J$984,0)</f>
        <v>28132524.939045198</v>
      </c>
      <c r="N638" s="166">
        <f>VLOOKUP($D638,'R_E_P allocation'!$A$3:$T$984,'R_E_P allocation'!K$984,0)</f>
        <v>32807350.379157614</v>
      </c>
      <c r="O638" s="166">
        <f>VLOOKUP($D638,'R_E_P allocation'!$A$3:$T$984,'R_E_P allocation'!L$984,0)</f>
        <v>28895122.161678061</v>
      </c>
      <c r="P638" s="166">
        <f>VLOOKUP($D638,'R_E_P allocation'!$A$3:$T$984,'R_E_P allocation'!M$984,0)</f>
        <v>31412737.650096145</v>
      </c>
      <c r="Q638" s="166">
        <f>VLOOKUP($D638,'R_E_P allocation'!$A$3:$T$984,'R_E_P allocation'!N$984,0)</f>
        <v>25583569.838738095</v>
      </c>
      <c r="R638" s="166">
        <f>VLOOKUP($D638,'R_E_P allocation'!$A$3:$T$984,'R_E_P allocation'!O$984,0)</f>
        <v>23431583.155691937</v>
      </c>
      <c r="S638" s="166">
        <f>VLOOKUP($D638,'R_E_P allocation'!$A$3:$T$984,'R_E_P allocation'!P$984,0)</f>
        <v>360405.53672375024</v>
      </c>
      <c r="T638" s="166">
        <f>VLOOKUP($D638,'R_E_P allocation'!$A$3:$T$984,'R_E_P allocation'!Q$984,0)</f>
        <v>579782.81994690257</v>
      </c>
      <c r="U638" s="166">
        <f>VLOOKUP($D638,'R_E_P allocation'!$A$3:$T$984,'R_E_P allocation'!R$984,0)</f>
        <v>715587.80479933019</v>
      </c>
      <c r="V638" s="166">
        <f>VLOOKUP($D638,'R_E_P allocation'!$A$3:$T$984,'R_E_P allocation'!S$984,0)</f>
        <v>-73125.761074384107</v>
      </c>
      <c r="W638" s="166">
        <f>VLOOKUP($D638,'R_E_P allocation'!$A$3:$T$984,'R_E_P allocation'!T$984,0)</f>
        <v>558889.74535422144</v>
      </c>
      <c r="X638" s="163">
        <v>110763</v>
      </c>
      <c r="Y638" s="162" t="s">
        <v>294</v>
      </c>
      <c r="Z638" s="162" t="s">
        <v>867</v>
      </c>
      <c r="AA638" s="162" t="s">
        <v>866</v>
      </c>
    </row>
    <row r="639" spans="1:27" ht="16.5" thickTop="1" thickBot="1">
      <c r="A639" s="161">
        <v>638</v>
      </c>
      <c r="B639" s="162" t="s">
        <v>7</v>
      </c>
      <c r="C639" s="163">
        <v>11</v>
      </c>
      <c r="D639" s="162" t="s">
        <v>867</v>
      </c>
      <c r="E639" s="162" t="str">
        <f>VLOOKUP(Table12[[#This Row],[BRANCH NAME]],'Branch Address-2'!$B$2:$D$981,2,0)</f>
        <v>Chuadanga 7200</v>
      </c>
      <c r="F639" s="162" t="str">
        <f>VLOOKUP(Table12[[#This Row],[BRANCH NAME]],'Branch Address-2'!$B$2:$D$981,3,0)</f>
        <v>23.646250544236732, 88.84546077323785</v>
      </c>
      <c r="G639" s="164">
        <f>VLOOKUP(FINAL_DATASET!$D639,'R_E_P allocation'!$A$3:$D$983,4,0)</f>
        <v>172664.25</v>
      </c>
      <c r="H639" s="165">
        <f>VLOOKUP(FINAL_DATASET!$D639,'R_E_P allocation'!$A$3:$E$983,5,0)</f>
        <v>9.9961285610083942E-3</v>
      </c>
      <c r="I639" s="166">
        <f>VLOOKUP(FINAL_DATASET!$D639,'R_E_P allocation'!$A$3:$F$983,6,0)</f>
        <v>115815553.51309064</v>
      </c>
      <c r="J639" s="166">
        <f>VLOOKUP(FINAL_DATASET!$D639,'R_E_P allocation'!$A$3:$G$983,7,0)</f>
        <v>97536510.424856454</v>
      </c>
      <c r="K639" s="166">
        <f>VLOOKUP(FINAL_DATASET!$D639,'R_E_P allocation'!$A$3:$T$984,8,0)</f>
        <v>96493649.012532502</v>
      </c>
      <c r="L639" s="166">
        <f>VLOOKUP(FINAL_DATASET!$D639,'R_E_P allocation'!$A$3:$T$984,9,0)</f>
        <v>80532075.729462728</v>
      </c>
      <c r="M639" s="166">
        <f>VLOOKUP($D639,'R_E_P allocation'!$A$3:$T$984,'R_E_P allocation'!J$984,0)</f>
        <v>78011827.316346437</v>
      </c>
      <c r="N639" s="166">
        <f>VLOOKUP($D639,'R_E_P allocation'!$A$3:$T$984,'R_E_P allocation'!K$984,0)</f>
        <v>90975174.038984776</v>
      </c>
      <c r="O639" s="166">
        <f>VLOOKUP($D639,'R_E_P allocation'!$A$3:$T$984,'R_E_P allocation'!L$984,0)</f>
        <v>80126518.513558954</v>
      </c>
      <c r="P639" s="166">
        <f>VLOOKUP($D639,'R_E_P allocation'!$A$3:$T$984,'R_E_P allocation'!M$984,0)</f>
        <v>87107896.301616699</v>
      </c>
      <c r="Q639" s="166">
        <f>VLOOKUP($D639,'R_E_P allocation'!$A$3:$T$984,'R_E_P allocation'!N$984,0)</f>
        <v>70943544.410595044</v>
      </c>
      <c r="R639" s="166">
        <f>VLOOKUP($D639,'R_E_P allocation'!$A$3:$T$984,'R_E_P allocation'!O$984,0)</f>
        <v>64976059.66229672</v>
      </c>
      <c r="S639" s="166">
        <f>VLOOKUP($D639,'R_E_P allocation'!$A$3:$T$984,'R_E_P allocation'!P$984,0)</f>
        <v>999408.85347714531</v>
      </c>
      <c r="T639" s="166">
        <f>VLOOKUP($D639,'R_E_P allocation'!$A$3:$T$984,'R_E_P allocation'!Q$984,0)</f>
        <v>1607744.677332799</v>
      </c>
      <c r="U639" s="166">
        <f>VLOOKUP($D639,'R_E_P allocation'!$A$3:$T$984,'R_E_P allocation'!R$984,0)</f>
        <v>1984333.5206720133</v>
      </c>
      <c r="V639" s="166">
        <f>VLOOKUP($D639,'R_E_P allocation'!$A$3:$T$984,'R_E_P allocation'!S$984,0)</f>
        <v>-202778.60795188454</v>
      </c>
      <c r="W639" s="166">
        <f>VLOOKUP($D639,'R_E_P allocation'!$A$3:$T$984,'R_E_P allocation'!T$984,0)</f>
        <v>1549807.9322036891</v>
      </c>
      <c r="X639" s="163">
        <v>110764</v>
      </c>
      <c r="Y639" s="162" t="s">
        <v>294</v>
      </c>
      <c r="Z639" s="162" t="s">
        <v>867</v>
      </c>
      <c r="AA639" s="162" t="s">
        <v>871</v>
      </c>
    </row>
    <row r="640" spans="1:27" ht="16.5" thickTop="1" thickBot="1">
      <c r="A640" s="161">
        <v>639</v>
      </c>
      <c r="B640" s="162" t="s">
        <v>7</v>
      </c>
      <c r="C640" s="163">
        <v>11</v>
      </c>
      <c r="D640" s="162" t="s">
        <v>872</v>
      </c>
      <c r="E640" s="162" t="str">
        <f>VLOOKUP(Table12[[#This Row],[BRANCH NAME]],'Branch Address-2'!$B$2:$D$981,2,0)</f>
        <v>Darshana, Damurhudam, Chuadanga 7221</v>
      </c>
      <c r="F640" s="162" t="str">
        <f>VLOOKUP(Table12[[#This Row],[BRANCH NAME]],'Branch Address-2'!$B$2:$D$981,3,0)</f>
        <v>23.643973911148912, 88.841905981674</v>
      </c>
      <c r="G640" s="164">
        <f>VLOOKUP(FINAL_DATASET!$D640,'R_E_P allocation'!$A$3:$D$983,4,0)</f>
        <v>289577</v>
      </c>
      <c r="H640" s="165">
        <f>VLOOKUP(FINAL_DATASET!$D640,'R_E_P allocation'!$A$3:$E$983,5,0)</f>
        <v>1.6764610626178424E-2</v>
      </c>
      <c r="I640" s="166">
        <f>VLOOKUP(FINAL_DATASET!$D640,'R_E_P allocation'!$A$3:$F$983,6,0)</f>
        <v>194235462.9847247</v>
      </c>
      <c r="J640" s="166">
        <f>VLOOKUP(FINAL_DATASET!$D640,'R_E_P allocation'!$A$3:$G$983,7,0)</f>
        <v>163579490.71274838</v>
      </c>
      <c r="K640" s="166">
        <f>VLOOKUP(FINAL_DATASET!$D640,'R_E_P allocation'!$A$3:$T$984,8,0)</f>
        <v>161830497.04905403</v>
      </c>
      <c r="L640" s="166">
        <f>VLOOKUP(FINAL_DATASET!$D640,'R_E_P allocation'!$A$3:$T$984,9,0)</f>
        <v>135061177.36306518</v>
      </c>
      <c r="M640" s="166">
        <f>VLOOKUP($D640,'R_E_P allocation'!$A$3:$T$984,'R_E_P allocation'!J$984,0)</f>
        <v>130834442.6758038</v>
      </c>
      <c r="N640" s="166">
        <f>VLOOKUP($D640,'R_E_P allocation'!$A$3:$T$984,'R_E_P allocation'!K$984,0)</f>
        <v>152575405.57867131</v>
      </c>
      <c r="O640" s="166">
        <f>VLOOKUP($D640,'R_E_P allocation'!$A$3:$T$984,'R_E_P allocation'!L$984,0)</f>
        <v>134381013.16051736</v>
      </c>
      <c r="P640" s="166">
        <f>VLOOKUP($D640,'R_E_P allocation'!$A$3:$T$984,'R_E_P allocation'!M$984,0)</f>
        <v>146089554.07580468</v>
      </c>
      <c r="Q640" s="166">
        <f>VLOOKUP($D640,'R_E_P allocation'!$A$3:$T$984,'R_E_P allocation'!N$984,0)</f>
        <v>118980152.28854196</v>
      </c>
      <c r="R640" s="166">
        <f>VLOOKUP($D640,'R_E_P allocation'!$A$3:$T$984,'R_E_P allocation'!O$984,0)</f>
        <v>108972021.87962417</v>
      </c>
      <c r="S640" s="166">
        <f>VLOOKUP($D640,'R_E_P allocation'!$A$3:$T$984,'R_E_P allocation'!P$984,0)</f>
        <v>1676118.927707104</v>
      </c>
      <c r="T640" s="166">
        <f>VLOOKUP($D640,'R_E_P allocation'!$A$3:$T$984,'R_E_P allocation'!Q$984,0)</f>
        <v>2696365.2315288195</v>
      </c>
      <c r="U640" s="166">
        <f>VLOOKUP($D640,'R_E_P allocation'!$A$3:$T$984,'R_E_P allocation'!R$984,0)</f>
        <v>3327946.2767517865</v>
      </c>
      <c r="V640" s="166">
        <f>VLOOKUP($D640,'R_E_P allocation'!$A$3:$T$984,'R_E_P allocation'!S$984,0)</f>
        <v>-340082.10127390514</v>
      </c>
      <c r="W640" s="166">
        <f>VLOOKUP($D640,'R_E_P allocation'!$A$3:$T$984,'R_E_P allocation'!T$984,0)</f>
        <v>2599198.9168791324</v>
      </c>
      <c r="X640" s="163">
        <v>110765</v>
      </c>
      <c r="Y640" s="162" t="s">
        <v>294</v>
      </c>
      <c r="Z640" s="162" t="s">
        <v>867</v>
      </c>
      <c r="AA640" s="162" t="s">
        <v>873</v>
      </c>
    </row>
    <row r="641" spans="1:27" ht="16.5" thickTop="1" thickBot="1">
      <c r="A641" s="161">
        <v>640</v>
      </c>
      <c r="B641" s="162" t="s">
        <v>7</v>
      </c>
      <c r="C641" s="163">
        <v>11</v>
      </c>
      <c r="D641" s="162" t="s">
        <v>874</v>
      </c>
      <c r="E641" s="162" t="str">
        <f>VLOOKUP(Table12[[#This Row],[BRANCH NAME]],'Branch Address-2'!$B$2:$D$981,2,0)</f>
        <v>Jiban Nagar, Daulatganj, Chuadanga 7230</v>
      </c>
      <c r="F641" s="162" t="str">
        <f>VLOOKUP(Table12[[#This Row],[BRANCH NAME]],'Branch Address-2'!$B$2:$D$981,3,0)</f>
        <v>23.64644638428161, 88.8412191968329</v>
      </c>
      <c r="G641" s="164">
        <f>VLOOKUP(FINAL_DATASET!$D641,'R_E_P allocation'!$A$3:$D$983,4,0)</f>
        <v>88998.75</v>
      </c>
      <c r="H641" s="165">
        <f>VLOOKUP(FINAL_DATASET!$D641,'R_E_P allocation'!$A$3:$E$983,5,0)</f>
        <v>5.1524443929131004E-3</v>
      </c>
      <c r="I641" s="166">
        <f>VLOOKUP(FINAL_DATASET!$D641,'R_E_P allocation'!$A$3:$F$983,6,0)</f>
        <v>59696431.040143952</v>
      </c>
      <c r="J641" s="166">
        <f>VLOOKUP(FINAL_DATASET!$D641,'R_E_P allocation'!$A$3:$G$983,7,0)</f>
        <v>50274608.132107221</v>
      </c>
      <c r="K641" s="166">
        <f>VLOOKUP(FINAL_DATASET!$D641,'R_E_P allocation'!$A$3:$T$984,8,0)</f>
        <v>49737071.484422088</v>
      </c>
      <c r="L641" s="166">
        <f>VLOOKUP(FINAL_DATASET!$D641,'R_E_P allocation'!$A$3:$T$984,9,0)</f>
        <v>41509774.46013011</v>
      </c>
      <c r="M641" s="166">
        <f>VLOOKUP($D641,'R_E_P allocation'!$A$3:$T$984,'R_E_P allocation'!J$984,0)</f>
        <v>40210727.561557695</v>
      </c>
      <c r="N641" s="166">
        <f>VLOOKUP($D641,'R_E_P allocation'!$A$3:$T$984,'R_E_P allocation'!K$984,0)</f>
        <v>46892606.723754898</v>
      </c>
      <c r="O641" s="166">
        <f>VLOOKUP($D641,'R_E_P allocation'!$A$3:$T$984,'R_E_P allocation'!L$984,0)</f>
        <v>41300732.430474773</v>
      </c>
      <c r="P641" s="166">
        <f>VLOOKUP($D641,'R_E_P allocation'!$A$3:$T$984,'R_E_P allocation'!M$984,0)</f>
        <v>44899241.655255839</v>
      </c>
      <c r="Q641" s="166">
        <f>VLOOKUP($D641,'R_E_P allocation'!$A$3:$T$984,'R_E_P allocation'!N$984,0)</f>
        <v>36567423.616136201</v>
      </c>
      <c r="R641" s="166">
        <f>VLOOKUP($D641,'R_E_P allocation'!$A$3:$T$984,'R_E_P allocation'!O$984,0)</f>
        <v>33491519.465493467</v>
      </c>
      <c r="S641" s="166">
        <f>VLOOKUP($D641,'R_E_P allocation'!$A$3:$T$984,'R_E_P allocation'!P$984,0)</f>
        <v>515139.28736492398</v>
      </c>
      <c r="T641" s="166">
        <f>VLOOKUP($D641,'R_E_P allocation'!$A$3:$T$984,'R_E_P allocation'!Q$984,0)</f>
        <v>828702.33184792125</v>
      </c>
      <c r="U641" s="166">
        <f>VLOOKUP($D641,'R_E_P allocation'!$A$3:$T$984,'R_E_P allocation'!R$984,0)</f>
        <v>1022812.7879564434</v>
      </c>
      <c r="V641" s="166">
        <f>VLOOKUP($D641,'R_E_P allocation'!$A$3:$T$984,'R_E_P allocation'!S$984,0)</f>
        <v>-104521.01482766574</v>
      </c>
      <c r="W641" s="166">
        <f>VLOOKUP($D641,'R_E_P allocation'!$A$3:$T$984,'R_E_P allocation'!T$984,0)</f>
        <v>798839.18475430249</v>
      </c>
      <c r="X641" s="163">
        <v>110766</v>
      </c>
      <c r="Y641" s="162" t="s">
        <v>294</v>
      </c>
      <c r="Z641" s="162" t="s">
        <v>867</v>
      </c>
      <c r="AA641" s="162" t="s">
        <v>869</v>
      </c>
    </row>
    <row r="642" spans="1:27" ht="16.5" thickTop="1" thickBot="1">
      <c r="A642" s="161">
        <v>641</v>
      </c>
      <c r="B642" s="162" t="s">
        <v>7</v>
      </c>
      <c r="C642" s="163">
        <v>11</v>
      </c>
      <c r="D642" s="162" t="s">
        <v>875</v>
      </c>
      <c r="E642" s="162" t="str">
        <f>VLOOKUP(Table12[[#This Row],[BRANCH NAME]],'Branch Address-2'!$B$2:$D$981,2,0)</f>
        <v>Halud Patty, Alamdanga, Chuadanga 7210</v>
      </c>
      <c r="F642" s="162" t="str">
        <f>VLOOKUP(Table12[[#This Row],[BRANCH NAME]],'Branch Address-2'!$B$2:$D$981,3,0)</f>
        <v>23.663428100843742, 88.97065187713036</v>
      </c>
      <c r="G642" s="164">
        <f>VLOOKUP(FINAL_DATASET!$D642,'R_E_P allocation'!$A$3:$D$983,4,0)</f>
        <v>96858.16</v>
      </c>
      <c r="H642" s="165">
        <f>VLOOKUP(FINAL_DATASET!$D642,'R_E_P allocation'!$A$3:$E$983,5,0)</f>
        <v>5.6074527271436957E-3</v>
      </c>
      <c r="I642" s="166">
        <f>VLOOKUP(FINAL_DATASET!$D642,'R_E_P allocation'!$A$3:$F$983,6,0)</f>
        <v>64968176.17230837</v>
      </c>
      <c r="J642" s="166">
        <f>VLOOKUP(FINAL_DATASET!$D642,'R_E_P allocation'!$A$3:$G$983,7,0)</f>
        <v>54714319.452766947</v>
      </c>
      <c r="K642" s="166">
        <f>VLOOKUP(FINAL_DATASET!$D642,'R_E_P allocation'!$A$3:$T$984,8,0)</f>
        <v>54129313.364171885</v>
      </c>
      <c r="L642" s="166">
        <f>VLOOKUP(FINAL_DATASET!$D642,'R_E_P allocation'!$A$3:$T$984,9,0)</f>
        <v>45175470.174841739</v>
      </c>
      <c r="M642" s="166">
        <f>VLOOKUP($D642,'R_E_P allocation'!$A$3:$T$984,'R_E_P allocation'!J$984,0)</f>
        <v>43761705.460736975</v>
      </c>
      <c r="N642" s="166">
        <f>VLOOKUP($D642,'R_E_P allocation'!$A$3:$T$984,'R_E_P allocation'!K$984,0)</f>
        <v>51033656.14535629</v>
      </c>
      <c r="O642" s="166">
        <f>VLOOKUP($D642,'R_E_P allocation'!$A$3:$T$984,'R_E_P allocation'!L$984,0)</f>
        <v>44947967.807054766</v>
      </c>
      <c r="P642" s="166">
        <f>VLOOKUP($D642,'R_E_P allocation'!$A$3:$T$984,'R_E_P allocation'!M$984,0)</f>
        <v>48864258.566816226</v>
      </c>
      <c r="Q642" s="166">
        <f>VLOOKUP($D642,'R_E_P allocation'!$A$3:$T$984,'R_E_P allocation'!N$984,0)</f>
        <v>39796664.193592593</v>
      </c>
      <c r="R642" s="166">
        <f>VLOOKUP($D642,'R_E_P allocation'!$A$3:$T$984,'R_E_P allocation'!O$984,0)</f>
        <v>36449129.353298567</v>
      </c>
      <c r="S642" s="166">
        <f>VLOOKUP($D642,'R_E_P allocation'!$A$3:$T$984,'R_E_P allocation'!P$984,0)</f>
        <v>560630.83490361145</v>
      </c>
      <c r="T642" s="166">
        <f>VLOOKUP($D642,'R_E_P allocation'!$A$3:$T$984,'R_E_P allocation'!Q$984,0)</f>
        <v>901884.38658407074</v>
      </c>
      <c r="U642" s="166">
        <f>VLOOKUP($D642,'R_E_P allocation'!$A$3:$T$984,'R_E_P allocation'!R$984,0)</f>
        <v>1113136.5852434025</v>
      </c>
      <c r="V642" s="166">
        <f>VLOOKUP($D642,'R_E_P allocation'!$A$3:$T$984,'R_E_P allocation'!S$984,0)</f>
        <v>-113751.18389348639</v>
      </c>
      <c r="W642" s="166">
        <f>VLOOKUP($D642,'R_E_P allocation'!$A$3:$T$984,'R_E_P allocation'!T$984,0)</f>
        <v>869384.04832878883</v>
      </c>
      <c r="X642" s="163">
        <v>110767</v>
      </c>
      <c r="Y642" s="162" t="s">
        <v>294</v>
      </c>
      <c r="Z642" s="162" t="s">
        <v>867</v>
      </c>
      <c r="AA642" s="162" t="s">
        <v>866</v>
      </c>
    </row>
    <row r="643" spans="1:27" ht="16.5" thickTop="1" thickBot="1">
      <c r="A643" s="161">
        <v>642</v>
      </c>
      <c r="B643" s="162" t="s">
        <v>7</v>
      </c>
      <c r="C643" s="163">
        <v>11</v>
      </c>
      <c r="D643" s="162" t="s">
        <v>876</v>
      </c>
      <c r="E643" s="162" t="str">
        <f>VLOOKUP(Table12[[#This Row],[BRANCH NAME]],'Branch Address-2'!$B$2:$D$981,2,0)</f>
        <v>Kedarganj, Chuadanga 7200</v>
      </c>
      <c r="F643" s="162" t="str">
        <f>VLOOKUP(Table12[[#This Row],[BRANCH NAME]],'Branch Address-2'!$B$2:$D$981,3,0)</f>
        <v>23.656824361939897, 88.84396577890817</v>
      </c>
      <c r="G643" s="164">
        <f>VLOOKUP(FINAL_DATASET!$D643,'R_E_P allocation'!$A$3:$D$983,4,0)</f>
        <v>141270.75</v>
      </c>
      <c r="H643" s="165">
        <f>VLOOKUP(FINAL_DATASET!$D643,'R_E_P allocation'!$A$3:$E$983,5,0)</f>
        <v>8.1786506408250501E-3</v>
      </c>
      <c r="I643" s="166">
        <f>VLOOKUP(FINAL_DATASET!$D643,'R_E_P allocation'!$A$3:$F$983,6,0)</f>
        <v>94758180.147074163</v>
      </c>
      <c r="J643" s="166">
        <f>VLOOKUP(FINAL_DATASET!$D643,'R_E_P allocation'!$A$3:$G$983,7,0)</f>
        <v>79802599.438518927</v>
      </c>
      <c r="K643" s="166">
        <f>VLOOKUP(FINAL_DATASET!$D643,'R_E_P allocation'!$A$3:$T$984,8,0)</f>
        <v>78949349.192072049</v>
      </c>
      <c r="L643" s="166">
        <f>VLOOKUP(FINAL_DATASET!$D643,'R_E_P allocation'!$A$3:$T$984,9,0)</f>
        <v>65889880.142287686</v>
      </c>
      <c r="M643" s="166">
        <f>VLOOKUP($D643,'R_E_P allocation'!$A$3:$T$984,'R_E_P allocation'!J$984,0)</f>
        <v>63827858.713374361</v>
      </c>
      <c r="N643" s="166">
        <f>VLOOKUP($D643,'R_E_P allocation'!$A$3:$T$984,'R_E_P allocation'!K$984,0)</f>
        <v>74434233.304623917</v>
      </c>
      <c r="O643" s="166">
        <f>VLOOKUP($D643,'R_E_P allocation'!$A$3:$T$984,'R_E_P allocation'!L$984,0)</f>
        <v>65558060.602002777</v>
      </c>
      <c r="P643" s="166">
        <f>VLOOKUP($D643,'R_E_P allocation'!$A$3:$T$984,'R_E_P allocation'!M$984,0)</f>
        <v>71270096.97405003</v>
      </c>
      <c r="Q643" s="166">
        <f>VLOOKUP($D643,'R_E_P allocation'!$A$3:$T$984,'R_E_P allocation'!N$984,0)</f>
        <v>58044718.154123217</v>
      </c>
      <c r="R643" s="166">
        <f>VLOOKUP($D643,'R_E_P allocation'!$A$3:$T$984,'R_E_P allocation'!O$984,0)</f>
        <v>53162230.632788226</v>
      </c>
      <c r="S643" s="166">
        <f>VLOOKUP($D643,'R_E_P allocation'!$A$3:$T$984,'R_E_P allocation'!P$984,0)</f>
        <v>817698.15284493705</v>
      </c>
      <c r="T643" s="166">
        <f>VLOOKUP($D643,'R_E_P allocation'!$A$3:$T$984,'R_E_P allocation'!Q$984,0)</f>
        <v>1315427.4632722901</v>
      </c>
      <c r="U643" s="166">
        <f>VLOOKUP($D643,'R_E_P allocation'!$A$3:$T$984,'R_E_P allocation'!R$984,0)</f>
        <v>1623545.6078225563</v>
      </c>
      <c r="V643" s="166">
        <f>VLOOKUP($D643,'R_E_P allocation'!$A$3:$T$984,'R_E_P allocation'!S$984,0)</f>
        <v>-165909.77014245099</v>
      </c>
      <c r="W643" s="166">
        <f>VLOOKUP($D643,'R_E_P allocation'!$A$3:$T$984,'R_E_P allocation'!T$984,0)</f>
        <v>1268024.6718030185</v>
      </c>
      <c r="X643" s="163">
        <v>110768</v>
      </c>
      <c r="Y643" s="162" t="s">
        <v>294</v>
      </c>
      <c r="Z643" s="162" t="s">
        <v>867</v>
      </c>
      <c r="AA643" s="162" t="s">
        <v>871</v>
      </c>
    </row>
    <row r="644" spans="1:27" ht="16.5" thickTop="1" thickBot="1">
      <c r="A644" s="161">
        <v>643</v>
      </c>
      <c r="B644" s="162" t="s">
        <v>7</v>
      </c>
      <c r="C644" s="163">
        <v>11</v>
      </c>
      <c r="D644" s="162" t="s">
        <v>877</v>
      </c>
      <c r="E644" s="162" t="str">
        <f>VLOOKUP(Table12[[#This Row],[BRANCH NAME]],'Branch Address-2'!$B$2:$D$981,2,0)</f>
        <v>Halud Patty, Alamdanga, Chuadanga 7210</v>
      </c>
      <c r="F644" s="162" t="str">
        <f>VLOOKUP(Table12[[#This Row],[BRANCH NAME]],'Branch Address-2'!$B$2:$D$981,3,0)</f>
        <v>23.728460744430365, 89.05579578214193</v>
      </c>
      <c r="G644" s="164">
        <f>VLOOKUP(FINAL_DATASET!$D644,'R_E_P allocation'!$A$3:$D$983,4,0)</f>
        <v>69184.399999999994</v>
      </c>
      <c r="H644" s="165">
        <f>VLOOKUP(FINAL_DATASET!$D644,'R_E_P allocation'!$A$3:$E$983,5,0)</f>
        <v>4.0053233765312106E-3</v>
      </c>
      <c r="I644" s="166">
        <f>VLOOKUP(FINAL_DATASET!$D644,'R_E_P allocation'!$A$3:$F$983,6,0)</f>
        <v>46405840.1230774</v>
      </c>
      <c r="J644" s="166">
        <f>VLOOKUP(FINAL_DATASET!$D644,'R_E_P allocation'!$A$3:$G$983,7,0)</f>
        <v>39081656.751976386</v>
      </c>
      <c r="K644" s="166">
        <f>VLOOKUP(FINAL_DATASET!$D644,'R_E_P allocation'!$A$3:$T$984,8,0)</f>
        <v>38663795.260122769</v>
      </c>
      <c r="L644" s="166">
        <f>VLOOKUP(FINAL_DATASET!$D644,'R_E_P allocation'!$A$3:$T$984,9,0)</f>
        <v>32268192.982029811</v>
      </c>
      <c r="M644" s="166">
        <f>VLOOKUP($D644,'R_E_P allocation'!$A$3:$T$984,'R_E_P allocation'!J$984,0)</f>
        <v>31258361.04338355</v>
      </c>
      <c r="N644" s="166">
        <f>VLOOKUP($D644,'R_E_P allocation'!$A$3:$T$984,'R_E_P allocation'!K$984,0)</f>
        <v>36452611.532397345</v>
      </c>
      <c r="O644" s="166">
        <f>VLOOKUP($D644,'R_E_P allocation'!$A$3:$T$984,'R_E_P allocation'!L$984,0)</f>
        <v>32105691.290753398</v>
      </c>
      <c r="P644" s="166">
        <f>VLOOKUP($D644,'R_E_P allocation'!$A$3:$T$984,'R_E_P allocation'!M$984,0)</f>
        <v>34903041.833440155</v>
      </c>
      <c r="Q644" s="166">
        <f>VLOOKUP($D644,'R_E_P allocation'!$A$3:$T$984,'R_E_P allocation'!N$984,0)</f>
        <v>28426188.709708992</v>
      </c>
      <c r="R644" s="166">
        <f>VLOOKUP($D644,'R_E_P allocation'!$A$3:$T$984,'R_E_P allocation'!O$984,0)</f>
        <v>26035092.395213258</v>
      </c>
      <c r="S644" s="166">
        <f>VLOOKUP($D644,'R_E_P allocation'!$A$3:$T$984,'R_E_P allocation'!P$984,0)</f>
        <v>400450.59635972243</v>
      </c>
      <c r="T644" s="166">
        <f>VLOOKUP($D644,'R_E_P allocation'!$A$3:$T$984,'R_E_P allocation'!Q$984,0)</f>
        <v>644203.13327433611</v>
      </c>
      <c r="U644" s="166">
        <f>VLOOKUP($D644,'R_E_P allocation'!$A$3:$T$984,'R_E_P allocation'!R$984,0)</f>
        <v>795097.56088814454</v>
      </c>
      <c r="V644" s="166">
        <f>VLOOKUP($D644,'R_E_P allocation'!$A$3:$T$984,'R_E_P allocation'!S$984,0)</f>
        <v>-81250.845638204555</v>
      </c>
      <c r="W644" s="166">
        <f>VLOOKUP($D644,'R_E_P allocation'!$A$3:$T$984,'R_E_P allocation'!T$984,0)</f>
        <v>620988.6059491348</v>
      </c>
      <c r="X644" s="163">
        <v>110769</v>
      </c>
      <c r="Y644" s="162" t="s">
        <v>294</v>
      </c>
      <c r="Z644" s="162" t="s">
        <v>867</v>
      </c>
      <c r="AA644" s="162" t="s">
        <v>866</v>
      </c>
    </row>
    <row r="645" spans="1:27" ht="16.5" thickTop="1" thickBot="1">
      <c r="A645" s="161">
        <v>644</v>
      </c>
      <c r="B645" s="162" t="s">
        <v>7</v>
      </c>
      <c r="C645" s="163">
        <v>11</v>
      </c>
      <c r="D645" s="162" t="s">
        <v>878</v>
      </c>
      <c r="E645" s="162" t="str">
        <f>VLOOKUP(Table12[[#This Row],[BRANCH NAME]],'Branch Address-2'!$B$2:$D$981,2,0)</f>
        <v>Halud Patty, Alamdanga, Chuadanga 7210</v>
      </c>
      <c r="F645" s="162" t="str">
        <f>VLOOKUP(Table12[[#This Row],[BRANCH NAME]],'Branch Address-2'!$B$2:$D$981,3,0)</f>
        <v>23.75982571462918, 88.94461673175174</v>
      </c>
      <c r="G645" s="164">
        <f>VLOOKUP(FINAL_DATASET!$D645,'R_E_P allocation'!$A$3:$D$983,4,0)</f>
        <v>79562.06</v>
      </c>
      <c r="H645" s="165">
        <f>VLOOKUP(FINAL_DATASET!$D645,'R_E_P allocation'!$A$3:$E$983,5,0)</f>
        <v>4.6061218830108922E-3</v>
      </c>
      <c r="I645" s="166">
        <f>VLOOKUP(FINAL_DATASET!$D645,'R_E_P allocation'!$A$3:$F$983,6,0)</f>
        <v>53366716.141539015</v>
      </c>
      <c r="J645" s="166">
        <f>VLOOKUP(FINAL_DATASET!$D645,'R_E_P allocation'!$A$3:$G$983,7,0)</f>
        <v>44943905.264772847</v>
      </c>
      <c r="K645" s="166">
        <f>VLOOKUP(FINAL_DATASET!$D645,'R_E_P allocation'!$A$3:$T$984,8,0)</f>
        <v>44463364.549141183</v>
      </c>
      <c r="L645" s="166">
        <f>VLOOKUP(FINAL_DATASET!$D645,'R_E_P allocation'!$A$3:$T$984,9,0)</f>
        <v>37108421.929334283</v>
      </c>
      <c r="M645" s="166">
        <f>VLOOKUP($D645,'R_E_P allocation'!$A$3:$T$984,'R_E_P allocation'!J$984,0)</f>
        <v>35947115.199891083</v>
      </c>
      <c r="N645" s="166">
        <f>VLOOKUP($D645,'R_E_P allocation'!$A$3:$T$984,'R_E_P allocation'!K$984,0)</f>
        <v>41920503.262256943</v>
      </c>
      <c r="O645" s="166">
        <f>VLOOKUP($D645,'R_E_P allocation'!$A$3:$T$984,'R_E_P allocation'!L$984,0)</f>
        <v>36921544.984366409</v>
      </c>
      <c r="P645" s="166">
        <f>VLOOKUP($D645,'R_E_P allocation'!$A$3:$T$984,'R_E_P allocation'!M$984,0)</f>
        <v>40138498.108456179</v>
      </c>
      <c r="Q645" s="166">
        <f>VLOOKUP($D645,'R_E_P allocation'!$A$3:$T$984,'R_E_P allocation'!N$984,0)</f>
        <v>32690117.016165342</v>
      </c>
      <c r="R645" s="166">
        <f>VLOOKUP($D645,'R_E_P allocation'!$A$3:$T$984,'R_E_P allocation'!O$984,0)</f>
        <v>29940356.254495248</v>
      </c>
      <c r="S645" s="166">
        <f>VLOOKUP($D645,'R_E_P allocation'!$A$3:$T$984,'R_E_P allocation'!P$984,0)</f>
        <v>460518.18581368076</v>
      </c>
      <c r="T645" s="166">
        <f>VLOOKUP($D645,'R_E_P allocation'!$A$3:$T$984,'R_E_P allocation'!Q$984,0)</f>
        <v>740833.60326548654</v>
      </c>
      <c r="U645" s="166">
        <f>VLOOKUP($D645,'R_E_P allocation'!$A$3:$T$984,'R_E_P allocation'!R$984,0)</f>
        <v>914362.19502136623</v>
      </c>
      <c r="V645" s="166">
        <f>VLOOKUP($D645,'R_E_P allocation'!$A$3:$T$984,'R_E_P allocation'!S$984,0)</f>
        <v>-93438.472483935228</v>
      </c>
      <c r="W645" s="166">
        <f>VLOOKUP($D645,'R_E_P allocation'!$A$3:$T$984,'R_E_P allocation'!T$984,0)</f>
        <v>714136.89684150508</v>
      </c>
      <c r="X645" s="163">
        <v>110770</v>
      </c>
      <c r="Y645" s="162" t="s">
        <v>294</v>
      </c>
      <c r="Z645" s="162" t="s">
        <v>867</v>
      </c>
      <c r="AA645" s="162" t="s">
        <v>866</v>
      </c>
    </row>
    <row r="646" spans="1:27" ht="16.5" thickTop="1" thickBot="1">
      <c r="A646" s="161">
        <v>645</v>
      </c>
      <c r="B646" s="162" t="s">
        <v>7</v>
      </c>
      <c r="C646" s="163">
        <v>11</v>
      </c>
      <c r="D646" s="162" t="s">
        <v>879</v>
      </c>
      <c r="E646" s="162" t="str">
        <f>VLOOKUP(Table12[[#This Row],[BRANCH NAME]],'Branch Address-2'!$B$2:$D$981,2,0)</f>
        <v>Bagherpara, Narail 7470</v>
      </c>
      <c r="F646" s="162" t="str">
        <f>VLOOKUP(Table12[[#This Row],[BRANCH NAME]],'Branch Address-2'!$B$2:$D$981,3,0)</f>
        <v>23.192213768192875, 89.49386910108508</v>
      </c>
      <c r="G646" s="164">
        <f>VLOOKUP(FINAL_DATASET!$D646,'R_E_P allocation'!$A$3:$D$983,4,0)</f>
        <v>97603.65</v>
      </c>
      <c r="H646" s="165">
        <f>VLOOKUP(FINAL_DATASET!$D646,'R_E_P allocation'!$A$3:$E$983,5,0)</f>
        <v>5.6506117127527377E-3</v>
      </c>
      <c r="I646" s="166">
        <f>VLOOKUP(FINAL_DATASET!$D646,'R_E_P allocation'!$A$3:$F$983,6,0)</f>
        <v>65468217.941165984</v>
      </c>
      <c r="J646" s="166">
        <f>VLOOKUP(FINAL_DATASET!$D646,'R_E_P allocation'!$A$3:$G$983,7,0)</f>
        <v>55135440.172062486</v>
      </c>
      <c r="K646" s="166">
        <f>VLOOKUP(FINAL_DATASET!$D646,'R_E_P allocation'!$A$3:$T$984,8,0)</f>
        <v>54545931.45623409</v>
      </c>
      <c r="L646" s="166">
        <f>VLOOKUP(FINAL_DATASET!$D646,'R_E_P allocation'!$A$3:$T$984,9,0)</f>
        <v>45523173.055638179</v>
      </c>
      <c r="M646" s="166">
        <f>VLOOKUP($D646,'R_E_P allocation'!$A$3:$T$984,'R_E_P allocation'!J$984,0)</f>
        <v>44098526.992386185</v>
      </c>
      <c r="N646" s="166">
        <f>VLOOKUP($D646,'R_E_P allocation'!$A$3:$T$984,'R_E_P allocation'!K$984,0)</f>
        <v>51426447.834975429</v>
      </c>
      <c r="O646" s="166">
        <f>VLOOKUP($D646,'R_E_P allocation'!$A$3:$T$984,'R_E_P allocation'!L$984,0)</f>
        <v>45293919.666149348</v>
      </c>
      <c r="P646" s="166">
        <f>VLOOKUP($D646,'R_E_P allocation'!$A$3:$T$984,'R_E_P allocation'!M$984,0)</f>
        <v>49240353.013778418</v>
      </c>
      <c r="Q646" s="166">
        <f>VLOOKUP($D646,'R_E_P allocation'!$A$3:$T$984,'R_E_P allocation'!N$984,0)</f>
        <v>40102967.918438092</v>
      </c>
      <c r="R646" s="166">
        <f>VLOOKUP($D646,'R_E_P allocation'!$A$3:$T$984,'R_E_P allocation'!O$984,0)</f>
        <v>36729668.044531092</v>
      </c>
      <c r="S646" s="166">
        <f>VLOOKUP($D646,'R_E_P allocation'!$A$3:$T$984,'R_E_P allocation'!P$984,0)</f>
        <v>564945.85266889096</v>
      </c>
      <c r="T646" s="166">
        <f>VLOOKUP($D646,'R_E_P allocation'!$A$3:$T$984,'R_E_P allocation'!Q$984,0)</f>
        <v>908825.93690212909</v>
      </c>
      <c r="U646" s="166">
        <f>VLOOKUP($D646,'R_E_P allocation'!$A$3:$T$984,'R_E_P allocation'!R$984,0)</f>
        <v>1121704.0842846096</v>
      </c>
      <c r="V646" s="166">
        <f>VLOOKUP($D646,'R_E_P allocation'!$A$3:$T$984,'R_E_P allocation'!S$984,0)</f>
        <v>-114626.69474441267</v>
      </c>
      <c r="W646" s="166">
        <f>VLOOKUP($D646,'R_E_P allocation'!$A$3:$T$984,'R_E_P allocation'!T$984,0)</f>
        <v>876075.45268943976</v>
      </c>
      <c r="X646" s="163">
        <v>110781</v>
      </c>
      <c r="Y646" s="162" t="s">
        <v>294</v>
      </c>
      <c r="Z646" s="162" t="s">
        <v>365</v>
      </c>
      <c r="AA646" s="162" t="s">
        <v>880</v>
      </c>
    </row>
    <row r="647" spans="1:27" ht="16.5" thickTop="1" thickBot="1">
      <c r="A647" s="161">
        <v>646</v>
      </c>
      <c r="B647" s="162" t="s">
        <v>7</v>
      </c>
      <c r="C647" s="163">
        <v>11</v>
      </c>
      <c r="D647" s="162" t="s">
        <v>881</v>
      </c>
      <c r="E647" s="162" t="str">
        <f>VLOOKUP(Table12[[#This Row],[BRANCH NAME]],'Branch Address-2'!$B$2:$D$981,2,0)</f>
        <v>Noapara Bazar, Abhaynagar, Jessore 7460</v>
      </c>
      <c r="F647" s="162" t="str">
        <f>VLOOKUP(Table12[[#This Row],[BRANCH NAME]],'Branch Address-2'!$B$2:$D$981,3,0)</f>
        <v>23.164940170760673, 89.2108545156256</v>
      </c>
      <c r="G647" s="164">
        <f>VLOOKUP(FINAL_DATASET!$D647,'R_E_P allocation'!$A$3:$D$983,4,0)</f>
        <v>262434</v>
      </c>
      <c r="H647" s="165">
        <f>VLOOKUP(FINAL_DATASET!$D647,'R_E_P allocation'!$A$3:$E$983,5,0)</f>
        <v>1.5193208801356835E-2</v>
      </c>
      <c r="I647" s="166">
        <f>VLOOKUP(FINAL_DATASET!$D647,'R_E_P allocation'!$A$3:$F$983,6,0)</f>
        <v>176029137.30349177</v>
      </c>
      <c r="J647" s="166">
        <f>VLOOKUP(FINAL_DATASET!$D647,'R_E_P allocation'!$A$3:$G$983,7,0)</f>
        <v>148246649.6500392</v>
      </c>
      <c r="K647" s="166">
        <f>VLOOKUP(FINAL_DATASET!$D647,'R_E_P allocation'!$A$3:$T$984,8,0)</f>
        <v>146661594.88692623</v>
      </c>
      <c r="L647" s="166">
        <f>VLOOKUP(FINAL_DATASET!$D647,'R_E_P allocation'!$A$3:$T$984,9,0)</f>
        <v>122401451.15150253</v>
      </c>
      <c r="M647" s="166">
        <f>VLOOKUP($D647,'R_E_P allocation'!$A$3:$T$984,'R_E_P allocation'!J$984,0)</f>
        <v>118570902.14064614</v>
      </c>
      <c r="N647" s="166">
        <f>VLOOKUP($D647,'R_E_P allocation'!$A$3:$T$984,'R_E_P allocation'!K$984,0)</f>
        <v>138274013.43212003</v>
      </c>
      <c r="O647" s="166">
        <f>VLOOKUP($D647,'R_E_P allocation'!$A$3:$T$984,'R_E_P allocation'!L$984,0)</f>
        <v>121785040.96584746</v>
      </c>
      <c r="P647" s="166">
        <f>VLOOKUP($D647,'R_E_P allocation'!$A$3:$T$984,'R_E_P allocation'!M$984,0)</f>
        <v>132396102.01890938</v>
      </c>
      <c r="Q647" s="166">
        <f>VLOOKUP($D647,'R_E_P allocation'!$A$3:$T$984,'R_E_P allocation'!N$984,0)</f>
        <v>107827753.19065817</v>
      </c>
      <c r="R647" s="166">
        <f>VLOOKUP($D647,'R_E_P allocation'!$A$3:$T$984,'R_E_P allocation'!O$984,0)</f>
        <v>98757717.601733863</v>
      </c>
      <c r="S647" s="166">
        <f>VLOOKUP($D647,'R_E_P allocation'!$A$3:$T$984,'R_E_P allocation'!P$984,0)</f>
        <v>1519010.8146499414</v>
      </c>
      <c r="T647" s="166">
        <f>VLOOKUP($D647,'R_E_P allocation'!$A$3:$T$984,'R_E_P allocation'!Q$984,0)</f>
        <v>2443626.0931325145</v>
      </c>
      <c r="U647" s="166">
        <f>VLOOKUP($D647,'R_E_P allocation'!$A$3:$T$984,'R_E_P allocation'!R$984,0)</f>
        <v>3016006.9798122025</v>
      </c>
      <c r="V647" s="166">
        <f>VLOOKUP($D647,'R_E_P allocation'!$A$3:$T$984,'R_E_P allocation'!S$984,0)</f>
        <v>-308205.09282752435</v>
      </c>
      <c r="W647" s="166">
        <f>VLOOKUP($D647,'R_E_P allocation'!$A$3:$T$984,'R_E_P allocation'!T$984,0)</f>
        <v>2355567.4951817933</v>
      </c>
      <c r="X647" s="163">
        <v>110782</v>
      </c>
      <c r="Y647" s="162" t="s">
        <v>294</v>
      </c>
      <c r="Z647" s="162" t="s">
        <v>365</v>
      </c>
      <c r="AA647" s="162" t="s">
        <v>882</v>
      </c>
    </row>
    <row r="648" spans="1:27" ht="16.5" thickTop="1" thickBot="1">
      <c r="A648" s="161">
        <v>647</v>
      </c>
      <c r="B648" s="162" t="s">
        <v>7</v>
      </c>
      <c r="C648" s="163">
        <v>11</v>
      </c>
      <c r="D648" s="162" t="s">
        <v>883</v>
      </c>
      <c r="E648" s="162" t="str">
        <f>VLOOKUP(Table12[[#This Row],[BRANCH NAME]],'Branch Address-2'!$B$2:$D$981,2,0)</f>
        <v>Garikhana Road, Jessore Sadar, Jessore 7400</v>
      </c>
      <c r="F648" s="162" t="str">
        <f>VLOOKUP(Table12[[#This Row],[BRANCH NAME]],'Branch Address-2'!$B$2:$D$981,3,0)</f>
        <v>23.139595442337182, 89.25044056166038</v>
      </c>
      <c r="G648" s="164">
        <f>VLOOKUP(FINAL_DATASET!$D648,'R_E_P allocation'!$A$3:$D$983,4,0)</f>
        <v>17545.57</v>
      </c>
      <c r="H648" s="165">
        <f>VLOOKUP(FINAL_DATASET!$D648,'R_E_P allocation'!$A$3:$E$983,5,0)</f>
        <v>1.0157735222906424E-3</v>
      </c>
      <c r="I648" s="166">
        <f>VLOOKUP(FINAL_DATASET!$D648,'R_E_P allocation'!$A$3:$F$983,6,0)</f>
        <v>11768793.489403149</v>
      </c>
      <c r="J648" s="166">
        <f>VLOOKUP(FINAL_DATASET!$D648,'R_E_P allocation'!$A$3:$G$983,7,0)</f>
        <v>9911337.5884993486</v>
      </c>
      <c r="K648" s="166">
        <f>VLOOKUP(FINAL_DATASET!$D648,'R_E_P allocation'!$A$3:$T$984,8,0)</f>
        <v>9805365.461030988</v>
      </c>
      <c r="L648" s="166">
        <f>VLOOKUP(FINAL_DATASET!$D648,'R_E_P allocation'!$A$3:$T$984,9,0)</f>
        <v>8183403.1767235501</v>
      </c>
      <c r="M648" s="166">
        <f>VLOOKUP($D648,'R_E_P allocation'!$A$3:$T$984,'R_E_P allocation'!J$984,0)</f>
        <v>7927303.8686750066</v>
      </c>
      <c r="N648" s="166">
        <f>VLOOKUP($D648,'R_E_P allocation'!$A$3:$T$984,'R_E_P allocation'!K$984,0)</f>
        <v>9244596.2865109034</v>
      </c>
      <c r="O648" s="166">
        <f>VLOOKUP($D648,'R_E_P allocation'!$A$3:$T$984,'R_E_P allocation'!L$984,0)</f>
        <v>8142191.7938191863</v>
      </c>
      <c r="P648" s="166">
        <f>VLOOKUP($D648,'R_E_P allocation'!$A$3:$T$984,'R_E_P allocation'!M$984,0)</f>
        <v>8851616.3138157241</v>
      </c>
      <c r="Q648" s="166">
        <f>VLOOKUP($D648,'R_E_P allocation'!$A$3:$T$984,'R_E_P allocation'!N$984,0)</f>
        <v>7209048.3380561061</v>
      </c>
      <c r="R648" s="166">
        <f>VLOOKUP($D648,'R_E_P allocation'!$A$3:$T$984,'R_E_P allocation'!O$984,0)</f>
        <v>6602652.2753204759</v>
      </c>
      <c r="S648" s="166">
        <f>VLOOKUP($D648,'R_E_P allocation'!$A$3:$T$984,'R_E_P allocation'!P$984,0)</f>
        <v>101556.62215718074</v>
      </c>
      <c r="T648" s="166">
        <f>VLOOKUP($D648,'R_E_P allocation'!$A$3:$T$984,'R_E_P allocation'!Q$984,0)</f>
        <v>163373.69651372556</v>
      </c>
      <c r="U648" s="166">
        <f>VLOOKUP($D648,'R_E_P allocation'!$A$3:$T$984,'R_E_P allocation'!R$984,0)</f>
        <v>201641.40921063424</v>
      </c>
      <c r="V648" s="166">
        <f>VLOOKUP($D648,'R_E_P allocation'!$A$3:$T$984,'R_E_P allocation'!S$984,0)</f>
        <v>-20605.6914521816</v>
      </c>
      <c r="W648" s="166">
        <f>VLOOKUP($D648,'R_E_P allocation'!$A$3:$T$984,'R_E_P allocation'!T$984,0)</f>
        <v>157486.35609881653</v>
      </c>
      <c r="X648" s="163">
        <v>110783</v>
      </c>
      <c r="Y648" s="162" t="s">
        <v>294</v>
      </c>
      <c r="Z648" s="162" t="s">
        <v>365</v>
      </c>
      <c r="AA648" s="162" t="s">
        <v>366</v>
      </c>
    </row>
    <row r="649" spans="1:27" ht="16.5" thickTop="1" thickBot="1">
      <c r="A649" s="161">
        <v>648</v>
      </c>
      <c r="B649" s="162" t="s">
        <v>7</v>
      </c>
      <c r="C649" s="163">
        <v>11</v>
      </c>
      <c r="D649" s="162" t="s">
        <v>884</v>
      </c>
      <c r="E649" s="162" t="str">
        <f>VLOOKUP(Table12[[#This Row],[BRANCH NAME]],'Branch Address-2'!$B$2:$D$981,2,0)</f>
        <v>Godkhali, Jhikargachha, Jessore 7420</v>
      </c>
      <c r="F649" s="162" t="str">
        <f>VLOOKUP(Table12[[#This Row],[BRANCH NAME]],'Branch Address-2'!$B$2:$D$981,3,0)</f>
        <v>23.164742893883513, 89.21098326166037</v>
      </c>
      <c r="G649" s="164">
        <f>VLOOKUP(FINAL_DATASET!$D649,'R_E_P allocation'!$A$3:$D$983,4,0)</f>
        <v>98639.64</v>
      </c>
      <c r="H649" s="165">
        <f>VLOOKUP(FINAL_DATASET!$D649,'R_E_P allocation'!$A$3:$E$983,5,0)</f>
        <v>5.710588744639299E-3</v>
      </c>
      <c r="I649" s="166">
        <f>VLOOKUP(FINAL_DATASET!$D649,'R_E_P allocation'!$A$3:$F$983,6,0)</f>
        <v>66163114.280645803</v>
      </c>
      <c r="J649" s="166">
        <f>VLOOKUP(FINAL_DATASET!$D649,'R_E_P allocation'!$A$3:$G$983,7,0)</f>
        <v>55720661.776621908</v>
      </c>
      <c r="K649" s="166">
        <f>VLOOKUP(FINAL_DATASET!$D649,'R_E_P allocation'!$A$3:$T$984,8,0)</f>
        <v>55124895.865140356</v>
      </c>
      <c r="L649" s="166">
        <f>VLOOKUP(FINAL_DATASET!$D649,'R_E_P allocation'!$A$3:$T$984,9,0)</f>
        <v>46006367.608853258</v>
      </c>
      <c r="M649" s="166">
        <f>VLOOKUP($D649,'R_E_P allocation'!$A$3:$T$984,'R_E_P allocation'!J$984,0)</f>
        <v>44566599.989439502</v>
      </c>
      <c r="N649" s="166">
        <f>VLOOKUP($D649,'R_E_P allocation'!$A$3:$T$984,'R_E_P allocation'!K$984,0)</f>
        <v>51972301.25021714</v>
      </c>
      <c r="O649" s="166">
        <f>VLOOKUP($D649,'R_E_P allocation'!$A$3:$T$984,'R_E_P allocation'!L$984,0)</f>
        <v>45774680.865499318</v>
      </c>
      <c r="P649" s="166">
        <f>VLOOKUP($D649,'R_E_P allocation'!$A$3:$T$984,'R_E_P allocation'!M$984,0)</f>
        <v>49763002.661806382</v>
      </c>
      <c r="Q649" s="166">
        <f>VLOOKUP($D649,'R_E_P allocation'!$A$3:$T$984,'R_E_P allocation'!N$984,0)</f>
        <v>40528631.03384231</v>
      </c>
      <c r="R649" s="166">
        <f>VLOOKUP($D649,'R_E_P allocation'!$A$3:$T$984,'R_E_P allocation'!O$984,0)</f>
        <v>37119526.095920093</v>
      </c>
      <c r="S649" s="166">
        <f>VLOOKUP($D649,'R_E_P allocation'!$A$3:$T$984,'R_E_P allocation'!P$984,0)</f>
        <v>570942.33183648821</v>
      </c>
      <c r="T649" s="166">
        <f>VLOOKUP($D649,'R_E_P allocation'!$A$3:$T$984,'R_E_P allocation'!Q$984,0)</f>
        <v>918472.44686739414</v>
      </c>
      <c r="U649" s="166">
        <f>VLOOKUP($D649,'R_E_P allocation'!$A$3:$T$984,'R_E_P allocation'!R$984,0)</f>
        <v>1133610.1371246215</v>
      </c>
      <c r="V649" s="166">
        <f>VLOOKUP($D649,'R_E_P allocation'!$A$3:$T$984,'R_E_P allocation'!S$984,0)</f>
        <v>-115843.37167696863</v>
      </c>
      <c r="W649" s="166">
        <f>VLOOKUP($D649,'R_E_P allocation'!$A$3:$T$984,'R_E_P allocation'!T$984,0)</f>
        <v>885374.34067397448</v>
      </c>
      <c r="X649" s="163">
        <v>110784</v>
      </c>
      <c r="Y649" s="162" t="s">
        <v>294</v>
      </c>
      <c r="Z649" s="162" t="s">
        <v>365</v>
      </c>
      <c r="AA649" s="162" t="s">
        <v>885</v>
      </c>
    </row>
    <row r="650" spans="1:27" ht="16.5" thickTop="1" thickBot="1">
      <c r="A650" s="161">
        <v>649</v>
      </c>
      <c r="B650" s="162" t="s">
        <v>7</v>
      </c>
      <c r="C650" s="163">
        <v>11</v>
      </c>
      <c r="D650" s="162" t="s">
        <v>886</v>
      </c>
      <c r="E650" s="162" t="str">
        <f>VLOOKUP(Table12[[#This Row],[BRANCH NAME]],'Branch Address-2'!$B$2:$D$981,2,0)</f>
        <v>H M M Road Kotwali Jashore</v>
      </c>
      <c r="F650" s="162" t="str">
        <f>VLOOKUP(Table12[[#This Row],[BRANCH NAME]],'Branch Address-2'!$B$2:$D$981,3,0)</f>
        <v>23.166370916750875, 89.21146433864261</v>
      </c>
      <c r="G650" s="164">
        <f>VLOOKUP(FINAL_DATASET!$D650,'R_E_P allocation'!$A$3:$D$983,4,0)</f>
        <v>15039.06</v>
      </c>
      <c r="H650" s="165">
        <f>VLOOKUP(FINAL_DATASET!$D650,'R_E_P allocation'!$A$3:$E$983,5,0)</f>
        <v>8.7066301910626489E-4</v>
      </c>
      <c r="I650" s="166">
        <f>VLOOKUP(FINAL_DATASET!$D650,'R_E_P allocation'!$A$3:$F$983,6,0)</f>
        <v>10087537.276631271</v>
      </c>
      <c r="J650" s="166">
        <f>VLOOKUP(FINAL_DATASET!$D650,'R_E_P allocation'!$A$3:$G$983,7,0)</f>
        <v>8495432.2187137287</v>
      </c>
      <c r="K650" s="166">
        <f>VLOOKUP(FINAL_DATASET!$D650,'R_E_P allocation'!$A$3:$T$984,8,0)</f>
        <v>8404598.9665979892</v>
      </c>
      <c r="L650" s="166">
        <f>VLOOKUP(FINAL_DATASET!$D650,'R_E_P allocation'!$A$3:$T$984,9,0)</f>
        <v>7014345.5800487576</v>
      </c>
      <c r="M650" s="166">
        <f>VLOOKUP($D650,'R_E_P allocation'!$A$3:$T$984,'R_E_P allocation'!J$984,0)</f>
        <v>6794831.8874357203</v>
      </c>
      <c r="N650" s="166">
        <f>VLOOKUP($D650,'R_E_P allocation'!$A$3:$T$984,'R_E_P allocation'!K$984,0)</f>
        <v>7923939.6741522029</v>
      </c>
      <c r="O650" s="166">
        <f>VLOOKUP($D650,'R_E_P allocation'!$A$3:$T$984,'R_E_P allocation'!L$984,0)</f>
        <v>6979021.5375593025</v>
      </c>
      <c r="P650" s="166">
        <f>VLOOKUP($D650,'R_E_P allocation'!$A$3:$T$984,'R_E_P allocation'!M$984,0)</f>
        <v>7587099.6975563355</v>
      </c>
      <c r="Q650" s="166">
        <f>VLOOKUP($D650,'R_E_P allocation'!$A$3:$T$984,'R_E_P allocation'!N$984,0)</f>
        <v>6179184.2897623768</v>
      </c>
      <c r="R650" s="166">
        <f>VLOOKUP($D650,'R_E_P allocation'!$A$3:$T$984,'R_E_P allocation'!O$984,0)</f>
        <v>5659416.2359889792</v>
      </c>
      <c r="S650" s="166">
        <f>VLOOKUP($D650,'R_E_P allocation'!$A$3:$T$984,'R_E_P allocation'!P$984,0)</f>
        <v>87048.533277583498</v>
      </c>
      <c r="T650" s="166">
        <f>VLOOKUP($D650,'R_E_P allocation'!$A$3:$T$984,'R_E_P allocation'!Q$984,0)</f>
        <v>140034.59701176477</v>
      </c>
      <c r="U650" s="166">
        <f>VLOOKUP($D650,'R_E_P allocation'!$A$3:$T$984,'R_E_P allocation'!R$984,0)</f>
        <v>172835.49360911507</v>
      </c>
      <c r="V650" s="166">
        <f>VLOOKUP($D650,'R_E_P allocation'!$A$3:$T$984,'R_E_P allocation'!S$984,0)</f>
        <v>-17662.021244727086</v>
      </c>
      <c r="W650" s="166">
        <f>VLOOKUP($D650,'R_E_P allocation'!$A$3:$T$984,'R_E_P allocation'!T$984,0)</f>
        <v>134988.30522755702</v>
      </c>
      <c r="X650" s="163">
        <v>110785</v>
      </c>
      <c r="Y650" s="162" t="s">
        <v>294</v>
      </c>
      <c r="Z650" s="162" t="s">
        <v>365</v>
      </c>
      <c r="AA650" s="162" t="s">
        <v>366</v>
      </c>
    </row>
    <row r="651" spans="1:27" ht="16.5" thickTop="1" thickBot="1">
      <c r="A651" s="161">
        <v>650</v>
      </c>
      <c r="B651" s="162" t="s">
        <v>7</v>
      </c>
      <c r="C651" s="163">
        <v>11</v>
      </c>
      <c r="D651" s="162" t="s">
        <v>887</v>
      </c>
      <c r="E651" s="162" t="str">
        <f>VLOOKUP(Table12[[#This Row],[BRANCH NAME]],'Branch Address-2'!$B$2:$D$981,2,0)</f>
        <v>Hashimpur, Jessore Sadar, Jessore 7400</v>
      </c>
      <c r="F651" s="162" t="str">
        <f>VLOOKUP(Table12[[#This Row],[BRANCH NAME]],'Branch Address-2'!$B$2:$D$981,3,0)</f>
        <v>23.219902830261077, 89.22890293083019</v>
      </c>
      <c r="G651" s="164">
        <f>VLOOKUP(FINAL_DATASET!$D651,'R_E_P allocation'!$A$3:$D$983,4,0)</f>
        <v>20052.080000000002</v>
      </c>
      <c r="H651" s="165">
        <f>VLOOKUP(FINAL_DATASET!$D651,'R_E_P allocation'!$A$3:$E$983,5,0)</f>
        <v>1.1608840254750199E-3</v>
      </c>
      <c r="I651" s="166">
        <f>VLOOKUP(FINAL_DATASET!$D651,'R_E_P allocation'!$A$3:$F$983,6,0)</f>
        <v>13450049.702175029</v>
      </c>
      <c r="J651" s="166">
        <f>VLOOKUP(FINAL_DATASET!$D651,'R_E_P allocation'!$A$3:$G$983,7,0)</f>
        <v>11327242.95828497</v>
      </c>
      <c r="K651" s="166">
        <f>VLOOKUP(FINAL_DATASET!$D651,'R_E_P allocation'!$A$3:$T$984,8,0)</f>
        <v>11206131.955463987</v>
      </c>
      <c r="L651" s="166">
        <f>VLOOKUP(FINAL_DATASET!$D651,'R_E_P allocation'!$A$3:$T$984,9,0)</f>
        <v>9352460.7733983435</v>
      </c>
      <c r="M651" s="166">
        <f>VLOOKUP($D651,'R_E_P allocation'!$A$3:$T$984,'R_E_P allocation'!J$984,0)</f>
        <v>9059775.8499142937</v>
      </c>
      <c r="N651" s="166">
        <f>VLOOKUP($D651,'R_E_P allocation'!$A$3:$T$984,'R_E_P allocation'!K$984,0)</f>
        <v>10565252.898869604</v>
      </c>
      <c r="O651" s="166">
        <f>VLOOKUP($D651,'R_E_P allocation'!$A$3:$T$984,'R_E_P allocation'!L$984,0)</f>
        <v>9305362.05007907</v>
      </c>
      <c r="P651" s="166">
        <f>VLOOKUP($D651,'R_E_P allocation'!$A$3:$T$984,'R_E_P allocation'!M$984,0)</f>
        <v>10116132.930075115</v>
      </c>
      <c r="Q651" s="166">
        <f>VLOOKUP($D651,'R_E_P allocation'!$A$3:$T$984,'R_E_P allocation'!N$984,0)</f>
        <v>8238912.3863498354</v>
      </c>
      <c r="R651" s="166">
        <f>VLOOKUP($D651,'R_E_P allocation'!$A$3:$T$984,'R_E_P allocation'!O$984,0)</f>
        <v>7545888.3146519726</v>
      </c>
      <c r="S651" s="166">
        <f>VLOOKUP($D651,'R_E_P allocation'!$A$3:$T$984,'R_E_P allocation'!P$984,0)</f>
        <v>116064.711036778</v>
      </c>
      <c r="T651" s="166">
        <f>VLOOKUP($D651,'R_E_P allocation'!$A$3:$T$984,'R_E_P allocation'!Q$984,0)</f>
        <v>186712.79601568636</v>
      </c>
      <c r="U651" s="166">
        <f>VLOOKUP($D651,'R_E_P allocation'!$A$3:$T$984,'R_E_P allocation'!R$984,0)</f>
        <v>230447.32481215344</v>
      </c>
      <c r="V651" s="166">
        <f>VLOOKUP($D651,'R_E_P allocation'!$A$3:$T$984,'R_E_P allocation'!S$984,0)</f>
        <v>-23549.361659636117</v>
      </c>
      <c r="W651" s="166">
        <f>VLOOKUP($D651,'R_E_P allocation'!$A$3:$T$984,'R_E_P allocation'!T$984,0)</f>
        <v>179984.40697007603</v>
      </c>
      <c r="X651" s="163">
        <v>110786</v>
      </c>
      <c r="Y651" s="162" t="s">
        <v>294</v>
      </c>
      <c r="Z651" s="162" t="s">
        <v>365</v>
      </c>
      <c r="AA651" s="162" t="s">
        <v>366</v>
      </c>
    </row>
    <row r="652" spans="1:27" ht="16.5" thickTop="1" thickBot="1">
      <c r="A652" s="161">
        <v>651</v>
      </c>
      <c r="B652" s="162" t="s">
        <v>7</v>
      </c>
      <c r="C652" s="163">
        <v>11</v>
      </c>
      <c r="D652" s="162" t="s">
        <v>888</v>
      </c>
      <c r="E652" s="162" t="str">
        <f>VLOOKUP(Table12[[#This Row],[BRANCH NAME]],'Branch Address-2'!$B$2:$D$981,2,0)</f>
        <v>BAF, Jessore Sadar, Jessore 7404</v>
      </c>
      <c r="F652" s="162" t="str">
        <f>VLOOKUP(Table12[[#This Row],[BRANCH NAME]],'Branch Address-2'!$B$2:$D$981,3,0)</f>
        <v>23.169560202245773, 89.21186952963532</v>
      </c>
      <c r="G652" s="164">
        <f>VLOOKUP(FINAL_DATASET!$D652,'R_E_P allocation'!$A$3:$D$983,4,0)</f>
        <v>10026.040000000001</v>
      </c>
      <c r="H652" s="165">
        <f>VLOOKUP(FINAL_DATASET!$D652,'R_E_P allocation'!$A$3:$E$983,5,0)</f>
        <v>5.8044201273750996E-4</v>
      </c>
      <c r="I652" s="166">
        <f>VLOOKUP(FINAL_DATASET!$D652,'R_E_P allocation'!$A$3:$F$983,6,0)</f>
        <v>6725024.8510875143</v>
      </c>
      <c r="J652" s="166">
        <f>VLOOKUP(FINAL_DATASET!$D652,'R_E_P allocation'!$A$3:$G$983,7,0)</f>
        <v>5663621.4791424852</v>
      </c>
      <c r="K652" s="166">
        <f>VLOOKUP(FINAL_DATASET!$D652,'R_E_P allocation'!$A$3:$T$984,8,0)</f>
        <v>5603065.9777319934</v>
      </c>
      <c r="L652" s="166">
        <f>VLOOKUP(FINAL_DATASET!$D652,'R_E_P allocation'!$A$3:$T$984,9,0)</f>
        <v>4676230.3866991717</v>
      </c>
      <c r="M652" s="166">
        <f>VLOOKUP($D652,'R_E_P allocation'!$A$3:$T$984,'R_E_P allocation'!J$984,0)</f>
        <v>4529887.9249571469</v>
      </c>
      <c r="N652" s="166">
        <f>VLOOKUP($D652,'R_E_P allocation'!$A$3:$T$984,'R_E_P allocation'!K$984,0)</f>
        <v>5282626.4494348019</v>
      </c>
      <c r="O652" s="166">
        <f>VLOOKUP($D652,'R_E_P allocation'!$A$3:$T$984,'R_E_P allocation'!L$984,0)</f>
        <v>4652681.025039535</v>
      </c>
      <c r="P652" s="166">
        <f>VLOOKUP($D652,'R_E_P allocation'!$A$3:$T$984,'R_E_P allocation'!M$984,0)</f>
        <v>5058066.4650375573</v>
      </c>
      <c r="Q652" s="166">
        <f>VLOOKUP($D652,'R_E_P allocation'!$A$3:$T$984,'R_E_P allocation'!N$984,0)</f>
        <v>4119456.1931749177</v>
      </c>
      <c r="R652" s="166">
        <f>VLOOKUP($D652,'R_E_P allocation'!$A$3:$T$984,'R_E_P allocation'!O$984,0)</f>
        <v>3772944.1573259863</v>
      </c>
      <c r="S652" s="166">
        <f>VLOOKUP($D652,'R_E_P allocation'!$A$3:$T$984,'R_E_P allocation'!P$984,0)</f>
        <v>58032.355518388998</v>
      </c>
      <c r="T652" s="166">
        <f>VLOOKUP($D652,'R_E_P allocation'!$A$3:$T$984,'R_E_P allocation'!Q$984,0)</f>
        <v>93356.398007843178</v>
      </c>
      <c r="U652" s="166">
        <f>VLOOKUP($D652,'R_E_P allocation'!$A$3:$T$984,'R_E_P allocation'!R$984,0)</f>
        <v>115223.66240607672</v>
      </c>
      <c r="V652" s="166">
        <f>VLOOKUP($D652,'R_E_P allocation'!$A$3:$T$984,'R_E_P allocation'!S$984,0)</f>
        <v>-11774.680829818059</v>
      </c>
      <c r="W652" s="166">
        <f>VLOOKUP($D652,'R_E_P allocation'!$A$3:$T$984,'R_E_P allocation'!T$984,0)</f>
        <v>89992.203485038015</v>
      </c>
      <c r="X652" s="163">
        <v>110787</v>
      </c>
      <c r="Y652" s="162" t="s">
        <v>294</v>
      </c>
      <c r="Z652" s="162" t="s">
        <v>365</v>
      </c>
      <c r="AA652" s="162" t="s">
        <v>366</v>
      </c>
    </row>
    <row r="653" spans="1:27" ht="16.5" thickTop="1" thickBot="1">
      <c r="A653" s="161">
        <v>652</v>
      </c>
      <c r="B653" s="162" t="s">
        <v>7</v>
      </c>
      <c r="C653" s="163">
        <v>11</v>
      </c>
      <c r="D653" s="162" t="s">
        <v>889</v>
      </c>
      <c r="E653" s="162" t="str">
        <f>VLOOKUP(Table12[[#This Row],[BRANCH NAME]],'Branch Address-2'!$B$2:$D$981,2,0)</f>
        <v>Jhikargachha, Jessore 7420</v>
      </c>
      <c r="F653" s="162" t="str">
        <f>VLOOKUP(Table12[[#This Row],[BRANCH NAME]],'Branch Address-2'!$B$2:$D$981,3,0)</f>
        <v>23.16986512270469, 89.21186949468112</v>
      </c>
      <c r="G653" s="164">
        <f>VLOOKUP(FINAL_DATASET!$D653,'R_E_P allocation'!$A$3:$D$983,4,0)</f>
        <v>95650.559999999998</v>
      </c>
      <c r="H653" s="165">
        <f>VLOOKUP(FINAL_DATASET!$D653,'R_E_P allocation'!$A$3:$E$983,5,0)</f>
        <v>5.53754060086235E-3</v>
      </c>
      <c r="I653" s="166">
        <f>VLOOKUP(FINAL_DATASET!$D653,'R_E_P allocation'!$A$3:$F$983,6,0)</f>
        <v>64158171.423656531</v>
      </c>
      <c r="J653" s="166">
        <f>VLOOKUP(FINAL_DATASET!$D653,'R_E_P allocation'!$A$3:$G$983,7,0)</f>
        <v>54032156.874300025</v>
      </c>
      <c r="K653" s="166">
        <f>VLOOKUP(FINAL_DATASET!$D653,'R_E_P allocation'!$A$3:$T$984,8,0)</f>
        <v>53454444.475287616</v>
      </c>
      <c r="L653" s="166">
        <f>VLOOKUP(FINAL_DATASET!$D653,'R_E_P allocation'!$A$3:$T$984,9,0)</f>
        <v>44612235.257069819</v>
      </c>
      <c r="M653" s="166">
        <f>VLOOKUP($D653,'R_E_P allocation'!$A$3:$T$984,'R_E_P allocation'!J$984,0)</f>
        <v>43216096.959456481</v>
      </c>
      <c r="N653" s="166">
        <f>VLOOKUP($D653,'R_E_P allocation'!$A$3:$T$984,'R_E_P allocation'!K$984,0)</f>
        <v>50397383.030513585</v>
      </c>
      <c r="O653" s="166">
        <f>VLOOKUP($D653,'R_E_P allocation'!$A$3:$T$984,'R_E_P allocation'!L$984,0)</f>
        <v>44387569.324120544</v>
      </c>
      <c r="P653" s="166">
        <f>VLOOKUP($D653,'R_E_P allocation'!$A$3:$T$984,'R_E_P allocation'!M$984,0)</f>
        <v>48255032.884175882</v>
      </c>
      <c r="Q653" s="166">
        <f>VLOOKUP($D653,'R_E_P allocation'!$A$3:$T$984,'R_E_P allocation'!N$984,0)</f>
        <v>39300490.699483447</v>
      </c>
      <c r="R653" s="166">
        <f>VLOOKUP($D653,'R_E_P allocation'!$A$3:$T$984,'R_E_P allocation'!O$984,0)</f>
        <v>35994691.971801296</v>
      </c>
      <c r="S653" s="166">
        <f>VLOOKUP($D653,'R_E_P allocation'!$A$3:$T$984,'R_E_P allocation'!P$984,0)</f>
        <v>553641.04905356432</v>
      </c>
      <c r="T653" s="166">
        <f>VLOOKUP($D653,'R_E_P allocation'!$A$3:$T$984,'R_E_P allocation'!Q$984,0)</f>
        <v>890639.94847747299</v>
      </c>
      <c r="U653" s="166">
        <f>VLOOKUP($D653,'R_E_P allocation'!$A$3:$T$984,'R_E_P allocation'!R$984,0)</f>
        <v>1099258.3147875117</v>
      </c>
      <c r="V653" s="166">
        <f>VLOOKUP($D653,'R_E_P allocation'!$A$3:$T$984,'R_E_P allocation'!S$984,0)</f>
        <v>-112332.96647463623</v>
      </c>
      <c r="W653" s="166">
        <f>VLOOKUP($D653,'R_E_P allocation'!$A$3:$T$984,'R_E_P allocation'!T$984,0)</f>
        <v>858544.81519900553</v>
      </c>
      <c r="X653" s="163">
        <v>110788</v>
      </c>
      <c r="Y653" s="162" t="s">
        <v>294</v>
      </c>
      <c r="Z653" s="162" t="s">
        <v>365</v>
      </c>
      <c r="AA653" s="162" t="s">
        <v>885</v>
      </c>
    </row>
    <row r="654" spans="1:27" ht="16.5" thickTop="1" thickBot="1">
      <c r="A654" s="161">
        <v>653</v>
      </c>
      <c r="B654" s="162" t="s">
        <v>7</v>
      </c>
      <c r="C654" s="163">
        <v>11</v>
      </c>
      <c r="D654" s="162" t="s">
        <v>890</v>
      </c>
      <c r="E654" s="162" t="str">
        <f>VLOOKUP(Table12[[#This Row],[BRANCH NAME]],'Branch Address-2'!$B$2:$D$981,2,0)</f>
        <v>Jhumjhumpur, Narail Road, Jessore 7400</v>
      </c>
      <c r="F654" s="162" t="str">
        <f>VLOOKUP(Table12[[#This Row],[BRANCH NAME]],'Branch Address-2'!$B$2:$D$981,3,0)</f>
        <v>23.163857284746072, 89.23349879356984</v>
      </c>
      <c r="G654" s="164">
        <f>VLOOKUP(FINAL_DATASET!$D654,'R_E_P allocation'!$A$3:$D$983,4,0)</f>
        <v>20052.080000000002</v>
      </c>
      <c r="H654" s="165">
        <f>VLOOKUP(FINAL_DATASET!$D654,'R_E_P allocation'!$A$3:$E$983,5,0)</f>
        <v>1.1608840254750199E-3</v>
      </c>
      <c r="I654" s="166">
        <f>VLOOKUP(FINAL_DATASET!$D654,'R_E_P allocation'!$A$3:$F$983,6,0)</f>
        <v>13450049.702175029</v>
      </c>
      <c r="J654" s="166">
        <f>VLOOKUP(FINAL_DATASET!$D654,'R_E_P allocation'!$A$3:$G$983,7,0)</f>
        <v>11327242.95828497</v>
      </c>
      <c r="K654" s="166">
        <f>VLOOKUP(FINAL_DATASET!$D654,'R_E_P allocation'!$A$3:$T$984,8,0)</f>
        <v>11206131.955463987</v>
      </c>
      <c r="L654" s="166">
        <f>VLOOKUP(FINAL_DATASET!$D654,'R_E_P allocation'!$A$3:$T$984,9,0)</f>
        <v>9352460.7733983435</v>
      </c>
      <c r="M654" s="166">
        <f>VLOOKUP($D654,'R_E_P allocation'!$A$3:$T$984,'R_E_P allocation'!J$984,0)</f>
        <v>9059775.8499142937</v>
      </c>
      <c r="N654" s="166">
        <f>VLOOKUP($D654,'R_E_P allocation'!$A$3:$T$984,'R_E_P allocation'!K$984,0)</f>
        <v>10565252.898869604</v>
      </c>
      <c r="O654" s="166">
        <f>VLOOKUP($D654,'R_E_P allocation'!$A$3:$T$984,'R_E_P allocation'!L$984,0)</f>
        <v>9305362.05007907</v>
      </c>
      <c r="P654" s="166">
        <f>VLOOKUP($D654,'R_E_P allocation'!$A$3:$T$984,'R_E_P allocation'!M$984,0)</f>
        <v>10116132.930075115</v>
      </c>
      <c r="Q654" s="166">
        <f>VLOOKUP($D654,'R_E_P allocation'!$A$3:$T$984,'R_E_P allocation'!N$984,0)</f>
        <v>8238912.3863498354</v>
      </c>
      <c r="R654" s="166">
        <f>VLOOKUP($D654,'R_E_P allocation'!$A$3:$T$984,'R_E_P allocation'!O$984,0)</f>
        <v>7545888.3146519726</v>
      </c>
      <c r="S654" s="166">
        <f>VLOOKUP($D654,'R_E_P allocation'!$A$3:$T$984,'R_E_P allocation'!P$984,0)</f>
        <v>116064.711036778</v>
      </c>
      <c r="T654" s="166">
        <f>VLOOKUP($D654,'R_E_P allocation'!$A$3:$T$984,'R_E_P allocation'!Q$984,0)</f>
        <v>186712.79601568636</v>
      </c>
      <c r="U654" s="166">
        <f>VLOOKUP($D654,'R_E_P allocation'!$A$3:$T$984,'R_E_P allocation'!R$984,0)</f>
        <v>230447.32481215344</v>
      </c>
      <c r="V654" s="166">
        <f>VLOOKUP($D654,'R_E_P allocation'!$A$3:$T$984,'R_E_P allocation'!S$984,0)</f>
        <v>-23549.361659636117</v>
      </c>
      <c r="W654" s="166">
        <f>VLOOKUP($D654,'R_E_P allocation'!$A$3:$T$984,'R_E_P allocation'!T$984,0)</f>
        <v>179984.40697007603</v>
      </c>
      <c r="X654" s="163">
        <v>110789</v>
      </c>
      <c r="Y654" s="162" t="s">
        <v>294</v>
      </c>
      <c r="Z654" s="162" t="s">
        <v>365</v>
      </c>
      <c r="AA654" s="162" t="s">
        <v>366</v>
      </c>
    </row>
    <row r="655" spans="1:27" ht="16.5" thickTop="1" thickBot="1">
      <c r="A655" s="161">
        <v>654</v>
      </c>
      <c r="B655" s="162" t="s">
        <v>7</v>
      </c>
      <c r="C655" s="163">
        <v>11</v>
      </c>
      <c r="D655" s="162" t="s">
        <v>891</v>
      </c>
      <c r="E655" s="162" t="str">
        <f>VLOOKUP(Table12[[#This Row],[BRANCH NAME]],'Branch Address-2'!$B$2:$D$981,2,0)</f>
        <v>Shahid Road, Jessore 7400</v>
      </c>
      <c r="F655" s="162" t="str">
        <f>VLOOKUP(Table12[[#This Row],[BRANCH NAME]],'Branch Address-2'!$B$2:$D$981,3,0)</f>
        <v>23.166045360752513, 89.21032443740152</v>
      </c>
      <c r="G655" s="164">
        <f>VLOOKUP(FINAL_DATASET!$D655,'R_E_P allocation'!$A$3:$D$983,4,0)</f>
        <v>27571.61</v>
      </c>
      <c r="H655" s="165">
        <f>VLOOKUP(FINAL_DATASET!$D655,'R_E_P allocation'!$A$3:$E$983,5,0)</f>
        <v>1.5962155350281524E-3</v>
      </c>
      <c r="I655" s="166">
        <f>VLOOKUP(FINAL_DATASET!$D655,'R_E_P allocation'!$A$3:$F$983,6,0)</f>
        <v>18493818.340490665</v>
      </c>
      <c r="J655" s="166">
        <f>VLOOKUP(FINAL_DATASET!$D655,'R_E_P allocation'!$A$3:$G$983,7,0)</f>
        <v>15574959.067641836</v>
      </c>
      <c r="K655" s="166">
        <f>VLOOKUP(FINAL_DATASET!$D655,'R_E_P allocation'!$A$3:$T$984,8,0)</f>
        <v>15408431.438762981</v>
      </c>
      <c r="L655" s="166">
        <f>VLOOKUP(FINAL_DATASET!$D655,'R_E_P allocation'!$A$3:$T$984,9,0)</f>
        <v>12859633.563422723</v>
      </c>
      <c r="M655" s="166">
        <f>VLOOKUP($D655,'R_E_P allocation'!$A$3:$T$984,'R_E_P allocation'!J$984,0)</f>
        <v>12457191.793632155</v>
      </c>
      <c r="N655" s="166">
        <f>VLOOKUP($D655,'R_E_P allocation'!$A$3:$T$984,'R_E_P allocation'!K$984,0)</f>
        <v>14527222.735945705</v>
      </c>
      <c r="O655" s="166">
        <f>VLOOKUP($D655,'R_E_P allocation'!$A$3:$T$984,'R_E_P allocation'!L$984,0)</f>
        <v>12794872.818858722</v>
      </c>
      <c r="P655" s="166">
        <f>VLOOKUP($D655,'R_E_P allocation'!$A$3:$T$984,'R_E_P allocation'!M$984,0)</f>
        <v>13909682.778853282</v>
      </c>
      <c r="Q655" s="166">
        <f>VLOOKUP($D655,'R_E_P allocation'!$A$3:$T$984,'R_E_P allocation'!N$984,0)</f>
        <v>11328504.531231025</v>
      </c>
      <c r="R655" s="166">
        <f>VLOOKUP($D655,'R_E_P allocation'!$A$3:$T$984,'R_E_P allocation'!O$984,0)</f>
        <v>10375596.432646463</v>
      </c>
      <c r="S655" s="166">
        <f>VLOOKUP($D655,'R_E_P allocation'!$A$3:$T$984,'R_E_P allocation'!P$984,0)</f>
        <v>159588.97767556974</v>
      </c>
      <c r="T655" s="166">
        <f>VLOOKUP($D655,'R_E_P allocation'!$A$3:$T$984,'R_E_P allocation'!Q$984,0)</f>
        <v>256730.09452156877</v>
      </c>
      <c r="U655" s="166">
        <f>VLOOKUP($D655,'R_E_P allocation'!$A$3:$T$984,'R_E_P allocation'!R$984,0)</f>
        <v>316865.07161671098</v>
      </c>
      <c r="V655" s="166">
        <f>VLOOKUP($D655,'R_E_P allocation'!$A$3:$T$984,'R_E_P allocation'!S$984,0)</f>
        <v>-32380.372281999662</v>
      </c>
      <c r="W655" s="166">
        <f>VLOOKUP($D655,'R_E_P allocation'!$A$3:$T$984,'R_E_P allocation'!T$984,0)</f>
        <v>247478.55958385457</v>
      </c>
      <c r="X655" s="163">
        <v>110790</v>
      </c>
      <c r="Y655" s="162" t="s">
        <v>294</v>
      </c>
      <c r="Z655" s="162" t="s">
        <v>365</v>
      </c>
      <c r="AA655" s="162" t="s">
        <v>366</v>
      </c>
    </row>
    <row r="656" spans="1:27" ht="16.5" thickTop="1" thickBot="1">
      <c r="A656" s="161">
        <v>655</v>
      </c>
      <c r="B656" s="162" t="s">
        <v>7</v>
      </c>
      <c r="C656" s="163">
        <v>11</v>
      </c>
      <c r="D656" s="162" t="s">
        <v>892</v>
      </c>
      <c r="E656" s="162" t="str">
        <f>VLOOKUP(Table12[[#This Row],[BRANCH NAME]],'Branch Address-2'!$B$2:$D$981,2,0)</f>
        <v>Pulerhat, Chanchra, Jessore 7402</v>
      </c>
      <c r="F656" s="162" t="str">
        <f>VLOOKUP(Table12[[#This Row],[BRANCH NAME]],'Branch Address-2'!$B$2:$D$981,3,0)</f>
        <v>23.164703438473193, 89.21055410821111</v>
      </c>
      <c r="G656" s="164">
        <f>VLOOKUP(FINAL_DATASET!$D656,'R_E_P allocation'!$A$3:$D$983,4,0)</f>
        <v>22558.59</v>
      </c>
      <c r="H656" s="165">
        <f>VLOOKUP(FINAL_DATASET!$D656,'R_E_P allocation'!$A$3:$E$983,5,0)</f>
        <v>1.3059945286593973E-3</v>
      </c>
      <c r="I656" s="166">
        <f>VLOOKUP(FINAL_DATASET!$D656,'R_E_P allocation'!$A$3:$F$983,6,0)</f>
        <v>15131305.914946906</v>
      </c>
      <c r="J656" s="166">
        <f>VLOOKUP(FINAL_DATASET!$D656,'R_E_P allocation'!$A$3:$G$983,7,0)</f>
        <v>12743148.32807059</v>
      </c>
      <c r="K656" s="166">
        <f>VLOOKUP(FINAL_DATASET!$D656,'R_E_P allocation'!$A$3:$T$984,8,0)</f>
        <v>12606898.449896984</v>
      </c>
      <c r="L656" s="166">
        <f>VLOOKUP(FINAL_DATASET!$D656,'R_E_P allocation'!$A$3:$T$984,9,0)</f>
        <v>10521518.370073136</v>
      </c>
      <c r="M656" s="166">
        <f>VLOOKUP($D656,'R_E_P allocation'!$A$3:$T$984,'R_E_P allocation'!J$984,0)</f>
        <v>10192247.831153581</v>
      </c>
      <c r="N656" s="166">
        <f>VLOOKUP($D656,'R_E_P allocation'!$A$3:$T$984,'R_E_P allocation'!K$984,0)</f>
        <v>11885909.511228304</v>
      </c>
      <c r="O656" s="166">
        <f>VLOOKUP($D656,'R_E_P allocation'!$A$3:$T$984,'R_E_P allocation'!L$984,0)</f>
        <v>10468532.306338953</v>
      </c>
      <c r="P656" s="166">
        <f>VLOOKUP($D656,'R_E_P allocation'!$A$3:$T$984,'R_E_P allocation'!M$984,0)</f>
        <v>11380649.546334503</v>
      </c>
      <c r="Q656" s="166">
        <f>VLOOKUP($D656,'R_E_P allocation'!$A$3:$T$984,'R_E_P allocation'!N$984,0)</f>
        <v>9268776.4346435647</v>
      </c>
      <c r="R656" s="166">
        <f>VLOOKUP($D656,'R_E_P allocation'!$A$3:$T$984,'R_E_P allocation'!O$984,0)</f>
        <v>8489124.3539834693</v>
      </c>
      <c r="S656" s="166">
        <f>VLOOKUP($D656,'R_E_P allocation'!$A$3:$T$984,'R_E_P allocation'!P$984,0)</f>
        <v>130572.79991637524</v>
      </c>
      <c r="T656" s="166">
        <f>VLOOKUP($D656,'R_E_P allocation'!$A$3:$T$984,'R_E_P allocation'!Q$984,0)</f>
        <v>210051.89551764715</v>
      </c>
      <c r="U656" s="166">
        <f>VLOOKUP($D656,'R_E_P allocation'!$A$3:$T$984,'R_E_P allocation'!R$984,0)</f>
        <v>259253.24041367258</v>
      </c>
      <c r="V656" s="166">
        <f>VLOOKUP($D656,'R_E_P allocation'!$A$3:$T$984,'R_E_P allocation'!S$984,0)</f>
        <v>-26493.031867090627</v>
      </c>
      <c r="W656" s="166">
        <f>VLOOKUP($D656,'R_E_P allocation'!$A$3:$T$984,'R_E_P allocation'!T$984,0)</f>
        <v>202482.45784133553</v>
      </c>
      <c r="X656" s="163">
        <v>110792</v>
      </c>
      <c r="Y656" s="162" t="s">
        <v>294</v>
      </c>
      <c r="Z656" s="162" t="s">
        <v>365</v>
      </c>
      <c r="AA656" s="162" t="s">
        <v>366</v>
      </c>
    </row>
    <row r="657" spans="1:27" ht="16.5" thickTop="1" thickBot="1">
      <c r="A657" s="161">
        <v>656</v>
      </c>
      <c r="B657" s="162" t="s">
        <v>7</v>
      </c>
      <c r="C657" s="163">
        <v>11</v>
      </c>
      <c r="D657" s="162" t="s">
        <v>893</v>
      </c>
      <c r="E657" s="162" t="str">
        <f>VLOOKUP(Table12[[#This Row],[BRANCH NAME]],'Branch Address-2'!$B$2:$D$981,2,0)</f>
        <v>Rail Road, Jessore Sadar, Jessore 7400</v>
      </c>
      <c r="F657" s="162" t="str">
        <f>VLOOKUP(Table12[[#This Row],[BRANCH NAME]],'Branch Address-2'!$B$2:$D$981,3,0)</f>
        <v>23.13975329348525, 89.25005432355604</v>
      </c>
      <c r="G657" s="164">
        <f>VLOOKUP(FINAL_DATASET!$D657,'R_E_P allocation'!$A$3:$D$983,4,0)</f>
        <v>42610.67</v>
      </c>
      <c r="H657" s="165">
        <f>VLOOKUP(FINAL_DATASET!$D657,'R_E_P allocation'!$A$3:$E$983,5,0)</f>
        <v>2.4668785541344172E-3</v>
      </c>
      <c r="I657" s="166">
        <f>VLOOKUP(FINAL_DATASET!$D657,'R_E_P allocation'!$A$3:$F$983,6,0)</f>
        <v>28581355.617121935</v>
      </c>
      <c r="J657" s="166">
        <f>VLOOKUP(FINAL_DATASET!$D657,'R_E_P allocation'!$A$3:$G$983,7,0)</f>
        <v>24070391.286355563</v>
      </c>
      <c r="K657" s="166">
        <f>VLOOKUP(FINAL_DATASET!$D657,'R_E_P allocation'!$A$3:$T$984,8,0)</f>
        <v>23813030.405360971</v>
      </c>
      <c r="L657" s="166">
        <f>VLOOKUP(FINAL_DATASET!$D657,'R_E_P allocation'!$A$3:$T$984,9,0)</f>
        <v>19873979.143471479</v>
      </c>
      <c r="M657" s="166">
        <f>VLOOKUP($D657,'R_E_P allocation'!$A$3:$T$984,'R_E_P allocation'!J$984,0)</f>
        <v>19252023.681067873</v>
      </c>
      <c r="N657" s="166">
        <f>VLOOKUP($D657,'R_E_P allocation'!$A$3:$T$984,'R_E_P allocation'!K$984,0)</f>
        <v>22451162.410097908</v>
      </c>
      <c r="O657" s="166">
        <f>VLOOKUP($D657,'R_E_P allocation'!$A$3:$T$984,'R_E_P allocation'!L$984,0)</f>
        <v>19773894.356418025</v>
      </c>
      <c r="P657" s="166">
        <f>VLOOKUP($D657,'R_E_P allocation'!$A$3:$T$984,'R_E_P allocation'!M$984,0)</f>
        <v>21496782.476409618</v>
      </c>
      <c r="Q657" s="166">
        <f>VLOOKUP($D657,'R_E_P allocation'!$A$3:$T$984,'R_E_P allocation'!N$984,0)</f>
        <v>17507688.820993401</v>
      </c>
      <c r="R657" s="166">
        <f>VLOOKUP($D657,'R_E_P allocation'!$A$3:$T$984,'R_E_P allocation'!O$984,0)</f>
        <v>16035012.668635441</v>
      </c>
      <c r="S657" s="166">
        <f>VLOOKUP($D657,'R_E_P allocation'!$A$3:$T$984,'R_E_P allocation'!P$984,0)</f>
        <v>246637.51095315322</v>
      </c>
      <c r="T657" s="166">
        <f>VLOOKUP($D657,'R_E_P allocation'!$A$3:$T$984,'R_E_P allocation'!Q$984,0)</f>
        <v>396764.69153333351</v>
      </c>
      <c r="U657" s="166">
        <f>VLOOKUP($D657,'R_E_P allocation'!$A$3:$T$984,'R_E_P allocation'!R$984,0)</f>
        <v>489700.56522582599</v>
      </c>
      <c r="V657" s="166">
        <f>VLOOKUP($D657,'R_E_P allocation'!$A$3:$T$984,'R_E_P allocation'!S$984,0)</f>
        <v>-50042.393526726744</v>
      </c>
      <c r="W657" s="166">
        <f>VLOOKUP($D657,'R_E_P allocation'!$A$3:$T$984,'R_E_P allocation'!T$984,0)</f>
        <v>382466.86481141159</v>
      </c>
      <c r="X657" s="163">
        <v>110793</v>
      </c>
      <c r="Y657" s="162" t="s">
        <v>294</v>
      </c>
      <c r="Z657" s="162" t="s">
        <v>365</v>
      </c>
      <c r="AA657" s="162" t="s">
        <v>366</v>
      </c>
    </row>
    <row r="658" spans="1:27" ht="16.5" thickTop="1" thickBot="1">
      <c r="A658" s="161">
        <v>657</v>
      </c>
      <c r="B658" s="162" t="s">
        <v>7</v>
      </c>
      <c r="C658" s="163">
        <v>11</v>
      </c>
      <c r="D658" s="162" t="s">
        <v>894</v>
      </c>
      <c r="E658" s="162" t="str">
        <f>VLOOKUP(Table12[[#This Row],[BRANCH NAME]],'Branch Address-2'!$B$2:$D$981,2,0)</f>
        <v>Rajarhat, Ramnagar, Jessore 7400</v>
      </c>
      <c r="F658" s="162" t="str">
        <f>VLOOKUP(Table12[[#This Row],[BRANCH NAME]],'Branch Address-2'!$B$2:$D$981,3,0)</f>
        <v>23.139504193239784, 89.25023834021655</v>
      </c>
      <c r="G658" s="164">
        <f>VLOOKUP(FINAL_DATASET!$D658,'R_E_P allocation'!$A$3:$D$983,4,0)</f>
        <v>32584.63</v>
      </c>
      <c r="H658" s="165">
        <f>VLOOKUP(FINAL_DATASET!$D658,'R_E_P allocation'!$A$3:$E$983,5,0)</f>
        <v>1.8864365413969074E-3</v>
      </c>
      <c r="I658" s="166">
        <f>VLOOKUP(FINAL_DATASET!$D658,'R_E_P allocation'!$A$3:$F$983,6,0)</f>
        <v>21856330.766034421</v>
      </c>
      <c r="J658" s="166">
        <f>VLOOKUP(FINAL_DATASET!$D658,'R_E_P allocation'!$A$3:$G$983,7,0)</f>
        <v>18406769.807213079</v>
      </c>
      <c r="K658" s="166">
        <f>VLOOKUP(FINAL_DATASET!$D658,'R_E_P allocation'!$A$3:$T$984,8,0)</f>
        <v>18209964.427628979</v>
      </c>
      <c r="L658" s="166">
        <f>VLOOKUP(FINAL_DATASET!$D658,'R_E_P allocation'!$A$3:$T$984,9,0)</f>
        <v>15197748.756772308</v>
      </c>
      <c r="M658" s="166">
        <f>VLOOKUP($D658,'R_E_P allocation'!$A$3:$T$984,'R_E_P allocation'!J$984,0)</f>
        <v>14722135.756110728</v>
      </c>
      <c r="N658" s="166">
        <f>VLOOKUP($D658,'R_E_P allocation'!$A$3:$T$984,'R_E_P allocation'!K$984,0)</f>
        <v>17168535.960663106</v>
      </c>
      <c r="O658" s="166">
        <f>VLOOKUP($D658,'R_E_P allocation'!$A$3:$T$984,'R_E_P allocation'!L$984,0)</f>
        <v>15121213.33137849</v>
      </c>
      <c r="P658" s="166">
        <f>VLOOKUP($D658,'R_E_P allocation'!$A$3:$T$984,'R_E_P allocation'!M$984,0)</f>
        <v>16438716.011372061</v>
      </c>
      <c r="Q658" s="166">
        <f>VLOOKUP($D658,'R_E_P allocation'!$A$3:$T$984,'R_E_P allocation'!N$984,0)</f>
        <v>13388232.627818484</v>
      </c>
      <c r="R658" s="166">
        <f>VLOOKUP($D658,'R_E_P allocation'!$A$3:$T$984,'R_E_P allocation'!O$984,0)</f>
        <v>12262068.511309456</v>
      </c>
      <c r="S658" s="166">
        <f>VLOOKUP($D658,'R_E_P allocation'!$A$3:$T$984,'R_E_P allocation'!P$984,0)</f>
        <v>188605.15543476425</v>
      </c>
      <c r="T658" s="166">
        <f>VLOOKUP($D658,'R_E_P allocation'!$A$3:$T$984,'R_E_P allocation'!Q$984,0)</f>
        <v>303408.29352549033</v>
      </c>
      <c r="U658" s="166">
        <f>VLOOKUP($D658,'R_E_P allocation'!$A$3:$T$984,'R_E_P allocation'!R$984,0)</f>
        <v>374476.90281974932</v>
      </c>
      <c r="V658" s="166">
        <f>VLOOKUP($D658,'R_E_P allocation'!$A$3:$T$984,'R_E_P allocation'!S$984,0)</f>
        <v>-38267.712696908689</v>
      </c>
      <c r="W658" s="166">
        <f>VLOOKUP($D658,'R_E_P allocation'!$A$3:$T$984,'R_E_P allocation'!T$984,0)</f>
        <v>292474.66132637358</v>
      </c>
      <c r="X658" s="163">
        <v>110794</v>
      </c>
      <c r="Y658" s="162" t="s">
        <v>294</v>
      </c>
      <c r="Z658" s="162" t="s">
        <v>365</v>
      </c>
      <c r="AA658" s="162" t="s">
        <v>366</v>
      </c>
    </row>
    <row r="659" spans="1:27" ht="16.5" thickTop="1" thickBot="1">
      <c r="A659" s="161">
        <v>658</v>
      </c>
      <c r="B659" s="162" t="s">
        <v>7</v>
      </c>
      <c r="C659" s="163">
        <v>11</v>
      </c>
      <c r="D659" s="162" t="s">
        <v>895</v>
      </c>
      <c r="E659" s="162" t="str">
        <f>VLOOKUP(Table12[[#This Row],[BRANCH NAME]],'Branch Address-2'!$B$2:$D$981,2,0)</f>
        <v>Ganga Nandanpur, Jhikargachha, Jessore 7420</v>
      </c>
      <c r="F659" s="162" t="str">
        <f>VLOOKUP(Table12[[#This Row],[BRANCH NAME]],'Branch Address-2'!$B$2:$D$981,3,0)</f>
        <v>23.053651288369213, 88.90030054578686</v>
      </c>
      <c r="G659" s="164">
        <f>VLOOKUP(FINAL_DATASET!$D659,'R_E_P allocation'!$A$3:$D$983,4,0)</f>
        <v>104617.8</v>
      </c>
      <c r="H659" s="165">
        <f>VLOOKUP(FINAL_DATASET!$D659,'R_E_P allocation'!$A$3:$E$983,5,0)</f>
        <v>6.056685032193196E-3</v>
      </c>
      <c r="I659" s="166">
        <f>VLOOKUP(FINAL_DATASET!$D659,'R_E_P allocation'!$A$3:$F$983,6,0)</f>
        <v>70172999.994624332</v>
      </c>
      <c r="J659" s="166">
        <f>VLOOKUP(FINAL_DATASET!$D659,'R_E_P allocation'!$A$3:$G$983,7,0)</f>
        <v>59097671.581265658</v>
      </c>
      <c r="K659" s="166">
        <f>VLOOKUP(FINAL_DATASET!$D659,'R_E_P allocation'!$A$3:$T$984,8,0)</f>
        <v>58465798.644845836</v>
      </c>
      <c r="L659" s="166">
        <f>VLOOKUP(FINAL_DATASET!$D659,'R_E_P allocation'!$A$3:$T$984,9,0)</f>
        <v>48794632.312420122</v>
      </c>
      <c r="M659" s="166">
        <f>VLOOKUP($D659,'R_E_P allocation'!$A$3:$T$984,'R_E_P allocation'!J$984,0)</f>
        <v>47267606.04940553</v>
      </c>
      <c r="N659" s="166">
        <f>VLOOKUP($D659,'R_E_P allocation'!$A$3:$T$984,'R_E_P allocation'!K$984,0)</f>
        <v>55122137.689624242</v>
      </c>
      <c r="O659" s="166">
        <f>VLOOKUP($D659,'R_E_P allocation'!$A$3:$T$984,'R_E_P allocation'!L$984,0)</f>
        <v>48548903.94825685</v>
      </c>
      <c r="P659" s="166">
        <f>VLOOKUP($D659,'R_E_P allocation'!$A$3:$T$984,'R_E_P allocation'!M$984,0)</f>
        <v>52778942.217067376</v>
      </c>
      <c r="Q659" s="166">
        <f>VLOOKUP($D659,'R_E_P allocation'!$A$3:$T$984,'R_E_P allocation'!N$984,0)</f>
        <v>42984911.70256003</v>
      </c>
      <c r="R659" s="166">
        <f>VLOOKUP($D659,'R_E_P allocation'!$A$3:$T$984,'R_E_P allocation'!O$984,0)</f>
        <v>39369194.344157673</v>
      </c>
      <c r="S659" s="166">
        <f>VLOOKUP($D659,'R_E_P allocation'!$A$3:$T$984,'R_E_P allocation'!P$984,0)</f>
        <v>605544.89740233601</v>
      </c>
      <c r="T659" s="166">
        <f>VLOOKUP($D659,'R_E_P allocation'!$A$3:$T$984,'R_E_P allocation'!Q$984,0)</f>
        <v>974137.44364723621</v>
      </c>
      <c r="U659" s="166">
        <f>VLOOKUP($D659,'R_E_P allocation'!$A$3:$T$984,'R_E_P allocation'!R$984,0)</f>
        <v>1202313.7817988412</v>
      </c>
      <c r="V659" s="166">
        <f>VLOOKUP($D659,'R_E_P allocation'!$A$3:$T$984,'R_E_P allocation'!S$984,0)</f>
        <v>-122864.18208163339</v>
      </c>
      <c r="W659" s="166">
        <f>VLOOKUP($D659,'R_E_P allocation'!$A$3:$T$984,'R_E_P allocation'!T$984,0)</f>
        <v>939033.39162391238</v>
      </c>
      <c r="X659" s="163">
        <v>110795</v>
      </c>
      <c r="Y659" s="162" t="s">
        <v>294</v>
      </c>
      <c r="Z659" s="162" t="s">
        <v>365</v>
      </c>
      <c r="AA659" s="162" t="s">
        <v>885</v>
      </c>
    </row>
    <row r="660" spans="1:27" ht="16.5" thickTop="1" thickBot="1">
      <c r="A660" s="161">
        <v>659</v>
      </c>
      <c r="B660" s="162" t="s">
        <v>7</v>
      </c>
      <c r="C660" s="163">
        <v>11</v>
      </c>
      <c r="D660" s="162" t="s">
        <v>896</v>
      </c>
      <c r="E660" s="162" t="str">
        <f>VLOOKUP(Table12[[#This Row],[BRANCH NAME]],'Branch Address-2'!$B$2:$D$981,2,0)</f>
        <v>Benapole Bazar, Benapole Port, Jessore 7431</v>
      </c>
      <c r="F660" s="162" t="str">
        <f>VLOOKUP(Table12[[#This Row],[BRANCH NAME]],'Branch Address-2'!$B$2:$D$981,3,0)</f>
        <v>23.045768366843447, 88.90332259856481</v>
      </c>
      <c r="G660" s="164">
        <f>VLOOKUP(FINAL_DATASET!$D660,'R_E_P allocation'!$A$3:$D$983,4,0)</f>
        <v>36524</v>
      </c>
      <c r="H660" s="165">
        <f>VLOOKUP(FINAL_DATASET!$D660,'R_E_P allocation'!$A$3:$E$983,5,0)</f>
        <v>2.1145002486749318E-3</v>
      </c>
      <c r="I660" s="166">
        <f>VLOOKUP(FINAL_DATASET!$D660,'R_E_P allocation'!$A$3:$F$983,6,0)</f>
        <v>24498686.187280361</v>
      </c>
      <c r="J660" s="166">
        <f>VLOOKUP(FINAL_DATASET!$D660,'R_E_P allocation'!$A$3:$G$983,7,0)</f>
        <v>20632085.140713595</v>
      </c>
      <c r="K660" s="166">
        <f>VLOOKUP(FINAL_DATASET!$D660,'R_E_P allocation'!$A$3:$T$984,8,0)</f>
        <v>20411486.665790614</v>
      </c>
      <c r="L660" s="166">
        <f>VLOOKUP(FINAL_DATASET!$D660,'R_E_P allocation'!$A$3:$T$984,9,0)</f>
        <v>17035104.45238604</v>
      </c>
      <c r="M660" s="166">
        <f>VLOOKUP($D660,'R_E_P allocation'!$A$3:$T$984,'R_E_P allocation'!J$984,0)</f>
        <v>16501991.471322162</v>
      </c>
      <c r="N660" s="166">
        <f>VLOOKUP($D660,'R_E_P allocation'!$A$3:$T$984,'R_E_P allocation'!K$984,0)</f>
        <v>19244153.069323152</v>
      </c>
      <c r="O660" s="166">
        <f>VLOOKUP($D660,'R_E_P allocation'!$A$3:$T$984,'R_E_P allocation'!L$984,0)</f>
        <v>16949316.156582657</v>
      </c>
      <c r="P660" s="166">
        <f>VLOOKUP($D660,'R_E_P allocation'!$A$3:$T$984,'R_E_P allocation'!M$984,0)</f>
        <v>18426100.39148375</v>
      </c>
      <c r="Q660" s="166">
        <f>VLOOKUP($D660,'R_E_P allocation'!$A$3:$T$984,'R_E_P allocation'!N$984,0)</f>
        <v>15006824.030177487</v>
      </c>
      <c r="R660" s="166">
        <f>VLOOKUP($D660,'R_E_P allocation'!$A$3:$T$984,'R_E_P allocation'!O$984,0)</f>
        <v>13744510.534784853</v>
      </c>
      <c r="S660" s="166">
        <f>VLOOKUP($D660,'R_E_P allocation'!$A$3:$T$984,'R_E_P allocation'!P$984,0)</f>
        <v>211406.87180119366</v>
      </c>
      <c r="T660" s="166">
        <f>VLOOKUP($D660,'R_E_P allocation'!$A$3:$T$984,'R_E_P allocation'!Q$984,0)</f>
        <v>340089.31550626812</v>
      </c>
      <c r="U660" s="166">
        <f>VLOOKUP($D660,'R_E_P allocation'!$A$3:$T$984,'R_E_P allocation'!R$984,0)</f>
        <v>419749.8758951237</v>
      </c>
      <c r="V660" s="166">
        <f>VLOOKUP($D660,'R_E_P allocation'!$A$3:$T$984,'R_E_P allocation'!S$984,0)</f>
        <v>-42894.147901691467</v>
      </c>
      <c r="W660" s="166">
        <f>VLOOKUP($D660,'R_E_P allocation'!$A$3:$T$984,'R_E_P allocation'!T$984,0)</f>
        <v>327833.8446772134</v>
      </c>
      <c r="X660" s="163">
        <v>110796</v>
      </c>
      <c r="Y660" s="162" t="s">
        <v>294</v>
      </c>
      <c r="Z660" s="162" t="s">
        <v>365</v>
      </c>
      <c r="AA660" s="162" t="s">
        <v>897</v>
      </c>
    </row>
    <row r="661" spans="1:27" ht="16.5" thickTop="1" thickBot="1">
      <c r="A661" s="161">
        <v>660</v>
      </c>
      <c r="B661" s="162" t="s">
        <v>7</v>
      </c>
      <c r="C661" s="163">
        <v>11</v>
      </c>
      <c r="D661" s="162" t="s">
        <v>898</v>
      </c>
      <c r="E661" s="162" t="str">
        <f>VLOOKUP(Table12[[#This Row],[BRANCH NAME]],'Branch Address-2'!$B$2:$D$981,2,0)</f>
        <v>Bhangura Bazar, Bagherpara, Narail 7470</v>
      </c>
      <c r="F661" s="162" t="str">
        <f>VLOOKUP(Table12[[#This Row],[BRANCH NAME]],'Branch Address-2'!$B$2:$D$981,3,0)</f>
        <v>23.225855049359335, 89.22839482765323</v>
      </c>
      <c r="G661" s="164">
        <f>VLOOKUP(FINAL_DATASET!$D661,'R_E_P allocation'!$A$3:$D$983,4,0)</f>
        <v>119293.35</v>
      </c>
      <c r="H661" s="165">
        <f>VLOOKUP(FINAL_DATASET!$D661,'R_E_P allocation'!$A$3:$E$983,5,0)</f>
        <v>6.9063032044755692E-3</v>
      </c>
      <c r="I661" s="166">
        <f>VLOOKUP(FINAL_DATASET!$D661,'R_E_P allocation'!$A$3:$F$983,6,0)</f>
        <v>80016710.81698066</v>
      </c>
      <c r="J661" s="166">
        <f>VLOOKUP(FINAL_DATASET!$D661,'R_E_P allocation'!$A$3:$G$983,7,0)</f>
        <v>67387760.210298613</v>
      </c>
      <c r="K661" s="166">
        <f>VLOOKUP(FINAL_DATASET!$D661,'R_E_P allocation'!$A$3:$T$984,8,0)</f>
        <v>66667249.557619452</v>
      </c>
      <c r="L661" s="166">
        <f>VLOOKUP(FINAL_DATASET!$D661,'R_E_P allocation'!$A$3:$T$984,9,0)</f>
        <v>55639433.734668888</v>
      </c>
      <c r="M661" s="166">
        <f>VLOOKUP($D661,'R_E_P allocation'!$A$3:$T$984,'R_E_P allocation'!J$984,0)</f>
        <v>53898199.657360904</v>
      </c>
      <c r="N661" s="166">
        <f>VLOOKUP($D661,'R_E_P allocation'!$A$3:$T$984,'R_E_P allocation'!K$984,0)</f>
        <v>62854547.353858866</v>
      </c>
      <c r="O661" s="166">
        <f>VLOOKUP($D661,'R_E_P allocation'!$A$3:$T$984,'R_E_P allocation'!L$984,0)</f>
        <v>55359235.147515878</v>
      </c>
      <c r="P661" s="166">
        <f>VLOOKUP($D661,'R_E_P allocation'!$A$3:$T$984,'R_E_P allocation'!M$984,0)</f>
        <v>60182653.683506958</v>
      </c>
      <c r="Q661" s="166">
        <f>VLOOKUP($D661,'R_E_P allocation'!$A$3:$T$984,'R_E_P allocation'!N$984,0)</f>
        <v>49014738.566979893</v>
      </c>
      <c r="R661" s="166">
        <f>VLOOKUP($D661,'R_E_P allocation'!$A$3:$T$984,'R_E_P allocation'!O$984,0)</f>
        <v>44891816.498871334</v>
      </c>
      <c r="S661" s="166">
        <f>VLOOKUP($D661,'R_E_P allocation'!$A$3:$T$984,'R_E_P allocation'!P$984,0)</f>
        <v>690489.37548420019</v>
      </c>
      <c r="T661" s="166">
        <f>VLOOKUP($D661,'R_E_P allocation'!$A$3:$T$984,'R_E_P allocation'!Q$984,0)</f>
        <v>1110787.2562137134</v>
      </c>
      <c r="U661" s="166">
        <f>VLOOKUP($D661,'R_E_P allocation'!$A$3:$T$984,'R_E_P allocation'!R$984,0)</f>
        <v>1370971.6585700787</v>
      </c>
      <c r="V661" s="166">
        <f>VLOOKUP($D661,'R_E_P allocation'!$A$3:$T$984,'R_E_P allocation'!S$984,0)</f>
        <v>-140099.29357650439</v>
      </c>
      <c r="W661" s="166">
        <f>VLOOKUP($D661,'R_E_P allocation'!$A$3:$T$984,'R_E_P allocation'!T$984,0)</f>
        <v>1070758.8866204266</v>
      </c>
      <c r="X661" s="163">
        <v>110797</v>
      </c>
      <c r="Y661" s="162" t="s">
        <v>294</v>
      </c>
      <c r="Z661" s="162" t="s">
        <v>365</v>
      </c>
      <c r="AA661" s="162" t="s">
        <v>880</v>
      </c>
    </row>
    <row r="662" spans="1:27" ht="16.5" thickTop="1" thickBot="1">
      <c r="A662" s="161">
        <v>661</v>
      </c>
      <c r="B662" s="162" t="s">
        <v>7</v>
      </c>
      <c r="C662" s="163">
        <v>11</v>
      </c>
      <c r="D662" s="162" t="s">
        <v>899</v>
      </c>
      <c r="E662" s="162" t="str">
        <f>VLOOKUP(Table12[[#This Row],[BRANCH NAME]],'Branch Address-2'!$B$2:$D$981,2,0)</f>
        <v>Jail Road, Upashahar, Jessore 7401</v>
      </c>
      <c r="F662" s="162" t="str">
        <f>VLOOKUP(Table12[[#This Row],[BRANCH NAME]],'Branch Address-2'!$B$2:$D$981,3,0)</f>
        <v>23.174495983084338, 89.21237100436647</v>
      </c>
      <c r="G662" s="164">
        <f>VLOOKUP(FINAL_DATASET!$D662,'R_E_P allocation'!$A$3:$D$983,4,0)</f>
        <v>20052.080000000002</v>
      </c>
      <c r="H662" s="165">
        <f>VLOOKUP(FINAL_DATASET!$D662,'R_E_P allocation'!$A$3:$E$983,5,0)</f>
        <v>1.1608840254750199E-3</v>
      </c>
      <c r="I662" s="166">
        <f>VLOOKUP(FINAL_DATASET!$D662,'R_E_P allocation'!$A$3:$F$983,6,0)</f>
        <v>13450049.702175029</v>
      </c>
      <c r="J662" s="166">
        <f>VLOOKUP(FINAL_DATASET!$D662,'R_E_P allocation'!$A$3:$G$983,7,0)</f>
        <v>11327242.95828497</v>
      </c>
      <c r="K662" s="166">
        <f>VLOOKUP(FINAL_DATASET!$D662,'R_E_P allocation'!$A$3:$T$984,8,0)</f>
        <v>11206131.955463987</v>
      </c>
      <c r="L662" s="166">
        <f>VLOOKUP(FINAL_DATASET!$D662,'R_E_P allocation'!$A$3:$T$984,9,0)</f>
        <v>9352460.7733983435</v>
      </c>
      <c r="M662" s="166">
        <f>VLOOKUP($D662,'R_E_P allocation'!$A$3:$T$984,'R_E_P allocation'!J$984,0)</f>
        <v>9059775.8499142937</v>
      </c>
      <c r="N662" s="166">
        <f>VLOOKUP($D662,'R_E_P allocation'!$A$3:$T$984,'R_E_P allocation'!K$984,0)</f>
        <v>10565252.898869604</v>
      </c>
      <c r="O662" s="166">
        <f>VLOOKUP($D662,'R_E_P allocation'!$A$3:$T$984,'R_E_P allocation'!L$984,0)</f>
        <v>9305362.05007907</v>
      </c>
      <c r="P662" s="166">
        <f>VLOOKUP($D662,'R_E_P allocation'!$A$3:$T$984,'R_E_P allocation'!M$984,0)</f>
        <v>10116132.930075115</v>
      </c>
      <c r="Q662" s="166">
        <f>VLOOKUP($D662,'R_E_P allocation'!$A$3:$T$984,'R_E_P allocation'!N$984,0)</f>
        <v>8238912.3863498354</v>
      </c>
      <c r="R662" s="166">
        <f>VLOOKUP($D662,'R_E_P allocation'!$A$3:$T$984,'R_E_P allocation'!O$984,0)</f>
        <v>7545888.3146519726</v>
      </c>
      <c r="S662" s="166">
        <f>VLOOKUP($D662,'R_E_P allocation'!$A$3:$T$984,'R_E_P allocation'!P$984,0)</f>
        <v>116064.711036778</v>
      </c>
      <c r="T662" s="166">
        <f>VLOOKUP($D662,'R_E_P allocation'!$A$3:$T$984,'R_E_P allocation'!Q$984,0)</f>
        <v>186712.79601568636</v>
      </c>
      <c r="U662" s="166">
        <f>VLOOKUP($D662,'R_E_P allocation'!$A$3:$T$984,'R_E_P allocation'!R$984,0)</f>
        <v>230447.32481215344</v>
      </c>
      <c r="V662" s="166">
        <f>VLOOKUP($D662,'R_E_P allocation'!$A$3:$T$984,'R_E_P allocation'!S$984,0)</f>
        <v>-23549.361659636117</v>
      </c>
      <c r="W662" s="166">
        <f>VLOOKUP($D662,'R_E_P allocation'!$A$3:$T$984,'R_E_P allocation'!T$984,0)</f>
        <v>179984.40697007603</v>
      </c>
      <c r="X662" s="163">
        <v>110798</v>
      </c>
      <c r="Y662" s="162" t="s">
        <v>294</v>
      </c>
      <c r="Z662" s="162" t="s">
        <v>365</v>
      </c>
      <c r="AA662" s="162" t="s">
        <v>366</v>
      </c>
    </row>
    <row r="663" spans="1:27" ht="16.5" thickTop="1" thickBot="1">
      <c r="A663" s="161">
        <v>662</v>
      </c>
      <c r="B663" s="162" t="s">
        <v>7</v>
      </c>
      <c r="C663" s="163">
        <v>11</v>
      </c>
      <c r="D663" s="162" t="s">
        <v>900</v>
      </c>
      <c r="E663" s="162" t="str">
        <f>VLOOKUP(Table12[[#This Row],[BRANCH NAME]],'Branch Address-2'!$B$2:$D$981,2,0)</f>
        <v>Keshabpur, Jessore 7450</v>
      </c>
      <c r="F663" s="162" t="str">
        <f>VLOOKUP(Table12[[#This Row],[BRANCH NAME]],'Branch Address-2'!$B$2:$D$981,3,0)</f>
        <v>23.22706581645849, 89.22850675450717</v>
      </c>
      <c r="G663" s="164">
        <f>VLOOKUP(FINAL_DATASET!$D663,'R_E_P allocation'!$A$3:$D$983,4,0)</f>
        <v>154508.20000000001</v>
      </c>
      <c r="H663" s="165">
        <f>VLOOKUP(FINAL_DATASET!$D663,'R_E_P allocation'!$A$3:$E$983,5,0)</f>
        <v>8.9450122473528678E-3</v>
      </c>
      <c r="I663" s="166">
        <f>VLOOKUP(FINAL_DATASET!$D663,'R_E_P allocation'!$A$3:$F$983,6,0)</f>
        <v>103637277.00037104</v>
      </c>
      <c r="J663" s="166">
        <f>VLOOKUP(FINAL_DATASET!$D663,'R_E_P allocation'!$A$3:$G$983,7,0)</f>
        <v>87280318.074099347</v>
      </c>
      <c r="K663" s="166">
        <f>VLOOKUP(FINAL_DATASET!$D663,'R_E_P allocation'!$A$3:$T$984,8,0)</f>
        <v>86347115.980048999</v>
      </c>
      <c r="L663" s="166">
        <f>VLOOKUP(FINAL_DATASET!$D663,'R_E_P allocation'!$A$3:$T$984,9,0)</f>
        <v>72063939.485000372</v>
      </c>
      <c r="M663" s="166">
        <f>VLOOKUP($D663,'R_E_P allocation'!$A$3:$T$984,'R_E_P allocation'!J$984,0)</f>
        <v>69808701.09104532</v>
      </c>
      <c r="N663" s="166">
        <f>VLOOKUP($D663,'R_E_P allocation'!$A$3:$T$984,'R_E_P allocation'!K$984,0)</f>
        <v>81408921.56569916</v>
      </c>
      <c r="O663" s="166">
        <f>VLOOKUP($D663,'R_E_P allocation'!$A$3:$T$984,'R_E_P allocation'!L$984,0)</f>
        <v>71701027.559536323</v>
      </c>
      <c r="P663" s="166">
        <f>VLOOKUP($D663,'R_E_P allocation'!$A$3:$T$984,'R_E_P allocation'!M$984,0)</f>
        <v>77948297.13359572</v>
      </c>
      <c r="Q663" s="166">
        <f>VLOOKUP($D663,'R_E_P allocation'!$A$3:$T$984,'R_E_P allocation'!N$984,0)</f>
        <v>63483664.675815068</v>
      </c>
      <c r="R663" s="166">
        <f>VLOOKUP($D663,'R_E_P allocation'!$A$3:$T$984,'R_E_P allocation'!O$984,0)</f>
        <v>58143674.915415764</v>
      </c>
      <c r="S663" s="166">
        <f>VLOOKUP($D663,'R_E_P allocation'!$A$3:$T$984,'R_E_P allocation'!P$984,0)</f>
        <v>894318.67346493248</v>
      </c>
      <c r="T663" s="166">
        <f>VLOOKUP($D663,'R_E_P allocation'!$A$3:$T$984,'R_E_P allocation'!Q$984,0)</f>
        <v>1438686.5616609785</v>
      </c>
      <c r="U663" s="166">
        <f>VLOOKUP($D663,'R_E_P allocation'!$A$3:$T$984,'R_E_P allocation'!R$984,0)</f>
        <v>1775676.2067347213</v>
      </c>
      <c r="V663" s="166">
        <f>VLOOKUP($D663,'R_E_P allocation'!$A$3:$T$984,'R_E_P allocation'!S$984,0)</f>
        <v>-181455.96273201529</v>
      </c>
      <c r="W663" s="166">
        <f>VLOOKUP($D663,'R_E_P allocation'!$A$3:$T$984,'R_E_P allocation'!T$984,0)</f>
        <v>1386842.0008804027</v>
      </c>
      <c r="X663" s="163">
        <v>110800</v>
      </c>
      <c r="Y663" s="162" t="s">
        <v>294</v>
      </c>
      <c r="Z663" s="162" t="s">
        <v>365</v>
      </c>
      <c r="AA663" s="162" t="s">
        <v>901</v>
      </c>
    </row>
    <row r="664" spans="1:27" ht="16.5" thickTop="1" thickBot="1">
      <c r="A664" s="161">
        <v>663</v>
      </c>
      <c r="B664" s="162" t="s">
        <v>7</v>
      </c>
      <c r="C664" s="163">
        <v>11</v>
      </c>
      <c r="D664" s="162" t="s">
        <v>901</v>
      </c>
      <c r="E664" s="162" t="str">
        <f>VLOOKUP(Table12[[#This Row],[BRANCH NAME]],'Branch Address-2'!$B$2:$D$981,2,0)</f>
        <v>Keshabpur, Jessore 7450</v>
      </c>
      <c r="F664" s="162" t="str">
        <f>VLOOKUP(Table12[[#This Row],[BRANCH NAME]],'Branch Address-2'!$B$2:$D$981,3,0)</f>
        <v>23.18064383938187, 89.03175489741074</v>
      </c>
      <c r="G664" s="164">
        <f>VLOOKUP(FINAL_DATASET!$D664,'R_E_P allocation'!$A$3:$D$983,4,0)</f>
        <v>280924</v>
      </c>
      <c r="H664" s="165">
        <f>VLOOKUP(FINAL_DATASET!$D664,'R_E_P allocation'!$A$3:$E$983,5,0)</f>
        <v>1.6263658631550666E-2</v>
      </c>
      <c r="I664" s="166">
        <f>VLOOKUP(FINAL_DATASET!$D664,'R_E_P allocation'!$A$3:$F$983,6,0)</f>
        <v>188431412.72794729</v>
      </c>
      <c r="J664" s="166">
        <f>VLOOKUP(FINAL_DATASET!$D664,'R_E_P allocation'!$A$3:$G$983,7,0)</f>
        <v>158691487.40745336</v>
      </c>
      <c r="K664" s="166">
        <f>VLOOKUP(FINAL_DATASET!$D664,'R_E_P allocation'!$A$3:$T$984,8,0)</f>
        <v>156994756.32736179</v>
      </c>
      <c r="L664" s="166">
        <f>VLOOKUP(FINAL_DATASET!$D664,'R_E_P allocation'!$A$3:$T$984,9,0)</f>
        <v>131025344.51818247</v>
      </c>
      <c r="M664" s="166">
        <f>VLOOKUP($D664,'R_E_P allocation'!$A$3:$T$984,'R_E_P allocation'!J$984,0)</f>
        <v>126924911.07462783</v>
      </c>
      <c r="N664" s="166">
        <f>VLOOKUP($D664,'R_E_P allocation'!$A$3:$T$984,'R_E_P allocation'!K$984,0)</f>
        <v>148016221.02854389</v>
      </c>
      <c r="O664" s="166">
        <f>VLOOKUP($D664,'R_E_P allocation'!$A$3:$T$984,'R_E_P allocation'!L$984,0)</f>
        <v>130365504.65370239</v>
      </c>
      <c r="P664" s="166">
        <f>VLOOKUP($D664,'R_E_P allocation'!$A$3:$T$984,'R_E_P allocation'!M$984,0)</f>
        <v>141724176.60653764</v>
      </c>
      <c r="Q664" s="166">
        <f>VLOOKUP($D664,'R_E_P allocation'!$A$3:$T$984,'R_E_P allocation'!N$984,0)</f>
        <v>115424844.86511829</v>
      </c>
      <c r="R664" s="166">
        <f>VLOOKUP($D664,'R_E_P allocation'!$A$3:$T$984,'R_E_P allocation'!O$984,0)</f>
        <v>105715772.57348318</v>
      </c>
      <c r="S664" s="166">
        <f>VLOOKUP($D664,'R_E_P allocation'!$A$3:$T$984,'R_E_P allocation'!P$984,0)</f>
        <v>1626033.9517544226</v>
      </c>
      <c r="T664" s="166">
        <f>VLOOKUP($D664,'R_E_P allocation'!$A$3:$T$984,'R_E_P allocation'!Q$984,0)</f>
        <v>2615793.7484745062</v>
      </c>
      <c r="U664" s="166">
        <f>VLOOKUP($D664,'R_E_P allocation'!$A$3:$T$984,'R_E_P allocation'!R$984,0)</f>
        <v>3228502.1940631289</v>
      </c>
      <c r="V664" s="166">
        <f>VLOOKUP($D664,'R_E_P allocation'!$A$3:$T$984,'R_E_P allocation'!S$984,0)</f>
        <v>-329919.93224002776</v>
      </c>
      <c r="W664" s="166">
        <f>VLOOKUP($D664,'R_E_P allocation'!$A$3:$T$984,'R_E_P allocation'!T$984,0)</f>
        <v>2521530.9106916408</v>
      </c>
      <c r="X664" s="163">
        <v>110801</v>
      </c>
      <c r="Y664" s="162" t="s">
        <v>294</v>
      </c>
      <c r="Z664" s="162" t="s">
        <v>365</v>
      </c>
      <c r="AA664" s="162" t="s">
        <v>901</v>
      </c>
    </row>
    <row r="665" spans="1:27" ht="16.5" thickTop="1" thickBot="1">
      <c r="A665" s="161">
        <v>664</v>
      </c>
      <c r="B665" s="162" t="s">
        <v>7</v>
      </c>
      <c r="C665" s="163">
        <v>11</v>
      </c>
      <c r="D665" s="162" t="s">
        <v>902</v>
      </c>
      <c r="E665" s="162" t="str">
        <f>VLOOKUP(Table12[[#This Row],[BRANCH NAME]],'Branch Address-2'!$B$2:$D$981,2,0)</f>
        <v>Jessore University of Science &amp; Technology, Churamonkathi,Chaugachha Rd, Jessore 7408</v>
      </c>
      <c r="F665" s="162" t="str">
        <f>VLOOKUP(Table12[[#This Row],[BRANCH NAME]],'Branch Address-2'!$B$2:$D$981,3,0)</f>
        <v>23.235061126569047, 89.12349703489309</v>
      </c>
      <c r="G665" s="164">
        <f>VLOOKUP(FINAL_DATASET!$D665,'R_E_P allocation'!$A$3:$D$983,4,0)</f>
        <v>10026.040000000001</v>
      </c>
      <c r="H665" s="165">
        <f>VLOOKUP(FINAL_DATASET!$D665,'R_E_P allocation'!$A$3:$E$983,5,0)</f>
        <v>5.8044201273750996E-4</v>
      </c>
      <c r="I665" s="166">
        <f>VLOOKUP(FINAL_DATASET!$D665,'R_E_P allocation'!$A$3:$F$983,6,0)</f>
        <v>6725024.8510875143</v>
      </c>
      <c r="J665" s="166">
        <f>VLOOKUP(FINAL_DATASET!$D665,'R_E_P allocation'!$A$3:$G$983,7,0)</f>
        <v>5663621.4791424852</v>
      </c>
      <c r="K665" s="166">
        <f>VLOOKUP(FINAL_DATASET!$D665,'R_E_P allocation'!$A$3:$T$984,8,0)</f>
        <v>5603065.9777319934</v>
      </c>
      <c r="L665" s="166">
        <f>VLOOKUP(FINAL_DATASET!$D665,'R_E_P allocation'!$A$3:$T$984,9,0)</f>
        <v>4676230.3866991717</v>
      </c>
      <c r="M665" s="166">
        <f>VLOOKUP($D665,'R_E_P allocation'!$A$3:$T$984,'R_E_P allocation'!J$984,0)</f>
        <v>4529887.9249571469</v>
      </c>
      <c r="N665" s="166">
        <f>VLOOKUP($D665,'R_E_P allocation'!$A$3:$T$984,'R_E_P allocation'!K$984,0)</f>
        <v>5282626.4494348019</v>
      </c>
      <c r="O665" s="166">
        <f>VLOOKUP($D665,'R_E_P allocation'!$A$3:$T$984,'R_E_P allocation'!L$984,0)</f>
        <v>4652681.025039535</v>
      </c>
      <c r="P665" s="166">
        <f>VLOOKUP($D665,'R_E_P allocation'!$A$3:$T$984,'R_E_P allocation'!M$984,0)</f>
        <v>5058066.4650375573</v>
      </c>
      <c r="Q665" s="166">
        <f>VLOOKUP($D665,'R_E_P allocation'!$A$3:$T$984,'R_E_P allocation'!N$984,0)</f>
        <v>4119456.1931749177</v>
      </c>
      <c r="R665" s="166">
        <f>VLOOKUP($D665,'R_E_P allocation'!$A$3:$T$984,'R_E_P allocation'!O$984,0)</f>
        <v>3772944.1573259863</v>
      </c>
      <c r="S665" s="166">
        <f>VLOOKUP($D665,'R_E_P allocation'!$A$3:$T$984,'R_E_P allocation'!P$984,0)</f>
        <v>58032.355518388998</v>
      </c>
      <c r="T665" s="166">
        <f>VLOOKUP($D665,'R_E_P allocation'!$A$3:$T$984,'R_E_P allocation'!Q$984,0)</f>
        <v>93356.398007843178</v>
      </c>
      <c r="U665" s="166">
        <f>VLOOKUP($D665,'R_E_P allocation'!$A$3:$T$984,'R_E_P allocation'!R$984,0)</f>
        <v>115223.66240607672</v>
      </c>
      <c r="V665" s="166">
        <f>VLOOKUP($D665,'R_E_P allocation'!$A$3:$T$984,'R_E_P allocation'!S$984,0)</f>
        <v>-11774.680829818059</v>
      </c>
      <c r="W665" s="166">
        <f>VLOOKUP($D665,'R_E_P allocation'!$A$3:$T$984,'R_E_P allocation'!T$984,0)</f>
        <v>89992.203485038015</v>
      </c>
      <c r="X665" s="163">
        <v>110802</v>
      </c>
      <c r="Y665" s="162" t="s">
        <v>294</v>
      </c>
      <c r="Z665" s="162" t="s">
        <v>365</v>
      </c>
      <c r="AA665" s="162" t="s">
        <v>366</v>
      </c>
    </row>
    <row r="666" spans="1:27" ht="16.5" thickTop="1" thickBot="1">
      <c r="A666" s="161">
        <v>665</v>
      </c>
      <c r="B666" s="162" t="s">
        <v>7</v>
      </c>
      <c r="C666" s="163">
        <v>11</v>
      </c>
      <c r="D666" s="162" t="s">
        <v>903</v>
      </c>
      <c r="E666" s="162" t="str">
        <f>VLOOKUP(Table12[[#This Row],[BRANCH NAME]],'Branch Address-2'!$B$2:$D$981,2,0)</f>
        <v>DC Road, Amua Bazar, Kathalia, Barisal 8431</v>
      </c>
      <c r="F666" s="162" t="str">
        <f>VLOOKUP(Table12[[#This Row],[BRANCH NAME]],'Branch Address-2'!$B$2:$D$981,3,0)</f>
        <v>22.389217455922733, 90.07823268414187</v>
      </c>
      <c r="G666" s="164">
        <f>VLOOKUP(FINAL_DATASET!$D666,'R_E_P allocation'!$A$3:$D$983,4,0)</f>
        <v>130364</v>
      </c>
      <c r="H666" s="165">
        <f>VLOOKUP(FINAL_DATASET!$D666,'R_E_P allocation'!$A$3:$E$983,5,0)</f>
        <v>1.6777320269069997E-2</v>
      </c>
      <c r="I666" s="166">
        <f>VLOOKUP(FINAL_DATASET!$D666,'R_E_P allocation'!$A$3:$F$983,6,0)</f>
        <v>84871327.326857015</v>
      </c>
      <c r="J666" s="166">
        <f>VLOOKUP(FINAL_DATASET!$D666,'R_E_P allocation'!$A$3:$G$983,7,0)</f>
        <v>71476177.866315067</v>
      </c>
      <c r="K666" s="166">
        <f>VLOOKUP(FINAL_DATASET!$D666,'R_E_P allocation'!$A$3:$T$984,8,0)</f>
        <v>70711953.808344364</v>
      </c>
      <c r="L666" s="166">
        <f>VLOOKUP(FINAL_DATASET!$D666,'R_E_P allocation'!$A$3:$T$984,9,0)</f>
        <v>59015080.032181725</v>
      </c>
      <c r="M666" s="166">
        <f>VLOOKUP($D666,'R_E_P allocation'!$A$3:$T$984,'R_E_P allocation'!J$984,0)</f>
        <v>57168205.225419201</v>
      </c>
      <c r="N666" s="166">
        <f>VLOOKUP($D666,'R_E_P allocation'!$A$3:$T$984,'R_E_P allocation'!K$984,0)</f>
        <v>66667934.834916085</v>
      </c>
      <c r="O666" s="166">
        <f>VLOOKUP($D666,'R_E_P allocation'!$A$3:$T$984,'R_E_P allocation'!L$984,0)</f>
        <v>58717881.787415341</v>
      </c>
      <c r="P666" s="166">
        <f>VLOOKUP($D666,'R_E_P allocation'!$A$3:$T$984,'R_E_P allocation'!M$984,0)</f>
        <v>63833937.286608078</v>
      </c>
      <c r="Q666" s="166">
        <f>VLOOKUP($D666,'R_E_P allocation'!$A$3:$T$984,'R_E_P allocation'!N$984,0)</f>
        <v>51988464.388062246</v>
      </c>
      <c r="R666" s="166">
        <f>VLOOKUP($D666,'R_E_P allocation'!$A$3:$T$984,'R_E_P allocation'!O$984,0)</f>
        <v>47615404.50078547</v>
      </c>
      <c r="S666" s="166">
        <f>VLOOKUP($D666,'R_E_P allocation'!$A$3:$T$984,'R_E_P allocation'!P$984,0)</f>
        <v>732381.3888885862</v>
      </c>
      <c r="T666" s="166">
        <f>VLOOKUP($D666,'R_E_P allocation'!$A$3:$T$984,'R_E_P allocation'!Q$984,0)</f>
        <v>1178178.7560381603</v>
      </c>
      <c r="U666" s="166">
        <f>VLOOKUP($D666,'R_E_P allocation'!$A$3:$T$984,'R_E_P allocation'!R$984,0)</f>
        <v>1454148.5547498015</v>
      </c>
      <c r="V666" s="166">
        <f>VLOOKUP($D666,'R_E_P allocation'!$A$3:$T$984,'R_E_P allocation'!S$984,0)</f>
        <v>-148599.1223831914</v>
      </c>
      <c r="W666" s="166">
        <f>VLOOKUP($D666,'R_E_P allocation'!$A$3:$T$984,'R_E_P allocation'!T$984,0)</f>
        <v>1135721.863928677</v>
      </c>
      <c r="X666" s="163">
        <v>110805</v>
      </c>
      <c r="Y666" s="162" t="s">
        <v>581</v>
      </c>
      <c r="Z666" s="162" t="s">
        <v>584</v>
      </c>
      <c r="AA666" s="162" t="s">
        <v>904</v>
      </c>
    </row>
    <row r="667" spans="1:27" ht="16.5" thickTop="1" thickBot="1">
      <c r="A667" s="161">
        <v>666</v>
      </c>
      <c r="B667" s="162" t="s">
        <v>7</v>
      </c>
      <c r="C667" s="163">
        <v>11</v>
      </c>
      <c r="D667" s="162" t="s">
        <v>584</v>
      </c>
      <c r="E667" s="162" t="str">
        <f>VLOOKUP(Table12[[#This Row],[BRANCH NAME]],'Branch Address-2'!$B$2:$D$981,2,0)</f>
        <v>Baher Road, Jhalakathi 8400</v>
      </c>
      <c r="F667" s="162" t="str">
        <f>VLOOKUP(Table12[[#This Row],[BRANCH NAME]],'Branch Address-2'!$B$2:$D$981,3,0)</f>
        <v>22.67400883826451, 90.1911144313983</v>
      </c>
      <c r="G667" s="164">
        <f>VLOOKUP(FINAL_DATASET!$D667,'R_E_P allocation'!$A$3:$D$983,4,0)</f>
        <v>88028.55</v>
      </c>
      <c r="H667" s="165">
        <f>VLOOKUP(FINAL_DATASET!$D667,'R_E_P allocation'!$A$3:$E$983,5,0)</f>
        <v>1.1328918843943433E-2</v>
      </c>
      <c r="I667" s="166">
        <f>VLOOKUP(FINAL_DATASET!$D667,'R_E_P allocation'!$A$3:$F$983,6,0)</f>
        <v>57309532.395129018</v>
      </c>
      <c r="J667" s="166">
        <f>VLOOKUP(FINAL_DATASET!$D667,'R_E_P allocation'!$A$3:$G$983,7,0)</f>
        <v>48264431.109154433</v>
      </c>
      <c r="K667" s="166">
        <f>VLOOKUP(FINAL_DATASET!$D667,'R_E_P allocation'!$A$3:$T$984,8,0)</f>
        <v>47748387.295691542</v>
      </c>
      <c r="L667" s="166">
        <f>VLOOKUP(FINAL_DATASET!$D667,'R_E_P allocation'!$A$3:$T$984,9,0)</f>
        <v>39850050.039634489</v>
      </c>
      <c r="M667" s="166">
        <f>VLOOKUP($D667,'R_E_P allocation'!$A$3:$T$984,'R_E_P allocation'!J$984,0)</f>
        <v>38602944.157099165</v>
      </c>
      <c r="N667" s="166">
        <f>VLOOKUP($D667,'R_E_P allocation'!$A$3:$T$984,'R_E_P allocation'!K$984,0)</f>
        <v>45017655.449450403</v>
      </c>
      <c r="O667" s="166">
        <f>VLOOKUP($D667,'R_E_P allocation'!$A$3:$T$984,'R_E_P allocation'!L$984,0)</f>
        <v>39649366.334398918</v>
      </c>
      <c r="P667" s="166">
        <f>VLOOKUP($D667,'R_E_P allocation'!$A$3:$T$984,'R_E_P allocation'!M$984,0)</f>
        <v>43103992.974525511</v>
      </c>
      <c r="Q667" s="166">
        <f>VLOOKUP($D667,'R_E_P allocation'!$A$3:$T$984,'R_E_P allocation'!N$984,0)</f>
        <v>35105313.865850665</v>
      </c>
      <c r="R667" s="166">
        <f>VLOOKUP($D667,'R_E_P allocation'!$A$3:$T$984,'R_E_P allocation'!O$984,0)</f>
        <v>32152396.488813005</v>
      </c>
      <c r="S667" s="166">
        <f>VLOOKUP($D667,'R_E_P allocation'!$A$3:$T$984,'R_E_P allocation'!P$984,0)</f>
        <v>494541.98790193879</v>
      </c>
      <c r="T667" s="166">
        <f>VLOOKUP($D667,'R_E_P allocation'!$A$3:$T$984,'R_E_P allocation'!Q$984,0)</f>
        <v>795567.54575529287</v>
      </c>
      <c r="U667" s="166">
        <f>VLOOKUP($D667,'R_E_P allocation'!$A$3:$T$984,'R_E_P allocation'!R$984,0)</f>
        <v>981916.70061689301</v>
      </c>
      <c r="V667" s="166">
        <f>VLOOKUP($D667,'R_E_P allocation'!$A$3:$T$984,'R_E_P allocation'!S$984,0)</f>
        <v>-100341.85261778468</v>
      </c>
      <c r="W667" s="166">
        <f>VLOOKUP($D667,'R_E_P allocation'!$A$3:$T$984,'R_E_P allocation'!T$984,0)</f>
        <v>766898.44500735437</v>
      </c>
      <c r="X667" s="163">
        <v>110806</v>
      </c>
      <c r="Y667" s="162" t="s">
        <v>581</v>
      </c>
      <c r="Z667" s="162" t="s">
        <v>584</v>
      </c>
      <c r="AA667" s="162" t="s">
        <v>905</v>
      </c>
    </row>
    <row r="668" spans="1:27" ht="16.5" thickTop="1" thickBot="1">
      <c r="A668" s="161">
        <v>667</v>
      </c>
      <c r="B668" s="162" t="s">
        <v>7</v>
      </c>
      <c r="C668" s="163">
        <v>11</v>
      </c>
      <c r="D668" s="162" t="s">
        <v>906</v>
      </c>
      <c r="E668" s="162" t="str">
        <f>VLOOKUP(Table12[[#This Row],[BRANCH NAME]],'Branch Address-2'!$B$2:$D$981,2,0)</f>
        <v>Shekherhat Bazar, Barisal 8404</v>
      </c>
      <c r="F668" s="162" t="str">
        <f>VLOOKUP(Table12[[#This Row],[BRANCH NAME]],'Branch Address-2'!$B$2:$D$981,3,0)</f>
        <v>22.632716830660726, 90.05923583669004</v>
      </c>
      <c r="G668" s="164">
        <f>VLOOKUP(FINAL_DATASET!$D668,'R_E_P allocation'!$A$3:$D$983,4,0)</f>
        <v>107590.45</v>
      </c>
      <c r="H668" s="165">
        <f>VLOOKUP(FINAL_DATASET!$D668,'R_E_P allocation'!$A$3:$E$983,5,0)</f>
        <v>1.3846456364819751E-2</v>
      </c>
      <c r="I668" s="166">
        <f>VLOOKUP(FINAL_DATASET!$D668,'R_E_P allocation'!$A$3:$F$983,6,0)</f>
        <v>70044984.038491026</v>
      </c>
      <c r="J668" s="166">
        <f>VLOOKUP(FINAL_DATASET!$D668,'R_E_P allocation'!$A$3:$G$983,7,0)</f>
        <v>58989860.244522087</v>
      </c>
      <c r="K668" s="166">
        <f>VLOOKUP(FINAL_DATASET!$D668,'R_E_P allocation'!$A$3:$T$984,8,0)</f>
        <v>58359140.028067432</v>
      </c>
      <c r="L668" s="166">
        <f>VLOOKUP(FINAL_DATASET!$D668,'R_E_P allocation'!$A$3:$T$984,9,0)</f>
        <v>48705616.715108819</v>
      </c>
      <c r="M668" s="166">
        <f>VLOOKUP($D668,'R_E_P allocation'!$A$3:$T$984,'R_E_P allocation'!J$984,0)</f>
        <v>47181376.19201009</v>
      </c>
      <c r="N668" s="166">
        <f>VLOOKUP($D668,'R_E_P allocation'!$A$3:$T$984,'R_E_P allocation'!K$984,0)</f>
        <v>55021578.882661596</v>
      </c>
      <c r="O668" s="166">
        <f>VLOOKUP($D668,'R_E_P allocation'!$A$3:$T$984,'R_E_P allocation'!L$984,0)</f>
        <v>48460336.630932011</v>
      </c>
      <c r="P668" s="166">
        <f>VLOOKUP($D668,'R_E_P allocation'!$A$3:$T$984,'R_E_P allocation'!M$984,0)</f>
        <v>52682658.07997562</v>
      </c>
      <c r="Q668" s="166">
        <f>VLOOKUP($D668,'R_E_P allocation'!$A$3:$T$984,'R_E_P allocation'!N$984,0)</f>
        <v>42906494.724928595</v>
      </c>
      <c r="R668" s="166">
        <f>VLOOKUP($D668,'R_E_P allocation'!$A$3:$T$984,'R_E_P allocation'!O$984,0)</f>
        <v>39297373.486327007</v>
      </c>
      <c r="S668" s="166">
        <f>VLOOKUP($D668,'R_E_P allocation'!$A$3:$T$984,'R_E_P allocation'!P$984,0)</f>
        <v>604440.20743570291</v>
      </c>
      <c r="T668" s="166">
        <f>VLOOKUP($D668,'R_E_P allocation'!$A$3:$T$984,'R_E_P allocation'!Q$984,0)</f>
        <v>972360.33370091347</v>
      </c>
      <c r="U668" s="166">
        <f>VLOOKUP($D668,'R_E_P allocation'!$A$3:$T$984,'R_E_P allocation'!R$984,0)</f>
        <v>1200120.4118650914</v>
      </c>
      <c r="V668" s="166">
        <f>VLOOKUP($D668,'R_E_P allocation'!$A$3:$T$984,'R_E_P allocation'!S$984,0)</f>
        <v>-122640.0420884035</v>
      </c>
      <c r="W668" s="166">
        <f>VLOOKUP($D668,'R_E_P allocation'!$A$3:$T$984,'R_E_P allocation'!T$984,0)</f>
        <v>937320.3216756552</v>
      </c>
      <c r="X668" s="163">
        <v>110807</v>
      </c>
      <c r="Y668" s="162" t="s">
        <v>581</v>
      </c>
      <c r="Z668" s="162" t="s">
        <v>584</v>
      </c>
      <c r="AA668" s="162" t="s">
        <v>905</v>
      </c>
    </row>
    <row r="669" spans="1:27" ht="16.5" thickTop="1" thickBot="1">
      <c r="A669" s="161">
        <v>668</v>
      </c>
      <c r="B669" s="162" t="s">
        <v>7</v>
      </c>
      <c r="C669" s="163">
        <v>11</v>
      </c>
      <c r="D669" s="162" t="s">
        <v>907</v>
      </c>
      <c r="E669" s="162" t="str">
        <f>VLOOKUP(Table12[[#This Row],[BRANCH NAME]],'Branch Address-2'!$B$2:$D$981,2,0)</f>
        <v>Boalia Bazar Nalchity Jhalokati</v>
      </c>
      <c r="F669" s="162" t="str">
        <f>VLOOKUP(Table12[[#This Row],[BRANCH NAME]],'Branch Address-2'!$B$2:$D$981,3,0)</f>
        <v>22.647884274567346, 90.19656480010958</v>
      </c>
      <c r="G669" s="164">
        <f>VLOOKUP(FINAL_DATASET!$D669,'R_E_P allocation'!$A$3:$D$983,4,0)</f>
        <v>193556</v>
      </c>
      <c r="H669" s="165">
        <f>VLOOKUP(FINAL_DATASET!$D669,'R_E_P allocation'!$A$3:$E$983,5,0)</f>
        <v>2.4909875441073551E-2</v>
      </c>
      <c r="I669" s="166">
        <f>VLOOKUP(FINAL_DATASET!$D669,'R_E_P allocation'!$A$3:$F$983,6,0)</f>
        <v>126011434.38431728</v>
      </c>
      <c r="J669" s="166">
        <f>VLOOKUP(FINAL_DATASET!$D669,'R_E_P allocation'!$A$3:$G$983,7,0)</f>
        <v>106123186.4862422</v>
      </c>
      <c r="K669" s="166">
        <f>VLOOKUP(FINAL_DATASET!$D669,'R_E_P allocation'!$A$3:$T$984,8,0)</f>
        <v>104988516.24166104</v>
      </c>
      <c r="L669" s="166">
        <f>VLOOKUP(FINAL_DATASET!$D669,'R_E_P allocation'!$A$3:$T$984,9,0)</f>
        <v>87621757.775988504</v>
      </c>
      <c r="M669" s="166">
        <f>VLOOKUP($D669,'R_E_P allocation'!$A$3:$T$984,'R_E_P allocation'!J$984,0)</f>
        <v>84879638.018250734</v>
      </c>
      <c r="N669" s="166">
        <f>VLOOKUP($D669,'R_E_P allocation'!$A$3:$T$984,'R_E_P allocation'!K$984,0)</f>
        <v>98984219.53075248</v>
      </c>
      <c r="O669" s="166">
        <f>VLOOKUP($D669,'R_E_P allocation'!$A$3:$T$984,'R_E_P allocation'!L$984,0)</f>
        <v>87180497.125318065</v>
      </c>
      <c r="P669" s="166">
        <f>VLOOKUP($D669,'R_E_P allocation'!$A$3:$T$984,'R_E_P allocation'!M$984,0)</f>
        <v>94776484.04043074</v>
      </c>
      <c r="Q669" s="166">
        <f>VLOOKUP($D669,'R_E_P allocation'!$A$3:$T$984,'R_E_P allocation'!N$984,0)</f>
        <v>77189095.249422967</v>
      </c>
      <c r="R669" s="166">
        <f>VLOOKUP($D669,'R_E_P allocation'!$A$3:$T$984,'R_E_P allocation'!O$984,0)</f>
        <v>70696259.960986406</v>
      </c>
      <c r="S669" s="166">
        <f>VLOOKUP($D669,'R_E_P allocation'!$A$3:$T$984,'R_E_P allocation'!P$984,0)</f>
        <v>1087392.3177235983</v>
      </c>
      <c r="T669" s="166">
        <f>VLOOKUP($D669,'R_E_P allocation'!$A$3:$T$984,'R_E_P allocation'!Q$984,0)</f>
        <v>1749283.2937292669</v>
      </c>
      <c r="U669" s="166">
        <f>VLOOKUP($D669,'R_E_P allocation'!$A$3:$T$984,'R_E_P allocation'!R$984,0)</f>
        <v>2159025.3264946807</v>
      </c>
      <c r="V669" s="166">
        <f>VLOOKUP($D669,'R_E_P allocation'!$A$3:$T$984,'R_E_P allocation'!S$984,0)</f>
        <v>-220630.32533522285</v>
      </c>
      <c r="W669" s="166">
        <f>VLOOKUP($D669,'R_E_P allocation'!$A$3:$T$984,'R_E_P allocation'!T$984,0)</f>
        <v>1686246.0579192031</v>
      </c>
      <c r="X669" s="163">
        <v>110808</v>
      </c>
      <c r="Y669" s="162" t="s">
        <v>581</v>
      </c>
      <c r="Z669" s="162" t="s">
        <v>584</v>
      </c>
      <c r="AA669" s="162" t="s">
        <v>908</v>
      </c>
    </row>
    <row r="670" spans="1:27" ht="16.5" thickTop="1" thickBot="1">
      <c r="A670" s="161">
        <v>669</v>
      </c>
      <c r="B670" s="162" t="s">
        <v>7</v>
      </c>
      <c r="C670" s="163">
        <v>11</v>
      </c>
      <c r="D670" s="162" t="s">
        <v>909</v>
      </c>
      <c r="E670" s="162" t="str">
        <f>VLOOKUP(Table12[[#This Row],[BRANCH NAME]],'Branch Address-2'!$B$2:$D$981,2,0)</f>
        <v>Mollah Market, Kotwali, Barisal 8200</v>
      </c>
      <c r="F670" s="162" t="str">
        <f>VLOOKUP(Table12[[#This Row],[BRANCH NAME]],'Branch Address-2'!$B$2:$D$981,3,0)</f>
        <v>22.690748266898822, 90.34459808651735</v>
      </c>
      <c r="G670" s="164">
        <f>VLOOKUP(FINAL_DATASET!$D670,'R_E_P allocation'!$A$3:$D$983,4,0)</f>
        <v>37961.5</v>
      </c>
      <c r="H670" s="165">
        <f>VLOOKUP(FINAL_DATASET!$D670,'R_E_P allocation'!$A$3:$E$983,5,0)</f>
        <v>4.8854917261997232E-3</v>
      </c>
      <c r="I670" s="166">
        <f>VLOOKUP(FINAL_DATASET!$D670,'R_E_P allocation'!$A$3:$F$983,6,0)</f>
        <v>24714207.084152702</v>
      </c>
      <c r="J670" s="166">
        <f>VLOOKUP(FINAL_DATASET!$D670,'R_E_P allocation'!$A$3:$G$983,7,0)</f>
        <v>20813590.608389735</v>
      </c>
      <c r="K670" s="166">
        <f>VLOOKUP(FINAL_DATASET!$D670,'R_E_P allocation'!$A$3:$T$984,8,0)</f>
        <v>20591051.475065697</v>
      </c>
      <c r="L670" s="166">
        <f>VLOOKUP(FINAL_DATASET!$D670,'R_E_P allocation'!$A$3:$T$984,9,0)</f>
        <v>17184966.406689476</v>
      </c>
      <c r="M670" s="166">
        <f>VLOOKUP($D670,'R_E_P allocation'!$A$3:$T$984,'R_E_P allocation'!J$984,0)</f>
        <v>16647163.501156386</v>
      </c>
      <c r="N670" s="166">
        <f>VLOOKUP($D670,'R_E_P allocation'!$A$3:$T$984,'R_E_P allocation'!K$984,0)</f>
        <v>19413448.561226007</v>
      </c>
      <c r="O670" s="166">
        <f>VLOOKUP($D670,'R_E_P allocation'!$A$3:$T$984,'R_E_P allocation'!L$984,0)</f>
        <v>17098423.410396792</v>
      </c>
      <c r="P670" s="166">
        <f>VLOOKUP($D670,'R_E_P allocation'!$A$3:$T$984,'R_E_P allocation'!M$984,0)</f>
        <v>18588199.275149371</v>
      </c>
      <c r="Q670" s="166">
        <f>VLOOKUP($D670,'R_E_P allocation'!$A$3:$T$984,'R_E_P allocation'!N$984,0)</f>
        <v>15138842.708626805</v>
      </c>
      <c r="R670" s="166">
        <f>VLOOKUP($D670,'R_E_P allocation'!$A$3:$T$984,'R_E_P allocation'!O$984,0)</f>
        <v>13865424.334605932</v>
      </c>
      <c r="S670" s="166">
        <f>VLOOKUP($D670,'R_E_P allocation'!$A$3:$T$984,'R_E_P allocation'!P$984,0)</f>
        <v>213266.66943553483</v>
      </c>
      <c r="T670" s="166">
        <f>VLOOKUP($D670,'R_E_P allocation'!$A$3:$T$984,'R_E_P allocation'!Q$984,0)</f>
        <v>343081.16387455602</v>
      </c>
      <c r="U670" s="166">
        <f>VLOOKUP($D670,'R_E_P allocation'!$A$3:$T$984,'R_E_P allocation'!R$984,0)</f>
        <v>423442.51757490251</v>
      </c>
      <c r="V670" s="166">
        <f>VLOOKUP($D670,'R_E_P allocation'!$A$3:$T$984,'R_E_P allocation'!S$984,0)</f>
        <v>-43271.498146340404</v>
      </c>
      <c r="W670" s="166">
        <f>VLOOKUP($D670,'R_E_P allocation'!$A$3:$T$984,'R_E_P allocation'!T$984,0)</f>
        <v>330717.87868988735</v>
      </c>
      <c r="X670" s="163">
        <v>110809</v>
      </c>
      <c r="Y670" s="162" t="s">
        <v>581</v>
      </c>
      <c r="Z670" s="162" t="s">
        <v>581</v>
      </c>
      <c r="AA670" s="162" t="s">
        <v>847</v>
      </c>
    </row>
    <row r="671" spans="1:27" ht="16.5" thickTop="1" thickBot="1">
      <c r="A671" s="161">
        <v>670</v>
      </c>
      <c r="B671" s="162" t="s">
        <v>7</v>
      </c>
      <c r="C671" s="163">
        <v>11</v>
      </c>
      <c r="D671" s="162" t="s">
        <v>295</v>
      </c>
      <c r="E671" s="162" t="str">
        <f>VLOOKUP(Table12[[#This Row],[BRANCH NAME]],'Branch Address-2'!$B$2:$D$981,2,0)</f>
        <v>Jhenaidah 7300</v>
      </c>
      <c r="F671" s="162" t="str">
        <f>VLOOKUP(Table12[[#This Row],[BRANCH NAME]],'Branch Address-2'!$B$2:$D$981,3,0)</f>
        <v>23.53253560178812, 89.17077007992654</v>
      </c>
      <c r="G671" s="164">
        <f>VLOOKUP(FINAL_DATASET!$D671,'R_E_P allocation'!$A$3:$D$983,4,0)</f>
        <v>125090.56</v>
      </c>
      <c r="H671" s="165">
        <f>VLOOKUP(FINAL_DATASET!$D671,'R_E_P allocation'!$A$3:$E$983,5,0)</f>
        <v>7.2419236728421439E-3</v>
      </c>
      <c r="I671" s="166">
        <f>VLOOKUP(FINAL_DATASET!$D671,'R_E_P allocation'!$A$3:$F$983,6,0)</f>
        <v>83905223.262270421</v>
      </c>
      <c r="J671" s="166">
        <f>VLOOKUP(FINAL_DATASET!$D671,'R_E_P allocation'!$A$3:$G$983,7,0)</f>
        <v>70662552.957494855</v>
      </c>
      <c r="K671" s="166">
        <f>VLOOKUP(FINAL_DATASET!$D671,'R_E_P allocation'!$A$3:$T$984,8,0)</f>
        <v>69907028.185748562</v>
      </c>
      <c r="L671" s="166">
        <f>VLOOKUP(FINAL_DATASET!$D671,'R_E_P allocation'!$A$3:$T$984,9,0)</f>
        <v>58343301.818187036</v>
      </c>
      <c r="M671" s="166">
        <f>VLOOKUP($D671,'R_E_P allocation'!$A$3:$T$984,'R_E_P allocation'!J$984,0)</f>
        <v>56517450.286466785</v>
      </c>
      <c r="N671" s="166">
        <f>VLOOKUP($D671,'R_E_P allocation'!$A$3:$T$984,'R_E_P allocation'!K$984,0)</f>
        <v>65909042.935257688</v>
      </c>
      <c r="O671" s="166">
        <f>VLOOKUP($D671,'R_E_P allocation'!$A$3:$T$984,'R_E_P allocation'!L$984,0)</f>
        <v>58049486.629174575</v>
      </c>
      <c r="P671" s="166">
        <f>VLOOKUP($D671,'R_E_P allocation'!$A$3:$T$984,'R_E_P allocation'!M$984,0)</f>
        <v>63107305.240031801</v>
      </c>
      <c r="Q671" s="166">
        <f>VLOOKUP($D671,'R_E_P allocation'!$A$3:$T$984,'R_E_P allocation'!N$984,0)</f>
        <v>51396671.277964041</v>
      </c>
      <c r="R671" s="166">
        <f>VLOOKUP($D671,'R_E_P allocation'!$A$3:$T$984,'R_E_P allocation'!O$984,0)</f>
        <v>47073390.639637955</v>
      </c>
      <c r="S671" s="166">
        <f>VLOOKUP($D671,'R_E_P allocation'!$A$3:$T$984,'R_E_P allocation'!P$984,0)</f>
        <v>724044.5729235441</v>
      </c>
      <c r="T671" s="166">
        <f>VLOOKUP($D671,'R_E_P allocation'!$A$3:$T$984,'R_E_P allocation'!Q$984,0)</f>
        <v>1164767.3564422231</v>
      </c>
      <c r="U671" s="166">
        <f>VLOOKUP($D671,'R_E_P allocation'!$A$3:$T$984,'R_E_P allocation'!R$984,0)</f>
        <v>1437595.7462395006</v>
      </c>
      <c r="V671" s="166">
        <f>VLOOKUP($D671,'R_E_P allocation'!$A$3:$T$984,'R_E_P allocation'!S$984,0)</f>
        <v>-146907.59450622633</v>
      </c>
      <c r="W671" s="166">
        <f>VLOOKUP($D671,'R_E_P allocation'!$A$3:$T$984,'R_E_P allocation'!T$984,0)</f>
        <v>1122793.7580118726</v>
      </c>
      <c r="X671" s="163">
        <v>110814</v>
      </c>
      <c r="Y671" s="162" t="s">
        <v>294</v>
      </c>
      <c r="Z671" s="162" t="s">
        <v>295</v>
      </c>
      <c r="AA671" s="162" t="s">
        <v>910</v>
      </c>
    </row>
    <row r="672" spans="1:27" ht="16.5" thickTop="1" thickBot="1">
      <c r="A672" s="161">
        <v>671</v>
      </c>
      <c r="B672" s="162" t="s">
        <v>7</v>
      </c>
      <c r="C672" s="163">
        <v>11</v>
      </c>
      <c r="D672" s="162" t="s">
        <v>173</v>
      </c>
      <c r="E672" s="162" t="str">
        <f>VLOOKUP(Table12[[#This Row],[BRANCH NAME]],'Branch Address-2'!$B$2:$D$981,2,0)</f>
        <v>Naldanga Bazar, Kaliganj, Jhenaidah 7300</v>
      </c>
      <c r="F672" s="162" t="str">
        <f>VLOOKUP(Table12[[#This Row],[BRANCH NAME]],'Branch Address-2'!$B$2:$D$981,3,0)</f>
        <v>23.441695922320623, 89.1694642076506</v>
      </c>
      <c r="G672" s="164">
        <f>VLOOKUP(FINAL_DATASET!$D672,'R_E_P allocation'!$A$3:$D$983,4,0)</f>
        <v>274889</v>
      </c>
      <c r="H672" s="165">
        <f>VLOOKUP(FINAL_DATASET!$D672,'R_E_P allocation'!$A$3:$E$983,5,0)</f>
        <v>1.5914271680484156E-2</v>
      </c>
      <c r="I672" s="166">
        <f>VLOOKUP(FINAL_DATASET!$D672,'R_E_P allocation'!$A$3:$F$983,6,0)</f>
        <v>184383401.25219885</v>
      </c>
      <c r="J672" s="166">
        <f>VLOOKUP(FINAL_DATASET!$D672,'R_E_P allocation'!$A$3:$G$983,7,0)</f>
        <v>155282369.18863267</v>
      </c>
      <c r="K672" s="166">
        <f>VLOOKUP(FINAL_DATASET!$D672,'R_E_P allocation'!$A$3:$T$984,8,0)</f>
        <v>153622088.43698707</v>
      </c>
      <c r="L672" s="166">
        <f>VLOOKUP(FINAL_DATASET!$D672,'R_E_P allocation'!$A$3:$T$984,9,0)</f>
        <v>128210569.15485561</v>
      </c>
      <c r="M672" s="166">
        <f>VLOOKUP($D672,'R_E_P allocation'!$A$3:$T$984,'R_E_P allocation'!J$984,0)</f>
        <v>124198224.00504538</v>
      </c>
      <c r="N672" s="166">
        <f>VLOOKUP($D672,'R_E_P allocation'!$A$3:$T$984,'R_E_P allocation'!K$984,0)</f>
        <v>144836436.1261957</v>
      </c>
      <c r="O672" s="166">
        <f>VLOOKUP($D672,'R_E_P allocation'!$A$3:$T$984,'R_E_P allocation'!L$984,0)</f>
        <v>127564904.41810453</v>
      </c>
      <c r="P672" s="166">
        <f>VLOOKUP($D672,'R_E_P allocation'!$A$3:$T$984,'R_E_P allocation'!M$984,0)</f>
        <v>138679561.67217654</v>
      </c>
      <c r="Q672" s="166">
        <f>VLOOKUP($D672,'R_E_P allocation'!$A$3:$T$984,'R_E_P allocation'!N$984,0)</f>
        <v>112945210.02166957</v>
      </c>
      <c r="R672" s="166">
        <f>VLOOKUP($D672,'R_E_P allocation'!$A$3:$T$984,'R_E_P allocation'!O$984,0)</f>
        <v>103444714.60947523</v>
      </c>
      <c r="S672" s="166">
        <f>VLOOKUP($D672,'R_E_P allocation'!$A$3:$T$984,'R_E_P allocation'!P$984,0)</f>
        <v>1591102.3869937116</v>
      </c>
      <c r="T672" s="166">
        <f>VLOOKUP($D672,'R_E_P allocation'!$A$3:$T$984,'R_E_P allocation'!Q$984,0)</f>
        <v>2559599.492120319</v>
      </c>
      <c r="U672" s="166">
        <f>VLOOKUP($D672,'R_E_P allocation'!$A$3:$T$984,'R_E_P allocation'!R$984,0)</f>
        <v>3159145.3191034566</v>
      </c>
      <c r="V672" s="166">
        <f>VLOOKUP($D672,'R_E_P allocation'!$A$3:$T$984,'R_E_P allocation'!S$984,0)</f>
        <v>-322832.36837553571</v>
      </c>
      <c r="W672" s="166">
        <f>VLOOKUP($D672,'R_E_P allocation'!$A$3:$T$984,'R_E_P allocation'!T$984,0)</f>
        <v>2467361.6725844517</v>
      </c>
      <c r="X672" s="163">
        <v>110815</v>
      </c>
      <c r="Y672" s="162" t="s">
        <v>294</v>
      </c>
      <c r="Z672" s="162" t="s">
        <v>295</v>
      </c>
      <c r="AA672" s="162" t="s">
        <v>173</v>
      </c>
    </row>
    <row r="673" spans="1:27" ht="16.5" thickTop="1" thickBot="1">
      <c r="A673" s="161">
        <v>672</v>
      </c>
      <c r="B673" s="162" t="s">
        <v>7</v>
      </c>
      <c r="C673" s="163">
        <v>11</v>
      </c>
      <c r="D673" s="162" t="s">
        <v>911</v>
      </c>
      <c r="E673" s="162" t="str">
        <f>VLOOKUP(Table12[[#This Row],[BRANCH NAME]],'Branch Address-2'!$B$2:$D$981,2,0)</f>
        <v>Sadhuhati, Jhenaidah Sadar, Jhenaidah 7300</v>
      </c>
      <c r="F673" s="162" t="str">
        <f>VLOOKUP(Table12[[#This Row],[BRANCH NAME]],'Branch Address-2'!$B$2:$D$981,3,0)</f>
        <v>23.568587065843865, 89.02594697331503</v>
      </c>
      <c r="G673" s="164">
        <f>VLOOKUP(FINAL_DATASET!$D673,'R_E_P allocation'!$A$3:$D$983,4,0)</f>
        <v>108774.39999999999</v>
      </c>
      <c r="H673" s="165">
        <f>VLOOKUP(FINAL_DATASET!$D673,'R_E_P allocation'!$A$3:$E$983,5,0)</f>
        <v>6.2973249329062123E-3</v>
      </c>
      <c r="I673" s="166">
        <f>VLOOKUP(FINAL_DATASET!$D673,'R_E_P allocation'!$A$3:$F$983,6,0)</f>
        <v>72961063.706322104</v>
      </c>
      <c r="J673" s="166">
        <f>VLOOKUP(FINAL_DATASET!$D673,'R_E_P allocation'!$A$3:$G$983,7,0)</f>
        <v>61445698.223908581</v>
      </c>
      <c r="K673" s="166">
        <f>VLOOKUP(FINAL_DATASET!$D673,'R_E_P allocation'!$A$3:$T$984,8,0)</f>
        <v>60788720.161520496</v>
      </c>
      <c r="L673" s="166">
        <f>VLOOKUP(FINAL_DATASET!$D673,'R_E_P allocation'!$A$3:$T$984,9,0)</f>
        <v>50733305.928858295</v>
      </c>
      <c r="M673" s="166">
        <f>VLOOKUP($D673,'R_E_P allocation'!$A$3:$T$984,'R_E_P allocation'!J$984,0)</f>
        <v>49145608.944753729</v>
      </c>
      <c r="N673" s="166">
        <f>VLOOKUP($D673,'R_E_P allocation'!$A$3:$T$984,'R_E_P allocation'!K$984,0)</f>
        <v>57312211.248050168</v>
      </c>
      <c r="O673" s="166">
        <f>VLOOKUP($D673,'R_E_P allocation'!$A$3:$T$984,'R_E_P allocation'!L$984,0)</f>
        <v>50477814.460151806</v>
      </c>
      <c r="P673" s="166">
        <f>VLOOKUP($D673,'R_E_P allocation'!$A$3:$T$984,'R_E_P allocation'!M$984,0)</f>
        <v>54875917.600027651</v>
      </c>
      <c r="Q673" s="166">
        <f>VLOOKUP($D673,'R_E_P allocation'!$A$3:$T$984,'R_E_P allocation'!N$984,0)</f>
        <v>44692757.633012213</v>
      </c>
      <c r="R673" s="166">
        <f>VLOOKUP($D673,'R_E_P allocation'!$A$3:$T$984,'R_E_P allocation'!O$984,0)</f>
        <v>40933383.164902568</v>
      </c>
      <c r="S673" s="166">
        <f>VLOOKUP($D673,'R_E_P allocation'!$A$3:$T$984,'R_E_P allocation'!P$984,0)</f>
        <v>629603.97645525576</v>
      </c>
      <c r="T673" s="166">
        <f>VLOOKUP($D673,'R_E_P allocation'!$A$3:$T$984,'R_E_P allocation'!Q$984,0)</f>
        <v>1012841.1795149767</v>
      </c>
      <c r="U673" s="166">
        <f>VLOOKUP($D673,'R_E_P allocation'!$A$3:$T$984,'R_E_P allocation'!R$984,0)</f>
        <v>1250083.2575995659</v>
      </c>
      <c r="V673" s="166">
        <f>VLOOKUP($D673,'R_E_P allocation'!$A$3:$T$984,'R_E_P allocation'!S$984,0)</f>
        <v>-127745.73435324029</v>
      </c>
      <c r="W673" s="166">
        <f>VLOOKUP($D673,'R_E_P allocation'!$A$3:$T$984,'R_E_P allocation'!T$984,0)</f>
        <v>976342.39827119373</v>
      </c>
      <c r="X673" s="163">
        <v>110816</v>
      </c>
      <c r="Y673" s="162" t="s">
        <v>294</v>
      </c>
      <c r="Z673" s="162" t="s">
        <v>295</v>
      </c>
      <c r="AA673" s="162" t="s">
        <v>910</v>
      </c>
    </row>
    <row r="674" spans="1:27" ht="16.5" thickTop="1" thickBot="1">
      <c r="A674" s="161">
        <v>673</v>
      </c>
      <c r="B674" s="162" t="s">
        <v>7</v>
      </c>
      <c r="C674" s="163">
        <v>11</v>
      </c>
      <c r="D674" s="162" t="s">
        <v>912</v>
      </c>
      <c r="E674" s="162" t="str">
        <f>VLOOKUP(Table12[[#This Row],[BRANCH NAME]],'Branch Address-2'!$B$2:$D$981,2,0)</f>
        <v>Bazar Gopalpur, Jhenaidah Sadar, Jhenaidah 7300</v>
      </c>
      <c r="F674" s="162" t="str">
        <f>VLOOKUP(Table12[[#This Row],[BRANCH NAME]],'Branch Address-2'!$B$2:$D$981,3,0)</f>
        <v>23.53738629124318, 89.16979907009782</v>
      </c>
      <c r="G674" s="164">
        <f>VLOOKUP(FINAL_DATASET!$D674,'R_E_P allocation'!$A$3:$D$983,4,0)</f>
        <v>81580.800000000003</v>
      </c>
      <c r="H674" s="165">
        <f>VLOOKUP(FINAL_DATASET!$D674,'R_E_P allocation'!$A$3:$E$983,5,0)</f>
        <v>4.7229936996796597E-3</v>
      </c>
      <c r="I674" s="166">
        <f>VLOOKUP(FINAL_DATASET!$D674,'R_E_P allocation'!$A$3:$F$983,6,0)</f>
        <v>54720797.779741585</v>
      </c>
      <c r="J674" s="166">
        <f>VLOOKUP(FINAL_DATASET!$D674,'R_E_P allocation'!$A$3:$G$983,7,0)</f>
        <v>46084273.667931437</v>
      </c>
      <c r="K674" s="166">
        <f>VLOOKUP(FINAL_DATASET!$D674,'R_E_P allocation'!$A$3:$T$984,8,0)</f>
        <v>45591540.121140376</v>
      </c>
      <c r="L674" s="166">
        <f>VLOOKUP(FINAL_DATASET!$D674,'R_E_P allocation'!$A$3:$T$984,9,0)</f>
        <v>38049979.446643725</v>
      </c>
      <c r="M674" s="166">
        <f>VLOOKUP($D674,'R_E_P allocation'!$A$3:$T$984,'R_E_P allocation'!J$984,0)</f>
        <v>36859206.708565302</v>
      </c>
      <c r="N674" s="166">
        <f>VLOOKUP($D674,'R_E_P allocation'!$A$3:$T$984,'R_E_P allocation'!K$984,0)</f>
        <v>42984158.43603763</v>
      </c>
      <c r="O674" s="166">
        <f>VLOOKUP($D674,'R_E_P allocation'!$A$3:$T$984,'R_E_P allocation'!L$984,0)</f>
        <v>37858360.845113859</v>
      </c>
      <c r="P674" s="166">
        <f>VLOOKUP($D674,'R_E_P allocation'!$A$3:$T$984,'R_E_P allocation'!M$984,0)</f>
        <v>41156938.200020745</v>
      </c>
      <c r="Q674" s="166">
        <f>VLOOKUP($D674,'R_E_P allocation'!$A$3:$T$984,'R_E_P allocation'!N$984,0)</f>
        <v>33519568.224759161</v>
      </c>
      <c r="R674" s="166">
        <f>VLOOKUP($D674,'R_E_P allocation'!$A$3:$T$984,'R_E_P allocation'!O$984,0)</f>
        <v>30700037.37367693</v>
      </c>
      <c r="S674" s="166">
        <f>VLOOKUP($D674,'R_E_P allocation'!$A$3:$T$984,'R_E_P allocation'!P$984,0)</f>
        <v>472202.98234144185</v>
      </c>
      <c r="T674" s="166">
        <f>VLOOKUP($D674,'R_E_P allocation'!$A$3:$T$984,'R_E_P allocation'!Q$984,0)</f>
        <v>759630.88463623263</v>
      </c>
      <c r="U674" s="166">
        <f>VLOOKUP($D674,'R_E_P allocation'!$A$3:$T$984,'R_E_P allocation'!R$984,0)</f>
        <v>937562.44319967448</v>
      </c>
      <c r="V674" s="166">
        <f>VLOOKUP($D674,'R_E_P allocation'!$A$3:$T$984,'R_E_P allocation'!S$984,0)</f>
        <v>-95809.300764930231</v>
      </c>
      <c r="W674" s="166">
        <f>VLOOKUP($D674,'R_E_P allocation'!$A$3:$T$984,'R_E_P allocation'!T$984,0)</f>
        <v>732256.79870339541</v>
      </c>
      <c r="X674" s="163">
        <v>110817</v>
      </c>
      <c r="Y674" s="162" t="s">
        <v>294</v>
      </c>
      <c r="Z674" s="162" t="s">
        <v>295</v>
      </c>
      <c r="AA674" s="162" t="s">
        <v>910</v>
      </c>
    </row>
    <row r="675" spans="1:27" ht="16.5" thickTop="1" thickBot="1">
      <c r="A675" s="161">
        <v>674</v>
      </c>
      <c r="B675" s="162" t="s">
        <v>7</v>
      </c>
      <c r="C675" s="163">
        <v>11</v>
      </c>
      <c r="D675" s="162" t="s">
        <v>913</v>
      </c>
      <c r="E675" s="162" t="str">
        <f>VLOOKUP(Table12[[#This Row],[BRANCH NAME]],'Branch Address-2'!$B$2:$D$981,2,0)</f>
        <v>Naldanga Bazar, Kaliganj, Jhenaidah 7300</v>
      </c>
      <c r="F675" s="162" t="str">
        <f>VLOOKUP(Table12[[#This Row],[BRANCH NAME]],'Branch Address-2'!$B$2:$D$981,3,0)</f>
        <v>23.41774923841101, 89.13811987948598</v>
      </c>
      <c r="G675" s="164">
        <f>VLOOKUP(FINAL_DATASET!$D675,'R_E_P allocation'!$A$3:$D$983,4,0)</f>
        <v>96211.15</v>
      </c>
      <c r="H675" s="165">
        <f>VLOOKUP(FINAL_DATASET!$D675,'R_E_P allocation'!$A$3:$E$983,5,0)</f>
        <v>5.5699950881694547E-3</v>
      </c>
      <c r="I675" s="166">
        <f>VLOOKUP(FINAL_DATASET!$D675,'R_E_P allocation'!$A$3:$F$983,6,0)</f>
        <v>64534190.438269593</v>
      </c>
      <c r="J675" s="166">
        <f>VLOOKUP(FINAL_DATASET!$D675,'R_E_P allocation'!$A$3:$G$983,7,0)</f>
        <v>54348829.216021433</v>
      </c>
      <c r="K675" s="166">
        <f>VLOOKUP(FINAL_DATASET!$D675,'R_E_P allocation'!$A$3:$T$984,8,0)</f>
        <v>53767730.952945478</v>
      </c>
      <c r="L675" s="166">
        <f>VLOOKUP(FINAL_DATASET!$D675,'R_E_P allocation'!$A$3:$T$984,9,0)</f>
        <v>44873699.204199463</v>
      </c>
      <c r="M675" s="166">
        <f>VLOOKUP($D675,'R_E_P allocation'!$A$3:$T$984,'R_E_P allocation'!J$984,0)</f>
        <v>43469378.401765883</v>
      </c>
      <c r="N675" s="166">
        <f>VLOOKUP($D675,'R_E_P allocation'!$A$3:$T$984,'R_E_P allocation'!K$984,0)</f>
        <v>50692752.644168496</v>
      </c>
      <c r="O675" s="166">
        <f>VLOOKUP($D675,'R_E_P allocation'!$A$3:$T$984,'R_E_P allocation'!L$984,0)</f>
        <v>44647716.546336591</v>
      </c>
      <c r="P675" s="166">
        <f>VLOOKUP($D675,'R_E_P allocation'!$A$3:$T$984,'R_E_P allocation'!M$984,0)</f>
        <v>48537846.585261792</v>
      </c>
      <c r="Q675" s="166">
        <f>VLOOKUP($D675,'R_E_P allocation'!$A$3:$T$984,'R_E_P allocation'!N$984,0)</f>
        <v>39530823.507584348</v>
      </c>
      <c r="R675" s="166">
        <f>VLOOKUP($D675,'R_E_P allocation'!$A$3:$T$984,'R_E_P allocation'!O$984,0)</f>
        <v>36205650.113316327</v>
      </c>
      <c r="S675" s="166">
        <f>VLOOKUP($D675,'R_E_P allocation'!$A$3:$T$984,'R_E_P allocation'!P$984,0)</f>
        <v>556885.83544779907</v>
      </c>
      <c r="T675" s="166">
        <f>VLOOKUP($D675,'R_E_P allocation'!$A$3:$T$984,'R_E_P allocation'!Q$984,0)</f>
        <v>895859.82224211167</v>
      </c>
      <c r="U675" s="166">
        <f>VLOOKUP($D675,'R_E_P allocation'!$A$3:$T$984,'R_E_P allocation'!R$984,0)</f>
        <v>1105700.8616862099</v>
      </c>
      <c r="V675" s="166">
        <f>VLOOKUP($D675,'R_E_P allocation'!$A$3:$T$984,'R_E_P allocation'!S$984,0)</f>
        <v>-112991.3289314375</v>
      </c>
      <c r="W675" s="166">
        <f>VLOOKUP($D675,'R_E_P allocation'!$A$3:$T$984,'R_E_P allocation'!T$984,0)</f>
        <v>863576.58540455811</v>
      </c>
      <c r="X675" s="163">
        <v>110818</v>
      </c>
      <c r="Y675" s="162" t="s">
        <v>294</v>
      </c>
      <c r="Z675" s="162" t="s">
        <v>295</v>
      </c>
      <c r="AA675" s="162" t="s">
        <v>173</v>
      </c>
    </row>
    <row r="676" spans="1:27" ht="16.5" thickTop="1" thickBot="1">
      <c r="A676" s="161">
        <v>675</v>
      </c>
      <c r="B676" s="162" t="s">
        <v>7</v>
      </c>
      <c r="C676" s="163">
        <v>11</v>
      </c>
      <c r="D676" s="162" t="s">
        <v>914</v>
      </c>
      <c r="E676" s="162" t="str">
        <f>VLOOKUP(Table12[[#This Row],[BRANCH NAME]],'Branch Address-2'!$B$2:$D$981,2,0)</f>
        <v>Kabirpur, Shailakupa, Jhenaidah 7300</v>
      </c>
      <c r="F676" s="162" t="str">
        <f>VLOOKUP(Table12[[#This Row],[BRANCH NAME]],'Branch Address-2'!$B$2:$D$981,3,0)</f>
        <v>23.486972578939447, 88.8934949494202</v>
      </c>
      <c r="G676" s="164">
        <f>VLOOKUP(FINAL_DATASET!$D676,'R_E_P allocation'!$A$3:$D$983,4,0)</f>
        <v>361648</v>
      </c>
      <c r="H676" s="165">
        <f>VLOOKUP(FINAL_DATASET!$D676,'R_E_P allocation'!$A$3:$E$983,5,0)</f>
        <v>2.0937049226064826E-2</v>
      </c>
      <c r="I676" s="166">
        <f>VLOOKUP(FINAL_DATASET!$D676,'R_E_P allocation'!$A$3:$F$983,6,0)</f>
        <v>242577506.90662485</v>
      </c>
      <c r="J676" s="166">
        <f>VLOOKUP(FINAL_DATASET!$D676,'R_E_P allocation'!$A$3:$G$983,7,0)</f>
        <v>204291762.31981134</v>
      </c>
      <c r="K676" s="166">
        <f>VLOOKUP(FINAL_DATASET!$D676,'R_E_P allocation'!$A$3:$T$984,8,0)</f>
        <v>202107472.61279824</v>
      </c>
      <c r="L676" s="166">
        <f>VLOOKUP(FINAL_DATASET!$D676,'R_E_P allocation'!$A$3:$T$984,9,0)</f>
        <v>168675705.15268061</v>
      </c>
      <c r="M676" s="166">
        <f>VLOOKUP($D676,'R_E_P allocation'!$A$3:$T$984,'R_E_P allocation'!J$984,0)</f>
        <v>163397005.02739888</v>
      </c>
      <c r="N676" s="166">
        <f>VLOOKUP($D676,'R_E_P allocation'!$A$3:$T$984,'R_E_P allocation'!K$984,0)</f>
        <v>190548939.57985377</v>
      </c>
      <c r="O676" s="166">
        <f>VLOOKUP($D676,'R_E_P allocation'!$A$3:$T$984,'R_E_P allocation'!L$984,0)</f>
        <v>167826259.15550885</v>
      </c>
      <c r="P676" s="166">
        <f>VLOOKUP($D676,'R_E_P allocation'!$A$3:$T$984,'R_E_P allocation'!M$984,0)</f>
        <v>182448865.24968007</v>
      </c>
      <c r="Q676" s="166">
        <f>VLOOKUP($D676,'R_E_P allocation'!$A$3:$T$984,'R_E_P allocation'!N$984,0)</f>
        <v>148592374.79097655</v>
      </c>
      <c r="R676" s="166">
        <f>VLOOKUP($D676,'R_E_P allocation'!$A$3:$T$984,'R_E_P allocation'!O$984,0)</f>
        <v>136093383.68973476</v>
      </c>
      <c r="S676" s="166">
        <f>VLOOKUP($D676,'R_E_P allocation'!$A$3:$T$984,'R_E_P allocation'!P$984,0)</f>
        <v>2093277.635887583</v>
      </c>
      <c r="T676" s="166">
        <f>VLOOKUP($D676,'R_E_P allocation'!$A$3:$T$984,'R_E_P allocation'!Q$984,0)</f>
        <v>3367446.6316452427</v>
      </c>
      <c r="U676" s="166">
        <f>VLOOKUP($D676,'R_E_P allocation'!$A$3:$T$984,'R_E_P allocation'!R$984,0)</f>
        <v>4156217.9147333172</v>
      </c>
      <c r="V676" s="166">
        <f>VLOOKUP($D676,'R_E_P allocation'!$A$3:$T$984,'R_E_P allocation'!S$984,0)</f>
        <v>-424722.99858588644</v>
      </c>
      <c r="W676" s="166">
        <f>VLOOKUP($D676,'R_E_P allocation'!$A$3:$T$984,'R_E_P allocation'!T$984,0)</f>
        <v>3246097.2034778465</v>
      </c>
      <c r="X676" s="163">
        <v>110819</v>
      </c>
      <c r="Y676" s="162" t="s">
        <v>294</v>
      </c>
      <c r="Z676" s="162" t="s">
        <v>295</v>
      </c>
      <c r="AA676" s="162" t="s">
        <v>915</v>
      </c>
    </row>
    <row r="677" spans="1:27" ht="16.5" thickTop="1" thickBot="1">
      <c r="A677" s="161">
        <v>676</v>
      </c>
      <c r="B677" s="162" t="s">
        <v>7</v>
      </c>
      <c r="C677" s="163">
        <v>11</v>
      </c>
      <c r="D677" s="162" t="s">
        <v>916</v>
      </c>
      <c r="E677" s="162" t="str">
        <f>VLOOKUP(Table12[[#This Row],[BRANCH NAME]],'Branch Address-2'!$B$2:$D$981,2,0)</f>
        <v>Kannadah, Harina Kundu, Jhenaidah 7300</v>
      </c>
      <c r="F677" s="162" t="str">
        <f>VLOOKUP(Table12[[#This Row],[BRANCH NAME]],'Branch Address-2'!$B$2:$D$981,3,0)</f>
        <v>23.602667270722065, 89.14549343629602</v>
      </c>
      <c r="G677" s="164">
        <f>VLOOKUP(FINAL_DATASET!$D677,'R_E_P allocation'!$A$3:$D$983,4,0)</f>
        <v>197723</v>
      </c>
      <c r="H677" s="165">
        <f>VLOOKUP(FINAL_DATASET!$D677,'R_E_P allocation'!$A$3:$E$983,5,0)</f>
        <v>1.144686596946538E-2</v>
      </c>
      <c r="I677" s="166">
        <f>VLOOKUP(FINAL_DATASET!$D677,'R_E_P allocation'!$A$3:$F$983,6,0)</f>
        <v>132623856.34124506</v>
      </c>
      <c r="J677" s="166">
        <f>VLOOKUP(FINAL_DATASET!$D677,'R_E_P allocation'!$A$3:$G$983,7,0)</f>
        <v>111691977.0637749</v>
      </c>
      <c r="K677" s="166">
        <f>VLOOKUP(FINAL_DATASET!$D677,'R_E_P allocation'!$A$3:$T$984,8,0)</f>
        <v>110497765.25079721</v>
      </c>
      <c r="L677" s="166">
        <f>VLOOKUP(FINAL_DATASET!$D677,'R_E_P allocation'!$A$3:$T$984,9,0)</f>
        <v>92219690.00216639</v>
      </c>
      <c r="M677" s="166">
        <f>VLOOKUP($D677,'R_E_P allocation'!$A$3:$T$984,'R_E_P allocation'!J$984,0)</f>
        <v>89333678.120803624</v>
      </c>
      <c r="N677" s="166">
        <f>VLOOKUP($D677,'R_E_P allocation'!$A$3:$T$984,'R_E_P allocation'!K$984,0)</f>
        <v>104178394.40712358</v>
      </c>
      <c r="O677" s="166">
        <f>VLOOKUP($D677,'R_E_P allocation'!$A$3:$T$984,'R_E_P allocation'!L$984,0)</f>
        <v>91755274.297119498</v>
      </c>
      <c r="P677" s="166">
        <f>VLOOKUP($D677,'R_E_P allocation'!$A$3:$T$984,'R_E_P allocation'!M$984,0)</f>
        <v>99749858.933997959</v>
      </c>
      <c r="Q677" s="166">
        <f>VLOOKUP($D677,'R_E_P allocation'!$A$3:$T$984,'R_E_P allocation'!N$984,0)</f>
        <v>81239575.832843706</v>
      </c>
      <c r="R677" s="166">
        <f>VLOOKUP($D677,'R_E_P allocation'!$A$3:$T$984,'R_E_P allocation'!O$984,0)</f>
        <v>74406030.458582446</v>
      </c>
      <c r="S677" s="166">
        <f>VLOOKUP($D677,'R_E_P allocation'!$A$3:$T$984,'R_E_P allocation'!P$984,0)</f>
        <v>1144452.987436957</v>
      </c>
      <c r="T677" s="166">
        <f>VLOOKUP($D677,'R_E_P allocation'!$A$3:$T$984,'R_E_P allocation'!Q$984,0)</f>
        <v>1841076.5450072787</v>
      </c>
      <c r="U677" s="166">
        <f>VLOOKUP($D677,'R_E_P allocation'!$A$3:$T$984,'R_E_P allocation'!R$984,0)</f>
        <v>2272319.6996936682</v>
      </c>
      <c r="V677" s="166">
        <f>VLOOKUP($D677,'R_E_P allocation'!$A$3:$T$984,'R_E_P allocation'!S$984,0)</f>
        <v>-232207.85252344055</v>
      </c>
      <c r="W677" s="166">
        <f>VLOOKUP($D677,'R_E_P allocation'!$A$3:$T$984,'R_E_P allocation'!T$984,0)</f>
        <v>1774731.4442862957</v>
      </c>
      <c r="X677" s="163">
        <v>110820</v>
      </c>
      <c r="Y677" s="162" t="s">
        <v>294</v>
      </c>
      <c r="Z677" s="162" t="s">
        <v>295</v>
      </c>
      <c r="AA677" s="162" t="s">
        <v>917</v>
      </c>
    </row>
    <row r="678" spans="1:27" ht="16.5" thickTop="1" thickBot="1">
      <c r="A678" s="161">
        <v>677</v>
      </c>
      <c r="B678" s="162" t="s">
        <v>7</v>
      </c>
      <c r="C678" s="163">
        <v>11</v>
      </c>
      <c r="D678" s="162" t="s">
        <v>918</v>
      </c>
      <c r="E678" s="162" t="str">
        <f>VLOOKUP(Table12[[#This Row],[BRANCH NAME]],'Branch Address-2'!$B$2:$D$981,2,0)</f>
        <v>Hamdah Bus Stand, Jhenaidah Sadar, Jhenaidah 7300</v>
      </c>
      <c r="F678" s="162" t="str">
        <f>VLOOKUP(Table12[[#This Row],[BRANCH NAME]],'Branch Address-2'!$B$2:$D$981,3,0)</f>
        <v>23.540361334640295, 89.17124264325173</v>
      </c>
      <c r="G678" s="164">
        <f>VLOOKUP(FINAL_DATASET!$D678,'R_E_P allocation'!$A$3:$D$983,4,0)</f>
        <v>97896.960000000006</v>
      </c>
      <c r="H678" s="165">
        <f>VLOOKUP(FINAL_DATASET!$D678,'R_E_P allocation'!$A$3:$E$983,5,0)</f>
        <v>5.6675924396155913E-3</v>
      </c>
      <c r="I678" s="166">
        <f>VLOOKUP(FINAL_DATASET!$D678,'R_E_P allocation'!$A$3:$F$983,6,0)</f>
        <v>65664957.335689895</v>
      </c>
      <c r="J678" s="166">
        <f>VLOOKUP(FINAL_DATASET!$D678,'R_E_P allocation'!$A$3:$G$983,7,0)</f>
        <v>55301128.401517719</v>
      </c>
      <c r="K678" s="166">
        <f>VLOOKUP(FINAL_DATASET!$D678,'R_E_P allocation'!$A$3:$T$984,8,0)</f>
        <v>54709848.145368442</v>
      </c>
      <c r="L678" s="166">
        <f>VLOOKUP(FINAL_DATASET!$D678,'R_E_P allocation'!$A$3:$T$984,9,0)</f>
        <v>45659975.335972466</v>
      </c>
      <c r="M678" s="166">
        <f>VLOOKUP($D678,'R_E_P allocation'!$A$3:$T$984,'R_E_P allocation'!J$984,0)</f>
        <v>44231048.050278358</v>
      </c>
      <c r="N678" s="166">
        <f>VLOOKUP($D678,'R_E_P allocation'!$A$3:$T$984,'R_E_P allocation'!K$984,0)</f>
        <v>51580990.12324515</v>
      </c>
      <c r="O678" s="166">
        <f>VLOOKUP($D678,'R_E_P allocation'!$A$3:$T$984,'R_E_P allocation'!L$984,0)</f>
        <v>45430033.014136627</v>
      </c>
      <c r="P678" s="166">
        <f>VLOOKUP($D678,'R_E_P allocation'!$A$3:$T$984,'R_E_P allocation'!M$984,0)</f>
        <v>49388325.840024889</v>
      </c>
      <c r="Q678" s="166">
        <f>VLOOKUP($D678,'R_E_P allocation'!$A$3:$T$984,'R_E_P allocation'!N$984,0)</f>
        <v>40223481.869710997</v>
      </c>
      <c r="R678" s="166">
        <f>VLOOKUP($D678,'R_E_P allocation'!$A$3:$T$984,'R_E_P allocation'!O$984,0)</f>
        <v>36840044.848412313</v>
      </c>
      <c r="S678" s="166">
        <f>VLOOKUP($D678,'R_E_P allocation'!$A$3:$T$984,'R_E_P allocation'!P$984,0)</f>
        <v>566643.57880973013</v>
      </c>
      <c r="T678" s="166">
        <f>VLOOKUP($D678,'R_E_P allocation'!$A$3:$T$984,'R_E_P allocation'!Q$984,0)</f>
        <v>911557.06156347902</v>
      </c>
      <c r="U678" s="166">
        <f>VLOOKUP($D678,'R_E_P allocation'!$A$3:$T$984,'R_E_P allocation'!R$984,0)</f>
        <v>1125074.9318396093</v>
      </c>
      <c r="V678" s="166">
        <f>VLOOKUP($D678,'R_E_P allocation'!$A$3:$T$984,'R_E_P allocation'!S$984,0)</f>
        <v>-114971.16091791626</v>
      </c>
      <c r="W678" s="166">
        <f>VLOOKUP($D678,'R_E_P allocation'!$A$3:$T$984,'R_E_P allocation'!T$984,0)</f>
        <v>878708.15844407433</v>
      </c>
      <c r="X678" s="163">
        <v>110821</v>
      </c>
      <c r="Y678" s="162" t="s">
        <v>294</v>
      </c>
      <c r="Z678" s="162" t="s">
        <v>295</v>
      </c>
      <c r="AA678" s="162" t="s">
        <v>910</v>
      </c>
    </row>
    <row r="679" spans="1:27" ht="16.5" thickTop="1" thickBot="1">
      <c r="A679" s="161">
        <v>678</v>
      </c>
      <c r="B679" s="162" t="s">
        <v>7</v>
      </c>
      <c r="C679" s="163">
        <v>11</v>
      </c>
      <c r="D679" s="162" t="s">
        <v>919</v>
      </c>
      <c r="E679" s="162" t="str">
        <f>VLOOKUP(Table12[[#This Row],[BRANCH NAME]],'Branch Address-2'!$B$2:$D$981,2,0)</f>
        <v>Haldhani Bazar, Jhenaidah Sadar, Jhenaidah 7300</v>
      </c>
      <c r="F679" s="162" t="str">
        <f>VLOOKUP(Table12[[#This Row],[BRANCH NAME]],'Branch Address-2'!$B$2:$D$981,3,0)</f>
        <v>23.545447637827735, 89.17203305006268</v>
      </c>
      <c r="G679" s="164">
        <f>VLOOKUP(FINAL_DATASET!$D679,'R_E_P allocation'!$A$3:$D$983,4,0)</f>
        <v>152284.16</v>
      </c>
      <c r="H679" s="165">
        <f>VLOOKUP(FINAL_DATASET!$D679,'R_E_P allocation'!$A$3:$E$983,5,0)</f>
        <v>8.8162549060686966E-3</v>
      </c>
      <c r="I679" s="166">
        <f>VLOOKUP(FINAL_DATASET!$D679,'R_E_P allocation'!$A$3:$F$983,6,0)</f>
        <v>102145489.18885094</v>
      </c>
      <c r="J679" s="166">
        <f>VLOOKUP(FINAL_DATASET!$D679,'R_E_P allocation'!$A$3:$G$983,7,0)</f>
        <v>86023977.513472006</v>
      </c>
      <c r="K679" s="166">
        <f>VLOOKUP(FINAL_DATASET!$D679,'R_E_P allocation'!$A$3:$T$984,8,0)</f>
        <v>85104208.226128682</v>
      </c>
      <c r="L679" s="166">
        <f>VLOOKUP(FINAL_DATASET!$D679,'R_E_P allocation'!$A$3:$T$984,9,0)</f>
        <v>71026628.300401598</v>
      </c>
      <c r="M679" s="166">
        <f>VLOOKUP($D679,'R_E_P allocation'!$A$3:$T$984,'R_E_P allocation'!J$984,0)</f>
        <v>68803852.522655219</v>
      </c>
      <c r="N679" s="166">
        <f>VLOOKUP($D679,'R_E_P allocation'!$A$3:$T$984,'R_E_P allocation'!K$984,0)</f>
        <v>80237095.747270226</v>
      </c>
      <c r="O679" s="166">
        <f>VLOOKUP($D679,'R_E_P allocation'!$A$3:$T$984,'R_E_P allocation'!L$984,0)</f>
        <v>70668940.244212523</v>
      </c>
      <c r="P679" s="166">
        <f>VLOOKUP($D679,'R_E_P allocation'!$A$3:$T$984,'R_E_P allocation'!M$984,0)</f>
        <v>76826284.640038714</v>
      </c>
      <c r="Q679" s="166">
        <f>VLOOKUP($D679,'R_E_P allocation'!$A$3:$T$984,'R_E_P allocation'!N$984,0)</f>
        <v>62569860.686217092</v>
      </c>
      <c r="R679" s="166">
        <f>VLOOKUP($D679,'R_E_P allocation'!$A$3:$T$984,'R_E_P allocation'!O$984,0)</f>
        <v>57306736.430863596</v>
      </c>
      <c r="S679" s="166">
        <f>VLOOKUP($D679,'R_E_P allocation'!$A$3:$T$984,'R_E_P allocation'!P$984,0)</f>
        <v>881445.56703735795</v>
      </c>
      <c r="T679" s="166">
        <f>VLOOKUP($D679,'R_E_P allocation'!$A$3:$T$984,'R_E_P allocation'!Q$984,0)</f>
        <v>1417977.6513209674</v>
      </c>
      <c r="U679" s="166">
        <f>VLOOKUP($D679,'R_E_P allocation'!$A$3:$T$984,'R_E_P allocation'!R$984,0)</f>
        <v>1750116.5606393919</v>
      </c>
      <c r="V679" s="166">
        <f>VLOOKUP($D679,'R_E_P allocation'!$A$3:$T$984,'R_E_P allocation'!S$984,0)</f>
        <v>-178844.02809453639</v>
      </c>
      <c r="W679" s="166">
        <f>VLOOKUP($D679,'R_E_P allocation'!$A$3:$T$984,'R_E_P allocation'!T$984,0)</f>
        <v>1366879.3575796711</v>
      </c>
      <c r="X679" s="163">
        <v>110822</v>
      </c>
      <c r="Y679" s="162" t="s">
        <v>294</v>
      </c>
      <c r="Z679" s="162" t="s">
        <v>295</v>
      </c>
      <c r="AA679" s="162" t="s">
        <v>910</v>
      </c>
    </row>
    <row r="680" spans="1:27" ht="16.5" thickTop="1" thickBot="1">
      <c r="A680" s="161">
        <v>679</v>
      </c>
      <c r="B680" s="162" t="s">
        <v>7</v>
      </c>
      <c r="C680" s="163">
        <v>11</v>
      </c>
      <c r="D680" s="162" t="s">
        <v>920</v>
      </c>
      <c r="E680" s="162" t="str">
        <f>VLOOKUP(Table12[[#This Row],[BRANCH NAME]],'Branch Address-2'!$B$2:$D$981,2,0)</f>
        <v>BIDC Road, Khalishpur, Khulna 9000</v>
      </c>
      <c r="F680" s="162" t="str">
        <f>VLOOKUP(Table12[[#This Row],[BRANCH NAME]],'Branch Address-2'!$B$2:$D$981,3,0)</f>
        <v>22.86082584722306, 89.54697283968784</v>
      </c>
      <c r="G680" s="164">
        <f>VLOOKUP(FINAL_DATASET!$D680,'R_E_P allocation'!$A$3:$D$983,4,0)</f>
        <v>54054.14</v>
      </c>
      <c r="H680" s="165">
        <f>VLOOKUP(FINAL_DATASET!$D680,'R_E_P allocation'!$A$3:$E$983,5,0)</f>
        <v>3.1293804750823998E-3</v>
      </c>
      <c r="I680" s="166">
        <f>VLOOKUP(FINAL_DATASET!$D680,'R_E_P allocation'!$A$3:$F$983,6,0)</f>
        <v>36257129.914119996</v>
      </c>
      <c r="J680" s="166">
        <f>VLOOKUP(FINAL_DATASET!$D680,'R_E_P allocation'!$A$3:$G$983,7,0)</f>
        <v>30534706.458439719</v>
      </c>
      <c r="K680" s="166">
        <f>VLOOKUP(FINAL_DATASET!$D680,'R_E_P allocation'!$A$3:$T$984,8,0)</f>
        <v>30208229.050508678</v>
      </c>
      <c r="L680" s="166">
        <f>VLOOKUP(FINAL_DATASET!$D680,'R_E_P allocation'!$A$3:$T$984,9,0)</f>
        <v>25211310.945786286</v>
      </c>
      <c r="M680" s="166">
        <f>VLOOKUP($D680,'R_E_P allocation'!$A$3:$T$984,'R_E_P allocation'!J$984,0)</f>
        <v>24422323.876619592</v>
      </c>
      <c r="N680" s="166">
        <f>VLOOKUP($D680,'R_E_P allocation'!$A$3:$T$984,'R_E_P allocation'!K$984,0)</f>
        <v>28480619.433540229</v>
      </c>
      <c r="O680" s="166">
        <f>VLOOKUP($D680,'R_E_P allocation'!$A$3:$T$984,'R_E_P allocation'!L$984,0)</f>
        <v>25084347.509368658</v>
      </c>
      <c r="P680" s="166">
        <f>VLOOKUP($D680,'R_E_P allocation'!$A$3:$T$984,'R_E_P allocation'!M$984,0)</f>
        <v>27269932.379129268</v>
      </c>
      <c r="Q680" s="166">
        <f>VLOOKUP($D680,'R_E_P allocation'!$A$3:$T$984,'R_E_P allocation'!N$984,0)</f>
        <v>22209532.556198064</v>
      </c>
      <c r="R680" s="166">
        <f>VLOOKUP($D680,'R_E_P allocation'!$A$3:$T$984,'R_E_P allocation'!O$984,0)</f>
        <v>20341356.277481526</v>
      </c>
      <c r="S680" s="166">
        <f>VLOOKUP($D680,'R_E_P allocation'!$A$3:$T$984,'R_E_P allocation'!P$984,0)</f>
        <v>312874.18260058522</v>
      </c>
      <c r="T680" s="166">
        <f>VLOOKUP($D680,'R_E_P allocation'!$A$3:$T$984,'R_E_P allocation'!Q$984,0)</f>
        <v>503319.33722702845</v>
      </c>
      <c r="U680" s="166">
        <f>VLOOKUP($D680,'R_E_P allocation'!$A$3:$T$984,'R_E_P allocation'!R$984,0)</f>
        <v>621213.95675768366</v>
      </c>
      <c r="V680" s="166">
        <f>VLOOKUP($D680,'R_E_P allocation'!$A$3:$T$984,'R_E_P allocation'!S$984,0)</f>
        <v>-63481.718208814389</v>
      </c>
      <c r="W680" s="166">
        <f>VLOOKUP($D680,'R_E_P allocation'!$A$3:$T$984,'R_E_P allocation'!T$984,0)</f>
        <v>485181.70345308143</v>
      </c>
      <c r="X680" s="163">
        <v>110825</v>
      </c>
      <c r="Y680" s="162" t="s">
        <v>294</v>
      </c>
      <c r="Z680" s="162" t="s">
        <v>294</v>
      </c>
      <c r="AA680" s="162" t="s">
        <v>921</v>
      </c>
    </row>
    <row r="681" spans="1:27" ht="16.5" thickTop="1" thickBot="1">
      <c r="A681" s="161">
        <v>680</v>
      </c>
      <c r="B681" s="162" t="s">
        <v>7</v>
      </c>
      <c r="C681" s="163">
        <v>11</v>
      </c>
      <c r="D681" s="162" t="s">
        <v>922</v>
      </c>
      <c r="E681" s="162" t="str">
        <f>VLOOKUP(Table12[[#This Row],[BRANCH NAME]],'Branch Address-2'!$B$2:$D$981,2,0)</f>
        <v>BIDC Road, Khalishpur, Khulna 9000</v>
      </c>
      <c r="F681" s="162" t="str">
        <f>VLOOKUP(Table12[[#This Row],[BRANCH NAME]],'Branch Address-2'!$B$2:$D$981,3,0)</f>
        <v>22.837220593198996, 89.53238162238706</v>
      </c>
      <c r="G681" s="164">
        <f>VLOOKUP(FINAL_DATASET!$D681,'R_E_P allocation'!$A$3:$D$983,4,0)</f>
        <v>58754.5</v>
      </c>
      <c r="H681" s="165">
        <f>VLOOKUP(FINAL_DATASET!$D681,'R_E_P allocation'!$A$3:$E$983,5,0)</f>
        <v>3.4015005163939129E-3</v>
      </c>
      <c r="I681" s="166">
        <f>VLOOKUP(FINAL_DATASET!$D681,'R_E_P allocation'!$A$3:$F$983,6,0)</f>
        <v>39409923.819695644</v>
      </c>
      <c r="J681" s="166">
        <f>VLOOKUP(FINAL_DATASET!$D681,'R_E_P allocation'!$A$3:$G$983,7,0)</f>
        <v>33189898.324391</v>
      </c>
      <c r="K681" s="166">
        <f>VLOOKUP(FINAL_DATASET!$D681,'R_E_P allocation'!$A$3:$T$984,8,0)</f>
        <v>32835031.576639868</v>
      </c>
      <c r="L681" s="166">
        <f>VLOOKUP(FINAL_DATASET!$D681,'R_E_P allocation'!$A$3:$T$984,9,0)</f>
        <v>27403598.854115531</v>
      </c>
      <c r="M681" s="166">
        <f>VLOOKUP($D681,'R_E_P allocation'!$A$3:$T$984,'R_E_P allocation'!J$984,0)</f>
        <v>26546004.21371695</v>
      </c>
      <c r="N681" s="166">
        <f>VLOOKUP($D681,'R_E_P allocation'!$A$3:$T$984,'R_E_P allocation'!K$984,0)</f>
        <v>30957195.036456771</v>
      </c>
      <c r="O681" s="166">
        <f>VLOOKUP($D681,'R_E_P allocation'!$A$3:$T$984,'R_E_P allocation'!L$984,0)</f>
        <v>27265595.118878976</v>
      </c>
      <c r="P681" s="166">
        <f>VLOOKUP($D681,'R_E_P allocation'!$A$3:$T$984,'R_E_P allocation'!M$984,0)</f>
        <v>29641230.846879639</v>
      </c>
      <c r="Q681" s="166">
        <f>VLOOKUP($D681,'R_E_P allocation'!$A$3:$T$984,'R_E_P allocation'!N$984,0)</f>
        <v>24140796.256737027</v>
      </c>
      <c r="R681" s="166">
        <f>VLOOKUP($D681,'R_E_P allocation'!$A$3:$T$984,'R_E_P allocation'!O$984,0)</f>
        <v>22110169.866827745</v>
      </c>
      <c r="S681" s="166">
        <f>VLOOKUP($D681,'R_E_P allocation'!$A$3:$T$984,'R_E_P allocation'!P$984,0)</f>
        <v>340080.63326150563</v>
      </c>
      <c r="T681" s="166">
        <f>VLOOKUP($D681,'R_E_P allocation'!$A$3:$T$984,'R_E_P allocation'!Q$984,0)</f>
        <v>547086.23611633526</v>
      </c>
      <c r="U681" s="166">
        <f>VLOOKUP($D681,'R_E_P allocation'!$A$3:$T$984,'R_E_P allocation'!R$984,0)</f>
        <v>675232.56169313448</v>
      </c>
      <c r="V681" s="166">
        <f>VLOOKUP($D681,'R_E_P allocation'!$A$3:$T$984,'R_E_P allocation'!S$984,0)</f>
        <v>-69001.867618276505</v>
      </c>
      <c r="W681" s="166">
        <f>VLOOKUP($D681,'R_E_P allocation'!$A$3:$T$984,'R_E_P allocation'!T$984,0)</f>
        <v>527371.41679682769</v>
      </c>
      <c r="X681" s="163">
        <v>110826</v>
      </c>
      <c r="Y681" s="162" t="s">
        <v>294</v>
      </c>
      <c r="Z681" s="162" t="s">
        <v>294</v>
      </c>
      <c r="AA681" s="162" t="s">
        <v>921</v>
      </c>
    </row>
    <row r="682" spans="1:27" ht="16.5" thickTop="1" thickBot="1">
      <c r="A682" s="161">
        <v>681</v>
      </c>
      <c r="B682" s="162" t="s">
        <v>7</v>
      </c>
      <c r="C682" s="163">
        <v>11</v>
      </c>
      <c r="D682" s="162" t="s">
        <v>923</v>
      </c>
      <c r="E682" s="162" t="str">
        <f>VLOOKUP(Table12[[#This Row],[BRANCH NAME]],'Branch Address-2'!$B$2:$D$981,2,0)</f>
        <v>Union Council Building, Bazua, Dacop, Khulna 9272</v>
      </c>
      <c r="F682" s="162" t="str">
        <f>VLOOKUP(Table12[[#This Row],[BRANCH NAME]],'Branch Address-2'!$B$2:$D$981,3,0)</f>
        <v>22.600847902447477, 89.51921568321099</v>
      </c>
      <c r="G682" s="164">
        <f>VLOOKUP(FINAL_DATASET!$D682,'R_E_P allocation'!$A$3:$D$983,4,0)</f>
        <v>68542.2</v>
      </c>
      <c r="H682" s="165">
        <f>VLOOKUP(FINAL_DATASET!$D682,'R_E_P allocation'!$A$3:$E$983,5,0)</f>
        <v>3.9681442050357816E-3</v>
      </c>
      <c r="I682" s="166">
        <f>VLOOKUP(FINAL_DATASET!$D682,'R_E_P allocation'!$A$3:$F$983,6,0)</f>
        <v>45975080.724614158</v>
      </c>
      <c r="J682" s="166">
        <f>VLOOKUP(FINAL_DATASET!$D682,'R_E_P allocation'!$A$3:$G$983,7,0)</f>
        <v>38718883.641764842</v>
      </c>
      <c r="K682" s="166">
        <f>VLOOKUP(FINAL_DATASET!$D682,'R_E_P allocation'!$A$3:$T$984,8,0)</f>
        <v>38304900.923884384</v>
      </c>
      <c r="L682" s="166">
        <f>VLOOKUP(FINAL_DATASET!$D682,'R_E_P allocation'!$A$3:$T$984,9,0)</f>
        <v>31968665.436325002</v>
      </c>
      <c r="M682" s="166">
        <f>VLOOKUP($D682,'R_E_P allocation'!$A$3:$T$984,'R_E_P allocation'!J$984,0)</f>
        <v>30968207.201447204</v>
      </c>
      <c r="N682" s="166">
        <f>VLOOKUP($D682,'R_E_P allocation'!$A$3:$T$984,'R_E_P allocation'!K$984,0)</f>
        <v>36114242.37510024</v>
      </c>
      <c r="O682" s="166">
        <f>VLOOKUP($D682,'R_E_P allocation'!$A$3:$T$984,'R_E_P allocation'!L$984,0)</f>
        <v>31807672.157149263</v>
      </c>
      <c r="P682" s="166">
        <f>VLOOKUP($D682,'R_E_P allocation'!$A$3:$T$984,'R_E_P allocation'!M$984,0)</f>
        <v>34579056.462960169</v>
      </c>
      <c r="Q682" s="166">
        <f>VLOOKUP($D682,'R_E_P allocation'!$A$3:$T$984,'R_E_P allocation'!N$984,0)</f>
        <v>28162324.335812923</v>
      </c>
      <c r="R682" s="166">
        <f>VLOOKUP($D682,'R_E_P allocation'!$A$3:$T$984,'R_E_P allocation'!O$984,0)</f>
        <v>25793423.227941357</v>
      </c>
      <c r="S682" s="166">
        <f>VLOOKUP($D682,'R_E_P allocation'!$A$3:$T$984,'R_E_P allocation'!P$984,0)</f>
        <v>396733.43796878145</v>
      </c>
      <c r="T682" s="166">
        <f>VLOOKUP($D682,'R_E_P allocation'!$A$3:$T$984,'R_E_P allocation'!Q$984,0)</f>
        <v>638223.35673238768</v>
      </c>
      <c r="U682" s="166">
        <f>VLOOKUP($D682,'R_E_P allocation'!$A$3:$T$984,'R_E_P allocation'!R$984,0)</f>
        <v>787717.11596700095</v>
      </c>
      <c r="V682" s="166">
        <f>VLOOKUP($D682,'R_E_P allocation'!$A$3:$T$984,'R_E_P allocation'!S$984,0)</f>
        <v>-80496.639587868704</v>
      </c>
      <c r="W682" s="166">
        <f>VLOOKUP($D682,'R_E_P allocation'!$A$3:$T$984,'R_E_P allocation'!T$984,0)</f>
        <v>615224.31685013941</v>
      </c>
      <c r="X682" s="163">
        <v>110827</v>
      </c>
      <c r="Y682" s="162" t="s">
        <v>294</v>
      </c>
      <c r="Z682" s="162" t="s">
        <v>294</v>
      </c>
      <c r="AA682" s="162" t="s">
        <v>924</v>
      </c>
    </row>
    <row r="683" spans="1:27" ht="16.5" thickTop="1" thickBot="1">
      <c r="A683" s="161">
        <v>682</v>
      </c>
      <c r="B683" s="162" t="s">
        <v>7</v>
      </c>
      <c r="C683" s="163">
        <v>11</v>
      </c>
      <c r="D683" s="162" t="s">
        <v>925</v>
      </c>
      <c r="E683" s="162" t="str">
        <f>VLOOKUP(Table12[[#This Row],[BRANCH NAME]],'Branch Address-2'!$B$2:$D$981,2,0)</f>
        <v>Haji Islami Link Road, Sonadanga, Khulna 9100</v>
      </c>
      <c r="F683" s="162" t="str">
        <f>VLOOKUP(Table12[[#This Row],[BRANCH NAME]],'Branch Address-2'!$B$2:$D$981,3,0)</f>
        <v>22.821558507209783, 89.55560755426471</v>
      </c>
      <c r="G683" s="164">
        <f>VLOOKUP(FINAL_DATASET!$D683,'R_E_P allocation'!$A$3:$D$983,4,0)</f>
        <v>34415.800000000003</v>
      </c>
      <c r="H683" s="165">
        <f>VLOOKUP(FINAL_DATASET!$D683,'R_E_P allocation'!$A$3:$E$983,5,0)</f>
        <v>1.9924492842609441E-3</v>
      </c>
      <c r="I683" s="166">
        <f>VLOOKUP(FINAL_DATASET!$D683,'R_E_P allocation'!$A$3:$F$983,6,0)</f>
        <v>23084598.731907878</v>
      </c>
      <c r="J683" s="166">
        <f>VLOOKUP(FINAL_DATASET!$D683,'R_E_P allocation'!$A$3:$G$983,7,0)</f>
        <v>19441181.57337014</v>
      </c>
      <c r="K683" s="166">
        <f>VLOOKUP(FINAL_DATASET!$D683,'R_E_P allocation'!$A$3:$T$984,8,0)</f>
        <v>19233316.252122346</v>
      </c>
      <c r="L683" s="166">
        <f>VLOOKUP(FINAL_DATASET!$D683,'R_E_P allocation'!$A$3:$T$984,9,0)</f>
        <v>16051822.029690821</v>
      </c>
      <c r="M683" s="166">
        <f>VLOOKUP($D683,'R_E_P allocation'!$A$3:$T$984,'R_E_P allocation'!J$984,0)</f>
        <v>15549480.836675316</v>
      </c>
      <c r="N683" s="166">
        <f>VLOOKUP($D683,'R_E_P allocation'!$A$3:$T$984,'R_E_P allocation'!K$984,0)</f>
        <v>18133362.260519434</v>
      </c>
      <c r="O683" s="166">
        <f>VLOOKUP($D683,'R_E_P allocation'!$A$3:$T$984,'R_E_P allocation'!L$984,0)</f>
        <v>15970985.515872233</v>
      </c>
      <c r="P683" s="166">
        <f>VLOOKUP($D683,'R_E_P allocation'!$A$3:$T$984,'R_E_P allocation'!M$984,0)</f>
        <v>17362528.360892195</v>
      </c>
      <c r="Q683" s="166">
        <f>VLOOKUP($D683,'R_E_P allocation'!$A$3:$T$984,'R_E_P allocation'!N$984,0)</f>
        <v>14140615.881551374</v>
      </c>
      <c r="R683" s="166">
        <f>VLOOKUP($D683,'R_E_P allocation'!$A$3:$T$984,'R_E_P allocation'!O$984,0)</f>
        <v>12951164.321077881</v>
      </c>
      <c r="S683" s="166">
        <f>VLOOKUP($D683,'R_E_P allocation'!$A$3:$T$984,'R_E_P allocation'!P$984,0)</f>
        <v>199204.26619580336</v>
      </c>
      <c r="T683" s="166">
        <f>VLOOKUP($D683,'R_E_P allocation'!$A$3:$T$984,'R_E_P allocation'!Q$984,0)</f>
        <v>320459.03692368366</v>
      </c>
      <c r="U683" s="166">
        <f>VLOOKUP($D683,'R_E_P allocation'!$A$3:$T$984,'R_E_P allocation'!R$984,0)</f>
        <v>395521.51404094289</v>
      </c>
      <c r="V683" s="166">
        <f>VLOOKUP($D683,'R_E_P allocation'!$A$3:$T$984,'R_E_P allocation'!S$984,0)</f>
        <v>-40418.256909293435</v>
      </c>
      <c r="W683" s="166">
        <f>VLOOKUP($D683,'R_E_P allocation'!$A$3:$T$984,'R_E_P allocation'!T$984,0)</f>
        <v>308910.9635210284</v>
      </c>
      <c r="X683" s="163">
        <v>110828</v>
      </c>
      <c r="Y683" s="162" t="s">
        <v>294</v>
      </c>
      <c r="Z683" s="162" t="s">
        <v>294</v>
      </c>
      <c r="AA683" s="162" t="s">
        <v>926</v>
      </c>
    </row>
    <row r="684" spans="1:27" ht="16.5" thickTop="1" thickBot="1">
      <c r="A684" s="161">
        <v>683</v>
      </c>
      <c r="B684" s="162" t="s">
        <v>7</v>
      </c>
      <c r="C684" s="163">
        <v>11</v>
      </c>
      <c r="D684" s="162" t="s">
        <v>927</v>
      </c>
      <c r="E684" s="162" t="str">
        <f>VLOOKUP(Table12[[#This Row],[BRANCH NAME]],'Branch Address-2'!$B$2:$D$981,2,0)</f>
        <v>Banka Bazar, Paikgacha, Khulna 9281</v>
      </c>
      <c r="F684" s="162" t="str">
        <f>VLOOKUP(Table12[[#This Row],[BRANCH NAME]],'Branch Address-2'!$B$2:$D$981,3,0)</f>
        <v>22.610715599923203, 89.2611016458272</v>
      </c>
      <c r="G684" s="164">
        <f>VLOOKUP(FINAL_DATASET!$D684,'R_E_P allocation'!$A$3:$D$983,4,0)</f>
        <v>111592.35</v>
      </c>
      <c r="H684" s="165">
        <f>VLOOKUP(FINAL_DATASET!$D684,'R_E_P allocation'!$A$3:$E$983,5,0)</f>
        <v>6.4604657711428114E-3</v>
      </c>
      <c r="I684" s="166">
        <f>VLOOKUP(FINAL_DATASET!$D684,'R_E_P allocation'!$A$3:$F$983,6,0)</f>
        <v>74851220.116941065</v>
      </c>
      <c r="J684" s="166">
        <f>VLOOKUP(FINAL_DATASET!$D684,'R_E_P allocation'!$A$3:$G$983,7,0)</f>
        <v>63037533.300085172</v>
      </c>
      <c r="K684" s="166">
        <f>VLOOKUP(FINAL_DATASET!$D684,'R_E_P allocation'!$A$3:$T$984,8,0)</f>
        <v>62363535.320042692</v>
      </c>
      <c r="L684" s="166">
        <f>VLOOKUP(FINAL_DATASET!$D684,'R_E_P allocation'!$A$3:$T$984,9,0)</f>
        <v>52047621.792170122</v>
      </c>
      <c r="M684" s="166">
        <f>VLOOKUP($D684,'R_E_P allocation'!$A$3:$T$984,'R_E_P allocation'!J$984,0)</f>
        <v>50418793.34040077</v>
      </c>
      <c r="N684" s="166">
        <f>VLOOKUP($D684,'R_E_P allocation'!$A$3:$T$984,'R_E_P allocation'!K$984,0)</f>
        <v>58796962.675651178</v>
      </c>
      <c r="O684" s="166">
        <f>VLOOKUP($D684,'R_E_P allocation'!$A$3:$T$984,'R_E_P allocation'!L$984,0)</f>
        <v>51785511.466598041</v>
      </c>
      <c r="P684" s="166">
        <f>VLOOKUP($D684,'R_E_P allocation'!$A$3:$T$984,'R_E_P allocation'!M$984,0)</f>
        <v>56297553.499660276</v>
      </c>
      <c r="Q684" s="166">
        <f>VLOOKUP($D684,'R_E_P allocation'!$A$3:$T$984,'R_E_P allocation'!N$984,0)</f>
        <v>45850584.809001669</v>
      </c>
      <c r="R684" s="166">
        <f>VLOOKUP($D684,'R_E_P allocation'!$A$3:$T$984,'R_E_P allocation'!O$984,0)</f>
        <v>41993818.589869633</v>
      </c>
      <c r="S684" s="166">
        <f>VLOOKUP($D684,'R_E_P allocation'!$A$3:$T$984,'R_E_P allocation'!P$984,0)</f>
        <v>645914.73087405367</v>
      </c>
      <c r="T684" s="166">
        <f>VLOOKUP($D684,'R_E_P allocation'!$A$3:$T$984,'R_E_P allocation'!Q$984,0)</f>
        <v>1039080.2192321734</v>
      </c>
      <c r="U684" s="166">
        <f>VLOOKUP($D684,'R_E_P allocation'!$A$3:$T$984,'R_E_P allocation'!R$984,0)</f>
        <v>1282468.3786919618</v>
      </c>
      <c r="V684" s="166">
        <f>VLOOKUP($D684,'R_E_P allocation'!$A$3:$T$984,'R_E_P allocation'!S$984,0)</f>
        <v>-131055.16278603987</v>
      </c>
      <c r="W684" s="166">
        <f>VLOOKUP($D684,'R_E_P allocation'!$A$3:$T$984,'R_E_P allocation'!T$984,0)</f>
        <v>1001635.8870075905</v>
      </c>
      <c r="X684" s="163">
        <v>110829</v>
      </c>
      <c r="Y684" s="162" t="s">
        <v>294</v>
      </c>
      <c r="Z684" s="162" t="s">
        <v>294</v>
      </c>
      <c r="AA684" s="162" t="s">
        <v>928</v>
      </c>
    </row>
    <row r="685" spans="1:27" ht="16.5" thickTop="1" thickBot="1">
      <c r="A685" s="161">
        <v>684</v>
      </c>
      <c r="B685" s="162" t="s">
        <v>7</v>
      </c>
      <c r="C685" s="163">
        <v>11</v>
      </c>
      <c r="D685" s="162" t="s">
        <v>929</v>
      </c>
      <c r="E685" s="162" t="str">
        <f>VLOOKUP(Table12[[#This Row],[BRANCH NAME]],'Branch Address-2'!$B$2:$D$981,2,0)</f>
        <v>Chalna Bazar Dacope Khulna</v>
      </c>
      <c r="F685" s="162" t="str">
        <f>VLOOKUP(Table12[[#This Row],[BRANCH NAME]],'Branch Address-2'!$B$2:$D$981,3,0)</f>
        <v>22.60091723679902, 89.51923714088345</v>
      </c>
      <c r="G685" s="164">
        <f>VLOOKUP(FINAL_DATASET!$D685,'R_E_P allocation'!$A$3:$D$983,4,0)</f>
        <v>83773.8</v>
      </c>
      <c r="H685" s="165">
        <f>VLOOKUP(FINAL_DATASET!$D685,'R_E_P allocation'!$A$3:$E$983,5,0)</f>
        <v>4.8499540283770673E-3</v>
      </c>
      <c r="I685" s="166">
        <f>VLOOKUP(FINAL_DATASET!$D685,'R_E_P allocation'!$A$3:$F$983,6,0)</f>
        <v>56191765.330083981</v>
      </c>
      <c r="J685" s="166">
        <f>VLOOKUP(FINAL_DATASET!$D685,'R_E_P allocation'!$A$3:$G$983,7,0)</f>
        <v>47323080.006601483</v>
      </c>
      <c r="K685" s="166">
        <f>VLOOKUP(FINAL_DATASET!$D685,'R_E_P allocation'!$A$3:$T$984,8,0)</f>
        <v>46817101.129192032</v>
      </c>
      <c r="L685" s="166">
        <f>VLOOKUP(FINAL_DATASET!$D685,'R_E_P allocation'!$A$3:$T$984,9,0)</f>
        <v>39072813.311063901</v>
      </c>
      <c r="M685" s="166">
        <f>VLOOKUP($D685,'R_E_P allocation'!$A$3:$T$984,'R_E_P allocation'!J$984,0)</f>
        <v>37850031.023991033</v>
      </c>
      <c r="N685" s="166">
        <f>VLOOKUP($D685,'R_E_P allocation'!$A$3:$T$984,'R_E_P allocation'!K$984,0)</f>
        <v>44139629.569566973</v>
      </c>
      <c r="O685" s="166">
        <f>VLOOKUP($D685,'R_E_P allocation'!$A$3:$T$984,'R_E_P allocation'!L$984,0)</f>
        <v>38876043.747626886</v>
      </c>
      <c r="P685" s="166">
        <f>VLOOKUP($D685,'R_E_P allocation'!$A$3:$T$984,'R_E_P allocation'!M$984,0)</f>
        <v>42263291.232506886</v>
      </c>
      <c r="Q685" s="166">
        <f>VLOOKUP($D685,'R_E_P allocation'!$A$3:$T$984,'R_E_P allocation'!N$984,0)</f>
        <v>34420618.632660247</v>
      </c>
      <c r="R685" s="166">
        <f>VLOOKUP($D685,'R_E_P allocation'!$A$3:$T$984,'R_E_P allocation'!O$984,0)</f>
        <v>31525295.056372777</v>
      </c>
      <c r="S685" s="166">
        <f>VLOOKUP($D685,'R_E_P allocation'!$A$3:$T$984,'R_E_P allocation'!P$984,0)</f>
        <v>484896.4241840663</v>
      </c>
      <c r="T685" s="166">
        <f>VLOOKUP($D685,'R_E_P allocation'!$A$3:$T$984,'R_E_P allocation'!Q$984,0)</f>
        <v>780050.76933958498</v>
      </c>
      <c r="U685" s="166">
        <f>VLOOKUP($D685,'R_E_P allocation'!$A$3:$T$984,'R_E_P allocation'!R$984,0)</f>
        <v>962765.36395966797</v>
      </c>
      <c r="V685" s="166">
        <f>VLOOKUP($D685,'R_E_P allocation'!$A$3:$T$984,'R_E_P allocation'!S$984,0)</f>
        <v>-98384.781718506216</v>
      </c>
      <c r="W685" s="166">
        <f>VLOOKUP($D685,'R_E_P allocation'!$A$3:$T$984,'R_E_P allocation'!T$984,0)</f>
        <v>751940.8317057261</v>
      </c>
      <c r="X685" s="163">
        <v>110830</v>
      </c>
      <c r="Y685" s="162" t="s">
        <v>294</v>
      </c>
      <c r="Z685" s="162" t="s">
        <v>294</v>
      </c>
      <c r="AA685" s="162" t="s">
        <v>924</v>
      </c>
    </row>
    <row r="686" spans="1:27" ht="16.5" thickTop="1" thickBot="1">
      <c r="A686" s="161">
        <v>685</v>
      </c>
      <c r="B686" s="162" t="s">
        <v>7</v>
      </c>
      <c r="C686" s="163">
        <v>11</v>
      </c>
      <c r="D686" s="162" t="s">
        <v>930</v>
      </c>
      <c r="E686" s="162" t="str">
        <f>VLOOKUP(Table12[[#This Row],[BRANCH NAME]],'Branch Address-2'!$B$2:$D$981,2,0)</f>
        <v>Khulna-Jessore-Satkira Road, Chuknagar, Dumuria, Khulna 9250</v>
      </c>
      <c r="F686" s="162" t="str">
        <f>VLOOKUP(Table12[[#This Row],[BRANCH NAME]],'Branch Address-2'!$B$2:$D$981,3,0)</f>
        <v>22.854386269944904, 89.29792285911473</v>
      </c>
      <c r="G686" s="164">
        <f>VLOOKUP(FINAL_DATASET!$D686,'R_E_P allocation'!$A$3:$D$983,4,0)</f>
        <v>305675</v>
      </c>
      <c r="H686" s="165">
        <f>VLOOKUP(FINAL_DATASET!$D686,'R_E_P allocation'!$A$3:$E$983,5,0)</f>
        <v>1.7696579331773897E-2</v>
      </c>
      <c r="I686" s="166">
        <f>VLOOKUP(FINAL_DATASET!$D686,'R_E_P allocation'!$A$3:$F$983,6,0)</f>
        <v>205033290.44729283</v>
      </c>
      <c r="J686" s="166">
        <f>VLOOKUP(FINAL_DATASET!$D686,'R_E_P allocation'!$A$3:$G$983,7,0)</f>
        <v>172673108.78840294</v>
      </c>
      <c r="K686" s="166">
        <f>VLOOKUP(FINAL_DATASET!$D686,'R_E_P allocation'!$A$3:$T$984,8,0)</f>
        <v>170826886.06301463</v>
      </c>
      <c r="L686" s="166">
        <f>VLOOKUP(FINAL_DATASET!$D686,'R_E_P allocation'!$A$3:$T$984,9,0)</f>
        <v>142569421.57165435</v>
      </c>
      <c r="M686" s="166">
        <f>VLOOKUP($D686,'R_E_P allocation'!$A$3:$T$984,'R_E_P allocation'!J$984,0)</f>
        <v>138107716.65196589</v>
      </c>
      <c r="N686" s="166">
        <f>VLOOKUP($D686,'R_E_P allocation'!$A$3:$T$984,'R_E_P allocation'!K$984,0)</f>
        <v>161057290.80783471</v>
      </c>
      <c r="O686" s="166">
        <f>VLOOKUP($D686,'R_E_P allocation'!$A$3:$T$984,'R_E_P allocation'!L$984,0)</f>
        <v>141851446.06733665</v>
      </c>
      <c r="P686" s="166">
        <f>VLOOKUP($D686,'R_E_P allocation'!$A$3:$T$984,'R_E_P allocation'!M$984,0)</f>
        <v>154210881.53451964</v>
      </c>
      <c r="Q686" s="166">
        <f>VLOOKUP($D686,'R_E_P allocation'!$A$3:$T$984,'R_E_P allocation'!N$984,0)</f>
        <v>125594429.29100055</v>
      </c>
      <c r="R686" s="166">
        <f>VLOOKUP($D686,'R_E_P allocation'!$A$3:$T$984,'R_E_P allocation'!O$984,0)</f>
        <v>115029932.58461176</v>
      </c>
      <c r="S686" s="166">
        <f>VLOOKUP($D686,'R_E_P allocation'!$A$3:$T$984,'R_E_P allocation'!P$984,0)</f>
        <v>1769296.7784971492</v>
      </c>
      <c r="T686" s="166">
        <f>VLOOKUP($D686,'R_E_P allocation'!$A$3:$T$984,'R_E_P allocation'!Q$984,0)</f>
        <v>2846260.0349736749</v>
      </c>
      <c r="U686" s="166">
        <f>VLOOKUP($D686,'R_E_P allocation'!$A$3:$T$984,'R_E_P allocation'!R$984,0)</f>
        <v>3512951.5746972384</v>
      </c>
      <c r="V686" s="166">
        <f>VLOOKUP($D686,'R_E_P allocation'!$A$3:$T$984,'R_E_P allocation'!S$984,0)</f>
        <v>-358987.75215884187</v>
      </c>
      <c r="W686" s="166">
        <f>VLOOKUP($D686,'R_E_P allocation'!$A$3:$T$984,'R_E_P allocation'!T$984,0)</f>
        <v>2743692.1057854346</v>
      </c>
      <c r="X686" s="163">
        <v>110831</v>
      </c>
      <c r="Y686" s="162" t="s">
        <v>294</v>
      </c>
      <c r="Z686" s="162" t="s">
        <v>294</v>
      </c>
      <c r="AA686" s="162" t="s">
        <v>931</v>
      </c>
    </row>
    <row r="687" spans="1:27" ht="16.5" thickTop="1" thickBot="1">
      <c r="A687" s="161">
        <v>686</v>
      </c>
      <c r="B687" s="162" t="s">
        <v>7</v>
      </c>
      <c r="C687" s="163">
        <v>11</v>
      </c>
      <c r="D687" s="162" t="s">
        <v>932</v>
      </c>
      <c r="E687" s="162" t="str">
        <f>VLOOKUP(Table12[[#This Row],[BRANCH NAME]],'Branch Address-2'!$B$2:$D$981,2,0)</f>
        <v>Khan A Sobur Road, Kotwali, Khulna 9100</v>
      </c>
      <c r="F687" s="162" t="str">
        <f>VLOOKUP(Table12[[#This Row],[BRANCH NAME]],'Branch Address-2'!$B$2:$D$981,3,0)</f>
        <v>22.807966953641326, 89.56824289285072</v>
      </c>
      <c r="G687" s="164">
        <f>VLOOKUP(FINAL_DATASET!$D687,'R_E_P allocation'!$A$3:$D$983,4,0)</f>
        <v>23029.200000000001</v>
      </c>
      <c r="H687" s="165">
        <f>VLOOKUP(FINAL_DATASET!$D687,'R_E_P allocation'!$A$3:$E$983,5,0)</f>
        <v>1.3332397636289766E-3</v>
      </c>
      <c r="I687" s="166">
        <f>VLOOKUP(FINAL_DATASET!$D687,'R_E_P allocation'!$A$3:$F$983,6,0)</f>
        <v>15446970.319354858</v>
      </c>
      <c r="J687" s="166">
        <f>VLOOKUP(FINAL_DATASET!$D687,'R_E_P allocation'!$A$3:$G$983,7,0)</f>
        <v>13008991.76219805</v>
      </c>
      <c r="K687" s="166">
        <f>VLOOKUP(FINAL_DATASET!$D687,'R_E_P allocation'!$A$3:$T$984,8,0)</f>
        <v>12869899.483184351</v>
      </c>
      <c r="L687" s="166">
        <f>VLOOKUP(FINAL_DATASET!$D687,'R_E_P allocation'!$A$3:$T$984,9,0)</f>
        <v>10741014.879391322</v>
      </c>
      <c r="M687" s="166">
        <f>VLOOKUP($D687,'R_E_P allocation'!$A$3:$T$984,'R_E_P allocation'!J$984,0)</f>
        <v>10404875.205108212</v>
      </c>
      <c r="N687" s="166">
        <f>VLOOKUP($D687,'R_E_P allocation'!$A$3:$T$984,'R_E_P allocation'!K$984,0)</f>
        <v>12133869.506736852</v>
      </c>
      <c r="O687" s="166">
        <f>VLOOKUP($D687,'R_E_P allocation'!$A$3:$T$984,'R_E_P allocation'!L$984,0)</f>
        <v>10686923.437552661</v>
      </c>
      <c r="P687" s="166">
        <f>VLOOKUP($D687,'R_E_P allocation'!$A$3:$T$984,'R_E_P allocation'!M$984,0)</f>
        <v>11618068.972061045</v>
      </c>
      <c r="Q687" s="166">
        <f>VLOOKUP($D687,'R_E_P allocation'!$A$3:$T$984,'R_E_P allocation'!N$984,0)</f>
        <v>9462138.6473486871</v>
      </c>
      <c r="R687" s="166">
        <f>VLOOKUP($D687,'R_E_P allocation'!$A$3:$T$984,'R_E_P allocation'!O$984,0)</f>
        <v>8666221.7174369544</v>
      </c>
      <c r="S687" s="166">
        <f>VLOOKUP($D687,'R_E_P allocation'!$A$3:$T$984,'R_E_P allocation'!P$984,0)</f>
        <v>133296.76738812972</v>
      </c>
      <c r="T687" s="166">
        <f>VLOOKUP($D687,'R_E_P allocation'!$A$3:$T$984,'R_E_P allocation'!Q$984,0)</f>
        <v>214433.93014612174</v>
      </c>
      <c r="U687" s="166">
        <f>VLOOKUP($D687,'R_E_P allocation'!$A$3:$T$984,'R_E_P allocation'!R$984,0)</f>
        <v>264661.6975677358</v>
      </c>
      <c r="V687" s="166">
        <f>VLOOKUP($D687,'R_E_P allocation'!$A$3:$T$984,'R_E_P allocation'!S$984,0)</f>
        <v>-27045.720919330666</v>
      </c>
      <c r="W687" s="166">
        <f>VLOOKUP($D687,'R_E_P allocation'!$A$3:$T$984,'R_E_P allocation'!T$984,0)</f>
        <v>206706.58131202724</v>
      </c>
      <c r="X687" s="163">
        <v>110832</v>
      </c>
      <c r="Y687" s="162" t="s">
        <v>294</v>
      </c>
      <c r="Z687" s="162" t="s">
        <v>294</v>
      </c>
      <c r="AA687" s="162" t="s">
        <v>933</v>
      </c>
    </row>
    <row r="688" spans="1:27" ht="16.5" thickTop="1" thickBot="1">
      <c r="A688" s="161">
        <v>687</v>
      </c>
      <c r="B688" s="162" t="s">
        <v>7</v>
      </c>
      <c r="C688" s="163">
        <v>11</v>
      </c>
      <c r="D688" s="162" t="s">
        <v>934</v>
      </c>
      <c r="E688" s="162" t="str">
        <f>VLOOKUP(Table12[[#This Row],[BRANCH NAME]],'Branch Address-2'!$B$2:$D$981,2,0)</f>
        <v>3/1, RAJIA MONZIL, Rupsa Stand Road, shipyard, Khulna Shipyard, Khulna</v>
      </c>
      <c r="F688" s="162" t="str">
        <f>VLOOKUP(Table12[[#This Row],[BRANCH NAME]],'Branch Address-2'!$B$2:$D$981,3,0)</f>
        <v>22.818669870993638, 89.56320500956221</v>
      </c>
      <c r="G688" s="164">
        <f>VLOOKUP(FINAL_DATASET!$D688,'R_E_P allocation'!$A$3:$D$983,4,0)</f>
        <v>28786.5</v>
      </c>
      <c r="H688" s="165">
        <f>VLOOKUP(FINAL_DATASET!$D688,'R_E_P allocation'!$A$3:$E$983,5,0)</f>
        <v>1.6665497045362206E-3</v>
      </c>
      <c r="I688" s="166">
        <f>VLOOKUP(FINAL_DATASET!$D688,'R_E_P allocation'!$A$3:$F$983,6,0)</f>
        <v>19308712.89919357</v>
      </c>
      <c r="J688" s="166">
        <f>VLOOKUP(FINAL_DATASET!$D688,'R_E_P allocation'!$A$3:$G$983,7,0)</f>
        <v>16261239.702747561</v>
      </c>
      <c r="K688" s="166">
        <f>VLOOKUP(FINAL_DATASET!$D688,'R_E_P allocation'!$A$3:$T$984,8,0)</f>
        <v>16087374.353980437</v>
      </c>
      <c r="L688" s="166">
        <f>VLOOKUP(FINAL_DATASET!$D688,'R_E_P allocation'!$A$3:$T$984,9,0)</f>
        <v>13426268.599239152</v>
      </c>
      <c r="M688" s="166">
        <f>VLOOKUP($D688,'R_E_P allocation'!$A$3:$T$984,'R_E_P allocation'!J$984,0)</f>
        <v>13006094.006385263</v>
      </c>
      <c r="N688" s="166">
        <f>VLOOKUP($D688,'R_E_P allocation'!$A$3:$T$984,'R_E_P allocation'!K$984,0)</f>
        <v>15167336.883421063</v>
      </c>
      <c r="O688" s="166">
        <f>VLOOKUP($D688,'R_E_P allocation'!$A$3:$T$984,'R_E_P allocation'!L$984,0)</f>
        <v>13358654.296940824</v>
      </c>
      <c r="P688" s="166">
        <f>VLOOKUP($D688,'R_E_P allocation'!$A$3:$T$984,'R_E_P allocation'!M$984,0)</f>
        <v>14522586.215076305</v>
      </c>
      <c r="Q688" s="166">
        <f>VLOOKUP($D688,'R_E_P allocation'!$A$3:$T$984,'R_E_P allocation'!N$984,0)</f>
        <v>11827673.309185857</v>
      </c>
      <c r="R688" s="166">
        <f>VLOOKUP($D688,'R_E_P allocation'!$A$3:$T$984,'R_E_P allocation'!O$984,0)</f>
        <v>10832777.146796193</v>
      </c>
      <c r="S688" s="166">
        <f>VLOOKUP($D688,'R_E_P allocation'!$A$3:$T$984,'R_E_P allocation'!P$984,0)</f>
        <v>166620.95923516212</v>
      </c>
      <c r="T688" s="166">
        <f>VLOOKUP($D688,'R_E_P allocation'!$A$3:$T$984,'R_E_P allocation'!Q$984,0)</f>
        <v>268042.41268265212</v>
      </c>
      <c r="U688" s="166">
        <f>VLOOKUP($D688,'R_E_P allocation'!$A$3:$T$984,'R_E_P allocation'!R$984,0)</f>
        <v>330827.12195966975</v>
      </c>
      <c r="V688" s="166">
        <f>VLOOKUP($D688,'R_E_P allocation'!$A$3:$T$984,'R_E_P allocation'!S$984,0)</f>
        <v>-33807.151149163328</v>
      </c>
      <c r="W688" s="166">
        <f>VLOOKUP($D688,'R_E_P allocation'!$A$3:$T$984,'R_E_P allocation'!T$984,0)</f>
        <v>258383.22664003403</v>
      </c>
      <c r="X688" s="163">
        <v>110833</v>
      </c>
      <c r="Y688" s="162" t="s">
        <v>294</v>
      </c>
      <c r="Z688" s="162" t="s">
        <v>294</v>
      </c>
      <c r="AA688" s="162" t="s">
        <v>933</v>
      </c>
    </row>
    <row r="689" spans="1:27" ht="16.5" thickTop="1" thickBot="1">
      <c r="A689" s="161">
        <v>688</v>
      </c>
      <c r="B689" s="162" t="s">
        <v>7</v>
      </c>
      <c r="C689" s="163">
        <v>11</v>
      </c>
      <c r="D689" s="162" t="s">
        <v>935</v>
      </c>
      <c r="E689" s="162" t="str">
        <f>VLOOKUP(Table12[[#This Row],[BRANCH NAME]],'Branch Address-2'!$B$2:$D$981,2,0)</f>
        <v>Khan A Sobur Road, Daulatpur, Khulna 9202</v>
      </c>
      <c r="F689" s="162" t="str">
        <f>VLOOKUP(Table12[[#This Row],[BRANCH NAME]],'Branch Address-2'!$B$2:$D$981,3,0)</f>
        <v>22.855092317612325, 89.5287399169836</v>
      </c>
      <c r="G689" s="164">
        <f>VLOOKUP(FINAL_DATASET!$D689,'R_E_P allocation'!$A$3:$D$983,4,0)</f>
        <v>456372</v>
      </c>
      <c r="H689" s="165">
        <f>VLOOKUP(FINAL_DATASET!$D689,'R_E_P allocation'!$A$3:$E$983,5,0)</f>
        <v>2.6420948074917204E-2</v>
      </c>
      <c r="I689" s="166">
        <f>VLOOKUP(FINAL_DATASET!$D689,'R_E_P allocation'!$A$3:$F$983,6,0)</f>
        <v>306114182.80203462</v>
      </c>
      <c r="J689" s="166">
        <f>VLOOKUP(FINAL_DATASET!$D689,'R_E_P allocation'!$A$3:$G$983,7,0)</f>
        <v>257800513.63042781</v>
      </c>
      <c r="K689" s="166">
        <f>VLOOKUP(FINAL_DATASET!$D689,'R_E_P allocation'!$A$3:$T$984,8,0)</f>
        <v>255044107.78228545</v>
      </c>
      <c r="L689" s="166">
        <f>VLOOKUP(FINAL_DATASET!$D689,'R_E_P allocation'!$A$3:$T$984,9,0)</f>
        <v>212855784.93988398</v>
      </c>
      <c r="M689" s="166">
        <f>VLOOKUP($D689,'R_E_P allocation'!$A$3:$T$984,'R_E_P allocation'!J$984,0)</f>
        <v>206194470.8068732</v>
      </c>
      <c r="N689" s="166">
        <f>VLOOKUP($D689,'R_E_P allocation'!$A$3:$T$984,'R_E_P allocation'!K$984,0)</f>
        <v>240458126.83586535</v>
      </c>
      <c r="O689" s="166">
        <f>VLOOKUP($D689,'R_E_P allocation'!$A$3:$T$984,'R_E_P allocation'!L$984,0)</f>
        <v>211783849.33227304</v>
      </c>
      <c r="P689" s="166">
        <f>VLOOKUP($D689,'R_E_P allocation'!$A$3:$T$984,'R_E_P allocation'!M$984,0)</f>
        <v>230236455.14900398</v>
      </c>
      <c r="Q689" s="166">
        <f>VLOOKUP($D689,'R_E_P allocation'!$A$3:$T$984,'R_E_P allocation'!N$984,0)</f>
        <v>187512164.50279707</v>
      </c>
      <c r="R689" s="166">
        <f>VLOOKUP($D689,'R_E_P allocation'!$A$3:$T$984,'R_E_P allocation'!O$984,0)</f>
        <v>171739397.70509344</v>
      </c>
      <c r="S689" s="166">
        <f>VLOOKUP($D689,'R_E_P allocation'!$A$3:$T$984,'R_E_P allocation'!P$984,0)</f>
        <v>2641555.6044697831</v>
      </c>
      <c r="T689" s="166">
        <f>VLOOKUP($D689,'R_E_P allocation'!$A$3:$T$984,'R_E_P allocation'!Q$984,0)</f>
        <v>4249459.0158861727</v>
      </c>
      <c r="U689" s="166">
        <f>VLOOKUP($D689,'R_E_P allocation'!$A$3:$T$984,'R_E_P allocation'!R$984,0)</f>
        <v>5244827.7943820329</v>
      </c>
      <c r="V689" s="166">
        <f>VLOOKUP($D689,'R_E_P allocation'!$A$3:$T$984,'R_E_P allocation'!S$984,0)</f>
        <v>-535967.80380546325</v>
      </c>
      <c r="W689" s="166">
        <f>VLOOKUP($D689,'R_E_P allocation'!$A$3:$T$984,'R_E_P allocation'!T$984,0)</f>
        <v>4096325.3576560407</v>
      </c>
      <c r="X689" s="163">
        <v>110834</v>
      </c>
      <c r="Y689" s="162" t="s">
        <v>294</v>
      </c>
      <c r="Z689" s="162" t="s">
        <v>294</v>
      </c>
      <c r="AA689" s="162" t="s">
        <v>935</v>
      </c>
    </row>
    <row r="690" spans="1:27" ht="16.5" thickTop="1" thickBot="1">
      <c r="A690" s="161">
        <v>689</v>
      </c>
      <c r="B690" s="162" t="s">
        <v>7</v>
      </c>
      <c r="C690" s="163">
        <v>11</v>
      </c>
      <c r="D690" s="162" t="s">
        <v>936</v>
      </c>
      <c r="E690" s="162" t="str">
        <f>VLOOKUP(Table12[[#This Row],[BRANCH NAME]],'Branch Address-2'!$B$2:$D$981,2,0)</f>
        <v>Sher-e-Bangla Road, Kotwali, Khulna 9100</v>
      </c>
      <c r="F690" s="162" t="str">
        <f>VLOOKUP(Table12[[#This Row],[BRANCH NAME]],'Branch Address-2'!$B$2:$D$981,3,0)</f>
        <v>22.814105821245757, 89.55706400959971</v>
      </c>
      <c r="G690" s="164">
        <f>VLOOKUP(FINAL_DATASET!$D690,'R_E_P allocation'!$A$3:$D$983,4,0)</f>
        <v>30705.599999999999</v>
      </c>
      <c r="H690" s="165">
        <f>VLOOKUP(FINAL_DATASET!$D690,'R_E_P allocation'!$A$3:$E$983,5,0)</f>
        <v>1.7776530181719686E-3</v>
      </c>
      <c r="I690" s="166">
        <f>VLOOKUP(FINAL_DATASET!$D690,'R_E_P allocation'!$A$3:$F$983,6,0)</f>
        <v>20595960.425806478</v>
      </c>
      <c r="J690" s="166">
        <f>VLOOKUP(FINAL_DATASET!$D690,'R_E_P allocation'!$A$3:$G$983,7,0)</f>
        <v>17345322.349597398</v>
      </c>
      <c r="K690" s="166">
        <f>VLOOKUP(FINAL_DATASET!$D690,'R_E_P allocation'!$A$3:$T$984,8,0)</f>
        <v>17159865.977579132</v>
      </c>
      <c r="L690" s="166">
        <f>VLOOKUP(FINAL_DATASET!$D690,'R_E_P allocation'!$A$3:$T$984,9,0)</f>
        <v>14321353.172521761</v>
      </c>
      <c r="M690" s="166">
        <f>VLOOKUP($D690,'R_E_P allocation'!$A$3:$T$984,'R_E_P allocation'!J$984,0)</f>
        <v>13873166.94014428</v>
      </c>
      <c r="N690" s="166">
        <f>VLOOKUP($D690,'R_E_P allocation'!$A$3:$T$984,'R_E_P allocation'!K$984,0)</f>
        <v>16178492.675649134</v>
      </c>
      <c r="O690" s="166">
        <f>VLOOKUP($D690,'R_E_P allocation'!$A$3:$T$984,'R_E_P allocation'!L$984,0)</f>
        <v>14249231.250070212</v>
      </c>
      <c r="P690" s="166">
        <f>VLOOKUP($D690,'R_E_P allocation'!$A$3:$T$984,'R_E_P allocation'!M$984,0)</f>
        <v>15490758.629414724</v>
      </c>
      <c r="Q690" s="166">
        <f>VLOOKUP($D690,'R_E_P allocation'!$A$3:$T$984,'R_E_P allocation'!N$984,0)</f>
        <v>12616184.863131581</v>
      </c>
      <c r="R690" s="166">
        <f>VLOOKUP($D690,'R_E_P allocation'!$A$3:$T$984,'R_E_P allocation'!O$984,0)</f>
        <v>11554962.289915938</v>
      </c>
      <c r="S690" s="166">
        <f>VLOOKUP($D690,'R_E_P allocation'!$A$3:$T$984,'R_E_P allocation'!P$984,0)</f>
        <v>177729.02318417293</v>
      </c>
      <c r="T690" s="166">
        <f>VLOOKUP($D690,'R_E_P allocation'!$A$3:$T$984,'R_E_P allocation'!Q$984,0)</f>
        <v>285911.90686149558</v>
      </c>
      <c r="U690" s="166">
        <f>VLOOKUP($D690,'R_E_P allocation'!$A$3:$T$984,'R_E_P allocation'!R$984,0)</f>
        <v>352882.26342364773</v>
      </c>
      <c r="V690" s="166">
        <f>VLOOKUP($D690,'R_E_P allocation'!$A$3:$T$984,'R_E_P allocation'!S$984,0)</f>
        <v>-36060.961225774219</v>
      </c>
      <c r="W690" s="166">
        <f>VLOOKUP($D690,'R_E_P allocation'!$A$3:$T$984,'R_E_P allocation'!T$984,0)</f>
        <v>275608.77508270298</v>
      </c>
      <c r="X690" s="163">
        <v>110835</v>
      </c>
      <c r="Y690" s="162" t="s">
        <v>294</v>
      </c>
      <c r="Z690" s="162" t="s">
        <v>294</v>
      </c>
      <c r="AA690" s="162" t="s">
        <v>933</v>
      </c>
    </row>
    <row r="691" spans="1:27" ht="16.5" thickTop="1" thickBot="1">
      <c r="A691" s="161">
        <v>690</v>
      </c>
      <c r="B691" s="162" t="s">
        <v>7</v>
      </c>
      <c r="C691" s="163">
        <v>11</v>
      </c>
      <c r="D691" s="162" t="s">
        <v>937</v>
      </c>
      <c r="E691" s="162" t="str">
        <f>VLOOKUP(Table12[[#This Row],[BRANCH NAME]],'Branch Address-2'!$B$2:$D$981,2,0)</f>
        <v>Khulna-Jessore Road, Phultala, Khulna 9210</v>
      </c>
      <c r="F691" s="162" t="str">
        <f>VLOOKUP(Table12[[#This Row],[BRANCH NAME]],'Branch Address-2'!$B$2:$D$981,3,0)</f>
        <v>22.980448473293876, 89.47522885149739</v>
      </c>
      <c r="G691" s="164">
        <f>VLOOKUP(FINAL_DATASET!$D691,'R_E_P allocation'!$A$3:$D$983,4,0)</f>
        <v>83881</v>
      </c>
      <c r="H691" s="165">
        <f>VLOOKUP(FINAL_DATASET!$D691,'R_E_P allocation'!$A$3:$E$983,5,0)</f>
        <v>4.8561602058674281E-3</v>
      </c>
      <c r="I691" s="166">
        <f>VLOOKUP(FINAL_DATASET!$D691,'R_E_P allocation'!$A$3:$F$983,6,0)</f>
        <v>56263670.355800666</v>
      </c>
      <c r="J691" s="166">
        <f>VLOOKUP(FINAL_DATASET!$D691,'R_E_P allocation'!$A$3:$G$983,7,0)</f>
        <v>47383636.340165287</v>
      </c>
      <c r="K691" s="166">
        <f>VLOOKUP(FINAL_DATASET!$D691,'R_E_P allocation'!$A$3:$T$984,8,0)</f>
        <v>46877009.993789904</v>
      </c>
      <c r="L691" s="166">
        <f>VLOOKUP(FINAL_DATASET!$D691,'R_E_P allocation'!$A$3:$T$984,9,0)</f>
        <v>39122812.30343318</v>
      </c>
      <c r="M691" s="166">
        <f>VLOOKUP($D691,'R_E_P allocation'!$A$3:$T$984,'R_E_P allocation'!J$984,0)</f>
        <v>37898465.299692646</v>
      </c>
      <c r="N691" s="166">
        <f>VLOOKUP($D691,'R_E_P allocation'!$A$3:$T$984,'R_E_P allocation'!K$984,0)</f>
        <v>44196112.244220108</v>
      </c>
      <c r="O691" s="166">
        <f>VLOOKUP($D691,'R_E_P allocation'!$A$3:$T$984,'R_E_P allocation'!L$984,0)</f>
        <v>38925790.946509413</v>
      </c>
      <c r="P691" s="166">
        <f>VLOOKUP($D691,'R_E_P allocation'!$A$3:$T$984,'R_E_P allocation'!M$984,0)</f>
        <v>42317372.876411356</v>
      </c>
      <c r="Q691" s="166">
        <f>VLOOKUP($D691,'R_E_P allocation'!$A$3:$T$984,'R_E_P allocation'!N$984,0)</f>
        <v>34464664.507592753</v>
      </c>
      <c r="R691" s="166">
        <f>VLOOKUP($D691,'R_E_P allocation'!$A$3:$T$984,'R_E_P allocation'!O$984,0)</f>
        <v>31565635.970000222</v>
      </c>
      <c r="S691" s="166">
        <f>VLOOKUP($D691,'R_E_P allocation'!$A$3:$T$984,'R_E_P allocation'!P$984,0)</f>
        <v>485516.91527641891</v>
      </c>
      <c r="T691" s="166">
        <f>VLOOKUP($D691,'R_E_P allocation'!$A$3:$T$984,'R_E_P allocation'!Q$984,0)</f>
        <v>781048.9506620653</v>
      </c>
      <c r="U691" s="166">
        <f>VLOOKUP($D691,'R_E_P allocation'!$A$3:$T$984,'R_E_P allocation'!R$984,0)</f>
        <v>963997.35351984634</v>
      </c>
      <c r="V691" s="166">
        <f>VLOOKUP($D691,'R_E_P allocation'!$A$3:$T$984,'R_E_P allocation'!S$984,0)</f>
        <v>-98510.678461882097</v>
      </c>
      <c r="W691" s="166">
        <f>VLOOKUP($D691,'R_E_P allocation'!$A$3:$T$984,'R_E_P allocation'!T$984,0)</f>
        <v>752903.04253009893</v>
      </c>
      <c r="X691" s="163">
        <v>110836</v>
      </c>
      <c r="Y691" s="162" t="s">
        <v>294</v>
      </c>
      <c r="Z691" s="162" t="s">
        <v>294</v>
      </c>
      <c r="AA691" s="162" t="s">
        <v>938</v>
      </c>
    </row>
    <row r="692" spans="1:27" ht="16.5" thickTop="1" thickBot="1">
      <c r="A692" s="161">
        <v>691</v>
      </c>
      <c r="B692" s="162" t="s">
        <v>7</v>
      </c>
      <c r="C692" s="163">
        <v>11</v>
      </c>
      <c r="D692" s="162" t="s">
        <v>939</v>
      </c>
      <c r="E692" s="162" t="str">
        <f>VLOOKUP(Table12[[#This Row],[BRANCH NAME]],'Branch Address-2'!$B$2:$D$981,2,0)</f>
        <v>Jaigir Mohal, Amadi, Koyra, Khulna 9291</v>
      </c>
      <c r="F692" s="162" t="str">
        <f>VLOOKUP(Table12[[#This Row],[BRANCH NAME]],'Branch Address-2'!$B$2:$D$981,3,0)</f>
        <v>22.481354428323492, 89.27913924482478</v>
      </c>
      <c r="G692" s="164">
        <f>VLOOKUP(FINAL_DATASET!$D692,'R_E_P allocation'!$A$3:$D$983,4,0)</f>
        <v>193931</v>
      </c>
      <c r="H692" s="165">
        <f>VLOOKUP(FINAL_DATASET!$D692,'R_E_P allocation'!$A$3:$E$983,5,0)</f>
        <v>1.12273340194332E-2</v>
      </c>
      <c r="I692" s="166">
        <f>VLOOKUP(FINAL_DATASET!$D692,'R_E_P allocation'!$A$3:$F$983,6,0)</f>
        <v>130080350.20768446</v>
      </c>
      <c r="J692" s="166">
        <f>VLOOKUP(FINAL_DATASET!$D692,'R_E_P allocation'!$A$3:$G$983,7,0)</f>
        <v>109549909.74218947</v>
      </c>
      <c r="K692" s="166">
        <f>VLOOKUP(FINAL_DATASET!$D692,'R_E_P allocation'!$A$3:$T$984,8,0)</f>
        <v>108378600.93591718</v>
      </c>
      <c r="L692" s="166">
        <f>VLOOKUP(FINAL_DATASET!$D692,'R_E_P allocation'!$A$3:$T$984,9,0)</f>
        <v>90451068.928805098</v>
      </c>
      <c r="M692" s="166">
        <f>VLOOKUP($D692,'R_E_P allocation'!$A$3:$T$984,'R_E_P allocation'!J$984,0)</f>
        <v>87620405.980313718</v>
      </c>
      <c r="N692" s="166">
        <f>VLOOKUP($D692,'R_E_P allocation'!$A$3:$T$984,'R_E_P allocation'!K$984,0)</f>
        <v>102180425.16939296</v>
      </c>
      <c r="O692" s="166">
        <f>VLOOKUP($D692,'R_E_P allocation'!$A$3:$T$984,'R_E_P allocation'!L$984,0)</f>
        <v>89995559.948588088</v>
      </c>
      <c r="P692" s="166">
        <f>VLOOKUP($D692,'R_E_P allocation'!$A$3:$T$984,'R_E_P allocation'!M$984,0)</f>
        <v>97836821.679466516</v>
      </c>
      <c r="Q692" s="166">
        <f>VLOOKUP($D692,'R_E_P allocation'!$A$3:$T$984,'R_E_P allocation'!N$984,0)</f>
        <v>79681535.182245925</v>
      </c>
      <c r="R692" s="166">
        <f>VLOOKUP($D692,'R_E_P allocation'!$A$3:$T$984,'R_E_P allocation'!O$984,0)</f>
        <v>72979045.901910007</v>
      </c>
      <c r="S692" s="166">
        <f>VLOOKUP($D692,'R_E_P allocation'!$A$3:$T$984,'R_E_P allocation'!P$984,0)</f>
        <v>1122504.2726776171</v>
      </c>
      <c r="T692" s="166">
        <f>VLOOKUP($D692,'R_E_P allocation'!$A$3:$T$984,'R_E_P allocation'!Q$984,0)</f>
        <v>1805767.7430031234</v>
      </c>
      <c r="U692" s="166">
        <f>VLOOKUP($D692,'R_E_P allocation'!$A$3:$T$984,'R_E_P allocation'!R$984,0)</f>
        <v>2228740.3674903414</v>
      </c>
      <c r="V692" s="166">
        <f>VLOOKUP($D692,'R_E_P allocation'!$A$3:$T$984,'R_E_P allocation'!S$984,0)</f>
        <v>-227754.49010850204</v>
      </c>
      <c r="W692" s="166">
        <f>VLOOKUP($D692,'R_E_P allocation'!$A$3:$T$984,'R_E_P allocation'!T$984,0)</f>
        <v>1740695.0315435515</v>
      </c>
      <c r="X692" s="163">
        <v>110837</v>
      </c>
      <c r="Y692" s="162" t="s">
        <v>294</v>
      </c>
      <c r="Z692" s="162" t="s">
        <v>294</v>
      </c>
      <c r="AA692" s="162" t="s">
        <v>940</v>
      </c>
    </row>
    <row r="693" spans="1:27" ht="16.5" thickTop="1" thickBot="1">
      <c r="A693" s="161">
        <v>692</v>
      </c>
      <c r="B693" s="162" t="s">
        <v>7</v>
      </c>
      <c r="C693" s="163">
        <v>11</v>
      </c>
      <c r="D693" s="162" t="s">
        <v>941</v>
      </c>
      <c r="E693" s="162" t="str">
        <f>VLOOKUP(Table12[[#This Row],[BRANCH NAME]],'Branch Address-2'!$B$2:$D$981,2,0)</f>
        <v>Khan A Sobur Road, Sonadanga, Khulna 9100</v>
      </c>
      <c r="F693" s="162" t="str">
        <f>VLOOKUP(Table12[[#This Row],[BRANCH NAME]],'Branch Address-2'!$B$2:$D$981,3,0)</f>
        <v>22.869656229866923, 89.52641363793036</v>
      </c>
      <c r="G693" s="164">
        <f>VLOOKUP(FINAL_DATASET!$D693,'R_E_P allocation'!$A$3:$D$983,4,0)</f>
        <v>39578.17</v>
      </c>
      <c r="H693" s="165">
        <f>VLOOKUP(FINAL_DATASET!$D693,'R_E_P allocation'!$A$3:$E$983,5,0)</f>
        <v>2.2913166769000853E-3</v>
      </c>
      <c r="I693" s="166">
        <f>VLOOKUP(FINAL_DATASET!$D693,'R_E_P allocation'!$A$3:$F$983,6,0)</f>
        <v>26547288.541694056</v>
      </c>
      <c r="J693" s="166">
        <f>VLOOKUP(FINAL_DATASET!$D693,'R_E_P allocation'!$A$3:$G$983,7,0)</f>
        <v>22357358.809375659</v>
      </c>
      <c r="K693" s="166">
        <f>VLOOKUP(FINAL_DATASET!$D693,'R_E_P allocation'!$A$3:$T$984,8,0)</f>
        <v>22118313.689940695</v>
      </c>
      <c r="L693" s="166">
        <f>VLOOKUP(FINAL_DATASET!$D693,'R_E_P allocation'!$A$3:$T$984,9,0)</f>
        <v>18459595.334144443</v>
      </c>
      <c r="M693" s="166">
        <f>VLOOKUP($D693,'R_E_P allocation'!$A$3:$T$984,'R_E_P allocation'!J$984,0)</f>
        <v>17881902.96217661</v>
      </c>
      <c r="N693" s="166">
        <f>VLOOKUP($D693,'R_E_P allocation'!$A$3:$T$984,'R_E_P allocation'!K$984,0)</f>
        <v>20853366.599597346</v>
      </c>
      <c r="O693" s="166">
        <f>VLOOKUP($D693,'R_E_P allocation'!$A$3:$T$984,'R_E_P allocation'!L$984,0)</f>
        <v>18366633.343253065</v>
      </c>
      <c r="P693" s="166">
        <f>VLOOKUP($D693,'R_E_P allocation'!$A$3:$T$984,'R_E_P allocation'!M$984,0)</f>
        <v>19966907.61502602</v>
      </c>
      <c r="Q693" s="166">
        <f>VLOOKUP($D693,'R_E_P allocation'!$A$3:$T$984,'R_E_P allocation'!N$984,0)</f>
        <v>16261708.263784079</v>
      </c>
      <c r="R693" s="166">
        <f>VLOOKUP($D693,'R_E_P allocation'!$A$3:$T$984,'R_E_P allocation'!O$984,0)</f>
        <v>14893838.969239561</v>
      </c>
      <c r="S693" s="166">
        <f>VLOOKUP($D693,'R_E_P allocation'!$A$3:$T$984,'R_E_P allocation'!P$984,0)</f>
        <v>229084.90612517382</v>
      </c>
      <c r="T693" s="166">
        <f>VLOOKUP($D693,'R_E_P allocation'!$A$3:$T$984,'R_E_P allocation'!Q$984,0)</f>
        <v>368527.89246223617</v>
      </c>
      <c r="U693" s="166">
        <f>VLOOKUP($D693,'R_E_P allocation'!$A$3:$T$984,'R_E_P allocation'!R$984,0)</f>
        <v>454849.74114708428</v>
      </c>
      <c r="V693" s="166">
        <f>VLOOKUP($D693,'R_E_P allocation'!$A$3:$T$984,'R_E_P allocation'!S$984,0)</f>
        <v>-46480.99544568744</v>
      </c>
      <c r="W693" s="166">
        <f>VLOOKUP($D693,'R_E_P allocation'!$A$3:$T$984,'R_E_P allocation'!T$984,0)</f>
        <v>355247.60804918257</v>
      </c>
      <c r="X693" s="163">
        <v>110838</v>
      </c>
      <c r="Y693" s="162" t="s">
        <v>294</v>
      </c>
      <c r="Z693" s="162" t="s">
        <v>294</v>
      </c>
      <c r="AA693" s="162" t="s">
        <v>926</v>
      </c>
    </row>
    <row r="694" spans="1:27" ht="16.5" thickTop="1" thickBot="1">
      <c r="A694" s="161">
        <v>693</v>
      </c>
      <c r="B694" s="162" t="s">
        <v>7</v>
      </c>
      <c r="C694" s="163">
        <v>11</v>
      </c>
      <c r="D694" s="162" t="s">
        <v>942</v>
      </c>
      <c r="E694" s="162" t="str">
        <f>VLOOKUP(Table12[[#This Row],[BRANCH NAME]],'Branch Address-2'!$B$2:$D$981,2,0)</f>
        <v>KDA New Market, Sonadanga, Khulna 9100</v>
      </c>
      <c r="F694" s="162" t="str">
        <f>VLOOKUP(Table12[[#This Row],[BRANCH NAME]],'Branch Address-2'!$B$2:$D$981,3,0)</f>
        <v>22.823022522992485, 89.55264342368932</v>
      </c>
      <c r="G694" s="164">
        <f>VLOOKUP(FINAL_DATASET!$D694,'R_E_P allocation'!$A$3:$D$983,4,0)</f>
        <v>48182.12</v>
      </c>
      <c r="H694" s="165">
        <f>VLOOKUP(FINAL_DATASET!$D694,'R_E_P allocation'!$A$3:$E$983,5,0)</f>
        <v>2.7894289979653215E-3</v>
      </c>
      <c r="I694" s="166">
        <f>VLOOKUP(FINAL_DATASET!$D694,'R_E_P allocation'!$A$3:$F$983,6,0)</f>
        <v>32318438.224671029</v>
      </c>
      <c r="J694" s="166">
        <f>VLOOKUP(FINAL_DATASET!$D694,'R_E_P allocation'!$A$3:$G$983,7,0)</f>
        <v>27217654.202718195</v>
      </c>
      <c r="K694" s="166">
        <f>VLOOKUP(FINAL_DATASET!$D694,'R_E_P allocation'!$A$3:$T$984,8,0)</f>
        <v>26926642.752971284</v>
      </c>
      <c r="L694" s="166">
        <f>VLOOKUP(FINAL_DATASET!$D694,'R_E_P allocation'!$A$3:$T$984,9,0)</f>
        <v>22472550.841567148</v>
      </c>
      <c r="M694" s="166">
        <f>VLOOKUP($D694,'R_E_P allocation'!$A$3:$T$984,'R_E_P allocation'!J$984,0)</f>
        <v>21769273.171345443</v>
      </c>
      <c r="N694" s="166">
        <f>VLOOKUP($D694,'R_E_P allocation'!$A$3:$T$984,'R_E_P allocation'!K$984,0)</f>
        <v>25386707.164727207</v>
      </c>
      <c r="O694" s="166">
        <f>VLOOKUP($D694,'R_E_P allocation'!$A$3:$T$984,'R_E_P allocation'!L$984,0)</f>
        <v>22359379.722221125</v>
      </c>
      <c r="P694" s="166">
        <f>VLOOKUP($D694,'R_E_P allocation'!$A$3:$T$984,'R_E_P allocation'!M$984,0)</f>
        <v>24307539.705249071</v>
      </c>
      <c r="Q694" s="166">
        <f>VLOOKUP($D694,'R_E_P allocation'!$A$3:$T$984,'R_E_P allocation'!N$984,0)</f>
        <v>19796862.234171923</v>
      </c>
      <c r="R694" s="166">
        <f>VLOOKUP($D694,'R_E_P allocation'!$A$3:$T$984,'R_E_P allocation'!O$984,0)</f>
        <v>18131630.049509034</v>
      </c>
      <c r="S694" s="166">
        <f>VLOOKUP($D694,'R_E_P allocation'!$A$3:$T$984,'R_E_P allocation'!P$984,0)</f>
        <v>278885.97267412464</v>
      </c>
      <c r="T694" s="166">
        <f>VLOOKUP($D694,'R_E_P allocation'!$A$3:$T$984,'R_E_P allocation'!Q$984,0)</f>
        <v>448642.65169315709</v>
      </c>
      <c r="U694" s="166">
        <f>VLOOKUP($D694,'R_E_P allocation'!$A$3:$T$984,'R_E_P allocation'!R$984,0)</f>
        <v>553730.11965731997</v>
      </c>
      <c r="V694" s="166">
        <f>VLOOKUP($D694,'R_E_P allocation'!$A$3:$T$984,'R_E_P allocation'!S$984,0)</f>
        <v>-56585.559673010801</v>
      </c>
      <c r="W694" s="166">
        <f>VLOOKUP($D694,'R_E_P allocation'!$A$3:$T$984,'R_E_P allocation'!T$984,0)</f>
        <v>432475.34892943973</v>
      </c>
      <c r="X694" s="163">
        <v>110839</v>
      </c>
      <c r="Y694" s="162" t="s">
        <v>294</v>
      </c>
      <c r="Z694" s="162" t="s">
        <v>294</v>
      </c>
      <c r="AA694" s="162" t="s">
        <v>926</v>
      </c>
    </row>
    <row r="695" spans="1:27" ht="16.5" thickTop="1" thickBot="1">
      <c r="A695" s="161">
        <v>694</v>
      </c>
      <c r="B695" s="162" t="s">
        <v>7</v>
      </c>
      <c r="C695" s="163">
        <v>11</v>
      </c>
      <c r="D695" s="162" t="s">
        <v>943</v>
      </c>
      <c r="E695" s="162" t="str">
        <f>VLOOKUP(Table12[[#This Row],[BRANCH NAME]],'Branch Address-2'!$B$2:$D$981,2,0)</f>
        <v>Jafar Aulia Sarak, Kapilmuni Bazar, Paikgachha, Khulna 9282</v>
      </c>
      <c r="F695" s="162" t="str">
        <f>VLOOKUP(Table12[[#This Row],[BRANCH NAME]],'Branch Address-2'!$B$2:$D$981,3,0)</f>
        <v>22.666221213159094, 89.29018250630544</v>
      </c>
      <c r="G695" s="164">
        <f>VLOOKUP(FINAL_DATASET!$D695,'R_E_P allocation'!$A$3:$D$983,4,0)</f>
        <v>136390.65</v>
      </c>
      <c r="H695" s="165">
        <f>VLOOKUP(FINAL_DATASET!$D695,'R_E_P allocation'!$A$3:$E$983,5,0)</f>
        <v>7.8961248313967683E-3</v>
      </c>
      <c r="I695" s="166">
        <f>VLOOKUP(FINAL_DATASET!$D695,'R_E_P allocation'!$A$3:$F$983,6,0)</f>
        <v>91484824.587372407</v>
      </c>
      <c r="J695" s="166">
        <f>VLOOKUP(FINAL_DATASET!$D695,'R_E_P allocation'!$A$3:$G$983,7,0)</f>
        <v>77045874.033437431</v>
      </c>
      <c r="K695" s="166">
        <f>VLOOKUP(FINAL_DATASET!$D695,'R_E_P allocation'!$A$3:$T$984,8,0)</f>
        <v>76222098.724496618</v>
      </c>
      <c r="L695" s="166">
        <f>VLOOKUP(FINAL_DATASET!$D695,'R_E_P allocation'!$A$3:$T$984,9,0)</f>
        <v>63613759.968207918</v>
      </c>
      <c r="M695" s="166">
        <f>VLOOKUP($D695,'R_E_P allocation'!$A$3:$T$984,'R_E_P allocation'!J$984,0)</f>
        <v>61622969.638267599</v>
      </c>
      <c r="N695" s="166">
        <f>VLOOKUP($D695,'R_E_P allocation'!$A$3:$T$984,'R_E_P allocation'!K$984,0)</f>
        <v>71862954.381351426</v>
      </c>
      <c r="O695" s="166">
        <f>VLOOKUP($D695,'R_E_P allocation'!$A$3:$T$984,'R_E_P allocation'!L$984,0)</f>
        <v>63293402.903619818</v>
      </c>
      <c r="P695" s="166">
        <f>VLOOKUP($D695,'R_E_P allocation'!$A$3:$T$984,'R_E_P allocation'!M$984,0)</f>
        <v>68808120.944029212</v>
      </c>
      <c r="Q695" s="166">
        <f>VLOOKUP($D695,'R_E_P allocation'!$A$3:$T$984,'R_E_P allocation'!N$984,0)</f>
        <v>56039603.65544647</v>
      </c>
      <c r="R695" s="166">
        <f>VLOOKUP($D695,'R_E_P allocation'!$A$3:$T$984,'R_E_P allocation'!O$984,0)</f>
        <v>51325778.276507325</v>
      </c>
      <c r="S695" s="166">
        <f>VLOOKUP($D695,'R_E_P allocation'!$A$3:$T$984,'R_E_P allocation'!P$984,0)</f>
        <v>789451.33773495432</v>
      </c>
      <c r="T695" s="166">
        <f>VLOOKUP($D695,'R_E_P allocation'!$A$3:$T$984,'R_E_P allocation'!Q$984,0)</f>
        <v>1269986.9346171005</v>
      </c>
      <c r="U695" s="166">
        <f>VLOOKUP($D695,'R_E_P allocation'!$A$3:$T$984,'R_E_P allocation'!R$984,0)</f>
        <v>1567461.3517346196</v>
      </c>
      <c r="V695" s="166">
        <f>VLOOKUP($D695,'R_E_P allocation'!$A$3:$T$984,'R_E_P allocation'!S$984,0)</f>
        <v>-160178.53229404872</v>
      </c>
      <c r="W695" s="166">
        <f>VLOOKUP($D695,'R_E_P allocation'!$A$3:$T$984,'R_E_P allocation'!T$984,0)</f>
        <v>1224221.6396759439</v>
      </c>
      <c r="X695" s="163">
        <v>110840</v>
      </c>
      <c r="Y695" s="162" t="s">
        <v>294</v>
      </c>
      <c r="Z695" s="162" t="s">
        <v>294</v>
      </c>
      <c r="AA695" s="162" t="s">
        <v>928</v>
      </c>
    </row>
    <row r="696" spans="1:27" ht="16.5" thickTop="1" thickBot="1">
      <c r="A696" s="161">
        <v>695</v>
      </c>
      <c r="B696" s="162" t="s">
        <v>7</v>
      </c>
      <c r="C696" s="163">
        <v>11</v>
      </c>
      <c r="D696" s="162" t="s">
        <v>944</v>
      </c>
      <c r="E696" s="162" t="str">
        <f>VLOOKUP(Table12[[#This Row],[BRANCH NAME]],'Branch Address-2'!$B$2:$D$981,2,0)</f>
        <v>Rupsa Stand Road, Kotwali, Khulna 9100</v>
      </c>
      <c r="F696" s="162" t="str">
        <f>VLOOKUP(Table12[[#This Row],[BRANCH NAME]],'Branch Address-2'!$B$2:$D$981,3,0)</f>
        <v>22.8034944984581, 89.57833410109923</v>
      </c>
      <c r="G696" s="164">
        <f>VLOOKUP(FINAL_DATASET!$D696,'R_E_P allocation'!$A$3:$D$983,4,0)</f>
        <v>189519</v>
      </c>
      <c r="H696" s="165">
        <f>VLOOKUP(FINAL_DATASET!$D696,'R_E_P allocation'!$A$3:$E$983,5,0)</f>
        <v>1.0971908132423184E-2</v>
      </c>
      <c r="I696" s="166">
        <f>VLOOKUP(FINAL_DATASET!$D696,'R_E_P allocation'!$A$3:$F$983,6,0)</f>
        <v>127120975.45524001</v>
      </c>
      <c r="J696" s="166">
        <f>VLOOKUP(FINAL_DATASET!$D696,'R_E_P allocation'!$A$3:$G$983,7,0)</f>
        <v>107057609.89439546</v>
      </c>
      <c r="K696" s="166">
        <f>VLOOKUP(FINAL_DATASET!$D696,'R_E_P allocation'!$A$3:$T$984,8,0)</f>
        <v>105912948.78474349</v>
      </c>
      <c r="L696" s="166">
        <f>VLOOKUP(FINAL_DATASET!$D696,'R_E_P allocation'!$A$3:$T$984,9,0)</f>
        <v>88393274.578681141</v>
      </c>
      <c r="M696" s="166">
        <f>VLOOKUP($D696,'R_E_P allocation'!$A$3:$T$984,'R_E_P allocation'!J$984,0)</f>
        <v>85627010.230355501</v>
      </c>
      <c r="N696" s="166">
        <f>VLOOKUP($D696,'R_E_P allocation'!$A$3:$T$984,'R_E_P allocation'!K$984,0)</f>
        <v>99855783.74616839</v>
      </c>
      <c r="O696" s="166">
        <f>VLOOKUP($D696,'R_E_P allocation'!$A$3:$T$984,'R_E_P allocation'!L$984,0)</f>
        <v>87948128.591594249</v>
      </c>
      <c r="P696" s="166">
        <f>VLOOKUP($D696,'R_E_P allocation'!$A$3:$T$984,'R_E_P allocation'!M$984,0)</f>
        <v>95610998.797875613</v>
      </c>
      <c r="Q696" s="166">
        <f>VLOOKUP($D696,'R_E_P allocation'!$A$3:$T$984,'R_E_P allocation'!N$984,0)</f>
        <v>77868751.59826982</v>
      </c>
      <c r="R696" s="166">
        <f>VLOOKUP($D696,'R_E_P allocation'!$A$3:$T$984,'R_E_P allocation'!O$984,0)</f>
        <v>71318746.359705687</v>
      </c>
      <c r="S696" s="166">
        <f>VLOOKUP($D696,'R_E_P allocation'!$A$3:$T$984,'R_E_P allocation'!P$984,0)</f>
        <v>1096966.8967498199</v>
      </c>
      <c r="T696" s="166">
        <f>VLOOKUP($D696,'R_E_P allocation'!$A$3:$T$984,'R_E_P allocation'!Q$984,0)</f>
        <v>1764685.8773801452</v>
      </c>
      <c r="U696" s="166">
        <f>VLOOKUP($D696,'R_E_P allocation'!$A$3:$T$984,'R_E_P allocation'!R$984,0)</f>
        <v>2178035.7225322514</v>
      </c>
      <c r="V696" s="166">
        <f>VLOOKUP($D696,'R_E_P allocation'!$A$3:$T$984,'R_E_P allocation'!S$984,0)</f>
        <v>-222572.99354344173</v>
      </c>
      <c r="W696" s="166">
        <f>VLOOKUP($D696,'R_E_P allocation'!$A$3:$T$984,'R_E_P allocation'!T$984,0)</f>
        <v>1701093.5935105903</v>
      </c>
      <c r="X696" s="163">
        <v>110841</v>
      </c>
      <c r="Y696" s="162" t="s">
        <v>294</v>
      </c>
      <c r="Z696" s="162" t="s">
        <v>294</v>
      </c>
      <c r="AA696" s="162" t="s">
        <v>945</v>
      </c>
    </row>
    <row r="697" spans="1:27" ht="16.5" thickTop="1" thickBot="1">
      <c r="A697" s="161">
        <v>696</v>
      </c>
      <c r="B697" s="162" t="s">
        <v>7</v>
      </c>
      <c r="C697" s="163">
        <v>11</v>
      </c>
      <c r="D697" s="162" t="s">
        <v>921</v>
      </c>
      <c r="E697" s="162" t="str">
        <f>VLOOKUP(Table12[[#This Row],[BRANCH NAME]],'Branch Address-2'!$B$2:$D$981,2,0)</f>
        <v>BIDC Road, Khalishpur, Khulna 9000</v>
      </c>
      <c r="F697" s="162" t="str">
        <f>VLOOKUP(Table12[[#This Row],[BRANCH NAME]],'Branch Address-2'!$B$2:$D$981,3,0)</f>
        <v>22.85937951730697, 89.54722631019875</v>
      </c>
      <c r="G697" s="164">
        <f>VLOOKUP(FINAL_DATASET!$D697,'R_E_P allocation'!$A$3:$D$983,4,0)</f>
        <v>235018</v>
      </c>
      <c r="H697" s="165">
        <f>VLOOKUP(FINAL_DATASET!$D697,'R_E_P allocation'!$A$3:$E$983,5,0)</f>
        <v>1.3606002065575652E-2</v>
      </c>
      <c r="I697" s="166">
        <f>VLOOKUP(FINAL_DATASET!$D697,'R_E_P allocation'!$A$3:$F$983,6,0)</f>
        <v>157639695.27878258</v>
      </c>
      <c r="J697" s="166">
        <f>VLOOKUP(FINAL_DATASET!$D697,'R_E_P allocation'!$A$3:$G$983,7,0)</f>
        <v>132759593.297564</v>
      </c>
      <c r="K697" s="166">
        <f>VLOOKUP(FINAL_DATASET!$D697,'R_E_P allocation'!$A$3:$T$984,8,0)</f>
        <v>131340126.30655947</v>
      </c>
      <c r="L697" s="166">
        <f>VLOOKUP(FINAL_DATASET!$D697,'R_E_P allocation'!$A$3:$T$984,9,0)</f>
        <v>109614395.41646212</v>
      </c>
      <c r="M697" s="166">
        <f>VLOOKUP($D697,'R_E_P allocation'!$A$3:$T$984,'R_E_P allocation'!J$984,0)</f>
        <v>106184016.8548678</v>
      </c>
      <c r="N697" s="166">
        <f>VLOOKUP($D697,'R_E_P allocation'!$A$3:$T$984,'R_E_P allocation'!K$984,0)</f>
        <v>123828780.14582708</v>
      </c>
      <c r="O697" s="166">
        <f>VLOOKUP($D697,'R_E_P allocation'!$A$3:$T$984,'R_E_P allocation'!L$984,0)</f>
        <v>109062380.4755159</v>
      </c>
      <c r="P697" s="166">
        <f>VLOOKUP($D697,'R_E_P allocation'!$A$3:$T$984,'R_E_P allocation'!M$984,0)</f>
        <v>118564923.38751855</v>
      </c>
      <c r="Q697" s="166">
        <f>VLOOKUP($D697,'R_E_P allocation'!$A$3:$T$984,'R_E_P allocation'!N$984,0)</f>
        <v>96563185.026948109</v>
      </c>
      <c r="R697" s="166">
        <f>VLOOKUP($D697,'R_E_P allocation'!$A$3:$T$984,'R_E_P allocation'!O$984,0)</f>
        <v>88440679.46731098</v>
      </c>
      <c r="S697" s="166">
        <f>VLOOKUP($D697,'R_E_P allocation'!$A$3:$T$984,'R_E_P allocation'!P$984,0)</f>
        <v>1360322.5330460225</v>
      </c>
      <c r="T697" s="166">
        <f>VLOOKUP($D697,'R_E_P allocation'!$A$3:$T$984,'R_E_P allocation'!Q$984,0)</f>
        <v>2188344.944465341</v>
      </c>
      <c r="U697" s="166">
        <f>VLOOKUP($D697,'R_E_P allocation'!$A$3:$T$984,'R_E_P allocation'!R$984,0)</f>
        <v>2700930.2467725379</v>
      </c>
      <c r="V697" s="166">
        <f>VLOOKUP($D697,'R_E_P allocation'!$A$3:$T$984,'R_E_P allocation'!S$984,0)</f>
        <v>-276007.47047310602</v>
      </c>
      <c r="W697" s="166">
        <f>VLOOKUP($D697,'R_E_P allocation'!$A$3:$T$984,'R_E_P allocation'!T$984,0)</f>
        <v>2109485.6671873108</v>
      </c>
      <c r="X697" s="163">
        <v>110842</v>
      </c>
      <c r="Y697" s="162" t="s">
        <v>294</v>
      </c>
      <c r="Z697" s="162" t="s">
        <v>294</v>
      </c>
      <c r="AA697" s="162" t="s">
        <v>921</v>
      </c>
    </row>
    <row r="698" spans="1:27" ht="16.5" thickTop="1" thickBot="1">
      <c r="A698" s="161">
        <v>697</v>
      </c>
      <c r="B698" s="162" t="s">
        <v>7</v>
      </c>
      <c r="C698" s="163">
        <v>11</v>
      </c>
      <c r="D698" s="162" t="s">
        <v>946</v>
      </c>
      <c r="E698" s="162" t="str">
        <f>VLOOKUP(Table12[[#This Row],[BRANCH NAME]],'Branch Address-2'!$B$2:$D$981,2,0)</f>
        <v>Khan Jahan Ali Road, Kotwali, Khulna 9100</v>
      </c>
      <c r="F698" s="162" t="str">
        <f>VLOOKUP(Table12[[#This Row],[BRANCH NAME]],'Branch Address-2'!$B$2:$D$981,3,0)</f>
        <v>22.807191679549888, 89.56846939856</v>
      </c>
      <c r="G698" s="164">
        <f>VLOOKUP(FINAL_DATASET!$D698,'R_E_P allocation'!$A$3:$D$983,4,0)</f>
        <v>38382</v>
      </c>
      <c r="H698" s="165">
        <f>VLOOKUP(FINAL_DATASET!$D698,'R_E_P allocation'!$A$3:$E$983,5,0)</f>
        <v>2.2220662727149608E-3</v>
      </c>
      <c r="I698" s="166">
        <f>VLOOKUP(FINAL_DATASET!$D698,'R_E_P allocation'!$A$3:$F$983,6,0)</f>
        <v>25744950.532258097</v>
      </c>
      <c r="J698" s="166">
        <f>VLOOKUP(FINAL_DATASET!$D698,'R_E_P allocation'!$A$3:$G$983,7,0)</f>
        <v>21681652.936996747</v>
      </c>
      <c r="K698" s="166">
        <f>VLOOKUP(FINAL_DATASET!$D698,'R_E_P allocation'!$A$3:$T$984,8,0)</f>
        <v>21449832.471973915</v>
      </c>
      <c r="L698" s="166">
        <f>VLOOKUP(FINAL_DATASET!$D698,'R_E_P allocation'!$A$3:$T$984,9,0)</f>
        <v>17901691.465652201</v>
      </c>
      <c r="M698" s="166">
        <f>VLOOKUP($D698,'R_E_P allocation'!$A$3:$T$984,'R_E_P allocation'!J$984,0)</f>
        <v>17341458.675180353</v>
      </c>
      <c r="N698" s="166">
        <f>VLOOKUP($D698,'R_E_P allocation'!$A$3:$T$984,'R_E_P allocation'!K$984,0)</f>
        <v>20223115.844561417</v>
      </c>
      <c r="O698" s="166">
        <f>VLOOKUP($D698,'R_E_P allocation'!$A$3:$T$984,'R_E_P allocation'!L$984,0)</f>
        <v>17811539.062587764</v>
      </c>
      <c r="P698" s="166">
        <f>VLOOKUP($D698,'R_E_P allocation'!$A$3:$T$984,'R_E_P allocation'!M$984,0)</f>
        <v>19363448.286768407</v>
      </c>
      <c r="Q698" s="166">
        <f>VLOOKUP($D698,'R_E_P allocation'!$A$3:$T$984,'R_E_P allocation'!N$984,0)</f>
        <v>15770231.078914475</v>
      </c>
      <c r="R698" s="166">
        <f>VLOOKUP($D698,'R_E_P allocation'!$A$3:$T$984,'R_E_P allocation'!O$984,0)</f>
        <v>14443702.862394923</v>
      </c>
      <c r="S698" s="166">
        <f>VLOOKUP($D698,'R_E_P allocation'!$A$3:$T$984,'R_E_P allocation'!P$984,0)</f>
        <v>222161.27898021616</v>
      </c>
      <c r="T698" s="166">
        <f>VLOOKUP($D698,'R_E_P allocation'!$A$3:$T$984,'R_E_P allocation'!Q$984,0)</f>
        <v>357389.8835768695</v>
      </c>
      <c r="U698" s="166">
        <f>VLOOKUP($D698,'R_E_P allocation'!$A$3:$T$984,'R_E_P allocation'!R$984,0)</f>
        <v>441102.82927955966</v>
      </c>
      <c r="V698" s="166">
        <f>VLOOKUP($D698,'R_E_P allocation'!$A$3:$T$984,'R_E_P allocation'!S$984,0)</f>
        <v>-45076.201532217769</v>
      </c>
      <c r="W698" s="166">
        <f>VLOOKUP($D698,'R_E_P allocation'!$A$3:$T$984,'R_E_P allocation'!T$984,0)</f>
        <v>344510.96885337873</v>
      </c>
      <c r="X698" s="163">
        <v>110843</v>
      </c>
      <c r="Y698" s="162" t="s">
        <v>294</v>
      </c>
      <c r="Z698" s="162" t="s">
        <v>294</v>
      </c>
      <c r="AA698" s="162" t="s">
        <v>933</v>
      </c>
    </row>
    <row r="699" spans="1:27" ht="16.5" thickTop="1" thickBot="1">
      <c r="A699" s="161">
        <v>698</v>
      </c>
      <c r="B699" s="162" t="s">
        <v>7</v>
      </c>
      <c r="C699" s="163">
        <v>11</v>
      </c>
      <c r="D699" s="162" t="s">
        <v>947</v>
      </c>
      <c r="E699" s="162" t="str">
        <f>VLOOKUP(Table12[[#This Row],[BRANCH NAME]],'Branch Address-2'!$B$2:$D$981,2,0)</f>
        <v>Khan A Sobur Road, Daulatpur, Khulna 9202</v>
      </c>
      <c r="F699" s="162" t="str">
        <f>VLOOKUP(Table12[[#This Row],[BRANCH NAME]],'Branch Address-2'!$B$2:$D$981,3,0)</f>
        <v>22.807576376122526, 89.56852299056695</v>
      </c>
      <c r="G699" s="164">
        <f>VLOOKUP(FINAL_DATASET!$D699,'R_E_P allocation'!$A$3:$D$983,4,0)</f>
        <v>50200.92</v>
      </c>
      <c r="H699" s="165">
        <f>VLOOKUP(FINAL_DATASET!$D699,'R_E_P allocation'!$A$3:$E$983,5,0)</f>
        <v>2.9063042882408923E-3</v>
      </c>
      <c r="I699" s="166">
        <f>VLOOKUP(FINAL_DATASET!$D699,'R_E_P allocation'!$A$3:$F$983,6,0)</f>
        <v>33672560.108223803</v>
      </c>
      <c r="J699" s="166">
        <f>VLOOKUP(FINAL_DATASET!$D699,'R_E_P allocation'!$A$3:$G$983,7,0)</f>
        <v>28358056.499347057</v>
      </c>
      <c r="K699" s="166">
        <f>VLOOKUP(FINAL_DATASET!$D699,'R_E_P allocation'!$A$3:$T$984,8,0)</f>
        <v>28054851.856051397</v>
      </c>
      <c r="L699" s="166">
        <f>VLOOKUP(FINAL_DATASET!$D699,'R_E_P allocation'!$A$3:$T$984,9,0)</f>
        <v>23414136.343387235</v>
      </c>
      <c r="M699" s="166">
        <f>VLOOKUP($D699,'R_E_P allocation'!$A$3:$T$984,'R_E_P allocation'!J$984,0)</f>
        <v>22681391.78875605</v>
      </c>
      <c r="N699" s="166">
        <f>VLOOKUP($D699,'R_E_P allocation'!$A$3:$T$984,'R_E_P allocation'!K$984,0)</f>
        <v>26450393.951945186</v>
      </c>
      <c r="O699" s="166">
        <f>VLOOKUP($D699,'R_E_P allocation'!$A$3:$T$984,'R_E_P allocation'!L$984,0)</f>
        <v>23296223.426550034</v>
      </c>
      <c r="P699" s="166">
        <f>VLOOKUP($D699,'R_E_P allocation'!$A$3:$T$984,'R_E_P allocation'!M$984,0)</f>
        <v>25326010.06639044</v>
      </c>
      <c r="Q699" s="166">
        <f>VLOOKUP($D699,'R_E_P allocation'!$A$3:$T$984,'R_E_P allocation'!N$984,0)</f>
        <v>20626338.095307678</v>
      </c>
      <c r="R699" s="166">
        <f>VLOOKUP($D699,'R_E_P allocation'!$A$3:$T$984,'R_E_P allocation'!O$984,0)</f>
        <v>18891333.747560278</v>
      </c>
      <c r="S699" s="166">
        <f>VLOOKUP($D699,'R_E_P allocation'!$A$3:$T$984,'R_E_P allocation'!P$984,0)</f>
        <v>290571.11649167613</v>
      </c>
      <c r="T699" s="166">
        <f>VLOOKUP($D699,'R_E_P allocation'!$A$3:$T$984,'R_E_P allocation'!Q$984,0)</f>
        <v>467440.49174747901</v>
      </c>
      <c r="U699" s="166">
        <f>VLOOKUP($D699,'R_E_P allocation'!$A$3:$T$984,'R_E_P allocation'!R$984,0)</f>
        <v>576931.05738202366</v>
      </c>
      <c r="V699" s="166">
        <f>VLOOKUP($D699,'R_E_P allocation'!$A$3:$T$984,'R_E_P allocation'!S$984,0)</f>
        <v>-58956.458418600952</v>
      </c>
      <c r="W699" s="166">
        <f>VLOOKUP($D699,'R_E_P allocation'!$A$3:$T$984,'R_E_P allocation'!T$984,0)</f>
        <v>450595.78934216447</v>
      </c>
      <c r="X699" s="163">
        <v>110845</v>
      </c>
      <c r="Y699" s="162" t="s">
        <v>294</v>
      </c>
      <c r="Z699" s="162" t="s">
        <v>294</v>
      </c>
      <c r="AA699" s="162" t="s">
        <v>935</v>
      </c>
    </row>
    <row r="700" spans="1:27" ht="16.5" thickTop="1" thickBot="1">
      <c r="A700" s="161">
        <v>699</v>
      </c>
      <c r="B700" s="162" t="s">
        <v>7</v>
      </c>
      <c r="C700" s="163">
        <v>11</v>
      </c>
      <c r="D700" s="162" t="s">
        <v>948</v>
      </c>
      <c r="E700" s="162" t="str">
        <f>VLOOKUP(Table12[[#This Row],[BRANCH NAME]],'Branch Address-2'!$B$2:$D$981,2,0)</f>
        <v>Rupsa Stand Road, Kotwali, Khulna 9100</v>
      </c>
      <c r="F700" s="162" t="str">
        <f>VLOOKUP(Table12[[#This Row],[BRANCH NAME]],'Branch Address-2'!$B$2:$D$981,3,0)</f>
        <v>22.802867916741064, 89.57832236520487</v>
      </c>
      <c r="G700" s="164">
        <f>VLOOKUP(FINAL_DATASET!$D700,'R_E_P allocation'!$A$3:$D$983,4,0)</f>
        <v>21110.1</v>
      </c>
      <c r="H700" s="165">
        <f>VLOOKUP(FINAL_DATASET!$D700,'R_E_P allocation'!$A$3:$E$983,5,0)</f>
        <v>1.2221364499932284E-3</v>
      </c>
      <c r="I700" s="166">
        <f>VLOOKUP(FINAL_DATASET!$D700,'R_E_P allocation'!$A$3:$F$983,6,0)</f>
        <v>14159722.792741952</v>
      </c>
      <c r="J700" s="166">
        <f>VLOOKUP(FINAL_DATASET!$D700,'R_E_P allocation'!$A$3:$G$983,7,0)</f>
        <v>11924909.115348211</v>
      </c>
      <c r="K700" s="166">
        <f>VLOOKUP(FINAL_DATASET!$D700,'R_E_P allocation'!$A$3:$T$984,8,0)</f>
        <v>11797407.859585654</v>
      </c>
      <c r="L700" s="166">
        <f>VLOOKUP(FINAL_DATASET!$D700,'R_E_P allocation'!$A$3:$T$984,9,0)</f>
        <v>9845930.3061087113</v>
      </c>
      <c r="M700" s="166">
        <f>VLOOKUP($D700,'R_E_P allocation'!$A$3:$T$984,'R_E_P allocation'!J$984,0)</f>
        <v>9537802.2713491935</v>
      </c>
      <c r="N700" s="166">
        <f>VLOOKUP($D700,'R_E_P allocation'!$A$3:$T$984,'R_E_P allocation'!K$984,0)</f>
        <v>11122713.714508779</v>
      </c>
      <c r="O700" s="166">
        <f>VLOOKUP($D700,'R_E_P allocation'!$A$3:$T$984,'R_E_P allocation'!L$984,0)</f>
        <v>9796346.4844232704</v>
      </c>
      <c r="P700" s="166">
        <f>VLOOKUP($D700,'R_E_P allocation'!$A$3:$T$984,'R_E_P allocation'!M$984,0)</f>
        <v>10649896.557722623</v>
      </c>
      <c r="Q700" s="166">
        <f>VLOOKUP($D700,'R_E_P allocation'!$A$3:$T$984,'R_E_P allocation'!N$984,0)</f>
        <v>8673627.0934029613</v>
      </c>
      <c r="R700" s="166">
        <f>VLOOKUP($D700,'R_E_P allocation'!$A$3:$T$984,'R_E_P allocation'!O$984,0)</f>
        <v>7944036.5743172076</v>
      </c>
      <c r="S700" s="166">
        <f>VLOOKUP($D700,'R_E_P allocation'!$A$3:$T$984,'R_E_P allocation'!P$984,0)</f>
        <v>122188.70343911888</v>
      </c>
      <c r="T700" s="166">
        <f>VLOOKUP($D700,'R_E_P allocation'!$A$3:$T$984,'R_E_P allocation'!Q$984,0)</f>
        <v>196564.43596727823</v>
      </c>
      <c r="U700" s="166">
        <f>VLOOKUP($D700,'R_E_P allocation'!$A$3:$T$984,'R_E_P allocation'!R$984,0)</f>
        <v>242606.55610375779</v>
      </c>
      <c r="V700" s="166">
        <f>VLOOKUP($D700,'R_E_P allocation'!$A$3:$T$984,'R_E_P allocation'!S$984,0)</f>
        <v>-24791.910842719775</v>
      </c>
      <c r="W700" s="166">
        <f>VLOOKUP($D700,'R_E_P allocation'!$A$3:$T$984,'R_E_P allocation'!T$984,0)</f>
        <v>189481.03286935829</v>
      </c>
      <c r="X700" s="163">
        <v>110846</v>
      </c>
      <c r="Y700" s="162" t="s">
        <v>294</v>
      </c>
      <c r="Z700" s="162" t="s">
        <v>294</v>
      </c>
      <c r="AA700" s="162" t="s">
        <v>933</v>
      </c>
    </row>
    <row r="701" spans="1:27" ht="16.5" thickTop="1" thickBot="1">
      <c r="A701" s="161">
        <v>700</v>
      </c>
      <c r="B701" s="162" t="s">
        <v>7</v>
      </c>
      <c r="C701" s="163">
        <v>11</v>
      </c>
      <c r="D701" s="162" t="s">
        <v>949</v>
      </c>
      <c r="E701" s="162" t="str">
        <f>VLOOKUP(Table12[[#This Row],[BRANCH NAME]],'Branch Address-2'!$B$2:$D$981,2,0)</f>
        <v>15 Sir Iqbal Road, Khulna 9100</v>
      </c>
      <c r="F701" s="162" t="str">
        <f>VLOOKUP(Table12[[#This Row],[BRANCH NAME]],'Branch Address-2'!$B$2:$D$981,3,0)</f>
        <v>22.806874361436353, 89.56834183596757</v>
      </c>
      <c r="G701" s="164">
        <f>VLOOKUP(FINAL_DATASET!$D701,'R_E_P allocation'!$A$3:$D$983,4,0)</f>
        <v>23029.200000000001</v>
      </c>
      <c r="H701" s="165">
        <f>VLOOKUP(FINAL_DATASET!$D701,'R_E_P allocation'!$A$3:$E$983,5,0)</f>
        <v>1.3332397636289766E-3</v>
      </c>
      <c r="I701" s="166">
        <f>VLOOKUP(FINAL_DATASET!$D701,'R_E_P allocation'!$A$3:$F$983,6,0)</f>
        <v>15446970.319354858</v>
      </c>
      <c r="J701" s="166">
        <f>VLOOKUP(FINAL_DATASET!$D701,'R_E_P allocation'!$A$3:$G$983,7,0)</f>
        <v>13008991.76219805</v>
      </c>
      <c r="K701" s="166">
        <f>VLOOKUP(FINAL_DATASET!$D701,'R_E_P allocation'!$A$3:$T$984,8,0)</f>
        <v>12869899.483184351</v>
      </c>
      <c r="L701" s="166">
        <f>VLOOKUP(FINAL_DATASET!$D701,'R_E_P allocation'!$A$3:$T$984,9,0)</f>
        <v>10741014.879391322</v>
      </c>
      <c r="M701" s="166">
        <f>VLOOKUP($D701,'R_E_P allocation'!$A$3:$T$984,'R_E_P allocation'!J$984,0)</f>
        <v>10404875.205108212</v>
      </c>
      <c r="N701" s="166">
        <f>VLOOKUP($D701,'R_E_P allocation'!$A$3:$T$984,'R_E_P allocation'!K$984,0)</f>
        <v>12133869.506736852</v>
      </c>
      <c r="O701" s="166">
        <f>VLOOKUP($D701,'R_E_P allocation'!$A$3:$T$984,'R_E_P allocation'!L$984,0)</f>
        <v>10686923.437552661</v>
      </c>
      <c r="P701" s="166">
        <f>VLOOKUP($D701,'R_E_P allocation'!$A$3:$T$984,'R_E_P allocation'!M$984,0)</f>
        <v>11618068.972061045</v>
      </c>
      <c r="Q701" s="166">
        <f>VLOOKUP($D701,'R_E_P allocation'!$A$3:$T$984,'R_E_P allocation'!N$984,0)</f>
        <v>9462138.6473486871</v>
      </c>
      <c r="R701" s="166">
        <f>VLOOKUP($D701,'R_E_P allocation'!$A$3:$T$984,'R_E_P allocation'!O$984,0)</f>
        <v>8666221.7174369544</v>
      </c>
      <c r="S701" s="166">
        <f>VLOOKUP($D701,'R_E_P allocation'!$A$3:$T$984,'R_E_P allocation'!P$984,0)</f>
        <v>133296.76738812972</v>
      </c>
      <c r="T701" s="166">
        <f>VLOOKUP($D701,'R_E_P allocation'!$A$3:$T$984,'R_E_P allocation'!Q$984,0)</f>
        <v>214433.93014612174</v>
      </c>
      <c r="U701" s="166">
        <f>VLOOKUP($D701,'R_E_P allocation'!$A$3:$T$984,'R_E_P allocation'!R$984,0)</f>
        <v>264661.6975677358</v>
      </c>
      <c r="V701" s="166">
        <f>VLOOKUP($D701,'R_E_P allocation'!$A$3:$T$984,'R_E_P allocation'!S$984,0)</f>
        <v>-27045.720919330666</v>
      </c>
      <c r="W701" s="166">
        <f>VLOOKUP($D701,'R_E_P allocation'!$A$3:$T$984,'R_E_P allocation'!T$984,0)</f>
        <v>206706.58131202724</v>
      </c>
      <c r="X701" s="163">
        <v>110847</v>
      </c>
      <c r="Y701" s="162" t="s">
        <v>294</v>
      </c>
      <c r="Z701" s="162" t="s">
        <v>294</v>
      </c>
      <c r="AA701" s="162" t="s">
        <v>933</v>
      </c>
    </row>
    <row r="702" spans="1:27" ht="16.5" thickTop="1" thickBot="1">
      <c r="A702" s="161">
        <v>701</v>
      </c>
      <c r="B702" s="162" t="s">
        <v>7</v>
      </c>
      <c r="C702" s="163">
        <v>11</v>
      </c>
      <c r="D702" s="162" t="s">
        <v>950</v>
      </c>
      <c r="E702" s="162" t="str">
        <f>VLOOKUP(Table12[[#This Row],[BRANCH NAME]],'Branch Address-2'!$B$2:$D$981,2,0)</f>
        <v>Shamsur Rahman Road, Kotwali, Khulna 9100</v>
      </c>
      <c r="F702" s="162" t="str">
        <f>VLOOKUP(Table12[[#This Row],[BRANCH NAME]],'Branch Address-2'!$B$2:$D$981,3,0)</f>
        <v>22.81448675681017, 89.56081066780573</v>
      </c>
      <c r="G702" s="164">
        <f>VLOOKUP(FINAL_DATASET!$D702,'R_E_P allocation'!$A$3:$D$983,4,0)</f>
        <v>26867.4</v>
      </c>
      <c r="H702" s="165">
        <f>VLOOKUP(FINAL_DATASET!$D702,'R_E_P allocation'!$A$3:$E$983,5,0)</f>
        <v>1.5554463909004726E-3</v>
      </c>
      <c r="I702" s="166">
        <f>VLOOKUP(FINAL_DATASET!$D702,'R_E_P allocation'!$A$3:$F$983,6,0)</f>
        <v>18021465.372580666</v>
      </c>
      <c r="J702" s="166">
        <f>VLOOKUP(FINAL_DATASET!$D702,'R_E_P allocation'!$A$3:$G$983,7,0)</f>
        <v>15177157.055897724</v>
      </c>
      <c r="K702" s="166">
        <f>VLOOKUP(FINAL_DATASET!$D702,'R_E_P allocation'!$A$3:$T$984,8,0)</f>
        <v>15014882.730381742</v>
      </c>
      <c r="L702" s="166">
        <f>VLOOKUP(FINAL_DATASET!$D702,'R_E_P allocation'!$A$3:$T$984,9,0)</f>
        <v>12531184.025956541</v>
      </c>
      <c r="M702" s="166">
        <f>VLOOKUP($D702,'R_E_P allocation'!$A$3:$T$984,'R_E_P allocation'!J$984,0)</f>
        <v>12139021.072626246</v>
      </c>
      <c r="N702" s="166">
        <f>VLOOKUP($D702,'R_E_P allocation'!$A$3:$T$984,'R_E_P allocation'!K$984,0)</f>
        <v>14156181.091192992</v>
      </c>
      <c r="O702" s="166">
        <f>VLOOKUP($D702,'R_E_P allocation'!$A$3:$T$984,'R_E_P allocation'!L$984,0)</f>
        <v>12468077.343811436</v>
      </c>
      <c r="P702" s="166">
        <f>VLOOKUP($D702,'R_E_P allocation'!$A$3:$T$984,'R_E_P allocation'!M$984,0)</f>
        <v>13554413.800737886</v>
      </c>
      <c r="Q702" s="166">
        <f>VLOOKUP($D702,'R_E_P allocation'!$A$3:$T$984,'R_E_P allocation'!N$984,0)</f>
        <v>11039161.755240133</v>
      </c>
      <c r="R702" s="166">
        <f>VLOOKUP($D702,'R_E_P allocation'!$A$3:$T$984,'R_E_P allocation'!O$984,0)</f>
        <v>10110592.003676446</v>
      </c>
      <c r="S702" s="166">
        <f>VLOOKUP($D702,'R_E_P allocation'!$A$3:$T$984,'R_E_P allocation'!P$984,0)</f>
        <v>155512.89528615132</v>
      </c>
      <c r="T702" s="166">
        <f>VLOOKUP($D702,'R_E_P allocation'!$A$3:$T$984,'R_E_P allocation'!Q$984,0)</f>
        <v>250172.91850380867</v>
      </c>
      <c r="U702" s="166">
        <f>VLOOKUP($D702,'R_E_P allocation'!$A$3:$T$984,'R_E_P allocation'!R$984,0)</f>
        <v>308771.98049569177</v>
      </c>
      <c r="V702" s="166">
        <f>VLOOKUP($D702,'R_E_P allocation'!$A$3:$T$984,'R_E_P allocation'!S$984,0)</f>
        <v>-31553.341072552441</v>
      </c>
      <c r="W702" s="166">
        <f>VLOOKUP($D702,'R_E_P allocation'!$A$3:$T$984,'R_E_P allocation'!T$984,0)</f>
        <v>241157.67819736511</v>
      </c>
      <c r="X702" s="163">
        <v>110848</v>
      </c>
      <c r="Y702" s="162" t="s">
        <v>294</v>
      </c>
      <c r="Z702" s="162" t="s">
        <v>294</v>
      </c>
      <c r="AA702" s="162" t="s">
        <v>933</v>
      </c>
    </row>
    <row r="703" spans="1:27" ht="16.5" thickTop="1" thickBot="1">
      <c r="A703" s="161">
        <v>702</v>
      </c>
      <c r="B703" s="162" t="s">
        <v>7</v>
      </c>
      <c r="C703" s="163">
        <v>11</v>
      </c>
      <c r="D703" s="162" t="s">
        <v>951</v>
      </c>
      <c r="E703" s="162" t="str">
        <f>VLOOKUP(Table12[[#This Row],[BRANCH NAME]],'Branch Address-2'!$B$2:$D$981,2,0)</f>
        <v>Fazlul Haque Pilot School, Terokhada, Khulna 9230</v>
      </c>
      <c r="F703" s="162" t="str">
        <f>VLOOKUP(Table12[[#This Row],[BRANCH NAME]],'Branch Address-2'!$B$2:$D$981,3,0)</f>
        <v>22.801391811818466, 89.57909260255404</v>
      </c>
      <c r="G703" s="164">
        <f>VLOOKUP(FINAL_DATASET!$D703,'R_E_P allocation'!$A$3:$D$983,4,0)</f>
        <v>52519.05</v>
      </c>
      <c r="H703" s="165">
        <f>VLOOKUP(FINAL_DATASET!$D703,'R_E_P allocation'!$A$3:$E$983,5,0)</f>
        <v>3.0405088239286822E-3</v>
      </c>
      <c r="I703" s="166">
        <f>VLOOKUP(FINAL_DATASET!$D703,'R_E_P allocation'!$A$3:$F$983,6,0)</f>
        <v>35227459.336438686</v>
      </c>
      <c r="J703" s="166">
        <f>VLOOKUP(FINAL_DATASET!$D703,'R_E_P allocation'!$A$3:$G$983,7,0)</f>
        <v>29667547.670282401</v>
      </c>
      <c r="K703" s="166">
        <f>VLOOKUP(FINAL_DATASET!$D703,'R_E_P allocation'!$A$3:$T$984,8,0)</f>
        <v>29350341.933386009</v>
      </c>
      <c r="L703" s="166">
        <f>VLOOKUP(FINAL_DATASET!$D703,'R_E_P allocation'!$A$3:$T$984,9,0)</f>
        <v>24495331.904777277</v>
      </c>
      <c r="M703" s="166">
        <f>VLOOKUP($D703,'R_E_P allocation'!$A$3:$T$984,'R_E_P allocation'!J$984,0)</f>
        <v>23728751.373944316</v>
      </c>
      <c r="N703" s="166">
        <f>VLOOKUP($D703,'R_E_P allocation'!$A$3:$T$984,'R_E_P allocation'!K$984,0)</f>
        <v>27671794.908975914</v>
      </c>
      <c r="O703" s="166">
        <f>VLOOKUP($D703,'R_E_P allocation'!$A$3:$T$984,'R_E_P allocation'!L$984,0)</f>
        <v>24371974.118206453</v>
      </c>
      <c r="P703" s="166">
        <f>VLOOKUP($D703,'R_E_P allocation'!$A$3:$T$984,'R_E_P allocation'!M$984,0)</f>
        <v>26495490.301318441</v>
      </c>
      <c r="Q703" s="166">
        <f>VLOOKUP($D703,'R_E_P allocation'!$A$3:$T$984,'R_E_P allocation'!N$984,0)</f>
        <v>21578801.379424296</v>
      </c>
      <c r="R703" s="166">
        <f>VLOOKUP($D703,'R_E_P allocation'!$A$3:$T$984,'R_E_P allocation'!O$984,0)</f>
        <v>19763679.662739363</v>
      </c>
      <c r="S703" s="166">
        <f>VLOOKUP($D703,'R_E_P allocation'!$A$3:$T$984,'R_E_P allocation'!P$984,0)</f>
        <v>303988.83119237982</v>
      </c>
      <c r="T703" s="166">
        <f>VLOOKUP($D703,'R_E_P allocation'!$A$3:$T$984,'R_E_P allocation'!Q$984,0)</f>
        <v>489025.51104861108</v>
      </c>
      <c r="U703" s="166">
        <f>VLOOKUP($D703,'R_E_P allocation'!$A$3:$T$984,'R_E_P allocation'!R$984,0)</f>
        <v>603572.02715008752</v>
      </c>
      <c r="V703" s="166">
        <f>VLOOKUP($D703,'R_E_P allocation'!$A$3:$T$984,'R_E_P allocation'!S$984,0)</f>
        <v>-61678.893285410406</v>
      </c>
      <c r="W703" s="166">
        <f>VLOOKUP($D703,'R_E_P allocation'!$A$3:$T$984,'R_E_P allocation'!T$984,0)</f>
        <v>471402.9701099224</v>
      </c>
      <c r="X703" s="163">
        <v>110850</v>
      </c>
      <c r="Y703" s="162" t="s">
        <v>294</v>
      </c>
      <c r="Z703" s="162" t="s">
        <v>294</v>
      </c>
      <c r="AA703" s="162" t="s">
        <v>952</v>
      </c>
    </row>
    <row r="704" spans="1:27" ht="16.5" thickTop="1" thickBot="1">
      <c r="A704" s="161">
        <v>703</v>
      </c>
      <c r="B704" s="162" t="s">
        <v>7</v>
      </c>
      <c r="C704" s="163">
        <v>11</v>
      </c>
      <c r="D704" s="162" t="s">
        <v>952</v>
      </c>
      <c r="E704" s="162" t="str">
        <f>VLOOKUP(Table12[[#This Row],[BRANCH NAME]],'Branch Address-2'!$B$2:$D$981,2,0)</f>
        <v>Fazlul Haque Pilot School, Terokhada, Khulna 9230</v>
      </c>
      <c r="F704" s="162" t="str">
        <f>VLOOKUP(Table12[[#This Row],[BRANCH NAME]],'Branch Address-2'!$B$2:$D$981,3,0)</f>
        <v>22.93911686973844, 89.66828604089018</v>
      </c>
      <c r="G704" s="164">
        <f>VLOOKUP(FINAL_DATASET!$D704,'R_E_P allocation'!$A$3:$D$983,4,0)</f>
        <v>116709</v>
      </c>
      <c r="H704" s="165">
        <f>VLOOKUP(FINAL_DATASET!$D704,'R_E_P allocation'!$A$3:$E$983,5,0)</f>
        <v>6.7566862753970711E-3</v>
      </c>
      <c r="I704" s="166">
        <f>VLOOKUP(FINAL_DATASET!$D704,'R_E_P allocation'!$A$3:$F$983,6,0)</f>
        <v>78283242.969863743</v>
      </c>
      <c r="J704" s="166">
        <f>VLOOKUP(FINAL_DATASET!$D704,'R_E_P allocation'!$A$3:$G$983,7,0)</f>
        <v>65927883.711738668</v>
      </c>
      <c r="K704" s="166">
        <f>VLOOKUP(FINAL_DATASET!$D704,'R_E_P allocation'!$A$3:$T$984,8,0)</f>
        <v>65222982.074191131</v>
      </c>
      <c r="L704" s="166">
        <f>VLOOKUP(FINAL_DATASET!$D704,'R_E_P allocation'!$A$3:$T$984,9,0)</f>
        <v>54434070.899505056</v>
      </c>
      <c r="M704" s="166">
        <f>VLOOKUP($D704,'R_E_P allocation'!$A$3:$T$984,'R_E_P allocation'!J$984,0)</f>
        <v>52730558.608765148</v>
      </c>
      <c r="N704" s="166">
        <f>VLOOKUP($D704,'R_E_P allocation'!$A$3:$T$984,'R_E_P allocation'!K$984,0)</f>
        <v>61492877.575502023</v>
      </c>
      <c r="O704" s="166">
        <f>VLOOKUP($D704,'R_E_P allocation'!$A$3:$T$984,'R_E_P allocation'!L$984,0)</f>
        <v>54159942.484903224</v>
      </c>
      <c r="P704" s="166">
        <f>VLOOKUP($D704,'R_E_P allocation'!$A$3:$T$984,'R_E_P allocation'!M$984,0)</f>
        <v>58878867.336263202</v>
      </c>
      <c r="Q704" s="166">
        <f>VLOOKUP($D704,'R_E_P allocation'!$A$3:$T$984,'R_E_P allocation'!N$984,0)</f>
        <v>47952891.954276212</v>
      </c>
      <c r="R704" s="166">
        <f>VLOOKUP($D704,'R_E_P allocation'!$A$3:$T$984,'R_E_P allocation'!O$984,0)</f>
        <v>43919288.1394208</v>
      </c>
      <c r="S704" s="166">
        <f>VLOOKUP($D704,'R_E_P allocation'!$A$3:$T$984,'R_E_P allocation'!P$984,0)</f>
        <v>675530.73598306626</v>
      </c>
      <c r="T704" s="166">
        <f>VLOOKUP($D704,'R_E_P allocation'!$A$3:$T$984,'R_E_P allocation'!Q$984,0)</f>
        <v>1086723.3578858024</v>
      </c>
      <c r="U704" s="166">
        <f>VLOOKUP($D704,'R_E_P allocation'!$A$3:$T$984,'R_E_P allocation'!R$984,0)</f>
        <v>1341271.1714446389</v>
      </c>
      <c r="V704" s="166">
        <f>VLOOKUP($D704,'R_E_P allocation'!$A$3:$T$984,'R_E_P allocation'!S$984,0)</f>
        <v>-137064.20730091201</v>
      </c>
      <c r="W704" s="166">
        <f>VLOOKUP($D704,'R_E_P allocation'!$A$3:$T$984,'R_E_P allocation'!T$984,0)</f>
        <v>1047562.1557998275</v>
      </c>
      <c r="X704" s="163">
        <v>110851</v>
      </c>
      <c r="Y704" s="162" t="s">
        <v>294</v>
      </c>
      <c r="Z704" s="162" t="s">
        <v>294</v>
      </c>
      <c r="AA704" s="162" t="s">
        <v>952</v>
      </c>
    </row>
    <row r="705" spans="1:27" ht="16.5" thickTop="1" thickBot="1">
      <c r="A705" s="161">
        <v>704</v>
      </c>
      <c r="B705" s="162" t="s">
        <v>7</v>
      </c>
      <c r="C705" s="163">
        <v>11</v>
      </c>
      <c r="D705" s="162" t="s">
        <v>953</v>
      </c>
      <c r="E705" s="162" t="str">
        <f>VLOOKUP(Table12[[#This Row],[BRANCH NAME]],'Branch Address-2'!$B$2:$D$981,2,0)</f>
        <v>BIDC Road, Khalishpur, Khulna 9000</v>
      </c>
      <c r="F705" s="162" t="str">
        <f>VLOOKUP(Table12[[#This Row],[BRANCH NAME]],'Branch Address-2'!$B$2:$D$981,3,0)</f>
        <v>22.866625932570226, 89.54725850224541</v>
      </c>
      <c r="G705" s="164">
        <f>VLOOKUP(FINAL_DATASET!$D705,'R_E_P allocation'!$A$3:$D$983,4,0)</f>
        <v>65805.039999999994</v>
      </c>
      <c r="H705" s="165">
        <f>VLOOKUP(FINAL_DATASET!$D705,'R_E_P allocation'!$A$3:$E$983,5,0)</f>
        <v>3.809680578361182E-3</v>
      </c>
      <c r="I705" s="166">
        <f>VLOOKUP(FINAL_DATASET!$D705,'R_E_P allocation'!$A$3:$F$983,6,0)</f>
        <v>44139114.678059116</v>
      </c>
      <c r="J705" s="166">
        <f>VLOOKUP(FINAL_DATASET!$D705,'R_E_P allocation'!$A$3:$G$983,7,0)</f>
        <v>37172686.12331792</v>
      </c>
      <c r="K705" s="166">
        <f>VLOOKUP(FINAL_DATASET!$D705,'R_E_P allocation'!$A$3:$T$984,8,0)</f>
        <v>36775235.36583665</v>
      </c>
      <c r="L705" s="166">
        <f>VLOOKUP(FINAL_DATASET!$D705,'R_E_P allocation'!$A$3:$T$984,9,0)</f>
        <v>30692030.716609392</v>
      </c>
      <c r="M705" s="166">
        <f>VLOOKUP($D705,'R_E_P allocation'!$A$3:$T$984,'R_E_P allocation'!J$984,0)</f>
        <v>29731524.719362982</v>
      </c>
      <c r="N705" s="166">
        <f>VLOOKUP($D705,'R_E_P allocation'!$A$3:$T$984,'R_E_P allocation'!K$984,0)</f>
        <v>34672058.440831579</v>
      </c>
      <c r="O705" s="166">
        <f>VLOOKUP($D705,'R_E_P allocation'!$A$3:$T$984,'R_E_P allocation'!L$984,0)</f>
        <v>30537466.533144448</v>
      </c>
      <c r="P705" s="166">
        <f>VLOOKUP($D705,'R_E_P allocation'!$A$3:$T$984,'R_E_P allocation'!M$984,0)</f>
        <v>33198178.548505194</v>
      </c>
      <c r="Q705" s="166">
        <f>VLOOKUP($D705,'R_E_P allocation'!$A$3:$T$984,'R_E_P allocation'!N$984,0)</f>
        <v>27037691.807545468</v>
      </c>
      <c r="R705" s="166">
        <f>VLOOKUP($D705,'R_E_P allocation'!$A$3:$T$984,'R_E_P allocation'!O$984,0)</f>
        <v>24763390.250847071</v>
      </c>
      <c r="S705" s="166">
        <f>VLOOKUP($D705,'R_E_P allocation'!$A$3:$T$984,'R_E_P allocation'!P$984,0)</f>
        <v>380890.30925288628</v>
      </c>
      <c r="T705" s="166">
        <f>VLOOKUP($D705,'R_E_P allocation'!$A$3:$T$984,'R_E_P allocation'!Q$984,0)</f>
        <v>612736.58445029543</v>
      </c>
      <c r="U705" s="166">
        <f>VLOOKUP($D705,'R_E_P allocation'!$A$3:$T$984,'R_E_P allocation'!R$984,0)</f>
        <v>756260.46909631055</v>
      </c>
      <c r="V705" s="166">
        <f>VLOOKUP($D705,'R_E_P allocation'!$A$3:$T$984,'R_E_P allocation'!S$984,0)</f>
        <v>-77282.091732469678</v>
      </c>
      <c r="W705" s="166">
        <f>VLOOKUP($D705,'R_E_P allocation'!$A$3:$T$984,'R_E_P allocation'!T$984,0)</f>
        <v>590655.98681244696</v>
      </c>
      <c r="X705" s="163">
        <v>110853</v>
      </c>
      <c r="Y705" s="162" t="s">
        <v>294</v>
      </c>
      <c r="Z705" s="162" t="s">
        <v>294</v>
      </c>
      <c r="AA705" s="162" t="s">
        <v>921</v>
      </c>
    </row>
    <row r="706" spans="1:27" ht="16.5" thickTop="1" thickBot="1">
      <c r="A706" s="161">
        <v>705</v>
      </c>
      <c r="B706" s="162" t="s">
        <v>7</v>
      </c>
      <c r="C706" s="163">
        <v>11</v>
      </c>
      <c r="D706" s="162" t="s">
        <v>954</v>
      </c>
      <c r="E706" s="162" t="str">
        <f>VLOOKUP(Table12[[#This Row],[BRANCH NAME]],'Branch Address-2'!$B$2:$D$981,2,0)</f>
        <v>Phulbari Gate, Daulatpur, Khan Jahan Ali, Khulna 9202</v>
      </c>
      <c r="F706" s="162" t="str">
        <f>VLOOKUP(Table12[[#This Row],[BRANCH NAME]],'Branch Address-2'!$B$2:$D$981,3,0)</f>
        <v>22.897527346708504, 89.51009795067343</v>
      </c>
      <c r="G706" s="164">
        <f>VLOOKUP(FINAL_DATASET!$D706,'R_E_P allocation'!$A$3:$D$983,4,0)</f>
        <v>88659</v>
      </c>
      <c r="H706" s="165">
        <f>VLOOKUP(FINAL_DATASET!$D706,'R_E_P allocation'!$A$3:$E$983,5,0)</f>
        <v>5.1327750943837144E-3</v>
      </c>
      <c r="I706" s="166">
        <f>VLOOKUP(FINAL_DATASET!$D706,'R_E_P allocation'!$A$3:$F$983,6,0)</f>
        <v>59468541.744553976</v>
      </c>
      <c r="J706" s="166">
        <f>VLOOKUP(FINAL_DATASET!$D706,'R_E_P allocation'!$A$3:$G$983,7,0)</f>
        <v>50082686.356656626</v>
      </c>
      <c r="K706" s="166">
        <f>VLOOKUP(FINAL_DATASET!$D706,'R_E_P allocation'!$A$3:$T$984,8,0)</f>
        <v>49547201.738646641</v>
      </c>
      <c r="L706" s="166">
        <f>VLOOKUP(FINAL_DATASET!$D706,'R_E_P allocation'!$A$3:$T$984,9,0)</f>
        <v>41351312.168549284</v>
      </c>
      <c r="M706" s="166">
        <f>VLOOKUP($D706,'R_E_P allocation'!$A$3:$T$984,'R_E_P allocation'!J$984,0)</f>
        <v>40057224.341691807</v>
      </c>
      <c r="N706" s="166">
        <f>VLOOKUP($D706,'R_E_P allocation'!$A$3:$T$984,'R_E_P allocation'!K$984,0)</f>
        <v>46713595.635010444</v>
      </c>
      <c r="O706" s="166">
        <f>VLOOKUP($D706,'R_E_P allocation'!$A$3:$T$984,'R_E_P allocation'!L$984,0)</f>
        <v>41143068.150434285</v>
      </c>
      <c r="P706" s="166">
        <f>VLOOKUP($D706,'R_E_P allocation'!$A$3:$T$984,'R_E_P allocation'!M$984,0)</f>
        <v>44727840.176556729</v>
      </c>
      <c r="Q706" s="166">
        <f>VLOOKUP($D706,'R_E_P allocation'!$A$3:$T$984,'R_E_P allocation'!N$984,0)</f>
        <v>36427828.597401872</v>
      </c>
      <c r="R706" s="166">
        <f>VLOOKUP($D706,'R_E_P allocation'!$A$3:$T$984,'R_E_P allocation'!O$984,0)</f>
        <v>33363666.616566923</v>
      </c>
      <c r="S706" s="166">
        <f>VLOOKUP($D706,'R_E_P allocation'!$A$3:$T$984,'R_E_P allocation'!P$984,0)</f>
        <v>513172.75892624108</v>
      </c>
      <c r="T706" s="166">
        <f>VLOOKUP($D706,'R_E_P allocation'!$A$3:$T$984,'R_E_P allocation'!Q$984,0)</f>
        <v>825538.78609873576</v>
      </c>
      <c r="U706" s="166">
        <f>VLOOKUP($D706,'R_E_P allocation'!$A$3:$T$984,'R_E_P allocation'!R$984,0)</f>
        <v>1018908.2314912324</v>
      </c>
      <c r="V706" s="166">
        <f>VLOOKUP($D706,'R_E_P allocation'!$A$3:$T$984,'R_E_P allocation'!S$984,0)</f>
        <v>-104122.0090574982</v>
      </c>
      <c r="W706" s="166">
        <f>VLOOKUP($D706,'R_E_P allocation'!$A$3:$T$984,'R_E_P allocation'!T$984,0)</f>
        <v>795789.64065373631</v>
      </c>
      <c r="X706" s="163">
        <v>110854</v>
      </c>
      <c r="Y706" s="162" t="s">
        <v>294</v>
      </c>
      <c r="Z706" s="162" t="s">
        <v>294</v>
      </c>
      <c r="AA706" s="162" t="s">
        <v>955</v>
      </c>
    </row>
    <row r="707" spans="1:27" ht="16.5" thickTop="1" thickBot="1">
      <c r="A707" s="161">
        <v>706</v>
      </c>
      <c r="B707" s="162" t="s">
        <v>7</v>
      </c>
      <c r="C707" s="163">
        <v>11</v>
      </c>
      <c r="D707" s="162" t="s">
        <v>956</v>
      </c>
      <c r="E707" s="162" t="str">
        <f>VLOOKUP(Table12[[#This Row],[BRANCH NAME]],'Branch Address-2'!$B$2:$D$981,2,0)</f>
        <v>Medical College, Boyra, Sonadanga, Khulna 9100</v>
      </c>
      <c r="F707" s="162" t="str">
        <f>VLOOKUP(Table12[[#This Row],[BRANCH NAME]],'Branch Address-2'!$B$2:$D$981,3,0)</f>
        <v>22.823585310420327, 89.5526503434339</v>
      </c>
      <c r="G707" s="164">
        <f>VLOOKUP(FINAL_DATASET!$D707,'R_E_P allocation'!$A$3:$D$983,4,0)</f>
        <v>30974.22</v>
      </c>
      <c r="H707" s="165">
        <f>VLOOKUP(FINAL_DATASET!$D707,'R_E_P allocation'!$A$3:$E$983,5,0)</f>
        <v>1.7932043558348497E-3</v>
      </c>
      <c r="I707" s="166">
        <f>VLOOKUP(FINAL_DATASET!$D707,'R_E_P allocation'!$A$3:$F$983,6,0)</f>
        <v>20776138.858717091</v>
      </c>
      <c r="J707" s="166">
        <f>VLOOKUP(FINAL_DATASET!$D707,'R_E_P allocation'!$A$3:$G$983,7,0)</f>
        <v>17497063.416033126</v>
      </c>
      <c r="K707" s="166">
        <f>VLOOKUP(FINAL_DATASET!$D707,'R_E_P allocation'!$A$3:$T$984,8,0)</f>
        <v>17309984.626910113</v>
      </c>
      <c r="L707" s="166">
        <f>VLOOKUP(FINAL_DATASET!$D707,'R_E_P allocation'!$A$3:$T$984,9,0)</f>
        <v>14446639.826721739</v>
      </c>
      <c r="M707" s="166">
        <f>VLOOKUP($D707,'R_E_P allocation'!$A$3:$T$984,'R_E_P allocation'!J$984,0)</f>
        <v>13994532.753007784</v>
      </c>
      <c r="N707" s="166">
        <f>VLOOKUP($D707,'R_E_P allocation'!$A$3:$T$984,'R_E_P allocation'!K$984,0)</f>
        <v>16320026.03446749</v>
      </c>
      <c r="O707" s="166">
        <f>VLOOKUP($D707,'R_E_P allocation'!$A$3:$T$984,'R_E_P allocation'!L$984,0)</f>
        <v>14373886.96428501</v>
      </c>
      <c r="P707" s="166">
        <f>VLOOKUP($D707,'R_E_P allocation'!$A$3:$T$984,'R_E_P allocation'!M$984,0)</f>
        <v>15626275.524802975</v>
      </c>
      <c r="Q707" s="166">
        <f>VLOOKUP($D707,'R_E_P allocation'!$A$3:$T$984,'R_E_P allocation'!N$984,0)</f>
        <v>12726554.293396238</v>
      </c>
      <c r="R707" s="166">
        <f>VLOOKUP($D707,'R_E_P allocation'!$A$3:$T$984,'R_E_P allocation'!O$984,0)</f>
        <v>11656047.888970094</v>
      </c>
      <c r="S707" s="166">
        <f>VLOOKUP($D707,'R_E_P allocation'!$A$3:$T$984,'R_E_P allocation'!P$984,0)</f>
        <v>179283.83957622302</v>
      </c>
      <c r="T707" s="166">
        <f>VLOOKUP($D707,'R_E_P allocation'!$A$3:$T$984,'R_E_P allocation'!Q$984,0)</f>
        <v>288413.1332313153</v>
      </c>
      <c r="U707" s="166">
        <f>VLOOKUP($D707,'R_E_P allocation'!$A$3:$T$984,'R_E_P allocation'!R$984,0)</f>
        <v>355969.36263684864</v>
      </c>
      <c r="V707" s="166">
        <f>VLOOKUP($D707,'R_E_P allocation'!$A$3:$T$984,'R_E_P allocation'!S$984,0)</f>
        <v>-36376.431218364087</v>
      </c>
      <c r="W707" s="166">
        <f>VLOOKUP($D707,'R_E_P allocation'!$A$3:$T$984,'R_E_P allocation'!T$984,0)</f>
        <v>278019.86716892559</v>
      </c>
      <c r="X707" s="163">
        <v>110855</v>
      </c>
      <c r="Y707" s="162" t="s">
        <v>294</v>
      </c>
      <c r="Z707" s="162" t="s">
        <v>294</v>
      </c>
      <c r="AA707" s="162" t="s">
        <v>926</v>
      </c>
    </row>
    <row r="708" spans="1:27" ht="16.5" thickTop="1" thickBot="1">
      <c r="A708" s="161">
        <v>707</v>
      </c>
      <c r="B708" s="162" t="s">
        <v>7</v>
      </c>
      <c r="C708" s="163">
        <v>11</v>
      </c>
      <c r="D708" s="162" t="s">
        <v>957</v>
      </c>
      <c r="E708" s="162" t="str">
        <f>VLOOKUP(Table12[[#This Row],[BRANCH NAME]],'Branch Address-2'!$B$2:$D$981,2,0)</f>
        <v>University Campus, Khulna University, Batiagata, Khulna 9208</v>
      </c>
      <c r="F708" s="162" t="str">
        <f>VLOOKUP(Table12[[#This Row],[BRANCH NAME]],'Branch Address-2'!$B$2:$D$981,3,0)</f>
        <v>22.801238059383593, 89.53387656787005</v>
      </c>
      <c r="G708" s="164">
        <f>VLOOKUP(FINAL_DATASET!$D708,'R_E_P allocation'!$A$3:$D$983,4,0)</f>
        <v>25811.85</v>
      </c>
      <c r="H708" s="165">
        <f>VLOOKUP(FINAL_DATASET!$D708,'R_E_P allocation'!$A$3:$E$983,5,0)</f>
        <v>1.4943369631957078E-3</v>
      </c>
      <c r="I708" s="166">
        <f>VLOOKUP(FINAL_DATASET!$D708,'R_E_P allocation'!$A$3:$F$983,6,0)</f>
        <v>17313449.048930906</v>
      </c>
      <c r="J708" s="166">
        <f>VLOOKUP(FINAL_DATASET!$D708,'R_E_P allocation'!$A$3:$G$983,7,0)</f>
        <v>14580886.180027602</v>
      </c>
      <c r="K708" s="166">
        <f>VLOOKUP(FINAL_DATASET!$D708,'R_E_P allocation'!$A$3:$T$984,8,0)</f>
        <v>14424987.189091759</v>
      </c>
      <c r="L708" s="166">
        <f>VLOOKUP(FINAL_DATASET!$D708,'R_E_P allocation'!$A$3:$T$984,9,0)</f>
        <v>12038866.522268115</v>
      </c>
      <c r="M708" s="166">
        <f>VLOOKUP($D708,'R_E_P allocation'!$A$3:$T$984,'R_E_P allocation'!J$984,0)</f>
        <v>11662110.627506485</v>
      </c>
      <c r="N708" s="166">
        <f>VLOOKUP($D708,'R_E_P allocation'!$A$3:$T$984,'R_E_P allocation'!K$984,0)</f>
        <v>13600021.695389573</v>
      </c>
      <c r="O708" s="166">
        <f>VLOOKUP($D708,'R_E_P allocation'!$A$3:$T$984,'R_E_P allocation'!L$984,0)</f>
        <v>11978239.136904173</v>
      </c>
      <c r="P708" s="166">
        <f>VLOOKUP($D708,'R_E_P allocation'!$A$3:$T$984,'R_E_P allocation'!M$984,0)</f>
        <v>13021896.270669144</v>
      </c>
      <c r="Q708" s="166">
        <f>VLOOKUP($D708,'R_E_P allocation'!$A$3:$T$984,'R_E_P allocation'!N$984,0)</f>
        <v>10605461.911163529</v>
      </c>
      <c r="R708" s="166">
        <f>VLOOKUP($D708,'R_E_P allocation'!$A$3:$T$984,'R_E_P allocation'!O$984,0)</f>
        <v>9713373.2408084106</v>
      </c>
      <c r="S708" s="166">
        <f>VLOOKUP($D708,'R_E_P allocation'!$A$3:$T$984,'R_E_P allocation'!P$984,0)</f>
        <v>149403.19964685247</v>
      </c>
      <c r="T708" s="166">
        <f>VLOOKUP($D708,'R_E_P allocation'!$A$3:$T$984,'R_E_P allocation'!Q$984,0)</f>
        <v>240344.27769276273</v>
      </c>
      <c r="U708" s="166">
        <f>VLOOKUP($D708,'R_E_P allocation'!$A$3:$T$984,'R_E_P allocation'!R$984,0)</f>
        <v>296641.13553070714</v>
      </c>
      <c r="V708" s="166">
        <f>VLOOKUP($D708,'R_E_P allocation'!$A$3:$T$984,'R_E_P allocation'!S$984,0)</f>
        <v>-30313.692681970071</v>
      </c>
      <c r="W708" s="166">
        <f>VLOOKUP($D708,'R_E_P allocation'!$A$3:$T$984,'R_E_P allocation'!T$984,0)</f>
        <v>231683.22264077127</v>
      </c>
      <c r="X708" s="163">
        <v>110857</v>
      </c>
      <c r="Y708" s="162" t="s">
        <v>294</v>
      </c>
      <c r="Z708" s="162" t="s">
        <v>294</v>
      </c>
      <c r="AA708" s="162" t="s">
        <v>926</v>
      </c>
    </row>
    <row r="709" spans="1:27" ht="16.5" thickTop="1" thickBot="1">
      <c r="A709" s="161">
        <v>708</v>
      </c>
      <c r="B709" s="162" t="s">
        <v>7</v>
      </c>
      <c r="C709" s="163">
        <v>11</v>
      </c>
      <c r="D709" s="162" t="s">
        <v>958</v>
      </c>
      <c r="E709" s="162" t="str">
        <f>VLOOKUP(Table12[[#This Row],[BRANCH NAME]],'Branch Address-2'!$B$2:$D$981,2,0)</f>
        <v>Khan A Sobur Road, Daulatpur, Khulna 9202</v>
      </c>
      <c r="F709" s="162" t="str">
        <f>VLOOKUP(Table12[[#This Row],[BRANCH NAME]],'Branch Address-2'!$B$2:$D$981,3,0)</f>
        <v>22.818269736623147, 89.56013939055838</v>
      </c>
      <c r="G709" s="164">
        <f>VLOOKUP(FINAL_DATASET!$D709,'R_E_P allocation'!$A$3:$D$983,4,0)</f>
        <v>54764.639999999999</v>
      </c>
      <c r="H709" s="165">
        <f>VLOOKUP(FINAL_DATASET!$D709,'R_E_P allocation'!$A$3:$E$983,5,0)</f>
        <v>3.1705137689900646E-3</v>
      </c>
      <c r="I709" s="166">
        <f>VLOOKUP(FINAL_DATASET!$D709,'R_E_P allocation'!$A$3:$F$983,6,0)</f>
        <v>36733701.936244152</v>
      </c>
      <c r="J709" s="166">
        <f>VLOOKUP(FINAL_DATASET!$D709,'R_E_P allocation'!$A$3:$G$983,7,0)</f>
        <v>30936061.635651335</v>
      </c>
      <c r="K709" s="166">
        <f>VLOOKUP(FINAL_DATASET!$D709,'R_E_P allocation'!$A$3:$T$984,8,0)</f>
        <v>30605292.933874253</v>
      </c>
      <c r="L709" s="166">
        <f>VLOOKUP(FINAL_DATASET!$D709,'R_E_P allocation'!$A$3:$T$984,9,0)</f>
        <v>25542694.192786079</v>
      </c>
      <c r="M709" s="166">
        <f>VLOOKUP($D709,'R_E_P allocation'!$A$3:$T$984,'R_E_P allocation'!J$984,0)</f>
        <v>24743336.496824786</v>
      </c>
      <c r="N709" s="166">
        <f>VLOOKUP($D709,'R_E_P allocation'!$A$3:$T$984,'R_E_P allocation'!K$984,0)</f>
        <v>28854975.220303841</v>
      </c>
      <c r="O709" s="166">
        <f>VLOOKUP($D709,'R_E_P allocation'!$A$3:$T$984,'R_E_P allocation'!L$984,0)</f>
        <v>25414061.919872764</v>
      </c>
      <c r="P709" s="166">
        <f>VLOOKUP($D709,'R_E_P allocation'!$A$3:$T$984,'R_E_P allocation'!M$984,0)</f>
        <v>27628374.617880479</v>
      </c>
      <c r="Q709" s="166">
        <f>VLOOKUP($D709,'R_E_P allocation'!$A$3:$T$984,'R_E_P allocation'!N$984,0)</f>
        <v>22501459.740335651</v>
      </c>
      <c r="R709" s="166">
        <f>VLOOKUP($D709,'R_E_P allocation'!$A$3:$T$984,'R_E_P allocation'!O$984,0)</f>
        <v>20608727.724611212</v>
      </c>
      <c r="S709" s="166">
        <f>VLOOKUP($D709,'R_E_P allocation'!$A$3:$T$984,'R_E_P allocation'!P$984,0)</f>
        <v>316986.67253637395</v>
      </c>
      <c r="T709" s="166">
        <f>VLOOKUP($D709,'R_E_P allocation'!$A$3:$T$984,'R_E_P allocation'!Q$984,0)</f>
        <v>509935.08190634078</v>
      </c>
      <c r="U709" s="166">
        <f>VLOOKUP($D709,'R_E_P allocation'!$A$3:$T$984,'R_E_P allocation'!R$984,0)</f>
        <v>629379.335325844</v>
      </c>
      <c r="V709" s="166">
        <f>VLOOKUP($D709,'R_E_P allocation'!$A$3:$T$984,'R_E_P allocation'!S$984,0)</f>
        <v>-64316.136456655586</v>
      </c>
      <c r="W709" s="166">
        <f>VLOOKUP($D709,'R_E_P allocation'!$A$3:$T$984,'R_E_P allocation'!T$984,0)</f>
        <v>491559.04291872488</v>
      </c>
      <c r="X709" s="163">
        <v>110861</v>
      </c>
      <c r="Y709" s="162" t="s">
        <v>294</v>
      </c>
      <c r="Z709" s="162" t="s">
        <v>959</v>
      </c>
      <c r="AA709" s="162" t="s">
        <v>935</v>
      </c>
    </row>
    <row r="710" spans="1:27" ht="16.5" thickTop="1" thickBot="1">
      <c r="A710" s="161">
        <v>709</v>
      </c>
      <c r="B710" s="162" t="s">
        <v>7</v>
      </c>
      <c r="C710" s="163">
        <v>11</v>
      </c>
      <c r="D710" s="162" t="s">
        <v>960</v>
      </c>
      <c r="E710" s="162" t="str">
        <f>VLOOKUP(Table12[[#This Row],[BRANCH NAME]],'Branch Address-2'!$B$2:$D$981,2,0)</f>
        <v>Khan A Sobur Road, Daulatpur, Khulna 9202</v>
      </c>
      <c r="F710" s="162" t="str">
        <f>VLOOKUP(Table12[[#This Row],[BRANCH NAME]],'Branch Address-2'!$B$2:$D$981,3,0)</f>
        <v>23.952434336070223, 88.87804171861409</v>
      </c>
      <c r="G710" s="164">
        <f>VLOOKUP(FINAL_DATASET!$D710,'R_E_P allocation'!$A$3:$D$983,4,0)</f>
        <v>68455.8</v>
      </c>
      <c r="H710" s="165">
        <f>VLOOKUP(FINAL_DATASET!$D710,'R_E_P allocation'!$A$3:$E$983,5,0)</f>
        <v>3.9631422112375806E-3</v>
      </c>
      <c r="I710" s="166">
        <f>VLOOKUP(FINAL_DATASET!$D710,'R_E_P allocation'!$A$3:$F$983,6,0)</f>
        <v>45917127.420305192</v>
      </c>
      <c r="J710" s="166">
        <f>VLOOKUP(FINAL_DATASET!$D710,'R_E_P allocation'!$A$3:$G$983,7,0)</f>
        <v>38670077.044564173</v>
      </c>
      <c r="K710" s="166">
        <f>VLOOKUP(FINAL_DATASET!$D710,'R_E_P allocation'!$A$3:$T$984,8,0)</f>
        <v>38256616.167342819</v>
      </c>
      <c r="L710" s="166">
        <f>VLOOKUP(FINAL_DATASET!$D710,'R_E_P allocation'!$A$3:$T$984,9,0)</f>
        <v>31928367.740982596</v>
      </c>
      <c r="M710" s="166">
        <f>VLOOKUP($D710,'R_E_P allocation'!$A$3:$T$984,'R_E_P allocation'!J$984,0)</f>
        <v>30929170.621030983</v>
      </c>
      <c r="N710" s="166">
        <f>VLOOKUP($D710,'R_E_P allocation'!$A$3:$T$984,'R_E_P allocation'!K$984,0)</f>
        <v>36068719.025379799</v>
      </c>
      <c r="O710" s="166">
        <f>VLOOKUP($D710,'R_E_P allocation'!$A$3:$T$984,'R_E_P allocation'!L$984,0)</f>
        <v>31767577.399840955</v>
      </c>
      <c r="P710" s="166">
        <f>VLOOKUP($D710,'R_E_P allocation'!$A$3:$T$984,'R_E_P allocation'!M$984,0)</f>
        <v>34535468.272350602</v>
      </c>
      <c r="Q710" s="166">
        <f>VLOOKUP($D710,'R_E_P allocation'!$A$3:$T$984,'R_E_P allocation'!N$984,0)</f>
        <v>28126824.675419562</v>
      </c>
      <c r="R710" s="166">
        <f>VLOOKUP($D710,'R_E_P allocation'!$A$3:$T$984,'R_E_P allocation'!O$984,0)</f>
        <v>25760909.655764017</v>
      </c>
      <c r="S710" s="166">
        <f>VLOOKUP($D710,'R_E_P allocation'!$A$3:$T$984,'R_E_P allocation'!P$984,0)</f>
        <v>396233.34067046747</v>
      </c>
      <c r="T710" s="166">
        <f>VLOOKUP($D710,'R_E_P allocation'!$A$3:$T$984,'R_E_P allocation'!Q$984,0)</f>
        <v>637418.85238292592</v>
      </c>
      <c r="U710" s="166">
        <f>VLOOKUP($D710,'R_E_P allocation'!$A$3:$T$984,'R_E_P allocation'!R$984,0)</f>
        <v>786724.16915730503</v>
      </c>
      <c r="V710" s="166">
        <f>VLOOKUP($D710,'R_E_P allocation'!$A$3:$T$984,'R_E_P allocation'!S$984,0)</f>
        <v>-80395.170570819479</v>
      </c>
      <c r="W710" s="166">
        <f>VLOOKUP($D710,'R_E_P allocation'!$A$3:$T$984,'R_E_P allocation'!T$984,0)</f>
        <v>614448.80364840606</v>
      </c>
      <c r="X710" s="163">
        <v>110862</v>
      </c>
      <c r="Y710" s="162" t="s">
        <v>294</v>
      </c>
      <c r="Z710" s="162" t="s">
        <v>959</v>
      </c>
      <c r="AA710" s="162" t="s">
        <v>935</v>
      </c>
    </row>
    <row r="711" spans="1:27" ht="16.5" thickTop="1" thickBot="1">
      <c r="A711" s="161">
        <v>710</v>
      </c>
      <c r="B711" s="162" t="s">
        <v>7</v>
      </c>
      <c r="C711" s="163">
        <v>11</v>
      </c>
      <c r="D711" s="162" t="s">
        <v>961</v>
      </c>
      <c r="E711" s="162" t="str">
        <f>VLOOKUP(Table12[[#This Row],[BRANCH NAME]],'Branch Address-2'!$B$2:$D$981,2,0)</f>
        <v>Bheramara, Kushtia 7040</v>
      </c>
      <c r="F711" s="162" t="str">
        <f>VLOOKUP(Table12[[#This Row],[BRANCH NAME]],'Branch Address-2'!$B$2:$D$981,3,0)</f>
        <v>24.025075321072922, 88.9842987238821</v>
      </c>
      <c r="G711" s="164">
        <f>VLOOKUP(FINAL_DATASET!$D711,'R_E_P allocation'!$A$3:$D$983,4,0)</f>
        <v>200084</v>
      </c>
      <c r="H711" s="165">
        <f>VLOOKUP(FINAL_DATASET!$D711,'R_E_P allocation'!$A$3:$E$983,5,0)</f>
        <v>1.1583552397214847E-2</v>
      </c>
      <c r="I711" s="166">
        <f>VLOOKUP(FINAL_DATASET!$D711,'R_E_P allocation'!$A$3:$F$983,6,0)</f>
        <v>134207510.87218824</v>
      </c>
      <c r="J711" s="166">
        <f>VLOOKUP(FINAL_DATASET!$D711,'R_E_P allocation'!$A$3:$G$983,7,0)</f>
        <v>113025685.11922404</v>
      </c>
      <c r="K711" s="166">
        <f>VLOOKUP(FINAL_DATASET!$D711,'R_E_P allocation'!$A$3:$T$984,8,0)</f>
        <v>111817213.28545748</v>
      </c>
      <c r="L711" s="166">
        <f>VLOOKUP(FINAL_DATASET!$D711,'R_E_P allocation'!$A$3:$T$984,9,0)</f>
        <v>93320880.496419027</v>
      </c>
      <c r="M711" s="166">
        <f>VLOOKUP($D711,'R_E_P allocation'!$A$3:$T$984,'R_E_P allocation'!J$984,0)</f>
        <v>90400406.898149803</v>
      </c>
      <c r="N711" s="166">
        <f>VLOOKUP($D711,'R_E_P allocation'!$A$3:$T$984,'R_E_P allocation'!K$984,0)</f>
        <v>105422383.16510935</v>
      </c>
      <c r="O711" s="166">
        <f>VLOOKUP($D711,'R_E_P allocation'!$A$3:$T$984,'R_E_P allocation'!L$984,0)</f>
        <v>92850919.227732018</v>
      </c>
      <c r="P711" s="166">
        <f>VLOOKUP($D711,'R_E_P allocation'!$A$3:$T$984,'R_E_P allocation'!M$984,0)</f>
        <v>100940966.78155828</v>
      </c>
      <c r="Q711" s="166">
        <f>VLOOKUP($D711,'R_E_P allocation'!$A$3:$T$984,'R_E_P allocation'!N$984,0)</f>
        <v>82209653.358176336</v>
      </c>
      <c r="R711" s="166">
        <f>VLOOKUP($D711,'R_E_P allocation'!$A$3:$T$984,'R_E_P allocation'!O$984,0)</f>
        <v>75294508.976067588</v>
      </c>
      <c r="S711" s="166">
        <f>VLOOKUP($D711,'R_E_P allocation'!$A$3:$T$984,'R_E_P allocation'!P$984,0)</f>
        <v>1158118.84069297</v>
      </c>
      <c r="T711" s="166">
        <f>VLOOKUP($D711,'R_E_P allocation'!$A$3:$T$984,'R_E_P allocation'!Q$984,0)</f>
        <v>1863060.7437234735</v>
      </c>
      <c r="U711" s="166">
        <f>VLOOKUP($D711,'R_E_P allocation'!$A$3:$T$984,'R_E_P allocation'!R$984,0)</f>
        <v>2299453.350361404</v>
      </c>
      <c r="V711" s="166">
        <f>VLOOKUP($D711,'R_E_P allocation'!$A$3:$T$984,'R_E_P allocation'!S$984,0)</f>
        <v>-234980.63434350115</v>
      </c>
      <c r="W711" s="166">
        <f>VLOOKUP($D711,'R_E_P allocation'!$A$3:$T$984,'R_E_P allocation'!T$984,0)</f>
        <v>1795923.4196253303</v>
      </c>
      <c r="X711" s="163">
        <v>110863</v>
      </c>
      <c r="Y711" s="162" t="s">
        <v>294</v>
      </c>
      <c r="Z711" s="162" t="s">
        <v>959</v>
      </c>
      <c r="AA711" s="162" t="s">
        <v>961</v>
      </c>
    </row>
    <row r="712" spans="1:27" ht="16.5" thickTop="1" thickBot="1">
      <c r="A712" s="161">
        <v>711</v>
      </c>
      <c r="B712" s="162" t="s">
        <v>7</v>
      </c>
      <c r="C712" s="163">
        <v>11</v>
      </c>
      <c r="D712" s="162" t="s">
        <v>962</v>
      </c>
      <c r="E712" s="162" t="str">
        <f>VLOOKUP(Table12[[#This Row],[BRANCH NAME]],'Branch Address-2'!$B$2:$D$981,2,0)</f>
        <v>NS Road, Bara Bazar, Kushtia 7000</v>
      </c>
      <c r="F712" s="162" t="str">
        <f>VLOOKUP(Table12[[#This Row],[BRANCH NAME]],'Branch Address-2'!$B$2:$D$981,3,0)</f>
        <v>24.35459035551745, 89.36420414494567</v>
      </c>
      <c r="G712" s="164">
        <f>VLOOKUP(FINAL_DATASET!$D712,'R_E_P allocation'!$A$3:$D$983,4,0)</f>
        <v>100971.36</v>
      </c>
      <c r="H712" s="165">
        <f>VLOOKUP(FINAL_DATASET!$D712,'R_E_P allocation'!$A$3:$E$983,5,0)</f>
        <v>5.8455800522682639E-3</v>
      </c>
      <c r="I712" s="166">
        <f>VLOOKUP(FINAL_DATASET!$D712,'R_E_P allocation'!$A$3:$F$983,6,0)</f>
        <v>67727129.080684274</v>
      </c>
      <c r="J712" s="166">
        <f>VLOOKUP(FINAL_DATASET!$D712,'R_E_P allocation'!$A$3:$G$983,7,0)</f>
        <v>57037829.81857527</v>
      </c>
      <c r="K712" s="166">
        <f>VLOOKUP(FINAL_DATASET!$D712,'R_E_P allocation'!$A$3:$T$984,8,0)</f>
        <v>56427980.732305981</v>
      </c>
      <c r="L712" s="166">
        <f>VLOOKUP(FINAL_DATASET!$D712,'R_E_P allocation'!$A$3:$T$984,9,0)</f>
        <v>47093901.661906525</v>
      </c>
      <c r="M712" s="166">
        <f>VLOOKUP($D712,'R_E_P allocation'!$A$3:$T$984,'R_E_P allocation'!J$984,0)</f>
        <v>45620099.703422397</v>
      </c>
      <c r="N712" s="166">
        <f>VLOOKUP($D712,'R_E_P allocation'!$A$3:$T$984,'R_E_P allocation'!K$984,0)</f>
        <v>53200862.650797643</v>
      </c>
      <c r="O712" s="166">
        <f>VLOOKUP($D712,'R_E_P allocation'!$A$3:$T$984,'R_E_P allocation'!L$984,0)</f>
        <v>46856738.128357351</v>
      </c>
      <c r="P712" s="166">
        <f>VLOOKUP($D712,'R_E_P allocation'!$A$3:$T$984,'R_E_P allocation'!M$984,0)</f>
        <v>50939338.955882348</v>
      </c>
      <c r="Q712" s="166">
        <f>VLOOKUP($D712,'R_E_P allocation'!$A$3:$T$984,'R_E_P allocation'!N$984,0)</f>
        <v>41486678.118708305</v>
      </c>
      <c r="R712" s="166">
        <f>VLOOKUP($D712,'R_E_P allocation'!$A$3:$T$984,'R_E_P allocation'!O$984,0)</f>
        <v>37996986.125056237</v>
      </c>
      <c r="S712" s="166">
        <f>VLOOKUP($D712,'R_E_P allocation'!$A$3:$T$984,'R_E_P allocation'!P$984,0)</f>
        <v>584438.70767473918</v>
      </c>
      <c r="T712" s="166">
        <f>VLOOKUP($D712,'R_E_P allocation'!$A$3:$T$984,'R_E_P allocation'!Q$984,0)</f>
        <v>940184.00799849362</v>
      </c>
      <c r="U712" s="166">
        <f>VLOOKUP($D712,'R_E_P allocation'!$A$3:$T$984,'R_E_P allocation'!R$984,0)</f>
        <v>1160407.2891512939</v>
      </c>
      <c r="V712" s="166">
        <f>VLOOKUP($D712,'R_E_P allocation'!$A$3:$T$984,'R_E_P allocation'!S$984,0)</f>
        <v>-118581.76677458477</v>
      </c>
      <c r="W712" s="166">
        <f>VLOOKUP($D712,'R_E_P allocation'!$A$3:$T$984,'R_E_P allocation'!T$984,0)</f>
        <v>906303.50320575503</v>
      </c>
      <c r="X712" s="163">
        <v>110864</v>
      </c>
      <c r="Y712" s="162" t="s">
        <v>294</v>
      </c>
      <c r="Z712" s="162" t="s">
        <v>959</v>
      </c>
      <c r="AA712" s="162" t="s">
        <v>963</v>
      </c>
    </row>
    <row r="713" spans="1:27" ht="16.5" thickTop="1" thickBot="1">
      <c r="A713" s="161">
        <v>712</v>
      </c>
      <c r="B713" s="162" t="s">
        <v>7</v>
      </c>
      <c r="C713" s="163">
        <v>11</v>
      </c>
      <c r="D713" s="162" t="s">
        <v>935</v>
      </c>
      <c r="E713" s="162" t="str">
        <f>VLOOKUP(Table12[[#This Row],[BRANCH NAME]],'Branch Address-2'!$B$2:$D$981,2,0)</f>
        <v>Khan A Sobur Road, Daulatpur, Khulna 9202</v>
      </c>
      <c r="F713" s="162" t="str">
        <f>VLOOKUP(Table12[[#This Row],[BRANCH NAME]],'Branch Address-2'!$B$2:$D$981,3,0)</f>
        <v>22.855092317612325, 89.5287399169836</v>
      </c>
      <c r="G713" s="164">
        <f>VLOOKUP(FINAL_DATASET!$D713,'R_E_P allocation'!$A$3:$D$983,4,0)</f>
        <v>456372</v>
      </c>
      <c r="H713" s="165">
        <f>VLOOKUP(FINAL_DATASET!$D713,'R_E_P allocation'!$A$3:$E$983,5,0)</f>
        <v>2.6420948074917204E-2</v>
      </c>
      <c r="I713" s="166">
        <f>VLOOKUP(FINAL_DATASET!$D713,'R_E_P allocation'!$A$3:$F$983,6,0)</f>
        <v>306114182.80203462</v>
      </c>
      <c r="J713" s="166">
        <f>VLOOKUP(FINAL_DATASET!$D713,'R_E_P allocation'!$A$3:$G$983,7,0)</f>
        <v>257800513.63042781</v>
      </c>
      <c r="K713" s="166">
        <f>VLOOKUP(FINAL_DATASET!$D713,'R_E_P allocation'!$A$3:$T$984,8,0)</f>
        <v>255044107.78228545</v>
      </c>
      <c r="L713" s="166">
        <f>VLOOKUP(FINAL_DATASET!$D713,'R_E_P allocation'!$A$3:$T$984,9,0)</f>
        <v>212855784.93988398</v>
      </c>
      <c r="M713" s="166">
        <f>VLOOKUP($D713,'R_E_P allocation'!$A$3:$T$984,'R_E_P allocation'!J$984,0)</f>
        <v>206194470.8068732</v>
      </c>
      <c r="N713" s="166">
        <f>VLOOKUP($D713,'R_E_P allocation'!$A$3:$T$984,'R_E_P allocation'!K$984,0)</f>
        <v>240458126.83586535</v>
      </c>
      <c r="O713" s="166">
        <f>VLOOKUP($D713,'R_E_P allocation'!$A$3:$T$984,'R_E_P allocation'!L$984,0)</f>
        <v>211783849.33227304</v>
      </c>
      <c r="P713" s="166">
        <f>VLOOKUP($D713,'R_E_P allocation'!$A$3:$T$984,'R_E_P allocation'!M$984,0)</f>
        <v>230236455.14900398</v>
      </c>
      <c r="Q713" s="166">
        <f>VLOOKUP($D713,'R_E_P allocation'!$A$3:$T$984,'R_E_P allocation'!N$984,0)</f>
        <v>187512164.50279707</v>
      </c>
      <c r="R713" s="166">
        <f>VLOOKUP($D713,'R_E_P allocation'!$A$3:$T$984,'R_E_P allocation'!O$984,0)</f>
        <v>171739397.70509344</v>
      </c>
      <c r="S713" s="166">
        <f>VLOOKUP($D713,'R_E_P allocation'!$A$3:$T$984,'R_E_P allocation'!P$984,0)</f>
        <v>2641555.6044697831</v>
      </c>
      <c r="T713" s="166">
        <f>VLOOKUP($D713,'R_E_P allocation'!$A$3:$T$984,'R_E_P allocation'!Q$984,0)</f>
        <v>4249459.0158861727</v>
      </c>
      <c r="U713" s="166">
        <f>VLOOKUP($D713,'R_E_P allocation'!$A$3:$T$984,'R_E_P allocation'!R$984,0)</f>
        <v>5244827.7943820329</v>
      </c>
      <c r="V713" s="166">
        <f>VLOOKUP($D713,'R_E_P allocation'!$A$3:$T$984,'R_E_P allocation'!S$984,0)</f>
        <v>-535967.80380546325</v>
      </c>
      <c r="W713" s="166">
        <f>VLOOKUP($D713,'R_E_P allocation'!$A$3:$T$984,'R_E_P allocation'!T$984,0)</f>
        <v>4096325.3576560407</v>
      </c>
      <c r="X713" s="163">
        <v>110865</v>
      </c>
      <c r="Y713" s="162" t="s">
        <v>294</v>
      </c>
      <c r="Z713" s="162" t="s">
        <v>959</v>
      </c>
      <c r="AA713" s="162" t="s">
        <v>935</v>
      </c>
    </row>
    <row r="714" spans="1:27" ht="16.5" thickTop="1" thickBot="1">
      <c r="A714" s="161">
        <v>713</v>
      </c>
      <c r="B714" s="162" t="s">
        <v>7</v>
      </c>
      <c r="C714" s="163">
        <v>11</v>
      </c>
      <c r="D714" s="162" t="s">
        <v>964</v>
      </c>
      <c r="E714" s="162" t="str">
        <f>VLOOKUP(Table12[[#This Row],[BRANCH NAME]],'Branch Address-2'!$B$2:$D$981,2,0)</f>
        <v>Bheramara, Kushtia 7040</v>
      </c>
      <c r="F714" s="162" t="str">
        <f>VLOOKUP(Table12[[#This Row],[BRANCH NAME]],'Branch Address-2'!$B$2:$D$981,3,0)</f>
        <v>24.094313478090196, 88.7969433992097</v>
      </c>
      <c r="G714" s="164">
        <f>VLOOKUP(FINAL_DATASET!$D714,'R_E_P allocation'!$A$3:$D$983,4,0)</f>
        <v>90037.8</v>
      </c>
      <c r="H714" s="165">
        <f>VLOOKUP(FINAL_DATASET!$D714,'R_E_P allocation'!$A$3:$E$983,5,0)</f>
        <v>5.2125985787466814E-3</v>
      </c>
      <c r="I714" s="166">
        <f>VLOOKUP(FINAL_DATASET!$D714,'R_E_P allocation'!$A$3:$F$983,6,0)</f>
        <v>60393379.89248471</v>
      </c>
      <c r="J714" s="166">
        <f>VLOOKUP(FINAL_DATASET!$D714,'R_E_P allocation'!$A$3:$G$983,7,0)</f>
        <v>50861558.303650826</v>
      </c>
      <c r="K714" s="166">
        <f>VLOOKUP(FINAL_DATASET!$D714,'R_E_P allocation'!$A$3:$T$984,8,0)</f>
        <v>50317745.978455871</v>
      </c>
      <c r="L714" s="166">
        <f>VLOOKUP(FINAL_DATASET!$D714,'R_E_P allocation'!$A$3:$T$984,9,0)</f>
        <v>41994396.223388568</v>
      </c>
      <c r="M714" s="166">
        <f>VLOOKUP($D714,'R_E_P allocation'!$A$3:$T$984,'R_E_P allocation'!J$984,0)</f>
        <v>40680183.104167417</v>
      </c>
      <c r="N714" s="166">
        <f>VLOOKUP($D714,'R_E_P allocation'!$A$3:$T$984,'R_E_P allocation'!K$984,0)</f>
        <v>47440072.42429921</v>
      </c>
      <c r="O714" s="166">
        <f>VLOOKUP($D714,'R_E_P allocation'!$A$3:$T$984,'R_E_P allocation'!L$984,0)</f>
        <v>41782913.652479418</v>
      </c>
      <c r="P714" s="166">
        <f>VLOOKUP($D714,'R_E_P allocation'!$A$3:$T$984,'R_E_P allocation'!M$984,0)</f>
        <v>45423435.051701233</v>
      </c>
      <c r="Q714" s="166">
        <f>VLOOKUP($D714,'R_E_P allocation'!$A$3:$T$984,'R_E_P allocation'!N$984,0)</f>
        <v>36994344.01117935</v>
      </c>
      <c r="R714" s="166">
        <f>VLOOKUP($D714,'R_E_P allocation'!$A$3:$T$984,'R_E_P allocation'!O$984,0)</f>
        <v>33882529.039230414</v>
      </c>
      <c r="S714" s="166">
        <f>VLOOKUP($D714,'R_E_P allocation'!$A$3:$T$984,'R_E_P allocation'!P$984,0)</f>
        <v>521153.47831183649</v>
      </c>
      <c r="T714" s="166">
        <f>VLOOKUP($D714,'R_E_P allocation'!$A$3:$T$984,'R_E_P allocation'!Q$984,0)</f>
        <v>838377.33467556315</v>
      </c>
      <c r="U714" s="166">
        <f>VLOOKUP($D714,'R_E_P allocation'!$A$3:$T$984,'R_E_P allocation'!R$984,0)</f>
        <v>1034754.007662632</v>
      </c>
      <c r="V714" s="166">
        <f>VLOOKUP($D714,'R_E_P allocation'!$A$3:$T$984,'R_E_P allocation'!S$984,0)</f>
        <v>-105741.28545457553</v>
      </c>
      <c r="W714" s="166">
        <f>VLOOKUP($D714,'R_E_P allocation'!$A$3:$T$984,'R_E_P allocation'!T$984,0)</f>
        <v>808165.53883139871</v>
      </c>
      <c r="X714" s="163">
        <v>110866</v>
      </c>
      <c r="Y714" s="162" t="s">
        <v>294</v>
      </c>
      <c r="Z714" s="162" t="s">
        <v>959</v>
      </c>
      <c r="AA714" s="162" t="s">
        <v>961</v>
      </c>
    </row>
    <row r="715" spans="1:27" ht="16.5" thickTop="1" thickBot="1">
      <c r="A715" s="161">
        <v>714</v>
      </c>
      <c r="B715" s="162" t="s">
        <v>7</v>
      </c>
      <c r="C715" s="163">
        <v>11</v>
      </c>
      <c r="D715" s="162" t="s">
        <v>965</v>
      </c>
      <c r="E715" s="162" t="str">
        <f>VLOOKUP(Table12[[#This Row],[BRANCH NAME]],'Branch Address-2'!$B$2:$D$981,2,0)</f>
        <v>Khan A Sobur Road, Daulatpur, Khulna 9202</v>
      </c>
      <c r="F715" s="162" t="str">
        <f>VLOOKUP(Table12[[#This Row],[BRANCH NAME]],'Branch Address-2'!$B$2:$D$981,3,0)</f>
        <v>22.863261635171092, 89.54643321375028</v>
      </c>
      <c r="G715" s="164">
        <f>VLOOKUP(FINAL_DATASET!$D715,'R_E_P allocation'!$A$3:$D$983,4,0)</f>
        <v>91274.4</v>
      </c>
      <c r="H715" s="165">
        <f>VLOOKUP(FINAL_DATASET!$D715,'R_E_P allocation'!$A$3:$E$983,5,0)</f>
        <v>5.2841896149834408E-3</v>
      </c>
      <c r="I715" s="166">
        <f>VLOOKUP(FINAL_DATASET!$D715,'R_E_P allocation'!$A$3:$F$983,6,0)</f>
        <v>61222836.560406916</v>
      </c>
      <c r="J715" s="166">
        <f>VLOOKUP(FINAL_DATASET!$D715,'R_E_P allocation'!$A$3:$G$983,7,0)</f>
        <v>51560102.726085559</v>
      </c>
      <c r="K715" s="166">
        <f>VLOOKUP(FINAL_DATASET!$D715,'R_E_P allocation'!$A$3:$T$984,8,0)</f>
        <v>51008821.556457087</v>
      </c>
      <c r="L715" s="166">
        <f>VLOOKUP(FINAL_DATASET!$D715,'R_E_P allocation'!$A$3:$T$984,9,0)</f>
        <v>42571156.987976797</v>
      </c>
      <c r="M715" s="166">
        <f>VLOOKUP($D715,'R_E_P allocation'!$A$3:$T$984,'R_E_P allocation'!J$984,0)</f>
        <v>41238894.161374643</v>
      </c>
      <c r="N715" s="166">
        <f>VLOOKUP($D715,'R_E_P allocation'!$A$3:$T$984,'R_E_P allocation'!K$984,0)</f>
        <v>48091625.367173068</v>
      </c>
      <c r="O715" s="166">
        <f>VLOOKUP($D715,'R_E_P allocation'!$A$3:$T$984,'R_E_P allocation'!L$984,0)</f>
        <v>42356769.866454609</v>
      </c>
      <c r="P715" s="166">
        <f>VLOOKUP($D715,'R_E_P allocation'!$A$3:$T$984,'R_E_P allocation'!M$984,0)</f>
        <v>46047291.029800802</v>
      </c>
      <c r="Q715" s="166">
        <f>VLOOKUP($D715,'R_E_P allocation'!$A$3:$T$984,'R_E_P allocation'!N$984,0)</f>
        <v>37502432.900559418</v>
      </c>
      <c r="R715" s="166">
        <f>VLOOKUP($D715,'R_E_P allocation'!$A$3:$T$984,'R_E_P allocation'!O$984,0)</f>
        <v>34347879.541018687</v>
      </c>
      <c r="S715" s="166">
        <f>VLOOKUP($D715,'R_E_P allocation'!$A$3:$T$984,'R_E_P allocation'!P$984,0)</f>
        <v>528311.12089395663</v>
      </c>
      <c r="T715" s="166">
        <f>VLOOKUP($D715,'R_E_P allocation'!$A$3:$T$984,'R_E_P allocation'!Q$984,0)</f>
        <v>849891.8031772346</v>
      </c>
      <c r="U715" s="166">
        <f>VLOOKUP($D715,'R_E_P allocation'!$A$3:$T$984,'R_E_P allocation'!R$984,0)</f>
        <v>1048965.5588764066</v>
      </c>
      <c r="V715" s="166">
        <f>VLOOKUP($D715,'R_E_P allocation'!$A$3:$T$984,'R_E_P allocation'!S$984,0)</f>
        <v>-107193.56076109264</v>
      </c>
      <c r="W715" s="166">
        <f>VLOOKUP($D715,'R_E_P allocation'!$A$3:$T$984,'R_E_P allocation'!T$984,0)</f>
        <v>819265.07153120812</v>
      </c>
      <c r="X715" s="163">
        <v>110867</v>
      </c>
      <c r="Y715" s="162" t="s">
        <v>294</v>
      </c>
      <c r="Z715" s="162" t="s">
        <v>959</v>
      </c>
      <c r="AA715" s="162" t="s">
        <v>935</v>
      </c>
    </row>
    <row r="716" spans="1:27" ht="16.5" thickTop="1" thickBot="1">
      <c r="A716" s="161">
        <v>715</v>
      </c>
      <c r="B716" s="162" t="s">
        <v>7</v>
      </c>
      <c r="C716" s="163">
        <v>11</v>
      </c>
      <c r="D716" s="162" t="s">
        <v>966</v>
      </c>
      <c r="E716" s="162" t="str">
        <f>VLOOKUP(Table12[[#This Row],[BRANCH NAME]],'Branch Address-2'!$B$2:$D$981,2,0)</f>
        <v>Kumarkhali, Kushtia 7010</v>
      </c>
      <c r="F716" s="162" t="str">
        <f>VLOOKUP(Table12[[#This Row],[BRANCH NAME]],'Branch Address-2'!$B$2:$D$981,3,0)</f>
        <v>23.85756836244159, 89.23884649161619</v>
      </c>
      <c r="G716" s="164">
        <f>VLOOKUP(FINAL_DATASET!$D716,'R_E_P allocation'!$A$3:$D$983,4,0)</f>
        <v>328457</v>
      </c>
      <c r="H716" s="165">
        <f>VLOOKUP(FINAL_DATASET!$D716,'R_E_P allocation'!$A$3:$E$983,5,0)</f>
        <v>1.9015507835369129E-2</v>
      </c>
      <c r="I716" s="166">
        <f>VLOOKUP(FINAL_DATASET!$D716,'R_E_P allocation'!$A$3:$F$983,6,0)</f>
        <v>220314449.92376369</v>
      </c>
      <c r="J716" s="166">
        <f>VLOOKUP(FINAL_DATASET!$D716,'R_E_P allocation'!$A$3:$G$983,7,0)</f>
        <v>185542459.45305458</v>
      </c>
      <c r="K716" s="166">
        <f>VLOOKUP(FINAL_DATASET!$D716,'R_E_P allocation'!$A$3:$T$984,8,0)</f>
        <v>183558637.49276057</v>
      </c>
      <c r="L716" s="166">
        <f>VLOOKUP(FINAL_DATASET!$D716,'R_E_P allocation'!$A$3:$T$984,9,0)</f>
        <v>153195140.26714933</v>
      </c>
      <c r="M716" s="166">
        <f>VLOOKUP($D716,'R_E_P allocation'!$A$3:$T$984,'R_E_P allocation'!J$984,0)</f>
        <v>148400903.86310545</v>
      </c>
      <c r="N716" s="166">
        <f>VLOOKUP($D716,'R_E_P allocation'!$A$3:$T$984,'R_E_P allocation'!K$984,0)</f>
        <v>173060912.95287138</v>
      </c>
      <c r="O716" s="166">
        <f>VLOOKUP($D716,'R_E_P allocation'!$A$3:$T$984,'R_E_P allocation'!L$984,0)</f>
        <v>152423653.94925719</v>
      </c>
      <c r="P716" s="166">
        <f>VLOOKUP($D716,'R_E_P allocation'!$A$3:$T$984,'R_E_P allocation'!M$984,0)</f>
        <v>165704239.85011441</v>
      </c>
      <c r="Q716" s="166">
        <f>VLOOKUP($D716,'R_E_P allocation'!$A$3:$T$984,'R_E_P allocation'!N$984,0)</f>
        <v>134954999.4655571</v>
      </c>
      <c r="R716" s="166">
        <f>VLOOKUP($D716,'R_E_P allocation'!$A$3:$T$984,'R_E_P allocation'!O$984,0)</f>
        <v>123603129.35943019</v>
      </c>
      <c r="S716" s="166">
        <f>VLOOKUP($D716,'R_E_P allocation'!$A$3:$T$984,'R_E_P allocation'!P$984,0)</f>
        <v>1901162.7119484358</v>
      </c>
      <c r="T716" s="166">
        <f>VLOOKUP($D716,'R_E_P allocation'!$A$3:$T$984,'R_E_P allocation'!Q$984,0)</f>
        <v>3058392.1887866142</v>
      </c>
      <c r="U716" s="166">
        <f>VLOOKUP($D716,'R_E_P allocation'!$A$3:$T$984,'R_E_P allocation'!R$984,0)</f>
        <v>3774772.3411150104</v>
      </c>
      <c r="V716" s="166">
        <f>VLOOKUP($D716,'R_E_P allocation'!$A$3:$T$984,'R_E_P allocation'!S$984,0)</f>
        <v>-385743.15894605941</v>
      </c>
      <c r="W716" s="166">
        <f>VLOOKUP($D716,'R_E_P allocation'!$A$3:$T$984,'R_E_P allocation'!T$984,0)</f>
        <v>2948179.8576591685</v>
      </c>
      <c r="X716" s="163">
        <v>110868</v>
      </c>
      <c r="Y716" s="162" t="s">
        <v>294</v>
      </c>
      <c r="Z716" s="162" t="s">
        <v>959</v>
      </c>
      <c r="AA716" s="162" t="s">
        <v>966</v>
      </c>
    </row>
    <row r="717" spans="1:27" ht="16.5" thickTop="1" thickBot="1">
      <c r="A717" s="161">
        <v>716</v>
      </c>
      <c r="B717" s="162" t="s">
        <v>7</v>
      </c>
      <c r="C717" s="163">
        <v>11</v>
      </c>
      <c r="D717" s="162" t="s">
        <v>967</v>
      </c>
      <c r="E717" s="162" t="str">
        <f>VLOOKUP(Table12[[#This Row],[BRANCH NAME]],'Branch Address-2'!$B$2:$D$981,2,0)</f>
        <v>Khan A Sobur Road, Daulatpur, Khulna 9202</v>
      </c>
      <c r="F717" s="162" t="str">
        <f>VLOOKUP(Table12[[#This Row],[BRANCH NAME]],'Branch Address-2'!$B$2:$D$981,3,0)</f>
        <v>22.86822246513469, 89.5264291356414</v>
      </c>
      <c r="G717" s="164">
        <f>VLOOKUP(FINAL_DATASET!$D717,'R_E_P allocation'!$A$3:$D$983,4,0)</f>
        <v>63892.08</v>
      </c>
      <c r="H717" s="165">
        <f>VLOOKUP(FINAL_DATASET!$D717,'R_E_P allocation'!$A$3:$E$983,5,0)</f>
        <v>3.6989327304884087E-3</v>
      </c>
      <c r="I717" s="166">
        <f>VLOOKUP(FINAL_DATASET!$D717,'R_E_P allocation'!$A$3:$F$983,6,0)</f>
        <v>42855985.592284843</v>
      </c>
      <c r="J717" s="166">
        <f>VLOOKUP(FINAL_DATASET!$D717,'R_E_P allocation'!$A$3:$G$983,7,0)</f>
        <v>36092071.908259891</v>
      </c>
      <c r="K717" s="166">
        <f>VLOOKUP(FINAL_DATASET!$D717,'R_E_P allocation'!$A$3:$T$984,8,0)</f>
        <v>35706175.089519963</v>
      </c>
      <c r="L717" s="166">
        <f>VLOOKUP(FINAL_DATASET!$D717,'R_E_P allocation'!$A$3:$T$984,9,0)</f>
        <v>29799809.891583759</v>
      </c>
      <c r="M717" s="166">
        <f>VLOOKUP($D717,'R_E_P allocation'!$A$3:$T$984,'R_E_P allocation'!J$984,0)</f>
        <v>28867225.91296225</v>
      </c>
      <c r="N717" s="166">
        <f>VLOOKUP($D717,'R_E_P allocation'!$A$3:$T$984,'R_E_P allocation'!K$984,0)</f>
        <v>33664137.757021151</v>
      </c>
      <c r="O717" s="166">
        <f>VLOOKUP($D717,'R_E_P allocation'!$A$3:$T$984,'R_E_P allocation'!L$984,0)</f>
        <v>29649738.906518228</v>
      </c>
      <c r="P717" s="166">
        <f>VLOOKUP($D717,'R_E_P allocation'!$A$3:$T$984,'R_E_P allocation'!M$984,0)</f>
        <v>32233103.720860559</v>
      </c>
      <c r="Q717" s="166">
        <f>VLOOKUP($D717,'R_E_P allocation'!$A$3:$T$984,'R_E_P allocation'!N$984,0)</f>
        <v>26251703.030391593</v>
      </c>
      <c r="R717" s="166">
        <f>VLOOKUP($D717,'R_E_P allocation'!$A$3:$T$984,'R_E_P allocation'!O$984,0)</f>
        <v>24043515.678713083</v>
      </c>
      <c r="S717" s="166">
        <f>VLOOKUP($D717,'R_E_P allocation'!$A$3:$T$984,'R_E_P allocation'!P$984,0)</f>
        <v>369817.78462576965</v>
      </c>
      <c r="T717" s="166">
        <f>VLOOKUP($D717,'R_E_P allocation'!$A$3:$T$984,'R_E_P allocation'!Q$984,0)</f>
        <v>594924.26222406421</v>
      </c>
      <c r="U717" s="166">
        <f>VLOOKUP($D717,'R_E_P allocation'!$A$3:$T$984,'R_E_P allocation'!R$984,0)</f>
        <v>734275.89121348469</v>
      </c>
      <c r="V717" s="166">
        <f>VLOOKUP($D717,'R_E_P allocation'!$A$3:$T$984,'R_E_P allocation'!S$984,0)</f>
        <v>-75035.492532764853</v>
      </c>
      <c r="W717" s="166">
        <f>VLOOKUP($D717,'R_E_P allocation'!$A$3:$T$984,'R_E_P allocation'!T$984,0)</f>
        <v>573485.55007184576</v>
      </c>
      <c r="X717" s="163">
        <v>110869</v>
      </c>
      <c r="Y717" s="162" t="s">
        <v>294</v>
      </c>
      <c r="Z717" s="162" t="s">
        <v>959</v>
      </c>
      <c r="AA717" s="162" t="s">
        <v>935</v>
      </c>
    </row>
    <row r="718" spans="1:27" ht="16.5" thickTop="1" thickBot="1">
      <c r="A718" s="161">
        <v>717</v>
      </c>
      <c r="B718" s="162" t="s">
        <v>7</v>
      </c>
      <c r="C718" s="163">
        <v>11</v>
      </c>
      <c r="D718" s="162" t="s">
        <v>516</v>
      </c>
      <c r="E718" s="162" t="str">
        <f>VLOOKUP(Table12[[#This Row],[BRANCH NAME]],'Branch Address-2'!$B$2:$D$981,2,0)</f>
        <v>Mirpur New Market, Dhaka</v>
      </c>
      <c r="F718" s="162" t="str">
        <f>VLOOKUP(Table12[[#This Row],[BRANCH NAME]],'Branch Address-2'!$B$2:$D$981,3,0)</f>
        <v>23.79837338470673, 90.35354388618607</v>
      </c>
      <c r="G718" s="164">
        <f>VLOOKUP(FINAL_DATASET!$D718,'R_E_P allocation'!$A$3:$D$983,4,0)</f>
        <v>632664</v>
      </c>
      <c r="H718" s="165">
        <f>VLOOKUP(FINAL_DATASET!$D718,'R_E_P allocation'!$A$3:$E$983,5,0)</f>
        <v>1.7360069548280597E-2</v>
      </c>
      <c r="I718" s="166">
        <f>VLOOKUP(FINAL_DATASET!$D718,'R_E_P allocation'!$A$3:$F$983,6,0)</f>
        <v>359775749.9127053</v>
      </c>
      <c r="J718" s="166">
        <f>VLOOKUP(FINAL_DATASET!$D718,'R_E_P allocation'!$A$3:$G$983,7,0)</f>
        <v>302992733.85594761</v>
      </c>
      <c r="K718" s="166">
        <f>VLOOKUP(FINAL_DATASET!$D718,'R_E_P allocation'!$A$3:$T$984,8,0)</f>
        <v>299753132.30595833</v>
      </c>
      <c r="L718" s="166">
        <f>VLOOKUP(FINAL_DATASET!$D718,'R_E_P allocation'!$A$3:$T$984,9,0)</f>
        <v>250169230.80473253</v>
      </c>
      <c r="M718" s="166">
        <f>VLOOKUP($D718,'R_E_P allocation'!$A$3:$T$984,'R_E_P allocation'!J$984,0)</f>
        <v>242340193.72559163</v>
      </c>
      <c r="N718" s="166">
        <f>VLOOKUP($D718,'R_E_P allocation'!$A$3:$T$984,'R_E_P allocation'!K$984,0)</f>
        <v>282610240.77059805</v>
      </c>
      <c r="O718" s="166">
        <f>VLOOKUP($D718,'R_E_P allocation'!$A$3:$T$984,'R_E_P allocation'!L$984,0)</f>
        <v>248909385.75751448</v>
      </c>
      <c r="P718" s="166">
        <f>VLOOKUP($D718,'R_E_P allocation'!$A$3:$T$984,'R_E_P allocation'!M$984,0)</f>
        <v>270596718.35605425</v>
      </c>
      <c r="Q718" s="166">
        <f>VLOOKUP($D718,'R_E_P allocation'!$A$3:$T$984,'R_E_P allocation'!N$984,0)</f>
        <v>220382894.33121943</v>
      </c>
      <c r="R718" s="166">
        <f>VLOOKUP($D718,'R_E_P allocation'!$A$3:$T$984,'R_E_P allocation'!O$984,0)</f>
        <v>201845174.35072488</v>
      </c>
      <c r="S718" s="166">
        <f>VLOOKUP($D718,'R_E_P allocation'!$A$3:$T$984,'R_E_P allocation'!P$984,0)</f>
        <v>3104618.1520731198</v>
      </c>
      <c r="T718" s="166">
        <f>VLOOKUP($D718,'R_E_P allocation'!$A$3:$T$984,'R_E_P allocation'!Q$984,0)</f>
        <v>4994385.722900236</v>
      </c>
      <c r="U718" s="166">
        <f>VLOOKUP($D718,'R_E_P allocation'!$A$3:$T$984,'R_E_P allocation'!R$984,0)</f>
        <v>6164241.8381741652</v>
      </c>
      <c r="V718" s="166">
        <f>VLOOKUP($D718,'R_E_P allocation'!$A$3:$T$984,'R_E_P allocation'!S$984,0)</f>
        <v>-629922.52360903879</v>
      </c>
      <c r="W718" s="166">
        <f>VLOOKUP($D718,'R_E_P allocation'!$A$3:$T$984,'R_E_P allocation'!T$984,0)</f>
        <v>4814407.8590119397</v>
      </c>
      <c r="X718" s="163">
        <v>110870</v>
      </c>
      <c r="Y718" s="162" t="s">
        <v>294</v>
      </c>
      <c r="Z718" s="162" t="s">
        <v>959</v>
      </c>
      <c r="AA718" s="162" t="s">
        <v>516</v>
      </c>
    </row>
    <row r="719" spans="1:27" ht="16.5" thickTop="1" thickBot="1">
      <c r="A719" s="161">
        <v>718</v>
      </c>
      <c r="B719" s="162" t="s">
        <v>7</v>
      </c>
      <c r="C719" s="163">
        <v>11</v>
      </c>
      <c r="D719" s="162" t="s">
        <v>968</v>
      </c>
      <c r="E719" s="162" t="str">
        <f>VLOOKUP(Table12[[#This Row],[BRANCH NAME]],'Branch Address-2'!$B$2:$D$981,2,0)</f>
        <v>Mazampur, Kushtia Sadar, Kushtia 7000</v>
      </c>
      <c r="F719" s="162" t="str">
        <f>VLOOKUP(Table12[[#This Row],[BRANCH NAME]],'Branch Address-2'!$B$2:$D$981,3,0)</f>
        <v>23.91013839373099, 89.12461606585943</v>
      </c>
      <c r="G719" s="164">
        <f>VLOOKUP(FINAL_DATASET!$D719,'R_E_P allocation'!$A$3:$D$983,4,0)</f>
        <v>84142.8</v>
      </c>
      <c r="H719" s="165">
        <f>VLOOKUP(FINAL_DATASET!$D719,'R_E_P allocation'!$A$3:$E$983,5,0)</f>
        <v>4.8713167102235532E-3</v>
      </c>
      <c r="I719" s="166">
        <f>VLOOKUP(FINAL_DATASET!$D719,'R_E_P allocation'!$A$3:$F$983,6,0)</f>
        <v>56439274.233903565</v>
      </c>
      <c r="J719" s="166">
        <f>VLOOKUP(FINAL_DATASET!$D719,'R_E_P allocation'!$A$3:$G$983,7,0)</f>
        <v>47531524.848812729</v>
      </c>
      <c r="K719" s="166">
        <f>VLOOKUP(FINAL_DATASET!$D719,'R_E_P allocation'!$A$3:$T$984,8,0)</f>
        <v>47023317.276921652</v>
      </c>
      <c r="L719" s="166">
        <f>VLOOKUP(FINAL_DATASET!$D719,'R_E_P allocation'!$A$3:$T$984,9,0)</f>
        <v>39244918.051588774</v>
      </c>
      <c r="M719" s="166">
        <f>VLOOKUP($D719,'R_E_P allocation'!$A$3:$T$984,'R_E_P allocation'!J$984,0)</f>
        <v>38016749.752852</v>
      </c>
      <c r="N719" s="166">
        <f>VLOOKUP($D719,'R_E_P allocation'!$A$3:$T$984,'R_E_P allocation'!K$984,0)</f>
        <v>44334052.208998039</v>
      </c>
      <c r="O719" s="166">
        <f>VLOOKUP($D719,'R_E_P allocation'!$A$3:$T$984,'R_E_P allocation'!L$984,0)</f>
        <v>39047281.773631126</v>
      </c>
      <c r="P719" s="166">
        <f>VLOOKUP($D719,'R_E_P allocation'!$A$3:$T$984,'R_E_P allocation'!M$984,0)</f>
        <v>42449449.129901953</v>
      </c>
      <c r="Q719" s="166">
        <f>VLOOKUP($D719,'R_E_P allocation'!$A$3:$T$984,'R_E_P allocation'!N$984,0)</f>
        <v>34572231.76559025</v>
      </c>
      <c r="R719" s="166">
        <f>VLOOKUP($D719,'R_E_P allocation'!$A$3:$T$984,'R_E_P allocation'!O$984,0)</f>
        <v>31664155.104213528</v>
      </c>
      <c r="S719" s="166">
        <f>VLOOKUP($D719,'R_E_P allocation'!$A$3:$T$984,'R_E_P allocation'!P$984,0)</f>
        <v>487032.25639561599</v>
      </c>
      <c r="T719" s="166">
        <f>VLOOKUP($D719,'R_E_P allocation'!$A$3:$T$984,'R_E_P allocation'!Q$984,0)</f>
        <v>783486.67333207803</v>
      </c>
      <c r="U719" s="166">
        <f>VLOOKUP($D719,'R_E_P allocation'!$A$3:$T$984,'R_E_P allocation'!R$984,0)</f>
        <v>967006.07429274486</v>
      </c>
      <c r="V719" s="166">
        <f>VLOOKUP($D719,'R_E_P allocation'!$A$3:$T$984,'R_E_P allocation'!S$984,0)</f>
        <v>-98818.138978820643</v>
      </c>
      <c r="W719" s="166">
        <f>VLOOKUP($D719,'R_E_P allocation'!$A$3:$T$984,'R_E_P allocation'!T$984,0)</f>
        <v>755252.91933812923</v>
      </c>
      <c r="X719" s="163">
        <v>110871</v>
      </c>
      <c r="Y719" s="162" t="s">
        <v>294</v>
      </c>
      <c r="Z719" s="162" t="s">
        <v>959</v>
      </c>
      <c r="AA719" s="162" t="s">
        <v>963</v>
      </c>
    </row>
    <row r="720" spans="1:27" ht="16.5" thickTop="1" thickBot="1">
      <c r="A720" s="161">
        <v>719</v>
      </c>
      <c r="B720" s="162" t="s">
        <v>7</v>
      </c>
      <c r="C720" s="163">
        <v>11</v>
      </c>
      <c r="D720" s="162" t="s">
        <v>493</v>
      </c>
      <c r="E720" s="162" t="str">
        <f>VLOOKUP(Table12[[#This Row],[BRANCH NAME]],'Branch Address-2'!$B$2:$D$981,2,0)</f>
        <v>886/904 HS Sohrawardy Road, Kotwali, Chittagong 4000</v>
      </c>
      <c r="F720" s="162" t="str">
        <f>VLOOKUP(Table12[[#This Row],[BRANCH NAME]],'Branch Address-2'!$B$2:$D$981,3,0)</f>
        <v>23.77484703441177, 90.3648140254482</v>
      </c>
      <c r="G720" s="164">
        <f>VLOOKUP(FINAL_DATASET!$D720,'R_E_P allocation'!$A$3:$D$983,4,0)</f>
        <v>66439</v>
      </c>
      <c r="H720" s="165">
        <f>VLOOKUP(FINAL_DATASET!$D720,'R_E_P allocation'!$A$3:$E$983,5,0)</f>
        <v>1.8230619423868191E-3</v>
      </c>
      <c r="I720" s="166">
        <f>VLOOKUP(FINAL_DATASET!$D720,'R_E_P allocation'!$A$3:$F$983,6,0)</f>
        <v>37781730.979556642</v>
      </c>
      <c r="J720" s="166">
        <f>VLOOKUP(FINAL_DATASET!$D720,'R_E_P allocation'!$A$3:$G$983,7,0)</f>
        <v>31818681.392738175</v>
      </c>
      <c r="K720" s="166">
        <f>VLOOKUP(FINAL_DATASET!$D720,'R_E_P allocation'!$A$3:$T$984,8,0)</f>
        <v>31478475.711081341</v>
      </c>
      <c r="L720" s="166">
        <f>VLOOKUP(FINAL_DATASET!$D720,'R_E_P allocation'!$A$3:$T$984,9,0)</f>
        <v>26271438.750166953</v>
      </c>
      <c r="M720" s="166">
        <f>VLOOKUP($D720,'R_E_P allocation'!$A$3:$T$984,'R_E_P allocation'!J$984,0)</f>
        <v>25449275.019496262</v>
      </c>
      <c r="N720" s="166">
        <f>VLOOKUP($D720,'R_E_P allocation'!$A$3:$T$984,'R_E_P allocation'!K$984,0)</f>
        <v>29678220.645647239</v>
      </c>
      <c r="O720" s="166">
        <f>VLOOKUP($D720,'R_E_P allocation'!$A$3:$T$984,'R_E_P allocation'!L$984,0)</f>
        <v>26139136.540633738</v>
      </c>
      <c r="P720" s="166">
        <f>VLOOKUP($D720,'R_E_P allocation'!$A$3:$T$984,'R_E_P allocation'!M$984,0)</f>
        <v>28416624.576169796</v>
      </c>
      <c r="Q720" s="166">
        <f>VLOOKUP($D720,'R_E_P allocation'!$A$3:$T$984,'R_E_P allocation'!N$984,0)</f>
        <v>23143436.510488804</v>
      </c>
      <c r="R720" s="166">
        <f>VLOOKUP($D720,'R_E_P allocation'!$A$3:$T$984,'R_E_P allocation'!O$984,0)</f>
        <v>21196703.998785783</v>
      </c>
      <c r="S720" s="166">
        <f>VLOOKUP($D720,'R_E_P allocation'!$A$3:$T$984,'R_E_P allocation'!P$984,0)</f>
        <v>326030.44492113666</v>
      </c>
      <c r="T720" s="166">
        <f>VLOOKUP($D720,'R_E_P allocation'!$A$3:$T$984,'R_E_P allocation'!Q$984,0)</f>
        <v>524483.75922095892</v>
      </c>
      <c r="U720" s="166">
        <f>VLOOKUP($D720,'R_E_P allocation'!$A$3:$T$984,'R_E_P allocation'!R$984,0)</f>
        <v>647335.8109303728</v>
      </c>
      <c r="V720" s="166">
        <f>VLOOKUP($D720,'R_E_P allocation'!$A$3:$T$984,'R_E_P allocation'!S$984,0)</f>
        <v>-66151.10476660743</v>
      </c>
      <c r="W720" s="166">
        <f>VLOOKUP($D720,'R_E_P allocation'!$A$3:$T$984,'R_E_P allocation'!T$984,0)</f>
        <v>505583.44357335684</v>
      </c>
      <c r="X720" s="163">
        <v>110872</v>
      </c>
      <c r="Y720" s="162" t="s">
        <v>294</v>
      </c>
      <c r="Z720" s="162" t="s">
        <v>959</v>
      </c>
      <c r="AA720" s="162" t="s">
        <v>963</v>
      </c>
    </row>
    <row r="721" spans="1:27" ht="16.5" thickTop="1" thickBot="1">
      <c r="A721" s="161">
        <v>720</v>
      </c>
      <c r="B721" s="162" t="s">
        <v>7</v>
      </c>
      <c r="C721" s="163">
        <v>11</v>
      </c>
      <c r="D721" s="162" t="s">
        <v>969</v>
      </c>
      <c r="E721" s="162" t="str">
        <f>VLOOKUP(Table12[[#This Row],[BRANCH NAME]],'Branch Address-2'!$B$2:$D$981,2,0)</f>
        <v>Kumarkhali, Kushtia 7010</v>
      </c>
      <c r="F721" s="162" t="str">
        <f>VLOOKUP(Table12[[#This Row],[BRANCH NAME]],'Branch Address-2'!$B$2:$D$981,3,0)</f>
        <v>23.8581375393797, 89.2390503616604</v>
      </c>
      <c r="G721" s="164">
        <f>VLOOKUP(FINAL_DATASET!$D721,'R_E_P allocation'!$A$3:$D$983,4,0)</f>
        <v>108390.81</v>
      </c>
      <c r="H721" s="165">
        <f>VLOOKUP(FINAL_DATASET!$D721,'R_E_P allocation'!$A$3:$E$983,5,0)</f>
        <v>6.2751175856718125E-3</v>
      </c>
      <c r="I721" s="166">
        <f>VLOOKUP(FINAL_DATASET!$D721,'R_E_P allocation'!$A$3:$F$983,6,0)</f>
        <v>72703768.474842012</v>
      </c>
      <c r="J721" s="166">
        <f>VLOOKUP(FINAL_DATASET!$D721,'R_E_P allocation'!$A$3:$G$983,7,0)</f>
        <v>61229011.619508006</v>
      </c>
      <c r="K721" s="166">
        <f>VLOOKUP(FINAL_DATASET!$D721,'R_E_P allocation'!$A$3:$T$984,8,0)</f>
        <v>60574350.372610994</v>
      </c>
      <c r="L721" s="166">
        <f>VLOOKUP(FINAL_DATASET!$D721,'R_E_P allocation'!$A$3:$T$984,9,0)</f>
        <v>50554396.288159281</v>
      </c>
      <c r="M721" s="166">
        <f>VLOOKUP($D721,'R_E_P allocation'!$A$3:$T$984,'R_E_P allocation'!J$984,0)</f>
        <v>48972298.274824791</v>
      </c>
      <c r="N721" s="166">
        <f>VLOOKUP($D721,'R_E_P allocation'!$A$3:$T$984,'R_E_P allocation'!K$984,0)</f>
        <v>57110101.27444756</v>
      </c>
      <c r="O721" s="166">
        <f>VLOOKUP($D721,'R_E_P allocation'!$A$3:$T$984,'R_E_P allocation'!L$984,0)</f>
        <v>50299805.803254873</v>
      </c>
      <c r="P721" s="166">
        <f>VLOOKUP($D721,'R_E_P allocation'!$A$3:$T$984,'R_E_P allocation'!M$984,0)</f>
        <v>54682399.150537752</v>
      </c>
      <c r="Q721" s="166">
        <f>VLOOKUP($D721,'R_E_P allocation'!$A$3:$T$984,'R_E_P allocation'!N$984,0)</f>
        <v>44535149.823633835</v>
      </c>
      <c r="R721" s="166">
        <f>VLOOKUP($D721,'R_E_P allocation'!$A$3:$T$984,'R_E_P allocation'!O$984,0)</f>
        <v>40789032.688611962</v>
      </c>
      <c r="S721" s="166">
        <f>VLOOKUP($D721,'R_E_P allocation'!$A$3:$T$984,'R_E_P allocation'!P$984,0)</f>
        <v>627383.6949429838</v>
      </c>
      <c r="T721" s="166">
        <f>VLOOKUP($D721,'R_E_P allocation'!$A$3:$T$984,'R_E_P allocation'!Q$984,0)</f>
        <v>1009269.4222995827</v>
      </c>
      <c r="U721" s="166">
        <f>VLOOKUP($D721,'R_E_P allocation'!$A$3:$T$984,'R_E_P allocation'!R$984,0)</f>
        <v>1245674.8725679533</v>
      </c>
      <c r="V721" s="166">
        <f>VLOOKUP($D721,'R_E_P allocation'!$A$3:$T$984,'R_E_P allocation'!S$984,0)</f>
        <v>-127295.24245219961</v>
      </c>
      <c r="W721" s="166">
        <f>VLOOKUP($D721,'R_E_P allocation'!$A$3:$T$984,'R_E_P allocation'!T$984,0)</f>
        <v>972899.35302752571</v>
      </c>
      <c r="X721" s="163">
        <v>110873</v>
      </c>
      <c r="Y721" s="162" t="s">
        <v>294</v>
      </c>
      <c r="Z721" s="162" t="s">
        <v>959</v>
      </c>
      <c r="AA721" s="162" t="s">
        <v>966</v>
      </c>
    </row>
    <row r="722" spans="1:27" ht="16.5" thickTop="1" thickBot="1">
      <c r="A722" s="161">
        <v>721</v>
      </c>
      <c r="B722" s="162" t="s">
        <v>7</v>
      </c>
      <c r="C722" s="163">
        <v>11</v>
      </c>
      <c r="D722" s="162" t="s">
        <v>970</v>
      </c>
      <c r="E722" s="162" t="str">
        <f>VLOOKUP(Table12[[#This Row],[BRANCH NAME]],'Branch Address-2'!$B$2:$D$981,2,0)</f>
        <v>Khan A Sobur Road, Daulatpur, Khulna 9202</v>
      </c>
      <c r="F722" s="162" t="str">
        <f>VLOOKUP(Table12[[#This Row],[BRANCH NAME]],'Branch Address-2'!$B$2:$D$981,3,0)</f>
        <v>24.004829098736206, 88.76542746974842</v>
      </c>
      <c r="G722" s="164">
        <f>VLOOKUP(FINAL_DATASET!$D722,'R_E_P allocation'!$A$3:$D$983,4,0)</f>
        <v>54764.639999999999</v>
      </c>
      <c r="H722" s="165">
        <f>VLOOKUP(FINAL_DATASET!$D722,'R_E_P allocation'!$A$3:$E$983,5,0)</f>
        <v>3.1705137689900646E-3</v>
      </c>
      <c r="I722" s="166">
        <f>VLOOKUP(FINAL_DATASET!$D722,'R_E_P allocation'!$A$3:$F$983,6,0)</f>
        <v>36733701.936244152</v>
      </c>
      <c r="J722" s="166">
        <f>VLOOKUP(FINAL_DATASET!$D722,'R_E_P allocation'!$A$3:$G$983,7,0)</f>
        <v>30936061.635651335</v>
      </c>
      <c r="K722" s="166">
        <f>VLOOKUP(FINAL_DATASET!$D722,'R_E_P allocation'!$A$3:$T$984,8,0)</f>
        <v>30605292.933874253</v>
      </c>
      <c r="L722" s="166">
        <f>VLOOKUP(FINAL_DATASET!$D722,'R_E_P allocation'!$A$3:$T$984,9,0)</f>
        <v>25542694.192786079</v>
      </c>
      <c r="M722" s="166">
        <f>VLOOKUP($D722,'R_E_P allocation'!$A$3:$T$984,'R_E_P allocation'!J$984,0)</f>
        <v>24743336.496824786</v>
      </c>
      <c r="N722" s="166">
        <f>VLOOKUP($D722,'R_E_P allocation'!$A$3:$T$984,'R_E_P allocation'!K$984,0)</f>
        <v>28854975.220303841</v>
      </c>
      <c r="O722" s="166">
        <f>VLOOKUP($D722,'R_E_P allocation'!$A$3:$T$984,'R_E_P allocation'!L$984,0)</f>
        <v>25414061.919872764</v>
      </c>
      <c r="P722" s="166">
        <f>VLOOKUP($D722,'R_E_P allocation'!$A$3:$T$984,'R_E_P allocation'!M$984,0)</f>
        <v>27628374.617880479</v>
      </c>
      <c r="Q722" s="166">
        <f>VLOOKUP($D722,'R_E_P allocation'!$A$3:$T$984,'R_E_P allocation'!N$984,0)</f>
        <v>22501459.740335651</v>
      </c>
      <c r="R722" s="166">
        <f>VLOOKUP($D722,'R_E_P allocation'!$A$3:$T$984,'R_E_P allocation'!O$984,0)</f>
        <v>20608727.724611212</v>
      </c>
      <c r="S722" s="166">
        <f>VLOOKUP($D722,'R_E_P allocation'!$A$3:$T$984,'R_E_P allocation'!P$984,0)</f>
        <v>316986.67253637395</v>
      </c>
      <c r="T722" s="166">
        <f>VLOOKUP($D722,'R_E_P allocation'!$A$3:$T$984,'R_E_P allocation'!Q$984,0)</f>
        <v>509935.08190634078</v>
      </c>
      <c r="U722" s="166">
        <f>VLOOKUP($D722,'R_E_P allocation'!$A$3:$T$984,'R_E_P allocation'!R$984,0)</f>
        <v>629379.335325844</v>
      </c>
      <c r="V722" s="166">
        <f>VLOOKUP($D722,'R_E_P allocation'!$A$3:$T$984,'R_E_P allocation'!S$984,0)</f>
        <v>-64316.136456655586</v>
      </c>
      <c r="W722" s="166">
        <f>VLOOKUP($D722,'R_E_P allocation'!$A$3:$T$984,'R_E_P allocation'!T$984,0)</f>
        <v>491559.04291872488</v>
      </c>
      <c r="X722" s="163">
        <v>110874</v>
      </c>
      <c r="Y722" s="162" t="s">
        <v>294</v>
      </c>
      <c r="Z722" s="162" t="s">
        <v>959</v>
      </c>
      <c r="AA722" s="162" t="s">
        <v>935</v>
      </c>
    </row>
    <row r="723" spans="1:27" ht="16.5" thickTop="1" thickBot="1">
      <c r="A723" s="161">
        <v>722</v>
      </c>
      <c r="B723" s="162" t="s">
        <v>7</v>
      </c>
      <c r="C723" s="163">
        <v>11</v>
      </c>
      <c r="D723" s="162" t="s">
        <v>971</v>
      </c>
      <c r="E723" s="162" t="str">
        <f>VLOOKUP(Table12[[#This Row],[BRANCH NAME]],'Branch Address-2'!$B$2:$D$981,2,0)</f>
        <v>Patikabari, Kushtia 7031</v>
      </c>
      <c r="F723" s="162" t="str">
        <f>VLOOKUP(Table12[[#This Row],[BRANCH NAME]],'Branch Address-2'!$B$2:$D$981,3,0)</f>
        <v>23.793055840631048, 89.00369314540885</v>
      </c>
      <c r="G723" s="164">
        <f>VLOOKUP(FINAL_DATASET!$D723,'R_E_P allocation'!$A$3:$D$983,4,0)</f>
        <v>5076.72</v>
      </c>
      <c r="H723" s="165">
        <f>VLOOKUP(FINAL_DATASET!$D723,'R_E_P allocation'!$A$3:$E$983,5,0)</f>
        <v>2.9390881892599386E-4</v>
      </c>
      <c r="I723" s="166">
        <f>VLOOKUP(FINAL_DATASET!$D723,'R_E_P allocation'!$A$3:$F$983,6,0)</f>
        <v>3405239.5723548885</v>
      </c>
      <c r="J723" s="166">
        <f>VLOOKUP(FINAL_DATASET!$D723,'R_E_P allocation'!$A$3:$G$983,7,0)</f>
        <v>2867794.3071833183</v>
      </c>
      <c r="K723" s="166">
        <f>VLOOKUP(FINAL_DATASET!$D723,'R_E_P allocation'!$A$3:$T$984,8,0)</f>
        <v>2837131.8197884276</v>
      </c>
      <c r="L723" s="166">
        <f>VLOOKUP(FINAL_DATASET!$D723,'R_E_P allocation'!$A$3:$T$984,9,0)</f>
        <v>2367825.4154943945</v>
      </c>
      <c r="M723" s="166">
        <f>VLOOKUP($D723,'R_E_P allocation'!$A$3:$T$984,'R_E_P allocation'!J$984,0)</f>
        <v>2293724.4042900736</v>
      </c>
      <c r="N723" s="166">
        <f>VLOOKUP($D723,'R_E_P allocation'!$A$3:$T$984,'R_E_P allocation'!K$984,0)</f>
        <v>2674876.1573237935</v>
      </c>
      <c r="O723" s="166">
        <f>VLOOKUP($D723,'R_E_P allocation'!$A$3:$T$984,'R_E_P allocation'!L$984,0)</f>
        <v>2355901.1148408256</v>
      </c>
      <c r="P723" s="166">
        <f>VLOOKUP($D723,'R_E_P allocation'!$A$3:$T$984,'R_E_P allocation'!M$984,0)</f>
        <v>2561169.4332344043</v>
      </c>
      <c r="Q723" s="166">
        <f>VLOOKUP($D723,'R_E_P allocation'!$A$3:$T$984,'R_E_P allocation'!N$984,0)</f>
        <v>2085900.878613587</v>
      </c>
      <c r="R723" s="166">
        <f>VLOOKUP($D723,'R_E_P allocation'!$A$3:$T$984,'R_E_P allocation'!O$984,0)</f>
        <v>1910443.3118539306</v>
      </c>
      <c r="S723" s="166">
        <f>VLOOKUP($D723,'R_E_P allocation'!$A$3:$T$984,'R_E_P allocation'!P$984,0)</f>
        <v>29384.883753437629</v>
      </c>
      <c r="T723" s="166">
        <f>VLOOKUP($D723,'R_E_P allocation'!$A$3:$T$984,'R_E_P allocation'!Q$984,0)</f>
        <v>47271.334733790973</v>
      </c>
      <c r="U723" s="166">
        <f>VLOOKUP($D723,'R_E_P allocation'!$A$3:$T$984,'R_E_P allocation'!R$984,0)</f>
        <v>58343.899626390659</v>
      </c>
      <c r="V723" s="166">
        <f>VLOOKUP($D723,'R_E_P allocation'!$A$3:$T$984,'R_E_P allocation'!S$984,0)</f>
        <v>-5962.1503267844464</v>
      </c>
      <c r="W723" s="166">
        <f>VLOOKUP($D723,'R_E_P allocation'!$A$3:$T$984,'R_E_P allocation'!T$984,0)</f>
        <v>45567.863211852557</v>
      </c>
      <c r="X723" s="163">
        <v>110875</v>
      </c>
      <c r="Y723" s="162" t="s">
        <v>294</v>
      </c>
      <c r="Z723" s="162" t="s">
        <v>959</v>
      </c>
      <c r="AA723" s="162" t="s">
        <v>972</v>
      </c>
    </row>
    <row r="724" spans="1:27" ht="16.5" thickTop="1" thickBot="1">
      <c r="A724" s="161">
        <v>723</v>
      </c>
      <c r="B724" s="162" t="s">
        <v>7</v>
      </c>
      <c r="C724" s="163">
        <v>11</v>
      </c>
      <c r="D724" s="162" t="s">
        <v>973</v>
      </c>
      <c r="E724" s="162" t="str">
        <f>VLOOKUP(Table12[[#This Row],[BRANCH NAME]],'Branch Address-2'!$B$2:$D$981,2,0)</f>
        <v>SC Benarjee Road, Bara Bazar, Kushtia 7000</v>
      </c>
      <c r="F724" s="162" t="str">
        <f>VLOOKUP(Table12[[#This Row],[BRANCH NAME]],'Branch Address-2'!$B$2:$D$981,3,0)</f>
        <v>23.90484274357783, 89.14050485553156</v>
      </c>
      <c r="G724" s="164">
        <f>VLOOKUP(FINAL_DATASET!$D724,'R_E_P allocation'!$A$3:$D$983,4,0)</f>
        <v>72923.759999999995</v>
      </c>
      <c r="H724" s="165">
        <f>VLOOKUP(FINAL_DATASET!$D724,'R_E_P allocation'!$A$3:$E$983,5,0)</f>
        <v>4.2218078155270792E-3</v>
      </c>
      <c r="I724" s="166">
        <f>VLOOKUP(FINAL_DATASET!$D724,'R_E_P allocation'!$A$3:$F$983,6,0)</f>
        <v>48914037.669383086</v>
      </c>
      <c r="J724" s="166">
        <f>VLOOKUP(FINAL_DATASET!$D724,'R_E_P allocation'!$A$3:$G$983,7,0)</f>
        <v>41193988.202304356</v>
      </c>
      <c r="K724" s="166">
        <f>VLOOKUP(FINAL_DATASET!$D724,'R_E_P allocation'!$A$3:$T$984,8,0)</f>
        <v>40753541.639998764</v>
      </c>
      <c r="L724" s="166">
        <f>VLOOKUP(FINAL_DATASET!$D724,'R_E_P allocation'!$A$3:$T$984,9,0)</f>
        <v>34012262.311376937</v>
      </c>
      <c r="M724" s="166">
        <f>VLOOKUP($D724,'R_E_P allocation'!$A$3:$T$984,'R_E_P allocation'!J$984,0)</f>
        <v>32947849.785805061</v>
      </c>
      <c r="N724" s="166">
        <f>VLOOKUP($D724,'R_E_P allocation'!$A$3:$T$984,'R_E_P allocation'!K$984,0)</f>
        <v>38422845.247798294</v>
      </c>
      <c r="O724" s="166">
        <f>VLOOKUP($D724,'R_E_P allocation'!$A$3:$T$984,'R_E_P allocation'!L$984,0)</f>
        <v>33840977.537146978</v>
      </c>
      <c r="P724" s="166">
        <f>VLOOKUP($D724,'R_E_P allocation'!$A$3:$T$984,'R_E_P allocation'!M$984,0)</f>
        <v>36789522.579248361</v>
      </c>
      <c r="Q724" s="166">
        <f>VLOOKUP($D724,'R_E_P allocation'!$A$3:$T$984,'R_E_P allocation'!N$984,0)</f>
        <v>29962600.863511551</v>
      </c>
      <c r="R724" s="166">
        <f>VLOOKUP($D724,'R_E_P allocation'!$A$3:$T$984,'R_E_P allocation'!O$984,0)</f>
        <v>27442267.756985057</v>
      </c>
      <c r="S724" s="166">
        <f>VLOOKUP($D724,'R_E_P allocation'!$A$3:$T$984,'R_E_P allocation'!P$984,0)</f>
        <v>422094.62220953387</v>
      </c>
      <c r="T724" s="166">
        <f>VLOOKUP($D724,'R_E_P allocation'!$A$3:$T$984,'R_E_P allocation'!Q$984,0)</f>
        <v>679021.78355446761</v>
      </c>
      <c r="U724" s="166">
        <f>VLOOKUP($D724,'R_E_P allocation'!$A$3:$T$984,'R_E_P allocation'!R$984,0)</f>
        <v>838071.93105371215</v>
      </c>
      <c r="V724" s="166">
        <f>VLOOKUP($D724,'R_E_P allocation'!$A$3:$T$984,'R_E_P allocation'!S$984,0)</f>
        <v>-85642.387114977886</v>
      </c>
      <c r="W724" s="166">
        <f>VLOOKUP($D724,'R_E_P allocation'!$A$3:$T$984,'R_E_P allocation'!T$984,0)</f>
        <v>654552.53009304532</v>
      </c>
      <c r="X724" s="163">
        <v>110876</v>
      </c>
      <c r="Y724" s="162" t="s">
        <v>294</v>
      </c>
      <c r="Z724" s="162" t="s">
        <v>959</v>
      </c>
      <c r="AA724" s="162" t="s">
        <v>963</v>
      </c>
    </row>
    <row r="725" spans="1:27" ht="16.5" thickTop="1" thickBot="1">
      <c r="A725" s="161">
        <v>724</v>
      </c>
      <c r="B725" s="162" t="s">
        <v>7</v>
      </c>
      <c r="C725" s="163">
        <v>11</v>
      </c>
      <c r="D725" s="162" t="s">
        <v>974</v>
      </c>
      <c r="E725" s="162" t="str">
        <f>VLOOKUP(Table12[[#This Row],[BRANCH NAME]],'Branch Address-2'!$B$2:$D$981,2,0)</f>
        <v>Kumarkhali, Kushtia 7010</v>
      </c>
      <c r="F725" s="162" t="str">
        <f>VLOOKUP(Table12[[#This Row],[BRANCH NAME]],'Branch Address-2'!$B$2:$D$981,3,0)</f>
        <v>23.810086669489856, 89.27978715958736</v>
      </c>
      <c r="G725" s="164">
        <f>VLOOKUP(FINAL_DATASET!$D725,'R_E_P allocation'!$A$3:$D$983,4,0)</f>
        <v>105106.24000000001</v>
      </c>
      <c r="H725" s="165">
        <f>VLOOKUP(FINAL_DATASET!$D725,'R_E_P allocation'!$A$3:$E$983,5,0)</f>
        <v>6.0849625073181217E-3</v>
      </c>
      <c r="I725" s="166">
        <f>VLOOKUP(FINAL_DATASET!$D725,'R_E_P allocation'!$A$3:$F$983,6,0)</f>
        <v>70500623.975604385</v>
      </c>
      <c r="J725" s="166">
        <f>VLOOKUP(FINAL_DATASET!$D725,'R_E_P allocation'!$A$3:$G$983,7,0)</f>
        <v>59373587.024977468</v>
      </c>
      <c r="K725" s="166">
        <f>VLOOKUP(FINAL_DATASET!$D725,'R_E_P allocation'!$A$3:$T$984,8,0)</f>
        <v>58738763.997683391</v>
      </c>
      <c r="L725" s="166">
        <f>VLOOKUP(FINAL_DATASET!$D725,'R_E_P allocation'!$A$3:$T$984,9,0)</f>
        <v>49022444.885487787</v>
      </c>
      <c r="M725" s="166">
        <f>VLOOKUP($D725,'R_E_P allocation'!$A$3:$T$984,'R_E_P allocation'!J$984,0)</f>
        <v>47488289.236193746</v>
      </c>
      <c r="N725" s="166">
        <f>VLOOKUP($D725,'R_E_P allocation'!$A$3:$T$984,'R_E_P allocation'!K$984,0)</f>
        <v>55379492.144918852</v>
      </c>
      <c r="O725" s="166">
        <f>VLOOKUP($D725,'R_E_P allocation'!$A$3:$T$984,'R_E_P allocation'!L$984,0)</f>
        <v>48775569.26376231</v>
      </c>
      <c r="P725" s="166">
        <f>VLOOKUP($D725,'R_E_P allocation'!$A$3:$T$984,'R_E_P allocation'!M$984,0)</f>
        <v>53025356.752036609</v>
      </c>
      <c r="Q725" s="166">
        <f>VLOOKUP($D725,'R_E_P allocation'!$A$3:$T$984,'R_E_P allocation'!N$984,0)</f>
        <v>43185599.82897827</v>
      </c>
      <c r="R725" s="166">
        <f>VLOOKUP($D725,'R_E_P allocation'!$A$3:$T$984,'R_E_P allocation'!O$984,0)</f>
        <v>39553001.395017661</v>
      </c>
      <c r="S725" s="166">
        <f>VLOOKUP($D725,'R_E_P allocation'!$A$3:$T$984,'R_E_P allocation'!P$984,0)</f>
        <v>608372.06782349944</v>
      </c>
      <c r="T725" s="166">
        <f>VLOOKUP($D725,'R_E_P allocation'!$A$3:$T$984,'R_E_P allocation'!Q$984,0)</f>
        <v>978685.50041171664</v>
      </c>
      <c r="U725" s="166">
        <f>VLOOKUP($D725,'R_E_P allocation'!$A$3:$T$984,'R_E_P allocation'!R$984,0)</f>
        <v>1207927.1491568035</v>
      </c>
      <c r="V725" s="166">
        <f>VLOOKUP($D725,'R_E_P allocation'!$A$3:$T$984,'R_E_P allocation'!S$984,0)</f>
        <v>-123437.81086273903</v>
      </c>
      <c r="W725" s="166">
        <f>VLOOKUP($D725,'R_E_P allocation'!$A$3:$T$984,'R_E_P allocation'!T$984,0)</f>
        <v>943417.55445093405</v>
      </c>
      <c r="X725" s="163">
        <v>110877</v>
      </c>
      <c r="Y725" s="162" t="s">
        <v>294</v>
      </c>
      <c r="Z725" s="162" t="s">
        <v>959</v>
      </c>
      <c r="AA725" s="162" t="s">
        <v>966</v>
      </c>
    </row>
    <row r="726" spans="1:27" ht="16.5" thickTop="1" thickBot="1">
      <c r="A726" s="161">
        <v>725</v>
      </c>
      <c r="B726" s="162" t="s">
        <v>7</v>
      </c>
      <c r="C726" s="163">
        <v>11</v>
      </c>
      <c r="D726" s="162" t="s">
        <v>57</v>
      </c>
      <c r="E726" s="162" t="str">
        <f>VLOOKUP(Table12[[#This Row],[BRANCH NAME]],'Branch Address-2'!$B$2:$D$981,2,0)</f>
        <v>JM Sengupta Road, Chandpur 3600</v>
      </c>
      <c r="F726" s="162" t="str">
        <f>VLOOKUP(Table12[[#This Row],[BRANCH NAME]],'Branch Address-2'!$B$2:$D$981,3,0)</f>
        <v>23.218634396514812, 90.66538375438712</v>
      </c>
      <c r="G726" s="164">
        <f>VLOOKUP(FINAL_DATASET!$D726,'R_E_P allocation'!$A$3:$D$983,4,0)</f>
        <v>65228.66</v>
      </c>
      <c r="H726" s="165">
        <f>VLOOKUP(FINAL_DATASET!$D726,'R_E_P allocation'!$A$3:$E$983,5,0)</f>
        <v>2.2970618645820839E-3</v>
      </c>
      <c r="I726" s="166">
        <f>VLOOKUP(FINAL_DATASET!$D726,'R_E_P allocation'!$A$3:$F$983,6,0)</f>
        <v>36359770.345147736</v>
      </c>
      <c r="J726" s="166">
        <f>VLOOKUP(FINAL_DATASET!$D726,'R_E_P allocation'!$A$3:$G$983,7,0)</f>
        <v>30621147.261658937</v>
      </c>
      <c r="K726" s="166">
        <f>VLOOKUP(FINAL_DATASET!$D726,'R_E_P allocation'!$A$3:$T$984,8,0)</f>
        <v>30293745.627735648</v>
      </c>
      <c r="L726" s="166">
        <f>VLOOKUP(FINAL_DATASET!$D726,'R_E_P allocation'!$A$3:$T$984,9,0)</f>
        <v>25282681.730743051</v>
      </c>
      <c r="M726" s="166">
        <f>VLOOKUP($D726,'R_E_P allocation'!$A$3:$T$984,'R_E_P allocation'!J$984,0)</f>
        <v>24491461.115428429</v>
      </c>
      <c r="N726" s="166">
        <f>VLOOKUP($D726,'R_E_P allocation'!$A$3:$T$984,'R_E_P allocation'!K$984,0)</f>
        <v>28561245.314891562</v>
      </c>
      <c r="O726" s="166">
        <f>VLOOKUP($D726,'R_E_P allocation'!$A$3:$T$984,'R_E_P allocation'!L$984,0)</f>
        <v>25155358.873106215</v>
      </c>
      <c r="P726" s="166">
        <f>VLOOKUP($D726,'R_E_P allocation'!$A$3:$T$984,'R_E_P allocation'!M$984,0)</f>
        <v>27347130.922426023</v>
      </c>
      <c r="Q726" s="166">
        <f>VLOOKUP($D726,'R_E_P allocation'!$A$3:$T$984,'R_E_P allocation'!N$984,0)</f>
        <v>22272405.596615009</v>
      </c>
      <c r="R726" s="166">
        <f>VLOOKUP($D726,'R_E_P allocation'!$A$3:$T$984,'R_E_P allocation'!O$984,0)</f>
        <v>20398940.691387288</v>
      </c>
      <c r="S726" s="166">
        <f>VLOOKUP($D726,'R_E_P allocation'!$A$3:$T$984,'R_E_P allocation'!P$984,0)</f>
        <v>313759.89917648747</v>
      </c>
      <c r="T726" s="166">
        <f>VLOOKUP($D726,'R_E_P allocation'!$A$3:$T$984,'R_E_P allocation'!Q$984,0)</f>
        <v>504744.18563174072</v>
      </c>
      <c r="U726" s="166">
        <f>VLOOKUP($D726,'R_E_P allocation'!$A$3:$T$984,'R_E_P allocation'!R$984,0)</f>
        <v>622972.55343737372</v>
      </c>
      <c r="V726" s="166">
        <f>VLOOKUP($D726,'R_E_P allocation'!$A$3:$T$984,'R_E_P allocation'!S$984,0)</f>
        <v>-63661.428818417749</v>
      </c>
      <c r="W726" s="166">
        <f>VLOOKUP($D726,'R_E_P allocation'!$A$3:$T$984,'R_E_P allocation'!T$984,0)</f>
        <v>486555.20596933563</v>
      </c>
      <c r="X726" s="163">
        <v>110878</v>
      </c>
      <c r="Y726" s="162" t="s">
        <v>294</v>
      </c>
      <c r="Z726" s="162" t="s">
        <v>959</v>
      </c>
      <c r="AA726" s="162" t="s">
        <v>963</v>
      </c>
    </row>
    <row r="727" spans="1:27" ht="16.5" thickTop="1" thickBot="1">
      <c r="A727" s="161">
        <v>726</v>
      </c>
      <c r="B727" s="162" t="s">
        <v>7</v>
      </c>
      <c r="C727" s="163">
        <v>11</v>
      </c>
      <c r="D727" s="162" t="s">
        <v>975</v>
      </c>
      <c r="E727" s="162" t="str">
        <f>VLOOKUP(Table12[[#This Row],[BRANCH NAME]],'Branch Address-2'!$B$2:$D$981,2,0)</f>
        <v>NS Road, Thanapara, Kushtia 7000</v>
      </c>
      <c r="F727" s="162" t="str">
        <f>VLOOKUP(Table12[[#This Row],[BRANCH NAME]],'Branch Address-2'!$B$2:$D$981,3,0)</f>
        <v>23.90861068956095, 89.1308310910577</v>
      </c>
      <c r="G727" s="164">
        <f>VLOOKUP(FINAL_DATASET!$D727,'R_E_P allocation'!$A$3:$D$983,4,0)</f>
        <v>123409.44</v>
      </c>
      <c r="H727" s="165">
        <f>VLOOKUP(FINAL_DATASET!$D727,'R_E_P allocation'!$A$3:$E$983,5,0)</f>
        <v>7.1445978416612111E-3</v>
      </c>
      <c r="I727" s="166">
        <f>VLOOKUP(FINAL_DATASET!$D727,'R_E_P allocation'!$A$3:$F$983,6,0)</f>
        <v>82777602.209725231</v>
      </c>
      <c r="J727" s="166">
        <f>VLOOKUP(FINAL_DATASET!$D727,'R_E_P allocation'!$A$3:$G$983,7,0)</f>
        <v>69712903.111591995</v>
      </c>
      <c r="K727" s="166">
        <f>VLOOKUP(FINAL_DATASET!$D727,'R_E_P allocation'!$A$3:$T$984,8,0)</f>
        <v>68967532.006151751</v>
      </c>
      <c r="L727" s="166">
        <f>VLOOKUP(FINAL_DATASET!$D727,'R_E_P allocation'!$A$3:$T$984,9,0)</f>
        <v>57559213.142330199</v>
      </c>
      <c r="M727" s="166">
        <f>VLOOKUP($D727,'R_E_P allocation'!$A$3:$T$984,'R_E_P allocation'!J$984,0)</f>
        <v>55757899.63751626</v>
      </c>
      <c r="N727" s="166">
        <f>VLOOKUP($D727,'R_E_P allocation'!$A$3:$T$984,'R_E_P allocation'!K$984,0)</f>
        <v>65023276.573197119</v>
      </c>
      <c r="O727" s="166">
        <f>VLOOKUP($D727,'R_E_P allocation'!$A$3:$T$984,'R_E_P allocation'!L$984,0)</f>
        <v>57269346.601325653</v>
      </c>
      <c r="P727" s="166">
        <f>VLOOKUP($D727,'R_E_P allocation'!$A$3:$T$984,'R_E_P allocation'!M$984,0)</f>
        <v>62259192.057189532</v>
      </c>
      <c r="Q727" s="166">
        <f>VLOOKUP($D727,'R_E_P allocation'!$A$3:$T$984,'R_E_P allocation'!N$984,0)</f>
        <v>50705939.922865704</v>
      </c>
      <c r="R727" s="166">
        <f>VLOOKUP($D727,'R_E_P allocation'!$A$3:$T$984,'R_E_P allocation'!O$984,0)</f>
        <v>46440760.819513172</v>
      </c>
      <c r="S727" s="166">
        <f>VLOOKUP($D727,'R_E_P allocation'!$A$3:$T$984,'R_E_P allocation'!P$984,0)</f>
        <v>714313.97604690341</v>
      </c>
      <c r="T727" s="166">
        <f>VLOOKUP($D727,'R_E_P allocation'!$A$3:$T$984,'R_E_P allocation'!Q$984,0)</f>
        <v>1149113.7875537144</v>
      </c>
      <c r="U727" s="166">
        <f>VLOOKUP($D727,'R_E_P allocation'!$A$3:$T$984,'R_E_P allocation'!R$984,0)</f>
        <v>1418275.5756293591</v>
      </c>
      <c r="V727" s="166">
        <f>VLOOKUP($D727,'R_E_P allocation'!$A$3:$T$984,'R_E_P allocation'!S$984,0)</f>
        <v>-144933.27050227026</v>
      </c>
      <c r="W727" s="166">
        <f>VLOOKUP($D727,'R_E_P allocation'!$A$3:$T$984,'R_E_P allocation'!T$984,0)</f>
        <v>1107704.2816959228</v>
      </c>
      <c r="X727" s="163">
        <v>110879</v>
      </c>
      <c r="Y727" s="162" t="s">
        <v>294</v>
      </c>
      <c r="Z727" s="162" t="s">
        <v>959</v>
      </c>
      <c r="AA727" s="162" t="s">
        <v>963</v>
      </c>
    </row>
    <row r="728" spans="1:27" ht="16.5" thickTop="1" thickBot="1">
      <c r="A728" s="161">
        <v>727</v>
      </c>
      <c r="B728" s="162" t="s">
        <v>7</v>
      </c>
      <c r="C728" s="163">
        <v>11</v>
      </c>
      <c r="D728" s="162" t="s">
        <v>976</v>
      </c>
      <c r="E728" s="162" t="str">
        <f>VLOOKUP(Table12[[#This Row],[BRANCH NAME]],'Branch Address-2'!$B$2:$D$981,2,0)</f>
        <v>Ujangram, Kushtia 7002</v>
      </c>
      <c r="F728" s="162" t="str">
        <f>VLOOKUP(Table12[[#This Row],[BRANCH NAME]],'Branch Address-2'!$B$2:$D$981,3,0)</f>
        <v>23.91006092745534, 89.12512334583806</v>
      </c>
      <c r="G728" s="164">
        <f>VLOOKUP(FINAL_DATASET!$D728,'R_E_P allocation'!$A$3:$D$983,4,0)</f>
        <v>4922.88</v>
      </c>
      <c r="H728" s="165">
        <f>VLOOKUP(FINAL_DATASET!$D728,'R_E_P allocation'!$A$3:$E$983,5,0)</f>
        <v>2.8500249107975164E-4</v>
      </c>
      <c r="I728" s="166">
        <f>VLOOKUP(FINAL_DATASET!$D728,'R_E_P allocation'!$A$3:$F$983,6,0)</f>
        <v>3302050.4944047406</v>
      </c>
      <c r="J728" s="166">
        <f>VLOOKUP(FINAL_DATASET!$D728,'R_E_P allocation'!$A$3:$G$983,7,0)</f>
        <v>2780891.4493898847</v>
      </c>
      <c r="K728" s="166">
        <f>VLOOKUP(FINAL_DATASET!$D728,'R_E_P allocation'!$A$3:$T$984,8,0)</f>
        <v>2751158.1282796874</v>
      </c>
      <c r="L728" s="166">
        <f>VLOOKUP(FINAL_DATASET!$D728,'R_E_P allocation'!$A$3:$T$984,9,0)</f>
        <v>2296073.1301763826</v>
      </c>
      <c r="M728" s="166">
        <f>VLOOKUP($D728,'R_E_P allocation'!$A$3:$T$984,'R_E_P allocation'!J$984,0)</f>
        <v>2224217.6041600714</v>
      </c>
      <c r="N728" s="166">
        <f>VLOOKUP($D728,'R_E_P allocation'!$A$3:$T$984,'R_E_P allocation'!K$984,0)</f>
        <v>2593819.3040715577</v>
      </c>
      <c r="O728" s="166">
        <f>VLOOKUP($D728,'R_E_P allocation'!$A$3:$T$984,'R_E_P allocation'!L$984,0)</f>
        <v>2284510.171966861</v>
      </c>
      <c r="P728" s="166">
        <f>VLOOKUP($D728,'R_E_P allocation'!$A$3:$T$984,'R_E_P allocation'!M$984,0)</f>
        <v>2483558.2382879076</v>
      </c>
      <c r="Q728" s="166">
        <f>VLOOKUP($D728,'R_E_P allocation'!$A$3:$T$984,'R_E_P allocation'!N$984,0)</f>
        <v>2022691.7610798422</v>
      </c>
      <c r="R728" s="166">
        <f>VLOOKUP($D728,'R_E_P allocation'!$A$3:$T$984,'R_E_P allocation'!O$984,0)</f>
        <v>1852551.0902825994</v>
      </c>
      <c r="S728" s="166">
        <f>VLOOKUP($D728,'R_E_P allocation'!$A$3:$T$984,'R_E_P allocation'!P$984,0)</f>
        <v>28494.432730606186</v>
      </c>
      <c r="T728" s="166">
        <f>VLOOKUP($D728,'R_E_P allocation'!$A$3:$T$984,'R_E_P allocation'!Q$984,0)</f>
        <v>45838.870044888215</v>
      </c>
      <c r="U728" s="166">
        <f>VLOOKUP($D728,'R_E_P allocation'!$A$3:$T$984,'R_E_P allocation'!R$984,0)</f>
        <v>56575.902668015187</v>
      </c>
      <c r="V728" s="166">
        <f>VLOOKUP($D728,'R_E_P allocation'!$A$3:$T$984,'R_E_P allocation'!S$984,0)</f>
        <v>-5781.4791047606759</v>
      </c>
      <c r="W728" s="166">
        <f>VLOOKUP($D728,'R_E_P allocation'!$A$3:$T$984,'R_E_P allocation'!T$984,0)</f>
        <v>44187.018872099456</v>
      </c>
      <c r="X728" s="163">
        <v>110880</v>
      </c>
      <c r="Y728" s="162" t="s">
        <v>294</v>
      </c>
      <c r="Z728" s="162" t="s">
        <v>959</v>
      </c>
      <c r="AA728" s="162" t="s">
        <v>972</v>
      </c>
    </row>
    <row r="729" spans="1:27" ht="16.5" thickTop="1" thickBot="1">
      <c r="A729" s="161">
        <v>728</v>
      </c>
      <c r="B729" s="162" t="s">
        <v>7</v>
      </c>
      <c r="C729" s="163">
        <v>11</v>
      </c>
      <c r="D729" s="162" t="s">
        <v>977</v>
      </c>
      <c r="E729" s="162" t="str">
        <f>VLOOKUP(Table12[[#This Row],[BRANCH NAME]],'Branch Address-2'!$B$2:$D$981,2,0)</f>
        <v>Islamic University, Santidanga, Kushtia 7003</v>
      </c>
      <c r="F729" s="162" t="str">
        <f>VLOOKUP(Table12[[#This Row],[BRANCH NAME]],'Branch Address-2'!$B$2:$D$981,3,0)</f>
        <v>23.733876794200363, 89.14905592290758</v>
      </c>
      <c r="G729" s="164">
        <f>VLOOKUP(FINAL_DATASET!$D729,'R_E_P allocation'!$A$3:$D$983,4,0)</f>
        <v>5384.4</v>
      </c>
      <c r="H729" s="165">
        <f>VLOOKUP(FINAL_DATASET!$D729,'R_E_P allocation'!$A$3:$E$983,5,0)</f>
        <v>3.117214746184783E-4</v>
      </c>
      <c r="I729" s="166">
        <f>VLOOKUP(FINAL_DATASET!$D729,'R_E_P allocation'!$A$3:$F$983,6,0)</f>
        <v>3611617.7282551844</v>
      </c>
      <c r="J729" s="166">
        <f>VLOOKUP(FINAL_DATASET!$D729,'R_E_P allocation'!$A$3:$G$983,7,0)</f>
        <v>3041600.022770186</v>
      </c>
      <c r="K729" s="166">
        <f>VLOOKUP(FINAL_DATASET!$D729,'R_E_P allocation'!$A$3:$T$984,8,0)</f>
        <v>3009079.2028059075</v>
      </c>
      <c r="L729" s="166">
        <f>VLOOKUP(FINAL_DATASET!$D729,'R_E_P allocation'!$A$3:$T$984,9,0)</f>
        <v>2511329.9861304183</v>
      </c>
      <c r="M729" s="166">
        <f>VLOOKUP($D729,'R_E_P allocation'!$A$3:$T$984,'R_E_P allocation'!J$984,0)</f>
        <v>2432738.0045500775</v>
      </c>
      <c r="N729" s="166">
        <f>VLOOKUP($D729,'R_E_P allocation'!$A$3:$T$984,'R_E_P allocation'!K$984,0)</f>
        <v>2836989.8638282656</v>
      </c>
      <c r="O729" s="166">
        <f>VLOOKUP($D729,'R_E_P allocation'!$A$3:$T$984,'R_E_P allocation'!L$984,0)</f>
        <v>2498683.0005887542</v>
      </c>
      <c r="P729" s="166">
        <f>VLOOKUP($D729,'R_E_P allocation'!$A$3:$T$984,'R_E_P allocation'!M$984,0)</f>
        <v>2716391.8231273983</v>
      </c>
      <c r="Q729" s="166">
        <f>VLOOKUP($D729,'R_E_P allocation'!$A$3:$T$984,'R_E_P allocation'!N$984,0)</f>
        <v>2212319.113681077</v>
      </c>
      <c r="R729" s="166">
        <f>VLOOKUP($D729,'R_E_P allocation'!$A$3:$T$984,'R_E_P allocation'!O$984,0)</f>
        <v>2026227.7549965926</v>
      </c>
      <c r="S729" s="166">
        <f>VLOOKUP($D729,'R_E_P allocation'!$A$3:$T$984,'R_E_P allocation'!P$984,0)</f>
        <v>31165.785799100511</v>
      </c>
      <c r="T729" s="166">
        <f>VLOOKUP($D729,'R_E_P allocation'!$A$3:$T$984,'R_E_P allocation'!Q$984,0)</f>
        <v>50136.26411159648</v>
      </c>
      <c r="U729" s="166">
        <f>VLOOKUP($D729,'R_E_P allocation'!$A$3:$T$984,'R_E_P allocation'!R$984,0)</f>
        <v>61879.893543141596</v>
      </c>
      <c r="V729" s="166">
        <f>VLOOKUP($D729,'R_E_P allocation'!$A$3:$T$984,'R_E_P allocation'!S$984,0)</f>
        <v>-6323.4927708319874</v>
      </c>
      <c r="W729" s="166">
        <f>VLOOKUP($D729,'R_E_P allocation'!$A$3:$T$984,'R_E_P allocation'!T$984,0)</f>
        <v>48329.551891358766</v>
      </c>
      <c r="X729" s="163">
        <v>110881</v>
      </c>
      <c r="Y729" s="162" t="s">
        <v>294</v>
      </c>
      <c r="Z729" s="162" t="s">
        <v>959</v>
      </c>
      <c r="AA729" s="162" t="s">
        <v>972</v>
      </c>
    </row>
    <row r="730" spans="1:27" ht="16.5" thickTop="1" thickBot="1">
      <c r="A730" s="161">
        <v>729</v>
      </c>
      <c r="B730" s="162" t="s">
        <v>7</v>
      </c>
      <c r="C730" s="163">
        <v>11</v>
      </c>
      <c r="D730" s="162" t="s">
        <v>978</v>
      </c>
      <c r="E730" s="162" t="str">
        <f>VLOOKUP(Table12[[#This Row],[BRANCH NAME]],'Branch Address-2'!$B$2:$D$981,2,0)</f>
        <v>Ichakhada, Magura 7600</v>
      </c>
      <c r="F730" s="162" t="str">
        <f>VLOOKUP(Table12[[#This Row],[BRANCH NAME]],'Branch Address-2'!$B$2:$D$981,3,0)</f>
        <v>23.501981605043962, 89.4164261554117</v>
      </c>
      <c r="G730" s="164">
        <f>VLOOKUP(FINAL_DATASET!$D730,'R_E_P allocation'!$A$3:$D$983,4,0)</f>
        <v>85275.4</v>
      </c>
      <c r="H730" s="165">
        <f>VLOOKUP(FINAL_DATASET!$D730,'R_E_P allocation'!$A$3:$E$983,5,0)</f>
        <v>4.9368868279995141E-3</v>
      </c>
      <c r="I730" s="166">
        <f>VLOOKUP(FINAL_DATASET!$D730,'R_E_P allocation'!$A$3:$F$983,6,0)</f>
        <v>57198972.294787183</v>
      </c>
      <c r="J730" s="166">
        <f>VLOOKUP(FINAL_DATASET!$D730,'R_E_P allocation'!$A$3:$G$983,7,0)</f>
        <v>48171320.589431822</v>
      </c>
      <c r="K730" s="166">
        <f>VLOOKUP(FINAL_DATASET!$D730,'R_E_P allocation'!$A$3:$T$984,8,0)</f>
        <v>47656272.314641349</v>
      </c>
      <c r="L730" s="166">
        <f>VLOOKUP(FINAL_DATASET!$D730,'R_E_P allocation'!$A$3:$T$984,9,0)</f>
        <v>39773172.331042618</v>
      </c>
      <c r="M730" s="166">
        <f>VLOOKUP($D730,'R_E_P allocation'!$A$3:$T$984,'R_E_P allocation'!J$984,0)</f>
        <v>38528472.333632283</v>
      </c>
      <c r="N730" s="166">
        <f>VLOOKUP($D730,'R_E_P allocation'!$A$3:$T$984,'R_E_P allocation'!K$984,0)</f>
        <v>44930808.527208395</v>
      </c>
      <c r="O730" s="166">
        <f>VLOOKUP($D730,'R_E_P allocation'!$A$3:$T$984,'R_E_P allocation'!L$984,0)</f>
        <v>39572875.7797352</v>
      </c>
      <c r="P730" s="166">
        <f>VLOOKUP($D730,'R_E_P allocation'!$A$3:$T$984,'R_E_P allocation'!M$984,0)</f>
        <v>43020837.84152703</v>
      </c>
      <c r="Q730" s="166">
        <f>VLOOKUP($D730,'R_E_P allocation'!$A$3:$T$984,'R_E_P allocation'!N$984,0)</f>
        <v>35037589.582274593</v>
      </c>
      <c r="R730" s="166">
        <f>VLOOKUP($D730,'R_E_P allocation'!$A$3:$T$984,'R_E_P allocation'!O$984,0)</f>
        <v>32090368.898751289</v>
      </c>
      <c r="S730" s="166">
        <f>VLOOKUP($D730,'R_E_P allocation'!$A$3:$T$984,'R_E_P allocation'!P$984,0)</f>
        <v>493587.93000754318</v>
      </c>
      <c r="T730" s="166">
        <f>VLOOKUP($D730,'R_E_P allocation'!$A$3:$T$984,'R_E_P allocation'!Q$984,0)</f>
        <v>794032.75696865655</v>
      </c>
      <c r="U730" s="166">
        <f>VLOOKUP($D730,'R_E_P allocation'!$A$3:$T$984,'R_E_P allocation'!R$984,0)</f>
        <v>980022.41175410757</v>
      </c>
      <c r="V730" s="166">
        <f>VLOOKUP($D730,'R_E_P allocation'!$A$3:$T$984,'R_E_P allocation'!S$984,0)</f>
        <v>-100148.27565370442</v>
      </c>
      <c r="W730" s="166">
        <f>VLOOKUP($D730,'R_E_P allocation'!$A$3:$T$984,'R_E_P allocation'!T$984,0)</f>
        <v>765418.96392474102</v>
      </c>
      <c r="X730" s="163">
        <v>110890</v>
      </c>
      <c r="Y730" s="162" t="s">
        <v>294</v>
      </c>
      <c r="Z730" s="162" t="s">
        <v>304</v>
      </c>
      <c r="AA730" s="162" t="s">
        <v>388</v>
      </c>
    </row>
    <row r="731" spans="1:27" ht="16.5" thickTop="1" thickBot="1">
      <c r="A731" s="161">
        <v>730</v>
      </c>
      <c r="B731" s="162" t="s">
        <v>7</v>
      </c>
      <c r="C731" s="163">
        <v>11</v>
      </c>
      <c r="D731" s="162" t="s">
        <v>304</v>
      </c>
      <c r="E731" s="162" t="str">
        <f>VLOOKUP(Table12[[#This Row],[BRANCH NAME]],'Branch Address-2'!$B$2:$D$981,2,0)</f>
        <v>Magura Sadar, Magura 7600</v>
      </c>
      <c r="F731" s="162" t="str">
        <f>VLOOKUP(Table12[[#This Row],[BRANCH NAME]],'Branch Address-2'!$B$2:$D$981,3,0)</f>
        <v>23.489214068850394, 89.41642559737211</v>
      </c>
      <c r="G731" s="164">
        <f>VLOOKUP(FINAL_DATASET!$D731,'R_E_P allocation'!$A$3:$D$983,4,0)</f>
        <v>55429.01</v>
      </c>
      <c r="H731" s="165">
        <f>VLOOKUP(FINAL_DATASET!$D731,'R_E_P allocation'!$A$3:$E$983,5,0)</f>
        <v>3.2089764381996845E-3</v>
      </c>
      <c r="I731" s="166">
        <f>VLOOKUP(FINAL_DATASET!$D731,'R_E_P allocation'!$A$3:$F$983,6,0)</f>
        <v>37179331.991611674</v>
      </c>
      <c r="J731" s="166">
        <f>VLOOKUP(FINAL_DATASET!$D731,'R_E_P allocation'!$A$3:$G$983,7,0)</f>
        <v>31311358.383130688</v>
      </c>
      <c r="K731" s="166">
        <f>VLOOKUP(FINAL_DATASET!$D731,'R_E_P allocation'!$A$3:$T$984,8,0)</f>
        <v>30976577.004516881</v>
      </c>
      <c r="L731" s="166">
        <f>VLOOKUP(FINAL_DATASET!$D731,'R_E_P allocation'!$A$3:$T$984,9,0)</f>
        <v>25852562.015177701</v>
      </c>
      <c r="M731" s="166">
        <f>VLOOKUP($D731,'R_E_P allocation'!$A$3:$T$984,'R_E_P allocation'!J$984,0)</f>
        <v>25043507.016860988</v>
      </c>
      <c r="N731" s="166">
        <f>VLOOKUP($D731,'R_E_P allocation'!$A$3:$T$984,'R_E_P allocation'!K$984,0)</f>
        <v>29205025.54268546</v>
      </c>
      <c r="O731" s="166">
        <f>VLOOKUP($D731,'R_E_P allocation'!$A$3:$T$984,'R_E_P allocation'!L$984,0)</f>
        <v>25722369.256827883</v>
      </c>
      <c r="P731" s="166">
        <f>VLOOKUP($D731,'R_E_P allocation'!$A$3:$T$984,'R_E_P allocation'!M$984,0)</f>
        <v>27963544.596992571</v>
      </c>
      <c r="Q731" s="166">
        <f>VLOOKUP($D731,'R_E_P allocation'!$A$3:$T$984,'R_E_P allocation'!N$984,0)</f>
        <v>22774433.228478488</v>
      </c>
      <c r="R731" s="166">
        <f>VLOOKUP($D731,'R_E_P allocation'!$A$3:$T$984,'R_E_P allocation'!O$984,0)</f>
        <v>20858739.784188341</v>
      </c>
      <c r="S731" s="166">
        <f>VLOOKUP($D731,'R_E_P allocation'!$A$3:$T$984,'R_E_P allocation'!P$984,0)</f>
        <v>320832.15450490313</v>
      </c>
      <c r="T731" s="166">
        <f>VLOOKUP($D731,'R_E_P allocation'!$A$3:$T$984,'R_E_P allocation'!Q$984,0)</f>
        <v>516121.29202962678</v>
      </c>
      <c r="U731" s="166">
        <f>VLOOKUP($D731,'R_E_P allocation'!$A$3:$T$984,'R_E_P allocation'!R$984,0)</f>
        <v>637014.56764016999</v>
      </c>
      <c r="V731" s="166">
        <f>VLOOKUP($D731,'R_E_P allocation'!$A$3:$T$984,'R_E_P allocation'!S$984,0)</f>
        <v>-65096.379174907881</v>
      </c>
      <c r="W731" s="166">
        <f>VLOOKUP($D731,'R_E_P allocation'!$A$3:$T$984,'R_E_P allocation'!T$984,0)</f>
        <v>497522.32655108167</v>
      </c>
      <c r="X731" s="163">
        <v>110891</v>
      </c>
      <c r="Y731" s="162" t="s">
        <v>294</v>
      </c>
      <c r="Z731" s="162" t="s">
        <v>304</v>
      </c>
      <c r="AA731" s="162" t="s">
        <v>388</v>
      </c>
    </row>
    <row r="732" spans="1:27" ht="16.5" thickTop="1" thickBot="1">
      <c r="A732" s="161">
        <v>731</v>
      </c>
      <c r="B732" s="162" t="s">
        <v>7</v>
      </c>
      <c r="C732" s="163">
        <v>11</v>
      </c>
      <c r="D732" s="162" t="s">
        <v>979</v>
      </c>
      <c r="E732" s="162" t="str">
        <f>VLOOKUP(Table12[[#This Row],[BRANCH NAME]],'Branch Address-2'!$B$2:$D$981,2,0)</f>
        <v>Hazipur, Magura Sadar, Magura 7600</v>
      </c>
      <c r="F732" s="162" t="str">
        <f>VLOOKUP(Table12[[#This Row],[BRANCH NAME]],'Branch Address-2'!$B$2:$D$981,3,0)</f>
        <v>23.504709533826873, 89.4224785179268</v>
      </c>
      <c r="G732" s="164">
        <f>VLOOKUP(FINAL_DATASET!$D732,'R_E_P allocation'!$A$3:$D$983,4,0)</f>
        <v>63956.55</v>
      </c>
      <c r="H732" s="165">
        <f>VLOOKUP(FINAL_DATASET!$D732,'R_E_P allocation'!$A$3:$E$983,5,0)</f>
        <v>3.702665120999636E-3</v>
      </c>
      <c r="I732" s="166">
        <f>VLOOKUP(FINAL_DATASET!$D732,'R_E_P allocation'!$A$3:$F$983,6,0)</f>
        <v>42899229.221090391</v>
      </c>
      <c r="J732" s="166">
        <f>VLOOKUP(FINAL_DATASET!$D732,'R_E_P allocation'!$A$3:$G$983,7,0)</f>
        <v>36128490.442073874</v>
      </c>
      <c r="K732" s="166">
        <f>VLOOKUP(FINAL_DATASET!$D732,'R_E_P allocation'!$A$3:$T$984,8,0)</f>
        <v>35742204.235981017</v>
      </c>
      <c r="L732" s="166">
        <f>VLOOKUP(FINAL_DATASET!$D732,'R_E_P allocation'!$A$3:$T$984,9,0)</f>
        <v>29829879.248281963</v>
      </c>
      <c r="M732" s="166">
        <f>VLOOKUP($D732,'R_E_P allocation'!$A$3:$T$984,'R_E_P allocation'!J$984,0)</f>
        <v>28896354.250224218</v>
      </c>
      <c r="N732" s="166">
        <f>VLOOKUP($D732,'R_E_P allocation'!$A$3:$T$984,'R_E_P allocation'!K$984,0)</f>
        <v>33698106.395406298</v>
      </c>
      <c r="O732" s="166">
        <f>VLOOKUP($D732,'R_E_P allocation'!$A$3:$T$984,'R_E_P allocation'!L$984,0)</f>
        <v>29679656.834801406</v>
      </c>
      <c r="P732" s="166">
        <f>VLOOKUP($D732,'R_E_P allocation'!$A$3:$T$984,'R_E_P allocation'!M$984,0)</f>
        <v>32265628.381145276</v>
      </c>
      <c r="Q732" s="166">
        <f>VLOOKUP($D732,'R_E_P allocation'!$A$3:$T$984,'R_E_P allocation'!N$984,0)</f>
        <v>26278192.186705947</v>
      </c>
      <c r="R732" s="166">
        <f>VLOOKUP($D732,'R_E_P allocation'!$A$3:$T$984,'R_E_P allocation'!O$984,0)</f>
        <v>24067776.67406347</v>
      </c>
      <c r="S732" s="166">
        <f>VLOOKUP($D732,'R_E_P allocation'!$A$3:$T$984,'R_E_P allocation'!P$984,0)</f>
        <v>370190.94750565744</v>
      </c>
      <c r="T732" s="166">
        <f>VLOOKUP($D732,'R_E_P allocation'!$A$3:$T$984,'R_E_P allocation'!Q$984,0)</f>
        <v>595524.56772649242</v>
      </c>
      <c r="U732" s="166">
        <f>VLOOKUP($D732,'R_E_P allocation'!$A$3:$T$984,'R_E_P allocation'!R$984,0)</f>
        <v>735016.80881558079</v>
      </c>
      <c r="V732" s="166">
        <f>VLOOKUP($D732,'R_E_P allocation'!$A$3:$T$984,'R_E_P allocation'!S$984,0)</f>
        <v>-75111.206740278329</v>
      </c>
      <c r="W732" s="166">
        <f>VLOOKUP($D732,'R_E_P allocation'!$A$3:$T$984,'R_E_P allocation'!T$984,0)</f>
        <v>574064.2229435558</v>
      </c>
      <c r="X732" s="163">
        <v>110892</v>
      </c>
      <c r="Y732" s="162" t="s">
        <v>294</v>
      </c>
      <c r="Z732" s="162" t="s">
        <v>304</v>
      </c>
      <c r="AA732" s="162" t="s">
        <v>388</v>
      </c>
    </row>
    <row r="733" spans="1:27" ht="16.5" thickTop="1" thickBot="1">
      <c r="A733" s="161">
        <v>732</v>
      </c>
      <c r="B733" s="162" t="s">
        <v>7</v>
      </c>
      <c r="C733" s="163">
        <v>11</v>
      </c>
      <c r="D733" s="162" t="s">
        <v>980</v>
      </c>
      <c r="E733" s="162" t="str">
        <f>VLOOKUP(Table12[[#This Row],[BRANCH NAME]],'Branch Address-2'!$B$2:$D$981,2,0)</f>
        <v>Bhainar Road, Jhenaidah 7600</v>
      </c>
      <c r="F733" s="162" t="str">
        <f>VLOOKUP(Table12[[#This Row],[BRANCH NAME]],'Branch Address-2'!$B$2:$D$981,3,0)</f>
        <v>23.546481080229395, 89.17280674433098</v>
      </c>
      <c r="G733" s="164">
        <f>VLOOKUP(FINAL_DATASET!$D733,'R_E_P allocation'!$A$3:$D$983,4,0)</f>
        <v>93802.94</v>
      </c>
      <c r="H733" s="165">
        <f>VLOOKUP(FINAL_DATASET!$D733,'R_E_P allocation'!$A$3:$E$983,5,0)</f>
        <v>5.4305755107994661E-3</v>
      </c>
      <c r="I733" s="166">
        <f>VLOOKUP(FINAL_DATASET!$D733,'R_E_P allocation'!$A$3:$F$983,6,0)</f>
        <v>62918869.524265908</v>
      </c>
      <c r="J733" s="166">
        <f>VLOOKUP(FINAL_DATASET!$D733,'R_E_P allocation'!$A$3:$G$983,7,0)</f>
        <v>52988452.648375012</v>
      </c>
      <c r="K733" s="166">
        <f>VLOOKUP(FINAL_DATASET!$D733,'R_E_P allocation'!$A$3:$T$984,8,0)</f>
        <v>52421899.546105489</v>
      </c>
      <c r="L733" s="166">
        <f>VLOOKUP(FINAL_DATASET!$D733,'R_E_P allocation'!$A$3:$T$984,9,0)</f>
        <v>43750489.564146884</v>
      </c>
      <c r="M733" s="166">
        <f>VLOOKUP($D733,'R_E_P allocation'!$A$3:$T$984,'R_E_P allocation'!J$984,0)</f>
        <v>42381319.566995516</v>
      </c>
      <c r="N733" s="166">
        <f>VLOOKUP($D733,'R_E_P allocation'!$A$3:$T$984,'R_E_P allocation'!K$984,0)</f>
        <v>49423889.379929237</v>
      </c>
      <c r="O733" s="166">
        <f>VLOOKUP($D733,'R_E_P allocation'!$A$3:$T$984,'R_E_P allocation'!L$984,0)</f>
        <v>43530163.35770873</v>
      </c>
      <c r="P733" s="166">
        <f>VLOOKUP($D733,'R_E_P allocation'!$A$3:$T$984,'R_E_P allocation'!M$984,0)</f>
        <v>47322921.625679739</v>
      </c>
      <c r="Q733" s="166">
        <f>VLOOKUP($D733,'R_E_P allocation'!$A$3:$T$984,'R_E_P allocation'!N$984,0)</f>
        <v>38541348.540502056</v>
      </c>
      <c r="R733" s="166">
        <f>VLOOKUP($D733,'R_E_P allocation'!$A$3:$T$984,'R_E_P allocation'!O$984,0)</f>
        <v>35299405.788626418</v>
      </c>
      <c r="S733" s="166">
        <f>VLOOKUP($D733,'R_E_P allocation'!$A$3:$T$984,'R_E_P allocation'!P$984,0)</f>
        <v>542946.72300829762</v>
      </c>
      <c r="T733" s="166">
        <f>VLOOKUP($D733,'R_E_P allocation'!$A$3:$T$984,'R_E_P allocation'!Q$984,0)</f>
        <v>873436.0326655223</v>
      </c>
      <c r="U733" s="166">
        <f>VLOOKUP($D733,'R_E_P allocation'!$A$3:$T$984,'R_E_P allocation'!R$984,0)</f>
        <v>1078024.6529295184</v>
      </c>
      <c r="V733" s="166">
        <f>VLOOKUP($D733,'R_E_P allocation'!$A$3:$T$984,'R_E_P allocation'!S$984,0)</f>
        <v>-110163.10321907487</v>
      </c>
      <c r="W733" s="166">
        <f>VLOOKUP($D733,'R_E_P allocation'!$A$3:$T$984,'R_E_P allocation'!T$984,0)</f>
        <v>841960.86031721509</v>
      </c>
      <c r="X733" s="163">
        <v>110893</v>
      </c>
      <c r="Y733" s="162" t="s">
        <v>294</v>
      </c>
      <c r="Z733" s="162" t="s">
        <v>304</v>
      </c>
      <c r="AA733" s="162" t="s">
        <v>388</v>
      </c>
    </row>
    <row r="734" spans="1:27" ht="16.5" thickTop="1" thickBot="1">
      <c r="A734" s="161">
        <v>733</v>
      </c>
      <c r="B734" s="162" t="s">
        <v>7</v>
      </c>
      <c r="C734" s="163">
        <v>11</v>
      </c>
      <c r="D734" s="162" t="s">
        <v>981</v>
      </c>
      <c r="E734" s="162" t="str">
        <f>VLOOKUP(Table12[[#This Row],[BRANCH NAME]],'Branch Address-2'!$B$2:$D$981,2,0)</f>
        <v>Beroil Palita, Magura Sadar, Magura 7600</v>
      </c>
      <c r="F734" s="162" t="str">
        <f>VLOOKUP(Table12[[#This Row],[BRANCH NAME]],'Branch Address-2'!$B$2:$D$981,3,0)</f>
        <v>23.463544016442512, 89.31446172199415</v>
      </c>
      <c r="G734" s="164">
        <f>VLOOKUP(FINAL_DATASET!$D734,'R_E_P allocation'!$A$3:$D$983,4,0)</f>
        <v>76747.86</v>
      </c>
      <c r="H734" s="165">
        <f>VLOOKUP(FINAL_DATASET!$D734,'R_E_P allocation'!$A$3:$E$983,5,0)</f>
        <v>4.4431981451995631E-3</v>
      </c>
      <c r="I734" s="166">
        <f>VLOOKUP(FINAL_DATASET!$D734,'R_E_P allocation'!$A$3:$F$983,6,0)</f>
        <v>51479075.065308474</v>
      </c>
      <c r="J734" s="166">
        <f>VLOOKUP(FINAL_DATASET!$D734,'R_E_P allocation'!$A$3:$G$983,7,0)</f>
        <v>43354188.53048864</v>
      </c>
      <c r="K734" s="166">
        <f>VLOOKUP(FINAL_DATASET!$D734,'R_E_P allocation'!$A$3:$T$984,8,0)</f>
        <v>42890645.083177216</v>
      </c>
      <c r="L734" s="166">
        <f>VLOOKUP(FINAL_DATASET!$D734,'R_E_P allocation'!$A$3:$T$984,9,0)</f>
        <v>35795855.097938359</v>
      </c>
      <c r="M734" s="166">
        <f>VLOOKUP($D734,'R_E_P allocation'!$A$3:$T$984,'R_E_P allocation'!J$984,0)</f>
        <v>34675625.100269057</v>
      </c>
      <c r="N734" s="166">
        <f>VLOOKUP($D734,'R_E_P allocation'!$A$3:$T$984,'R_E_P allocation'!K$984,0)</f>
        <v>40437727.674487561</v>
      </c>
      <c r="O734" s="166">
        <f>VLOOKUP($D734,'R_E_P allocation'!$A$3:$T$984,'R_E_P allocation'!L$984,0)</f>
        <v>35615588.201761685</v>
      </c>
      <c r="P734" s="166">
        <f>VLOOKUP($D734,'R_E_P allocation'!$A$3:$T$984,'R_E_P allocation'!M$984,0)</f>
        <v>38718754.057374328</v>
      </c>
      <c r="Q734" s="166">
        <f>VLOOKUP($D734,'R_E_P allocation'!$A$3:$T$984,'R_E_P allocation'!N$984,0)</f>
        <v>31533830.624047134</v>
      </c>
      <c r="R734" s="166">
        <f>VLOOKUP($D734,'R_E_P allocation'!$A$3:$T$984,'R_E_P allocation'!O$984,0)</f>
        <v>28881332.008876164</v>
      </c>
      <c r="S734" s="166">
        <f>VLOOKUP($D734,'R_E_P allocation'!$A$3:$T$984,'R_E_P allocation'!P$984,0)</f>
        <v>444229.13700678892</v>
      </c>
      <c r="T734" s="166">
        <f>VLOOKUP($D734,'R_E_P allocation'!$A$3:$T$984,'R_E_P allocation'!Q$984,0)</f>
        <v>714629.48127179092</v>
      </c>
      <c r="U734" s="166">
        <f>VLOOKUP($D734,'R_E_P allocation'!$A$3:$T$984,'R_E_P allocation'!R$984,0)</f>
        <v>882020.17057869688</v>
      </c>
      <c r="V734" s="166">
        <f>VLOOKUP($D734,'R_E_P allocation'!$A$3:$T$984,'R_E_P allocation'!S$984,0)</f>
        <v>-90133.448088333986</v>
      </c>
      <c r="W734" s="166">
        <f>VLOOKUP($D734,'R_E_P allocation'!$A$3:$T$984,'R_E_P allocation'!T$984,0)</f>
        <v>688877.06753226696</v>
      </c>
      <c r="X734" s="163">
        <v>110894</v>
      </c>
      <c r="Y734" s="162" t="s">
        <v>294</v>
      </c>
      <c r="Z734" s="162" t="s">
        <v>304</v>
      </c>
      <c r="AA734" s="162" t="s">
        <v>388</v>
      </c>
    </row>
    <row r="735" spans="1:27" ht="16.5" thickTop="1" thickBot="1">
      <c r="A735" s="161">
        <v>734</v>
      </c>
      <c r="B735" s="162" t="s">
        <v>7</v>
      </c>
      <c r="C735" s="163">
        <v>11</v>
      </c>
      <c r="D735" s="162" t="s">
        <v>982</v>
      </c>
      <c r="E735" s="162" t="str">
        <f>VLOOKUP(Table12[[#This Row],[BRANCH NAME]],'Branch Address-2'!$B$2:$D$981,2,0)</f>
        <v>Meherpur Sadar, Meherpur 7100</v>
      </c>
      <c r="F735" s="162" t="str">
        <f>VLOOKUP(Table12[[#This Row],[BRANCH NAME]],'Branch Address-2'!$B$2:$D$981,3,0)</f>
        <v>23.77414483640107, 88.6313665467262</v>
      </c>
      <c r="G735" s="164">
        <f>VLOOKUP(FINAL_DATASET!$D735,'R_E_P allocation'!$A$3:$D$983,4,0)</f>
        <v>246874.6</v>
      </c>
      <c r="H735" s="165">
        <f>VLOOKUP(FINAL_DATASET!$D735,'R_E_P allocation'!$A$3:$E$983,5,0)</f>
        <v>1.4292421506174689E-2</v>
      </c>
      <c r="I735" s="166">
        <f>VLOOKUP(FINAL_DATASET!$D735,'R_E_P allocation'!$A$3:$F$983,6,0)</f>
        <v>165592578.93468305</v>
      </c>
      <c r="J735" s="166">
        <f>VLOOKUP(FINAL_DATASET!$D735,'R_E_P allocation'!$A$3:$G$983,7,0)</f>
        <v>139457281.95924905</v>
      </c>
      <c r="K735" s="166">
        <f>VLOOKUP(FINAL_DATASET!$D735,'R_E_P allocation'!$A$3:$T$984,8,0)</f>
        <v>137966203.20946205</v>
      </c>
      <c r="L735" s="166">
        <f>VLOOKUP(FINAL_DATASET!$D735,'R_E_P allocation'!$A$3:$T$984,9,0)</f>
        <v>115144414.56688815</v>
      </c>
      <c r="M735" s="166">
        <f>VLOOKUP($D735,'R_E_P allocation'!$A$3:$T$984,'R_E_P allocation'!J$984,0)</f>
        <v>111540974.25490281</v>
      </c>
      <c r="N735" s="166">
        <f>VLOOKUP($D735,'R_E_P allocation'!$A$3:$T$984,'R_E_P allocation'!K$984,0)</f>
        <v>130075911.49183895</v>
      </c>
      <c r="O735" s="166">
        <f>VLOOKUP($D735,'R_E_P allocation'!$A$3:$T$984,'R_E_P allocation'!L$984,0)</f>
        <v>114564550.60863763</v>
      </c>
      <c r="P735" s="166">
        <f>VLOOKUP($D735,'R_E_P allocation'!$A$3:$T$984,'R_E_P allocation'!M$984,0)</f>
        <v>124546494.46137866</v>
      </c>
      <c r="Q735" s="166">
        <f>VLOOKUP($D735,'R_E_P allocation'!$A$3:$T$984,'R_E_P allocation'!N$984,0)</f>
        <v>101434773.83967954</v>
      </c>
      <c r="R735" s="166">
        <f>VLOOKUP($D735,'R_E_P allocation'!$A$3:$T$984,'R_E_P allocation'!O$984,0)</f>
        <v>92902489.882564798</v>
      </c>
      <c r="S735" s="166">
        <f>VLOOKUP($D735,'R_E_P allocation'!$A$3:$T$984,'R_E_P allocation'!P$984,0)</f>
        <v>1428950.4685459142</v>
      </c>
      <c r="T735" s="166">
        <f>VLOOKUP($D735,'R_E_P allocation'!$A$3:$T$984,'R_E_P allocation'!Q$984,0)</f>
        <v>2298746.4059216883</v>
      </c>
      <c r="U735" s="166">
        <f>VLOOKUP($D735,'R_E_P allocation'!$A$3:$T$984,'R_E_P allocation'!R$984,0)</f>
        <v>2837191.5100114527</v>
      </c>
      <c r="V735" s="166">
        <f>VLOOKUP($D735,'R_E_P allocation'!$A$3:$T$984,'R_E_P allocation'!S$984,0)</f>
        <v>-289931.97912525793</v>
      </c>
      <c r="W735" s="166">
        <f>VLOOKUP($D735,'R_E_P allocation'!$A$3:$T$984,'R_E_P allocation'!T$984,0)</f>
        <v>2215908.6976001859</v>
      </c>
      <c r="X735" s="163">
        <v>110896</v>
      </c>
      <c r="Y735" s="162" t="s">
        <v>294</v>
      </c>
      <c r="Z735" s="162" t="s">
        <v>302</v>
      </c>
      <c r="AA735" s="162" t="s">
        <v>302</v>
      </c>
    </row>
    <row r="736" spans="1:27" ht="16.5" thickTop="1" thickBot="1">
      <c r="A736" s="161">
        <v>735</v>
      </c>
      <c r="B736" s="162" t="s">
        <v>7</v>
      </c>
      <c r="C736" s="163">
        <v>11</v>
      </c>
      <c r="D736" s="162" t="s">
        <v>983</v>
      </c>
      <c r="E736" s="162" t="str">
        <f>VLOOKUP(Table12[[#This Row],[BRANCH NAME]],'Branch Address-2'!$B$2:$D$981,2,0)</f>
        <v>Hatboalia Road, Gangni, Meherpur</v>
      </c>
      <c r="F736" s="162" t="str">
        <f>VLOOKUP(Table12[[#This Row],[BRANCH NAME]],'Branch Address-2'!$B$2:$D$981,3,0)</f>
        <v>23.823461245963095, 88.75409498258414</v>
      </c>
      <c r="G736" s="164">
        <f>VLOOKUP(FINAL_DATASET!$D736,'R_E_P allocation'!$A$3:$D$983,4,0)</f>
        <v>164783.85</v>
      </c>
      <c r="H736" s="165">
        <f>VLOOKUP(FINAL_DATASET!$D736,'R_E_P allocation'!$A$3:$E$983,5,0)</f>
        <v>9.5399050433307604E-3</v>
      </c>
      <c r="I736" s="166">
        <f>VLOOKUP(FINAL_DATASET!$D736,'R_E_P allocation'!$A$3:$F$983,6,0)</f>
        <v>110529729.21590951</v>
      </c>
      <c r="J736" s="166">
        <f>VLOOKUP(FINAL_DATASET!$D736,'R_E_P allocation'!$A$3:$G$983,7,0)</f>
        <v>93084942.038511068</v>
      </c>
      <c r="K736" s="166">
        <f>VLOOKUP(FINAL_DATASET!$D736,'R_E_P allocation'!$A$3:$T$984,8,0)</f>
        <v>92089676.842970133</v>
      </c>
      <c r="L736" s="166">
        <f>VLOOKUP(FINAL_DATASET!$D736,'R_E_P allocation'!$A$3:$T$984,9,0)</f>
        <v>76856590.100107163</v>
      </c>
      <c r="M736" s="166">
        <f>VLOOKUP($D736,'R_E_P allocation'!$A$3:$T$984,'R_E_P allocation'!J$984,0)</f>
        <v>74451365.877549842</v>
      </c>
      <c r="N736" s="166">
        <f>VLOOKUP($D736,'R_E_P allocation'!$A$3:$T$984,'R_E_P allocation'!K$984,0)</f>
        <v>86823065.183232576</v>
      </c>
      <c r="O736" s="166">
        <f>VLOOKUP($D736,'R_E_P allocation'!$A$3:$T$984,'R_E_P allocation'!L$984,0)</f>
        <v>76469542.524063453</v>
      </c>
      <c r="P736" s="166">
        <f>VLOOKUP($D736,'R_E_P allocation'!$A$3:$T$984,'R_E_P allocation'!M$984,0)</f>
        <v>83132290.083101526</v>
      </c>
      <c r="Q736" s="166">
        <f>VLOOKUP($D736,'R_E_P allocation'!$A$3:$T$984,'R_E_P allocation'!N$984,0)</f>
        <v>67705679.552216709</v>
      </c>
      <c r="R736" s="166">
        <f>VLOOKUP($D736,'R_E_P allocation'!$A$3:$T$984,'R_E_P allocation'!O$984,0)</f>
        <v>62010550.933287896</v>
      </c>
      <c r="S736" s="166">
        <f>VLOOKUP($D736,'R_E_P allocation'!$A$3:$T$984,'R_E_P allocation'!P$984,0)</f>
        <v>953795.81239341607</v>
      </c>
      <c r="T736" s="166">
        <f>VLOOKUP($D736,'R_E_P allocation'!$A$3:$T$984,'R_E_P allocation'!Q$984,0)</f>
        <v>1534367.1764589739</v>
      </c>
      <c r="U736" s="166">
        <f>VLOOKUP($D736,'R_E_P allocation'!$A$3:$T$984,'R_E_P allocation'!R$984,0)</f>
        <v>1893768.4970709858</v>
      </c>
      <c r="V736" s="166">
        <f>VLOOKUP($D736,'R_E_P allocation'!$A$3:$T$984,'R_E_P allocation'!S$984,0)</f>
        <v>-193523.78802185255</v>
      </c>
      <c r="W736" s="166">
        <f>VLOOKUP($D736,'R_E_P allocation'!$A$3:$T$984,'R_E_P allocation'!T$984,0)</f>
        <v>1479074.6655955873</v>
      </c>
      <c r="X736" s="163">
        <v>110897</v>
      </c>
      <c r="Y736" s="162" t="s">
        <v>294</v>
      </c>
      <c r="Z736" s="162" t="s">
        <v>302</v>
      </c>
      <c r="AA736" s="162" t="s">
        <v>301</v>
      </c>
    </row>
    <row r="737" spans="1:27" ht="16.5" thickTop="1" thickBot="1">
      <c r="A737" s="161">
        <v>736</v>
      </c>
      <c r="B737" s="162" t="s">
        <v>7</v>
      </c>
      <c r="C737" s="163">
        <v>11</v>
      </c>
      <c r="D737" s="162" t="s">
        <v>302</v>
      </c>
      <c r="E737" s="162" t="str">
        <f>VLOOKUP(Table12[[#This Row],[BRANCH NAME]],'Branch Address-2'!$B$2:$D$981,2,0)</f>
        <v>Meherpur Sadar, Meherpur 7100</v>
      </c>
      <c r="F737" s="162" t="str">
        <f>VLOOKUP(Table12[[#This Row],[BRANCH NAME]],'Branch Address-2'!$B$2:$D$981,3,0)</f>
        <v>23.774154654805532, 88.63137727556243</v>
      </c>
      <c r="G737" s="164">
        <f>VLOOKUP(FINAL_DATASET!$D737,'R_E_P allocation'!$A$3:$D$983,4,0)</f>
        <v>705356</v>
      </c>
      <c r="H737" s="165">
        <f>VLOOKUP(FINAL_DATASET!$D737,'R_E_P allocation'!$A$3:$E$983,5,0)</f>
        <v>4.0835490017641966E-2</v>
      </c>
      <c r="I737" s="166">
        <f>VLOOKUP(FINAL_DATASET!$D737,'R_E_P allocation'!$A$3:$F$983,6,0)</f>
        <v>473121654.09909439</v>
      </c>
      <c r="J737" s="166">
        <f>VLOOKUP(FINAL_DATASET!$D737,'R_E_P allocation'!$A$3:$G$983,7,0)</f>
        <v>398449377.0264259</v>
      </c>
      <c r="K737" s="166">
        <f>VLOOKUP(FINAL_DATASET!$D737,'R_E_P allocation'!$A$3:$T$984,8,0)</f>
        <v>394189152.0270344</v>
      </c>
      <c r="L737" s="166">
        <f>VLOOKUP(FINAL_DATASET!$D737,'R_E_P allocation'!$A$3:$T$984,9,0)</f>
        <v>328984041.61968046</v>
      </c>
      <c r="M737" s="166">
        <f>VLOOKUP($D737,'R_E_P allocation'!$A$3:$T$984,'R_E_P allocation'!J$984,0)</f>
        <v>318688497.87115085</v>
      </c>
      <c r="N737" s="166">
        <f>VLOOKUP($D737,'R_E_P allocation'!$A$3:$T$984,'R_E_P allocation'!K$984,0)</f>
        <v>371645461.40525413</v>
      </c>
      <c r="O737" s="166">
        <f>VLOOKUP($D737,'R_E_P allocation'!$A$3:$T$984,'R_E_P allocation'!L$984,0)</f>
        <v>327327287.45325035</v>
      </c>
      <c r="P737" s="166">
        <f>VLOOKUP($D737,'R_E_P allocation'!$A$3:$T$984,'R_E_P allocation'!M$984,0)</f>
        <v>355847127.03251046</v>
      </c>
      <c r="Q737" s="166">
        <f>VLOOKUP($D737,'R_E_P allocation'!$A$3:$T$984,'R_E_P allocation'!N$984,0)</f>
        <v>289813639.54194152</v>
      </c>
      <c r="R737" s="166">
        <f>VLOOKUP($D737,'R_E_P allocation'!$A$3:$T$984,'R_E_P allocation'!O$984,0)</f>
        <v>265435685.37875655</v>
      </c>
      <c r="S737" s="166">
        <f>VLOOKUP($D737,'R_E_P allocation'!$A$3:$T$984,'R_E_P allocation'!P$984,0)</f>
        <v>4082715.6244168975</v>
      </c>
      <c r="T737" s="166">
        <f>VLOOKUP($D737,'R_E_P allocation'!$A$3:$T$984,'R_E_P allocation'!Q$984,0)</f>
        <v>6567846.8740619663</v>
      </c>
      <c r="U737" s="166">
        <f>VLOOKUP($D737,'R_E_P allocation'!$A$3:$T$984,'R_E_P allocation'!R$984,0)</f>
        <v>8106261.4571755789</v>
      </c>
      <c r="V737" s="166">
        <f>VLOOKUP($D737,'R_E_P allocation'!$A$3:$T$984,'R_E_P allocation'!S$984,0)</f>
        <v>-828377.08321502269</v>
      </c>
      <c r="W737" s="166">
        <f>VLOOKUP($D737,'R_E_P allocation'!$A$3:$T$984,'R_E_P allocation'!T$984,0)</f>
        <v>6331167.7074291017</v>
      </c>
      <c r="X737" s="163">
        <v>110898</v>
      </c>
      <c r="Y737" s="162" t="s">
        <v>294</v>
      </c>
      <c r="Z737" s="162" t="s">
        <v>302</v>
      </c>
      <c r="AA737" s="162" t="s">
        <v>302</v>
      </c>
    </row>
    <row r="738" spans="1:27" ht="16.5" thickTop="1" thickBot="1">
      <c r="A738" s="161">
        <v>737</v>
      </c>
      <c r="B738" s="162" t="s">
        <v>7</v>
      </c>
      <c r="C738" s="163">
        <v>11</v>
      </c>
      <c r="D738" s="162" t="s">
        <v>984</v>
      </c>
      <c r="E738" s="162" t="str">
        <f>VLOOKUP(Table12[[#This Row],[BRANCH NAME]],'Branch Address-2'!$B$2:$D$981,2,0)</f>
        <v>Meherpur Sadar, Meherpur 7100</v>
      </c>
      <c r="F738" s="162" t="str">
        <f>VLOOKUP(Table12[[#This Row],[BRANCH NAME]],'Branch Address-2'!$B$2:$D$981,3,0)</f>
        <v>23.7550794667776, 88.63091407545879</v>
      </c>
      <c r="G738" s="164">
        <f>VLOOKUP(FINAL_DATASET!$D738,'R_E_P allocation'!$A$3:$D$983,4,0)</f>
        <v>225713.92000000001</v>
      </c>
      <c r="H738" s="165">
        <f>VLOOKUP(FINAL_DATASET!$D738,'R_E_P allocation'!$A$3:$E$983,5,0)</f>
        <v>1.3067356805645429E-2</v>
      </c>
      <c r="I738" s="166">
        <f>VLOOKUP(FINAL_DATASET!$D738,'R_E_P allocation'!$A$3:$F$983,6,0)</f>
        <v>151398929.31171021</v>
      </c>
      <c r="J738" s="166">
        <f>VLOOKUP(FINAL_DATASET!$D738,'R_E_P allocation'!$A$3:$G$983,7,0)</f>
        <v>127503800.64845628</v>
      </c>
      <c r="K738" s="166">
        <f>VLOOKUP(FINAL_DATASET!$D738,'R_E_P allocation'!$A$3:$T$984,8,0)</f>
        <v>126140528.648651</v>
      </c>
      <c r="L738" s="166">
        <f>VLOOKUP(FINAL_DATASET!$D738,'R_E_P allocation'!$A$3:$T$984,9,0)</f>
        <v>105274893.31829774</v>
      </c>
      <c r="M738" s="166">
        <f>VLOOKUP($D738,'R_E_P allocation'!$A$3:$T$984,'R_E_P allocation'!J$984,0)</f>
        <v>101980319.31876828</v>
      </c>
      <c r="N738" s="166">
        <f>VLOOKUP($D738,'R_E_P allocation'!$A$3:$T$984,'R_E_P allocation'!K$984,0)</f>
        <v>118926547.64968131</v>
      </c>
      <c r="O738" s="166">
        <f>VLOOKUP($D738,'R_E_P allocation'!$A$3:$T$984,'R_E_P allocation'!L$984,0)</f>
        <v>104744731.98504013</v>
      </c>
      <c r="P738" s="166">
        <f>VLOOKUP($D738,'R_E_P allocation'!$A$3:$T$984,'R_E_P allocation'!M$984,0)</f>
        <v>113871080.65040335</v>
      </c>
      <c r="Q738" s="166">
        <f>VLOOKUP($D738,'R_E_P allocation'!$A$3:$T$984,'R_E_P allocation'!N$984,0)</f>
        <v>92740364.653421283</v>
      </c>
      <c r="R738" s="166">
        <f>VLOOKUP($D738,'R_E_P allocation'!$A$3:$T$984,'R_E_P allocation'!O$984,0)</f>
        <v>84939419.321202099</v>
      </c>
      <c r="S738" s="166">
        <f>VLOOKUP($D738,'R_E_P allocation'!$A$3:$T$984,'R_E_P allocation'!P$984,0)</f>
        <v>1306468.9998134072</v>
      </c>
      <c r="T738" s="166">
        <f>VLOOKUP($D738,'R_E_P allocation'!$A$3:$T$984,'R_E_P allocation'!Q$984,0)</f>
        <v>2101710.9996998291</v>
      </c>
      <c r="U738" s="166">
        <f>VLOOKUP($D738,'R_E_P allocation'!$A$3:$T$984,'R_E_P allocation'!R$984,0)</f>
        <v>2594003.6662961855</v>
      </c>
      <c r="V738" s="166">
        <f>VLOOKUP($D738,'R_E_P allocation'!$A$3:$T$984,'R_E_P allocation'!S$984,0)</f>
        <v>-265080.66662880726</v>
      </c>
      <c r="W738" s="166">
        <f>VLOOKUP($D738,'R_E_P allocation'!$A$3:$T$984,'R_E_P allocation'!T$984,0)</f>
        <v>2025973.6663773127</v>
      </c>
      <c r="X738" s="163">
        <v>110899</v>
      </c>
      <c r="Y738" s="162" t="s">
        <v>294</v>
      </c>
      <c r="Z738" s="162" t="s">
        <v>302</v>
      </c>
      <c r="AA738" s="162" t="s">
        <v>302</v>
      </c>
    </row>
    <row r="739" spans="1:27" ht="16.5" thickTop="1" thickBot="1">
      <c r="A739" s="161">
        <v>738</v>
      </c>
      <c r="B739" s="162" t="s">
        <v>7</v>
      </c>
      <c r="C739" s="163">
        <v>11</v>
      </c>
      <c r="D739" s="162" t="s">
        <v>326</v>
      </c>
      <c r="E739" s="162" t="str">
        <f>VLOOKUP(Table12[[#This Row],[BRANCH NAME]],'Branch Address-2'!$B$2:$D$981,2,0)</f>
        <v>Kalia Road, Lohagara, Narail 7511</v>
      </c>
      <c r="F739" s="162" t="str">
        <f>VLOOKUP(Table12[[#This Row],[BRANCH NAME]],'Branch Address-2'!$B$2:$D$981,3,0)</f>
        <v>23.120269360308342, 89.54735043904026</v>
      </c>
      <c r="G739" s="164">
        <f>VLOOKUP(FINAL_DATASET!$D739,'R_E_P allocation'!$A$3:$D$983,4,0)</f>
        <v>228594</v>
      </c>
      <c r="H739" s="165">
        <f>VLOOKUP(FINAL_DATASET!$D739,'R_E_P allocation'!$A$3:$E$983,5,0)</f>
        <v>1.3234094563727887E-2</v>
      </c>
      <c r="I739" s="166">
        <f>VLOOKUP(FINAL_DATASET!$D739,'R_E_P allocation'!$A$3:$F$983,6,0)</f>
        <v>153330759.78247637</v>
      </c>
      <c r="J739" s="166">
        <f>VLOOKUP(FINAL_DATASET!$D739,'R_E_P allocation'!$A$3:$G$983,7,0)</f>
        <v>129130732.41310599</v>
      </c>
      <c r="K739" s="166">
        <f>VLOOKUP(FINAL_DATASET!$D739,'R_E_P allocation'!$A$3:$T$984,8,0)</f>
        <v>127750065.24147792</v>
      </c>
      <c r="L739" s="166">
        <f>VLOOKUP(FINAL_DATASET!$D739,'R_E_P allocation'!$A$3:$T$984,9,0)</f>
        <v>106618187.14239226</v>
      </c>
      <c r="M739" s="166">
        <f>VLOOKUP($D739,'R_E_P allocation'!$A$3:$T$984,'R_E_P allocation'!J$984,0)</f>
        <v>103281574.81095767</v>
      </c>
      <c r="N739" s="166">
        <f>VLOOKUP($D739,'R_E_P allocation'!$A$3:$T$984,'R_E_P allocation'!K$984,0)</f>
        <v>120444034.79161255</v>
      </c>
      <c r="O739" s="166">
        <f>VLOOKUP($D739,'R_E_P allocation'!$A$3:$T$984,'R_E_P allocation'!L$984,0)</f>
        <v>106081261.02009243</v>
      </c>
      <c r="P739" s="166">
        <f>VLOOKUP($D739,'R_E_P allocation'!$A$3:$T$984,'R_E_P allocation'!M$984,0)</f>
        <v>115324060.696825</v>
      </c>
      <c r="Q739" s="166">
        <f>VLOOKUP($D739,'R_E_P allocation'!$A$3:$T$984,'R_E_P allocation'!N$984,0)</f>
        <v>93923719.536589444</v>
      </c>
      <c r="R739" s="166">
        <f>VLOOKUP($D739,'R_E_P allocation'!$A$3:$T$984,'R_E_P allocation'!O$984,0)</f>
        <v>86023235.165606409</v>
      </c>
      <c r="S739" s="166">
        <f>VLOOKUP($D739,'R_E_P allocation'!$A$3:$T$984,'R_E_P allocation'!P$984,0)</f>
        <v>1323139.3728102634</v>
      </c>
      <c r="T739" s="166">
        <f>VLOOKUP($D739,'R_E_P allocation'!$A$3:$T$984,'R_E_P allocation'!Q$984,0)</f>
        <v>2128528.5562599893</v>
      </c>
      <c r="U739" s="166">
        <f>VLOOKUP($D739,'R_E_P allocation'!$A$3:$T$984,'R_E_P allocation'!R$984,0)</f>
        <v>2627102.8126812479</v>
      </c>
      <c r="V739" s="166">
        <f>VLOOKUP($D739,'R_E_P allocation'!$A$3:$T$984,'R_E_P allocation'!S$984,0)</f>
        <v>-268463.06114990852</v>
      </c>
      <c r="W739" s="166">
        <f>VLOOKUP($D739,'R_E_P allocation'!$A$3:$T$984,'R_E_P allocation'!T$984,0)</f>
        <v>2051824.8245028725</v>
      </c>
      <c r="X739" s="163">
        <v>110905</v>
      </c>
      <c r="Y739" s="162" t="s">
        <v>294</v>
      </c>
      <c r="Z739" s="162" t="s">
        <v>325</v>
      </c>
      <c r="AA739" s="162" t="s">
        <v>326</v>
      </c>
    </row>
    <row r="740" spans="1:27" ht="16.5" thickTop="1" thickBot="1">
      <c r="A740" s="161">
        <v>739</v>
      </c>
      <c r="B740" s="162" t="s">
        <v>7</v>
      </c>
      <c r="C740" s="163">
        <v>11</v>
      </c>
      <c r="D740" s="162" t="s">
        <v>985</v>
      </c>
      <c r="E740" s="162" t="str">
        <f>VLOOKUP(Table12[[#This Row],[BRANCH NAME]],'Branch Address-2'!$B$2:$D$981,2,0)</f>
        <v>Kalia, Narail 7520</v>
      </c>
      <c r="F740" s="162" t="str">
        <f>VLOOKUP(Table12[[#This Row],[BRANCH NAME]],'Branch Address-2'!$B$2:$D$981,3,0)</f>
        <v>23.171724727726314, 89.49930329141229</v>
      </c>
      <c r="G740" s="164">
        <f>VLOOKUP(FINAL_DATASET!$D740,'R_E_P allocation'!$A$3:$D$983,4,0)</f>
        <v>68946.899999999994</v>
      </c>
      <c r="H740" s="165">
        <f>VLOOKUP(FINAL_DATASET!$D740,'R_E_P allocation'!$A$3:$E$983,5,0)</f>
        <v>3.9915736829308299E-3</v>
      </c>
      <c r="I740" s="166">
        <f>VLOOKUP(FINAL_DATASET!$D740,'R_E_P allocation'!$A$3:$F$983,6,0)</f>
        <v>46246535.611811407</v>
      </c>
      <c r="J740" s="166">
        <f>VLOOKUP(FINAL_DATASET!$D740,'R_E_P allocation'!$A$3:$G$983,7,0)</f>
        <v>38947495.098791644</v>
      </c>
      <c r="K740" s="166">
        <f>VLOOKUP(FINAL_DATASET!$D740,'R_E_P allocation'!$A$3:$T$984,8,0)</f>
        <v>38531068.064768337</v>
      </c>
      <c r="L740" s="166">
        <f>VLOOKUP(FINAL_DATASET!$D740,'R_E_P allocation'!$A$3:$T$984,9,0)</f>
        <v>32157420.960689273</v>
      </c>
      <c r="M740" s="166">
        <f>VLOOKUP($D740,'R_E_P allocation'!$A$3:$T$984,'R_E_P allocation'!J$984,0)</f>
        <v>31151055.62846626</v>
      </c>
      <c r="N740" s="166">
        <f>VLOOKUP($D740,'R_E_P allocation'!$A$3:$T$984,'R_E_P allocation'!K$984,0)</f>
        <v>36327475.009728298</v>
      </c>
      <c r="O740" s="166">
        <f>VLOOKUP($D740,'R_E_P allocation'!$A$3:$T$984,'R_E_P allocation'!L$984,0)</f>
        <v>31995477.114124648</v>
      </c>
      <c r="P740" s="166">
        <f>VLOOKUP($D740,'R_E_P allocation'!$A$3:$T$984,'R_E_P allocation'!M$984,0)</f>
        <v>34783224.758558504</v>
      </c>
      <c r="Q740" s="166">
        <f>VLOOKUP($D740,'R_E_P allocation'!$A$3:$T$984,'R_E_P allocation'!N$984,0)</f>
        <v>28328605.731197134</v>
      </c>
      <c r="R740" s="166">
        <f>VLOOKUP($D740,'R_E_P allocation'!$A$3:$T$984,'R_E_P allocation'!O$984,0)</f>
        <v>25945717.703174833</v>
      </c>
      <c r="S740" s="166">
        <f>VLOOKUP($D740,'R_E_P allocation'!$A$3:$T$984,'R_E_P allocation'!P$984,0)</f>
        <v>399075.90760567621</v>
      </c>
      <c r="T740" s="166">
        <f>VLOOKUP($D740,'R_E_P allocation'!$A$3:$T$984,'R_E_P allocation'!Q$984,0)</f>
        <v>641991.67745260964</v>
      </c>
      <c r="U740" s="166">
        <f>VLOOKUP($D740,'R_E_P allocation'!$A$3:$T$984,'R_E_P allocation'!R$984,0)</f>
        <v>792368.10640547308</v>
      </c>
      <c r="V740" s="166">
        <f>VLOOKUP($D740,'R_E_P allocation'!$A$3:$T$984,'R_E_P allocation'!S$984,0)</f>
        <v>-80971.923282311109</v>
      </c>
      <c r="W740" s="166">
        <f>VLOOKUP($D740,'R_E_P allocation'!$A$3:$T$984,'R_E_P allocation'!T$984,0)</f>
        <v>618856.84222909214</v>
      </c>
      <c r="X740" s="163">
        <v>110906</v>
      </c>
      <c r="Y740" s="162" t="s">
        <v>294</v>
      </c>
      <c r="Z740" s="162" t="s">
        <v>325</v>
      </c>
      <c r="AA740" s="162" t="s">
        <v>986</v>
      </c>
    </row>
    <row r="741" spans="1:27" ht="16.5" thickTop="1" thickBot="1">
      <c r="A741" s="161">
        <v>740</v>
      </c>
      <c r="B741" s="162" t="s">
        <v>7</v>
      </c>
      <c r="C741" s="163">
        <v>11</v>
      </c>
      <c r="D741" s="162" t="s">
        <v>986</v>
      </c>
      <c r="E741" s="162" t="str">
        <f>VLOOKUP(Table12[[#This Row],[BRANCH NAME]],'Branch Address-2'!$B$2:$D$981,2,0)</f>
        <v>Kalia, Narail 7520</v>
      </c>
      <c r="F741" s="162" t="str">
        <f>VLOOKUP(Table12[[#This Row],[BRANCH NAME]],'Branch Address-2'!$B$2:$D$981,3,0)</f>
        <v>23.184306369602947, 89.40763597593639</v>
      </c>
      <c r="G741" s="164">
        <f>VLOOKUP(FINAL_DATASET!$D741,'R_E_P allocation'!$A$3:$D$983,4,0)</f>
        <v>220202</v>
      </c>
      <c r="H741" s="165">
        <f>VLOOKUP(FINAL_DATASET!$D741,'R_E_P allocation'!$A$3:$E$983,5,0)</f>
        <v>1.2748252758698864E-2</v>
      </c>
      <c r="I741" s="166">
        <f>VLOOKUP(FINAL_DATASET!$D741,'R_E_P allocation'!$A$3:$F$983,6,0)</f>
        <v>147701776.79913232</v>
      </c>
      <c r="J741" s="166">
        <f>VLOOKUP(FINAL_DATASET!$D741,'R_E_P allocation'!$A$3:$G$983,7,0)</f>
        <v>124390165.70352139</v>
      </c>
      <c r="K741" s="166">
        <f>VLOOKUP(FINAL_DATASET!$D741,'R_E_P allocation'!$A$3:$T$984,8,0)</f>
        <v>123060184.72183837</v>
      </c>
      <c r="L741" s="166">
        <f>VLOOKUP(FINAL_DATASET!$D741,'R_E_P allocation'!$A$3:$T$984,9,0)</f>
        <v>102704086.9188564</v>
      </c>
      <c r="M741" s="166">
        <f>VLOOKUP($D741,'R_E_P allocation'!$A$3:$T$984,'R_E_P allocation'!J$984,0)</f>
        <v>99489966.213122398</v>
      </c>
      <c r="N741" s="166">
        <f>VLOOKUP($D741,'R_E_P allocation'!$A$3:$T$984,'R_E_P allocation'!K$984,0)</f>
        <v>116022368.69376566</v>
      </c>
      <c r="O741" s="166">
        <f>VLOOKUP($D741,'R_E_P allocation'!$A$3:$T$984,'R_E_P allocation'!L$984,0)</f>
        <v>102186872.09264632</v>
      </c>
      <c r="P741" s="166">
        <f>VLOOKUP($D741,'R_E_P allocation'!$A$3:$T$984,'R_E_P allocation'!M$984,0)</f>
        <v>111090355.88669106</v>
      </c>
      <c r="Q741" s="166">
        <f>VLOOKUP($D741,'R_E_P allocation'!$A$3:$T$984,'R_E_P allocation'!N$984,0)</f>
        <v>90475650.670604065</v>
      </c>
      <c r="R741" s="166">
        <f>VLOOKUP($D741,'R_E_P allocation'!$A$3:$T$984,'R_E_P allocation'!O$984,0)</f>
        <v>82865203.942084491</v>
      </c>
      <c r="S741" s="166">
        <f>VLOOKUP($D741,'R_E_P allocation'!$A$3:$T$984,'R_E_P allocation'!P$984,0)</f>
        <v>1274565.1074462393</v>
      </c>
      <c r="T741" s="166">
        <f>VLOOKUP($D741,'R_E_P allocation'!$A$3:$T$984,'R_E_P allocation'!Q$984,0)</f>
        <v>2050387.3467613417</v>
      </c>
      <c r="U741" s="166">
        <f>VLOOKUP($D741,'R_E_P allocation'!$A$3:$T$984,'R_E_P allocation'!R$984,0)</f>
        <v>2530658.256813548</v>
      </c>
      <c r="V741" s="166">
        <f>VLOOKUP($D741,'R_E_P allocation'!$A$3:$T$984,'R_E_P allocation'!S$984,0)</f>
        <v>-258607.41310503407</v>
      </c>
      <c r="W741" s="166">
        <f>VLOOKUP($D741,'R_E_P allocation'!$A$3:$T$984,'R_E_P allocation'!T$984,0)</f>
        <v>1976499.5144456176</v>
      </c>
      <c r="X741" s="163">
        <v>110907</v>
      </c>
      <c r="Y741" s="162" t="s">
        <v>294</v>
      </c>
      <c r="Z741" s="162" t="s">
        <v>325</v>
      </c>
      <c r="AA741" s="162" t="s">
        <v>986</v>
      </c>
    </row>
    <row r="742" spans="1:27" ht="16.5" thickTop="1" thickBot="1">
      <c r="A742" s="161">
        <v>741</v>
      </c>
      <c r="B742" s="162" t="s">
        <v>7</v>
      </c>
      <c r="C742" s="163">
        <v>11</v>
      </c>
      <c r="D742" s="162" t="s">
        <v>325</v>
      </c>
      <c r="E742" s="162" t="str">
        <f>VLOOKUP(Table12[[#This Row],[BRANCH NAME]],'Branch Address-2'!$B$2:$D$981,2,0)</f>
        <v>Rupganj Bazar, Narail</v>
      </c>
      <c r="F742" s="162" t="str">
        <f>VLOOKUP(Table12[[#This Row],[BRANCH NAME]],'Branch Address-2'!$B$2:$D$981,3,0)</f>
        <v>23.167617769287148, 89.49944249966944</v>
      </c>
      <c r="G742" s="164">
        <f>VLOOKUP(FINAL_DATASET!$D742,'R_E_P allocation'!$A$3:$D$983,4,0)</f>
        <v>90047.76</v>
      </c>
      <c r="H742" s="165">
        <f>VLOOKUP(FINAL_DATASET!$D742,'R_E_P allocation'!$A$3:$E$983,5,0)</f>
        <v>5.2131751974761956E-3</v>
      </c>
      <c r="I742" s="166">
        <f>VLOOKUP(FINAL_DATASET!$D742,'R_E_P allocation'!$A$3:$F$983,6,0)</f>
        <v>60400060.620620325</v>
      </c>
      <c r="J742" s="166">
        <f>VLOOKUP(FINAL_DATASET!$D742,'R_E_P allocation'!$A$3:$G$983,7,0)</f>
        <v>50867184.619717009</v>
      </c>
      <c r="K742" s="166">
        <f>VLOOKUP(FINAL_DATASET!$D742,'R_E_P allocation'!$A$3:$T$984,8,0)</f>
        <v>50323312.137890518</v>
      </c>
      <c r="L742" s="166">
        <f>VLOOKUP(FINAL_DATASET!$D742,'R_E_P allocation'!$A$3:$T$984,9,0)</f>
        <v>41999041.652157202</v>
      </c>
      <c r="M742" s="166">
        <f>VLOOKUP($D742,'R_E_P allocation'!$A$3:$T$984,'R_E_P allocation'!J$984,0)</f>
        <v>40684683.154409833</v>
      </c>
      <c r="N742" s="166">
        <f>VLOOKUP($D742,'R_E_P allocation'!$A$3:$T$984,'R_E_P allocation'!K$984,0)</f>
        <v>47445320.254891977</v>
      </c>
      <c r="O742" s="166">
        <f>VLOOKUP($D742,'R_E_P allocation'!$A$3:$T$984,'R_E_P allocation'!L$984,0)</f>
        <v>41787535.68700245</v>
      </c>
      <c r="P742" s="166">
        <f>VLOOKUP($D742,'R_E_P allocation'!$A$3:$T$984,'R_E_P allocation'!M$984,0)</f>
        <v>45428459.801452048</v>
      </c>
      <c r="Q742" s="166">
        <f>VLOOKUP($D742,'R_E_P allocation'!$A$3:$T$984,'R_E_P allocation'!N$984,0)</f>
        <v>36998436.333141364</v>
      </c>
      <c r="R742" s="166">
        <f>VLOOKUP($D742,'R_E_P allocation'!$A$3:$T$984,'R_E_P allocation'!O$984,0)</f>
        <v>33886277.131578632</v>
      </c>
      <c r="S742" s="166">
        <f>VLOOKUP($D742,'R_E_P allocation'!$A$3:$T$984,'R_E_P allocation'!P$984,0)</f>
        <v>521211.12841705873</v>
      </c>
      <c r="T742" s="166">
        <f>VLOOKUP($D742,'R_E_P allocation'!$A$3:$T$984,'R_E_P allocation'!Q$984,0)</f>
        <v>838470.07614918158</v>
      </c>
      <c r="U742" s="166">
        <f>VLOOKUP($D742,'R_E_P allocation'!$A$3:$T$984,'R_E_P allocation'!R$984,0)</f>
        <v>1034868.4723643052</v>
      </c>
      <c r="V742" s="166">
        <f>VLOOKUP($D742,'R_E_P allocation'!$A$3:$T$984,'R_E_P allocation'!S$984,0)</f>
        <v>-105752.98257737425</v>
      </c>
      <c r="W742" s="166">
        <f>VLOOKUP($D742,'R_E_P allocation'!$A$3:$T$984,'R_E_P allocation'!T$984,0)</f>
        <v>808254.93826993171</v>
      </c>
      <c r="X742" s="163">
        <v>110908</v>
      </c>
      <c r="Y742" s="162" t="s">
        <v>294</v>
      </c>
      <c r="Z742" s="162" t="s">
        <v>325</v>
      </c>
      <c r="AA742" s="162" t="s">
        <v>987</v>
      </c>
    </row>
    <row r="743" spans="1:27" ht="16.5" thickTop="1" thickBot="1">
      <c r="A743" s="161">
        <v>742</v>
      </c>
      <c r="B743" s="162" t="s">
        <v>7</v>
      </c>
      <c r="C743" s="163">
        <v>11</v>
      </c>
      <c r="D743" s="162" t="s">
        <v>988</v>
      </c>
      <c r="E743" s="162" t="str">
        <f>VLOOKUP(Table12[[#This Row],[BRANCH NAME]],'Branch Address-2'!$B$2:$D$981,2,0)</f>
        <v>Ratandanga, Gorakhali, Narail 7500</v>
      </c>
      <c r="F743" s="162" t="str">
        <f>VLOOKUP(Table12[[#This Row],[BRANCH NAME]],'Branch Address-2'!$B$2:$D$981,3,0)</f>
        <v>23.168807563514076, 89.49929801927749</v>
      </c>
      <c r="G743" s="164">
        <f>VLOOKUP(FINAL_DATASET!$D743,'R_E_P allocation'!$A$3:$D$983,4,0)</f>
        <v>87319.039999999994</v>
      </c>
      <c r="H743" s="165">
        <f>VLOOKUP(FINAL_DATASET!$D743,'R_E_P allocation'!$A$3:$E$983,5,0)</f>
        <v>5.055200191492068E-3</v>
      </c>
      <c r="I743" s="166">
        <f>VLOOKUP(FINAL_DATASET!$D743,'R_E_P allocation'!$A$3:$F$983,6,0)</f>
        <v>58569755.753328793</v>
      </c>
      <c r="J743" s="166">
        <f>VLOOKUP(FINAL_DATASET!$D743,'R_E_P allocation'!$A$3:$G$983,7,0)</f>
        <v>49325754.782755882</v>
      </c>
      <c r="K743" s="166">
        <f>VLOOKUP(FINAL_DATASET!$D743,'R_E_P allocation'!$A$3:$T$984,8,0)</f>
        <v>48798363.285227165</v>
      </c>
      <c r="L743" s="166">
        <f>VLOOKUP(FINAL_DATASET!$D743,'R_E_P allocation'!$A$3:$T$984,9,0)</f>
        <v>40726343.420273647</v>
      </c>
      <c r="M743" s="166">
        <f>VLOOKUP($D743,'R_E_P allocation'!$A$3:$T$984,'R_E_P allocation'!J$984,0)</f>
        <v>39451813.967912562</v>
      </c>
      <c r="N743" s="166">
        <f>VLOOKUP($D743,'R_E_P allocation'!$A$3:$T$984,'R_E_P allocation'!K$984,0)</f>
        <v>46007583.277471006</v>
      </c>
      <c r="O743" s="166">
        <f>VLOOKUP($D743,'R_E_P allocation'!$A$3:$T$984,'R_E_P allocation'!L$984,0)</f>
        <v>40521246.726790249</v>
      </c>
      <c r="P743" s="166">
        <f>VLOOKUP($D743,'R_E_P allocation'!$A$3:$T$984,'R_E_P allocation'!M$984,0)</f>
        <v>44051839.807468653</v>
      </c>
      <c r="Q743" s="166">
        <f>VLOOKUP($D743,'R_E_P allocation'!$A$3:$T$984,'R_E_P allocation'!N$984,0)</f>
        <v>35877271.595773436</v>
      </c>
      <c r="R743" s="166">
        <f>VLOOKUP($D743,'R_E_P allocation'!$A$3:$T$984,'R_E_P allocation'!O$984,0)</f>
        <v>32859420.248803519</v>
      </c>
      <c r="S743" s="166">
        <f>VLOOKUP($D743,'R_E_P allocation'!$A$3:$T$984,'R_E_P allocation'!P$984,0)</f>
        <v>505416.85179835994</v>
      </c>
      <c r="T743" s="166">
        <f>VLOOKUP($D743,'R_E_P allocation'!$A$3:$T$984,'R_E_P allocation'!Q$984,0)</f>
        <v>813061.89202344872</v>
      </c>
      <c r="U743" s="166">
        <f>VLOOKUP($D743,'R_E_P allocation'!$A$3:$T$984,'R_E_P allocation'!R$984,0)</f>
        <v>1003508.8216865988</v>
      </c>
      <c r="V743" s="166">
        <f>VLOOKUP($D743,'R_E_P allocation'!$A$3:$T$984,'R_E_P allocation'!S$984,0)</f>
        <v>-102548.34674169622</v>
      </c>
      <c r="W743" s="166">
        <f>VLOOKUP($D743,'R_E_P allocation'!$A$3:$T$984,'R_E_P allocation'!T$984,0)</f>
        <v>783762.36438296409</v>
      </c>
      <c r="X743" s="163">
        <v>110909</v>
      </c>
      <c r="Y743" s="162" t="s">
        <v>294</v>
      </c>
      <c r="Z743" s="162" t="s">
        <v>325</v>
      </c>
      <c r="AA743" s="162" t="s">
        <v>987</v>
      </c>
    </row>
    <row r="744" spans="1:27" ht="16.5" thickTop="1" thickBot="1">
      <c r="A744" s="161">
        <v>743</v>
      </c>
      <c r="B744" s="162" t="s">
        <v>7</v>
      </c>
      <c r="C744" s="163">
        <v>11</v>
      </c>
      <c r="D744" s="162" t="s">
        <v>989</v>
      </c>
      <c r="E744" s="162" t="str">
        <f>VLOOKUP(Table12[[#This Row],[BRANCH NAME]],'Branch Address-2'!$B$2:$D$981,2,0)</f>
        <v>Jugania, Naragati, Narail 7514</v>
      </c>
      <c r="F744" s="162" t="str">
        <f>VLOOKUP(Table12[[#This Row],[BRANCH NAME]],'Branch Address-2'!$B$2:$D$981,3,0)</f>
        <v>23.031859950347744, 89.72831429289072</v>
      </c>
      <c r="G744" s="164">
        <f>VLOOKUP(FINAL_DATASET!$D744,'R_E_P allocation'!$A$3:$D$983,4,0)</f>
        <v>56025</v>
      </c>
      <c r="H744" s="165">
        <f>VLOOKUP(FINAL_DATASET!$D744,'R_E_P allocation'!$A$3:$E$983,5,0)</f>
        <v>3.2434803535213298E-3</v>
      </c>
      <c r="I744" s="166">
        <f>VLOOKUP(FINAL_DATASET!$D744,'R_E_P allocation'!$A$3:$F$983,6,0)</f>
        <v>37579095.762851335</v>
      </c>
      <c r="J744" s="166">
        <f>VLOOKUP(FINAL_DATASET!$D744,'R_E_P allocation'!$A$3:$G$983,7,0)</f>
        <v>31648027.87231626</v>
      </c>
      <c r="K744" s="166">
        <f>VLOOKUP(FINAL_DATASET!$D744,'R_E_P allocation'!$A$3:$T$984,8,0)</f>
        <v>31309646.819924407</v>
      </c>
      <c r="L744" s="166">
        <f>VLOOKUP(FINAL_DATASET!$D744,'R_E_P allocation'!$A$3:$T$984,9,0)</f>
        <v>26130536.823593471</v>
      </c>
      <c r="M744" s="166">
        <f>VLOOKUP($D744,'R_E_P allocation'!$A$3:$T$984,'R_E_P allocation'!J$984,0)</f>
        <v>25312782.613646481</v>
      </c>
      <c r="N744" s="166">
        <f>VLOOKUP($D744,'R_E_P allocation'!$A$3:$T$984,'R_E_P allocation'!K$984,0)</f>
        <v>29519047.084350828</v>
      </c>
      <c r="O744" s="166">
        <f>VLOOKUP($D744,'R_E_P allocation'!$A$3:$T$984,'R_E_P allocation'!L$984,0)</f>
        <v>25998944.192107748</v>
      </c>
      <c r="P744" s="166">
        <f>VLOOKUP($D744,'R_E_P allocation'!$A$3:$T$984,'R_E_P allocation'!M$984,0)</f>
        <v>28264217.348397687</v>
      </c>
      <c r="Q744" s="166">
        <f>VLOOKUP($D744,'R_E_P allocation'!$A$3:$T$984,'R_E_P allocation'!N$984,0)</f>
        <v>23019311.03632389</v>
      </c>
      <c r="R744" s="166">
        <f>VLOOKUP($D744,'R_E_P allocation'!$A$3:$T$984,'R_E_P allocation'!O$984,0)</f>
        <v>21083019.458748259</v>
      </c>
      <c r="S744" s="166">
        <f>VLOOKUP($D744,'R_E_P allocation'!$A$3:$T$984,'R_E_P allocation'!P$984,0)</f>
        <v>324281.84187553049</v>
      </c>
      <c r="T744" s="166">
        <f>VLOOKUP($D744,'R_E_P allocation'!$A$3:$T$984,'R_E_P allocation'!Q$984,0)</f>
        <v>521670.78910411429</v>
      </c>
      <c r="U744" s="166">
        <f>VLOOKUP($D744,'R_E_P allocation'!$A$3:$T$984,'R_E_P allocation'!R$984,0)</f>
        <v>643863.94691228517</v>
      </c>
      <c r="V744" s="166">
        <f>VLOOKUP($D744,'R_E_P allocation'!$A$3:$T$984,'R_E_P allocation'!S$984,0)</f>
        <v>-65796.315742861261</v>
      </c>
      <c r="W744" s="166">
        <f>VLOOKUP($D744,'R_E_P allocation'!$A$3:$T$984,'R_E_P allocation'!T$984,0)</f>
        <v>502871.84174901107</v>
      </c>
      <c r="X744" s="163">
        <v>110910</v>
      </c>
      <c r="Y744" s="162" t="s">
        <v>294</v>
      </c>
      <c r="Z744" s="162" t="s">
        <v>325</v>
      </c>
      <c r="AA744" s="162" t="s">
        <v>990</v>
      </c>
    </row>
    <row r="745" spans="1:27" ht="16.5" thickTop="1" thickBot="1">
      <c r="A745" s="161">
        <v>744</v>
      </c>
      <c r="B745" s="162" t="s">
        <v>7</v>
      </c>
      <c r="C745" s="163">
        <v>11</v>
      </c>
      <c r="D745" s="162" t="s">
        <v>991</v>
      </c>
      <c r="E745" s="162" t="str">
        <f>VLOOKUP(Table12[[#This Row],[BRANCH NAME]],'Branch Address-2'!$B$2:$D$981,2,0)</f>
        <v>Auria, Narail Sadar, Narail 7500</v>
      </c>
      <c r="F745" s="162" t="str">
        <f>VLOOKUP(Table12[[#This Row],[BRANCH NAME]],'Branch Address-2'!$B$2:$D$981,3,0)</f>
        <v>23.020542401947623, 89.75049815332665</v>
      </c>
      <c r="G745" s="164">
        <f>VLOOKUP(FINAL_DATASET!$D745,'R_E_P allocation'!$A$3:$D$983,4,0)</f>
        <v>95505.2</v>
      </c>
      <c r="H745" s="165">
        <f>VLOOKUP(FINAL_DATASET!$D745,'R_E_P allocation'!$A$3:$E$983,5,0)</f>
        <v>5.5291252094444498E-3</v>
      </c>
      <c r="I745" s="166">
        <f>VLOOKUP(FINAL_DATASET!$D745,'R_E_P allocation'!$A$3:$F$983,6,0)</f>
        <v>64060670.355203375</v>
      </c>
      <c r="J745" s="166">
        <f>VLOOKUP(FINAL_DATASET!$D745,'R_E_P allocation'!$A$3:$G$983,7,0)</f>
        <v>53950044.29363925</v>
      </c>
      <c r="K745" s="166">
        <f>VLOOKUP(FINAL_DATASET!$D745,'R_E_P allocation'!$A$3:$T$984,8,0)</f>
        <v>53373209.843217216</v>
      </c>
      <c r="L745" s="166">
        <f>VLOOKUP(FINAL_DATASET!$D745,'R_E_P allocation'!$A$3:$T$984,9,0)</f>
        <v>44544438.115924306</v>
      </c>
      <c r="M745" s="166">
        <f>VLOOKUP($D745,'R_E_P allocation'!$A$3:$T$984,'R_E_P allocation'!J$984,0)</f>
        <v>43150421.527404368</v>
      </c>
      <c r="N745" s="166">
        <f>VLOOKUP($D745,'R_E_P allocation'!$A$3:$T$984,'R_E_P allocation'!K$984,0)</f>
        <v>50320794.209733911</v>
      </c>
      <c r="O745" s="166">
        <f>VLOOKUP($D745,'R_E_P allocation'!$A$3:$T$984,'R_E_P allocation'!L$984,0)</f>
        <v>44320113.607426837</v>
      </c>
      <c r="P745" s="166">
        <f>VLOOKUP($D745,'R_E_P allocation'!$A$3:$T$984,'R_E_P allocation'!M$984,0)</f>
        <v>48181699.789418839</v>
      </c>
      <c r="Q745" s="166">
        <f>VLOOKUP($D745,'R_E_P allocation'!$A$3:$T$984,'R_E_P allocation'!N$984,0)</f>
        <v>39240765.807877198</v>
      </c>
      <c r="R745" s="166">
        <f>VLOOKUP($D745,'R_E_P allocation'!$A$3:$T$984,'R_E_P allocation'!O$984,0)</f>
        <v>35939990.89712885</v>
      </c>
      <c r="S745" s="166">
        <f>VLOOKUP($D745,'R_E_P allocation'!$A$3:$T$984,'R_E_P allocation'!P$984,0)</f>
        <v>552799.6816544563</v>
      </c>
      <c r="T745" s="166">
        <f>VLOOKUP($D745,'R_E_P allocation'!$A$3:$T$984,'R_E_P allocation'!Q$984,0)</f>
        <v>889286.44440064707</v>
      </c>
      <c r="U745" s="166">
        <f>VLOOKUP($D745,'R_E_P allocation'!$A$3:$T$984,'R_E_P allocation'!R$984,0)</f>
        <v>1097587.7737197175</v>
      </c>
      <c r="V745" s="166">
        <f>VLOOKUP($D745,'R_E_P allocation'!$A$3:$T$984,'R_E_P allocation'!S$984,0)</f>
        <v>-112162.25424873026</v>
      </c>
      <c r="W745" s="166">
        <f>VLOOKUP($D745,'R_E_P allocation'!$A$3:$T$984,'R_E_P allocation'!T$984,0)</f>
        <v>857240.08604386705</v>
      </c>
      <c r="X745" s="163">
        <v>110911</v>
      </c>
      <c r="Y745" s="162" t="s">
        <v>294</v>
      </c>
      <c r="Z745" s="162" t="s">
        <v>325</v>
      </c>
      <c r="AA745" s="162" t="s">
        <v>987</v>
      </c>
    </row>
    <row r="746" spans="1:27" ht="16.5" thickTop="1" thickBot="1">
      <c r="A746" s="161">
        <v>745</v>
      </c>
      <c r="B746" s="162" t="s">
        <v>7</v>
      </c>
      <c r="C746" s="163">
        <v>11</v>
      </c>
      <c r="D746" s="162" t="s">
        <v>992</v>
      </c>
      <c r="E746" s="162" t="str">
        <f>VLOOKUP(Table12[[#This Row],[BRANCH NAME]],'Branch Address-2'!$B$2:$D$981,2,0)</f>
        <v>Kalabaria, Noragati, Narail 7520</v>
      </c>
      <c r="F746" s="162" t="str">
        <f>VLOOKUP(Table12[[#This Row],[BRANCH NAME]],'Branch Address-2'!$B$2:$D$981,3,0)</f>
        <v>23.0110626046234, 89.68595347455764</v>
      </c>
      <c r="G746" s="164">
        <f>VLOOKUP(FINAL_DATASET!$D746,'R_E_P allocation'!$A$3:$D$983,4,0)</f>
        <v>68475</v>
      </c>
      <c r="H746" s="165">
        <f>VLOOKUP(FINAL_DATASET!$D746,'R_E_P allocation'!$A$3:$E$983,5,0)</f>
        <v>3.9642537654149589E-3</v>
      </c>
      <c r="I746" s="166">
        <f>VLOOKUP(FINAL_DATASET!$D746,'R_E_P allocation'!$A$3:$F$983,6,0)</f>
        <v>45930005.932373852</v>
      </c>
      <c r="J746" s="166">
        <f>VLOOKUP(FINAL_DATASET!$D746,'R_E_P allocation'!$A$3:$G$983,7,0)</f>
        <v>38680922.95505321</v>
      </c>
      <c r="K746" s="166">
        <f>VLOOKUP(FINAL_DATASET!$D746,'R_E_P allocation'!$A$3:$T$984,8,0)</f>
        <v>38267346.113240942</v>
      </c>
      <c r="L746" s="166">
        <f>VLOOKUP(FINAL_DATASET!$D746,'R_E_P allocation'!$A$3:$T$984,9,0)</f>
        <v>31937322.784392022</v>
      </c>
      <c r="M746" s="166">
        <f>VLOOKUP($D746,'R_E_P allocation'!$A$3:$T$984,'R_E_P allocation'!J$984,0)</f>
        <v>30937845.416679032</v>
      </c>
      <c r="N746" s="166">
        <f>VLOOKUP($D746,'R_E_P allocation'!$A$3:$T$984,'R_E_P allocation'!K$984,0)</f>
        <v>36078835.325317681</v>
      </c>
      <c r="O746" s="166">
        <f>VLOOKUP($D746,'R_E_P allocation'!$A$3:$T$984,'R_E_P allocation'!L$984,0)</f>
        <v>31776487.345909469</v>
      </c>
      <c r="P746" s="166">
        <f>VLOOKUP($D746,'R_E_P allocation'!$A$3:$T$984,'R_E_P allocation'!M$984,0)</f>
        <v>34545154.536930509</v>
      </c>
      <c r="Q746" s="166">
        <f>VLOOKUP($D746,'R_E_P allocation'!$A$3:$T$984,'R_E_P allocation'!N$984,0)</f>
        <v>28134713.488840312</v>
      </c>
      <c r="R746" s="166">
        <f>VLOOKUP($D746,'R_E_P allocation'!$A$3:$T$984,'R_E_P allocation'!O$984,0)</f>
        <v>25768134.89402565</v>
      </c>
      <c r="S746" s="166">
        <f>VLOOKUP($D746,'R_E_P allocation'!$A$3:$T$984,'R_E_P allocation'!P$984,0)</f>
        <v>396344.47340342618</v>
      </c>
      <c r="T746" s="166">
        <f>VLOOKUP($D746,'R_E_P allocation'!$A$3:$T$984,'R_E_P allocation'!Q$984,0)</f>
        <v>637597.63112725085</v>
      </c>
      <c r="U746" s="166">
        <f>VLOOKUP($D746,'R_E_P allocation'!$A$3:$T$984,'R_E_P allocation'!R$984,0)</f>
        <v>786944.82400390413</v>
      </c>
      <c r="V746" s="166">
        <f>VLOOKUP($D746,'R_E_P allocation'!$A$3:$T$984,'R_E_P allocation'!S$984,0)</f>
        <v>-80417.71924127487</v>
      </c>
      <c r="W746" s="166">
        <f>VLOOKUP($D746,'R_E_P allocation'!$A$3:$T$984,'R_E_P allocation'!T$984,0)</f>
        <v>614621.13991545804</v>
      </c>
      <c r="X746" s="163">
        <v>110912</v>
      </c>
      <c r="Y746" s="162" t="s">
        <v>294</v>
      </c>
      <c r="Z746" s="162" t="s">
        <v>325</v>
      </c>
      <c r="AA746" s="162" t="s">
        <v>990</v>
      </c>
    </row>
    <row r="747" spans="1:27" ht="16.5" thickTop="1" thickBot="1">
      <c r="A747" s="161">
        <v>746</v>
      </c>
      <c r="B747" s="162" t="s">
        <v>7</v>
      </c>
      <c r="C747" s="163">
        <v>11</v>
      </c>
      <c r="D747" s="162" t="s">
        <v>993</v>
      </c>
      <c r="E747" s="162" t="str">
        <f>VLOOKUP(Table12[[#This Row],[BRANCH NAME]],'Branch Address-2'!$B$2:$D$981,2,0)</f>
        <v>Bazar Road, Bauphal, Patuakhali 8620</v>
      </c>
      <c r="F747" s="162" t="str">
        <f>VLOOKUP(Table12[[#This Row],[BRANCH NAME]],'Branch Address-2'!$B$2:$D$981,3,0)</f>
        <v>22.425860767734957, 90.53017594082993</v>
      </c>
      <c r="G747" s="164">
        <f>VLOOKUP(FINAL_DATASET!$D747,'R_E_P allocation'!$A$3:$D$983,4,0)</f>
        <v>121713.60000000001</v>
      </c>
      <c r="H747" s="165">
        <f>VLOOKUP(FINAL_DATASET!$D747,'R_E_P allocation'!$A$3:$E$983,5,0)</f>
        <v>1.5664048727420745E-2</v>
      </c>
      <c r="I747" s="166">
        <f>VLOOKUP(FINAL_DATASET!$D747,'R_E_P allocation'!$A$3:$F$983,6,0)</f>
        <v>79239627.39506416</v>
      </c>
      <c r="J747" s="166">
        <f>VLOOKUP(FINAL_DATASET!$D747,'R_E_P allocation'!$A$3:$G$983,7,0)</f>
        <v>66733323.021305919</v>
      </c>
      <c r="K747" s="166">
        <f>VLOOKUP(FINAL_DATASET!$D747,'R_E_P allocation'!$A$3:$T$984,8,0)</f>
        <v>66019809.618048713</v>
      </c>
      <c r="L747" s="166">
        <f>VLOOKUP(FINAL_DATASET!$D747,'R_E_P allocation'!$A$3:$T$984,9,0)</f>
        <v>55099090.584862031</v>
      </c>
      <c r="M747" s="166">
        <f>VLOOKUP($D747,'R_E_P allocation'!$A$3:$T$984,'R_E_P allocation'!J$984,0)</f>
        <v>53374766.526990443</v>
      </c>
      <c r="N747" s="166">
        <f>VLOOKUP($D747,'R_E_P allocation'!$A$3:$T$984,'R_E_P allocation'!K$984,0)</f>
        <v>62244134.525812663</v>
      </c>
      <c r="O747" s="166">
        <f>VLOOKUP($D747,'R_E_P allocation'!$A$3:$T$984,'R_E_P allocation'!L$984,0)</f>
        <v>54821613.150262006</v>
      </c>
      <c r="P747" s="166">
        <f>VLOOKUP($D747,'R_E_P allocation'!$A$3:$T$984,'R_E_P allocation'!M$984,0)</f>
        <v>59598188.988733858</v>
      </c>
      <c r="Q747" s="166">
        <f>VLOOKUP($D747,'R_E_P allocation'!$A$3:$T$984,'R_E_P allocation'!N$984,0)</f>
        <v>48538731.238247156</v>
      </c>
      <c r="R747" s="166">
        <f>VLOOKUP($D747,'R_E_P allocation'!$A$3:$T$984,'R_E_P allocation'!O$984,0)</f>
        <v>44455848.986275367</v>
      </c>
      <c r="S747" s="166">
        <f>VLOOKUP($D747,'R_E_P allocation'!$A$3:$T$984,'R_E_P allocation'!P$984,0)</f>
        <v>683783.67812148924</v>
      </c>
      <c r="T747" s="166">
        <f>VLOOKUP($D747,'R_E_P allocation'!$A$3:$T$984,'R_E_P allocation'!Q$984,0)</f>
        <v>1099999.8300215262</v>
      </c>
      <c r="U747" s="166">
        <f>VLOOKUP($D747,'R_E_P allocation'!$A$3:$T$984,'R_E_P allocation'!R$984,0)</f>
        <v>1357657.447864406</v>
      </c>
      <c r="V747" s="166">
        <f>VLOOKUP($D747,'R_E_P allocation'!$A$3:$T$984,'R_E_P allocation'!S$984,0)</f>
        <v>-138738.7173000123</v>
      </c>
      <c r="W747" s="166">
        <f>VLOOKUP($D747,'R_E_P allocation'!$A$3:$T$984,'R_E_P allocation'!T$984,0)</f>
        <v>1060360.1965072369</v>
      </c>
      <c r="X747" s="163">
        <v>110915</v>
      </c>
      <c r="Y747" s="162" t="s">
        <v>581</v>
      </c>
      <c r="Z747" s="162" t="s">
        <v>617</v>
      </c>
      <c r="AA747" s="162" t="s">
        <v>994</v>
      </c>
    </row>
    <row r="748" spans="1:27" ht="16.5" thickTop="1" thickBot="1">
      <c r="A748" s="161">
        <v>747</v>
      </c>
      <c r="B748" s="162" t="s">
        <v>7</v>
      </c>
      <c r="C748" s="163">
        <v>11</v>
      </c>
      <c r="D748" s="162" t="s">
        <v>995</v>
      </c>
      <c r="E748" s="162" t="str">
        <f>VLOOKUP(Table12[[#This Row],[BRANCH NAME]],'Branch Address-2'!$B$2:$D$981,2,0)</f>
        <v>Sadar Road, Dashmina, Patuakhali 8630</v>
      </c>
      <c r="F748" s="162" t="str">
        <f>VLOOKUP(Table12[[#This Row],[BRANCH NAME]],'Branch Address-2'!$B$2:$D$981,3,0)</f>
        <v>22.28296005372074, 90.55910913902359</v>
      </c>
      <c r="G748" s="164">
        <f>VLOOKUP(FINAL_DATASET!$D748,'R_E_P allocation'!$A$3:$D$983,4,0)</f>
        <v>123388</v>
      </c>
      <c r="H748" s="165">
        <f>VLOOKUP(FINAL_DATASET!$D748,'R_E_P allocation'!$A$3:$E$983,5,0)</f>
        <v>1.587953724463816E-2</v>
      </c>
      <c r="I748" s="166">
        <f>VLOOKUP(FINAL_DATASET!$D748,'R_E_P allocation'!$A$3:$F$983,6,0)</f>
        <v>80329717.837794453</v>
      </c>
      <c r="J748" s="166">
        <f>VLOOKUP(FINAL_DATASET!$D748,'R_E_P allocation'!$A$3:$G$983,7,0)</f>
        <v>67651365.672799885</v>
      </c>
      <c r="K748" s="166">
        <f>VLOOKUP(FINAL_DATASET!$D748,'R_E_P allocation'!$A$3:$T$984,8,0)</f>
        <v>66928036.547697179</v>
      </c>
      <c r="L748" s="166">
        <f>VLOOKUP(FINAL_DATASET!$D748,'R_E_P allocation'!$A$3:$T$984,9,0)</f>
        <v>55857082.43848639</v>
      </c>
      <c r="M748" s="166">
        <f>VLOOKUP($D748,'R_E_P allocation'!$A$3:$T$984,'R_E_P allocation'!J$984,0)</f>
        <v>54109037.052821524</v>
      </c>
      <c r="N748" s="166">
        <f>VLOOKUP($D748,'R_E_P allocation'!$A$3:$T$984,'R_E_P allocation'!K$984,0)</f>
        <v>63100419.927362047</v>
      </c>
      <c r="O748" s="166">
        <f>VLOOKUP($D748,'R_E_P allocation'!$A$3:$T$984,'R_E_P allocation'!L$984,0)</f>
        <v>55575787.778724223</v>
      </c>
      <c r="P748" s="166">
        <f>VLOOKUP($D748,'R_E_P allocation'!$A$3:$T$984,'R_E_P allocation'!M$984,0)</f>
        <v>60418074.421772867</v>
      </c>
      <c r="Q748" s="166">
        <f>VLOOKUP($D748,'R_E_P allocation'!$A$3:$T$984,'R_E_P allocation'!N$984,0)</f>
        <v>49206472.982680991</v>
      </c>
      <c r="R748" s="166">
        <f>VLOOKUP($D748,'R_E_P allocation'!$A$3:$T$984,'R_E_P allocation'!O$984,0)</f>
        <v>45067422.98903776</v>
      </c>
      <c r="S748" s="166">
        <f>VLOOKUP($D748,'R_E_P allocation'!$A$3:$T$984,'R_E_P allocation'!P$984,0)</f>
        <v>693190.41155675554</v>
      </c>
      <c r="T748" s="166">
        <f>VLOOKUP($D748,'R_E_P allocation'!$A$3:$T$984,'R_E_P allocation'!Q$984,0)</f>
        <v>1115132.4011999981</v>
      </c>
      <c r="U748" s="166">
        <f>VLOOKUP($D748,'R_E_P allocation'!$A$3:$T$984,'R_E_P allocation'!R$984,0)</f>
        <v>1376334.5852648625</v>
      </c>
      <c r="V748" s="166">
        <f>VLOOKUP($D748,'R_E_P allocation'!$A$3:$T$984,'R_E_P allocation'!S$984,0)</f>
        <v>-140647.32988108083</v>
      </c>
      <c r="W748" s="166">
        <f>VLOOKUP($D748,'R_E_P allocation'!$A$3:$T$984,'R_E_P allocation'!T$984,0)</f>
        <v>1074947.4498054034</v>
      </c>
      <c r="X748" s="163">
        <v>110916</v>
      </c>
      <c r="Y748" s="162" t="s">
        <v>581</v>
      </c>
      <c r="Z748" s="162" t="s">
        <v>617</v>
      </c>
      <c r="AA748" s="162" t="s">
        <v>995</v>
      </c>
    </row>
    <row r="749" spans="1:27" ht="16.5" thickTop="1" thickBot="1">
      <c r="A749" s="161">
        <v>748</v>
      </c>
      <c r="B749" s="162" t="s">
        <v>7</v>
      </c>
      <c r="C749" s="163">
        <v>11</v>
      </c>
      <c r="D749" s="162" t="s">
        <v>996</v>
      </c>
      <c r="E749" s="162" t="str">
        <f>VLOOKUP(Table12[[#This Row],[BRANCH NAME]],'Branch Address-2'!$B$2:$D$981,2,0)</f>
        <v>Kanakdia Bazar, Kanakdia, Bauphal, Patuakhali 8620</v>
      </c>
      <c r="F749" s="162" t="str">
        <f>VLOOKUP(Table12[[#This Row],[BRANCH NAME]],'Branch Address-2'!$B$2:$D$981,3,0)</f>
        <v>22.474697554243967, 90.38080167978453</v>
      </c>
      <c r="G749" s="164">
        <f>VLOOKUP(FINAL_DATASET!$D749,'R_E_P allocation'!$A$3:$D$983,4,0)</f>
        <v>182570.4</v>
      </c>
      <c r="H749" s="165">
        <f>VLOOKUP(FINAL_DATASET!$D749,'R_E_P allocation'!$A$3:$E$983,5,0)</f>
        <v>2.3496073091131116E-2</v>
      </c>
      <c r="I749" s="166">
        <f>VLOOKUP(FINAL_DATASET!$D749,'R_E_P allocation'!$A$3:$F$983,6,0)</f>
        <v>118859441.09259623</v>
      </c>
      <c r="J749" s="166">
        <f>VLOOKUP(FINAL_DATASET!$D749,'R_E_P allocation'!$A$3:$G$983,7,0)</f>
        <v>100099984.53195888</v>
      </c>
      <c r="K749" s="166">
        <f>VLOOKUP(FINAL_DATASET!$D749,'R_E_P allocation'!$A$3:$T$984,8,0)</f>
        <v>99029714.427073061</v>
      </c>
      <c r="L749" s="166">
        <f>VLOOKUP(FINAL_DATASET!$D749,'R_E_P allocation'!$A$3:$T$984,9,0)</f>
        <v>82648635.877293035</v>
      </c>
      <c r="M749" s="166">
        <f>VLOOKUP($D749,'R_E_P allocation'!$A$3:$T$984,'R_E_P allocation'!J$984,0)</f>
        <v>80062149.790485665</v>
      </c>
      <c r="N749" s="166">
        <f>VLOOKUP($D749,'R_E_P allocation'!$A$3:$T$984,'R_E_P allocation'!K$984,0)</f>
        <v>93366201.788718984</v>
      </c>
      <c r="O749" s="166">
        <f>VLOOKUP($D749,'R_E_P allocation'!$A$3:$T$984,'R_E_P allocation'!L$984,0)</f>
        <v>82232419.725392997</v>
      </c>
      <c r="P749" s="166">
        <f>VLOOKUP($D749,'R_E_P allocation'!$A$3:$T$984,'R_E_P allocation'!M$984,0)</f>
        <v>89397283.483100787</v>
      </c>
      <c r="Q749" s="166">
        <f>VLOOKUP($D749,'R_E_P allocation'!$A$3:$T$984,'R_E_P allocation'!N$984,0)</f>
        <v>72808096.857370734</v>
      </c>
      <c r="R749" s="166">
        <f>VLOOKUP($D749,'R_E_P allocation'!$A$3:$T$984,'R_E_P allocation'!O$984,0)</f>
        <v>66683773.479413047</v>
      </c>
      <c r="S749" s="166">
        <f>VLOOKUP($D749,'R_E_P allocation'!$A$3:$T$984,'R_E_P allocation'!P$984,0)</f>
        <v>1025675.5171822337</v>
      </c>
      <c r="T749" s="166">
        <f>VLOOKUP($D749,'R_E_P allocation'!$A$3:$T$984,'R_E_P allocation'!Q$984,0)</f>
        <v>1649999.7450322891</v>
      </c>
      <c r="U749" s="166">
        <f>VLOOKUP($D749,'R_E_P allocation'!$A$3:$T$984,'R_E_P allocation'!R$984,0)</f>
        <v>2036486.1717966089</v>
      </c>
      <c r="V749" s="166">
        <f>VLOOKUP($D749,'R_E_P allocation'!$A$3:$T$984,'R_E_P allocation'!S$984,0)</f>
        <v>-208108.07595001842</v>
      </c>
      <c r="W749" s="166">
        <f>VLOOKUP($D749,'R_E_P allocation'!$A$3:$T$984,'R_E_P allocation'!T$984,0)</f>
        <v>1590540.2947608551</v>
      </c>
      <c r="X749" s="163">
        <v>110917</v>
      </c>
      <c r="Y749" s="162" t="s">
        <v>581</v>
      </c>
      <c r="Z749" s="162" t="s">
        <v>617</v>
      </c>
      <c r="AA749" s="162" t="s">
        <v>994</v>
      </c>
    </row>
    <row r="750" spans="1:27" ht="16.5" thickTop="1" thickBot="1">
      <c r="A750" s="161">
        <v>749</v>
      </c>
      <c r="B750" s="162" t="s">
        <v>7</v>
      </c>
      <c r="C750" s="163">
        <v>11</v>
      </c>
      <c r="D750" s="162" t="s">
        <v>997</v>
      </c>
      <c r="E750" s="162" t="str">
        <f>VLOOKUP(Table12[[#This Row],[BRANCH NAME]],'Branch Address-2'!$B$2:$D$981,2,0)</f>
        <v>Sadar Road, Khepupara, Kalapara, Patuakhali 8650</v>
      </c>
      <c r="F750" s="162" t="str">
        <f>VLOOKUP(Table12[[#This Row],[BRANCH NAME]],'Branch Address-2'!$B$2:$D$981,3,0)</f>
        <v>22.429006477622107, 90.5600161601964</v>
      </c>
      <c r="G750" s="164">
        <f>VLOOKUP(FINAL_DATASET!$D750,'R_E_P allocation'!$A$3:$D$983,4,0)</f>
        <v>95132.4</v>
      </c>
      <c r="H750" s="165">
        <f>VLOOKUP(FINAL_DATASET!$D750,'R_E_P allocation'!$A$3:$E$983,5,0)</f>
        <v>1.2243155646998209E-2</v>
      </c>
      <c r="I750" s="166">
        <f>VLOOKUP(FINAL_DATASET!$D750,'R_E_P allocation'!$A$3:$F$983,6,0)</f>
        <v>61934376.513374031</v>
      </c>
      <c r="J750" s="166">
        <f>VLOOKUP(FINAL_DATASET!$D750,'R_E_P allocation'!$A$3:$G$983,7,0)</f>
        <v>52159341.100682937</v>
      </c>
      <c r="K750" s="166">
        <f>VLOOKUP(FINAL_DATASET!$D750,'R_E_P allocation'!$A$3:$T$984,8,0)</f>
        <v>51601652.8679462</v>
      </c>
      <c r="L750" s="166">
        <f>VLOOKUP(FINAL_DATASET!$D750,'R_E_P allocation'!$A$3:$T$984,9,0)</f>
        <v>43065924.639114514</v>
      </c>
      <c r="M750" s="166">
        <f>VLOOKUP($D750,'R_E_P allocation'!$A$3:$T$984,'R_E_P allocation'!J$984,0)</f>
        <v>41718178.076667406</v>
      </c>
      <c r="N750" s="166">
        <f>VLOOKUP($D750,'R_E_P allocation'!$A$3:$T$984,'R_E_P allocation'!K$984,0)</f>
        <v>48650552.636380978</v>
      </c>
      <c r="O750" s="166">
        <f>VLOOKUP($D750,'R_E_P allocation'!$A$3:$T$984,'R_E_P allocation'!L$984,0)</f>
        <v>42849045.881939113</v>
      </c>
      <c r="P750" s="166">
        <f>VLOOKUP($D750,'R_E_P allocation'!$A$3:$T$984,'R_E_P allocation'!M$984,0)</f>
        <v>46582458.773315594</v>
      </c>
      <c r="Q750" s="166">
        <f>VLOOKUP($D750,'R_E_P allocation'!$A$3:$T$984,'R_E_P allocation'!N$984,0)</f>
        <v>37938291.1658962</v>
      </c>
      <c r="R750" s="166">
        <f>VLOOKUP($D750,'R_E_P allocation'!$A$3:$T$984,'R_E_P allocation'!O$984,0)</f>
        <v>34747075.167458221</v>
      </c>
      <c r="S750" s="166">
        <f>VLOOKUP($D750,'R_E_P allocation'!$A$3:$T$984,'R_E_P allocation'!P$984,0)</f>
        <v>534451.22303937073</v>
      </c>
      <c r="T750" s="166">
        <f>VLOOKUP($D750,'R_E_P allocation'!$A$3:$T$984,'R_E_P allocation'!Q$984,0)</f>
        <v>859769.35880246595</v>
      </c>
      <c r="U750" s="166">
        <f>VLOOKUP($D750,'R_E_P allocation'!$A$3:$T$984,'R_E_P allocation'!R$984,0)</f>
        <v>1061156.7761796203</v>
      </c>
      <c r="V750" s="166">
        <f>VLOOKUP($D750,'R_E_P allocation'!$A$3:$T$984,'R_E_P allocation'!S$984,0)</f>
        <v>-108439.37858769842</v>
      </c>
      <c r="W750" s="166">
        <f>VLOOKUP($D750,'R_E_P allocation'!$A$3:$T$984,'R_E_P allocation'!T$984,0)</f>
        <v>828786.67920598062</v>
      </c>
      <c r="X750" s="163">
        <v>110918</v>
      </c>
      <c r="Y750" s="162" t="s">
        <v>581</v>
      </c>
      <c r="Z750" s="162" t="s">
        <v>617</v>
      </c>
      <c r="AA750" s="162" t="s">
        <v>618</v>
      </c>
    </row>
    <row r="751" spans="1:27" ht="16.5" thickTop="1" thickBot="1">
      <c r="A751" s="161">
        <v>750</v>
      </c>
      <c r="B751" s="162" t="s">
        <v>7</v>
      </c>
      <c r="C751" s="163">
        <v>11</v>
      </c>
      <c r="D751" s="162" t="s">
        <v>998</v>
      </c>
      <c r="E751" s="162" t="str">
        <f>VLOOKUP(Table12[[#This Row],[BRANCH NAME]],'Branch Address-2'!$B$2:$D$981,2,0)</f>
        <v>Mirzaganj Bazar, Patuakhali 8610</v>
      </c>
      <c r="F751" s="162" t="str">
        <f>VLOOKUP(Table12[[#This Row],[BRANCH NAME]],'Branch Address-2'!$B$2:$D$981,3,0)</f>
        <v>22.37026785798183, 90.34420316818475</v>
      </c>
      <c r="G751" s="164">
        <f>VLOOKUP(FINAL_DATASET!$D751,'R_E_P allocation'!$A$3:$D$983,4,0)</f>
        <v>121716</v>
      </c>
      <c r="H751" s="165">
        <f>VLOOKUP(FINAL_DATASET!$D751,'R_E_P allocation'!$A$3:$E$983,5,0)</f>
        <v>1.5664357597727316E-2</v>
      </c>
      <c r="I751" s="166">
        <f>VLOOKUP(FINAL_DATASET!$D751,'R_E_P allocation'!$A$3:$F$983,6,0)</f>
        <v>79241189.875392973</v>
      </c>
      <c r="J751" s="166">
        <f>VLOOKUP(FINAL_DATASET!$D751,'R_E_P allocation'!$A$3:$G$983,7,0)</f>
        <v>66734638.897060573</v>
      </c>
      <c r="K751" s="166">
        <f>VLOOKUP(FINAL_DATASET!$D751,'R_E_P allocation'!$A$3:$T$984,8,0)</f>
        <v>66021111.424445726</v>
      </c>
      <c r="L751" s="166">
        <f>VLOOKUP(FINAL_DATASET!$D751,'R_E_P allocation'!$A$3:$T$984,9,0)</f>
        <v>55100177.05192408</v>
      </c>
      <c r="M751" s="166">
        <f>VLOOKUP($D751,'R_E_P allocation'!$A$3:$T$984,'R_E_P allocation'!J$984,0)</f>
        <v>53375818.993104875</v>
      </c>
      <c r="N751" s="166">
        <f>VLOOKUP($D751,'R_E_P allocation'!$A$3:$T$984,'R_E_P allocation'!K$984,0)</f>
        <v>62245361.881858841</v>
      </c>
      <c r="O751" s="166">
        <f>VLOOKUP($D751,'R_E_P allocation'!$A$3:$T$984,'R_E_P allocation'!L$984,0)</f>
        <v>54822694.145907193</v>
      </c>
      <c r="P751" s="166">
        <f>VLOOKUP($D751,'R_E_P allocation'!$A$3:$T$984,'R_E_P allocation'!M$984,0)</f>
        <v>59599364.170912132</v>
      </c>
      <c r="Q751" s="166">
        <f>VLOOKUP($D751,'R_E_P allocation'!$A$3:$T$984,'R_E_P allocation'!N$984,0)</f>
        <v>48539688.345382035</v>
      </c>
      <c r="R751" s="166">
        <f>VLOOKUP($D751,'R_E_P allocation'!$A$3:$T$984,'R_E_P allocation'!O$984,0)</f>
        <v>44456725.58541932</v>
      </c>
      <c r="S751" s="166">
        <f>VLOOKUP($D751,'R_E_P allocation'!$A$3:$T$984,'R_E_P allocation'!P$984,0)</f>
        <v>683797.16125589237</v>
      </c>
      <c r="T751" s="166">
        <f>VLOOKUP($D751,'R_E_P allocation'!$A$3:$T$984,'R_E_P allocation'!Q$984,0)</f>
        <v>1100021.5202812182</v>
      </c>
      <c r="U751" s="166">
        <f>VLOOKUP($D751,'R_E_P allocation'!$A$3:$T$984,'R_E_P allocation'!R$984,0)</f>
        <v>1357684.2187254676</v>
      </c>
      <c r="V751" s="166">
        <f>VLOOKUP($D751,'R_E_P allocation'!$A$3:$T$984,'R_E_P allocation'!S$984,0)</f>
        <v>-138741.45300844192</v>
      </c>
      <c r="W751" s="166">
        <f>VLOOKUP($D751,'R_E_P allocation'!$A$3:$T$984,'R_E_P allocation'!T$984,0)</f>
        <v>1060381.1051359489</v>
      </c>
      <c r="X751" s="163">
        <v>110919</v>
      </c>
      <c r="Y751" s="162" t="s">
        <v>581</v>
      </c>
      <c r="Z751" s="162" t="s">
        <v>617</v>
      </c>
      <c r="AA751" s="162" t="s">
        <v>999</v>
      </c>
    </row>
    <row r="752" spans="1:27" ht="16.5" thickTop="1" thickBot="1">
      <c r="A752" s="161">
        <v>751</v>
      </c>
      <c r="B752" s="162" t="s">
        <v>7</v>
      </c>
      <c r="C752" s="163">
        <v>11</v>
      </c>
      <c r="D752" s="162" t="s">
        <v>675</v>
      </c>
      <c r="E752" s="162" t="str">
        <f>VLOOKUP(Table12[[#This Row],[BRANCH NAME]],'Branch Address-2'!$B$2:$D$981,2,0)</f>
        <v>Dr Tota Sarak, Madaripur 7900</v>
      </c>
      <c r="F752" s="162" t="str">
        <f>VLOOKUP(Table12[[#This Row],[BRANCH NAME]],'Branch Address-2'!$B$2:$D$981,3,0)</f>
        <v>23.167893588603334, 90.21289161827463</v>
      </c>
      <c r="G752" s="164">
        <f>VLOOKUP(FINAL_DATASET!$D752,'R_E_P allocation'!$A$3:$D$983,4,0)</f>
        <v>101267.84</v>
      </c>
      <c r="H752" s="165">
        <f>VLOOKUP(FINAL_DATASET!$D752,'R_E_P allocation'!$A$3:$E$983,5,0)</f>
        <v>1.3032761994392144E-2</v>
      </c>
      <c r="I752" s="166">
        <f>VLOOKUP(FINAL_DATASET!$D752,'R_E_P allocation'!$A$3:$F$983,6,0)</f>
        <v>65928753.308611155</v>
      </c>
      <c r="J752" s="166">
        <f>VLOOKUP(FINAL_DATASET!$D752,'R_E_P allocation'!$A$3:$G$983,7,0)</f>
        <v>55523289.742394641</v>
      </c>
      <c r="K752" s="166">
        <f>VLOOKUP(FINAL_DATASET!$D752,'R_E_P allocation'!$A$3:$T$984,8,0)</f>
        <v>54929634.134813346</v>
      </c>
      <c r="L752" s="166">
        <f>VLOOKUP(FINAL_DATASET!$D752,'R_E_P allocation'!$A$3:$T$984,9,0)</f>
        <v>45843405.252110809</v>
      </c>
      <c r="M752" s="166">
        <f>VLOOKUP($D752,'R_E_P allocation'!$A$3:$T$984,'R_E_P allocation'!J$984,0)</f>
        <v>44408737.533789359</v>
      </c>
      <c r="N752" s="166">
        <f>VLOOKUP($D752,'R_E_P allocation'!$A$3:$T$984,'R_E_P allocation'!K$984,0)</f>
        <v>51788206.544695683</v>
      </c>
      <c r="O752" s="166">
        <f>VLOOKUP($D752,'R_E_P allocation'!$A$3:$T$984,'R_E_P allocation'!L$984,0)</f>
        <v>45612539.182495862</v>
      </c>
      <c r="P752" s="166">
        <f>VLOOKUP($D752,'R_E_P allocation'!$A$3:$T$984,'R_E_P allocation'!M$984,0)</f>
        <v>49586733.666581735</v>
      </c>
      <c r="Q752" s="166">
        <f>VLOOKUP($D752,'R_E_P allocation'!$A$3:$T$984,'R_E_P allocation'!N$984,0)</f>
        <v>40385071.749071717</v>
      </c>
      <c r="R752" s="166">
        <f>VLOOKUP($D752,'R_E_P allocation'!$A$3:$T$984,'R_E_P allocation'!O$984,0)</f>
        <v>36988042.439023219</v>
      </c>
      <c r="S752" s="166">
        <f>VLOOKUP($D752,'R_E_P allocation'!$A$3:$T$984,'R_E_P allocation'!P$984,0)</f>
        <v>568919.95726540394</v>
      </c>
      <c r="T752" s="166">
        <f>VLOOKUP($D752,'R_E_P allocation'!$A$3:$T$984,'R_E_P allocation'!Q$984,0)</f>
        <v>915219.06168782373</v>
      </c>
      <c r="U752" s="166">
        <f>VLOOKUP($D752,'R_E_P allocation'!$A$3:$T$984,'R_E_P allocation'!R$984,0)</f>
        <v>1129594.6977588455</v>
      </c>
      <c r="V752" s="166">
        <f>VLOOKUP($D752,'R_E_P allocation'!$A$3:$T$984,'R_E_P allocation'!S$984,0)</f>
        <v>-115433.03480747326</v>
      </c>
      <c r="W752" s="166">
        <f>VLOOKUP($D752,'R_E_P allocation'!$A$3:$T$984,'R_E_P allocation'!T$984,0)</f>
        <v>882238.1945999742</v>
      </c>
      <c r="X752" s="163">
        <v>110920</v>
      </c>
      <c r="Y752" s="162" t="s">
        <v>581</v>
      </c>
      <c r="Z752" s="162" t="s">
        <v>617</v>
      </c>
      <c r="AA752" s="162" t="s">
        <v>1000</v>
      </c>
    </row>
    <row r="753" spans="1:27" ht="16.5" thickTop="1" thickBot="1">
      <c r="A753" s="161">
        <v>752</v>
      </c>
      <c r="B753" s="162" t="s">
        <v>7</v>
      </c>
      <c r="C753" s="163">
        <v>11</v>
      </c>
      <c r="D753" s="162" t="s">
        <v>1001</v>
      </c>
      <c r="E753" s="162" t="str">
        <f>VLOOKUP(Table12[[#This Row],[BRANCH NAME]],'Branch Address-2'!$B$2:$D$981,2,0)</f>
        <v>Patuakhali Sci &amp; Tech University, Dumki, Patuakhali 8602</v>
      </c>
      <c r="F753" s="162" t="str">
        <f>VLOOKUP(Table12[[#This Row],[BRANCH NAME]],'Branch Address-2'!$B$2:$D$981,3,0)</f>
        <v>22.363911079759752, 90.33869102377636</v>
      </c>
      <c r="G753" s="164">
        <f>VLOOKUP(FINAL_DATASET!$D753,'R_E_P allocation'!$A$3:$D$983,4,0)</f>
        <v>81789</v>
      </c>
      <c r="H753" s="165">
        <f>VLOOKUP(FINAL_DATASET!$D753,'R_E_P allocation'!$A$3:$E$983,5,0)</f>
        <v>1.0525913960042389E-2</v>
      </c>
      <c r="I753" s="166">
        <f>VLOOKUP(FINAL_DATASET!$D753,'R_E_P allocation'!$A$3:$F$983,6,0)</f>
        <v>53247376.505295239</v>
      </c>
      <c r="J753" s="166">
        <f>VLOOKUP(FINAL_DATASET!$D753,'R_E_P allocation'!$A$3:$G$983,7,0)</f>
        <v>44843400.873769157</v>
      </c>
      <c r="K753" s="166">
        <f>VLOOKUP(FINAL_DATASET!$D753,'R_E_P allocation'!$A$3:$T$984,8,0)</f>
        <v>44363934.752160698</v>
      </c>
      <c r="L753" s="166">
        <f>VLOOKUP(FINAL_DATASET!$D753,'R_E_P allocation'!$A$3:$T$984,9,0)</f>
        <v>37025439.39087563</v>
      </c>
      <c r="M753" s="166">
        <f>VLOOKUP($D753,'R_E_P allocation'!$A$3:$T$984,'R_E_P allocation'!J$984,0)</f>
        <v>35866729.596988514</v>
      </c>
      <c r="N753" s="166">
        <f>VLOOKUP($D753,'R_E_P allocation'!$A$3:$T$984,'R_E_P allocation'!K$984,0)</f>
        <v>41826759.858649254</v>
      </c>
      <c r="O753" s="166">
        <f>VLOOKUP($D753,'R_E_P allocation'!$A$3:$T$984,'R_E_P allocation'!L$984,0)</f>
        <v>36838980.34358345</v>
      </c>
      <c r="P753" s="166">
        <f>VLOOKUP($D753,'R_E_P allocation'!$A$3:$T$984,'R_E_P allocation'!M$984,0)</f>
        <v>40048739.657684542</v>
      </c>
      <c r="Q753" s="166">
        <f>VLOOKUP($D753,'R_E_P allocation'!$A$3:$T$984,'R_E_P allocation'!N$984,0)</f>
        <v>32617014.772753388</v>
      </c>
      <c r="R753" s="166">
        <f>VLOOKUP($D753,'R_E_P allocation'!$A$3:$T$984,'R_E_P allocation'!O$984,0)</f>
        <v>29873403.07688275</v>
      </c>
      <c r="S753" s="166">
        <f>VLOOKUP($D753,'R_E_P allocation'!$A$3:$T$984,'R_E_P allocation'!P$984,0)</f>
        <v>459488.36654144223</v>
      </c>
      <c r="T753" s="166">
        <f>VLOOKUP($D753,'R_E_P allocation'!$A$3:$T$984,'R_E_P allocation'!Q$984,0)</f>
        <v>739176.93747971137</v>
      </c>
      <c r="U753" s="166">
        <f>VLOOKUP($D753,'R_E_P allocation'!$A$3:$T$984,'R_E_P allocation'!R$984,0)</f>
        <v>912317.481393878</v>
      </c>
      <c r="V753" s="166">
        <f>VLOOKUP($D753,'R_E_P allocation'!$A$3:$T$984,'R_E_P allocation'!S$984,0)</f>
        <v>-93229.523646089729</v>
      </c>
      <c r="W753" s="166">
        <f>VLOOKUP($D753,'R_E_P allocation'!$A$3:$T$984,'R_E_P allocation'!T$984,0)</f>
        <v>712539.93072368565</v>
      </c>
      <c r="X753" s="163">
        <v>110921</v>
      </c>
      <c r="Y753" s="162" t="s">
        <v>581</v>
      </c>
      <c r="Z753" s="162" t="s">
        <v>617</v>
      </c>
      <c r="AA753" s="162" t="s">
        <v>1002</v>
      </c>
    </row>
    <row r="754" spans="1:27" ht="16.5" thickTop="1" thickBot="1">
      <c r="A754" s="161">
        <v>753</v>
      </c>
      <c r="B754" s="162" t="s">
        <v>7</v>
      </c>
      <c r="C754" s="163">
        <v>11</v>
      </c>
      <c r="D754" s="162" t="s">
        <v>52</v>
      </c>
      <c r="E754" s="162" t="str">
        <f>VLOOKUP(Table12[[#This Row],[BRANCH NAME]],'Branch Address-2'!$B$2:$D$981,2,0)</f>
        <v>Sadar Road, Natun Bazar, Patuakhali 8600</v>
      </c>
      <c r="F754" s="162" t="str">
        <f>VLOOKUP(Table12[[#This Row],[BRANCH NAME]],'Branch Address-2'!$B$2:$D$981,3,0)</f>
        <v>22.364347469846507, 90.34592036687728</v>
      </c>
      <c r="G754" s="164">
        <f>VLOOKUP(FINAL_DATASET!$D754,'R_E_P allocation'!$A$3:$D$983,4,0)</f>
        <v>94938.6</v>
      </c>
      <c r="H754" s="165">
        <f>VLOOKUP(FINAL_DATASET!$D754,'R_E_P allocation'!$A$3:$E$983,5,0)</f>
        <v>1.2218214369742636E-2</v>
      </c>
      <c r="I754" s="166">
        <f>VLOOKUP(FINAL_DATASET!$D754,'R_E_P allocation'!$A$3:$F$983,6,0)</f>
        <v>61808206.226822965</v>
      </c>
      <c r="J754" s="166">
        <f>VLOOKUP(FINAL_DATASET!$D754,'R_E_P allocation'!$A$3:$G$983,7,0)</f>
        <v>52053084.133494981</v>
      </c>
      <c r="K754" s="166">
        <f>VLOOKUP(FINAL_DATASET!$D754,'R_E_P allocation'!$A$3:$T$984,8,0)</f>
        <v>51496532.001387514</v>
      </c>
      <c r="L754" s="166">
        <f>VLOOKUP(FINAL_DATASET!$D754,'R_E_P allocation'!$A$3:$T$984,9,0)</f>
        <v>42978192.423853889</v>
      </c>
      <c r="M754" s="166">
        <f>VLOOKUP($D754,'R_E_P allocation'!$A$3:$T$984,'R_E_P allocation'!J$984,0)</f>
        <v>41633191.437927522</v>
      </c>
      <c r="N754" s="166">
        <f>VLOOKUP($D754,'R_E_P allocation'!$A$3:$T$984,'R_E_P allocation'!K$984,0)</f>
        <v>48551443.635652207</v>
      </c>
      <c r="O754" s="166">
        <f>VLOOKUP($D754,'R_E_P allocation'!$A$3:$T$984,'R_E_P allocation'!L$984,0)</f>
        <v>42761755.483589873</v>
      </c>
      <c r="P754" s="166">
        <f>VLOOKUP($D754,'R_E_P allocation'!$A$3:$T$984,'R_E_P allocation'!M$984,0)</f>
        <v>46487562.812420376</v>
      </c>
      <c r="Q754" s="166">
        <f>VLOOKUP($D754,'R_E_P allocation'!$A$3:$T$984,'R_E_P allocation'!N$984,0)</f>
        <v>37861004.764754735</v>
      </c>
      <c r="R754" s="166">
        <f>VLOOKUP($D754,'R_E_P allocation'!$A$3:$T$984,'R_E_P allocation'!O$984,0)</f>
        <v>34676289.786584266</v>
      </c>
      <c r="S754" s="166">
        <f>VLOOKUP($D754,'R_E_P allocation'!$A$3:$T$984,'R_E_P allocation'!P$984,0)</f>
        <v>533362.45993631624</v>
      </c>
      <c r="T754" s="166">
        <f>VLOOKUP($D754,'R_E_P allocation'!$A$3:$T$984,'R_E_P allocation'!Q$984,0)</f>
        <v>858017.87033233477</v>
      </c>
      <c r="U754" s="166">
        <f>VLOOKUP($D754,'R_E_P allocation'!$A$3:$T$984,'R_E_P allocation'!R$984,0)</f>
        <v>1058995.0291489176</v>
      </c>
      <c r="V754" s="166">
        <f>VLOOKUP($D754,'R_E_P allocation'!$A$3:$T$984,'R_E_P allocation'!S$984,0)</f>
        <v>-108218.47013200619</v>
      </c>
      <c r="W754" s="166">
        <f>VLOOKUP($D754,'R_E_P allocation'!$A$3:$T$984,'R_E_P allocation'!T$984,0)</f>
        <v>827098.30743747589</v>
      </c>
      <c r="X754" s="163">
        <v>110922</v>
      </c>
      <c r="Y754" s="162" t="s">
        <v>581</v>
      </c>
      <c r="Z754" s="162" t="s">
        <v>617</v>
      </c>
      <c r="AA754" s="162" t="s">
        <v>1000</v>
      </c>
    </row>
    <row r="755" spans="1:27" ht="16.5" thickTop="1" thickBot="1">
      <c r="A755" s="161">
        <v>754</v>
      </c>
      <c r="B755" s="162" t="s">
        <v>7</v>
      </c>
      <c r="C755" s="163">
        <v>11</v>
      </c>
      <c r="D755" s="162" t="s">
        <v>56</v>
      </c>
      <c r="E755" s="162" t="str">
        <f>VLOOKUP(Table12[[#This Row],[BRANCH NAME]],'Branch Address-2'!$B$2:$D$981,2,0)</f>
        <v>Hatkhola Road, Kotwali, Barisal 8200</v>
      </c>
      <c r="F755" s="162" t="str">
        <f>VLOOKUP(Table12[[#This Row],[BRANCH NAME]],'Branch Address-2'!$B$2:$D$981,3,0)</f>
        <v>22.86942988732356, 90.31987191205253</v>
      </c>
      <c r="G755" s="164">
        <f>VLOOKUP(FINAL_DATASET!$D755,'R_E_P allocation'!$A$3:$D$983,4,0)</f>
        <v>28058.5</v>
      </c>
      <c r="H755" s="165">
        <f>VLOOKUP(FINAL_DATASET!$D755,'R_E_P allocation'!$A$3:$E$983,5,0)</f>
        <v>3.6110156237128387E-3</v>
      </c>
      <c r="I755" s="166">
        <f>VLOOKUP(FINAL_DATASET!$D755,'R_E_P allocation'!$A$3:$F$983,6,0)</f>
        <v>18267022.627417214</v>
      </c>
      <c r="J755" s="166">
        <f>VLOOKUP(FINAL_DATASET!$D755,'R_E_P allocation'!$A$3:$G$983,7,0)</f>
        <v>15383958.275766324</v>
      </c>
      <c r="K755" s="166">
        <f>VLOOKUP(FINAL_DATASET!$D755,'R_E_P allocation'!$A$3:$T$984,8,0)</f>
        <v>15219472.829396384</v>
      </c>
      <c r="L755" s="166">
        <f>VLOOKUP(FINAL_DATASET!$D755,'R_E_P allocation'!$A$3:$T$984,9,0)</f>
        <v>12701931.691900915</v>
      </c>
      <c r="M755" s="166">
        <f>VLOOKUP($D755,'R_E_P allocation'!$A$3:$T$984,'R_E_P allocation'!J$984,0)</f>
        <v>12304425.196506893</v>
      </c>
      <c r="N755" s="166">
        <f>VLOOKUP($D755,'R_E_P allocation'!$A$3:$T$984,'R_E_P allocation'!K$984,0)</f>
        <v>14349070.675688786</v>
      </c>
      <c r="O755" s="166">
        <f>VLOOKUP($D755,'R_E_P allocation'!$A$3:$T$984,'R_E_P allocation'!L$984,0)</f>
        <v>12637965.129423715</v>
      </c>
      <c r="P755" s="166">
        <f>VLOOKUP($D755,'R_E_P allocation'!$A$3:$T$984,'R_E_P allocation'!M$984,0)</f>
        <v>13739103.812066926</v>
      </c>
      <c r="Q755" s="166">
        <f>VLOOKUP($D755,'R_E_P allocation'!$A$3:$T$984,'R_E_P allocation'!N$984,0)</f>
        <v>11189579.393332856</v>
      </c>
      <c r="R755" s="166">
        <f>VLOOKUP($D755,'R_E_P allocation'!$A$3:$T$984,'R_E_P allocation'!O$984,0)</f>
        <v>10248357.116882645</v>
      </c>
      <c r="S755" s="166">
        <f>VLOOKUP($D755,'R_E_P allocation'!$A$3:$T$984,'R_E_P allocation'!P$984,0)</f>
        <v>157631.88610452574</v>
      </c>
      <c r="T755" s="166">
        <f>VLOOKUP($D755,'R_E_P allocation'!$A$3:$T$984,'R_E_P allocation'!Q$984,0)</f>
        <v>253581.72982032402</v>
      </c>
      <c r="U755" s="166">
        <f>VLOOKUP($D755,'R_E_P allocation'!$A$3:$T$984,'R_E_P allocation'!R$984,0)</f>
        <v>312979.25212058012</v>
      </c>
      <c r="V755" s="166">
        <f>VLOOKUP($D755,'R_E_P allocation'!$A$3:$T$984,'R_E_P allocation'!S$984,0)</f>
        <v>-31983.281238599426</v>
      </c>
      <c r="W755" s="166">
        <f>VLOOKUP($D755,'R_E_P allocation'!$A$3:$T$984,'R_E_P allocation'!T$984,0)</f>
        <v>244443.64946643845</v>
      </c>
      <c r="X755" s="163">
        <v>110923</v>
      </c>
      <c r="Y755" s="162" t="s">
        <v>581</v>
      </c>
      <c r="Z755" s="162" t="s">
        <v>617</v>
      </c>
      <c r="AA755" s="162" t="s">
        <v>1000</v>
      </c>
    </row>
    <row r="756" spans="1:27" ht="16.5" thickTop="1" thickBot="1">
      <c r="A756" s="161">
        <v>755</v>
      </c>
      <c r="B756" s="162" t="s">
        <v>7</v>
      </c>
      <c r="C756" s="163">
        <v>11</v>
      </c>
      <c r="D756" s="162" t="s">
        <v>1003</v>
      </c>
      <c r="E756" s="162" t="str">
        <f>VLOOKUP(Table12[[#This Row],[BRANCH NAME]],'Branch Address-2'!$B$2:$D$981,2,0)</f>
        <v>Mohepur Bazar, Kalapara, Patuakhali 8651</v>
      </c>
      <c r="F756" s="162" t="str">
        <f>VLOOKUP(Table12[[#This Row],[BRANCH NAME]],'Branch Address-2'!$B$2:$D$981,3,0)</f>
        <v>22.370242015382484, 90.34494150920644</v>
      </c>
      <c r="G756" s="164">
        <f>VLOOKUP(FINAL_DATASET!$D756,'R_E_P allocation'!$A$3:$D$983,4,0)</f>
        <v>9398.25</v>
      </c>
      <c r="H756" s="165">
        <f>VLOOKUP(FINAL_DATASET!$D756,'R_E_P allocation'!$A$3:$E$983,5,0)</f>
        <v>1.2095168161362576E-3</v>
      </c>
      <c r="I756" s="166">
        <f>VLOOKUP(FINAL_DATASET!$D756,'R_E_P allocation'!$A$3:$F$983,6,0)</f>
        <v>6118575.3125834893</v>
      </c>
      <c r="J756" s="166">
        <f>VLOOKUP(FINAL_DATASET!$D756,'R_E_P allocation'!$A$3:$G$983,7,0)</f>
        <v>5152887.2129736394</v>
      </c>
      <c r="K756" s="166">
        <f>VLOOKUP(FINAL_DATASET!$D756,'R_E_P allocation'!$A$3:$T$984,8,0)</f>
        <v>5097792.4877977995</v>
      </c>
      <c r="L756" s="166">
        <f>VLOOKUP(FINAL_DATASET!$D756,'R_E_P allocation'!$A$3:$T$984,9,0)</f>
        <v>4254537.1108009256</v>
      </c>
      <c r="M756" s="166">
        <f>VLOOKUP($D756,'R_E_P allocation'!$A$3:$T$984,'R_E_P allocation'!J$984,0)</f>
        <v>4121391.5249593137</v>
      </c>
      <c r="N756" s="166">
        <f>VLOOKUP($D756,'R_E_P allocation'!$A$3:$T$984,'R_E_P allocation'!K$984,0)</f>
        <v>4806249.5670756502</v>
      </c>
      <c r="O756" s="166">
        <f>VLOOKUP($D756,'R_E_P allocation'!$A$3:$T$984,'R_E_P allocation'!L$984,0)</f>
        <v>4233111.3843436548</v>
      </c>
      <c r="P756" s="166">
        <f>VLOOKUP($D756,'R_E_P allocation'!$A$3:$T$984,'R_E_P allocation'!M$984,0)</f>
        <v>4601939.9612152455</v>
      </c>
      <c r="Q756" s="166">
        <f>VLOOKUP($D756,'R_E_P allocation'!$A$3:$T$984,'R_E_P allocation'!N$984,0)</f>
        <v>3747971.7209897358</v>
      </c>
      <c r="R756" s="166">
        <f>VLOOKUP($D756,'R_E_P allocation'!$A$3:$T$984,'R_E_P allocation'!O$984,0)</f>
        <v>3432707.4602613221</v>
      </c>
      <c r="S756" s="166">
        <f>VLOOKUP($D756,'R_E_P allocation'!$A$3:$T$984,'R_E_P allocation'!P$984,0)</f>
        <v>52799.111626846017</v>
      </c>
      <c r="T756" s="166">
        <f>VLOOKUP($D756,'R_E_P allocation'!$A$3:$T$984,'R_E_P allocation'!Q$984,0)</f>
        <v>84937.701312752295</v>
      </c>
      <c r="U756" s="166">
        <f>VLOOKUP($D756,'R_E_P allocation'!$A$3:$T$984,'R_E_P allocation'!R$984,0)</f>
        <v>104833.01873736094</v>
      </c>
      <c r="V756" s="166">
        <f>VLOOKUP($D756,'R_E_P allocation'!$A$3:$T$984,'R_E_P allocation'!S$984,0)</f>
        <v>-10712.863228635424</v>
      </c>
      <c r="W756" s="166">
        <f>VLOOKUP($D756,'R_E_P allocation'!$A$3:$T$984,'R_E_P allocation'!T$984,0)</f>
        <v>81876.883247427875</v>
      </c>
      <c r="X756" s="163">
        <v>110924</v>
      </c>
      <c r="Y756" s="162" t="s">
        <v>581</v>
      </c>
      <c r="Z756" s="162" t="s">
        <v>617</v>
      </c>
      <c r="AA756" s="162" t="s">
        <v>1004</v>
      </c>
    </row>
    <row r="757" spans="1:27" ht="16.5" thickTop="1" thickBot="1">
      <c r="A757" s="161">
        <v>756</v>
      </c>
      <c r="B757" s="162" t="s">
        <v>7</v>
      </c>
      <c r="C757" s="163">
        <v>11</v>
      </c>
      <c r="D757" s="162" t="s">
        <v>1005</v>
      </c>
      <c r="E757" s="162" t="str">
        <f>VLOOKUP(Table12[[#This Row],[BRANCH NAME]],'Branch Address-2'!$B$2:$D$981,2,0)</f>
        <v>Sadar Road, Galachipa, Patuakhali 8640</v>
      </c>
      <c r="F757" s="162" t="str">
        <f>VLOOKUP(Table12[[#This Row],[BRANCH NAME]],'Branch Address-2'!$B$2:$D$981,3,0)</f>
        <v>22.3636058141463, 90.34527519315881</v>
      </c>
      <c r="G757" s="164">
        <f>VLOOKUP(FINAL_DATASET!$D757,'R_E_P allocation'!$A$3:$D$983,4,0)</f>
        <v>241669</v>
      </c>
      <c r="H757" s="165">
        <f>VLOOKUP(FINAL_DATASET!$D757,'R_E_P allocation'!$A$3:$E$983,5,0)</f>
        <v>3.1101824216086323E-2</v>
      </c>
      <c r="I757" s="166">
        <f>VLOOKUP(FINAL_DATASET!$D757,'R_E_P allocation'!$A$3:$F$983,6,0)</f>
        <v>157334607.74258393</v>
      </c>
      <c r="J757" s="166">
        <f>VLOOKUP(FINAL_DATASET!$D757,'R_E_P allocation'!$A$3:$G$983,7,0)</f>
        <v>132502657.39601804</v>
      </c>
      <c r="K757" s="166">
        <f>VLOOKUP(FINAL_DATASET!$D757,'R_E_P allocation'!$A$3:$T$984,8,0)</f>
        <v>131085937.56641997</v>
      </c>
      <c r="L757" s="166">
        <f>VLOOKUP(FINAL_DATASET!$D757,'R_E_P allocation'!$A$3:$T$984,9,0)</f>
        <v>109402253.50784977</v>
      </c>
      <c r="M757" s="166">
        <f>VLOOKUP($D757,'R_E_P allocation'!$A$3:$T$984,'R_E_P allocation'!J$984,0)</f>
        <v>105978513.91965446</v>
      </c>
      <c r="N757" s="166">
        <f>VLOOKUP($D757,'R_E_P allocation'!$A$3:$T$984,'R_E_P allocation'!K$984,0)</f>
        <v>123589128.46813028</v>
      </c>
      <c r="O757" s="166">
        <f>VLOOKUP($D757,'R_E_P allocation'!$A$3:$T$984,'R_E_P allocation'!L$984,0)</f>
        <v>108851306.90745051</v>
      </c>
      <c r="P757" s="166">
        <f>VLOOKUP($D757,'R_E_P allocation'!$A$3:$T$984,'R_E_P allocation'!M$984,0)</f>
        <v>118335459.1000375</v>
      </c>
      <c r="Q757" s="166">
        <f>VLOOKUP($D757,'R_E_P allocation'!$A$3:$T$984,'R_E_P allocation'!N$984,0)</f>
        <v>96376301.741267636</v>
      </c>
      <c r="R757" s="166">
        <f>VLOOKUP($D757,'R_E_P allocation'!$A$3:$T$984,'R_E_P allocation'!O$984,0)</f>
        <v>88269516.049678773</v>
      </c>
      <c r="S757" s="166">
        <f>VLOOKUP($D757,'R_E_P allocation'!$A$3:$T$984,'R_E_P allocation'!P$984,0)</f>
        <v>1357689.8366981356</v>
      </c>
      <c r="T757" s="166">
        <f>VLOOKUP($D757,'R_E_P allocation'!$A$3:$T$984,'R_E_P allocation'!Q$984,0)</f>
        <v>2184109.7372970004</v>
      </c>
      <c r="U757" s="166">
        <f>VLOOKUP($D757,'R_E_P allocation'!$A$3:$T$984,'R_E_P allocation'!R$984,0)</f>
        <v>2695703.0090962979</v>
      </c>
      <c r="V757" s="166">
        <f>VLOOKUP($D757,'R_E_P allocation'!$A$3:$T$984,'R_E_P allocation'!S$984,0)</f>
        <v>-275473.30019962171</v>
      </c>
      <c r="W757" s="166">
        <f>VLOOKUP($D757,'R_E_P allocation'!$A$3:$T$984,'R_E_P allocation'!T$984,0)</f>
        <v>2105403.0800971086</v>
      </c>
      <c r="X757" s="163">
        <v>110925</v>
      </c>
      <c r="Y757" s="162" t="s">
        <v>581</v>
      </c>
      <c r="Z757" s="162" t="s">
        <v>617</v>
      </c>
      <c r="AA757" s="162" t="s">
        <v>1005</v>
      </c>
    </row>
    <row r="758" spans="1:27" ht="16.5" thickTop="1" thickBot="1">
      <c r="A758" s="161">
        <v>757</v>
      </c>
      <c r="B758" s="162" t="s">
        <v>7</v>
      </c>
      <c r="C758" s="163">
        <v>11</v>
      </c>
      <c r="D758" s="162" t="s">
        <v>1006</v>
      </c>
      <c r="E758" s="162" t="str">
        <f>VLOOKUP(Table12[[#This Row],[BRANCH NAME]],'Branch Address-2'!$B$2:$D$981,2,0)</f>
        <v>Parjatan, Kuakata, Kalapara, Patuakhali 8651</v>
      </c>
      <c r="F758" s="162" t="str">
        <f>VLOOKUP(Table12[[#This Row],[BRANCH NAME]],'Branch Address-2'!$B$2:$D$981,3,0)</f>
        <v>22.004316033420135, 90.22103123598411</v>
      </c>
      <c r="G758" s="164">
        <f>VLOOKUP(FINAL_DATASET!$D758,'R_E_P allocation'!$A$3:$D$983,4,0)</f>
        <v>11486.75</v>
      </c>
      <c r="H758" s="165">
        <f>VLOOKUP(FINAL_DATASET!$D758,'R_E_P allocation'!$A$3:$E$983,5,0)</f>
        <v>1.4782983308332038E-3</v>
      </c>
      <c r="I758" s="166">
        <f>VLOOKUP(FINAL_DATASET!$D758,'R_E_P allocation'!$A$3:$F$983,6,0)</f>
        <v>7478258.7153798202</v>
      </c>
      <c r="J758" s="166">
        <f>VLOOKUP(FINAL_DATASET!$D758,'R_E_P allocation'!$A$3:$G$983,7,0)</f>
        <v>6297973.260301115</v>
      </c>
      <c r="K758" s="166">
        <f>VLOOKUP(FINAL_DATASET!$D758,'R_E_P allocation'!$A$3:$T$984,8,0)</f>
        <v>6230635.2628639769</v>
      </c>
      <c r="L758" s="166">
        <f>VLOOKUP(FINAL_DATASET!$D758,'R_E_P allocation'!$A$3:$T$984,9,0)</f>
        <v>5199989.8020900199</v>
      </c>
      <c r="M758" s="166">
        <f>VLOOKUP($D758,'R_E_P allocation'!$A$3:$T$984,'R_E_P allocation'!J$984,0)</f>
        <v>5037256.3082836056</v>
      </c>
      <c r="N758" s="166">
        <f>VLOOKUP($D758,'R_E_P allocation'!$A$3:$T$984,'R_E_P allocation'!K$984,0)</f>
        <v>5874305.0264257947</v>
      </c>
      <c r="O758" s="166">
        <f>VLOOKUP($D758,'R_E_P allocation'!$A$3:$T$984,'R_E_P allocation'!L$984,0)</f>
        <v>5173802.8030866887</v>
      </c>
      <c r="P758" s="166">
        <f>VLOOKUP($D758,'R_E_P allocation'!$A$3:$T$984,'R_E_P allocation'!M$984,0)</f>
        <v>5624593.2859297451</v>
      </c>
      <c r="Q758" s="166">
        <f>VLOOKUP($D758,'R_E_P allocation'!$A$3:$T$984,'R_E_P allocation'!N$984,0)</f>
        <v>4580854.325654122</v>
      </c>
      <c r="R758" s="166">
        <f>VLOOKUP($D758,'R_E_P allocation'!$A$3:$T$984,'R_E_P allocation'!O$984,0)</f>
        <v>4195531.3403193941</v>
      </c>
      <c r="S758" s="166">
        <f>VLOOKUP($D758,'R_E_P allocation'!$A$3:$T$984,'R_E_P allocation'!P$984,0)</f>
        <v>64532.247543922909</v>
      </c>
      <c r="T758" s="166">
        <f>VLOOKUP($D758,'R_E_P allocation'!$A$3:$T$984,'R_E_P allocation'!Q$984,0)</f>
        <v>103812.74604891946</v>
      </c>
      <c r="U758" s="166">
        <f>VLOOKUP($D758,'R_E_P allocation'!$A$3:$T$984,'R_E_P allocation'!R$984,0)</f>
        <v>128129.24512344114</v>
      </c>
      <c r="V758" s="166">
        <f>VLOOKUP($D758,'R_E_P allocation'!$A$3:$T$984,'R_E_P allocation'!S$984,0)</f>
        <v>-13093.499501665518</v>
      </c>
      <c r="W758" s="166">
        <f>VLOOKUP($D758,'R_E_P allocation'!$A$3:$T$984,'R_E_P allocation'!T$984,0)</f>
        <v>100071.74619130074</v>
      </c>
      <c r="X758" s="163">
        <v>110926</v>
      </c>
      <c r="Y758" s="162" t="s">
        <v>581</v>
      </c>
      <c r="Z758" s="162" t="s">
        <v>617</v>
      </c>
      <c r="AA758" s="162" t="s">
        <v>1004</v>
      </c>
    </row>
    <row r="759" spans="1:27" ht="16.5" thickTop="1" thickBot="1">
      <c r="A759" s="161">
        <v>758</v>
      </c>
      <c r="B759" s="162" t="s">
        <v>7</v>
      </c>
      <c r="C759" s="163">
        <v>11</v>
      </c>
      <c r="D759" s="162" t="s">
        <v>587</v>
      </c>
      <c r="E759" s="162" t="str">
        <f>VLOOKUP(Table12[[#This Row],[BRANCH NAME]],'Branch Address-2'!$B$2:$D$981,2,0)</f>
        <v>Agrani Bank Road, Banaripara, Barisal 8530</v>
      </c>
      <c r="F759" s="162" t="str">
        <f>VLOOKUP(Table12[[#This Row],[BRANCH NAME]],'Branch Address-2'!$B$2:$D$981,3,0)</f>
        <v>22.729096553925455, 90.36671635355074</v>
      </c>
      <c r="G759" s="164">
        <f>VLOOKUP(FINAL_DATASET!$D759,'R_E_P allocation'!$A$3:$D$983,4,0)</f>
        <v>148188</v>
      </c>
      <c r="H759" s="165">
        <f>VLOOKUP(FINAL_DATASET!$D759,'R_E_P allocation'!$A$3:$E$983,5,0)</f>
        <v>1.907119707920089E-2</v>
      </c>
      <c r="I759" s="166">
        <f>VLOOKUP(FINAL_DATASET!$D759,'R_E_P allocation'!$A$3:$F$983,6,0)</f>
        <v>96475347.902122438</v>
      </c>
      <c r="J759" s="166">
        <f>VLOOKUP(FINAL_DATASET!$D759,'R_E_P allocation'!$A$3:$G$983,7,0)</f>
        <v>81248748.470846996</v>
      </c>
      <c r="K759" s="166">
        <f>VLOOKUP(FINAL_DATASET!$D759,'R_E_P allocation'!$A$3:$T$984,8,0)</f>
        <v>80380035.983484209</v>
      </c>
      <c r="L759" s="166">
        <f>VLOOKUP(FINAL_DATASET!$D759,'R_E_P allocation'!$A$3:$T$984,9,0)</f>
        <v>67083908.746348269</v>
      </c>
      <c r="M759" s="166">
        <f>VLOOKUP($D759,'R_E_P allocation'!$A$3:$T$984,'R_E_P allocation'!J$984,0)</f>
        <v>64984520.235221542</v>
      </c>
      <c r="N759" s="166">
        <f>VLOOKUP($D759,'R_E_P allocation'!$A$3:$T$984,'R_E_P allocation'!K$984,0)</f>
        <v>75783099.071189478</v>
      </c>
      <c r="O759" s="166">
        <f>VLOOKUP($D759,'R_E_P allocation'!$A$3:$T$984,'R_E_P allocation'!L$984,0)</f>
        <v>66746076.112373851</v>
      </c>
      <c r="P759" s="166">
        <f>VLOOKUP($D759,'R_E_P allocation'!$A$3:$T$984,'R_E_P allocation'!M$984,0)</f>
        <v>72561623.597219154</v>
      </c>
      <c r="Q759" s="166">
        <f>VLOOKUP($D759,'R_E_P allocation'!$A$3:$T$984,'R_E_P allocation'!N$984,0)</f>
        <v>59096580.043096006</v>
      </c>
      <c r="R759" s="166">
        <f>VLOOKUP($D759,'R_E_P allocation'!$A$3:$T$984,'R_E_P allocation'!O$984,0)</f>
        <v>54125614.143186748</v>
      </c>
      <c r="S759" s="166">
        <f>VLOOKUP($D759,'R_E_P allocation'!$A$3:$T$984,'R_E_P allocation'!P$984,0)</f>
        <v>832516.13372266735</v>
      </c>
      <c r="T759" s="166">
        <f>VLOOKUP($D759,'R_E_P allocation'!$A$3:$T$984,'R_E_P allocation'!Q$984,0)</f>
        <v>1339265.0846842909</v>
      </c>
      <c r="U759" s="166">
        <f>VLOOKUP($D759,'R_E_P allocation'!$A$3:$T$984,'R_E_P allocation'!R$984,0)</f>
        <v>1652966.8162319628</v>
      </c>
      <c r="V759" s="166">
        <f>VLOOKUP($D759,'R_E_P allocation'!$A$3:$T$984,'R_E_P allocation'!S$984,0)</f>
        <v>-168916.31698720786</v>
      </c>
      <c r="W759" s="166">
        <f>VLOOKUP($D759,'R_E_P allocation'!$A$3:$T$984,'R_E_P allocation'!T$984,0)</f>
        <v>1291003.2798308029</v>
      </c>
      <c r="X759" s="163">
        <v>110935</v>
      </c>
      <c r="Y759" s="162" t="s">
        <v>581</v>
      </c>
      <c r="Z759" s="162" t="s">
        <v>581</v>
      </c>
      <c r="AA759" s="162" t="s">
        <v>587</v>
      </c>
    </row>
    <row r="760" spans="1:27" ht="16.5" thickTop="1" thickBot="1">
      <c r="A760" s="161">
        <v>759</v>
      </c>
      <c r="B760" s="162" t="s">
        <v>7</v>
      </c>
      <c r="C760" s="163">
        <v>11</v>
      </c>
      <c r="D760" s="162" t="s">
        <v>1007</v>
      </c>
      <c r="E760" s="162" t="str">
        <f>VLOOKUP(Table12[[#This Row],[BRANCH NAME]],'Branch Address-2'!$B$2:$D$981,2,0)</f>
        <v>Bhandaria, Pirojpur 8550</v>
      </c>
      <c r="F760" s="162" t="str">
        <f>VLOOKUP(Table12[[#This Row],[BRANCH NAME]],'Branch Address-2'!$B$2:$D$981,3,0)</f>
        <v>22.615653257163984, 89.9643398278773</v>
      </c>
      <c r="G760" s="164">
        <f>VLOOKUP(FINAL_DATASET!$D760,'R_E_P allocation'!$A$3:$D$983,4,0)</f>
        <v>148159</v>
      </c>
      <c r="H760" s="165">
        <f>VLOOKUP(FINAL_DATASET!$D760,'R_E_P allocation'!$A$3:$E$983,5,0)</f>
        <v>1.9067464896329829E-2</v>
      </c>
      <c r="I760" s="166">
        <f>VLOOKUP(FINAL_DATASET!$D760,'R_E_P allocation'!$A$3:$F$983,6,0)</f>
        <v>96456467.931482688</v>
      </c>
      <c r="J760" s="166">
        <f>VLOOKUP(FINAL_DATASET!$D760,'R_E_P allocation'!$A$3:$G$983,7,0)</f>
        <v>81232848.305478305</v>
      </c>
      <c r="K760" s="166">
        <f>VLOOKUP(FINAL_DATASET!$D760,'R_E_P allocation'!$A$3:$T$984,8,0)</f>
        <v>80364305.82285364</v>
      </c>
      <c r="L760" s="166">
        <f>VLOOKUP(FINAL_DATASET!$D760,'R_E_P allocation'!$A$3:$T$984,9,0)</f>
        <v>67070780.602681823</v>
      </c>
      <c r="M760" s="166">
        <f>VLOOKUP($D760,'R_E_P allocation'!$A$3:$T$984,'R_E_P allocation'!J$984,0)</f>
        <v>64971802.936338894</v>
      </c>
      <c r="N760" s="166">
        <f>VLOOKUP($D760,'R_E_P allocation'!$A$3:$T$984,'R_E_P allocation'!K$984,0)</f>
        <v>75768268.518964842</v>
      </c>
      <c r="O760" s="166">
        <f>VLOOKUP($D760,'R_E_P allocation'!$A$3:$T$984,'R_E_P allocation'!L$984,0)</f>
        <v>66733014.08166112</v>
      </c>
      <c r="P760" s="166">
        <f>VLOOKUP($D760,'R_E_P allocation'!$A$3:$T$984,'R_E_P allocation'!M$984,0)</f>
        <v>72547423.479231745</v>
      </c>
      <c r="Q760" s="166">
        <f>VLOOKUP($D760,'R_E_P allocation'!$A$3:$T$984,'R_E_P allocation'!N$984,0)</f>
        <v>59085014.998549558</v>
      </c>
      <c r="R760" s="166">
        <f>VLOOKUP($D760,'R_E_P allocation'!$A$3:$T$984,'R_E_P allocation'!O$984,0)</f>
        <v>54115021.903530687</v>
      </c>
      <c r="S760" s="166">
        <f>VLOOKUP($D760,'R_E_P allocation'!$A$3:$T$984,'R_E_P allocation'!P$984,0)</f>
        <v>832353.21251529595</v>
      </c>
      <c r="T760" s="166">
        <f>VLOOKUP($D760,'R_E_P allocation'!$A$3:$T$984,'R_E_P allocation'!Q$984,0)</f>
        <v>1339002.9940463456</v>
      </c>
      <c r="U760" s="166">
        <f>VLOOKUP($D760,'R_E_P allocation'!$A$3:$T$984,'R_E_P allocation'!R$984,0)</f>
        <v>1652643.3349941382</v>
      </c>
      <c r="V760" s="166">
        <f>VLOOKUP($D760,'R_E_P allocation'!$A$3:$T$984,'R_E_P allocation'!S$984,0)</f>
        <v>-168883.26051034991</v>
      </c>
      <c r="W760" s="166">
        <f>VLOOKUP($D760,'R_E_P allocation'!$A$3:$T$984,'R_E_P allocation'!T$984,0)</f>
        <v>1290750.6339005313</v>
      </c>
      <c r="X760" s="163">
        <v>110936</v>
      </c>
      <c r="Y760" s="162" t="s">
        <v>581</v>
      </c>
      <c r="Z760" s="162" t="s">
        <v>1008</v>
      </c>
      <c r="AA760" s="162" t="s">
        <v>1007</v>
      </c>
    </row>
    <row r="761" spans="1:27" ht="16.5" thickTop="1" thickBot="1">
      <c r="A761" s="161">
        <v>760</v>
      </c>
      <c r="B761" s="162" t="s">
        <v>7</v>
      </c>
      <c r="C761" s="163">
        <v>11</v>
      </c>
      <c r="D761" s="162" t="s">
        <v>1009</v>
      </c>
      <c r="E761" s="162" t="str">
        <f>VLOOKUP(Table12[[#This Row],[BRANCH NAME]],'Branch Address-2'!$B$2:$D$981,2,0)</f>
        <v>Kaukhali, Pirojpur 3510</v>
      </c>
      <c r="F761" s="162" t="str">
        <f>VLOOKUP(Table12[[#This Row],[BRANCH NAME]],'Branch Address-2'!$B$2:$D$981,3,0)</f>
        <v>22.62708351879037, 90.05754681019408</v>
      </c>
      <c r="G761" s="164">
        <f>VLOOKUP(FINAL_DATASET!$D761,'R_E_P allocation'!$A$3:$D$983,4,0)</f>
        <v>59578</v>
      </c>
      <c r="H761" s="165">
        <f>VLOOKUP(FINAL_DATASET!$D761,'R_E_P allocation'!$A$3:$E$983,5,0)</f>
        <v>7.6674479686926781E-3</v>
      </c>
      <c r="I761" s="166">
        <f>VLOOKUP(FINAL_DATASET!$D761,'R_E_P allocation'!$A$3:$F$983,6,0)</f>
        <v>38787272.095666654</v>
      </c>
      <c r="J761" s="166">
        <f>VLOOKUP(FINAL_DATASET!$D761,'R_E_P allocation'!$A$3:$G$983,7,0)</f>
        <v>32665519.046050433</v>
      </c>
      <c r="K761" s="166">
        <f>VLOOKUP(FINAL_DATASET!$D761,'R_E_P allocation'!$A$3:$T$984,8,0)</f>
        <v>32316258.96714998</v>
      </c>
      <c r="L761" s="166">
        <f>VLOOKUP(FINAL_DATASET!$D761,'R_E_P allocation'!$A$3:$T$984,9,0)</f>
        <v>26970639.426201425</v>
      </c>
      <c r="M761" s="166">
        <f>VLOOKUP($D761,'R_E_P allocation'!$A$3:$T$984,'R_E_P allocation'!J$984,0)</f>
        <v>26126594.23552534</v>
      </c>
      <c r="N761" s="166">
        <f>VLOOKUP($D761,'R_E_P allocation'!$A$3:$T$984,'R_E_P allocation'!K$984,0)</f>
        <v>30468091.049635101</v>
      </c>
      <c r="O761" s="166">
        <f>VLOOKUP($D761,'R_E_P allocation'!$A$3:$T$984,'R_E_P allocation'!L$984,0)</f>
        <v>26834816.062184583</v>
      </c>
      <c r="P761" s="166">
        <f>VLOOKUP($D761,'R_E_P allocation'!$A$3:$T$984,'R_E_P allocation'!M$984,0)</f>
        <v>29172918.257045932</v>
      </c>
      <c r="Q761" s="166">
        <f>VLOOKUP($D761,'R_E_P allocation'!$A$3:$T$984,'R_E_P allocation'!N$984,0)</f>
        <v>23759387.034088954</v>
      </c>
      <c r="R761" s="166">
        <f>VLOOKUP($D761,'R_E_P allocation'!$A$3:$T$984,'R_E_P allocation'!O$984,0)</f>
        <v>21760843.249269713</v>
      </c>
      <c r="S761" s="166">
        <f>VLOOKUP($D761,'R_E_P allocation'!$A$3:$T$984,'R_E_P allocation'!P$984,0)</f>
        <v>334707.5756129314</v>
      </c>
      <c r="T761" s="166">
        <f>VLOOKUP($D761,'R_E_P allocation'!$A$3:$T$984,'R_E_P allocation'!Q$984,0)</f>
        <v>538442.62163819396</v>
      </c>
      <c r="U761" s="166">
        <f>VLOOKUP($D761,'R_E_P allocation'!$A$3:$T$984,'R_E_P allocation'!R$984,0)</f>
        <v>664564.31679668988</v>
      </c>
      <c r="V761" s="166">
        <f>VLOOKUP($D761,'R_E_P allocation'!$A$3:$T$984,'R_E_P allocation'!S$984,0)</f>
        <v>-67911.682008420859</v>
      </c>
      <c r="W761" s="166">
        <f>VLOOKUP($D761,'R_E_P allocation'!$A$3:$T$984,'R_E_P allocation'!T$984,0)</f>
        <v>519039.28392150224</v>
      </c>
      <c r="X761" s="163">
        <v>110937</v>
      </c>
      <c r="Y761" s="162" t="s">
        <v>581</v>
      </c>
      <c r="Z761" s="162" t="s">
        <v>1008</v>
      </c>
      <c r="AA761" s="162" t="s">
        <v>1010</v>
      </c>
    </row>
    <row r="762" spans="1:27" ht="16.5" thickTop="1" thickBot="1">
      <c r="A762" s="161">
        <v>761</v>
      </c>
      <c r="B762" s="162" t="s">
        <v>7</v>
      </c>
      <c r="C762" s="163">
        <v>11</v>
      </c>
      <c r="D762" s="162" t="s">
        <v>1011</v>
      </c>
      <c r="E762" s="162" t="str">
        <f>VLOOKUP(Table12[[#This Row],[BRANCH NAME]],'Branch Address-2'!$B$2:$D$981,2,0)</f>
        <v>Mathbaria, Pirojpur 8560</v>
      </c>
      <c r="F762" s="162" t="str">
        <f>VLOOKUP(Table12[[#This Row],[BRANCH NAME]],'Branch Address-2'!$B$2:$D$981,3,0)</f>
        <v>22.289737822886035, 89.95835043902376</v>
      </c>
      <c r="G762" s="164">
        <f>VLOOKUP(FINAL_DATASET!$D762,'R_E_P allocation'!$A$3:$D$983,4,0)</f>
        <v>262841</v>
      </c>
      <c r="H762" s="165">
        <f>VLOOKUP(FINAL_DATASET!$D762,'R_E_P allocation'!$A$3:$E$983,5,0)</f>
        <v>3.3826575103883184E-2</v>
      </c>
      <c r="I762" s="166">
        <f>VLOOKUP(FINAL_DATASET!$D762,'R_E_P allocation'!$A$3:$F$983,6,0)</f>
        <v>171118288.3765336</v>
      </c>
      <c r="J762" s="166">
        <f>VLOOKUP(FINAL_DATASET!$D762,'R_E_P allocation'!$A$3:$G$983,7,0)</f>
        <v>144110874.67828631</v>
      </c>
      <c r="K762" s="166">
        <f>VLOOKUP(FINAL_DATASET!$D762,'R_E_P allocation'!$A$3:$T$984,8,0)</f>
        <v>142570039.66539106</v>
      </c>
      <c r="L762" s="166">
        <f>VLOOKUP(FINAL_DATASET!$D762,'R_E_P allocation'!$A$3:$T$984,9,0)</f>
        <v>118986703.77357766</v>
      </c>
      <c r="M762" s="166">
        <f>VLOOKUP($D762,'R_E_P allocation'!$A$3:$T$984,'R_E_P allocation'!J$984,0)</f>
        <v>115263019.1590808</v>
      </c>
      <c r="N762" s="166">
        <f>VLOOKUP($D762,'R_E_P allocation'!$A$3:$T$984,'R_E_P allocation'!K$984,0)</f>
        <v>134416454.38882038</v>
      </c>
      <c r="O762" s="166">
        <f>VLOOKUP($D762,'R_E_P allocation'!$A$3:$T$984,'R_E_P allocation'!L$984,0)</f>
        <v>118387490.15745172</v>
      </c>
      <c r="P762" s="166">
        <f>VLOOKUP($D762,'R_E_P allocation'!$A$3:$T$984,'R_E_P allocation'!M$984,0)</f>
        <v>128702524.54933383</v>
      </c>
      <c r="Q762" s="166">
        <f>VLOOKUP($D762,'R_E_P allocation'!$A$3:$T$984,'R_E_P allocation'!N$984,0)</f>
        <v>104819581.84945743</v>
      </c>
      <c r="R762" s="166">
        <f>VLOOKUP($D762,'R_E_P allocation'!$A$3:$T$984,'R_E_P allocation'!O$984,0)</f>
        <v>96002581.497890174</v>
      </c>
      <c r="S762" s="166">
        <f>VLOOKUP($D762,'R_E_P allocation'!$A$3:$T$984,'R_E_P allocation'!P$984,0)</f>
        <v>1476633.5540246149</v>
      </c>
      <c r="T762" s="166">
        <f>VLOOKUP($D762,'R_E_P allocation'!$A$3:$T$984,'R_E_P allocation'!Q$984,0)</f>
        <v>2375453.9782135109</v>
      </c>
      <c r="U762" s="166">
        <f>VLOOKUP($D762,'R_E_P allocation'!$A$3:$T$984,'R_E_P allocation'!R$984,0)</f>
        <v>2931866.6217590179</v>
      </c>
      <c r="V762" s="166">
        <f>VLOOKUP($D762,'R_E_P allocation'!$A$3:$T$984,'R_E_P allocation'!S$984,0)</f>
        <v>-299606.80806296534</v>
      </c>
      <c r="W762" s="166">
        <f>VLOOKUP($D762,'R_E_P allocation'!$A$3:$T$984,'R_E_P allocation'!T$984,0)</f>
        <v>2289852.0330526633</v>
      </c>
      <c r="X762" s="163">
        <v>110938</v>
      </c>
      <c r="Y762" s="162" t="s">
        <v>581</v>
      </c>
      <c r="Z762" s="162" t="s">
        <v>1008</v>
      </c>
      <c r="AA762" s="162" t="s">
        <v>1011</v>
      </c>
    </row>
    <row r="763" spans="1:27" ht="16.5" thickTop="1" thickBot="1">
      <c r="A763" s="161">
        <v>762</v>
      </c>
      <c r="B763" s="162" t="s">
        <v>7</v>
      </c>
      <c r="C763" s="163">
        <v>11</v>
      </c>
      <c r="D763" s="162" t="s">
        <v>1012</v>
      </c>
      <c r="E763" s="162" t="str">
        <f>VLOOKUP(Table12[[#This Row],[BRANCH NAME]],'Branch Address-2'!$B$2:$D$981,2,0)</f>
        <v>Mathbaria, Pirojpur 8560</v>
      </c>
      <c r="F763" s="162" t="str">
        <f>VLOOKUP(Table12[[#This Row],[BRANCH NAME]],'Branch Address-2'!$B$2:$D$981,3,0)</f>
        <v>22.612683229199796, 89.9628649638987</v>
      </c>
      <c r="G763" s="164">
        <f>VLOOKUP(FINAL_DATASET!$D763,'R_E_P allocation'!$A$3:$D$983,4,0)</f>
        <v>165589.82999999999</v>
      </c>
      <c r="H763" s="165">
        <f>VLOOKUP(FINAL_DATASET!$D763,'R_E_P allocation'!$A$3:$E$983,5,0)</f>
        <v>2.1310742315446402E-2</v>
      </c>
      <c r="I763" s="166">
        <f>VLOOKUP(FINAL_DATASET!$D763,'R_E_P allocation'!$A$3:$F$983,6,0)</f>
        <v>107804521.67721616</v>
      </c>
      <c r="J763" s="166">
        <f>VLOOKUP(FINAL_DATASET!$D763,'R_E_P allocation'!$A$3:$G$983,7,0)</f>
        <v>90789851.047320366</v>
      </c>
      <c r="K763" s="166">
        <f>VLOOKUP(FINAL_DATASET!$D763,'R_E_P allocation'!$A$3:$T$984,8,0)</f>
        <v>89819124.98919636</v>
      </c>
      <c r="L763" s="166">
        <f>VLOOKUP(FINAL_DATASET!$D763,'R_E_P allocation'!$A$3:$T$984,9,0)</f>
        <v>74961623.377353907</v>
      </c>
      <c r="M763" s="166">
        <f>VLOOKUP($D763,'R_E_P allocation'!$A$3:$T$984,'R_E_P allocation'!J$984,0)</f>
        <v>72615702.070220888</v>
      </c>
      <c r="N763" s="166">
        <f>VLOOKUP($D763,'R_E_P allocation'!$A$3:$T$984,'R_E_P allocation'!K$984,0)</f>
        <v>84682366.264956817</v>
      </c>
      <c r="O763" s="166">
        <f>VLOOKUP($D763,'R_E_P allocation'!$A$3:$T$984,'R_E_P allocation'!L$984,0)</f>
        <v>74584118.799194574</v>
      </c>
      <c r="P763" s="166">
        <f>VLOOKUP($D763,'R_E_P allocation'!$A$3:$T$984,'R_E_P allocation'!M$984,0)</f>
        <v>81082590.466080293</v>
      </c>
      <c r="Q763" s="166">
        <f>VLOOKUP($D763,'R_E_P allocation'!$A$3:$T$984,'R_E_P allocation'!N$984,0)</f>
        <v>66036336.565158173</v>
      </c>
      <c r="R763" s="166">
        <f>VLOOKUP($D763,'R_E_P allocation'!$A$3:$T$984,'R_E_P allocation'!O$984,0)</f>
        <v>60481626.3436708</v>
      </c>
      <c r="S763" s="166">
        <f>VLOOKUP($D763,'R_E_P allocation'!$A$3:$T$984,'R_E_P allocation'!P$984,0)</f>
        <v>930279.13903550722</v>
      </c>
      <c r="T763" s="166">
        <f>VLOOKUP($D763,'R_E_P allocation'!$A$3:$T$984,'R_E_P allocation'!Q$984,0)</f>
        <v>1496536.0062745116</v>
      </c>
      <c r="U763" s="166">
        <f>VLOOKUP($D763,'R_E_P allocation'!$A$3:$T$984,'R_E_P allocation'!R$984,0)</f>
        <v>1847075.9717081808</v>
      </c>
      <c r="V763" s="166">
        <f>VLOOKUP($D763,'R_E_P allocation'!$A$3:$T$984,'R_E_P allocation'!S$984,0)</f>
        <v>-188752.28907966812</v>
      </c>
      <c r="W763" s="166">
        <f>VLOOKUP($D763,'R_E_P allocation'!$A$3:$T$984,'R_E_P allocation'!T$984,0)</f>
        <v>1442606.7808231777</v>
      </c>
      <c r="X763" s="163">
        <v>110939</v>
      </c>
      <c r="Y763" s="162" t="s">
        <v>581</v>
      </c>
      <c r="Z763" s="162" t="s">
        <v>1008</v>
      </c>
      <c r="AA763" s="162" t="s">
        <v>1011</v>
      </c>
    </row>
    <row r="764" spans="1:27" ht="16.5" thickTop="1" thickBot="1">
      <c r="A764" s="161">
        <v>763</v>
      </c>
      <c r="B764" s="162" t="s">
        <v>7</v>
      </c>
      <c r="C764" s="163">
        <v>11</v>
      </c>
      <c r="D764" s="162" t="s">
        <v>1013</v>
      </c>
      <c r="E764" s="162" t="str">
        <f>VLOOKUP(Table12[[#This Row],[BRANCH NAME]],'Branch Address-2'!$B$2:$D$981,2,0)</f>
        <v>Parerhat, Zianagar, Pirojpur 8502</v>
      </c>
      <c r="F764" s="162" t="str">
        <f>VLOOKUP(Table12[[#This Row],[BRANCH NAME]],'Branch Address-2'!$B$2:$D$981,3,0)</f>
        <v>22.50811080379802, 89.98574589484681</v>
      </c>
      <c r="G764" s="164">
        <f>VLOOKUP(FINAL_DATASET!$D764,'R_E_P allocation'!$A$3:$D$983,4,0)</f>
        <v>65879</v>
      </c>
      <c r="H764" s="165">
        <f>VLOOKUP(FINAL_DATASET!$D764,'R_E_P allocation'!$A$3:$E$983,5,0)</f>
        <v>8.4783612194015406E-3</v>
      </c>
      <c r="I764" s="166">
        <f>VLOOKUP(FINAL_DATASET!$D764,'R_E_P allocation'!$A$3:$F$983,6,0)</f>
        <v>42889433.992252573</v>
      </c>
      <c r="J764" s="166">
        <f>VLOOKUP(FINAL_DATASET!$D764,'R_E_P allocation'!$A$3:$G$983,7,0)</f>
        <v>36120241.183570392</v>
      </c>
      <c r="K764" s="166">
        <f>VLOOKUP(FINAL_DATASET!$D764,'R_E_P allocation'!$A$3:$T$984,8,0)</f>
        <v>35734043.178637646</v>
      </c>
      <c r="L764" s="166">
        <f>VLOOKUP(FINAL_DATASET!$D764,'R_E_P allocation'!$A$3:$T$984,9,0)</f>
        <v>29823068.158694886</v>
      </c>
      <c r="M764" s="166">
        <f>VLOOKUP($D764,'R_E_P allocation'!$A$3:$T$984,'R_E_P allocation'!J$984,0)</f>
        <v>28889756.313440766</v>
      </c>
      <c r="N764" s="166">
        <f>VLOOKUP($D764,'R_E_P allocation'!$A$3:$T$984,'R_E_P allocation'!K$984,0)</f>
        <v>33690412.069201902</v>
      </c>
      <c r="O764" s="166">
        <f>VLOOKUP($D764,'R_E_P allocation'!$A$3:$T$984,'R_E_P allocation'!L$984,0)</f>
        <v>29672880.045665488</v>
      </c>
      <c r="P764" s="166">
        <f>VLOOKUP($D764,'R_E_P allocation'!$A$3:$T$984,'R_E_P allocation'!M$984,0)</f>
        <v>32258261.134242997</v>
      </c>
      <c r="Q764" s="166">
        <f>VLOOKUP($D764,'R_E_P allocation'!$A$3:$T$984,'R_E_P allocation'!N$984,0)</f>
        <v>26272192.05778553</v>
      </c>
      <c r="R764" s="166">
        <f>VLOOKUP($D764,'R_E_P allocation'!$A$3:$T$984,'R_E_P allocation'!O$984,0)</f>
        <v>24062281.25178152</v>
      </c>
      <c r="S764" s="166">
        <f>VLOOKUP($D764,'R_E_P allocation'!$A$3:$T$984,'R_E_P allocation'!P$984,0)</f>
        <v>370106.42139387538</v>
      </c>
      <c r="T764" s="166">
        <f>VLOOKUP($D764,'R_E_P allocation'!$A$3:$T$984,'R_E_P allocation'!Q$984,0)</f>
        <v>595388.59093797347</v>
      </c>
      <c r="U764" s="166">
        <f>VLOOKUP($D764,'R_E_P allocation'!$A$3:$T$984,'R_E_P allocation'!R$984,0)</f>
        <v>734848.98160812934</v>
      </c>
      <c r="V764" s="166">
        <f>VLOOKUP($D764,'R_E_P allocation'!$A$3:$T$984,'R_E_P allocation'!S$984,0)</f>
        <v>-75094.056514699347</v>
      </c>
      <c r="W764" s="166">
        <f>VLOOKUP($D764,'R_E_P allocation'!$A$3:$T$984,'R_E_P allocation'!T$984,0)</f>
        <v>573933.14621948788</v>
      </c>
      <c r="X764" s="163">
        <v>110940</v>
      </c>
      <c r="Y764" s="162" t="s">
        <v>581</v>
      </c>
      <c r="Z764" s="162" t="s">
        <v>1008</v>
      </c>
      <c r="AA764" s="162" t="s">
        <v>1014</v>
      </c>
    </row>
    <row r="765" spans="1:27" ht="16.5" thickTop="1" thickBot="1">
      <c r="A765" s="161">
        <v>764</v>
      </c>
      <c r="B765" s="162" t="s">
        <v>7</v>
      </c>
      <c r="C765" s="163">
        <v>11</v>
      </c>
      <c r="D765" s="162" t="s">
        <v>826</v>
      </c>
      <c r="E765" s="162" t="str">
        <f>VLOOKUP(Table12[[#This Row],[BRANCH NAME]],'Branch Address-2'!$B$2:$D$981,2,0)</f>
        <v>Bonik Potti Road, Bagerhat Sadar, Bagerhat</v>
      </c>
      <c r="F765" s="162" t="str">
        <f>VLOOKUP(Table12[[#This Row],[BRANCH NAME]],'Branch Address-2'!$B$2:$D$981,3,0)</f>
        <v>22.658739344243713, 89.79665126402291</v>
      </c>
      <c r="G765" s="164">
        <f>VLOOKUP(FINAL_DATASET!$D765,'R_E_P allocation'!$A$3:$D$983,4,0)</f>
        <v>73561.5</v>
      </c>
      <c r="H765" s="165">
        <f>VLOOKUP(FINAL_DATASET!$D765,'R_E_P allocation'!$A$3:$E$983,5,0)</f>
        <v>9.4670679403300959E-3</v>
      </c>
      <c r="I765" s="166">
        <f>VLOOKUP(FINAL_DATASET!$D765,'R_E_P allocation'!$A$3:$F$983,6,0)</f>
        <v>47890998.628107399</v>
      </c>
      <c r="J765" s="166">
        <f>VLOOKUP(FINAL_DATASET!$D765,'R_E_P allocation'!$A$3:$G$983,7,0)</f>
        <v>40332414.302360587</v>
      </c>
      <c r="K765" s="166">
        <f>VLOOKUP(FINAL_DATASET!$D765,'R_E_P allocation'!$A$3:$T$984,8,0)</f>
        <v>39901179.697405137</v>
      </c>
      <c r="L765" s="166">
        <f>VLOOKUP(FINAL_DATASET!$D765,'R_E_P allocation'!$A$3:$T$984,9,0)</f>
        <v>33300894.493781537</v>
      </c>
      <c r="M765" s="166">
        <f>VLOOKUP($D765,'R_E_P allocation'!$A$3:$T$984,'R_E_P allocation'!J$984,0)</f>
        <v>32258744.198472545</v>
      </c>
      <c r="N765" s="166">
        <f>VLOOKUP($D765,'R_E_P allocation'!$A$3:$T$984,'R_E_P allocation'!K$984,0)</f>
        <v>37619229.912849247</v>
      </c>
      <c r="O765" s="166">
        <f>VLOOKUP($D765,'R_E_P allocation'!$A$3:$T$984,'R_E_P allocation'!L$984,0)</f>
        <v>33133192.147409972</v>
      </c>
      <c r="P765" s="166">
        <f>VLOOKUP($D765,'R_E_P allocation'!$A$3:$T$984,'R_E_P allocation'!M$984,0)</f>
        <v>36020068.252806142</v>
      </c>
      <c r="Q765" s="166">
        <f>VLOOKUP($D765,'R_E_P allocation'!$A$3:$T$984,'R_E_P allocation'!N$984,0)</f>
        <v>29335931.875996754</v>
      </c>
      <c r="R765" s="166">
        <f>VLOOKUP($D765,'R_E_P allocation'!$A$3:$T$984,'R_E_P allocation'!O$984,0)</f>
        <v>26868311.63652949</v>
      </c>
      <c r="S765" s="166">
        <f>VLOOKUP($D765,'R_E_P allocation'!$A$3:$T$984,'R_E_P allocation'!P$984,0)</f>
        <v>413266.49641563417</v>
      </c>
      <c r="T765" s="166">
        <f>VLOOKUP($D765,'R_E_P allocation'!$A$3:$T$984,'R_E_P allocation'!Q$984,0)</f>
        <v>664820.01597297669</v>
      </c>
      <c r="U765" s="166">
        <f>VLOOKUP($D765,'R_E_P allocation'!$A$3:$T$984,'R_E_P allocation'!R$984,0)</f>
        <v>820543.62331799825</v>
      </c>
      <c r="V765" s="166">
        <f>VLOOKUP($D765,'R_E_P allocation'!$A$3:$T$984,'R_E_P allocation'!S$984,0)</f>
        <v>-83851.173185780848</v>
      </c>
      <c r="W765" s="166">
        <f>VLOOKUP($D765,'R_E_P allocation'!$A$3:$T$984,'R_E_P allocation'!T$984,0)</f>
        <v>640862.53791989642</v>
      </c>
      <c r="X765" s="163">
        <v>110941</v>
      </c>
      <c r="Y765" s="162" t="s">
        <v>581</v>
      </c>
      <c r="Z765" s="162" t="s">
        <v>1008</v>
      </c>
      <c r="AA765" s="162" t="s">
        <v>1015</v>
      </c>
    </row>
    <row r="766" spans="1:27" ht="16.5" thickTop="1" thickBot="1">
      <c r="A766" s="161">
        <v>765</v>
      </c>
      <c r="B766" s="162" t="s">
        <v>7</v>
      </c>
      <c r="C766" s="163">
        <v>11</v>
      </c>
      <c r="D766" s="162" t="s">
        <v>1016</v>
      </c>
      <c r="E766" s="162" t="str">
        <f>VLOOKUP(Table12[[#This Row],[BRANCH NAME]],'Branch Address-2'!$B$2:$D$981,2,0)</f>
        <v>PIROJPUR SADAR PIROJPUR PIROJPUR 8500 PIROJPUR</v>
      </c>
      <c r="F766" s="162" t="str">
        <f>VLOOKUP(Table12[[#This Row],[BRANCH NAME]],'Branch Address-2'!$B$2:$D$981,3,0)</f>
        <v>22.579464934056023, 89.96875995959626</v>
      </c>
      <c r="G766" s="164">
        <f>VLOOKUP(FINAL_DATASET!$D766,'R_E_P allocation'!$A$3:$D$983,4,0)</f>
        <v>89908.5</v>
      </c>
      <c r="H766" s="165">
        <f>VLOOKUP(FINAL_DATASET!$D766,'R_E_P allocation'!$A$3:$E$983,5,0)</f>
        <v>1.1570860815959006E-2</v>
      </c>
      <c r="I766" s="166">
        <f>VLOOKUP(FINAL_DATASET!$D766,'R_E_P allocation'!$A$3:$F$983,6,0)</f>
        <v>58533442.767686822</v>
      </c>
      <c r="J766" s="166">
        <f>VLOOKUP(FINAL_DATASET!$D766,'R_E_P allocation'!$A$3:$G$983,7,0)</f>
        <v>49295173.036218494</v>
      </c>
      <c r="K766" s="166">
        <f>VLOOKUP(FINAL_DATASET!$D766,'R_E_P allocation'!$A$3:$T$984,8,0)</f>
        <v>48768108.519050725</v>
      </c>
      <c r="L766" s="166">
        <f>VLOOKUP(FINAL_DATASET!$D766,'R_E_P allocation'!$A$3:$T$984,9,0)</f>
        <v>40701093.270177431</v>
      </c>
      <c r="M766" s="166">
        <f>VLOOKUP($D766,'R_E_P allocation'!$A$3:$T$984,'R_E_P allocation'!J$984,0)</f>
        <v>39427354.020355329</v>
      </c>
      <c r="N766" s="166">
        <f>VLOOKUP($D766,'R_E_P allocation'!$A$3:$T$984,'R_E_P allocation'!K$984,0)</f>
        <v>45979058.782371305</v>
      </c>
      <c r="O766" s="166">
        <f>VLOOKUP($D766,'R_E_P allocation'!$A$3:$T$984,'R_E_P allocation'!L$984,0)</f>
        <v>40496123.735723302</v>
      </c>
      <c r="P766" s="166">
        <f>VLOOKUP($D766,'R_E_P allocation'!$A$3:$T$984,'R_E_P allocation'!M$984,0)</f>
        <v>44024527.864540838</v>
      </c>
      <c r="Q766" s="166">
        <f>VLOOKUP($D766,'R_E_P allocation'!$A$3:$T$984,'R_E_P allocation'!N$984,0)</f>
        <v>35855027.848440476</v>
      </c>
      <c r="R766" s="166">
        <f>VLOOKUP($D766,'R_E_P allocation'!$A$3:$T$984,'R_E_P allocation'!O$984,0)</f>
        <v>32839047.555758264</v>
      </c>
      <c r="S766" s="166">
        <f>VLOOKUP($D766,'R_E_P allocation'!$A$3:$T$984,'R_E_P allocation'!P$984,0)</f>
        <v>505103.49561910838</v>
      </c>
      <c r="T766" s="166">
        <f>VLOOKUP($D766,'R_E_P allocation'!$A$3:$T$984,'R_E_P allocation'!Q$984,0)</f>
        <v>812557.79730030475</v>
      </c>
      <c r="U766" s="166">
        <f>VLOOKUP($D766,'R_E_P allocation'!$A$3:$T$984,'R_E_P allocation'!R$984,0)</f>
        <v>1002886.6507219978</v>
      </c>
      <c r="V766" s="166">
        <f>VLOOKUP($D766,'R_E_P allocation'!$A$3:$T$984,'R_E_P allocation'!S$984,0)</f>
        <v>-102484.76722706547</v>
      </c>
      <c r="W766" s="166">
        <f>VLOOKUP($D766,'R_E_P allocation'!$A$3:$T$984,'R_E_P allocation'!T$984,0)</f>
        <v>783276.43523542886</v>
      </c>
      <c r="X766" s="163">
        <v>110942</v>
      </c>
      <c r="Y766" s="162" t="s">
        <v>581</v>
      </c>
      <c r="Z766" s="162" t="s">
        <v>1008</v>
      </c>
      <c r="AA766" s="162" t="s">
        <v>1015</v>
      </c>
    </row>
    <row r="767" spans="1:27" ht="16.5" thickTop="1" thickBot="1">
      <c r="A767" s="161">
        <v>766</v>
      </c>
      <c r="B767" s="162" t="s">
        <v>7</v>
      </c>
      <c r="C767" s="163">
        <v>11</v>
      </c>
      <c r="D767" s="162" t="s">
        <v>1017</v>
      </c>
      <c r="E767" s="162" t="str">
        <f>VLOOKUP(Table12[[#This Row],[BRANCH NAME]],'Branch Address-2'!$B$2:$D$981,2,0)</f>
        <v>Satkhira-Munshiganj Sarak, Nakipur, Shyamnagar, Satkhira 9450</v>
      </c>
      <c r="F767" s="162" t="str">
        <f>VLOOKUP(Table12[[#This Row],[BRANCH NAME]],'Branch Address-2'!$B$2:$D$981,3,0)</f>
        <v>22.3440921620652, 89.10492542553348</v>
      </c>
      <c r="G767" s="164">
        <f>VLOOKUP(FINAL_DATASET!$D767,'R_E_P allocation'!$A$3:$D$983,4,0)</f>
        <v>57285.72</v>
      </c>
      <c r="H767" s="165">
        <f>VLOOKUP(FINAL_DATASET!$D767,'R_E_P allocation'!$A$3:$E$983,5,0)</f>
        <v>3.316467779693421E-3</v>
      </c>
      <c r="I767" s="166">
        <f>VLOOKUP(FINAL_DATASET!$D767,'R_E_P allocation'!$A$3:$F$983,6,0)</f>
        <v>38424731.061559796</v>
      </c>
      <c r="J767" s="166">
        <f>VLOOKUP(FINAL_DATASET!$D767,'R_E_P allocation'!$A$3:$G$983,7,0)</f>
        <v>32360197.469802856</v>
      </c>
      <c r="K767" s="166">
        <f>VLOOKUP(FINAL_DATASET!$D767,'R_E_P allocation'!$A$3:$T$984,8,0)</f>
        <v>32014201.892460153</v>
      </c>
      <c r="L767" s="166">
        <f>VLOOKUP(FINAL_DATASET!$D767,'R_E_P allocation'!$A$3:$T$984,9,0)</f>
        <v>26718547.361464791</v>
      </c>
      <c r="M767" s="166">
        <f>VLOOKUP($D767,'R_E_P allocation'!$A$3:$T$984,'R_E_P allocation'!J$984,0)</f>
        <v>25882391.382886577</v>
      </c>
      <c r="N767" s="166">
        <f>VLOOKUP($D767,'R_E_P allocation'!$A$3:$T$984,'R_E_P allocation'!K$984,0)</f>
        <v>30183308.629021648</v>
      </c>
      <c r="O767" s="166">
        <f>VLOOKUP($D767,'R_E_P allocation'!$A$3:$T$984,'R_E_P allocation'!L$984,0)</f>
        <v>26583993.525831513</v>
      </c>
      <c r="P767" s="166">
        <f>VLOOKUP($D767,'R_E_P allocation'!$A$3:$T$984,'R_E_P allocation'!M$984,0)</f>
        <v>28900241.696375765</v>
      </c>
      <c r="Q767" s="166">
        <f>VLOOKUP($D767,'R_E_P allocation'!$A$3:$T$984,'R_E_P allocation'!N$984,0)</f>
        <v>23537310.247563768</v>
      </c>
      <c r="R767" s="166">
        <f>VLOOKUP($D767,'R_E_P allocation'!$A$3:$T$984,'R_E_P allocation'!O$984,0)</f>
        <v>21557446.666102707</v>
      </c>
      <c r="S767" s="166">
        <f>VLOOKUP($D767,'R_E_P allocation'!$A$3:$T$984,'R_E_P allocation'!P$984,0)</f>
        <v>331579.09495342994</v>
      </c>
      <c r="T767" s="166">
        <f>VLOOKUP($D767,'R_E_P allocation'!$A$3:$T$984,'R_E_P allocation'!Q$984,0)</f>
        <v>533409.84840334393</v>
      </c>
      <c r="U767" s="166">
        <f>VLOOKUP($D767,'R_E_P allocation'!$A$3:$T$984,'R_E_P allocation'!R$984,0)</f>
        <v>658352.69577710005</v>
      </c>
      <c r="V767" s="166">
        <f>VLOOKUP($D767,'R_E_P allocation'!$A$3:$T$984,'R_E_P allocation'!S$984,0)</f>
        <v>-67276.917816637957</v>
      </c>
      <c r="W767" s="166">
        <f>VLOOKUP($D767,'R_E_P allocation'!$A$3:$T$984,'R_E_P allocation'!T$984,0)</f>
        <v>514187.87188430445</v>
      </c>
      <c r="X767" s="163">
        <v>110948</v>
      </c>
      <c r="Y767" s="162" t="s">
        <v>294</v>
      </c>
      <c r="Z767" s="162" t="s">
        <v>332</v>
      </c>
      <c r="AA767" s="162" t="s">
        <v>1018</v>
      </c>
    </row>
    <row r="768" spans="1:27" ht="16.5" thickTop="1" thickBot="1">
      <c r="A768" s="161">
        <v>767</v>
      </c>
      <c r="B768" s="162" t="s">
        <v>7</v>
      </c>
      <c r="C768" s="163">
        <v>11</v>
      </c>
      <c r="D768" s="162" t="s">
        <v>1019</v>
      </c>
      <c r="E768" s="162" t="str">
        <f>VLOOKUP(Table12[[#This Row],[BRANCH NAME]],'Branch Address-2'!$B$2:$D$981,2,0)</f>
        <v>Sakhipur Bazar Road, Debhatta, Satkhira 9430</v>
      </c>
      <c r="F768" s="162" t="str">
        <f>VLOOKUP(Table12[[#This Row],[BRANCH NAME]],'Branch Address-2'!$B$2:$D$981,3,0)</f>
        <v>22.393588874968554, 89.07337296786201</v>
      </c>
      <c r="G768" s="164">
        <f>VLOOKUP(FINAL_DATASET!$D768,'R_E_P allocation'!$A$3:$D$983,4,0)</f>
        <v>56411.1</v>
      </c>
      <c r="H768" s="165">
        <f>VLOOKUP(FINAL_DATASET!$D768,'R_E_P allocation'!$A$3:$E$983,5,0)</f>
        <v>3.2658330133070431E-3</v>
      </c>
      <c r="I768" s="166">
        <f>VLOOKUP(FINAL_DATASET!$D768,'R_E_P allocation'!$A$3:$F$983,6,0)</f>
        <v>37838074.591482066</v>
      </c>
      <c r="J768" s="166">
        <f>VLOOKUP(FINAL_DATASET!$D768,'R_E_P allocation'!$A$3:$G$983,7,0)</f>
        <v>31866132.353556804</v>
      </c>
      <c r="K768" s="166">
        <f>VLOOKUP(FINAL_DATASET!$D768,'R_E_P allocation'!$A$3:$T$984,8,0)</f>
        <v>31525419.32571955</v>
      </c>
      <c r="L768" s="166">
        <f>VLOOKUP(FINAL_DATASET!$D768,'R_E_P allocation'!$A$3:$T$984,9,0)</f>
        <v>26310617.149654862</v>
      </c>
      <c r="M768" s="166">
        <f>VLOOKUP($D768,'R_E_P allocation'!$A$3:$T$984,'R_E_P allocation'!J$984,0)</f>
        <v>25487227.332381491</v>
      </c>
      <c r="N768" s="166">
        <f>VLOOKUP($D768,'R_E_P allocation'!$A$3:$T$984,'R_E_P allocation'!K$984,0)</f>
        <v>29722479.553414065</v>
      </c>
      <c r="O768" s="166">
        <f>VLOOKUP($D768,'R_E_P allocation'!$A$3:$T$984,'R_E_P allocation'!L$984,0)</f>
        <v>26178117.638829261</v>
      </c>
      <c r="P768" s="166">
        <f>VLOOKUP($D768,'R_E_P allocation'!$A$3:$T$984,'R_E_P allocation'!M$984,0)</f>
        <v>28459002.075184233</v>
      </c>
      <c r="Q768" s="166">
        <f>VLOOKUP($D768,'R_E_P allocation'!$A$3:$T$984,'R_E_P allocation'!N$984,0)</f>
        <v>23177950.143706746</v>
      </c>
      <c r="R768" s="166">
        <f>VLOOKUP($D768,'R_E_P allocation'!$A$3:$T$984,'R_E_P allocation'!O$984,0)</f>
        <v>21228314.484415777</v>
      </c>
      <c r="S768" s="166">
        <f>VLOOKUP($D768,'R_E_P allocation'!$A$3:$T$984,'R_E_P allocation'!P$984,0)</f>
        <v>326516.65167737147</v>
      </c>
      <c r="T768" s="166">
        <f>VLOOKUP($D768,'R_E_P allocation'!$A$3:$T$984,'R_E_P allocation'!Q$984,0)</f>
        <v>525265.9179157716</v>
      </c>
      <c r="U768" s="166">
        <f>VLOOKUP($D768,'R_E_P allocation'!$A$3:$T$984,'R_E_P allocation'!R$984,0)</f>
        <v>648301.17796811438</v>
      </c>
      <c r="V768" s="166">
        <f>VLOOKUP($D768,'R_E_P allocation'!$A$3:$T$984,'R_E_P allocation'!S$984,0)</f>
        <v>-66249.755412800005</v>
      </c>
      <c r="W768" s="166">
        <f>VLOOKUP($D768,'R_E_P allocation'!$A$3:$T$984,'R_E_P allocation'!T$984,0)</f>
        <v>506337.41636925726</v>
      </c>
      <c r="X768" s="163">
        <v>110949</v>
      </c>
      <c r="Y768" s="162" t="s">
        <v>294</v>
      </c>
      <c r="Z768" s="162" t="s">
        <v>332</v>
      </c>
      <c r="AA768" s="162" t="s">
        <v>1020</v>
      </c>
    </row>
    <row r="769" spans="1:27" ht="16.5" thickTop="1" thickBot="1">
      <c r="A769" s="161">
        <v>768</v>
      </c>
      <c r="B769" s="162" t="s">
        <v>7</v>
      </c>
      <c r="C769" s="163">
        <v>11</v>
      </c>
      <c r="D769" s="162" t="s">
        <v>985</v>
      </c>
      <c r="E769" s="162" t="str">
        <f>VLOOKUP(Table12[[#This Row],[BRANCH NAME]],'Branch Address-2'!$B$2:$D$981,2,0)</f>
        <v>Kalia, Narail 7520</v>
      </c>
      <c r="F769" s="162" t="str">
        <f>VLOOKUP(Table12[[#This Row],[BRANCH NAME]],'Branch Address-2'!$B$2:$D$981,3,0)</f>
        <v>23.171724727726314, 89.49930329141229</v>
      </c>
      <c r="G769" s="164">
        <f>VLOOKUP(FINAL_DATASET!$D769,'R_E_P allocation'!$A$3:$D$983,4,0)</f>
        <v>68946.899999999994</v>
      </c>
      <c r="H769" s="165">
        <f>VLOOKUP(FINAL_DATASET!$D769,'R_E_P allocation'!$A$3:$E$983,5,0)</f>
        <v>3.9915736829308299E-3</v>
      </c>
      <c r="I769" s="166">
        <f>VLOOKUP(FINAL_DATASET!$D769,'R_E_P allocation'!$A$3:$F$983,6,0)</f>
        <v>46246535.611811407</v>
      </c>
      <c r="J769" s="166">
        <f>VLOOKUP(FINAL_DATASET!$D769,'R_E_P allocation'!$A$3:$G$983,7,0)</f>
        <v>38947495.098791644</v>
      </c>
      <c r="K769" s="166">
        <f>VLOOKUP(FINAL_DATASET!$D769,'R_E_P allocation'!$A$3:$T$984,8,0)</f>
        <v>38531068.064768337</v>
      </c>
      <c r="L769" s="166">
        <f>VLOOKUP(FINAL_DATASET!$D769,'R_E_P allocation'!$A$3:$T$984,9,0)</f>
        <v>32157420.960689273</v>
      </c>
      <c r="M769" s="166">
        <f>VLOOKUP($D769,'R_E_P allocation'!$A$3:$T$984,'R_E_P allocation'!J$984,0)</f>
        <v>31151055.62846626</v>
      </c>
      <c r="N769" s="166">
        <f>VLOOKUP($D769,'R_E_P allocation'!$A$3:$T$984,'R_E_P allocation'!K$984,0)</f>
        <v>36327475.009728298</v>
      </c>
      <c r="O769" s="166">
        <f>VLOOKUP($D769,'R_E_P allocation'!$A$3:$T$984,'R_E_P allocation'!L$984,0)</f>
        <v>31995477.114124648</v>
      </c>
      <c r="P769" s="166">
        <f>VLOOKUP($D769,'R_E_P allocation'!$A$3:$T$984,'R_E_P allocation'!M$984,0)</f>
        <v>34783224.758558504</v>
      </c>
      <c r="Q769" s="166">
        <f>VLOOKUP($D769,'R_E_P allocation'!$A$3:$T$984,'R_E_P allocation'!N$984,0)</f>
        <v>28328605.731197134</v>
      </c>
      <c r="R769" s="166">
        <f>VLOOKUP($D769,'R_E_P allocation'!$A$3:$T$984,'R_E_P allocation'!O$984,0)</f>
        <v>25945717.703174833</v>
      </c>
      <c r="S769" s="166">
        <f>VLOOKUP($D769,'R_E_P allocation'!$A$3:$T$984,'R_E_P allocation'!P$984,0)</f>
        <v>399075.90760567621</v>
      </c>
      <c r="T769" s="166">
        <f>VLOOKUP($D769,'R_E_P allocation'!$A$3:$T$984,'R_E_P allocation'!Q$984,0)</f>
        <v>641991.67745260964</v>
      </c>
      <c r="U769" s="166">
        <f>VLOOKUP($D769,'R_E_P allocation'!$A$3:$T$984,'R_E_P allocation'!R$984,0)</f>
        <v>792368.10640547308</v>
      </c>
      <c r="V769" s="166">
        <f>VLOOKUP($D769,'R_E_P allocation'!$A$3:$T$984,'R_E_P allocation'!S$984,0)</f>
        <v>-80971.923282311109</v>
      </c>
      <c r="W769" s="166">
        <f>VLOOKUP($D769,'R_E_P allocation'!$A$3:$T$984,'R_E_P allocation'!T$984,0)</f>
        <v>618856.84222909214</v>
      </c>
      <c r="X769" s="163">
        <v>110950</v>
      </c>
      <c r="Y769" s="162" t="s">
        <v>294</v>
      </c>
      <c r="Z769" s="162" t="s">
        <v>332</v>
      </c>
      <c r="AA769" s="162" t="s">
        <v>1020</v>
      </c>
    </row>
    <row r="770" spans="1:27" ht="16.5" thickTop="1" thickBot="1">
      <c r="A770" s="161">
        <v>769</v>
      </c>
      <c r="B770" s="162" t="s">
        <v>7</v>
      </c>
      <c r="C770" s="163">
        <v>11</v>
      </c>
      <c r="D770" s="162" t="s">
        <v>1021</v>
      </c>
      <c r="E770" s="162" t="str">
        <f>VLOOKUP(Table12[[#This Row],[BRANCH NAME]],'Branch Address-2'!$B$2:$D$981,2,0)</f>
        <v>Naldanga Bazar, Kaliganj, Jhenaidah 7300</v>
      </c>
      <c r="F770" s="162" t="str">
        <f>VLOOKUP(Table12[[#This Row],[BRANCH NAME]],'Branch Address-2'!$B$2:$D$981,3,0)</f>
        <v>23.43835124727805, 89.1358829904693</v>
      </c>
      <c r="G770" s="164">
        <f>VLOOKUP(FINAL_DATASET!$D770,'R_E_P allocation'!$A$3:$D$983,4,0)</f>
        <v>87964.479999999996</v>
      </c>
      <c r="H770" s="165">
        <f>VLOOKUP(FINAL_DATASET!$D770,'R_E_P allocation'!$A$3:$E$983,5,0)</f>
        <v>5.0925669377549299E-3</v>
      </c>
      <c r="I770" s="166">
        <f>VLOOKUP(FINAL_DATASET!$D770,'R_E_P allocation'!$A$3:$F$983,6,0)</f>
        <v>59002688.400703624</v>
      </c>
      <c r="J770" s="166">
        <f>VLOOKUP(FINAL_DATASET!$D770,'R_E_P allocation'!$A$3:$G$983,7,0)</f>
        <v>49690358.140362449</v>
      </c>
      <c r="K770" s="166">
        <f>VLOOKUP(FINAL_DATASET!$D770,'R_E_P allocation'!$A$3:$T$984,8,0)</f>
        <v>49159068.299835861</v>
      </c>
      <c r="L770" s="166">
        <f>VLOOKUP(FINAL_DATASET!$D770,'R_E_P allocation'!$A$3:$T$984,9,0)</f>
        <v>41027382.129553795</v>
      </c>
      <c r="M770" s="166">
        <f>VLOOKUP($D770,'R_E_P allocation'!$A$3:$T$984,'R_E_P allocation'!J$984,0)</f>
        <v>39743431.681614518</v>
      </c>
      <c r="N770" s="166">
        <f>VLOOKUP($D770,'R_E_P allocation'!$A$3:$T$984,'R_E_P allocation'!K$984,0)</f>
        <v>46347659.560382627</v>
      </c>
      <c r="O770" s="166">
        <f>VLOOKUP($D770,'R_E_P allocation'!$A$3:$T$984,'R_E_P allocation'!L$984,0)</f>
        <v>40820769.413793452</v>
      </c>
      <c r="P770" s="166">
        <f>VLOOKUP($D770,'R_E_P allocation'!$A$3:$T$984,'R_E_P allocation'!M$984,0)</f>
        <v>44377459.735096499</v>
      </c>
      <c r="Q770" s="166">
        <f>VLOOKUP($D770,'R_E_P allocation'!$A$3:$T$984,'R_E_P allocation'!N$984,0)</f>
        <v>36142467.206934258</v>
      </c>
      <c r="R770" s="166">
        <f>VLOOKUP($D770,'R_E_P allocation'!$A$3:$T$984,'R_E_P allocation'!O$984,0)</f>
        <v>33102308.675032072</v>
      </c>
      <c r="S770" s="166">
        <f>VLOOKUP($D770,'R_E_P allocation'!$A$3:$T$984,'R_E_P allocation'!P$984,0)</f>
        <v>509152.76383798773</v>
      </c>
      <c r="T770" s="166">
        <f>VLOOKUP($D770,'R_E_P allocation'!$A$3:$T$984,'R_E_P allocation'!Q$984,0)</f>
        <v>819071.83747850207</v>
      </c>
      <c r="U770" s="166">
        <f>VLOOKUP($D770,'R_E_P allocation'!$A$3:$T$984,'R_E_P allocation'!R$984,0)</f>
        <v>1010926.5021131062</v>
      </c>
      <c r="V770" s="166">
        <f>VLOOKUP($D770,'R_E_P allocation'!$A$3:$T$984,'R_E_P allocation'!S$984,0)</f>
        <v>-103306.35788017142</v>
      </c>
      <c r="W770" s="166">
        <f>VLOOKUP($D770,'R_E_P allocation'!$A$3:$T$984,'R_E_P allocation'!T$984,0)</f>
        <v>789555.73522702453</v>
      </c>
      <c r="X770" s="163">
        <v>110951</v>
      </c>
      <c r="Y770" s="162" t="s">
        <v>294</v>
      </c>
      <c r="Z770" s="162" t="s">
        <v>332</v>
      </c>
      <c r="AA770" s="162" t="s">
        <v>173</v>
      </c>
    </row>
    <row r="771" spans="1:27" ht="16.5" thickTop="1" thickBot="1">
      <c r="A771" s="161">
        <v>770</v>
      </c>
      <c r="B771" s="162" t="s">
        <v>7</v>
      </c>
      <c r="C771" s="163">
        <v>11</v>
      </c>
      <c r="D771" s="162" t="s">
        <v>1022</v>
      </c>
      <c r="E771" s="162" t="str">
        <f>VLOOKUP(Table12[[#This Row],[BRANCH NAME]],'Branch Address-2'!$B$2:$D$981,2,0)</f>
        <v>Satkhira-Munshiganj Sarak, Nakipur, Shyamnagar, Satkhira 9450</v>
      </c>
      <c r="F771" s="162" t="str">
        <f>VLOOKUP(Table12[[#This Row],[BRANCH NAME]],'Branch Address-2'!$B$2:$D$981,3,0)</f>
        <v>22.34858313330995, 89.10506258885913</v>
      </c>
      <c r="G771" s="164">
        <f>VLOOKUP(FINAL_DATASET!$D771,'R_E_P allocation'!$A$3:$D$983,4,0)</f>
        <v>89111.12</v>
      </c>
      <c r="H771" s="165">
        <f>VLOOKUP(FINAL_DATASET!$D771,'R_E_P allocation'!$A$3:$E$983,5,0)</f>
        <v>5.1589498795230988E-3</v>
      </c>
      <c r="I771" s="166">
        <f>VLOOKUP(FINAL_DATASET!$D771,'R_E_P allocation'!$A$3:$F$983,6,0)</f>
        <v>59771803.873537458</v>
      </c>
      <c r="J771" s="166">
        <f>VLOOKUP(FINAL_DATASET!$D771,'R_E_P allocation'!$A$3:$G$983,7,0)</f>
        <v>50338084.95302666</v>
      </c>
      <c r="K771" s="166">
        <f>VLOOKUP(FINAL_DATASET!$D771,'R_E_P allocation'!$A$3:$T$984,8,0)</f>
        <v>49799869.610493563</v>
      </c>
      <c r="L771" s="166">
        <f>VLOOKUP(FINAL_DATASET!$D771,'R_E_P allocation'!$A$3:$T$984,9,0)</f>
        <v>41562184.784500785</v>
      </c>
      <c r="M771" s="166">
        <f>VLOOKUP($D771,'R_E_P allocation'!$A$3:$T$984,'R_E_P allocation'!J$984,0)</f>
        <v>40261497.706712447</v>
      </c>
      <c r="N771" s="166">
        <f>VLOOKUP($D771,'R_E_P allocation'!$A$3:$T$984,'R_E_P allocation'!K$984,0)</f>
        <v>46951813.422922559</v>
      </c>
      <c r="O771" s="166">
        <f>VLOOKUP($D771,'R_E_P allocation'!$A$3:$T$984,'R_E_P allocation'!L$984,0)</f>
        <v>41352878.817960128</v>
      </c>
      <c r="P771" s="166">
        <f>VLOOKUP($D771,'R_E_P allocation'!$A$3:$T$984,'R_E_P allocation'!M$984,0)</f>
        <v>44955931.527695633</v>
      </c>
      <c r="Q771" s="166">
        <f>VLOOKUP($D771,'R_E_P allocation'!$A$3:$T$984,'R_E_P allocation'!N$984,0)</f>
        <v>36613593.718432523</v>
      </c>
      <c r="R771" s="166">
        <f>VLOOKUP($D771,'R_E_P allocation'!$A$3:$T$984,'R_E_P allocation'!O$984,0)</f>
        <v>33533805.925048653</v>
      </c>
      <c r="S771" s="166">
        <f>VLOOKUP($D771,'R_E_P allocation'!$A$3:$T$984,'R_E_P allocation'!P$984,0)</f>
        <v>515789.70326089096</v>
      </c>
      <c r="T771" s="166">
        <f>VLOOKUP($D771,'R_E_P allocation'!$A$3:$T$984,'R_E_P allocation'!Q$984,0)</f>
        <v>829748.65307186823</v>
      </c>
      <c r="U771" s="166">
        <f>VLOOKUP($D771,'R_E_P allocation'!$A$3:$T$984,'R_E_P allocation'!R$984,0)</f>
        <v>1024104.1934310445</v>
      </c>
      <c r="V771" s="166">
        <f>VLOOKUP($D771,'R_E_P allocation'!$A$3:$T$984,'R_E_P allocation'!S$984,0)</f>
        <v>-104652.98327032571</v>
      </c>
      <c r="W771" s="166">
        <f>VLOOKUP($D771,'R_E_P allocation'!$A$3:$T$984,'R_E_P allocation'!T$984,0)</f>
        <v>799847.8007089179</v>
      </c>
      <c r="X771" s="163">
        <v>110952</v>
      </c>
      <c r="Y771" s="162" t="s">
        <v>294</v>
      </c>
      <c r="Z771" s="162" t="s">
        <v>332</v>
      </c>
      <c r="AA771" s="162" t="s">
        <v>1018</v>
      </c>
    </row>
    <row r="772" spans="1:27" ht="16.5" thickTop="1" thickBot="1">
      <c r="A772" s="161">
        <v>771</v>
      </c>
      <c r="B772" s="162" t="s">
        <v>7</v>
      </c>
      <c r="C772" s="163">
        <v>11</v>
      </c>
      <c r="D772" s="162" t="s">
        <v>332</v>
      </c>
      <c r="E772" s="162" t="str">
        <f>VLOOKUP(Table12[[#This Row],[BRANCH NAME]],'Branch Address-2'!$B$2:$D$981,2,0)</f>
        <v>Bara Bazar Sarak, Satkhira 9400</v>
      </c>
      <c r="F772" s="162" t="str">
        <f>VLOOKUP(Table12[[#This Row],[BRANCH NAME]],'Branch Address-2'!$B$2:$D$981,3,0)</f>
        <v>22.724432081121222, 89.07410907257866</v>
      </c>
      <c r="G772" s="164">
        <f>VLOOKUP(FINAL_DATASET!$D772,'R_E_P allocation'!$A$3:$D$983,4,0)</f>
        <v>207401.4</v>
      </c>
      <c r="H772" s="165">
        <f>VLOOKUP(FINAL_DATASET!$D772,'R_E_P allocation'!$A$3:$E$983,5,0)</f>
        <v>1.2007181904378737E-2</v>
      </c>
      <c r="I772" s="166">
        <f>VLOOKUP(FINAL_DATASET!$D772,'R_E_P allocation'!$A$3:$F$983,6,0)</f>
        <v>139115699.63318938</v>
      </c>
      <c r="J772" s="166">
        <f>VLOOKUP(FINAL_DATASET!$D772,'R_E_P allocation'!$A$3:$G$983,7,0)</f>
        <v>117159219.77612519</v>
      </c>
      <c r="K772" s="166">
        <f>VLOOKUP(FINAL_DATASET!$D772,'R_E_P allocation'!$A$3:$T$984,8,0)</f>
        <v>115906552.14561126</v>
      </c>
      <c r="L772" s="166">
        <f>VLOOKUP(FINAL_DATASET!$D772,'R_E_P allocation'!$A$3:$T$984,9,0)</f>
        <v>96733778.134133682</v>
      </c>
      <c r="M772" s="166">
        <f>VLOOKUP($D772,'R_E_P allocation'!$A$3:$T$984,'R_E_P allocation'!J$984,0)</f>
        <v>93706498.027058259</v>
      </c>
      <c r="N772" s="166">
        <f>VLOOKUP($D772,'R_E_P allocation'!$A$3:$T$984,'R_E_P allocation'!K$984,0)</f>
        <v>109277852.6008082</v>
      </c>
      <c r="O772" s="166">
        <f>VLOOKUP($D772,'R_E_P allocation'!$A$3:$T$984,'R_E_P allocation'!L$984,0)</f>
        <v>96246629.611156017</v>
      </c>
      <c r="P772" s="166">
        <f>VLOOKUP($D772,'R_E_P allocation'!$A$3:$T$984,'R_E_P allocation'!M$984,0)</f>
        <v>104632543.47098559</v>
      </c>
      <c r="Q772" s="166">
        <f>VLOOKUP($D772,'R_E_P allocation'!$A$3:$T$984,'R_E_P allocation'!N$984,0)</f>
        <v>85216195.198019192</v>
      </c>
      <c r="R772" s="166">
        <f>VLOOKUP($D772,'R_E_P allocation'!$A$3:$T$984,'R_E_P allocation'!O$984,0)</f>
        <v>78048152.645633757</v>
      </c>
      <c r="S772" s="166">
        <f>VLOOKUP($D772,'R_E_P allocation'!$A$3:$T$984,'R_E_P allocation'!P$984,0)</f>
        <v>1200473.1459092128</v>
      </c>
      <c r="T772" s="166">
        <f>VLOOKUP($D772,'R_E_P allocation'!$A$3:$T$984,'R_E_P allocation'!Q$984,0)</f>
        <v>1931195.9303756903</v>
      </c>
      <c r="U772" s="166">
        <f>VLOOKUP($D772,'R_E_P allocation'!$A$3:$T$984,'R_E_P allocation'!R$984,0)</f>
        <v>2383548.1302835098</v>
      </c>
      <c r="V772" s="166">
        <f>VLOOKUP($D772,'R_E_P allocation'!$A$3:$T$984,'R_E_P allocation'!S$984,0)</f>
        <v>-243574.26148882578</v>
      </c>
      <c r="W772" s="166">
        <f>VLOOKUP($D772,'R_E_P allocation'!$A$3:$T$984,'R_E_P allocation'!T$984,0)</f>
        <v>1861603.2842360258</v>
      </c>
      <c r="X772" s="163">
        <v>110953</v>
      </c>
      <c r="Y772" s="162" t="s">
        <v>294</v>
      </c>
      <c r="Z772" s="162" t="s">
        <v>332</v>
      </c>
      <c r="AA772" s="162" t="s">
        <v>333</v>
      </c>
    </row>
    <row r="773" spans="1:27" ht="16.5" thickTop="1" thickBot="1">
      <c r="A773" s="161">
        <v>772</v>
      </c>
      <c r="B773" s="162" t="s">
        <v>7</v>
      </c>
      <c r="C773" s="163">
        <v>11</v>
      </c>
      <c r="D773" s="162" t="s">
        <v>1023</v>
      </c>
      <c r="E773" s="162" t="str">
        <f>VLOOKUP(Table12[[#This Row],[BRANCH NAME]],'Branch Address-2'!$B$2:$D$981,2,0)</f>
        <v>Satkhira-Munshiganj Sarak, Nakipur, Shyamnagar, Satkhira 9450</v>
      </c>
      <c r="F773" s="162" t="str">
        <f>VLOOKUP(Table12[[#This Row],[BRANCH NAME]],'Branch Address-2'!$B$2:$D$981,3,0)</f>
        <v>22.34399292915677, 89.10494688320594</v>
      </c>
      <c r="G773" s="164">
        <f>VLOOKUP(FINAL_DATASET!$D773,'R_E_P allocation'!$A$3:$D$983,4,0)</f>
        <v>73198.42</v>
      </c>
      <c r="H773" s="165">
        <f>VLOOKUP(FINAL_DATASET!$D773,'R_E_P allocation'!$A$3:$E$983,5,0)</f>
        <v>4.2377088296082603E-3</v>
      </c>
      <c r="I773" s="166">
        <f>VLOOKUP(FINAL_DATASET!$D773,'R_E_P allocation'!$A$3:$F$983,6,0)</f>
        <v>49098267.467548631</v>
      </c>
      <c r="J773" s="166">
        <f>VLOOKUP(FINAL_DATASET!$D773,'R_E_P allocation'!$A$3:$G$983,7,0)</f>
        <v>41349141.211414762</v>
      </c>
      <c r="K773" s="166">
        <f>VLOOKUP(FINAL_DATASET!$D773,'R_E_P allocation'!$A$3:$T$984,8,0)</f>
        <v>40907035.751476862</v>
      </c>
      <c r="L773" s="166">
        <f>VLOOKUP(FINAL_DATASET!$D773,'R_E_P allocation'!$A$3:$T$984,9,0)</f>
        <v>34140366.072982788</v>
      </c>
      <c r="M773" s="166">
        <f>VLOOKUP($D773,'R_E_P allocation'!$A$3:$T$984,'R_E_P allocation'!J$984,0)</f>
        <v>33071944.544799514</v>
      </c>
      <c r="N773" s="166">
        <f>VLOOKUP($D773,'R_E_P allocation'!$A$3:$T$984,'R_E_P allocation'!K$984,0)</f>
        <v>38567561.025972106</v>
      </c>
      <c r="O773" s="166">
        <f>VLOOKUP($D773,'R_E_P allocation'!$A$3:$T$984,'R_E_P allocation'!L$984,0)</f>
        <v>33968436.171895824</v>
      </c>
      <c r="P773" s="166">
        <f>VLOOKUP($D773,'R_E_P allocation'!$A$3:$T$984,'R_E_P allocation'!M$984,0)</f>
        <v>36928086.612035699</v>
      </c>
      <c r="Q773" s="166">
        <f>VLOOKUP($D773,'R_E_P allocation'!$A$3:$T$984,'R_E_P allocation'!N$984,0)</f>
        <v>30075451.982998148</v>
      </c>
      <c r="R773" s="166">
        <f>VLOOKUP($D773,'R_E_P allocation'!$A$3:$T$984,'R_E_P allocation'!O$984,0)</f>
        <v>27545626.295575682</v>
      </c>
      <c r="S773" s="166">
        <f>VLOOKUP($D773,'R_E_P allocation'!$A$3:$T$984,'R_E_P allocation'!P$984,0)</f>
        <v>423684.39910716051</v>
      </c>
      <c r="T773" s="166">
        <f>VLOOKUP($D773,'R_E_P allocation'!$A$3:$T$984,'R_E_P allocation'!Q$984,0)</f>
        <v>681579.25073760608</v>
      </c>
      <c r="U773" s="166">
        <f>VLOOKUP($D773,'R_E_P allocation'!$A$3:$T$984,'R_E_P allocation'!R$984,0)</f>
        <v>841228.44460407237</v>
      </c>
      <c r="V773" s="166">
        <f>VLOOKUP($D773,'R_E_P allocation'!$A$3:$T$984,'R_E_P allocation'!S$984,0)</f>
        <v>-85964.950543481842</v>
      </c>
      <c r="W773" s="166">
        <f>VLOOKUP($D773,'R_E_P allocation'!$A$3:$T$984,'R_E_P allocation'!T$984,0)</f>
        <v>657017.83629661123</v>
      </c>
      <c r="X773" s="163">
        <v>110954</v>
      </c>
      <c r="Y773" s="162" t="s">
        <v>294</v>
      </c>
      <c r="Z773" s="162" t="s">
        <v>332</v>
      </c>
      <c r="AA773" s="162" t="s">
        <v>1018</v>
      </c>
    </row>
    <row r="774" spans="1:27" ht="16.5" thickTop="1" thickBot="1">
      <c r="A774" s="161">
        <v>773</v>
      </c>
      <c r="B774" s="162" t="s">
        <v>7</v>
      </c>
      <c r="C774" s="163">
        <v>11</v>
      </c>
      <c r="D774" s="162" t="s">
        <v>1024</v>
      </c>
      <c r="E774" s="162" t="str">
        <f>VLOOKUP(Table12[[#This Row],[BRANCH NAME]],'Branch Address-2'!$B$2:$D$981,2,0)</f>
        <v>Patkelghata, Tala, Satkhira 9421</v>
      </c>
      <c r="F774" s="162" t="str">
        <f>VLOOKUP(Table12[[#This Row],[BRANCH NAME]],'Branch Address-2'!$B$2:$D$981,3,0)</f>
        <v>22.7678689722654, 89.16379516786937</v>
      </c>
      <c r="G774" s="164">
        <f>VLOOKUP(FINAL_DATASET!$D774,'R_E_P allocation'!$A$3:$D$983,4,0)</f>
        <v>299820</v>
      </c>
      <c r="H774" s="165">
        <f>VLOOKUP(FINAL_DATASET!$D774,'R_E_P allocation'!$A$3:$E$983,5,0)</f>
        <v>1.7357613201120305E-2</v>
      </c>
      <c r="I774" s="166">
        <f>VLOOKUP(FINAL_DATASET!$D774,'R_E_P allocation'!$A$3:$F$983,6,0)</f>
        <v>201106015.02218807</v>
      </c>
      <c r="J774" s="166">
        <f>VLOOKUP(FINAL_DATASET!$D774,'R_E_P allocation'!$A$3:$G$983,7,0)</f>
        <v>169365670.98041698</v>
      </c>
      <c r="K774" s="166">
        <f>VLOOKUP(FINAL_DATASET!$D774,'R_E_P allocation'!$A$3:$T$984,8,0)</f>
        <v>167554811.41543484</v>
      </c>
      <c r="L774" s="166">
        <f>VLOOKUP(FINAL_DATASET!$D774,'R_E_P allocation'!$A$3:$T$984,9,0)</f>
        <v>139838599.74029085</v>
      </c>
      <c r="M774" s="166">
        <f>VLOOKUP($D774,'R_E_P allocation'!$A$3:$T$984,'R_E_P allocation'!J$984,0)</f>
        <v>135462355.7915839</v>
      </c>
      <c r="N774" s="166">
        <f>VLOOKUP($D774,'R_E_P allocation'!$A$3:$T$984,'R_E_P allocation'!K$984,0)</f>
        <v>157972346.2174041</v>
      </c>
      <c r="O774" s="166">
        <f>VLOOKUP($D774,'R_E_P allocation'!$A$3:$T$984,'R_E_P allocation'!L$984,0)</f>
        <v>139134376.57613111</v>
      </c>
      <c r="P774" s="166">
        <f>VLOOKUP($D774,'R_E_P allocation'!$A$3:$T$984,'R_E_P allocation'!M$984,0)</f>
        <v>151257075.33059517</v>
      </c>
      <c r="Q774" s="166">
        <f>VLOOKUP($D774,'R_E_P allocation'!$A$3:$T$984,'R_E_P allocation'!N$984,0)</f>
        <v>123188752.07337132</v>
      </c>
      <c r="R774" s="166">
        <f>VLOOKUP($D774,'R_E_P allocation'!$A$3:$T$984,'R_E_P allocation'!O$984,0)</f>
        <v>112826611.22930661</v>
      </c>
      <c r="S774" s="166">
        <f>VLOOKUP($D774,'R_E_P allocation'!$A$3:$T$984,'R_E_P allocation'!P$984,0)</f>
        <v>1735407.083107926</v>
      </c>
      <c r="T774" s="166">
        <f>VLOOKUP($D774,'R_E_P allocation'!$A$3:$T$984,'R_E_P allocation'!Q$984,0)</f>
        <v>2791741.8293475332</v>
      </c>
      <c r="U774" s="166">
        <f>VLOOKUP($D774,'R_E_P allocation'!$A$3:$T$984,'R_E_P allocation'!R$984,0)</f>
        <v>3445663.3389244326</v>
      </c>
      <c r="V774" s="166">
        <f>VLOOKUP($D774,'R_E_P allocation'!$A$3:$T$984,'R_E_P allocation'!S$984,0)</f>
        <v>-352111.582079869</v>
      </c>
      <c r="W774" s="166">
        <f>VLOOKUP($D774,'R_E_P allocation'!$A$3:$T$984,'R_E_P allocation'!T$984,0)</f>
        <v>2691138.5201818561</v>
      </c>
      <c r="X774" s="163">
        <v>110955</v>
      </c>
      <c r="Y774" s="162" t="s">
        <v>294</v>
      </c>
      <c r="Z774" s="162" t="s">
        <v>332</v>
      </c>
      <c r="AA774" s="162" t="s">
        <v>1024</v>
      </c>
    </row>
    <row r="775" spans="1:27" ht="16.5" thickTop="1" thickBot="1">
      <c r="A775" s="161">
        <v>774</v>
      </c>
      <c r="B775" s="162" t="s">
        <v>7</v>
      </c>
      <c r="C775" s="163">
        <v>11</v>
      </c>
      <c r="D775" s="162" t="s">
        <v>1025</v>
      </c>
      <c r="E775" s="162" t="str">
        <f>VLOOKUP(Table12[[#This Row],[BRANCH NAME]],'Branch Address-2'!$B$2:$D$981,2,0)</f>
        <v>Satkhira-Munshiganj Sarak, Nakipur, Shyamnagar, Satkhira 9450</v>
      </c>
      <c r="F775" s="162" t="str">
        <f>VLOOKUP(Table12[[#This Row],[BRANCH NAME]],'Branch Address-2'!$B$2:$D$981,3,0)</f>
        <v>22.71591756628809, 89.07041853932022</v>
      </c>
      <c r="G775" s="164">
        <f>VLOOKUP(FINAL_DATASET!$D775,'R_E_P allocation'!$A$3:$D$983,4,0)</f>
        <v>63650.8</v>
      </c>
      <c r="H775" s="165">
        <f>VLOOKUP(FINAL_DATASET!$D775,'R_E_P allocation'!$A$3:$E$983,5,0)</f>
        <v>3.684964199659357E-3</v>
      </c>
      <c r="I775" s="166">
        <f>VLOOKUP(FINAL_DATASET!$D775,'R_E_P allocation'!$A$3:$F$983,6,0)</f>
        <v>42694145.623955339</v>
      </c>
      <c r="J775" s="166">
        <f>VLOOKUP(FINAL_DATASET!$D775,'R_E_P allocation'!$A$3:$G$983,7,0)</f>
        <v>35955774.966447622</v>
      </c>
      <c r="K775" s="166">
        <f>VLOOKUP(FINAL_DATASET!$D775,'R_E_P allocation'!$A$3:$T$984,8,0)</f>
        <v>35571335.436066836</v>
      </c>
      <c r="L775" s="166">
        <f>VLOOKUP(FINAL_DATASET!$D775,'R_E_P allocation'!$A$3:$T$984,9,0)</f>
        <v>29687274.846071992</v>
      </c>
      <c r="M775" s="166">
        <f>VLOOKUP($D775,'R_E_P allocation'!$A$3:$T$984,'R_E_P allocation'!J$984,0)</f>
        <v>28758212.647651754</v>
      </c>
      <c r="N775" s="166">
        <f>VLOOKUP($D775,'R_E_P allocation'!$A$3:$T$984,'R_E_P allocation'!K$984,0)</f>
        <v>33537009.587801833</v>
      </c>
      <c r="O775" s="166">
        <f>VLOOKUP($D775,'R_E_P allocation'!$A$3:$T$984,'R_E_P allocation'!L$984,0)</f>
        <v>29537770.584257241</v>
      </c>
      <c r="P775" s="166">
        <f>VLOOKUP($D775,'R_E_P allocation'!$A$3:$T$984,'R_E_P allocation'!M$984,0)</f>
        <v>32111379.662639741</v>
      </c>
      <c r="Q775" s="166">
        <f>VLOOKUP($D775,'R_E_P allocation'!$A$3:$T$984,'R_E_P allocation'!N$984,0)</f>
        <v>26152566.941737521</v>
      </c>
      <c r="R775" s="166">
        <f>VLOOKUP($D775,'R_E_P allocation'!$A$3:$T$984,'R_E_P allocation'!O$984,0)</f>
        <v>23952718.517891899</v>
      </c>
      <c r="S775" s="166">
        <f>VLOOKUP($D775,'R_E_P allocation'!$A$3:$T$984,'R_E_P allocation'!P$984,0)</f>
        <v>368421.21661492222</v>
      </c>
      <c r="T775" s="166">
        <f>VLOOKUP($D775,'R_E_P allocation'!$A$3:$T$984,'R_E_P allocation'!Q$984,0)</f>
        <v>592677.60933704884</v>
      </c>
      <c r="U775" s="166">
        <f>VLOOKUP($D775,'R_E_P allocation'!$A$3:$T$984,'R_E_P allocation'!R$984,0)</f>
        <v>731502.99530788907</v>
      </c>
      <c r="V775" s="166">
        <f>VLOOKUP($D775,'R_E_P allocation'!$A$3:$T$984,'R_E_P allocation'!S$984,0)</f>
        <v>-74752.130907375526</v>
      </c>
      <c r="W775" s="166">
        <f>VLOOKUP($D775,'R_E_P allocation'!$A$3:$T$984,'R_E_P allocation'!T$984,0)</f>
        <v>571319.85764922726</v>
      </c>
      <c r="X775" s="163">
        <v>110956</v>
      </c>
      <c r="Y775" s="162" t="s">
        <v>294</v>
      </c>
      <c r="Z775" s="162" t="s">
        <v>332</v>
      </c>
      <c r="AA775" s="162" t="s">
        <v>1018</v>
      </c>
    </row>
    <row r="776" spans="1:27" ht="16.5" thickTop="1" thickBot="1">
      <c r="A776" s="161">
        <v>775</v>
      </c>
      <c r="B776" s="162" t="s">
        <v>7</v>
      </c>
      <c r="C776" s="163">
        <v>11</v>
      </c>
      <c r="D776" s="162" t="s">
        <v>1026</v>
      </c>
      <c r="E776" s="162" t="str">
        <f>VLOOKUP(Table12[[#This Row],[BRANCH NAME]],'Branch Address-2'!$B$2:$D$981,2,0)</f>
        <v>Satkhira-Munshiganj Sarak, Nakipur, Shyamnagar, Satkhira 9450</v>
      </c>
      <c r="F776" s="162" t="str">
        <f>VLOOKUP(Table12[[#This Row],[BRANCH NAME]],'Branch Address-2'!$B$2:$D$981,3,0)</f>
        <v>22.719358837549347, 89.07144836736023</v>
      </c>
      <c r="G776" s="164">
        <f>VLOOKUP(FINAL_DATASET!$D776,'R_E_P allocation'!$A$3:$D$983,4,0)</f>
        <v>47738.1</v>
      </c>
      <c r="H776" s="165">
        <f>VLOOKUP(FINAL_DATASET!$D776,'R_E_P allocation'!$A$3:$E$983,5,0)</f>
        <v>2.7637231497445176E-3</v>
      </c>
      <c r="I776" s="166">
        <f>VLOOKUP(FINAL_DATASET!$D776,'R_E_P allocation'!$A$3:$F$983,6,0)</f>
        <v>32020609.217966501</v>
      </c>
      <c r="J776" s="166">
        <f>VLOOKUP(FINAL_DATASET!$D776,'R_E_P allocation'!$A$3:$G$983,7,0)</f>
        <v>26966831.224835716</v>
      </c>
      <c r="K776" s="166">
        <f>VLOOKUP(FINAL_DATASET!$D776,'R_E_P allocation'!$A$3:$T$984,8,0)</f>
        <v>26678501.577050127</v>
      </c>
      <c r="L776" s="166">
        <f>VLOOKUP(FINAL_DATASET!$D776,'R_E_P allocation'!$A$3:$T$984,9,0)</f>
        <v>22265456.134553995</v>
      </c>
      <c r="M776" s="166">
        <f>VLOOKUP($D776,'R_E_P allocation'!$A$3:$T$984,'R_E_P allocation'!J$984,0)</f>
        <v>21568659.485738814</v>
      </c>
      <c r="N776" s="166">
        <f>VLOOKUP($D776,'R_E_P allocation'!$A$3:$T$984,'R_E_P allocation'!K$984,0)</f>
        <v>25152757.190851375</v>
      </c>
      <c r="O776" s="166">
        <f>VLOOKUP($D776,'R_E_P allocation'!$A$3:$T$984,'R_E_P allocation'!L$984,0)</f>
        <v>22153327.93819293</v>
      </c>
      <c r="P776" s="166">
        <f>VLOOKUP($D776,'R_E_P allocation'!$A$3:$T$984,'R_E_P allocation'!M$984,0)</f>
        <v>24083534.746979807</v>
      </c>
      <c r="Q776" s="166">
        <f>VLOOKUP($D776,'R_E_P allocation'!$A$3:$T$984,'R_E_P allocation'!N$984,0)</f>
        <v>19614425.206303142</v>
      </c>
      <c r="R776" s="166">
        <f>VLOOKUP($D776,'R_E_P allocation'!$A$3:$T$984,'R_E_P allocation'!O$984,0)</f>
        <v>17964538.888418924</v>
      </c>
      <c r="S776" s="166">
        <f>VLOOKUP($D776,'R_E_P allocation'!$A$3:$T$984,'R_E_P allocation'!P$984,0)</f>
        <v>276315.91246119165</v>
      </c>
      <c r="T776" s="166">
        <f>VLOOKUP($D776,'R_E_P allocation'!$A$3:$T$984,'R_E_P allocation'!Q$984,0)</f>
        <v>444508.20700278657</v>
      </c>
      <c r="U776" s="166">
        <f>VLOOKUP($D776,'R_E_P allocation'!$A$3:$T$984,'R_E_P allocation'!R$984,0)</f>
        <v>548627.24648091674</v>
      </c>
      <c r="V776" s="166">
        <f>VLOOKUP($D776,'R_E_P allocation'!$A$3:$T$984,'R_E_P allocation'!S$984,0)</f>
        <v>-56064.098180531641</v>
      </c>
      <c r="W776" s="166">
        <f>VLOOKUP($D776,'R_E_P allocation'!$A$3:$T$984,'R_E_P allocation'!T$984,0)</f>
        <v>428489.89323692041</v>
      </c>
      <c r="X776" s="163">
        <v>110957</v>
      </c>
      <c r="Y776" s="162" t="s">
        <v>294</v>
      </c>
      <c r="Z776" s="162" t="s">
        <v>332</v>
      </c>
      <c r="AA776" s="162" t="s">
        <v>1018</v>
      </c>
    </row>
    <row r="777" spans="1:27" ht="16.5" thickTop="1" thickBot="1">
      <c r="A777" s="161">
        <v>776</v>
      </c>
      <c r="B777" s="162" t="s">
        <v>7</v>
      </c>
      <c r="C777" s="163">
        <v>11</v>
      </c>
      <c r="D777" s="162" t="s">
        <v>1027</v>
      </c>
      <c r="E777" s="162" t="str">
        <f>VLOOKUP(Table12[[#This Row],[BRANCH NAME]],'Branch Address-2'!$B$2:$D$981,2,0)</f>
        <v>Badurtola, Bogra 5800</v>
      </c>
      <c r="F777" s="162" t="str">
        <f>VLOOKUP(Table12[[#This Row],[BRANCH NAME]],'Branch Address-2'!$B$2:$D$981,3,0)</f>
        <v>24.963136379131438, 89.37709918418358</v>
      </c>
      <c r="G777" s="164">
        <f>VLOOKUP(FINAL_DATASET!$D777,'R_E_P allocation'!$A$3:$D$983,4,0)</f>
        <v>102600</v>
      </c>
      <c r="H777" s="165">
        <f>VLOOKUP(FINAL_DATASET!$D777,'R_E_P allocation'!$A$3:$E$983,5,0)</f>
        <v>5.6634457018901428E-3</v>
      </c>
      <c r="I777" s="166">
        <f>VLOOKUP(FINAL_DATASET!$D777,'R_E_P allocation'!$A$3:$F$983,6,0)</f>
        <v>66541094.937277108</v>
      </c>
      <c r="J777" s="166">
        <f>VLOOKUP(FINAL_DATASET!$D777,'R_E_P allocation'!$A$3:$G$983,7,0)</f>
        <v>56038986.156531267</v>
      </c>
      <c r="K777" s="166">
        <f>VLOOKUP(FINAL_DATASET!$D777,'R_E_P allocation'!$A$3:$T$984,8,0)</f>
        <v>55439816.717376202</v>
      </c>
      <c r="L777" s="166">
        <f>VLOOKUP(FINAL_DATASET!$D777,'R_E_P allocation'!$A$3:$T$984,9,0)</f>
        <v>46269195.579197191</v>
      </c>
      <c r="M777" s="166">
        <f>VLOOKUP($D777,'R_E_P allocation'!$A$3:$T$984,'R_E_P allocation'!J$984,0)</f>
        <v>44821202.767905764</v>
      </c>
      <c r="N777" s="166">
        <f>VLOOKUP($D777,'R_E_P allocation'!$A$3:$T$984,'R_E_P allocation'!K$984,0)</f>
        <v>52269211.768513948</v>
      </c>
      <c r="O777" s="166">
        <f>VLOOKUP($D777,'R_E_P allocation'!$A$3:$T$984,'R_E_P allocation'!L$984,0)</f>
        <v>46036185.24174799</v>
      </c>
      <c r="P777" s="166">
        <f>VLOOKUP($D777,'R_E_P allocation'!$A$3:$T$984,'R_E_P allocation'!M$984,0)</f>
        <v>50047291.764980555</v>
      </c>
      <c r="Q777" s="166">
        <f>VLOOKUP($D777,'R_E_P allocation'!$A$3:$T$984,'R_E_P allocation'!N$984,0)</f>
        <v>40760165.458076946</v>
      </c>
      <c r="R777" s="166">
        <f>VLOOKUP($D777,'R_E_P allocation'!$A$3:$T$984,'R_E_P allocation'!O$984,0)</f>
        <v>37331584.778467372</v>
      </c>
      <c r="S777" s="166">
        <f>VLOOKUP($D777,'R_E_P allocation'!$A$3:$T$984,'R_E_P allocation'!P$984,0)</f>
        <v>574204.04585694347</v>
      </c>
      <c r="T777" s="166">
        <f>VLOOKUP($D777,'R_E_P allocation'!$A$3:$T$984,'R_E_P allocation'!Q$984,0)</f>
        <v>923719.5520307353</v>
      </c>
      <c r="U777" s="166">
        <f>VLOOKUP($D777,'R_E_P allocation'!$A$3:$T$984,'R_E_P allocation'!R$984,0)</f>
        <v>1140086.2939478443</v>
      </c>
      <c r="V777" s="166">
        <f>VLOOKUP($D777,'R_E_P allocation'!$A$3:$T$984,'R_E_P allocation'!S$984,0)</f>
        <v>-116505.16872459724</v>
      </c>
      <c r="W777" s="166">
        <f>VLOOKUP($D777,'R_E_P allocation'!$A$3:$T$984,'R_E_P allocation'!T$984,0)</f>
        <v>890432.36096656451</v>
      </c>
      <c r="X777" s="163">
        <v>110961</v>
      </c>
      <c r="Y777" s="162" t="s">
        <v>399</v>
      </c>
      <c r="Z777" s="162" t="s">
        <v>1028</v>
      </c>
      <c r="AA777" s="162" t="s">
        <v>1029</v>
      </c>
    </row>
    <row r="778" spans="1:27" ht="16.5" thickTop="1" thickBot="1">
      <c r="A778" s="161">
        <v>777</v>
      </c>
      <c r="B778" s="162" t="s">
        <v>7</v>
      </c>
      <c r="C778" s="163">
        <v>11</v>
      </c>
      <c r="D778" s="162" t="s">
        <v>1030</v>
      </c>
      <c r="E778" s="162" t="str">
        <f>VLOOKUP(Table12[[#This Row],[BRANCH NAME]],'Branch Address-2'!$B$2:$D$981,2,0)</f>
        <v>Nandigram, Bogra 5860</v>
      </c>
      <c r="F778" s="162" t="str">
        <f>VLOOKUP(Table12[[#This Row],[BRANCH NAME]],'Branch Address-2'!$B$2:$D$981,3,0)</f>
        <v>24.848543374780785, 89.41555133323746</v>
      </c>
      <c r="G778" s="164">
        <f>VLOOKUP(FINAL_DATASET!$D778,'R_E_P allocation'!$A$3:$D$983,4,0)</f>
        <v>81360.899999999994</v>
      </c>
      <c r="H778" s="165">
        <f>VLOOKUP(FINAL_DATASET!$D778,'R_E_P allocation'!$A$3:$E$983,5,0)</f>
        <v>4.4910627622506208E-3</v>
      </c>
      <c r="I778" s="166">
        <f>VLOOKUP(FINAL_DATASET!$D778,'R_E_P allocation'!$A$3:$F$983,6,0)</f>
        <v>52766504.591445506</v>
      </c>
      <c r="J778" s="166">
        <f>VLOOKUP(FINAL_DATASET!$D778,'R_E_P allocation'!$A$3:$G$983,7,0)</f>
        <v>44438424.452075288</v>
      </c>
      <c r="K778" s="166">
        <f>VLOOKUP(FINAL_DATASET!$D778,'R_E_P allocation'!$A$3:$T$984,8,0)</f>
        <v>43963288.342697598</v>
      </c>
      <c r="L778" s="166">
        <f>VLOOKUP(FINAL_DATASET!$D778,'R_E_P allocation'!$A$3:$T$984,9,0)</f>
        <v>36691066.224166706</v>
      </c>
      <c r="M778" s="166">
        <f>VLOOKUP($D778,'R_E_P allocation'!$A$3:$T$984,'R_E_P allocation'!J$984,0)</f>
        <v>35542820.626503937</v>
      </c>
      <c r="N778" s="166">
        <f>VLOOKUP($D778,'R_E_P allocation'!$A$3:$T$984,'R_E_P allocation'!K$984,0)</f>
        <v>41449026.43057394</v>
      </c>
      <c r="O778" s="166">
        <f>VLOOKUP($D778,'R_E_P allocation'!$A$3:$T$984,'R_E_P allocation'!L$984,0)</f>
        <v>36506291.07051982</v>
      </c>
      <c r="P778" s="166">
        <f>VLOOKUP($D778,'R_E_P allocation'!$A$3:$T$984,'R_E_P allocation'!M$984,0)</f>
        <v>39687063.358298302</v>
      </c>
      <c r="Q778" s="166">
        <f>VLOOKUP($D778,'R_E_P allocation'!$A$3:$T$984,'R_E_P allocation'!N$984,0)</f>
        <v>32322453.662943982</v>
      </c>
      <c r="R778" s="166">
        <f>VLOOKUP($D778,'R_E_P allocation'!$A$3:$T$984,'R_E_P allocation'!O$984,0)</f>
        <v>29603619.259282704</v>
      </c>
      <c r="S778" s="166">
        <f>VLOOKUP($D778,'R_E_P allocation'!$A$3:$T$984,'R_E_P allocation'!P$984,0)</f>
        <v>455338.77148696093</v>
      </c>
      <c r="T778" s="166">
        <f>VLOOKUP($D778,'R_E_P allocation'!$A$3:$T$984,'R_E_P allocation'!Q$984,0)</f>
        <v>732501.5019572851</v>
      </c>
      <c r="U778" s="166">
        <f>VLOOKUP($D778,'R_E_P allocation'!$A$3:$T$984,'R_E_P allocation'!R$984,0)</f>
        <v>904078.43034367613</v>
      </c>
      <c r="V778" s="166">
        <f>VLOOKUP($D778,'R_E_P allocation'!$A$3:$T$984,'R_E_P allocation'!S$984,0)</f>
        <v>-92387.576823441355</v>
      </c>
      <c r="W778" s="166">
        <f>VLOOKUP($D778,'R_E_P allocation'!$A$3:$T$984,'R_E_P allocation'!T$984,0)</f>
        <v>706105.05143630167</v>
      </c>
      <c r="X778" s="163">
        <v>110963</v>
      </c>
      <c r="Y778" s="162" t="s">
        <v>399</v>
      </c>
      <c r="Z778" s="162" t="s">
        <v>1028</v>
      </c>
      <c r="AA778" s="162" t="s">
        <v>1031</v>
      </c>
    </row>
    <row r="779" spans="1:27" ht="16.5" thickTop="1" thickBot="1">
      <c r="A779" s="161">
        <v>778</v>
      </c>
      <c r="B779" s="162" t="s">
        <v>7</v>
      </c>
      <c r="C779" s="163">
        <v>11</v>
      </c>
      <c r="D779" s="162" t="s">
        <v>475</v>
      </c>
      <c r="E779" s="162" t="str">
        <f>VLOOKUP(Table12[[#This Row],[BRANCH NAME]],'Branch Address-2'!$B$2:$D$981,2,0)</f>
        <v>Bogra Cantonment, Shajahanpur, Bogra 5801</v>
      </c>
      <c r="F779" s="162" t="str">
        <f>VLOOKUP(Table12[[#This Row],[BRANCH NAME]],'Branch Address-2'!$B$2:$D$981,3,0)</f>
        <v>24.755774646934945, 89.39648563893387</v>
      </c>
      <c r="G779" s="164">
        <f>VLOOKUP(FINAL_DATASET!$D779,'R_E_P allocation'!$A$3:$D$983,4,0)</f>
        <v>117464</v>
      </c>
      <c r="H779" s="165">
        <f>VLOOKUP(FINAL_DATASET!$D779,'R_E_P allocation'!$A$3:$E$983,5,0)</f>
        <v>6.4839277380782032E-3</v>
      </c>
      <c r="I779" s="166">
        <f>VLOOKUP(FINAL_DATASET!$D779,'R_E_P allocation'!$A$3:$F$983,6,0)</f>
        <v>76181122.570295483</v>
      </c>
      <c r="J779" s="166">
        <f>VLOOKUP(FINAL_DATASET!$D779,'R_E_P allocation'!$A$3:$G$983,7,0)</f>
        <v>64157538.692892671</v>
      </c>
      <c r="K779" s="166">
        <f>VLOOKUP(FINAL_DATASET!$D779,'R_E_P allocation'!$A$3:$T$984,8,0)</f>
        <v>63471565.60321518</v>
      </c>
      <c r="L779" s="166">
        <f>VLOOKUP(FINAL_DATASET!$D779,'R_E_P allocation'!$A$3:$T$984,9,0)</f>
        <v>52972366.369540133</v>
      </c>
      <c r="M779" s="166">
        <f>VLOOKUP($D779,'R_E_P allocation'!$A$3:$T$984,'R_E_P allocation'!J$984,0)</f>
        <v>51314598.069486178</v>
      </c>
      <c r="N779" s="166">
        <f>VLOOKUP($D779,'R_E_P allocation'!$A$3:$T$984,'R_E_P allocation'!K$984,0)</f>
        <v>59841624.670338415</v>
      </c>
      <c r="O779" s="166">
        <f>VLOOKUP($D779,'R_E_P allocation'!$A$3:$T$984,'R_E_P allocation'!L$984,0)</f>
        <v>52705599.056887768</v>
      </c>
      <c r="P779" s="166">
        <f>VLOOKUP($D779,'R_E_P allocation'!$A$3:$T$984,'R_E_P allocation'!M$984,0)</f>
        <v>57297807.796117686</v>
      </c>
      <c r="Q779" s="166">
        <f>VLOOKUP($D779,'R_E_P allocation'!$A$3:$T$984,'R_E_P allocation'!N$984,0)</f>
        <v>46665224.906116471</v>
      </c>
      <c r="R779" s="166">
        <f>VLOOKUP($D779,'R_E_P allocation'!$A$3:$T$984,'R_E_P allocation'!O$984,0)</f>
        <v>42739934.448517449</v>
      </c>
      <c r="S779" s="166">
        <f>VLOOKUP($D779,'R_E_P allocation'!$A$3:$T$984,'R_E_P allocation'!P$984,0)</f>
        <v>657390.87760760239</v>
      </c>
      <c r="T779" s="166">
        <f>VLOOKUP($D779,'R_E_P allocation'!$A$3:$T$984,'R_E_P allocation'!Q$984,0)</f>
        <v>1057541.8465861431</v>
      </c>
      <c r="U779" s="166">
        <f>VLOOKUP($D779,'R_E_P allocation'!$A$3:$T$984,'R_E_P allocation'!R$984,0)</f>
        <v>1305254.3511919063</v>
      </c>
      <c r="V779" s="166">
        <f>VLOOKUP($D779,'R_E_P allocation'!$A$3:$T$984,'R_E_P allocation'!S$984,0)</f>
        <v>-133383.65632618021</v>
      </c>
      <c r="W779" s="166">
        <f>VLOOKUP($D779,'R_E_P allocation'!$A$3:$T$984,'R_E_P allocation'!T$984,0)</f>
        <v>1019432.2304929486</v>
      </c>
      <c r="X779" s="163">
        <v>110964</v>
      </c>
      <c r="Y779" s="162" t="s">
        <v>399</v>
      </c>
      <c r="Z779" s="162" t="s">
        <v>1028</v>
      </c>
      <c r="AA779" s="162" t="s">
        <v>1032</v>
      </c>
    </row>
    <row r="780" spans="1:27" ht="16.5" thickTop="1" thickBot="1">
      <c r="A780" s="161">
        <v>779</v>
      </c>
      <c r="B780" s="162" t="s">
        <v>7</v>
      </c>
      <c r="C780" s="163">
        <v>11</v>
      </c>
      <c r="D780" s="162" t="s">
        <v>1033</v>
      </c>
      <c r="E780" s="162" t="str">
        <f>VLOOKUP(Table12[[#This Row],[BRANCH NAME]],'Branch Address-2'!$B$2:$D$981,2,0)</f>
        <v>Dupchanchia, Bogra 5880</v>
      </c>
      <c r="F780" s="162" t="str">
        <f>VLOOKUP(Table12[[#This Row],[BRANCH NAME]],'Branch Address-2'!$B$2:$D$981,3,0)</f>
        <v>24.88456724421797, 89.17345475189191</v>
      </c>
      <c r="G780" s="164">
        <f>VLOOKUP(FINAL_DATASET!$D780,'R_E_P allocation'!$A$3:$D$983,4,0)</f>
        <v>44169.5</v>
      </c>
      <c r="H780" s="165">
        <f>VLOOKUP(FINAL_DATASET!$D780,'R_E_P allocation'!$A$3:$E$983,5,0)</f>
        <v>2.4381244145188757E-3</v>
      </c>
      <c r="I780" s="166">
        <f>VLOOKUP(FINAL_DATASET!$D780,'R_E_P allocation'!$A$3:$F$983,6,0)</f>
        <v>28646071.080234513</v>
      </c>
      <c r="J780" s="166">
        <f>VLOOKUP(FINAL_DATASET!$D780,'R_E_P allocation'!$A$3:$G$983,7,0)</f>
        <v>24124892.778176486</v>
      </c>
      <c r="K780" s="166">
        <f>VLOOKUP(FINAL_DATASET!$D780,'R_E_P allocation'!$A$3:$T$984,8,0)</f>
        <v>23866949.166648615</v>
      </c>
      <c r="L780" s="166">
        <f>VLOOKUP(FINAL_DATASET!$D780,'R_E_P allocation'!$A$3:$T$984,9,0)</f>
        <v>19918978.890208092</v>
      </c>
      <c r="M780" s="166">
        <f>VLOOKUP($D780,'R_E_P allocation'!$A$3:$T$984,'R_E_P allocation'!J$984,0)</f>
        <v>19295615.16234906</v>
      </c>
      <c r="N780" s="166">
        <f>VLOOKUP($D780,'R_E_P allocation'!$A$3:$T$984,'R_E_P allocation'!K$984,0)</f>
        <v>22501997.555646945</v>
      </c>
      <c r="O780" s="166">
        <f>VLOOKUP($D780,'R_E_P allocation'!$A$3:$T$984,'R_E_P allocation'!L$984,0)</f>
        <v>19818667.485725027</v>
      </c>
      <c r="P780" s="166">
        <f>VLOOKUP($D780,'R_E_P allocation'!$A$3:$T$984,'R_E_P allocation'!M$984,0)</f>
        <v>21545456.662897743</v>
      </c>
      <c r="Q780" s="166">
        <f>VLOOKUP($D780,'R_E_P allocation'!$A$3:$T$984,'R_E_P allocation'!N$984,0)</f>
        <v>17547330.684215687</v>
      </c>
      <c r="R780" s="166">
        <f>VLOOKUP($D780,'R_E_P allocation'!$A$3:$T$984,'R_E_P allocation'!O$984,0)</f>
        <v>16071320.018250627</v>
      </c>
      <c r="S780" s="166">
        <f>VLOOKUP($D780,'R_E_P allocation'!$A$3:$T$984,'R_E_P allocation'!P$984,0)</f>
        <v>247195.96104754644</v>
      </c>
      <c r="T780" s="166">
        <f>VLOOKUP($D780,'R_E_P allocation'!$A$3:$T$984,'R_E_P allocation'!Q$984,0)</f>
        <v>397663.06777213997</v>
      </c>
      <c r="U780" s="166">
        <f>VLOOKUP($D780,'R_E_P allocation'!$A$3:$T$984,'R_E_P allocation'!R$984,0)</f>
        <v>490809.37193498353</v>
      </c>
      <c r="V780" s="166">
        <f>VLOOKUP($D780,'R_E_P allocation'!$A$3:$T$984,'R_E_P allocation'!S$984,0)</f>
        <v>-50155.702241531166</v>
      </c>
      <c r="W780" s="166">
        <f>VLOOKUP($D780,'R_E_P allocation'!$A$3:$T$984,'R_E_P allocation'!T$984,0)</f>
        <v>383332.86713170243</v>
      </c>
      <c r="X780" s="163">
        <v>110965</v>
      </c>
      <c r="Y780" s="162" t="s">
        <v>399</v>
      </c>
      <c r="Z780" s="162" t="s">
        <v>1028</v>
      </c>
      <c r="AA780" s="162" t="s">
        <v>1034</v>
      </c>
    </row>
    <row r="781" spans="1:27" ht="16.5" thickTop="1" thickBot="1">
      <c r="A781" s="161">
        <v>780</v>
      </c>
      <c r="B781" s="162" t="s">
        <v>7</v>
      </c>
      <c r="C781" s="163">
        <v>11</v>
      </c>
      <c r="D781" s="162" t="s">
        <v>1035</v>
      </c>
      <c r="E781" s="162" t="str">
        <f>VLOOKUP(Table12[[#This Row],[BRANCH NAME]],'Branch Address-2'!$B$2:$D$981,2,0)</f>
        <v>Chelopara, Bogra 5800</v>
      </c>
      <c r="F781" s="162" t="str">
        <f>VLOOKUP(Table12[[#This Row],[BRANCH NAME]],'Branch Address-2'!$B$2:$D$981,3,0)</f>
        <v>24.896481933272153, 89.36097982500483</v>
      </c>
      <c r="G781" s="164">
        <f>VLOOKUP(FINAL_DATASET!$D781,'R_E_P allocation'!$A$3:$D$983,4,0)</f>
        <v>51300</v>
      </c>
      <c r="H781" s="165">
        <f>VLOOKUP(FINAL_DATASET!$D781,'R_E_P allocation'!$A$3:$E$983,5,0)</f>
        <v>2.8317228509450714E-3</v>
      </c>
      <c r="I781" s="166">
        <f>VLOOKUP(FINAL_DATASET!$D781,'R_E_P allocation'!$A$3:$F$983,6,0)</f>
        <v>33270547.468638554</v>
      </c>
      <c r="J781" s="166">
        <f>VLOOKUP(FINAL_DATASET!$D781,'R_E_P allocation'!$A$3:$G$983,7,0)</f>
        <v>28019493.078265633</v>
      </c>
      <c r="K781" s="166">
        <f>VLOOKUP(FINAL_DATASET!$D781,'R_E_P allocation'!$A$3:$T$984,8,0)</f>
        <v>27719908.358688101</v>
      </c>
      <c r="L781" s="166">
        <f>VLOOKUP(FINAL_DATASET!$D781,'R_E_P allocation'!$A$3:$T$984,9,0)</f>
        <v>23134597.789598595</v>
      </c>
      <c r="M781" s="166">
        <f>VLOOKUP($D781,'R_E_P allocation'!$A$3:$T$984,'R_E_P allocation'!J$984,0)</f>
        <v>22410601.383952882</v>
      </c>
      <c r="N781" s="166">
        <f>VLOOKUP($D781,'R_E_P allocation'!$A$3:$T$984,'R_E_P allocation'!K$984,0)</f>
        <v>26134605.884256974</v>
      </c>
      <c r="O781" s="166">
        <f>VLOOKUP($D781,'R_E_P allocation'!$A$3:$T$984,'R_E_P allocation'!L$984,0)</f>
        <v>23018092.620873995</v>
      </c>
      <c r="P781" s="166">
        <f>VLOOKUP($D781,'R_E_P allocation'!$A$3:$T$984,'R_E_P allocation'!M$984,0)</f>
        <v>25023645.882490277</v>
      </c>
      <c r="Q781" s="166">
        <f>VLOOKUP($D781,'R_E_P allocation'!$A$3:$T$984,'R_E_P allocation'!N$984,0)</f>
        <v>20380082.729038473</v>
      </c>
      <c r="R781" s="166">
        <f>VLOOKUP($D781,'R_E_P allocation'!$A$3:$T$984,'R_E_P allocation'!O$984,0)</f>
        <v>18665792.389233686</v>
      </c>
      <c r="S781" s="166">
        <f>VLOOKUP($D781,'R_E_P allocation'!$A$3:$T$984,'R_E_P allocation'!P$984,0)</f>
        <v>287102.02292847174</v>
      </c>
      <c r="T781" s="166">
        <f>VLOOKUP($D781,'R_E_P allocation'!$A$3:$T$984,'R_E_P allocation'!Q$984,0)</f>
        <v>461859.77601536765</v>
      </c>
      <c r="U781" s="166">
        <f>VLOOKUP($D781,'R_E_P allocation'!$A$3:$T$984,'R_E_P allocation'!R$984,0)</f>
        <v>570043.14697392215</v>
      </c>
      <c r="V781" s="166">
        <f>VLOOKUP($D781,'R_E_P allocation'!$A$3:$T$984,'R_E_P allocation'!S$984,0)</f>
        <v>-58252.584362298621</v>
      </c>
      <c r="W781" s="166">
        <f>VLOOKUP($D781,'R_E_P allocation'!$A$3:$T$984,'R_E_P allocation'!T$984,0)</f>
        <v>445216.18048328225</v>
      </c>
      <c r="X781" s="163">
        <v>110966</v>
      </c>
      <c r="Y781" s="162" t="s">
        <v>399</v>
      </c>
      <c r="Z781" s="162" t="s">
        <v>1028</v>
      </c>
      <c r="AA781" s="162" t="s">
        <v>1029</v>
      </c>
    </row>
    <row r="782" spans="1:27" ht="16.5" thickTop="1" thickBot="1">
      <c r="A782" s="161">
        <v>781</v>
      </c>
      <c r="B782" s="162" t="s">
        <v>7</v>
      </c>
      <c r="C782" s="163">
        <v>11</v>
      </c>
      <c r="D782" s="162" t="s">
        <v>1036</v>
      </c>
      <c r="E782" s="162" t="str">
        <f>VLOOKUP(Table12[[#This Row],[BRANCH NAME]],'Branch Address-2'!$B$2:$D$981,2,0)</f>
        <v>Demajanee, Sherpur, Bogra 5800</v>
      </c>
      <c r="F782" s="162" t="str">
        <f>VLOOKUP(Table12[[#This Row],[BRANCH NAME]],'Branch Address-2'!$B$2:$D$981,3,0)</f>
        <v>24.670079216055612, 89.41719142558152</v>
      </c>
      <c r="G782" s="164">
        <f>VLOOKUP(FINAL_DATASET!$D782,'R_E_P allocation'!$A$3:$D$983,4,0)</f>
        <v>27942.75</v>
      </c>
      <c r="H782" s="165">
        <f>VLOOKUP(FINAL_DATASET!$D782,'R_E_P allocation'!$A$3:$E$983,5,0)</f>
        <v>1.5424195651704755E-3</v>
      </c>
      <c r="I782" s="166">
        <f>VLOOKUP(FINAL_DATASET!$D782,'R_E_P allocation'!$A$3:$F$983,6,0)</f>
        <v>18122233.728641324</v>
      </c>
      <c r="J782" s="166">
        <f>VLOOKUP(FINAL_DATASET!$D782,'R_E_P allocation'!$A$3:$G$983,7,0)</f>
        <v>15262021.251709688</v>
      </c>
      <c r="K782" s="166">
        <f>VLOOKUP(FINAL_DATASET!$D782,'R_E_P allocation'!$A$3:$T$984,8,0)</f>
        <v>15098839.557304716</v>
      </c>
      <c r="L782" s="166">
        <f>VLOOKUP(FINAL_DATASET!$D782,'R_E_P allocation'!$A$3:$T$984,9,0)</f>
        <v>12601253.067939689</v>
      </c>
      <c r="M782" s="166">
        <f>VLOOKUP($D782,'R_E_P allocation'!$A$3:$T$984,'R_E_P allocation'!J$984,0)</f>
        <v>12206897.306461001</v>
      </c>
      <c r="N782" s="166">
        <f>VLOOKUP($D782,'R_E_P allocation'!$A$3:$T$984,'R_E_P allocation'!K$984,0)</f>
        <v>14235336.424411725</v>
      </c>
      <c r="O782" s="166">
        <f>VLOOKUP($D782,'R_E_P allocation'!$A$3:$T$984,'R_E_P allocation'!L$984,0)</f>
        <v>12537793.520115532</v>
      </c>
      <c r="P782" s="166">
        <f>VLOOKUP($D782,'R_E_P allocation'!$A$3:$T$984,'R_E_P allocation'!M$984,0)</f>
        <v>13630204.307659945</v>
      </c>
      <c r="Q782" s="166">
        <f>VLOOKUP($D782,'R_E_P allocation'!$A$3:$T$984,'R_E_P allocation'!N$984,0)</f>
        <v>11100888.044382842</v>
      </c>
      <c r="R782" s="166">
        <f>VLOOKUP($D782,'R_E_P allocation'!$A$3:$T$984,'R_E_P allocation'!O$984,0)</f>
        <v>10167126.12639882</v>
      </c>
      <c r="S782" s="166">
        <f>VLOOKUP($D782,'R_E_P allocation'!$A$3:$T$984,'R_E_P allocation'!P$984,0)</f>
        <v>156382.45713810046</v>
      </c>
      <c r="T782" s="166">
        <f>VLOOKUP($D782,'R_E_P allocation'!$A$3:$T$984,'R_E_P allocation'!Q$984,0)</f>
        <v>251571.77887433555</v>
      </c>
      <c r="U782" s="166">
        <f>VLOOKUP($D782,'R_E_P allocation'!$A$3:$T$984,'R_E_P allocation'!R$984,0)</f>
        <v>310498.50185390963</v>
      </c>
      <c r="V782" s="166">
        <f>VLOOKUP($D782,'R_E_P allocation'!$A$3:$T$984,'R_E_P allocation'!S$984,0)</f>
        <v>-31729.773912078359</v>
      </c>
      <c r="W782" s="166">
        <f>VLOOKUP($D782,'R_E_P allocation'!$A$3:$T$984,'R_E_P allocation'!T$984,0)</f>
        <v>242506.12918517028</v>
      </c>
      <c r="X782" s="163">
        <v>110967</v>
      </c>
      <c r="Y782" s="162" t="s">
        <v>399</v>
      </c>
      <c r="Z782" s="162" t="s">
        <v>1028</v>
      </c>
      <c r="AA782" s="162" t="s">
        <v>1032</v>
      </c>
    </row>
    <row r="783" spans="1:27" ht="16.5" thickTop="1" thickBot="1">
      <c r="A783" s="161">
        <v>782</v>
      </c>
      <c r="B783" s="162" t="s">
        <v>7</v>
      </c>
      <c r="C783" s="163">
        <v>11</v>
      </c>
      <c r="D783" s="162" t="s">
        <v>1037</v>
      </c>
      <c r="E783" s="162" t="str">
        <f>VLOOKUP(Table12[[#This Row],[BRANCH NAME]],'Branch Address-2'!$B$2:$D$981,2,0)</f>
        <v>Dhunat, Bogra 5850</v>
      </c>
      <c r="F783" s="162" t="str">
        <f>VLOOKUP(Table12[[#This Row],[BRANCH NAME]],'Branch Address-2'!$B$2:$D$981,3,0)</f>
        <v>24.683277197627046, 89.5403122390731</v>
      </c>
      <c r="G783" s="164">
        <f>VLOOKUP(FINAL_DATASET!$D783,'R_E_P allocation'!$A$3:$D$983,4,0)</f>
        <v>292404</v>
      </c>
      <c r="H783" s="165">
        <f>VLOOKUP(FINAL_DATASET!$D783,'R_E_P allocation'!$A$3:$E$983,5,0)</f>
        <v>1.6140489054731824E-2</v>
      </c>
      <c r="I783" s="166">
        <f>VLOOKUP(FINAL_DATASET!$D783,'R_E_P allocation'!$A$3:$F$983,6,0)</f>
        <v>189638229.27913815</v>
      </c>
      <c r="J783" s="166">
        <f>VLOOKUP(FINAL_DATASET!$D783,'R_E_P allocation'!$A$3:$G$983,7,0)</f>
        <v>159707833.41242072</v>
      </c>
      <c r="K783" s="166">
        <f>VLOOKUP(FINAL_DATASET!$D783,'R_E_P allocation'!$A$3:$T$984,8,0)</f>
        <v>158000235.54997727</v>
      </c>
      <c r="L783" s="166">
        <f>VLOOKUP(FINAL_DATASET!$D783,'R_E_P allocation'!$A$3:$T$984,9,0)</f>
        <v>131864501.59980091</v>
      </c>
      <c r="M783" s="166">
        <f>VLOOKUP($D783,'R_E_P allocation'!$A$3:$T$984,'R_E_P allocation'!J$984,0)</f>
        <v>127737806.76556253</v>
      </c>
      <c r="N783" s="166">
        <f>VLOOKUP($D783,'R_E_P allocation'!$A$3:$T$984,'R_E_P allocation'!K$984,0)</f>
        <v>148964196.86121395</v>
      </c>
      <c r="O783" s="166">
        <f>VLOOKUP($D783,'R_E_P allocation'!$A$3:$T$984,'R_E_P allocation'!L$984,0)</f>
        <v>131200435.76440622</v>
      </c>
      <c r="P783" s="166">
        <f>VLOOKUP($D783,'R_E_P allocation'!$A$3:$T$984,'R_E_P allocation'!M$984,0)</f>
        <v>142631854.78798607</v>
      </c>
      <c r="Q783" s="166">
        <f>VLOOKUP($D783,'R_E_P allocation'!$A$3:$T$984,'R_E_P allocation'!N$984,0)</f>
        <v>116164087.92011239</v>
      </c>
      <c r="R783" s="166">
        <f>VLOOKUP($D783,'R_E_P allocation'!$A$3:$T$984,'R_E_P allocation'!O$984,0)</f>
        <v>106392833.48501922</v>
      </c>
      <c r="S783" s="166">
        <f>VLOOKUP($D783,'R_E_P allocation'!$A$3:$T$984,'R_E_P allocation'!P$984,0)</f>
        <v>1636447.9515083206</v>
      </c>
      <c r="T783" s="166">
        <f>VLOOKUP($D783,'R_E_P allocation'!$A$3:$T$984,'R_E_P allocation'!Q$984,0)</f>
        <v>2632546.7046003421</v>
      </c>
      <c r="U783" s="166">
        <f>VLOOKUP($D783,'R_E_P allocation'!$A$3:$T$984,'R_E_P allocation'!R$984,0)</f>
        <v>3249179.26603826</v>
      </c>
      <c r="V783" s="166">
        <f>VLOOKUP($D783,'R_E_P allocation'!$A$3:$T$984,'R_E_P allocation'!S$984,0)</f>
        <v>-332032.91769734042</v>
      </c>
      <c r="W783" s="166">
        <f>VLOOKUP($D783,'R_E_P allocation'!$A$3:$T$984,'R_E_P allocation'!T$984,0)</f>
        <v>2537680.1566868159</v>
      </c>
      <c r="X783" s="163">
        <v>110968</v>
      </c>
      <c r="Y783" s="162" t="s">
        <v>399</v>
      </c>
      <c r="Z783" s="162" t="s">
        <v>1028</v>
      </c>
      <c r="AA783" s="162" t="s">
        <v>1037</v>
      </c>
    </row>
    <row r="784" spans="1:27" ht="16.5" thickTop="1" thickBot="1">
      <c r="A784" s="161">
        <v>783</v>
      </c>
      <c r="B784" s="162" t="s">
        <v>7</v>
      </c>
      <c r="C784" s="163">
        <v>11</v>
      </c>
      <c r="D784" s="162" t="s">
        <v>1038</v>
      </c>
      <c r="E784" s="162" t="str">
        <f>VLOOKUP(Table12[[#This Row],[BRANCH NAME]],'Branch Address-2'!$B$2:$D$981,2,0)</f>
        <v>Goradhap Hat, Hajradighi, Bogra</v>
      </c>
      <c r="F784" s="162" t="str">
        <f>VLOOKUP(Table12[[#This Row],[BRANCH NAME]],'Branch Address-2'!$B$2:$D$981,3,0)</f>
        <v>24.883183667708316, 89.36640860426819</v>
      </c>
      <c r="G784" s="164">
        <f>VLOOKUP(FINAL_DATASET!$D784,'R_E_P allocation'!$A$3:$D$983,4,0)</f>
        <v>45900</v>
      </c>
      <c r="H784" s="165">
        <f>VLOOKUP(FINAL_DATASET!$D784,'R_E_P allocation'!$A$3:$E$983,5,0)</f>
        <v>2.5336467613719057E-3</v>
      </c>
      <c r="I784" s="166">
        <f>VLOOKUP(FINAL_DATASET!$D784,'R_E_P allocation'!$A$3:$F$983,6,0)</f>
        <v>29768384.577202912</v>
      </c>
      <c r="J784" s="166">
        <f>VLOOKUP(FINAL_DATASET!$D784,'R_E_P allocation'!$A$3:$G$983,7,0)</f>
        <v>25070072.75423767</v>
      </c>
      <c r="K784" s="166">
        <f>VLOOKUP(FINAL_DATASET!$D784,'R_E_P allocation'!$A$3:$T$984,8,0)</f>
        <v>24802023.268299878</v>
      </c>
      <c r="L784" s="166">
        <f>VLOOKUP(FINAL_DATASET!$D784,'R_E_P allocation'!$A$3:$T$984,9,0)</f>
        <v>20699376.969640844</v>
      </c>
      <c r="M784" s="166">
        <f>VLOOKUP($D784,'R_E_P allocation'!$A$3:$T$984,'R_E_P allocation'!J$984,0)</f>
        <v>20051590.711957838</v>
      </c>
      <c r="N784" s="166">
        <f>VLOOKUP($D784,'R_E_P allocation'!$A$3:$T$984,'R_E_P allocation'!K$984,0)</f>
        <v>23383594.738545708</v>
      </c>
      <c r="O784" s="166">
        <f>VLOOKUP($D784,'R_E_P allocation'!$A$3:$T$984,'R_E_P allocation'!L$984,0)</f>
        <v>20595135.502887256</v>
      </c>
      <c r="P784" s="166">
        <f>VLOOKUP($D784,'R_E_P allocation'!$A$3:$T$984,'R_E_P allocation'!M$984,0)</f>
        <v>22389577.89485972</v>
      </c>
      <c r="Q784" s="166">
        <f>VLOOKUP($D784,'R_E_P allocation'!$A$3:$T$984,'R_E_P allocation'!N$984,0)</f>
        <v>18234810.862823896</v>
      </c>
      <c r="R784" s="166">
        <f>VLOOKUP($D784,'R_E_P allocation'!$A$3:$T$984,'R_E_P allocation'!O$984,0)</f>
        <v>16700972.1377354</v>
      </c>
      <c r="S784" s="166">
        <f>VLOOKUP($D784,'R_E_P allocation'!$A$3:$T$984,'R_E_P allocation'!P$984,0)</f>
        <v>256880.75735705366</v>
      </c>
      <c r="T784" s="166">
        <f>VLOOKUP($D784,'R_E_P allocation'!$A$3:$T$984,'R_E_P allocation'!Q$984,0)</f>
        <v>413242.95748743415</v>
      </c>
      <c r="U784" s="166">
        <f>VLOOKUP($D784,'R_E_P allocation'!$A$3:$T$984,'R_E_P allocation'!R$984,0)</f>
        <v>510038.60518719349</v>
      </c>
      <c r="V784" s="166">
        <f>VLOOKUP($D784,'R_E_P allocation'!$A$3:$T$984,'R_E_P allocation'!S$984,0)</f>
        <v>-52120.733376793498</v>
      </c>
      <c r="W784" s="166">
        <f>VLOOKUP($D784,'R_E_P allocation'!$A$3:$T$984,'R_E_P allocation'!T$984,0)</f>
        <v>398351.31937977881</v>
      </c>
      <c r="X784" s="163">
        <v>110970</v>
      </c>
      <c r="Y784" s="162" t="s">
        <v>399</v>
      </c>
      <c r="Z784" s="162" t="s">
        <v>1028</v>
      </c>
      <c r="AA784" s="162" t="s">
        <v>1029</v>
      </c>
    </row>
    <row r="785" spans="1:27" ht="16.5" thickTop="1" thickBot="1">
      <c r="A785" s="161">
        <v>784</v>
      </c>
      <c r="B785" s="162" t="s">
        <v>7</v>
      </c>
      <c r="C785" s="163">
        <v>11</v>
      </c>
      <c r="D785" s="162" t="s">
        <v>1039</v>
      </c>
      <c r="E785" s="162" t="str">
        <f>VLOOKUP(Table12[[#This Row],[BRANCH NAME]],'Branch Address-2'!$B$2:$D$981,2,0)</f>
        <v>Shibganj, Chapai Nawabganj 6340</v>
      </c>
      <c r="F785" s="162" t="str">
        <f>VLOOKUP(Table12[[#This Row],[BRANCH NAME]],'Branch Address-2'!$B$2:$D$981,3,0)</f>
        <v>24.680719791926066, 88.15653582558173</v>
      </c>
      <c r="G785" s="164">
        <f>VLOOKUP(FINAL_DATASET!$D785,'R_E_P allocation'!$A$3:$D$983,4,0)</f>
        <v>165529.84</v>
      </c>
      <c r="H785" s="165">
        <f>VLOOKUP(FINAL_DATASET!$D785,'R_E_P allocation'!$A$3:$E$983,5,0)</f>
        <v>9.1371272990503211E-3</v>
      </c>
      <c r="I785" s="166">
        <f>VLOOKUP(FINAL_DATASET!$D785,'R_E_P allocation'!$A$3:$F$983,6,0)</f>
        <v>107354159.82838488</v>
      </c>
      <c r="J785" s="166">
        <f>VLOOKUP(FINAL_DATASET!$D785,'R_E_P allocation'!$A$3:$G$983,7,0)</f>
        <v>90410569.320203066</v>
      </c>
      <c r="K785" s="166">
        <f>VLOOKUP(FINAL_DATASET!$D785,'R_E_P allocation'!$A$3:$T$984,8,0)</f>
        <v>89443898.546360686</v>
      </c>
      <c r="L785" s="166">
        <f>VLOOKUP(FINAL_DATASET!$D785,'R_E_P allocation'!$A$3:$T$984,9,0)</f>
        <v>74648465.313384175</v>
      </c>
      <c r="M785" s="166">
        <f>VLOOKUP($D785,'R_E_P allocation'!$A$3:$T$984,'R_E_P allocation'!J$984,0)</f>
        <v>72312344.276598409</v>
      </c>
      <c r="N785" s="166">
        <f>VLOOKUP($D785,'R_E_P allocation'!$A$3:$T$984,'R_E_P allocation'!K$984,0)</f>
        <v>84328599.034778073</v>
      </c>
      <c r="O785" s="166">
        <f>VLOOKUP($D785,'R_E_P allocation'!$A$3:$T$984,'R_E_P allocation'!L$984,0)</f>
        <v>74272537.790223256</v>
      </c>
      <c r="P785" s="166">
        <f>VLOOKUP($D785,'R_E_P allocation'!$A$3:$T$984,'R_E_P allocation'!M$984,0)</f>
        <v>80743861.581779212</v>
      </c>
      <c r="Q785" s="166">
        <f>VLOOKUP($D785,'R_E_P allocation'!$A$3:$T$984,'R_E_P allocation'!N$984,0)</f>
        <v>65760464.587222248</v>
      </c>
      <c r="R785" s="166">
        <f>VLOOKUP($D785,'R_E_P allocation'!$A$3:$T$984,'R_E_P allocation'!O$984,0)</f>
        <v>60228959.603568599</v>
      </c>
      <c r="S785" s="166">
        <f>VLOOKUP($D785,'R_E_P allocation'!$A$3:$T$984,'R_E_P allocation'!P$984,0)</f>
        <v>926392.8249322857</v>
      </c>
      <c r="T785" s="166">
        <f>VLOOKUP($D785,'R_E_P allocation'!$A$3:$T$984,'R_E_P allocation'!Q$984,0)</f>
        <v>1490284.109673677</v>
      </c>
      <c r="U785" s="166">
        <f>VLOOKUP($D785,'R_E_P allocation'!$A$3:$T$984,'R_E_P allocation'!R$984,0)</f>
        <v>1839359.6668945383</v>
      </c>
      <c r="V785" s="166">
        <f>VLOOKUP($D785,'R_E_P allocation'!$A$3:$T$984,'R_E_P allocation'!S$984,0)</f>
        <v>-187963.76158046379</v>
      </c>
      <c r="W785" s="166">
        <f>VLOOKUP($D785,'R_E_P allocation'!$A$3:$T$984,'R_E_P allocation'!T$984,0)</f>
        <v>1436580.1777935445</v>
      </c>
      <c r="X785" s="163">
        <v>110971</v>
      </c>
      <c r="Y785" s="162" t="s">
        <v>399</v>
      </c>
      <c r="Z785" s="162" t="s">
        <v>1028</v>
      </c>
      <c r="AA785" s="162" t="s">
        <v>459</v>
      </c>
    </row>
    <row r="786" spans="1:27" ht="16.5" thickTop="1" thickBot="1">
      <c r="A786" s="161">
        <v>785</v>
      </c>
      <c r="B786" s="162" t="s">
        <v>7</v>
      </c>
      <c r="C786" s="163">
        <v>11</v>
      </c>
      <c r="D786" s="162" t="s">
        <v>1040</v>
      </c>
      <c r="E786" s="162" t="str">
        <f>VLOOKUP(Table12[[#This Row],[BRANCH NAME]],'Branch Address-2'!$B$2:$D$981,2,0)</f>
        <v>Khandar, Bogra 5800</v>
      </c>
      <c r="F786" s="162" t="str">
        <f>VLOOKUP(Table12[[#This Row],[BRANCH NAME]],'Branch Address-2'!$B$2:$D$981,3,0)</f>
        <v>24.75898785735223, 88.16434358379878</v>
      </c>
      <c r="G786" s="164">
        <f>VLOOKUP(FINAL_DATASET!$D786,'R_E_P allocation'!$A$3:$D$983,4,0)</f>
        <v>40500</v>
      </c>
      <c r="H786" s="165">
        <f>VLOOKUP(FINAL_DATASET!$D786,'R_E_P allocation'!$A$3:$E$983,5,0)</f>
        <v>2.2355706717987404E-3</v>
      </c>
      <c r="I786" s="166">
        <f>VLOOKUP(FINAL_DATASET!$D786,'R_E_P allocation'!$A$3:$F$983,6,0)</f>
        <v>26266221.685767278</v>
      </c>
      <c r="J786" s="166">
        <f>VLOOKUP(FINAL_DATASET!$D786,'R_E_P allocation'!$A$3:$G$983,7,0)</f>
        <v>22120652.430209711</v>
      </c>
      <c r="K786" s="166">
        <f>VLOOKUP(FINAL_DATASET!$D786,'R_E_P allocation'!$A$3:$T$984,8,0)</f>
        <v>21884138.177911658</v>
      </c>
      <c r="L786" s="166">
        <f>VLOOKUP(FINAL_DATASET!$D786,'R_E_P allocation'!$A$3:$T$984,9,0)</f>
        <v>18264156.149683099</v>
      </c>
      <c r="M786" s="166">
        <f>VLOOKUP($D786,'R_E_P allocation'!$A$3:$T$984,'R_E_P allocation'!J$984,0)</f>
        <v>17692580.039962798</v>
      </c>
      <c r="N786" s="166">
        <f>VLOOKUP($D786,'R_E_P allocation'!$A$3:$T$984,'R_E_P allocation'!K$984,0)</f>
        <v>20632583.59283445</v>
      </c>
      <c r="O786" s="166">
        <f>VLOOKUP($D786,'R_E_P allocation'!$A$3:$T$984,'R_E_P allocation'!L$984,0)</f>
        <v>18172178.384900521</v>
      </c>
      <c r="P786" s="166">
        <f>VLOOKUP($D786,'R_E_P allocation'!$A$3:$T$984,'R_E_P allocation'!M$984,0)</f>
        <v>19755509.907229163</v>
      </c>
      <c r="Q786" s="166">
        <f>VLOOKUP($D786,'R_E_P allocation'!$A$3:$T$984,'R_E_P allocation'!N$984,0)</f>
        <v>16089538.996609321</v>
      </c>
      <c r="R786" s="166">
        <f>VLOOKUP($D786,'R_E_P allocation'!$A$3:$T$984,'R_E_P allocation'!O$984,0)</f>
        <v>14736151.886237118</v>
      </c>
      <c r="S786" s="166">
        <f>VLOOKUP($D786,'R_E_P allocation'!$A$3:$T$984,'R_E_P allocation'!P$984,0)</f>
        <v>226659.49178563559</v>
      </c>
      <c r="T786" s="166">
        <f>VLOOKUP($D786,'R_E_P allocation'!$A$3:$T$984,'R_E_P allocation'!Q$984,0)</f>
        <v>364626.13895950076</v>
      </c>
      <c r="U786" s="166">
        <f>VLOOKUP($D786,'R_E_P allocation'!$A$3:$T$984,'R_E_P allocation'!R$984,0)</f>
        <v>450034.06340046489</v>
      </c>
      <c r="V786" s="166">
        <f>VLOOKUP($D786,'R_E_P allocation'!$A$3:$T$984,'R_E_P allocation'!S$984,0)</f>
        <v>-45988.882391288382</v>
      </c>
      <c r="W786" s="166">
        <f>VLOOKUP($D786,'R_E_P allocation'!$A$3:$T$984,'R_E_P allocation'!T$984,0)</f>
        <v>351486.45827627543</v>
      </c>
      <c r="X786" s="163">
        <v>110972</v>
      </c>
      <c r="Y786" s="162" t="s">
        <v>399</v>
      </c>
      <c r="Z786" s="162" t="s">
        <v>1028</v>
      </c>
      <c r="AA786" s="162" t="s">
        <v>1029</v>
      </c>
    </row>
    <row r="787" spans="1:27" ht="16.5" thickTop="1" thickBot="1">
      <c r="A787" s="161">
        <v>786</v>
      </c>
      <c r="B787" s="162" t="s">
        <v>7</v>
      </c>
      <c r="C787" s="163">
        <v>11</v>
      </c>
      <c r="D787" s="162" t="s">
        <v>1041</v>
      </c>
      <c r="E787" s="162" t="str">
        <f>VLOOKUP(Table12[[#This Row],[BRANCH NAME]],'Branch Address-2'!$B$2:$D$981,2,0)</f>
        <v>Madla, Bogra 5800</v>
      </c>
      <c r="F787" s="162" t="str">
        <f>VLOOKUP(Table12[[#This Row],[BRANCH NAME]],'Branch Address-2'!$B$2:$D$981,3,0)</f>
        <v>24.915295270030747, 89.36047786800454</v>
      </c>
      <c r="G787" s="164">
        <f>VLOOKUP(FINAL_DATASET!$D787,'R_E_P allocation'!$A$3:$D$983,4,0)</f>
        <v>26825.040000000001</v>
      </c>
      <c r="H787" s="165">
        <f>VLOOKUP(FINAL_DATASET!$D787,'R_E_P allocation'!$A$3:$E$983,5,0)</f>
        <v>1.4807227825636565E-3</v>
      </c>
      <c r="I787" s="166">
        <f>VLOOKUP(FINAL_DATASET!$D787,'R_E_P allocation'!$A$3:$F$983,6,0)</f>
        <v>17397344.379495673</v>
      </c>
      <c r="J787" s="166">
        <f>VLOOKUP(FINAL_DATASET!$D787,'R_E_P allocation'!$A$3:$G$983,7,0)</f>
        <v>14651540.401641302</v>
      </c>
      <c r="K787" s="166">
        <f>VLOOKUP(FINAL_DATASET!$D787,'R_E_P allocation'!$A$3:$T$984,8,0)</f>
        <v>14494885.975012528</v>
      </c>
      <c r="L787" s="166">
        <f>VLOOKUP(FINAL_DATASET!$D787,'R_E_P allocation'!$A$3:$T$984,9,0)</f>
        <v>12097202.945222102</v>
      </c>
      <c r="M787" s="166">
        <f>VLOOKUP($D787,'R_E_P allocation'!$A$3:$T$984,'R_E_P allocation'!J$984,0)</f>
        <v>11718621.414202562</v>
      </c>
      <c r="N787" s="166">
        <f>VLOOKUP($D787,'R_E_P allocation'!$A$3:$T$984,'R_E_P allocation'!K$984,0)</f>
        <v>13665922.967435258</v>
      </c>
      <c r="O787" s="166">
        <f>VLOOKUP($D787,'R_E_P allocation'!$A$3:$T$984,'R_E_P allocation'!L$984,0)</f>
        <v>12036281.779310912</v>
      </c>
      <c r="P787" s="166">
        <f>VLOOKUP($D787,'R_E_P allocation'!$A$3:$T$984,'R_E_P allocation'!M$984,0)</f>
        <v>13084996.135353547</v>
      </c>
      <c r="Q787" s="166">
        <f>VLOOKUP($D787,'R_E_P allocation'!$A$3:$T$984,'R_E_P allocation'!N$984,0)</f>
        <v>10656852.52260753</v>
      </c>
      <c r="R787" s="166">
        <f>VLOOKUP($D787,'R_E_P allocation'!$A$3:$T$984,'R_E_P allocation'!O$984,0)</f>
        <v>9760441.0813428685</v>
      </c>
      <c r="S787" s="166">
        <f>VLOOKUP($D787,'R_E_P allocation'!$A$3:$T$984,'R_E_P allocation'!P$984,0)</f>
        <v>150127.15885257645</v>
      </c>
      <c r="T787" s="166">
        <f>VLOOKUP($D787,'R_E_P allocation'!$A$3:$T$984,'R_E_P allocation'!Q$984,0)</f>
        <v>241508.90771936215</v>
      </c>
      <c r="U787" s="166">
        <f>VLOOKUP($D787,'R_E_P allocation'!$A$3:$T$984,'R_E_P allocation'!R$984,0)</f>
        <v>298078.56177975325</v>
      </c>
      <c r="V787" s="166">
        <f>VLOOKUP($D787,'R_E_P allocation'!$A$3:$T$984,'R_E_P allocation'!S$984,0)</f>
        <v>-30460.582955595226</v>
      </c>
      <c r="W787" s="166">
        <f>VLOOKUP($D787,'R_E_P allocation'!$A$3:$T$984,'R_E_P allocation'!T$984,0)</f>
        <v>232805.88401776348</v>
      </c>
      <c r="X787" s="163">
        <v>110973</v>
      </c>
      <c r="Y787" s="162" t="s">
        <v>399</v>
      </c>
      <c r="Z787" s="162" t="s">
        <v>1028</v>
      </c>
      <c r="AA787" s="162" t="s">
        <v>1032</v>
      </c>
    </row>
    <row r="788" spans="1:27" ht="16.5" thickTop="1" thickBot="1">
      <c r="A788" s="161">
        <v>787</v>
      </c>
      <c r="B788" s="162" t="s">
        <v>7</v>
      </c>
      <c r="C788" s="163">
        <v>11</v>
      </c>
      <c r="D788" s="162" t="s">
        <v>1042</v>
      </c>
      <c r="E788" s="162" t="str">
        <f>VLOOKUP(Table12[[#This Row],[BRANCH NAME]],'Branch Address-2'!$B$2:$D$981,2,0)</f>
        <v>Majhira, Shajahanpur, Bogra 5800</v>
      </c>
      <c r="F788" s="162" t="str">
        <f>VLOOKUP(Table12[[#This Row],[BRANCH NAME]],'Branch Address-2'!$B$2:$D$981,3,0)</f>
        <v>24.77370905238724, 89.39688497755307</v>
      </c>
      <c r="G788" s="164">
        <f>VLOOKUP(FINAL_DATASET!$D788,'R_E_P allocation'!$A$3:$D$983,4,0)</f>
        <v>31295.88</v>
      </c>
      <c r="H788" s="165">
        <f>VLOOKUP(FINAL_DATASET!$D788,'R_E_P allocation'!$A$3:$E$983,5,0)</f>
        <v>1.7275099129909325E-3</v>
      </c>
      <c r="I788" s="166">
        <f>VLOOKUP(FINAL_DATASET!$D788,'R_E_P allocation'!$A$3:$F$983,6,0)</f>
        <v>20296901.776078284</v>
      </c>
      <c r="J788" s="166">
        <f>VLOOKUP(FINAL_DATASET!$D788,'R_E_P allocation'!$A$3:$G$983,7,0)</f>
        <v>17093463.801914852</v>
      </c>
      <c r="K788" s="166">
        <f>VLOOKUP(FINAL_DATASET!$D788,'R_E_P allocation'!$A$3:$T$984,8,0)</f>
        <v>16910700.304181281</v>
      </c>
      <c r="L788" s="166">
        <f>VLOOKUP(FINAL_DATASET!$D788,'R_E_P allocation'!$A$3:$T$984,9,0)</f>
        <v>14113403.436092453</v>
      </c>
      <c r="M788" s="166">
        <f>VLOOKUP($D788,'R_E_P allocation'!$A$3:$T$984,'R_E_P allocation'!J$984,0)</f>
        <v>13671724.983236322</v>
      </c>
      <c r="N788" s="166">
        <f>VLOOKUP($D788,'R_E_P allocation'!$A$3:$T$984,'R_E_P allocation'!K$984,0)</f>
        <v>15943576.795341132</v>
      </c>
      <c r="O788" s="166">
        <f>VLOOKUP($D788,'R_E_P allocation'!$A$3:$T$984,'R_E_P allocation'!L$984,0)</f>
        <v>14042328.742529396</v>
      </c>
      <c r="P788" s="166">
        <f>VLOOKUP($D788,'R_E_P allocation'!$A$3:$T$984,'R_E_P allocation'!M$984,0)</f>
        <v>15265828.824579138</v>
      </c>
      <c r="Q788" s="166">
        <f>VLOOKUP($D788,'R_E_P allocation'!$A$3:$T$984,'R_E_P allocation'!N$984,0)</f>
        <v>12432994.609708782</v>
      </c>
      <c r="R788" s="166">
        <f>VLOOKUP($D788,'R_E_P allocation'!$A$3:$T$984,'R_E_P allocation'!O$984,0)</f>
        <v>11387181.26156668</v>
      </c>
      <c r="S788" s="166">
        <f>VLOOKUP($D788,'R_E_P allocation'!$A$3:$T$984,'R_E_P allocation'!P$984,0)</f>
        <v>175148.35199467253</v>
      </c>
      <c r="T788" s="166">
        <f>VLOOKUP($D788,'R_E_P allocation'!$A$3:$T$984,'R_E_P allocation'!Q$984,0)</f>
        <v>281760.39233925584</v>
      </c>
      <c r="U788" s="166">
        <f>VLOOKUP($D788,'R_E_P allocation'!$A$3:$T$984,'R_E_P allocation'!R$984,0)</f>
        <v>347758.3220763788</v>
      </c>
      <c r="V788" s="166">
        <f>VLOOKUP($D788,'R_E_P allocation'!$A$3:$T$984,'R_E_P allocation'!S$984,0)</f>
        <v>-35537.346781527762</v>
      </c>
      <c r="W788" s="166">
        <f>VLOOKUP($D788,'R_E_P allocation'!$A$3:$T$984,'R_E_P allocation'!T$984,0)</f>
        <v>271606.86468739074</v>
      </c>
      <c r="X788" s="163">
        <v>110974</v>
      </c>
      <c r="Y788" s="162" t="s">
        <v>399</v>
      </c>
      <c r="Z788" s="162" t="s">
        <v>1028</v>
      </c>
      <c r="AA788" s="162" t="s">
        <v>1032</v>
      </c>
    </row>
    <row r="789" spans="1:27" ht="16.5" thickTop="1" thickBot="1">
      <c r="A789" s="161">
        <v>788</v>
      </c>
      <c r="B789" s="162" t="s">
        <v>7</v>
      </c>
      <c r="C789" s="163">
        <v>11</v>
      </c>
      <c r="D789" s="162" t="s">
        <v>667</v>
      </c>
      <c r="E789" s="162" t="str">
        <f>VLOOKUP(Table12[[#This Row],[BRANCH NAME]],'Branch Address-2'!$B$2:$D$981,2,0)</f>
        <v>Pakundia, Kishoreganj 2326</v>
      </c>
      <c r="F789" s="162" t="str">
        <f>VLOOKUP(Table12[[#This Row],[BRANCH NAME]],'Branch Address-2'!$B$2:$D$981,3,0)</f>
        <v>24.32835336192971, 90.67990148139295</v>
      </c>
      <c r="G789" s="164">
        <f>VLOOKUP(FINAL_DATASET!$D789,'R_E_P allocation'!$A$3:$D$983,4,0)</f>
        <v>407781</v>
      </c>
      <c r="H789" s="165">
        <f>VLOOKUP(FINAL_DATASET!$D789,'R_E_P allocation'!$A$3:$E$983,5,0)</f>
        <v>1.1189362000157129E-2</v>
      </c>
      <c r="I789" s="166">
        <f>VLOOKUP(FINAL_DATASET!$D789,'R_E_P allocation'!$A$3:$F$983,6,0)</f>
        <v>231891991.76048088</v>
      </c>
      <c r="J789" s="166">
        <f>VLOOKUP(FINAL_DATASET!$D789,'R_E_P allocation'!$A$3:$G$983,7,0)</f>
        <v>195292730.42959955</v>
      </c>
      <c r="K789" s="166">
        <f>VLOOKUP(FINAL_DATASET!$D789,'R_E_P allocation'!$A$3:$T$984,8,0)</f>
        <v>193204658.46777436</v>
      </c>
      <c r="L789" s="166">
        <f>VLOOKUP(FINAL_DATASET!$D789,'R_E_P allocation'!$A$3:$T$984,9,0)</f>
        <v>161245557.05206025</v>
      </c>
      <c r="M789" s="166">
        <f>VLOOKUP($D789,'R_E_P allocation'!$A$3:$T$984,'R_E_P allocation'!J$984,0)</f>
        <v>156199383.1443159</v>
      </c>
      <c r="N789" s="166">
        <f>VLOOKUP($D789,'R_E_P allocation'!$A$3:$T$984,'R_E_P allocation'!K$984,0)</f>
        <v>182155277.66978246</v>
      </c>
      <c r="O789" s="166">
        <f>VLOOKUP($D789,'R_E_P allocation'!$A$3:$T$984,'R_E_P allocation'!L$984,0)</f>
        <v>160433529.06690598</v>
      </c>
      <c r="P789" s="166">
        <f>VLOOKUP($D789,'R_E_P allocation'!$A$3:$T$984,'R_E_P allocation'!M$984,0)</f>
        <v>174412010.81134719</v>
      </c>
      <c r="Q789" s="166">
        <f>VLOOKUP($D789,'R_E_P allocation'!$A$3:$T$984,'R_E_P allocation'!N$984,0)</f>
        <v>142046895.40305597</v>
      </c>
      <c r="R789" s="166">
        <f>VLOOKUP($D789,'R_E_P allocation'!$A$3:$T$984,'R_E_P allocation'!O$984,0)</f>
        <v>130098483.6215004</v>
      </c>
      <c r="S789" s="166">
        <f>VLOOKUP($D789,'R_E_P allocation'!$A$3:$T$984,'R_E_P allocation'!P$984,0)</f>
        <v>2001068.9634158555</v>
      </c>
      <c r="T789" s="166">
        <f>VLOOKUP($D789,'R_E_P allocation'!$A$3:$T$984,'R_E_P allocation'!Q$984,0)</f>
        <v>3219110.9411472455</v>
      </c>
      <c r="U789" s="166">
        <f>VLOOKUP($D789,'R_E_P allocation'!$A$3:$T$984,'R_E_P allocation'!R$984,0)</f>
        <v>3973136.9273619158</v>
      </c>
      <c r="V789" s="166">
        <f>VLOOKUP($D789,'R_E_P allocation'!$A$3:$T$984,'R_E_P allocation'!S$984,0)</f>
        <v>-406013.99257713009</v>
      </c>
      <c r="W789" s="166">
        <f>VLOOKUP($D789,'R_E_P allocation'!$A$3:$T$984,'R_E_P allocation'!T$984,0)</f>
        <v>3103106.9432680658</v>
      </c>
      <c r="X789" s="163">
        <v>110975</v>
      </c>
      <c r="Y789" s="162" t="s">
        <v>399</v>
      </c>
      <c r="Z789" s="162" t="s">
        <v>1028</v>
      </c>
      <c r="AA789" s="162" t="s">
        <v>178</v>
      </c>
    </row>
    <row r="790" spans="1:27" ht="16.5" thickTop="1" thickBot="1">
      <c r="A790" s="161">
        <v>789</v>
      </c>
      <c r="B790" s="162" t="s">
        <v>7</v>
      </c>
      <c r="C790" s="163">
        <v>11</v>
      </c>
      <c r="D790" s="162" t="s">
        <v>1043</v>
      </c>
      <c r="E790" s="162" t="str">
        <f>VLOOKUP(Table12[[#This Row],[BRANCH NAME]],'Branch Address-2'!$B$2:$D$981,2,0)</f>
        <v>Tinmatha Railgate Puran Bogura</v>
      </c>
      <c r="F790" s="162" t="str">
        <f>VLOOKUP(Table12[[#This Row],[BRANCH NAME]],'Branch Address-2'!$B$2:$D$981,3,0)</f>
        <v>24.841911155663173, 89.34773965442155</v>
      </c>
      <c r="G790" s="164">
        <f>VLOOKUP(FINAL_DATASET!$D790,'R_E_P allocation'!$A$3:$D$983,4,0)</f>
        <v>59400</v>
      </c>
      <c r="H790" s="165">
        <f>VLOOKUP(FINAL_DATASET!$D790,'R_E_P allocation'!$A$3:$E$983,5,0)</f>
        <v>3.2788369853048193E-3</v>
      </c>
      <c r="I790" s="166">
        <f>VLOOKUP(FINAL_DATASET!$D790,'R_E_P allocation'!$A$3:$F$983,6,0)</f>
        <v>38523791.805792004</v>
      </c>
      <c r="J790" s="166">
        <f>VLOOKUP(FINAL_DATASET!$D790,'R_E_P allocation'!$A$3:$G$983,7,0)</f>
        <v>32443623.564307574</v>
      </c>
      <c r="K790" s="166">
        <f>VLOOKUP(FINAL_DATASET!$D790,'R_E_P allocation'!$A$3:$T$984,8,0)</f>
        <v>32096735.994270433</v>
      </c>
      <c r="L790" s="166">
        <f>VLOOKUP(FINAL_DATASET!$D790,'R_E_P allocation'!$A$3:$T$984,9,0)</f>
        <v>26787429.019535214</v>
      </c>
      <c r="M790" s="166">
        <f>VLOOKUP($D790,'R_E_P allocation'!$A$3:$T$984,'R_E_P allocation'!J$984,0)</f>
        <v>25949117.39194544</v>
      </c>
      <c r="N790" s="166">
        <f>VLOOKUP($D790,'R_E_P allocation'!$A$3:$T$984,'R_E_P allocation'!K$984,0)</f>
        <v>30261122.602823861</v>
      </c>
      <c r="O790" s="166">
        <f>VLOOKUP($D790,'R_E_P allocation'!$A$3:$T$984,'R_E_P allocation'!L$984,0)</f>
        <v>26652528.297854099</v>
      </c>
      <c r="P790" s="166">
        <f>VLOOKUP($D790,'R_E_P allocation'!$A$3:$T$984,'R_E_P allocation'!M$984,0)</f>
        <v>28974747.863936108</v>
      </c>
      <c r="Q790" s="166">
        <f>VLOOKUP($D790,'R_E_P allocation'!$A$3:$T$984,'R_E_P allocation'!N$984,0)</f>
        <v>23597990.528360337</v>
      </c>
      <c r="R790" s="166">
        <f>VLOOKUP($D790,'R_E_P allocation'!$A$3:$T$984,'R_E_P allocation'!O$984,0)</f>
        <v>21613022.766481109</v>
      </c>
      <c r="S790" s="166">
        <f>VLOOKUP($D790,'R_E_P allocation'!$A$3:$T$984,'R_E_P allocation'!P$984,0)</f>
        <v>332433.92128559889</v>
      </c>
      <c r="T790" s="166">
        <f>VLOOKUP($D790,'R_E_P allocation'!$A$3:$T$984,'R_E_P allocation'!Q$984,0)</f>
        <v>534785.00380726776</v>
      </c>
      <c r="U790" s="166">
        <f>VLOOKUP($D790,'R_E_P allocation'!$A$3:$T$984,'R_E_P allocation'!R$984,0)</f>
        <v>660049.95965401514</v>
      </c>
      <c r="V790" s="166">
        <f>VLOOKUP($D790,'R_E_P allocation'!$A$3:$T$984,'R_E_P allocation'!S$984,0)</f>
        <v>-67450.360840556299</v>
      </c>
      <c r="W790" s="166">
        <f>VLOOKUP($D790,'R_E_P allocation'!$A$3:$T$984,'R_E_P allocation'!T$984,0)</f>
        <v>515513.47213853733</v>
      </c>
      <c r="X790" s="163">
        <v>110976</v>
      </c>
      <c r="Y790" s="162" t="s">
        <v>399</v>
      </c>
      <c r="Z790" s="162" t="s">
        <v>1028</v>
      </c>
      <c r="AA790" s="162" t="s">
        <v>1029</v>
      </c>
    </row>
    <row r="791" spans="1:27" ht="16.5" thickTop="1" thickBot="1">
      <c r="A791" s="161">
        <v>790</v>
      </c>
      <c r="B791" s="162" t="s">
        <v>7</v>
      </c>
      <c r="C791" s="163">
        <v>11</v>
      </c>
      <c r="D791" s="162" t="s">
        <v>1031</v>
      </c>
      <c r="E791" s="162" t="str">
        <f>VLOOKUP(Table12[[#This Row],[BRANCH NAME]],'Branch Address-2'!$B$2:$D$981,2,0)</f>
        <v>Nandigram, Bogra 5860</v>
      </c>
      <c r="F791" s="162" t="str">
        <f>VLOOKUP(Table12[[#This Row],[BRANCH NAME]],'Branch Address-2'!$B$2:$D$981,3,0)</f>
        <v>24.84246573729022, 89.34758940137587</v>
      </c>
      <c r="G791" s="164">
        <f>VLOOKUP(FINAL_DATASET!$D791,'R_E_P allocation'!$A$3:$D$983,4,0)</f>
        <v>180802</v>
      </c>
      <c r="H791" s="165">
        <f>VLOOKUP(FINAL_DATASET!$D791,'R_E_P allocation'!$A$3:$E$983,5,0)</f>
        <v>9.9801394716680456E-3</v>
      </c>
      <c r="I791" s="166">
        <f>VLOOKUP(FINAL_DATASET!$D791,'R_E_P allocation'!$A$3:$F$983,6,0)</f>
        <v>117258899.09210111</v>
      </c>
      <c r="J791" s="166">
        <f>VLOOKUP(FINAL_DATASET!$D791,'R_E_P allocation'!$A$3:$G$983,7,0)</f>
        <v>98752054.337945074</v>
      </c>
      <c r="K791" s="166">
        <f>VLOOKUP(FINAL_DATASET!$D791,'R_E_P allocation'!$A$3:$T$984,8,0)</f>
        <v>97696196.317105755</v>
      </c>
      <c r="L791" s="166">
        <f>VLOOKUP(FINAL_DATASET!$D791,'R_E_P allocation'!$A$3:$T$984,9,0)</f>
        <v>81535702.720370457</v>
      </c>
      <c r="M791" s="166">
        <f>VLOOKUP($D791,'R_E_P allocation'!$A$3:$T$984,'R_E_P allocation'!J$984,0)</f>
        <v>78984045.836675406</v>
      </c>
      <c r="N791" s="166">
        <f>VLOOKUP($D791,'R_E_P allocation'!$A$3:$T$984,'R_E_P allocation'!K$984,0)</f>
        <v>92108947.623497635</v>
      </c>
      <c r="O791" s="166">
        <f>VLOOKUP($D791,'R_E_P allocation'!$A$3:$T$984,'R_E_P allocation'!L$984,0)</f>
        <v>81125091.267821819</v>
      </c>
      <c r="P791" s="166">
        <f>VLOOKUP($D791,'R_E_P allocation'!$A$3:$T$984,'R_E_P allocation'!M$984,0)</f>
        <v>88193474.129551783</v>
      </c>
      <c r="Q791" s="166">
        <f>VLOOKUP($D791,'R_E_P allocation'!$A$3:$T$984,'R_E_P allocation'!N$984,0)</f>
        <v>71827674.806542173</v>
      </c>
      <c r="R791" s="166">
        <f>VLOOKUP($D791,'R_E_P allocation'!$A$3:$T$984,'R_E_P allocation'!O$984,0)</f>
        <v>65785820.576183788</v>
      </c>
      <c r="S791" s="166">
        <f>VLOOKUP($D791,'R_E_P allocation'!$A$3:$T$984,'R_E_P allocation'!P$984,0)</f>
        <v>1011863.936637691</v>
      </c>
      <c r="T791" s="166">
        <f>VLOOKUP($D791,'R_E_P allocation'!$A$3:$T$984,'R_E_P allocation'!Q$984,0)</f>
        <v>1627781.1154606333</v>
      </c>
      <c r="U791" s="166">
        <f>VLOOKUP($D791,'R_E_P allocation'!$A$3:$T$984,'R_E_P allocation'!R$984,0)</f>
        <v>2009063.1785415022</v>
      </c>
      <c r="V791" s="166">
        <f>VLOOKUP($D791,'R_E_P allocation'!$A$3:$T$984,'R_E_P allocation'!S$984,0)</f>
        <v>-205305.7262743141</v>
      </c>
      <c r="W791" s="166">
        <f>VLOOKUP($D791,'R_E_P allocation'!$A$3:$T$984,'R_E_P allocation'!T$984,0)</f>
        <v>1569122.336525115</v>
      </c>
      <c r="X791" s="163">
        <v>110977</v>
      </c>
      <c r="Y791" s="162" t="s">
        <v>399</v>
      </c>
      <c r="Z791" s="162" t="s">
        <v>1028</v>
      </c>
      <c r="AA791" s="162" t="s">
        <v>1031</v>
      </c>
    </row>
    <row r="792" spans="1:27" ht="16.5" thickTop="1" thickBot="1">
      <c r="A792" s="161">
        <v>791</v>
      </c>
      <c r="B792" s="162" t="s">
        <v>7</v>
      </c>
      <c r="C792" s="163">
        <v>11</v>
      </c>
      <c r="D792" s="162" t="s">
        <v>1044</v>
      </c>
      <c r="E792" s="162" t="str">
        <f>VLOOKUP(Table12[[#This Row],[BRANCH NAME]],'Branch Address-2'!$B$2:$D$981,2,0)</f>
        <v>Nishindara, Bogra Sadar, Bogra 5800</v>
      </c>
      <c r="F792" s="162" t="str">
        <f>VLOOKUP(Table12[[#This Row],[BRANCH NAME]],'Branch Address-2'!$B$2:$D$981,3,0)</f>
        <v>24.84928008420308, 89.3724802992769</v>
      </c>
      <c r="G792" s="164">
        <f>VLOOKUP(FINAL_DATASET!$D792,'R_E_P allocation'!$A$3:$D$983,4,0)</f>
        <v>29700</v>
      </c>
      <c r="H792" s="165">
        <f>VLOOKUP(FINAL_DATASET!$D792,'R_E_P allocation'!$A$3:$E$983,5,0)</f>
        <v>1.6394184926524097E-3</v>
      </c>
      <c r="I792" s="166">
        <f>VLOOKUP(FINAL_DATASET!$D792,'R_E_P allocation'!$A$3:$F$983,6,0)</f>
        <v>19261895.902896002</v>
      </c>
      <c r="J792" s="166">
        <f>VLOOKUP(FINAL_DATASET!$D792,'R_E_P allocation'!$A$3:$G$983,7,0)</f>
        <v>16221811.782153787</v>
      </c>
      <c r="K792" s="166">
        <f>VLOOKUP(FINAL_DATASET!$D792,'R_E_P allocation'!$A$3:$T$984,8,0)</f>
        <v>16048367.997135216</v>
      </c>
      <c r="L792" s="166">
        <f>VLOOKUP(FINAL_DATASET!$D792,'R_E_P allocation'!$A$3:$T$984,9,0)</f>
        <v>13393714.509767607</v>
      </c>
      <c r="M792" s="166">
        <f>VLOOKUP($D792,'R_E_P allocation'!$A$3:$T$984,'R_E_P allocation'!J$984,0)</f>
        <v>12974558.69597272</v>
      </c>
      <c r="N792" s="166">
        <f>VLOOKUP($D792,'R_E_P allocation'!$A$3:$T$984,'R_E_P allocation'!K$984,0)</f>
        <v>15130561.30141193</v>
      </c>
      <c r="O792" s="166">
        <f>VLOOKUP($D792,'R_E_P allocation'!$A$3:$T$984,'R_E_P allocation'!L$984,0)</f>
        <v>13326264.14892705</v>
      </c>
      <c r="P792" s="166">
        <f>VLOOKUP($D792,'R_E_P allocation'!$A$3:$T$984,'R_E_P allocation'!M$984,0)</f>
        <v>14487373.931968054</v>
      </c>
      <c r="Q792" s="166">
        <f>VLOOKUP($D792,'R_E_P allocation'!$A$3:$T$984,'R_E_P allocation'!N$984,0)</f>
        <v>11798995.264180169</v>
      </c>
      <c r="R792" s="166">
        <f>VLOOKUP($D792,'R_E_P allocation'!$A$3:$T$984,'R_E_P allocation'!O$984,0)</f>
        <v>10806511.383240554</v>
      </c>
      <c r="S792" s="166">
        <f>VLOOKUP($D792,'R_E_P allocation'!$A$3:$T$984,'R_E_P allocation'!P$984,0)</f>
        <v>166216.96064279944</v>
      </c>
      <c r="T792" s="166">
        <f>VLOOKUP($D792,'R_E_P allocation'!$A$3:$T$984,'R_E_P allocation'!Q$984,0)</f>
        <v>267392.50190363388</v>
      </c>
      <c r="U792" s="166">
        <f>VLOOKUP($D792,'R_E_P allocation'!$A$3:$T$984,'R_E_P allocation'!R$984,0)</f>
        <v>330024.97982700757</v>
      </c>
      <c r="V792" s="166">
        <f>VLOOKUP($D792,'R_E_P allocation'!$A$3:$T$984,'R_E_P allocation'!S$984,0)</f>
        <v>-33725.18042027815</v>
      </c>
      <c r="W792" s="166">
        <f>VLOOKUP($D792,'R_E_P allocation'!$A$3:$T$984,'R_E_P allocation'!T$984,0)</f>
        <v>257756.73606926866</v>
      </c>
      <c r="X792" s="163">
        <v>110978</v>
      </c>
      <c r="Y792" s="162" t="s">
        <v>399</v>
      </c>
      <c r="Z792" s="162" t="s">
        <v>1028</v>
      </c>
      <c r="AA792" s="162" t="s">
        <v>1029</v>
      </c>
    </row>
    <row r="793" spans="1:27" ht="16.5" thickTop="1" thickBot="1">
      <c r="A793" s="161">
        <v>792</v>
      </c>
      <c r="B793" s="162" t="s">
        <v>7</v>
      </c>
      <c r="C793" s="163">
        <v>11</v>
      </c>
      <c r="D793" s="162" t="s">
        <v>1045</v>
      </c>
      <c r="E793" s="162" t="str">
        <f>VLOOKUP(Table12[[#This Row],[BRANCH NAME]],'Branch Address-2'!$B$2:$D$981,2,0)</f>
        <v>Baghbari, Darus Salam, Dhaka 1216</v>
      </c>
      <c r="F793" s="162" t="str">
        <f>VLOOKUP(Table12[[#This Row],[BRANCH NAME]],'Branch Address-2'!$B$2:$D$981,3,0)</f>
        <v>24.85009715965228, 89.37561311730028</v>
      </c>
      <c r="G793" s="164">
        <f>VLOOKUP(FINAL_DATASET!$D793,'R_E_P allocation'!$A$3:$D$983,4,0)</f>
        <v>105464.04</v>
      </c>
      <c r="H793" s="165">
        <f>VLOOKUP(FINAL_DATASET!$D793,'R_E_P allocation'!$A$3:$E$983,5,0)</f>
        <v>5.8215386358866474E-3</v>
      </c>
      <c r="I793" s="166">
        <f>VLOOKUP(FINAL_DATASET!$D793,'R_E_P allocation'!$A$3:$F$983,6,0)</f>
        <v>68398564.309052527</v>
      </c>
      <c r="J793" s="166">
        <f>VLOOKUP(FINAL_DATASET!$D793,'R_E_P allocation'!$A$3:$G$983,7,0)</f>
        <v>57603293.153721824</v>
      </c>
      <c r="K793" s="166">
        <f>VLOOKUP(FINAL_DATASET!$D793,'R_E_P allocation'!$A$3:$T$984,8,0)</f>
        <v>56987398.127427213</v>
      </c>
      <c r="L793" s="166">
        <f>VLOOKUP(FINAL_DATASET!$D793,'R_E_P allocation'!$A$3:$T$984,9,0)</f>
        <v>47560782.586084552</v>
      </c>
      <c r="M793" s="166">
        <f>VLOOKUP($D793,'R_E_P allocation'!$A$3:$T$984,'R_E_P allocation'!J$984,0)</f>
        <v>46072369.605872549</v>
      </c>
      <c r="N793" s="166">
        <f>VLOOKUP($D793,'R_E_P allocation'!$A$3:$T$984,'R_E_P allocation'!K$984,0)</f>
        <v>53728286.946618177</v>
      </c>
      <c r="O793" s="166">
        <f>VLOOKUP($D793,'R_E_P allocation'!$A$3:$T$984,'R_E_P allocation'!L$984,0)</f>
        <v>47321267.853636637</v>
      </c>
      <c r="P793" s="166">
        <f>VLOOKUP($D793,'R_E_P allocation'!$A$3:$T$984,'R_E_P allocation'!M$984,0)</f>
        <v>51444342.890775621</v>
      </c>
      <c r="Q793" s="166">
        <f>VLOOKUP($D793,'R_E_P allocation'!$A$3:$T$984,'R_E_P allocation'!N$984,0)</f>
        <v>41897969.983209014</v>
      </c>
      <c r="R793" s="166">
        <f>VLOOKUP($D793,'R_E_P allocation'!$A$3:$T$984,'R_E_P allocation'!O$984,0)</f>
        <v>38373681.777189799</v>
      </c>
      <c r="S793" s="166">
        <f>VLOOKUP($D793,'R_E_P allocation'!$A$3:$T$984,'R_E_P allocation'!P$984,0)</f>
        <v>590232.73353234422</v>
      </c>
      <c r="T793" s="166">
        <f>VLOOKUP($D793,'R_E_P allocation'!$A$3:$T$984,'R_E_P allocation'!Q$984,0)</f>
        <v>949504.83220420603</v>
      </c>
      <c r="U793" s="166">
        <f>VLOOKUP($D793,'R_E_P allocation'!$A$3:$T$984,'R_E_P allocation'!R$984,0)</f>
        <v>1171911.3694772632</v>
      </c>
      <c r="V793" s="166">
        <f>VLOOKUP($D793,'R_E_P allocation'!$A$3:$T$984,'R_E_P allocation'!S$984,0)</f>
        <v>-119757.36622395391</v>
      </c>
      <c r="W793" s="166">
        <f>VLOOKUP($D793,'R_E_P allocation'!$A$3:$T$984,'R_E_P allocation'!T$984,0)</f>
        <v>915288.44185450475</v>
      </c>
      <c r="X793" s="163">
        <v>110979</v>
      </c>
      <c r="Y793" s="162" t="s">
        <v>399</v>
      </c>
      <c r="Z793" s="162" t="s">
        <v>1028</v>
      </c>
      <c r="AA793" s="162" t="s">
        <v>1046</v>
      </c>
    </row>
    <row r="794" spans="1:27" ht="16.5" thickTop="1" thickBot="1">
      <c r="A794" s="161">
        <v>793</v>
      </c>
      <c r="B794" s="162" t="s">
        <v>7</v>
      </c>
      <c r="C794" s="163">
        <v>11</v>
      </c>
      <c r="D794" s="162" t="s">
        <v>1047</v>
      </c>
      <c r="E794" s="162" t="str">
        <f>VLOOKUP(Table12[[#This Row],[BRANCH NAME]],'Branch Address-2'!$B$2:$D$981,2,0)</f>
        <v>Rajabazar, Bogra 5800</v>
      </c>
      <c r="F794" s="162" t="str">
        <f>VLOOKUP(Table12[[#This Row],[BRANCH NAME]],'Branch Address-2'!$B$2:$D$981,3,0)</f>
        <v>24.969030322189685, 89.35980735061244</v>
      </c>
      <c r="G794" s="164">
        <f>VLOOKUP(FINAL_DATASET!$D794,'R_E_P allocation'!$A$3:$D$983,4,0)</f>
        <v>27000</v>
      </c>
      <c r="H794" s="165">
        <f>VLOOKUP(FINAL_DATASET!$D794,'R_E_P allocation'!$A$3:$E$983,5,0)</f>
        <v>1.490380447865827E-3</v>
      </c>
      <c r="I794" s="166">
        <f>VLOOKUP(FINAL_DATASET!$D794,'R_E_P allocation'!$A$3:$F$983,6,0)</f>
        <v>17510814.457178187</v>
      </c>
      <c r="J794" s="166">
        <f>VLOOKUP(FINAL_DATASET!$D794,'R_E_P allocation'!$A$3:$G$983,7,0)</f>
        <v>14747101.620139807</v>
      </c>
      <c r="K794" s="166">
        <f>VLOOKUP(FINAL_DATASET!$D794,'R_E_P allocation'!$A$3:$T$984,8,0)</f>
        <v>14589425.451941106</v>
      </c>
      <c r="L794" s="166">
        <f>VLOOKUP(FINAL_DATASET!$D794,'R_E_P allocation'!$A$3:$T$984,9,0)</f>
        <v>12176104.099788733</v>
      </c>
      <c r="M794" s="166">
        <f>VLOOKUP($D794,'R_E_P allocation'!$A$3:$T$984,'R_E_P allocation'!J$984,0)</f>
        <v>11795053.3599752</v>
      </c>
      <c r="N794" s="166">
        <f>VLOOKUP($D794,'R_E_P allocation'!$A$3:$T$984,'R_E_P allocation'!K$984,0)</f>
        <v>13755055.728556301</v>
      </c>
      <c r="O794" s="166">
        <f>VLOOKUP($D794,'R_E_P allocation'!$A$3:$T$984,'R_E_P allocation'!L$984,0)</f>
        <v>12114785.589933682</v>
      </c>
      <c r="P794" s="166">
        <f>VLOOKUP($D794,'R_E_P allocation'!$A$3:$T$984,'R_E_P allocation'!M$984,0)</f>
        <v>13170339.938152777</v>
      </c>
      <c r="Q794" s="166">
        <f>VLOOKUP($D794,'R_E_P allocation'!$A$3:$T$984,'R_E_P allocation'!N$984,0)</f>
        <v>10726359.33107288</v>
      </c>
      <c r="R794" s="166">
        <f>VLOOKUP($D794,'R_E_P allocation'!$A$3:$T$984,'R_E_P allocation'!O$984,0)</f>
        <v>9824101.2574914135</v>
      </c>
      <c r="S794" s="166">
        <f>VLOOKUP($D794,'R_E_P allocation'!$A$3:$T$984,'R_E_P allocation'!P$984,0)</f>
        <v>151106.32785709039</v>
      </c>
      <c r="T794" s="166">
        <f>VLOOKUP($D794,'R_E_P allocation'!$A$3:$T$984,'R_E_P allocation'!Q$984,0)</f>
        <v>243084.09263966719</v>
      </c>
      <c r="U794" s="166">
        <f>VLOOKUP($D794,'R_E_P allocation'!$A$3:$T$984,'R_E_P allocation'!R$984,0)</f>
        <v>300022.70893364324</v>
      </c>
      <c r="V794" s="166">
        <f>VLOOKUP($D794,'R_E_P allocation'!$A$3:$T$984,'R_E_P allocation'!S$984,0)</f>
        <v>-30659.254927525588</v>
      </c>
      <c r="W794" s="166">
        <f>VLOOKUP($D794,'R_E_P allocation'!$A$3:$T$984,'R_E_P allocation'!T$984,0)</f>
        <v>234324.30551751697</v>
      </c>
      <c r="X794" s="163">
        <v>110980</v>
      </c>
      <c r="Y794" s="162" t="s">
        <v>399</v>
      </c>
      <c r="Z794" s="162" t="s">
        <v>1028</v>
      </c>
      <c r="AA794" s="162" t="s">
        <v>1029</v>
      </c>
    </row>
    <row r="795" spans="1:27" ht="16.5" thickTop="1" thickBot="1">
      <c r="A795" s="161">
        <v>794</v>
      </c>
      <c r="B795" s="162" t="s">
        <v>7</v>
      </c>
      <c r="C795" s="163">
        <v>11</v>
      </c>
      <c r="D795" s="162" t="s">
        <v>1048</v>
      </c>
      <c r="E795" s="162" t="str">
        <f>VLOOKUP(Table12[[#This Row],[BRANCH NAME]],'Branch Address-2'!$B$2:$D$981,2,0)</f>
        <v>Satmatha, Bogra 5800</v>
      </c>
      <c r="F795" s="162" t="str">
        <f>VLOOKUP(Table12[[#This Row],[BRANCH NAME]],'Branch Address-2'!$B$2:$D$981,3,0)</f>
        <v>24.888213625132845, 89.36526474371053</v>
      </c>
      <c r="G795" s="164">
        <f>VLOOKUP(FINAL_DATASET!$D795,'R_E_P allocation'!$A$3:$D$983,4,0)</f>
        <v>54000</v>
      </c>
      <c r="H795" s="165">
        <f>VLOOKUP(FINAL_DATASET!$D795,'R_E_P allocation'!$A$3:$E$983,5,0)</f>
        <v>2.980760895731654E-3</v>
      </c>
      <c r="I795" s="166">
        <f>VLOOKUP(FINAL_DATASET!$D795,'R_E_P allocation'!$A$3:$F$983,6,0)</f>
        <v>35021628.914356373</v>
      </c>
      <c r="J795" s="166">
        <f>VLOOKUP(FINAL_DATASET!$D795,'R_E_P allocation'!$A$3:$G$983,7,0)</f>
        <v>29494203.240279615</v>
      </c>
      <c r="K795" s="166">
        <f>VLOOKUP(FINAL_DATASET!$D795,'R_E_P allocation'!$A$3:$T$984,8,0)</f>
        <v>29178850.903882213</v>
      </c>
      <c r="L795" s="166">
        <f>VLOOKUP(FINAL_DATASET!$D795,'R_E_P allocation'!$A$3:$T$984,9,0)</f>
        <v>24352208.199577466</v>
      </c>
      <c r="M795" s="166">
        <f>VLOOKUP($D795,'R_E_P allocation'!$A$3:$T$984,'R_E_P allocation'!J$984,0)</f>
        <v>23590106.7199504</v>
      </c>
      <c r="N795" s="166">
        <f>VLOOKUP($D795,'R_E_P allocation'!$A$3:$T$984,'R_E_P allocation'!K$984,0)</f>
        <v>27510111.457112603</v>
      </c>
      <c r="O795" s="166">
        <f>VLOOKUP($D795,'R_E_P allocation'!$A$3:$T$984,'R_E_P allocation'!L$984,0)</f>
        <v>24229571.179867364</v>
      </c>
      <c r="P795" s="166">
        <f>VLOOKUP($D795,'R_E_P allocation'!$A$3:$T$984,'R_E_P allocation'!M$984,0)</f>
        <v>26340679.876305554</v>
      </c>
      <c r="Q795" s="166">
        <f>VLOOKUP($D795,'R_E_P allocation'!$A$3:$T$984,'R_E_P allocation'!N$984,0)</f>
        <v>21452718.66214576</v>
      </c>
      <c r="R795" s="166">
        <f>VLOOKUP($D795,'R_E_P allocation'!$A$3:$T$984,'R_E_P allocation'!O$984,0)</f>
        <v>19648202.514982827</v>
      </c>
      <c r="S795" s="166">
        <f>VLOOKUP($D795,'R_E_P allocation'!$A$3:$T$984,'R_E_P allocation'!P$984,0)</f>
        <v>302212.65571418079</v>
      </c>
      <c r="T795" s="166">
        <f>VLOOKUP($D795,'R_E_P allocation'!$A$3:$T$984,'R_E_P allocation'!Q$984,0)</f>
        <v>486168.18527933437</v>
      </c>
      <c r="U795" s="166">
        <f>VLOOKUP($D795,'R_E_P allocation'!$A$3:$T$984,'R_E_P allocation'!R$984,0)</f>
        <v>600045.41786728648</v>
      </c>
      <c r="V795" s="166">
        <f>VLOOKUP($D795,'R_E_P allocation'!$A$3:$T$984,'R_E_P allocation'!S$984,0)</f>
        <v>-61318.509855051176</v>
      </c>
      <c r="W795" s="166">
        <f>VLOOKUP($D795,'R_E_P allocation'!$A$3:$T$984,'R_E_P allocation'!T$984,0)</f>
        <v>468648.61103503394</v>
      </c>
      <c r="X795" s="163">
        <v>110981</v>
      </c>
      <c r="Y795" s="162" t="s">
        <v>399</v>
      </c>
      <c r="Z795" s="162" t="s">
        <v>1028</v>
      </c>
      <c r="AA795" s="162" t="s">
        <v>1029</v>
      </c>
    </row>
    <row r="796" spans="1:27" ht="16.5" thickTop="1" thickBot="1">
      <c r="A796" s="161">
        <v>795</v>
      </c>
      <c r="B796" s="162" t="s">
        <v>7</v>
      </c>
      <c r="C796" s="163">
        <v>11</v>
      </c>
      <c r="D796" s="162" t="s">
        <v>1049</v>
      </c>
      <c r="E796" s="162" t="str">
        <f>VLOOKUP(Table12[[#This Row],[BRANCH NAME]],'Branch Address-2'!$B$2:$D$981,2,0)</f>
        <v>Sherpur, Bogra 5840</v>
      </c>
      <c r="F796" s="162" t="str">
        <f>VLOOKUP(Table12[[#This Row],[BRANCH NAME]],'Branch Address-2'!$B$2:$D$981,3,0)</f>
        <v>25.140975470945545, 90.0244086690515</v>
      </c>
      <c r="G796" s="164">
        <f>VLOOKUP(FINAL_DATASET!$D796,'R_E_P allocation'!$A$3:$D$983,4,0)</f>
        <v>164069.07</v>
      </c>
      <c r="H796" s="165">
        <f>VLOOKUP(FINAL_DATASET!$D796,'R_E_P allocation'!$A$3:$E$983,5,0)</f>
        <v>9.0564938528714719E-3</v>
      </c>
      <c r="I796" s="166">
        <f>VLOOKUP(FINAL_DATASET!$D796,'R_E_P allocation'!$A$3:$F$983,6,0)</f>
        <v>106406779.3678437</v>
      </c>
      <c r="J796" s="166">
        <f>VLOOKUP(FINAL_DATASET!$D796,'R_E_P allocation'!$A$3:$G$983,7,0)</f>
        <v>89612712.889327094</v>
      </c>
      <c r="K796" s="166">
        <f>VLOOKUP(FINAL_DATASET!$D796,'R_E_P allocation'!$A$3:$T$984,8,0)</f>
        <v>88654572.804974332</v>
      </c>
      <c r="L796" s="166">
        <f>VLOOKUP(FINAL_DATASET!$D796,'R_E_P allocation'!$A$3:$T$984,9,0)</f>
        <v>73989706.513908327</v>
      </c>
      <c r="M796" s="166">
        <f>VLOOKUP($D796,'R_E_P allocation'!$A$3:$T$984,'R_E_P allocation'!J$984,0)</f>
        <v>71674201.310055792</v>
      </c>
      <c r="N796" s="166">
        <f>VLOOKUP($D796,'R_E_P allocation'!$A$3:$T$984,'R_E_P allocation'!K$984,0)</f>
        <v>83584414.85860759</v>
      </c>
      <c r="O796" s="166">
        <f>VLOOKUP($D796,'R_E_P allocation'!$A$3:$T$984,'R_E_P allocation'!L$984,0)</f>
        <v>73617096.481104463</v>
      </c>
      <c r="P796" s="166">
        <f>VLOOKUP($D796,'R_E_P allocation'!$A$3:$T$984,'R_E_P allocation'!M$984,0)</f>
        <v>80031312.045799404</v>
      </c>
      <c r="Q796" s="166">
        <f>VLOOKUP($D796,'R_E_P allocation'!$A$3:$T$984,'R_E_P allocation'!N$984,0)</f>
        <v>65180140.738331474</v>
      </c>
      <c r="R796" s="166">
        <f>VLOOKUP($D796,'R_E_P allocation'!$A$3:$T$984,'R_E_P allocation'!O$984,0)</f>
        <v>59697450.255646177</v>
      </c>
      <c r="S796" s="166">
        <f>VLOOKUP($D796,'R_E_P allocation'!$A$3:$T$984,'R_E_P allocation'!P$984,0)</f>
        <v>918217.58083807095</v>
      </c>
      <c r="T796" s="166">
        <f>VLOOKUP($D796,'R_E_P allocation'!$A$3:$T$984,'R_E_P allocation'!Q$984,0)</f>
        <v>1477132.6300438533</v>
      </c>
      <c r="U796" s="166">
        <f>VLOOKUP($D796,'R_E_P allocation'!$A$3:$T$984,'R_E_P allocation'!R$984,0)</f>
        <v>1823127.6605045758</v>
      </c>
      <c r="V796" s="166">
        <f>VLOOKUP($D796,'R_E_P allocation'!$A$3:$T$984,'R_E_P allocation'!S$984,0)</f>
        <v>-186305.01640192745</v>
      </c>
      <c r="W796" s="166">
        <f>VLOOKUP($D796,'R_E_P allocation'!$A$3:$T$984,'R_E_P allocation'!T$984,0)</f>
        <v>1423902.6253575883</v>
      </c>
      <c r="X796" s="163">
        <v>110982</v>
      </c>
      <c r="Y796" s="162" t="s">
        <v>399</v>
      </c>
      <c r="Z796" s="162" t="s">
        <v>1028</v>
      </c>
      <c r="AA796" s="162" t="s">
        <v>178</v>
      </c>
    </row>
    <row r="797" spans="1:27" ht="16.5" thickTop="1" thickBot="1">
      <c r="A797" s="161">
        <v>796</v>
      </c>
      <c r="B797" s="162" t="s">
        <v>7</v>
      </c>
      <c r="C797" s="163">
        <v>11</v>
      </c>
      <c r="D797" s="162" t="s">
        <v>178</v>
      </c>
      <c r="E797" s="162" t="str">
        <f>VLOOKUP(Table12[[#This Row],[BRANCH NAME]],'Branch Address-2'!$B$2:$D$981,2,0)</f>
        <v>Sherpur, Bogra 5840</v>
      </c>
      <c r="F797" s="162" t="str">
        <f>VLOOKUP(Table12[[#This Row],[BRANCH NAME]],'Branch Address-2'!$B$2:$D$981,3,0)</f>
        <v>24.894921229933466, 89.37199804956644</v>
      </c>
      <c r="G797" s="164">
        <f>VLOOKUP(FINAL_DATASET!$D797,'R_E_P allocation'!$A$3:$D$983,4,0)</f>
        <v>159097.28</v>
      </c>
      <c r="H797" s="165">
        <f>VLOOKUP(FINAL_DATASET!$D797,'R_E_P allocation'!$A$3:$E$983,5,0)</f>
        <v>1.2658148376423928E-2</v>
      </c>
      <c r="I797" s="166">
        <f>VLOOKUP(FINAL_DATASET!$D797,'R_E_P allocation'!$A$3:$F$983,6,0)</f>
        <v>146657823.74836504</v>
      </c>
      <c r="J797" s="166">
        <f>VLOOKUP(FINAL_DATASET!$D797,'R_E_P allocation'!$A$3:$G$983,7,0)</f>
        <v>46968963.704176448</v>
      </c>
      <c r="K797" s="166">
        <f>VLOOKUP(FINAL_DATASET!$D797,'R_E_P allocation'!$A$3:$T$984,8,0)</f>
        <v>46466771.042058729</v>
      </c>
      <c r="L797" s="166">
        <f>VLOOKUP(FINAL_DATASET!$D797,'R_E_P allocation'!$A$3:$T$984,9,0)</f>
        <v>38780433.352423675</v>
      </c>
      <c r="M797" s="166">
        <f>VLOOKUP($D797,'R_E_P allocation'!$A$3:$T$984,'R_E_P allocation'!J$984,0)</f>
        <v>37566801.085639194</v>
      </c>
      <c r="N797" s="166">
        <f>VLOOKUP($D797,'R_E_P allocation'!$A$3:$T$984,'R_E_P allocation'!K$984,0)</f>
        <v>43809334.87168581</v>
      </c>
      <c r="O797" s="166">
        <f>VLOOKUP($D797,'R_E_P allocation'!$A$3:$T$984,'R_E_P allocation'!L$984,0)</f>
        <v>38585136.206044562</v>
      </c>
      <c r="P797" s="166">
        <f>VLOOKUP($D797,'R_E_P allocation'!$A$3:$T$984,'R_E_P allocation'!M$984,0)</f>
        <v>41947037.082999282</v>
      </c>
      <c r="Q797" s="166">
        <f>VLOOKUP($D797,'R_E_P allocation'!$A$3:$T$984,'R_E_P allocation'!N$984,0)</f>
        <v>34163050.820174664</v>
      </c>
      <c r="R797" s="166">
        <f>VLOOKUP($D797,'R_E_P allocation'!$A$3:$T$984,'R_E_P allocation'!O$984,0)</f>
        <v>31289392.809167735</v>
      </c>
      <c r="S797" s="166">
        <f>VLOOKUP($D797,'R_E_P allocation'!$A$3:$T$984,'R_E_P allocation'!P$984,0)</f>
        <v>481267.96786281181</v>
      </c>
      <c r="T797" s="166">
        <f>VLOOKUP($D797,'R_E_P allocation'!$A$3:$T$984,'R_E_P allocation'!Q$984,0)</f>
        <v>774213.68743147992</v>
      </c>
      <c r="U797" s="166">
        <f>VLOOKUP($D797,'R_E_P allocation'!$A$3:$T$984,'R_E_P allocation'!R$984,0)</f>
        <v>955561.03764065541</v>
      </c>
      <c r="V797" s="166">
        <f>VLOOKUP($D797,'R_E_P allocation'!$A$3:$T$984,'R_E_P allocation'!S$984,0)</f>
        <v>-97648.573189556017</v>
      </c>
      <c r="W797" s="166">
        <f>VLOOKUP($D797,'R_E_P allocation'!$A$3:$T$984,'R_E_P allocation'!T$984,0)</f>
        <v>746314.09509160672</v>
      </c>
      <c r="X797" s="163">
        <v>110983</v>
      </c>
      <c r="Y797" s="162" t="s">
        <v>399</v>
      </c>
      <c r="Z797" s="162" t="s">
        <v>1028</v>
      </c>
      <c r="AA797" s="162" t="s">
        <v>178</v>
      </c>
    </row>
    <row r="798" spans="1:27" ht="16.5" thickTop="1" thickBot="1">
      <c r="A798" s="161">
        <v>797</v>
      </c>
      <c r="B798" s="162" t="s">
        <v>7</v>
      </c>
      <c r="C798" s="163">
        <v>11</v>
      </c>
      <c r="D798" s="162" t="s">
        <v>1050</v>
      </c>
      <c r="E798" s="162" t="str">
        <f>VLOOKUP(Table12[[#This Row],[BRANCH NAME]],'Branch Address-2'!$B$2:$D$981,2,0)</f>
        <v>Shibbati, Bogra 5800</v>
      </c>
      <c r="F798" s="162" t="str">
        <f>VLOOKUP(Table12[[#This Row],[BRANCH NAME]],'Branch Address-2'!$B$2:$D$981,3,0)</f>
        <v>24.832320784750213, 89.37761796108256</v>
      </c>
      <c r="G798" s="164">
        <f>VLOOKUP(FINAL_DATASET!$D798,'R_E_P allocation'!$A$3:$D$983,4,0)</f>
        <v>48600</v>
      </c>
      <c r="H798" s="165">
        <f>VLOOKUP(FINAL_DATASET!$D798,'R_E_P allocation'!$A$3:$E$983,5,0)</f>
        <v>2.6826848061584883E-3</v>
      </c>
      <c r="I798" s="166">
        <f>VLOOKUP(FINAL_DATASET!$D798,'R_E_P allocation'!$A$3:$F$983,6,0)</f>
        <v>31519466.022920731</v>
      </c>
      <c r="J798" s="166">
        <f>VLOOKUP(FINAL_DATASET!$D798,'R_E_P allocation'!$A$3:$G$983,7,0)</f>
        <v>26544782.916251648</v>
      </c>
      <c r="K798" s="166">
        <f>VLOOKUP(FINAL_DATASET!$D798,'R_E_P allocation'!$A$3:$T$984,8,0)</f>
        <v>26260965.813493986</v>
      </c>
      <c r="L798" s="166">
        <f>VLOOKUP(FINAL_DATASET!$D798,'R_E_P allocation'!$A$3:$T$984,9,0)</f>
        <v>21916987.379619718</v>
      </c>
      <c r="M798" s="166">
        <f>VLOOKUP($D798,'R_E_P allocation'!$A$3:$T$984,'R_E_P allocation'!J$984,0)</f>
        <v>21231096.04795536</v>
      </c>
      <c r="N798" s="166">
        <f>VLOOKUP($D798,'R_E_P allocation'!$A$3:$T$984,'R_E_P allocation'!K$984,0)</f>
        <v>24759100.311401341</v>
      </c>
      <c r="O798" s="166">
        <f>VLOOKUP($D798,'R_E_P allocation'!$A$3:$T$984,'R_E_P allocation'!L$984,0)</f>
        <v>21806614.061880626</v>
      </c>
      <c r="P798" s="166">
        <f>VLOOKUP($D798,'R_E_P allocation'!$A$3:$T$984,'R_E_P allocation'!M$984,0)</f>
        <v>23706611.888674997</v>
      </c>
      <c r="Q798" s="166">
        <f>VLOOKUP($D798,'R_E_P allocation'!$A$3:$T$984,'R_E_P allocation'!N$984,0)</f>
        <v>19307446.795931183</v>
      </c>
      <c r="R798" s="166">
        <f>VLOOKUP($D798,'R_E_P allocation'!$A$3:$T$984,'R_E_P allocation'!O$984,0)</f>
        <v>17683382.263484541</v>
      </c>
      <c r="S798" s="166">
        <f>VLOOKUP($D798,'R_E_P allocation'!$A$3:$T$984,'R_E_P allocation'!P$984,0)</f>
        <v>271991.39014276268</v>
      </c>
      <c r="T798" s="166">
        <f>VLOOKUP($D798,'R_E_P allocation'!$A$3:$T$984,'R_E_P allocation'!Q$984,0)</f>
        <v>437551.36675140087</v>
      </c>
      <c r="U798" s="166">
        <f>VLOOKUP($D798,'R_E_P allocation'!$A$3:$T$984,'R_E_P allocation'!R$984,0)</f>
        <v>540040.87608055782</v>
      </c>
      <c r="V798" s="166">
        <f>VLOOKUP($D798,'R_E_P allocation'!$A$3:$T$984,'R_E_P allocation'!S$984,0)</f>
        <v>-55186.658869546052</v>
      </c>
      <c r="W798" s="166">
        <f>VLOOKUP($D798,'R_E_P allocation'!$A$3:$T$984,'R_E_P allocation'!T$984,0)</f>
        <v>421783.7499315305</v>
      </c>
      <c r="X798" s="163">
        <v>110984</v>
      </c>
      <c r="Y798" s="162" t="s">
        <v>399</v>
      </c>
      <c r="Z798" s="162" t="s">
        <v>1028</v>
      </c>
      <c r="AA798" s="162" t="s">
        <v>1029</v>
      </c>
    </row>
    <row r="799" spans="1:27" ht="16.5" thickTop="1" thickBot="1">
      <c r="A799" s="161">
        <v>798</v>
      </c>
      <c r="B799" s="162" t="s">
        <v>7</v>
      </c>
      <c r="C799" s="163">
        <v>11</v>
      </c>
      <c r="D799" s="162" t="s">
        <v>1051</v>
      </c>
      <c r="E799" s="162" t="str">
        <f>VLOOKUP(Table12[[#This Row],[BRANCH NAME]],'Branch Address-2'!$B$2:$D$981,2,0)</f>
        <v>Sonatala, Bogra 5826</v>
      </c>
      <c r="F799" s="162" t="str">
        <f>VLOOKUP(Table12[[#This Row],[BRANCH NAME]],'Branch Address-2'!$B$2:$D$981,3,0)</f>
        <v>24.84509487994149, 89.34603226721687</v>
      </c>
      <c r="G799" s="164">
        <f>VLOOKUP(FINAL_DATASET!$D799,'R_E_P allocation'!$A$3:$D$983,4,0)</f>
        <v>186778</v>
      </c>
      <c r="H799" s="165">
        <f>VLOOKUP(FINAL_DATASET!$D799,'R_E_P allocation'!$A$3:$E$983,5,0)</f>
        <v>1.0310010344129017E-2</v>
      </c>
      <c r="I799" s="166">
        <f>VLOOKUP(FINAL_DATASET!$D799,'R_E_P allocation'!$A$3:$F$983,6,0)</f>
        <v>121134626.02528989</v>
      </c>
      <c r="J799" s="166">
        <f>VLOOKUP(FINAL_DATASET!$D799,'R_E_P allocation'!$A$3:$G$983,7,0)</f>
        <v>102016079.49653603</v>
      </c>
      <c r="K799" s="166">
        <f>VLOOKUP(FINAL_DATASET!$D799,'R_E_P allocation'!$A$3:$T$984,8,0)</f>
        <v>100925322.48380207</v>
      </c>
      <c r="L799" s="166">
        <f>VLOOKUP(FINAL_DATASET!$D799,'R_E_P allocation'!$A$3:$T$984,9,0)</f>
        <v>84230680.427790374</v>
      </c>
      <c r="M799" s="166">
        <f>VLOOKUP($D799,'R_E_P allocation'!$A$3:$T$984,'R_E_P allocation'!J$984,0)</f>
        <v>81594684.313683257</v>
      </c>
      <c r="N799" s="166">
        <f>VLOOKUP($D799,'R_E_P allocation'!$A$3:$T$984,'R_E_P allocation'!K$984,0)</f>
        <v>95153399.958084777</v>
      </c>
      <c r="O799" s="166">
        <f>VLOOKUP($D799,'R_E_P allocation'!$A$3:$T$984,'R_E_P allocation'!L$984,0)</f>
        <v>83806497.145060495</v>
      </c>
      <c r="P799" s="166">
        <f>VLOOKUP($D799,'R_E_P allocation'!$A$3:$T$984,'R_E_P allocation'!M$984,0)</f>
        <v>91108509.369196281</v>
      </c>
      <c r="Q799" s="166">
        <f>VLOOKUP($D799,'R_E_P allocation'!$A$3:$T$984,'R_E_P allocation'!N$984,0)</f>
        <v>74201775.671819657</v>
      </c>
      <c r="R799" s="166">
        <f>VLOOKUP($D799,'R_E_P allocation'!$A$3:$T$984,'R_E_P allocation'!O$984,0)</f>
        <v>67960221.654508561</v>
      </c>
      <c r="S799" s="166">
        <f>VLOOKUP($D799,'R_E_P allocation'!$A$3:$T$984,'R_E_P allocation'!P$984,0)</f>
        <v>1045308.8038700604</v>
      </c>
      <c r="T799" s="166">
        <f>VLOOKUP($D799,'R_E_P allocation'!$A$3:$T$984,'R_E_P allocation'!Q$984,0)</f>
        <v>1681583.7279648799</v>
      </c>
      <c r="U799" s="166">
        <f>VLOOKUP($D799,'R_E_P allocation'!$A$3:$T$984,'R_E_P allocation'!R$984,0)</f>
        <v>2075468.2047854823</v>
      </c>
      <c r="V799" s="166">
        <f>VLOOKUP($D799,'R_E_P allocation'!$A$3:$T$984,'R_E_P allocation'!S$984,0)</f>
        <v>-212091.6413649398</v>
      </c>
      <c r="W799" s="166">
        <f>VLOOKUP($D799,'R_E_P allocation'!$A$3:$T$984,'R_E_P allocation'!T$984,0)</f>
        <v>1620986.1161463254</v>
      </c>
      <c r="X799" s="163">
        <v>110985</v>
      </c>
      <c r="Y799" s="162" t="s">
        <v>399</v>
      </c>
      <c r="Z799" s="162" t="s">
        <v>1028</v>
      </c>
      <c r="AA799" s="162" t="s">
        <v>1052</v>
      </c>
    </row>
    <row r="800" spans="1:27" ht="16.5" thickTop="1" thickBot="1">
      <c r="A800" s="161">
        <v>799</v>
      </c>
      <c r="B800" s="162" t="s">
        <v>7</v>
      </c>
      <c r="C800" s="163">
        <v>11</v>
      </c>
      <c r="D800" s="162" t="s">
        <v>1053</v>
      </c>
      <c r="E800" s="162" t="str">
        <f>VLOOKUP(Table12[[#This Row],[BRANCH NAME]],'Branch Address-2'!$B$2:$D$981,2,0)</f>
        <v>Sultanganj, Bogra 5800</v>
      </c>
      <c r="F800" s="162" t="str">
        <f>VLOOKUP(Table12[[#This Row],[BRANCH NAME]],'Branch Address-2'!$B$2:$D$981,3,0)</f>
        <v>24.892285277909696, 89.36062348449177</v>
      </c>
      <c r="G800" s="164">
        <f>VLOOKUP(FINAL_DATASET!$D800,'R_E_P allocation'!$A$3:$D$983,4,0)</f>
        <v>43200</v>
      </c>
      <c r="H800" s="165">
        <f>VLOOKUP(FINAL_DATASET!$D800,'R_E_P allocation'!$A$3:$E$983,5,0)</f>
        <v>2.3846087165853231E-3</v>
      </c>
      <c r="I800" s="166">
        <f>VLOOKUP(FINAL_DATASET!$D800,'R_E_P allocation'!$A$3:$F$983,6,0)</f>
        <v>28017303.131485093</v>
      </c>
      <c r="J800" s="166">
        <f>VLOOKUP(FINAL_DATASET!$D800,'R_E_P allocation'!$A$3:$G$983,7,0)</f>
        <v>23595362.592223689</v>
      </c>
      <c r="K800" s="166">
        <f>VLOOKUP(FINAL_DATASET!$D800,'R_E_P allocation'!$A$3:$T$984,8,0)</f>
        <v>23343080.723105766</v>
      </c>
      <c r="L800" s="166">
        <f>VLOOKUP(FINAL_DATASET!$D800,'R_E_P allocation'!$A$3:$T$984,9,0)</f>
        <v>19481766.559661973</v>
      </c>
      <c r="M800" s="166">
        <f>VLOOKUP($D800,'R_E_P allocation'!$A$3:$T$984,'R_E_P allocation'!J$984,0)</f>
        <v>18872085.37596032</v>
      </c>
      <c r="N800" s="166">
        <f>VLOOKUP($D800,'R_E_P allocation'!$A$3:$T$984,'R_E_P allocation'!K$984,0)</f>
        <v>22008089.165690079</v>
      </c>
      <c r="O800" s="166">
        <f>VLOOKUP($D800,'R_E_P allocation'!$A$3:$T$984,'R_E_P allocation'!L$984,0)</f>
        <v>19383656.943893891</v>
      </c>
      <c r="P800" s="166">
        <f>VLOOKUP($D800,'R_E_P allocation'!$A$3:$T$984,'R_E_P allocation'!M$984,0)</f>
        <v>21072543.90104444</v>
      </c>
      <c r="Q800" s="166">
        <f>VLOOKUP($D800,'R_E_P allocation'!$A$3:$T$984,'R_E_P allocation'!N$984,0)</f>
        <v>17162174.929716609</v>
      </c>
      <c r="R800" s="166">
        <f>VLOOKUP($D800,'R_E_P allocation'!$A$3:$T$984,'R_E_P allocation'!O$984,0)</f>
        <v>15718562.011986259</v>
      </c>
      <c r="S800" s="166">
        <f>VLOOKUP($D800,'R_E_P allocation'!$A$3:$T$984,'R_E_P allocation'!P$984,0)</f>
        <v>241770.12457134461</v>
      </c>
      <c r="T800" s="166">
        <f>VLOOKUP($D800,'R_E_P allocation'!$A$3:$T$984,'R_E_P allocation'!Q$984,0)</f>
        <v>388934.54822346743</v>
      </c>
      <c r="U800" s="166">
        <f>VLOOKUP($D800,'R_E_P allocation'!$A$3:$T$984,'R_E_P allocation'!R$984,0)</f>
        <v>480036.33429382916</v>
      </c>
      <c r="V800" s="166">
        <f>VLOOKUP($D800,'R_E_P allocation'!$A$3:$T$984,'R_E_P allocation'!S$984,0)</f>
        <v>-49054.807884040936</v>
      </c>
      <c r="W800" s="166">
        <f>VLOOKUP($D800,'R_E_P allocation'!$A$3:$T$984,'R_E_P allocation'!T$984,0)</f>
        <v>374918.88882802712</v>
      </c>
      <c r="X800" s="163">
        <v>110986</v>
      </c>
      <c r="Y800" s="162" t="s">
        <v>399</v>
      </c>
      <c r="Z800" s="162" t="s">
        <v>1028</v>
      </c>
      <c r="AA800" s="162" t="s">
        <v>1029</v>
      </c>
    </row>
    <row r="801" spans="1:27" ht="16.5" thickTop="1" thickBot="1">
      <c r="A801" s="161">
        <v>800</v>
      </c>
      <c r="B801" s="162" t="s">
        <v>7</v>
      </c>
      <c r="C801" s="163">
        <v>11</v>
      </c>
      <c r="D801" s="162" t="s">
        <v>1054</v>
      </c>
      <c r="E801" s="162" t="str">
        <f>VLOOKUP(Table12[[#This Row],[BRANCH NAME]],'Branch Address-2'!$B$2:$D$981,2,0)</f>
        <v>Dupchanchia, Bogra 5880</v>
      </c>
      <c r="F801" s="162" t="str">
        <f>VLOOKUP(Table12[[#This Row],[BRANCH NAME]],'Branch Address-2'!$B$2:$D$981,3,0)</f>
        <v>24.853183552182433, 89.36886319621607</v>
      </c>
      <c r="G801" s="164">
        <f>VLOOKUP(FINAL_DATASET!$D801,'R_E_P allocation'!$A$3:$D$983,4,0)</f>
        <v>42402.720000000001</v>
      </c>
      <c r="H801" s="165">
        <f>VLOOKUP(FINAL_DATASET!$D801,'R_E_P allocation'!$A$3:$E$983,5,0)</f>
        <v>2.3405994379381207E-3</v>
      </c>
      <c r="I801" s="166">
        <f>VLOOKUP(FINAL_DATASET!$D801,'R_E_P allocation'!$A$3:$F$983,6,0)</f>
        <v>27500228.237025131</v>
      </c>
      <c r="J801" s="166">
        <f>VLOOKUP(FINAL_DATASET!$D801,'R_E_P allocation'!$A$3:$G$983,7,0)</f>
        <v>23159897.067049429</v>
      </c>
      <c r="K801" s="166">
        <f>VLOOKUP(FINAL_DATASET!$D801,'R_E_P allocation'!$A$3:$T$984,8,0)</f>
        <v>22912271.199982673</v>
      </c>
      <c r="L801" s="166">
        <f>VLOOKUP(FINAL_DATASET!$D801,'R_E_P allocation'!$A$3:$T$984,9,0)</f>
        <v>19122219.734599765</v>
      </c>
      <c r="M801" s="166">
        <f>VLOOKUP($D801,'R_E_P allocation'!$A$3:$T$984,'R_E_P allocation'!J$984,0)</f>
        <v>18523790.555855099</v>
      </c>
      <c r="N801" s="166">
        <f>VLOOKUP($D801,'R_E_P allocation'!$A$3:$T$984,'R_E_P allocation'!K$984,0)</f>
        <v>21601917.653421067</v>
      </c>
      <c r="O801" s="166">
        <f>VLOOKUP($D801,'R_E_P allocation'!$A$3:$T$984,'R_E_P allocation'!L$984,0)</f>
        <v>19025920.786296025</v>
      </c>
      <c r="P801" s="166">
        <f>VLOOKUP($D801,'R_E_P allocation'!$A$3:$T$984,'R_E_P allocation'!M$984,0)</f>
        <v>20683638.396381833</v>
      </c>
      <c r="Q801" s="166">
        <f>VLOOKUP($D801,'R_E_P allocation'!$A$3:$T$984,'R_E_P allocation'!N$984,0)</f>
        <v>16845437.45684706</v>
      </c>
      <c r="R801" s="166">
        <f>VLOOKUP($D801,'R_E_P allocation'!$A$3:$T$984,'R_E_P allocation'!O$984,0)</f>
        <v>15428467.217520602</v>
      </c>
      <c r="S801" s="166">
        <f>VLOOKUP($D801,'R_E_P allocation'!$A$3:$T$984,'R_E_P allocation'!P$984,0)</f>
        <v>237308.1226056446</v>
      </c>
      <c r="T801" s="166">
        <f>VLOOKUP($D801,'R_E_P allocation'!$A$3:$T$984,'R_E_P allocation'!Q$984,0)</f>
        <v>381756.54506125435</v>
      </c>
      <c r="U801" s="166">
        <f>VLOOKUP($D801,'R_E_P allocation'!$A$3:$T$984,'R_E_P allocation'!R$984,0)</f>
        <v>471176.99705758417</v>
      </c>
      <c r="V801" s="166">
        <f>VLOOKUP($D801,'R_E_P allocation'!$A$3:$T$984,'R_E_P allocation'!S$984,0)</f>
        <v>-48149.474151869923</v>
      </c>
      <c r="W801" s="166">
        <f>VLOOKUP($D801,'R_E_P allocation'!$A$3:$T$984,'R_E_P allocation'!T$984,0)</f>
        <v>367999.55244643433</v>
      </c>
      <c r="X801" s="163">
        <v>110987</v>
      </c>
      <c r="Y801" s="162" t="s">
        <v>399</v>
      </c>
      <c r="Z801" s="162" t="s">
        <v>1028</v>
      </c>
      <c r="AA801" s="162" t="s">
        <v>1034</v>
      </c>
    </row>
    <row r="802" spans="1:27" ht="16.5" thickTop="1" thickBot="1">
      <c r="A802" s="161">
        <v>801</v>
      </c>
      <c r="B802" s="162" t="s">
        <v>7</v>
      </c>
      <c r="C802" s="163">
        <v>11</v>
      </c>
      <c r="D802" s="162" t="s">
        <v>1055</v>
      </c>
      <c r="E802" s="162" t="str">
        <f>VLOOKUP(Table12[[#This Row],[BRANCH NAME]],'Branch Address-2'!$B$2:$D$981,2,0)</f>
        <v>Dupchanchia, Bogra 5880</v>
      </c>
      <c r="F802" s="162" t="str">
        <f>VLOOKUP(Table12[[#This Row],[BRANCH NAME]],'Branch Address-2'!$B$2:$D$981,3,0)</f>
        <v>24.851314376949684, 89.37246808518985</v>
      </c>
      <c r="G802" s="164">
        <f>VLOOKUP(FINAL_DATASET!$D802,'R_E_P allocation'!$A$3:$D$983,4,0)</f>
        <v>49469.84</v>
      </c>
      <c r="H802" s="165">
        <f>VLOOKUP(FINAL_DATASET!$D802,'R_E_P allocation'!$A$3:$E$983,5,0)</f>
        <v>2.7306993442611405E-3</v>
      </c>
      <c r="I802" s="166">
        <f>VLOOKUP(FINAL_DATASET!$D802,'R_E_P allocation'!$A$3:$F$983,6,0)</f>
        <v>32083599.609862652</v>
      </c>
      <c r="J802" s="166">
        <f>VLOOKUP(FINAL_DATASET!$D802,'R_E_P allocation'!$A$3:$G$983,7,0)</f>
        <v>27019879.911557663</v>
      </c>
      <c r="K802" s="166">
        <f>VLOOKUP(FINAL_DATASET!$D802,'R_E_P allocation'!$A$3:$T$984,8,0)</f>
        <v>26730983.066646446</v>
      </c>
      <c r="L802" s="166">
        <f>VLOOKUP(FINAL_DATASET!$D802,'R_E_P allocation'!$A$3:$T$984,9,0)</f>
        <v>22309256.357033059</v>
      </c>
      <c r="M802" s="166">
        <f>VLOOKUP($D802,'R_E_P allocation'!$A$3:$T$984,'R_E_P allocation'!J$984,0)</f>
        <v>21611088.981830943</v>
      </c>
      <c r="N802" s="166">
        <f>VLOOKUP($D802,'R_E_P allocation'!$A$3:$T$984,'R_E_P allocation'!K$984,0)</f>
        <v>25202237.262324575</v>
      </c>
      <c r="O802" s="166">
        <f>VLOOKUP($D802,'R_E_P allocation'!$A$3:$T$984,'R_E_P allocation'!L$984,0)</f>
        <v>22196907.584012028</v>
      </c>
      <c r="P802" s="166">
        <f>VLOOKUP($D802,'R_E_P allocation'!$A$3:$T$984,'R_E_P allocation'!M$984,0)</f>
        <v>24130911.462445468</v>
      </c>
      <c r="Q802" s="166">
        <f>VLOOKUP($D802,'R_E_P allocation'!$A$3:$T$984,'R_E_P allocation'!N$984,0)</f>
        <v>19653010.366321567</v>
      </c>
      <c r="R802" s="166">
        <f>VLOOKUP($D802,'R_E_P allocation'!$A$3:$T$984,'R_E_P allocation'!O$984,0)</f>
        <v>17999878.4204407</v>
      </c>
      <c r="S802" s="166">
        <f>VLOOKUP($D802,'R_E_P allocation'!$A$3:$T$984,'R_E_P allocation'!P$984,0)</f>
        <v>276859.47637325199</v>
      </c>
      <c r="T802" s="166">
        <f>VLOOKUP($D802,'R_E_P allocation'!$A$3:$T$984,'R_E_P allocation'!Q$984,0)</f>
        <v>445382.63590479671</v>
      </c>
      <c r="U802" s="166">
        <f>VLOOKUP($D802,'R_E_P allocation'!$A$3:$T$984,'R_E_P allocation'!R$984,0)</f>
        <v>549706.49656718154</v>
      </c>
      <c r="V802" s="166">
        <f>VLOOKUP($D802,'R_E_P allocation'!$A$3:$T$984,'R_E_P allocation'!S$984,0)</f>
        <v>-56174.386510514902</v>
      </c>
      <c r="W802" s="166">
        <f>VLOOKUP($D802,'R_E_P allocation'!$A$3:$T$984,'R_E_P allocation'!T$984,0)</f>
        <v>429332.81118750665</v>
      </c>
      <c r="X802" s="163">
        <v>110988</v>
      </c>
      <c r="Y802" s="162" t="s">
        <v>399</v>
      </c>
      <c r="Z802" s="162" t="s">
        <v>1028</v>
      </c>
      <c r="AA802" s="162" t="s">
        <v>1034</v>
      </c>
    </row>
    <row r="803" spans="1:27" ht="16.5" thickTop="1" thickBot="1">
      <c r="A803" s="161">
        <v>802</v>
      </c>
      <c r="B803" s="162" t="s">
        <v>7</v>
      </c>
      <c r="C803" s="163">
        <v>11</v>
      </c>
      <c r="D803" s="162" t="s">
        <v>1056</v>
      </c>
      <c r="E803" s="162" t="str">
        <f>VLOOKUP(Table12[[#This Row],[BRANCH NAME]],'Branch Address-2'!$B$2:$D$981,2,0)</f>
        <v>Baghbari, Darus Salam, Dhaka 1216</v>
      </c>
      <c r="F803" s="162" t="str">
        <f>VLOOKUP(Table12[[#This Row],[BRANCH NAME]],'Branch Address-2'!$B$2:$D$981,3,0)</f>
        <v>23.785102132261436, 90.34238326789327</v>
      </c>
      <c r="G803" s="164">
        <f>VLOOKUP(FINAL_DATASET!$D803,'R_E_P allocation'!$A$3:$D$983,4,0)</f>
        <v>102268.16</v>
      </c>
      <c r="H803" s="165">
        <f>VLOOKUP(FINAL_DATASET!$D803,'R_E_P allocation'!$A$3:$E$983,5,0)</f>
        <v>5.6451283741931133E-3</v>
      </c>
      <c r="I803" s="166">
        <f>VLOOKUP(FINAL_DATASET!$D803,'R_E_P allocation'!$A$3:$F$983,6,0)</f>
        <v>66325880.542111546</v>
      </c>
      <c r="J803" s="166">
        <f>VLOOKUP(FINAL_DATASET!$D803,'R_E_P allocation'!$A$3:$G$983,7,0)</f>
        <v>55857738.815730259</v>
      </c>
      <c r="K803" s="166">
        <f>VLOOKUP(FINAL_DATASET!$D803,'R_E_P allocation'!$A$3:$T$984,8,0)</f>
        <v>55260507.275080934</v>
      </c>
      <c r="L803" s="166">
        <f>VLOOKUP(FINAL_DATASET!$D803,'R_E_P allocation'!$A$3:$T$984,9,0)</f>
        <v>46119546.750142597</v>
      </c>
      <c r="M803" s="166">
        <f>VLOOKUP($D803,'R_E_P allocation'!$A$3:$T$984,'R_E_P allocation'!J$984,0)</f>
        <v>44676237.193573385</v>
      </c>
      <c r="N803" s="166">
        <f>VLOOKUP($D803,'R_E_P allocation'!$A$3:$T$984,'R_E_P allocation'!K$984,0)</f>
        <v>52100157.039144903</v>
      </c>
      <c r="O803" s="166">
        <f>VLOOKUP($D803,'R_E_P allocation'!$A$3:$T$984,'R_E_P allocation'!L$984,0)</f>
        <v>45887290.039890081</v>
      </c>
      <c r="P803" s="166">
        <f>VLOOKUP($D803,'R_E_P allocation'!$A$3:$T$984,'R_E_P allocation'!M$984,0)</f>
        <v>49885423.409236975</v>
      </c>
      <c r="Q803" s="166">
        <f>VLOOKUP($D803,'R_E_P allocation'!$A$3:$T$984,'R_E_P allocation'!N$984,0)</f>
        <v>40628334.529172383</v>
      </c>
      <c r="R803" s="166">
        <f>VLOOKUP($D803,'R_E_P allocation'!$A$3:$T$984,'R_E_P allocation'!O$984,0)</f>
        <v>37210842.935456775</v>
      </c>
      <c r="S803" s="166">
        <f>VLOOKUP($D803,'R_E_P allocation'!$A$3:$T$984,'R_E_P allocation'!P$984,0)</f>
        <v>572346.89312227326</v>
      </c>
      <c r="T803" s="166">
        <f>VLOOKUP($D803,'R_E_P allocation'!$A$3:$T$984,'R_E_P allocation'!Q$984,0)</f>
        <v>920731.95850104839</v>
      </c>
      <c r="U803" s="166">
        <f>VLOOKUP($D803,'R_E_P allocation'!$A$3:$T$984,'R_E_P allocation'!R$984,0)</f>
        <v>1136398.903735528</v>
      </c>
      <c r="V803" s="166">
        <f>VLOOKUP($D803,'R_E_P allocation'!$A$3:$T$984,'R_E_P allocation'!S$984,0)</f>
        <v>-116128.35512625835</v>
      </c>
      <c r="W803" s="166">
        <f>VLOOKUP($D803,'R_E_P allocation'!$A$3:$T$984,'R_E_P allocation'!T$984,0)</f>
        <v>887552.42846497439</v>
      </c>
      <c r="X803" s="163">
        <v>110989</v>
      </c>
      <c r="Y803" s="162" t="s">
        <v>399</v>
      </c>
      <c r="Z803" s="162" t="s">
        <v>1028</v>
      </c>
      <c r="AA803" s="162" t="s">
        <v>1046</v>
      </c>
    </row>
    <row r="804" spans="1:27" ht="16.5" thickTop="1" thickBot="1">
      <c r="A804" s="161">
        <v>803</v>
      </c>
      <c r="B804" s="162" t="s">
        <v>7</v>
      </c>
      <c r="C804" s="163">
        <v>11</v>
      </c>
      <c r="D804" s="162" t="s">
        <v>1057</v>
      </c>
      <c r="E804" s="162" t="str">
        <f>VLOOKUP(Table12[[#This Row],[BRANCH NAME]],'Branch Address-2'!$B$2:$D$981,2,0)</f>
        <v>Thana Road, Sathmatha, Bogra 5800</v>
      </c>
      <c r="F804" s="162" t="str">
        <f>VLOOKUP(Table12[[#This Row],[BRANCH NAME]],'Branch Address-2'!$B$2:$D$981,3,0)</f>
        <v>24.84839369823937, 89.37242334316518</v>
      </c>
      <c r="G804" s="164">
        <f>VLOOKUP(FINAL_DATASET!$D804,'R_E_P allocation'!$A$3:$D$983,4,0)</f>
        <v>37800</v>
      </c>
      <c r="H804" s="165">
        <f>VLOOKUP(FINAL_DATASET!$D804,'R_E_P allocation'!$A$3:$E$983,5,0)</f>
        <v>2.0865326270121578E-3</v>
      </c>
      <c r="I804" s="166">
        <f>VLOOKUP(FINAL_DATASET!$D804,'R_E_P allocation'!$A$3:$F$983,6,0)</f>
        <v>24515140.240049459</v>
      </c>
      <c r="J804" s="166">
        <f>VLOOKUP(FINAL_DATASET!$D804,'R_E_P allocation'!$A$3:$G$983,7,0)</f>
        <v>20645942.26819573</v>
      </c>
      <c r="K804" s="166">
        <f>VLOOKUP(FINAL_DATASET!$D804,'R_E_P allocation'!$A$3:$T$984,8,0)</f>
        <v>20425195.632717546</v>
      </c>
      <c r="L804" s="166">
        <f>VLOOKUP(FINAL_DATASET!$D804,'R_E_P allocation'!$A$3:$T$984,9,0)</f>
        <v>17046545.739704225</v>
      </c>
      <c r="M804" s="166">
        <f>VLOOKUP($D804,'R_E_P allocation'!$A$3:$T$984,'R_E_P allocation'!J$984,0)</f>
        <v>16513074.70396528</v>
      </c>
      <c r="N804" s="166">
        <f>VLOOKUP($D804,'R_E_P allocation'!$A$3:$T$984,'R_E_P allocation'!K$984,0)</f>
        <v>19257078.019978821</v>
      </c>
      <c r="O804" s="166">
        <f>VLOOKUP($D804,'R_E_P allocation'!$A$3:$T$984,'R_E_P allocation'!L$984,0)</f>
        <v>16960699.825907152</v>
      </c>
      <c r="P804" s="166">
        <f>VLOOKUP($D804,'R_E_P allocation'!$A$3:$T$984,'R_E_P allocation'!M$984,0)</f>
        <v>18438475.913413886</v>
      </c>
      <c r="Q804" s="166">
        <f>VLOOKUP($D804,'R_E_P allocation'!$A$3:$T$984,'R_E_P allocation'!N$984,0)</f>
        <v>15016903.063502032</v>
      </c>
      <c r="R804" s="166">
        <f>VLOOKUP($D804,'R_E_P allocation'!$A$3:$T$984,'R_E_P allocation'!O$984,0)</f>
        <v>13753741.760487977</v>
      </c>
      <c r="S804" s="166">
        <f>VLOOKUP($D804,'R_E_P allocation'!$A$3:$T$984,'R_E_P allocation'!P$984,0)</f>
        <v>211548.85899992654</v>
      </c>
      <c r="T804" s="166">
        <f>VLOOKUP($D804,'R_E_P allocation'!$A$3:$T$984,'R_E_P allocation'!Q$984,0)</f>
        <v>340317.72969553404</v>
      </c>
      <c r="U804" s="166">
        <f>VLOOKUP($D804,'R_E_P allocation'!$A$3:$T$984,'R_E_P allocation'!R$984,0)</f>
        <v>420031.79250710056</v>
      </c>
      <c r="V804" s="166">
        <f>VLOOKUP($D804,'R_E_P allocation'!$A$3:$T$984,'R_E_P allocation'!S$984,0)</f>
        <v>-42922.956898535827</v>
      </c>
      <c r="W804" s="166">
        <f>VLOOKUP($D804,'R_E_P allocation'!$A$3:$T$984,'R_E_P allocation'!T$984,0)</f>
        <v>328054.02772452374</v>
      </c>
      <c r="X804" s="163">
        <v>110990</v>
      </c>
      <c r="Y804" s="162" t="s">
        <v>399</v>
      </c>
      <c r="Z804" s="162" t="s">
        <v>1028</v>
      </c>
      <c r="AA804" s="162" t="s">
        <v>1029</v>
      </c>
    </row>
    <row r="805" spans="1:27" ht="16.5" thickTop="1" thickBot="1">
      <c r="A805" s="161">
        <v>804</v>
      </c>
      <c r="B805" s="162" t="s">
        <v>7</v>
      </c>
      <c r="C805" s="163">
        <v>11</v>
      </c>
      <c r="D805" s="162" t="s">
        <v>1058</v>
      </c>
      <c r="E805" s="162" t="str">
        <f>VLOOKUP(Table12[[#This Row],[BRANCH NAME]],'Branch Address-2'!$B$2:$D$981,2,0)</f>
        <v>Dupchanchia, Bogra 5880</v>
      </c>
      <c r="F805" s="162" t="str">
        <f>VLOOKUP(Table12[[#This Row],[BRANCH NAME]],'Branch Address-2'!$B$2:$D$981,3,0)</f>
        <v>24.83129820073936, 89.17894791604246</v>
      </c>
      <c r="G805" s="164">
        <f>VLOOKUP(FINAL_DATASET!$D805,'R_E_P allocation'!$A$3:$D$983,4,0)</f>
        <v>40635.94</v>
      </c>
      <c r="H805" s="165">
        <f>VLOOKUP(FINAL_DATASET!$D805,'R_E_P allocation'!$A$3:$E$983,5,0)</f>
        <v>2.2430744613573658E-3</v>
      </c>
      <c r="I805" s="166">
        <f>VLOOKUP(FINAL_DATASET!$D805,'R_E_P allocation'!$A$3:$F$983,6,0)</f>
        <v>26354385.393815752</v>
      </c>
      <c r="J805" s="166">
        <f>VLOOKUP(FINAL_DATASET!$D805,'R_E_P allocation'!$A$3:$G$983,7,0)</f>
        <v>22194901.355922371</v>
      </c>
      <c r="K805" s="166">
        <f>VLOOKUP(FINAL_DATASET!$D805,'R_E_P allocation'!$A$3:$T$984,8,0)</f>
        <v>21957593.233316727</v>
      </c>
      <c r="L805" s="166">
        <f>VLOOKUP(FINAL_DATASET!$D805,'R_E_P allocation'!$A$3:$T$984,9,0)</f>
        <v>18325460.578991443</v>
      </c>
      <c r="M805" s="166">
        <f>VLOOKUP($D805,'R_E_P allocation'!$A$3:$T$984,'R_E_P allocation'!J$984,0)</f>
        <v>17751965.949361134</v>
      </c>
      <c r="N805" s="166">
        <f>VLOOKUP($D805,'R_E_P allocation'!$A$3:$T$984,'R_E_P allocation'!K$984,0)</f>
        <v>20701837.751195192</v>
      </c>
      <c r="O805" s="166">
        <f>VLOOKUP($D805,'R_E_P allocation'!$A$3:$T$984,'R_E_P allocation'!L$984,0)</f>
        <v>18233174.086867027</v>
      </c>
      <c r="P805" s="166">
        <f>VLOOKUP($D805,'R_E_P allocation'!$A$3:$T$984,'R_E_P allocation'!M$984,0)</f>
        <v>19821820.129865926</v>
      </c>
      <c r="Q805" s="166">
        <f>VLOOKUP($D805,'R_E_P allocation'!$A$3:$T$984,'R_E_P allocation'!N$984,0)</f>
        <v>16143544.229478434</v>
      </c>
      <c r="R805" s="166">
        <f>VLOOKUP($D805,'R_E_P allocation'!$A$3:$T$984,'R_E_P allocation'!O$984,0)</f>
        <v>14785614.416790579</v>
      </c>
      <c r="S805" s="166">
        <f>VLOOKUP($D805,'R_E_P allocation'!$A$3:$T$984,'R_E_P allocation'!P$984,0)</f>
        <v>227420.28416374273</v>
      </c>
      <c r="T805" s="166">
        <f>VLOOKUP($D805,'R_E_P allocation'!$A$3:$T$984,'R_E_P allocation'!Q$984,0)</f>
        <v>365850.02235036879</v>
      </c>
      <c r="U805" s="166">
        <f>VLOOKUP($D805,'R_E_P allocation'!$A$3:$T$984,'R_E_P allocation'!R$984,0)</f>
        <v>451544.62218018487</v>
      </c>
      <c r="V805" s="166">
        <f>VLOOKUP($D805,'R_E_P allocation'!$A$3:$T$984,'R_E_P allocation'!S$984,0)</f>
        <v>-46143.246062208673</v>
      </c>
      <c r="W805" s="166">
        <f>VLOOKUP($D805,'R_E_P allocation'!$A$3:$T$984,'R_E_P allocation'!T$984,0)</f>
        <v>352666.23776116624</v>
      </c>
      <c r="X805" s="163">
        <v>110991</v>
      </c>
      <c r="Y805" s="162" t="s">
        <v>399</v>
      </c>
      <c r="Z805" s="162" t="s">
        <v>1028</v>
      </c>
      <c r="AA805" s="162" t="s">
        <v>1034</v>
      </c>
    </row>
    <row r="806" spans="1:27" ht="16.5" thickTop="1" thickBot="1">
      <c r="A806" s="161">
        <v>805</v>
      </c>
      <c r="B806" s="162" t="s">
        <v>7</v>
      </c>
      <c r="C806" s="163">
        <v>11</v>
      </c>
      <c r="D806" s="162" t="s">
        <v>1059</v>
      </c>
      <c r="E806" s="162" t="str">
        <f>VLOOKUP(Table12[[#This Row],[BRANCH NAME]],'Branch Address-2'!$B$2:$D$981,2,0)</f>
        <v>Baghbari, Darus Salam, Dhaka 1216</v>
      </c>
      <c r="F806" s="162" t="str">
        <f>VLOOKUP(Table12[[#This Row],[BRANCH NAME]],'Branch Address-2'!$B$2:$D$981,3,0)</f>
        <v>23.78626037933405, 90.34195345059365</v>
      </c>
      <c r="G806" s="164">
        <f>VLOOKUP(FINAL_DATASET!$D806,'R_E_P allocation'!$A$3:$D$983,4,0)</f>
        <v>111855.8</v>
      </c>
      <c r="H806" s="165">
        <f>VLOOKUP(FINAL_DATASET!$D806,'R_E_P allocation'!$A$3:$E$983,5,0)</f>
        <v>6.1743591592737174E-3</v>
      </c>
      <c r="I806" s="166">
        <f>VLOOKUP(FINAL_DATASET!$D806,'R_E_P allocation'!$A$3:$F$983,6,0)</f>
        <v>72543931.842934504</v>
      </c>
      <c r="J806" s="166">
        <f>VLOOKUP(FINAL_DATASET!$D806,'R_E_P allocation'!$A$3:$G$983,7,0)</f>
        <v>61094401.82970497</v>
      </c>
      <c r="K806" s="166">
        <f>VLOOKUP(FINAL_DATASET!$D806,'R_E_P allocation'!$A$3:$T$984,8,0)</f>
        <v>60441179.83211977</v>
      </c>
      <c r="L806" s="166">
        <f>VLOOKUP(FINAL_DATASET!$D806,'R_E_P allocation'!$A$3:$T$984,9,0)</f>
        <v>50443254.257968463</v>
      </c>
      <c r="M806" s="166">
        <f>VLOOKUP($D806,'R_E_P allocation'!$A$3:$T$984,'R_E_P allocation'!J$984,0)</f>
        <v>48864634.430470891</v>
      </c>
      <c r="N806" s="166">
        <f>VLOOKUP($D806,'R_E_P allocation'!$A$3:$T$984,'R_E_P allocation'!K$984,0)</f>
        <v>56984546.761564739</v>
      </c>
      <c r="O806" s="166">
        <f>VLOOKUP($D806,'R_E_P allocation'!$A$3:$T$984,'R_E_P allocation'!L$984,0)</f>
        <v>50189223.481129773</v>
      </c>
      <c r="P806" s="166">
        <f>VLOOKUP($D806,'R_E_P allocation'!$A$3:$T$984,'R_E_P allocation'!M$984,0)</f>
        <v>54562181.853852935</v>
      </c>
      <c r="Q806" s="166">
        <f>VLOOKUP($D806,'R_E_P allocation'!$A$3:$T$984,'R_E_P allocation'!N$984,0)</f>
        <v>44437240.89128229</v>
      </c>
      <c r="R806" s="166">
        <f>VLOOKUP($D806,'R_E_P allocation'!$A$3:$T$984,'R_E_P allocation'!O$984,0)</f>
        <v>40699359.460655846</v>
      </c>
      <c r="S806" s="166">
        <f>VLOOKUP($D806,'R_E_P allocation'!$A$3:$T$984,'R_E_P allocation'!P$984,0)</f>
        <v>626004.41435248638</v>
      </c>
      <c r="T806" s="166">
        <f>VLOOKUP($D806,'R_E_P allocation'!$A$3:$T$984,'R_E_P allocation'!Q$984,0)</f>
        <v>1007050.5796105216</v>
      </c>
      <c r="U806" s="166">
        <f>VLOOKUP($D806,'R_E_P allocation'!$A$3:$T$984,'R_E_P allocation'!R$984,0)</f>
        <v>1242936.3009607338</v>
      </c>
      <c r="V806" s="166">
        <f>VLOOKUP($D806,'R_E_P allocation'!$A$3:$T$984,'R_E_P allocation'!S$984,0)</f>
        <v>-127015.38841934506</v>
      </c>
      <c r="W806" s="166">
        <f>VLOOKUP($D806,'R_E_P allocation'!$A$3:$T$984,'R_E_P allocation'!T$984,0)</f>
        <v>970760.4686335657</v>
      </c>
      <c r="X806" s="163">
        <v>110992</v>
      </c>
      <c r="Y806" s="162" t="s">
        <v>399</v>
      </c>
      <c r="Z806" s="162" t="s">
        <v>1028</v>
      </c>
      <c r="AA806" s="162" t="s">
        <v>1046</v>
      </c>
    </row>
    <row r="807" spans="1:27" ht="16.5" thickTop="1" thickBot="1">
      <c r="A807" s="161">
        <v>806</v>
      </c>
      <c r="B807" s="162" t="s">
        <v>7</v>
      </c>
      <c r="C807" s="163">
        <v>11</v>
      </c>
      <c r="D807" s="162" t="s">
        <v>1060</v>
      </c>
      <c r="E807" s="162" t="str">
        <f>VLOOKUP(Table12[[#This Row],[BRANCH NAME]],'Branch Address-2'!$B$2:$D$981,2,0)</f>
        <v>Ramganj, Lakshmipur 3720</v>
      </c>
      <c r="F807" s="162" t="str">
        <f>VLOOKUP(Table12[[#This Row],[BRANCH NAME]],'Branch Address-2'!$B$2:$D$981,3,0)</f>
        <v>23.123263084756402, 90.84776055375862</v>
      </c>
      <c r="G807" s="164">
        <f>VLOOKUP(FINAL_DATASET!$D807,'R_E_P allocation'!$A$3:$D$983,4,0)</f>
        <v>82086.48</v>
      </c>
      <c r="H807" s="165">
        <f>VLOOKUP(FINAL_DATASET!$D807,'R_E_P allocation'!$A$3:$E$983,5,0)</f>
        <v>2.8907189386656097E-3</v>
      </c>
      <c r="I807" s="166">
        <f>VLOOKUP(FINAL_DATASET!$D807,'R_E_P allocation'!$A$3:$F$983,6,0)</f>
        <v>45756659.131761439</v>
      </c>
      <c r="J807" s="166">
        <f>VLOOKUP(FINAL_DATASET!$D807,'R_E_P allocation'!$A$3:$G$983,7,0)</f>
        <v>38534935.291806102</v>
      </c>
      <c r="K807" s="166">
        <f>VLOOKUP(FINAL_DATASET!$D807,'R_E_P allocation'!$A$3:$T$984,8,0)</f>
        <v>38122919.351650171</v>
      </c>
      <c r="L807" s="166">
        <f>VLOOKUP(FINAL_DATASET!$D807,'R_E_P allocation'!$A$3:$T$984,9,0)</f>
        <v>31816786.489819113</v>
      </c>
      <c r="M807" s="166">
        <f>VLOOKUP($D807,'R_E_P allocation'!$A$3:$T$984,'R_E_P allocation'!J$984,0)</f>
        <v>30821081.301108945</v>
      </c>
      <c r="N807" s="166">
        <f>VLOOKUP($D807,'R_E_P allocation'!$A$3:$T$984,'R_E_P allocation'!K$984,0)</f>
        <v>35942668.334991701</v>
      </c>
      <c r="O807" s="166">
        <f>VLOOKUP($D807,'R_E_P allocation'!$A$3:$T$984,'R_E_P allocation'!L$984,0)</f>
        <v>31656558.068647362</v>
      </c>
      <c r="P807" s="166">
        <f>VLOOKUP($D807,'R_E_P allocation'!$A$3:$T$984,'R_E_P allocation'!M$984,0)</f>
        <v>34414775.890246786</v>
      </c>
      <c r="Q807" s="166">
        <f>VLOOKUP($D807,'R_E_P allocation'!$A$3:$T$984,'R_E_P allocation'!N$984,0)</f>
        <v>28028528.817829859</v>
      </c>
      <c r="R807" s="166">
        <f>VLOOKUP($D807,'R_E_P allocation'!$A$3:$T$984,'R_E_P allocation'!O$984,0)</f>
        <v>25670882.04915981</v>
      </c>
      <c r="S807" s="166">
        <f>VLOOKUP($D807,'R_E_P allocation'!$A$3:$T$984,'R_E_P allocation'!P$984,0)</f>
        <v>394848.60931610048</v>
      </c>
      <c r="T807" s="166">
        <f>VLOOKUP($D807,'R_E_P allocation'!$A$3:$T$984,'R_E_P allocation'!Q$984,0)</f>
        <v>635191.24107372691</v>
      </c>
      <c r="U807" s="166">
        <f>VLOOKUP($D807,'R_E_P allocation'!$A$3:$T$984,'R_E_P allocation'!R$984,0)</f>
        <v>783974.77501892427</v>
      </c>
      <c r="V807" s="166">
        <f>VLOOKUP($D807,'R_E_P allocation'!$A$3:$T$984,'R_E_P allocation'!S$984,0)</f>
        <v>-80114.210585875466</v>
      </c>
      <c r="W807" s="166">
        <f>VLOOKUP($D807,'R_E_P allocation'!$A$3:$T$984,'R_E_P allocation'!T$984,0)</f>
        <v>612301.46662061964</v>
      </c>
      <c r="X807" s="163">
        <v>111001</v>
      </c>
      <c r="Y807" s="162" t="s">
        <v>9</v>
      </c>
      <c r="Z807" s="162" t="s">
        <v>282</v>
      </c>
      <c r="AA807" s="162" t="s">
        <v>287</v>
      </c>
    </row>
    <row r="808" spans="1:27" ht="16.5" thickTop="1" thickBot="1">
      <c r="A808" s="161">
        <v>807</v>
      </c>
      <c r="B808" s="162" t="s">
        <v>7</v>
      </c>
      <c r="C808" s="163">
        <v>11</v>
      </c>
      <c r="D808" s="162" t="s">
        <v>88</v>
      </c>
      <c r="E808" s="162" t="str">
        <f>VLOOKUP(Table12[[#This Row],[BRANCH NAME]],'Branch Address-2'!$B$2:$D$981,2,0)</f>
        <v>Chowdhury Tower 1st Floor College Road Mirsarai Chattogram</v>
      </c>
      <c r="F808" s="162" t="str">
        <f>VLOOKUP(Table12[[#This Row],[BRANCH NAME]],'Branch Address-2'!$B$2:$D$981,3,0)</f>
        <v>23.142081045800225, 91.24189061481374</v>
      </c>
      <c r="G808" s="164">
        <f>VLOOKUP(FINAL_DATASET!$D808,'R_E_P allocation'!$A$3:$D$983,4,0)</f>
        <v>398716</v>
      </c>
      <c r="H808" s="165">
        <f>VLOOKUP(FINAL_DATASET!$D808,'R_E_P allocation'!$A$3:$E$983,5,0)</f>
        <v>1.4040995451979392E-2</v>
      </c>
      <c r="I808" s="166">
        <f>VLOOKUP(FINAL_DATASET!$D808,'R_E_P allocation'!$A$3:$F$983,6,0)</f>
        <v>222252338.05103347</v>
      </c>
      <c r="J808" s="166">
        <f>VLOOKUP(FINAL_DATASET!$D808,'R_E_P allocation'!$A$3:$G$983,7,0)</f>
        <v>187174492.80085784</v>
      </c>
      <c r="K808" s="166">
        <f>VLOOKUP(FINAL_DATASET!$D808,'R_E_P allocation'!$A$3:$T$984,8,0)</f>
        <v>185173221.1225594</v>
      </c>
      <c r="L808" s="166">
        <f>VLOOKUP(FINAL_DATASET!$D808,'R_E_P allocation'!$A$3:$T$984,9,0)</f>
        <v>154542646.26860255</v>
      </c>
      <c r="M808" s="166">
        <f>VLOOKUP($D808,'R_E_P allocation'!$A$3:$T$984,'R_E_P allocation'!J$984,0)</f>
        <v>149706239.71271464</v>
      </c>
      <c r="N808" s="166">
        <f>VLOOKUP($D808,'R_E_P allocation'!$A$3:$T$984,'R_E_P allocation'!K$984,0)</f>
        <v>174583158.49156341</v>
      </c>
      <c r="O808" s="166">
        <f>VLOOKUP($D808,'R_E_P allocation'!$A$3:$T$984,'R_E_P allocation'!L$984,0)</f>
        <v>153764373.94926429</v>
      </c>
      <c r="P808" s="166">
        <f>VLOOKUP($D808,'R_E_P allocation'!$A$3:$T$984,'R_E_P allocation'!M$984,0)</f>
        <v>167161776.01787335</v>
      </c>
      <c r="Q808" s="166">
        <f>VLOOKUP($D808,'R_E_P allocation'!$A$3:$T$984,'R_E_P allocation'!N$984,0)</f>
        <v>136142065.00424737</v>
      </c>
      <c r="R808" s="166">
        <f>VLOOKUP($D808,'R_E_P allocation'!$A$3:$T$984,'R_E_P allocation'!O$984,0)</f>
        <v>124690343.73398401</v>
      </c>
      <c r="S808" s="166">
        <f>VLOOKUP($D808,'R_E_P allocation'!$A$3:$T$984,'R_E_P allocation'!P$984,0)</f>
        <v>1917885.3583693481</v>
      </c>
      <c r="T808" s="166">
        <f>VLOOKUP($D808,'R_E_P allocation'!$A$3:$T$984,'R_E_P allocation'!Q$984,0)</f>
        <v>3085293.837376778</v>
      </c>
      <c r="U808" s="166">
        <f>VLOOKUP($D808,'R_E_P allocation'!$A$3:$T$984,'R_E_P allocation'!R$984,0)</f>
        <v>3807975.2767623295</v>
      </c>
      <c r="V808" s="166">
        <f>VLOOKUP($D808,'R_E_P allocation'!$A$3:$T$984,'R_E_P allocation'!S$984,0)</f>
        <v>-389136.15966914315</v>
      </c>
      <c r="W808" s="166">
        <f>VLOOKUP($D808,'R_E_P allocation'!$A$3:$T$984,'R_E_P allocation'!T$984,0)</f>
        <v>2974112.0774713079</v>
      </c>
      <c r="X808" s="163">
        <v>111002</v>
      </c>
      <c r="Y808" s="162" t="s">
        <v>9</v>
      </c>
      <c r="Z808" s="162" t="s">
        <v>9</v>
      </c>
      <c r="AA808" s="162" t="s">
        <v>88</v>
      </c>
    </row>
    <row r="809" spans="1:27" ht="16.5" thickTop="1" thickBot="1">
      <c r="A809" s="161">
        <v>808</v>
      </c>
      <c r="B809" s="162" t="s">
        <v>7</v>
      </c>
      <c r="C809" s="163">
        <v>11</v>
      </c>
      <c r="D809" s="162" t="s">
        <v>1061</v>
      </c>
      <c r="E809" s="162" t="str">
        <f>VLOOKUP(Table12[[#This Row],[BRANCH NAME]],'Branch Address-2'!$B$2:$D$981,2,0)</f>
        <v>Ramganj, Lakshmipur 3720</v>
      </c>
      <c r="F809" s="162" t="str">
        <f>VLOOKUP(Table12[[#This Row],[BRANCH NAME]],'Branch Address-2'!$B$2:$D$981,3,0)</f>
        <v>23.106480487261347, 90.85784855067764</v>
      </c>
      <c r="G809" s="164">
        <f>VLOOKUP(FINAL_DATASET!$D809,'R_E_P allocation'!$A$3:$D$983,4,0)</f>
        <v>82086.48</v>
      </c>
      <c r="H809" s="165">
        <f>VLOOKUP(FINAL_DATASET!$D809,'R_E_P allocation'!$A$3:$E$983,5,0)</f>
        <v>2.8907189386656097E-3</v>
      </c>
      <c r="I809" s="166">
        <f>VLOOKUP(FINAL_DATASET!$D809,'R_E_P allocation'!$A$3:$F$983,6,0)</f>
        <v>45756659.131761439</v>
      </c>
      <c r="J809" s="166">
        <f>VLOOKUP(FINAL_DATASET!$D809,'R_E_P allocation'!$A$3:$G$983,7,0)</f>
        <v>38534935.291806102</v>
      </c>
      <c r="K809" s="166">
        <f>VLOOKUP(FINAL_DATASET!$D809,'R_E_P allocation'!$A$3:$T$984,8,0)</f>
        <v>38122919.351650171</v>
      </c>
      <c r="L809" s="166">
        <f>VLOOKUP(FINAL_DATASET!$D809,'R_E_P allocation'!$A$3:$T$984,9,0)</f>
        <v>31816786.489819113</v>
      </c>
      <c r="M809" s="166">
        <f>VLOOKUP($D809,'R_E_P allocation'!$A$3:$T$984,'R_E_P allocation'!J$984,0)</f>
        <v>30821081.301108945</v>
      </c>
      <c r="N809" s="166">
        <f>VLOOKUP($D809,'R_E_P allocation'!$A$3:$T$984,'R_E_P allocation'!K$984,0)</f>
        <v>35942668.334991701</v>
      </c>
      <c r="O809" s="166">
        <f>VLOOKUP($D809,'R_E_P allocation'!$A$3:$T$984,'R_E_P allocation'!L$984,0)</f>
        <v>31656558.068647362</v>
      </c>
      <c r="P809" s="166">
        <f>VLOOKUP($D809,'R_E_P allocation'!$A$3:$T$984,'R_E_P allocation'!M$984,0)</f>
        <v>34414775.890246786</v>
      </c>
      <c r="Q809" s="166">
        <f>VLOOKUP($D809,'R_E_P allocation'!$A$3:$T$984,'R_E_P allocation'!N$984,0)</f>
        <v>28028528.817829859</v>
      </c>
      <c r="R809" s="166">
        <f>VLOOKUP($D809,'R_E_P allocation'!$A$3:$T$984,'R_E_P allocation'!O$984,0)</f>
        <v>25670882.04915981</v>
      </c>
      <c r="S809" s="166">
        <f>VLOOKUP($D809,'R_E_P allocation'!$A$3:$T$984,'R_E_P allocation'!P$984,0)</f>
        <v>394848.60931610048</v>
      </c>
      <c r="T809" s="166">
        <f>VLOOKUP($D809,'R_E_P allocation'!$A$3:$T$984,'R_E_P allocation'!Q$984,0)</f>
        <v>635191.24107372691</v>
      </c>
      <c r="U809" s="166">
        <f>VLOOKUP($D809,'R_E_P allocation'!$A$3:$T$984,'R_E_P allocation'!R$984,0)</f>
        <v>783974.77501892427</v>
      </c>
      <c r="V809" s="166">
        <f>VLOOKUP($D809,'R_E_P allocation'!$A$3:$T$984,'R_E_P allocation'!S$984,0)</f>
        <v>-80114.210585875466</v>
      </c>
      <c r="W809" s="166">
        <f>VLOOKUP($D809,'R_E_P allocation'!$A$3:$T$984,'R_E_P allocation'!T$984,0)</f>
        <v>612301.46662061964</v>
      </c>
      <c r="X809" s="163">
        <v>111003</v>
      </c>
      <c r="Y809" s="162" t="s">
        <v>9</v>
      </c>
      <c r="Z809" s="162" t="s">
        <v>282</v>
      </c>
      <c r="AA809" s="162" t="s">
        <v>287</v>
      </c>
    </row>
    <row r="810" spans="1:27" ht="16.5" thickTop="1" thickBot="1">
      <c r="A810" s="161">
        <v>809</v>
      </c>
      <c r="B810" s="162" t="s">
        <v>7</v>
      </c>
      <c r="C810" s="163">
        <v>11</v>
      </c>
      <c r="D810" s="162" t="s">
        <v>1062</v>
      </c>
      <c r="E810" s="162" t="str">
        <f>VLOOKUP(Table12[[#This Row],[BRANCH NAME]],'Branch Address-2'!$B$2:$D$981,2,0)</f>
        <v>5 Durgapur Nischintapur Matlab Uttar Chandpur</v>
      </c>
      <c r="F810" s="162" t="str">
        <f>VLOOKUP(Table12[[#This Row],[BRANCH NAME]],'Branch Address-2'!$B$2:$D$981,3,0)</f>
        <v>23.236897993535564, 90.65711544471549</v>
      </c>
      <c r="G810" s="164">
        <f>VLOOKUP(FINAL_DATASET!$D810,'R_E_P allocation'!$A$3:$D$983,4,0)</f>
        <v>53246.52</v>
      </c>
      <c r="H810" s="165">
        <f>VLOOKUP(FINAL_DATASET!$D810,'R_E_P allocation'!$A$3:$E$983,5,0)</f>
        <v>1.8751044481629272E-3</v>
      </c>
      <c r="I810" s="166">
        <f>VLOOKUP(FINAL_DATASET!$D810,'R_E_P allocation'!$A$3:$F$983,6,0)</f>
        <v>29680683.903031513</v>
      </c>
      <c r="J810" s="166">
        <f>VLOOKUP(FINAL_DATASET!$D810,'R_E_P allocation'!$A$3:$G$983,7,0)</f>
        <v>24996213.782267913</v>
      </c>
      <c r="K810" s="166">
        <f>VLOOKUP(FINAL_DATASET!$D810,'R_E_P allocation'!$A$3:$T$984,8,0)</f>
        <v>24728953.997248117</v>
      </c>
      <c r="L810" s="166">
        <f>VLOOKUP(FINAL_DATASET!$D810,'R_E_P allocation'!$A$3:$T$984,9,0)</f>
        <v>20638394.509861834</v>
      </c>
      <c r="M810" s="166">
        <f>VLOOKUP($D810,'R_E_P allocation'!$A$3:$T$984,'R_E_P allocation'!J$984,0)</f>
        <v>19992516.696063999</v>
      </c>
      <c r="N810" s="166">
        <f>VLOOKUP($D810,'R_E_P allocation'!$A$3:$T$984,'R_E_P allocation'!K$984,0)</f>
        <v>23314704.301518377</v>
      </c>
      <c r="O810" s="166">
        <f>VLOOKUP($D810,'R_E_P allocation'!$A$3:$T$984,'R_E_P allocation'!L$984,0)</f>
        <v>20534460.149020802</v>
      </c>
      <c r="P810" s="166">
        <f>VLOOKUP($D810,'R_E_P allocation'!$A$3:$T$984,'R_E_P allocation'!M$984,0)</f>
        <v>22323615.932069976</v>
      </c>
      <c r="Q810" s="166">
        <f>VLOOKUP($D810,'R_E_P allocation'!$A$3:$T$984,'R_E_P allocation'!N$984,0)</f>
        <v>18181089.264263175</v>
      </c>
      <c r="R810" s="166">
        <f>VLOOKUP($D810,'R_E_P allocation'!$A$3:$T$984,'R_E_P allocation'!O$984,0)</f>
        <v>16651769.38331658</v>
      </c>
      <c r="S810" s="166">
        <f>VLOOKUP($D810,'R_E_P allocation'!$A$3:$T$984,'R_E_P allocation'!P$984,0)</f>
        <v>256123.96064396878</v>
      </c>
      <c r="T810" s="166">
        <f>VLOOKUP($D810,'R_E_P allocation'!$A$3:$T$984,'R_E_P allocation'!Q$984,0)</f>
        <v>412025.50190551503</v>
      </c>
      <c r="U810" s="166">
        <f>VLOOKUP($D810,'R_E_P allocation'!$A$3:$T$984,'R_E_P allocation'!R$984,0)</f>
        <v>508535.97982932936</v>
      </c>
      <c r="V810" s="166">
        <f>VLOOKUP($D810,'R_E_P allocation'!$A$3:$T$984,'R_E_P allocation'!S$984,0)</f>
        <v>-51967.180420515404</v>
      </c>
      <c r="W810" s="166">
        <f>VLOOKUP($D810,'R_E_P allocation'!$A$3:$T$984,'R_E_P allocation'!T$984,0)</f>
        <v>397177.73607108206</v>
      </c>
      <c r="X810" s="163">
        <v>111004</v>
      </c>
      <c r="Y810" s="162" t="s">
        <v>9</v>
      </c>
      <c r="Z810" s="162" t="s">
        <v>15</v>
      </c>
      <c r="AA810" s="162" t="s">
        <v>41</v>
      </c>
    </row>
    <row r="811" spans="1:27" ht="16.5" thickTop="1" thickBot="1">
      <c r="A811" s="161">
        <v>810</v>
      </c>
      <c r="B811" s="162" t="s">
        <v>7</v>
      </c>
      <c r="C811" s="163">
        <v>11</v>
      </c>
      <c r="D811" s="162" t="s">
        <v>1063</v>
      </c>
      <c r="E811" s="162" t="str">
        <f>VLOOKUP(Table12[[#This Row],[BRANCH NAME]],'Branch Address-2'!$B$2:$D$981,2,0)</f>
        <v>Haji Super Market Haris Chowdhury Bazar Noakhali</v>
      </c>
      <c r="F811" s="162" t="str">
        <f>VLOOKUP(Table12[[#This Row],[BRANCH NAME]],'Branch Address-2'!$B$2:$D$981,3,0)</f>
        <v>23.023900097436023, 90.82375766313524</v>
      </c>
      <c r="G811" s="164">
        <f>VLOOKUP(FINAL_DATASET!$D811,'R_E_P allocation'!$A$3:$D$983,4,0)</f>
        <v>289514</v>
      </c>
      <c r="H811" s="165">
        <f>VLOOKUP(FINAL_DATASET!$D811,'R_E_P allocation'!$A$3:$E$983,5,0)</f>
        <v>1.0195389092196855E-2</v>
      </c>
      <c r="I811" s="166">
        <f>VLOOKUP(FINAL_DATASET!$D811,'R_E_P allocation'!$A$3:$F$983,6,0)</f>
        <v>161380941.31789768</v>
      </c>
      <c r="J811" s="166">
        <f>VLOOKUP(FINAL_DATASET!$D811,'R_E_P allocation'!$A$3:$G$983,7,0)</f>
        <v>135910362.5356082</v>
      </c>
      <c r="K811" s="166">
        <f>VLOOKUP(FINAL_DATASET!$D811,'R_E_P allocation'!$A$3:$T$984,8,0)</f>
        <v>134457207.48622242</v>
      </c>
      <c r="L811" s="166">
        <f>VLOOKUP(FINAL_DATASET!$D811,'R_E_P allocation'!$A$3:$T$984,9,0)</f>
        <v>112215862.14701241</v>
      </c>
      <c r="M811" s="166">
        <f>VLOOKUP($D811,'R_E_P allocation'!$A$3:$T$984,'R_E_P allocation'!J$984,0)</f>
        <v>108704070.77766345</v>
      </c>
      <c r="N811" s="166">
        <f>VLOOKUP($D811,'R_E_P allocation'!$A$3:$T$984,'R_E_P allocation'!K$984,0)</f>
        <v>126767595.34988937</v>
      </c>
      <c r="O811" s="166">
        <f>VLOOKUP($D811,'R_E_P allocation'!$A$3:$T$984,'R_E_P allocation'!L$984,0)</f>
        <v>111650746.2944735</v>
      </c>
      <c r="P811" s="166">
        <f>VLOOKUP($D811,'R_E_P allocation'!$A$3:$T$984,'R_E_P allocation'!M$984,0)</f>
        <v>121378812.04175046</v>
      </c>
      <c r="Q811" s="166">
        <f>VLOOKUP($D811,'R_E_P allocation'!$A$3:$T$984,'R_E_P allocation'!N$984,0)</f>
        <v>98854908.776271001</v>
      </c>
      <c r="R811" s="166">
        <f>VLOOKUP($D811,'R_E_P allocation'!$A$3:$T$984,'R_E_P allocation'!O$984,0)</f>
        <v>90539632.660341308</v>
      </c>
      <c r="S811" s="166">
        <f>VLOOKUP($D811,'R_E_P allocation'!$A$3:$T$984,'R_E_P allocation'!P$984,0)</f>
        <v>1392606.9223280314</v>
      </c>
      <c r="T811" s="166">
        <f>VLOOKUP($D811,'R_E_P allocation'!$A$3:$T$984,'R_E_P allocation'!Q$984,0)</f>
        <v>2240280.7011363986</v>
      </c>
      <c r="U811" s="166">
        <f>VLOOKUP($D811,'R_E_P allocation'!$A$3:$T$984,'R_E_P allocation'!R$984,0)</f>
        <v>2765031.1356368163</v>
      </c>
      <c r="V811" s="166">
        <f>VLOOKUP($D811,'R_E_P allocation'!$A$3:$T$984,'R_E_P allocation'!S$984,0)</f>
        <v>-282557.9262694557</v>
      </c>
      <c r="W811" s="166">
        <f>VLOOKUP($D811,'R_E_P allocation'!$A$3:$T$984,'R_E_P allocation'!T$984,0)</f>
        <v>2159549.8650594112</v>
      </c>
      <c r="X811" s="163">
        <v>111005</v>
      </c>
      <c r="Y811" s="162" t="s">
        <v>9</v>
      </c>
      <c r="Z811" s="162" t="s">
        <v>335</v>
      </c>
      <c r="AA811" s="162" t="s">
        <v>1064</v>
      </c>
    </row>
    <row r="812" spans="1:27" ht="16.5" thickTop="1" thickBot="1">
      <c r="A812" s="161">
        <v>811</v>
      </c>
      <c r="B812" s="162" t="s">
        <v>7</v>
      </c>
      <c r="C812" s="163">
        <v>11</v>
      </c>
      <c r="D812" s="162" t="s">
        <v>204</v>
      </c>
      <c r="E812" s="162" t="str">
        <f>VLOOKUP(Table12[[#This Row],[BRANCH NAME]],'Branch Address-2'!$B$2:$D$981,2,0)</f>
        <v>Siddiq Tower, 1st Floor, Brahmanpara-Dulalpur GC Road, 6 No Brahmanpara Union, Brahmanpara, Cumilla</v>
      </c>
      <c r="F812" s="162" t="str">
        <f>VLOOKUP(Table12[[#This Row],[BRANCH NAME]],'Branch Address-2'!$B$2:$D$981,3,0)</f>
        <v>23.61328655338154, 91.09031796603296</v>
      </c>
      <c r="G812" s="164">
        <f>VLOOKUP(FINAL_DATASET!$D812,'R_E_P allocation'!$A$3:$D$983,4,0)</f>
        <v>204691</v>
      </c>
      <c r="H812" s="165">
        <f>VLOOKUP(FINAL_DATASET!$D812,'R_E_P allocation'!$A$3:$E$983,5,0)</f>
        <v>7.2083021500544591E-3</v>
      </c>
      <c r="I812" s="166">
        <f>VLOOKUP(FINAL_DATASET!$D812,'R_E_P allocation'!$A$3:$F$983,6,0)</f>
        <v>114098890.75934772</v>
      </c>
      <c r="J812" s="166">
        <f>VLOOKUP(FINAL_DATASET!$D812,'R_E_P allocation'!$A$3:$G$983,7,0)</f>
        <v>96090786.69002597</v>
      </c>
      <c r="K812" s="166">
        <f>VLOOKUP(FINAL_DATASET!$D812,'R_E_P allocation'!$A$3:$T$984,8,0)</f>
        <v>95063382.97133249</v>
      </c>
      <c r="L812" s="166">
        <f>VLOOKUP(FINAL_DATASET!$D812,'R_E_P allocation'!$A$3:$T$984,9,0)</f>
        <v>79338398.276885122</v>
      </c>
      <c r="M812" s="166">
        <f>VLOOKUP($D812,'R_E_P allocation'!$A$3:$T$984,'R_E_P allocation'!J$984,0)</f>
        <v>76855505.956709221</v>
      </c>
      <c r="N812" s="166">
        <f>VLOOKUP($D812,'R_E_P allocation'!$A$3:$T$984,'R_E_P allocation'!K$984,0)</f>
        <v>89626704.959912837</v>
      </c>
      <c r="O812" s="166">
        <f>VLOOKUP($D812,'R_E_P allocation'!$A$3:$T$984,'R_E_P allocation'!L$984,0)</f>
        <v>78938852.386282101</v>
      </c>
      <c r="P812" s="166">
        <f>VLOOKUP($D812,'R_E_P allocation'!$A$3:$T$984,'R_E_P allocation'!M$984,0)</f>
        <v>85816749.503091201</v>
      </c>
      <c r="Q812" s="166">
        <f>VLOOKUP($D812,'R_E_P allocation'!$A$3:$T$984,'R_E_P allocation'!N$984,0)</f>
        <v>69891991.863342315</v>
      </c>
      <c r="R812" s="166">
        <f>VLOOKUP($D812,'R_E_P allocation'!$A$3:$T$984,'R_E_P allocation'!O$984,0)</f>
        <v>64012959.473040767</v>
      </c>
      <c r="S812" s="166">
        <f>VLOOKUP($D812,'R_E_P allocation'!$A$3:$T$984,'R_E_P allocation'!P$984,0)</f>
        <v>984595.23041458137</v>
      </c>
      <c r="T812" s="166">
        <f>VLOOKUP($D812,'R_E_P allocation'!$A$3:$T$984,'R_E_P allocation'!Q$984,0)</f>
        <v>1583914.0663191094</v>
      </c>
      <c r="U812" s="166">
        <f>VLOOKUP($D812,'R_E_P allocation'!$A$3:$T$984,'R_E_P allocation'!R$984,0)</f>
        <v>1954920.9647361981</v>
      </c>
      <c r="V812" s="166">
        <f>VLOOKUP($D812,'R_E_P allocation'!$A$3:$T$984,'R_E_P allocation'!S$984,0)</f>
        <v>-199772.94530150929</v>
      </c>
      <c r="W812" s="166">
        <f>VLOOKUP($D812,'R_E_P allocation'!$A$3:$T$984,'R_E_P allocation'!T$984,0)</f>
        <v>1526836.0819472496</v>
      </c>
      <c r="X812" s="163">
        <v>111006</v>
      </c>
      <c r="Y812" s="162" t="s">
        <v>9</v>
      </c>
      <c r="Z812" s="162" t="s">
        <v>12</v>
      </c>
      <c r="AA812" s="162" t="s">
        <v>204</v>
      </c>
    </row>
    <row r="813" spans="1:27" ht="16.5" thickTop="1" thickBot="1">
      <c r="A813" s="161">
        <v>812</v>
      </c>
      <c r="B813" s="162" t="s">
        <v>7</v>
      </c>
      <c r="C813" s="163">
        <v>11</v>
      </c>
      <c r="D813" s="162" t="s">
        <v>1065</v>
      </c>
      <c r="E813" s="162" t="str">
        <f>VLOOKUP(Table12[[#This Row],[BRANCH NAME]],'Branch Address-2'!$B$2:$D$981,2,0)</f>
        <v>Bokultola Bikal Bazar Sarail Brahmanbaria</v>
      </c>
      <c r="F813" s="162" t="str">
        <f>VLOOKUP(Table12[[#This Row],[BRANCH NAME]],'Branch Address-2'!$B$2:$D$981,3,0)</f>
        <v>23.545129675352964, 91.15336558411092</v>
      </c>
      <c r="G813" s="164">
        <f>VLOOKUP(FINAL_DATASET!$D813,'R_E_P allocation'!$A$3:$D$983,4,0)</f>
        <v>315208</v>
      </c>
      <c r="H813" s="165">
        <f>VLOOKUP(FINAL_DATASET!$D813,'R_E_P allocation'!$A$3:$E$983,5,0)</f>
        <v>1.1100216932421874E-2</v>
      </c>
      <c r="I813" s="166">
        <f>VLOOKUP(FINAL_DATASET!$D813,'R_E_P allocation'!$A$3:$F$983,6,0)</f>
        <v>175703295.0079509</v>
      </c>
      <c r="J813" s="166">
        <f>VLOOKUP(FINAL_DATASET!$D813,'R_E_P allocation'!$A$3:$G$983,7,0)</f>
        <v>147972234.69028783</v>
      </c>
      <c r="K813" s="166">
        <f>VLOOKUP(FINAL_DATASET!$D813,'R_E_P allocation'!$A$3:$T$984,8,0)</f>
        <v>146390113.97485855</v>
      </c>
      <c r="L813" s="166">
        <f>VLOOKUP(FINAL_DATASET!$D813,'R_E_P allocation'!$A$3:$T$984,9,0)</f>
        <v>122174877.46926051</v>
      </c>
      <c r="M813" s="166">
        <f>VLOOKUP($D813,'R_E_P allocation'!$A$3:$T$984,'R_E_P allocation'!J$984,0)</f>
        <v>118351419.07363977</v>
      </c>
      <c r="N813" s="166">
        <f>VLOOKUP($D813,'R_E_P allocation'!$A$3:$T$984,'R_E_P allocation'!K$984,0)</f>
        <v>138018058.52237862</v>
      </c>
      <c r="O813" s="166">
        <f>VLOOKUP($D813,'R_E_P allocation'!$A$3:$T$984,'R_E_P allocation'!L$984,0)</f>
        <v>121559608.30214912</v>
      </c>
      <c r="P813" s="166">
        <f>VLOOKUP($D813,'R_E_P allocation'!$A$3:$T$984,'R_E_P allocation'!M$984,0)</f>
        <v>132151027.53599508</v>
      </c>
      <c r="Q813" s="166">
        <f>VLOOKUP($D813,'R_E_P allocation'!$A$3:$T$984,'R_E_P allocation'!N$984,0)</f>
        <v>107628156.44684136</v>
      </c>
      <c r="R813" s="166">
        <f>VLOOKUP($D813,'R_E_P allocation'!$A$3:$T$984,'R_E_P allocation'!O$984,0)</f>
        <v>98574910.130773857</v>
      </c>
      <c r="S813" s="166">
        <f>VLOOKUP($D813,'R_E_P allocation'!$A$3:$T$984,'R_E_P allocation'!P$984,0)</f>
        <v>1516199.0189530528</v>
      </c>
      <c r="T813" s="166">
        <f>VLOOKUP($D813,'R_E_P allocation'!$A$3:$T$984,'R_E_P allocation'!Q$984,0)</f>
        <v>2439102.7696201289</v>
      </c>
      <c r="U813" s="166">
        <f>VLOOKUP($D813,'R_E_P allocation'!$A$3:$T$984,'R_E_P allocation'!R$984,0)</f>
        <v>3010424.1390806995</v>
      </c>
      <c r="V813" s="166">
        <f>VLOOKUP($D813,'R_E_P allocation'!$A$3:$T$984,'R_E_P allocation'!S$984,0)</f>
        <v>-307634.58355569193</v>
      </c>
      <c r="W813" s="166">
        <f>VLOOKUP($D813,'R_E_P allocation'!$A$3:$T$984,'R_E_P allocation'!T$984,0)</f>
        <v>2351207.1743185022</v>
      </c>
      <c r="X813" s="163">
        <v>111007</v>
      </c>
      <c r="Y813" s="162" t="s">
        <v>9</v>
      </c>
      <c r="Z813" s="162" t="s">
        <v>18</v>
      </c>
      <c r="AA813" s="162" t="s">
        <v>1065</v>
      </c>
    </row>
    <row r="814" spans="1:27" ht="16.5" thickTop="1" thickBot="1">
      <c r="A814" s="161">
        <v>813</v>
      </c>
      <c r="B814" s="162" t="s">
        <v>7</v>
      </c>
      <c r="C814" s="163">
        <v>11</v>
      </c>
      <c r="D814" s="162" t="s">
        <v>835</v>
      </c>
      <c r="E814" s="162" t="str">
        <f>VLOOKUP(Table12[[#This Row],[BRANCH NAME]],'Branch Address-2'!$B$2:$D$981,2,0)</f>
        <v>Amtali, Sadar, Barguna 8710</v>
      </c>
      <c r="F814" s="162" t="str">
        <f>VLOOKUP(Table12[[#This Row],[BRANCH NAME]],'Branch Address-2'!$B$2:$D$981,3,0)</f>
        <v>22.159806770755324, 90.11831228134878</v>
      </c>
      <c r="G814" s="164">
        <f>VLOOKUP(FINAL_DATASET!$D814,'R_E_P allocation'!$A$3:$D$983,4,0)</f>
        <v>182798</v>
      </c>
      <c r="H814" s="165">
        <f>VLOOKUP(FINAL_DATASET!$D814,'R_E_P allocation'!$A$3:$E$983,5,0)</f>
        <v>2.3525364291870896E-2</v>
      </c>
      <c r="I814" s="166">
        <f>VLOOKUP(FINAL_DATASET!$D814,'R_E_P allocation'!$A$3:$F$983,6,0)</f>
        <v>119007616.31044468</v>
      </c>
      <c r="J814" s="166">
        <f>VLOOKUP(FINAL_DATASET!$D814,'R_E_P allocation'!$A$3:$G$983,7,0)</f>
        <v>100224773.41602483</v>
      </c>
      <c r="K814" s="166">
        <f>VLOOKUP(FINAL_DATASET!$D814,'R_E_P allocation'!$A$3:$T$984,8,0)</f>
        <v>99153169.067056343</v>
      </c>
      <c r="L814" s="166">
        <f>VLOOKUP(FINAL_DATASET!$D814,'R_E_P allocation'!$A$3:$T$984,9,0)</f>
        <v>82751669.170344234</v>
      </c>
      <c r="M814" s="166">
        <f>VLOOKUP($D814,'R_E_P allocation'!$A$3:$T$984,'R_E_P allocation'!J$984,0)</f>
        <v>80161958.660337046</v>
      </c>
      <c r="N814" s="166">
        <f>VLOOKUP($D814,'R_E_P allocation'!$A$3:$T$984,'R_E_P allocation'!K$984,0)</f>
        <v>93482596.053764775</v>
      </c>
      <c r="O814" s="166">
        <f>VLOOKUP($D814,'R_E_P allocation'!$A$3:$T$984,'R_E_P allocation'!L$984,0)</f>
        <v>82334934.145745367</v>
      </c>
      <c r="P814" s="166">
        <f>VLOOKUP($D814,'R_E_P allocation'!$A$3:$T$984,'R_E_P allocation'!M$984,0)</f>
        <v>89508729.926339969</v>
      </c>
      <c r="Q814" s="166">
        <f>VLOOKUP($D814,'R_E_P allocation'!$A$3:$T$984,'R_E_P allocation'!N$984,0)</f>
        <v>72898862.517328426</v>
      </c>
      <c r="R814" s="166">
        <f>VLOOKUP($D814,'R_E_P allocation'!$A$3:$T$984,'R_E_P allocation'!O$984,0)</f>
        <v>66766904.298230968</v>
      </c>
      <c r="S814" s="166">
        <f>VLOOKUP($D814,'R_E_P allocation'!$A$3:$T$984,'R_E_P allocation'!P$984,0)</f>
        <v>1026954.1677614661</v>
      </c>
      <c r="T814" s="166">
        <f>VLOOKUP($D814,'R_E_P allocation'!$A$3:$T$984,'R_E_P allocation'!Q$984,0)</f>
        <v>1652056.7046597498</v>
      </c>
      <c r="U814" s="166">
        <f>VLOOKUP($D814,'R_E_P allocation'!$A$3:$T$984,'R_E_P allocation'!R$984,0)</f>
        <v>2039024.941787259</v>
      </c>
      <c r="V814" s="166">
        <f>VLOOKUP($D814,'R_E_P allocation'!$A$3:$T$984,'R_E_P allocation'!S$984,0)</f>
        <v>-208367.51229942791</v>
      </c>
      <c r="W814" s="166">
        <f>VLOOKUP($D814,'R_E_P allocation'!$A$3:$T$984,'R_E_P allocation'!T$984,0)</f>
        <v>1592523.1297170562</v>
      </c>
      <c r="X814" s="163">
        <v>111020</v>
      </c>
      <c r="Y814" s="162" t="s">
        <v>747</v>
      </c>
      <c r="Z814" s="162" t="s">
        <v>751</v>
      </c>
      <c r="AA814" s="162" t="s">
        <v>1066</v>
      </c>
    </row>
    <row r="815" spans="1:27" ht="16.5" thickTop="1" thickBot="1">
      <c r="A815" s="161">
        <v>814</v>
      </c>
      <c r="B815" s="162" t="s">
        <v>7</v>
      </c>
      <c r="C815" s="163">
        <v>11</v>
      </c>
      <c r="D815" s="162" t="s">
        <v>1067</v>
      </c>
      <c r="E815" s="162" t="str">
        <f>VLOOKUP(Table12[[#This Row],[BRANCH NAME]],'Branch Address-2'!$B$2:$D$981,2,0)</f>
        <v>Tetulia, Bhushir Bandar, Chirirbandar, Dinajpur 5240</v>
      </c>
      <c r="F815" s="162" t="str">
        <f>VLOOKUP(Table12[[#This Row],[BRANCH NAME]],'Branch Address-2'!$B$2:$D$981,3,0)</f>
        <v>26.507336556964542, 88.34959700997011</v>
      </c>
      <c r="G815" s="164">
        <f>VLOOKUP(FINAL_DATASET!$D815,'R_E_P allocation'!$A$3:$D$983,4,0)</f>
        <v>100538.9</v>
      </c>
      <c r="H815" s="165">
        <f>VLOOKUP(FINAL_DATASET!$D815,'R_E_P allocation'!$A$3:$E$983,5,0)</f>
        <v>9.7788809227459996E-3</v>
      </c>
      <c r="I815" s="166">
        <f>VLOOKUP(FINAL_DATASET!$D815,'R_E_P allocation'!$A$3:$F$983,6,0)</f>
        <v>53457749.331679188</v>
      </c>
      <c r="J815" s="166">
        <f>VLOOKUP(FINAL_DATASET!$D815,'R_E_P allocation'!$A$3:$G$983,7,0)</f>
        <v>45020570.785333611</v>
      </c>
      <c r="K815" s="166">
        <f>VLOOKUP(FINAL_DATASET!$D815,'R_E_P allocation'!$A$3:$T$984,8,0)</f>
        <v>44539210.361136414</v>
      </c>
      <c r="L815" s="166">
        <f>VLOOKUP(FINAL_DATASET!$D815,'R_E_P allocation'!$A$3:$T$984,9,0)</f>
        <v>37171721.646340206</v>
      </c>
      <c r="M815" s="166">
        <f>VLOOKUP($D815,'R_E_P allocation'!$A$3:$T$984,'R_E_P allocation'!J$984,0)</f>
        <v>36008433.954530276</v>
      </c>
      <c r="N815" s="166">
        <f>VLOOKUP($D815,'R_E_P allocation'!$A$3:$T$984,'R_E_P allocation'!K$984,0)</f>
        <v>41992011.449759498</v>
      </c>
      <c r="O815" s="166">
        <f>VLOOKUP($D815,'R_E_P allocation'!$A$3:$T$984,'R_E_P allocation'!L$984,0)</f>
        <v>36984525.925819069</v>
      </c>
      <c r="P815" s="166">
        <f>VLOOKUP($D815,'R_E_P allocation'!$A$3:$T$984,'R_E_P allocation'!M$984,0)</f>
        <v>40206966.543361507</v>
      </c>
      <c r="Q815" s="166">
        <f>VLOOKUP($D815,'R_E_P allocation'!$A$3:$T$984,'R_E_P allocation'!N$984,0)</f>
        <v>32745879.968304731</v>
      </c>
      <c r="R815" s="166">
        <f>VLOOKUP($D815,'R_E_P allocation'!$A$3:$T$984,'R_E_P allocation'!O$984,0)</f>
        <v>29991428.652065136</v>
      </c>
      <c r="S815" s="166">
        <f>VLOOKUP($D815,'R_E_P allocation'!$A$3:$T$984,'R_E_P allocation'!P$984,0)</f>
        <v>461303.73985566077</v>
      </c>
      <c r="T815" s="166">
        <f>VLOOKUP($D815,'R_E_P allocation'!$A$3:$T$984,'R_E_P allocation'!Q$984,0)</f>
        <v>742097.32063736732</v>
      </c>
      <c r="U815" s="166">
        <f>VLOOKUP($D815,'R_E_P allocation'!$A$3:$T$984,'R_E_P allocation'!R$984,0)</f>
        <v>915921.91826413805</v>
      </c>
      <c r="V815" s="166">
        <f>VLOOKUP($D815,'R_E_P allocation'!$A$3:$T$984,'R_E_P allocation'!S$984,0)</f>
        <v>-93597.86026056885</v>
      </c>
      <c r="W815" s="166">
        <f>VLOOKUP($D815,'R_E_P allocation'!$A$3:$T$984,'R_E_P allocation'!T$984,0)</f>
        <v>715355.07484863338</v>
      </c>
      <c r="X815" s="163">
        <v>111021</v>
      </c>
      <c r="Y815" s="162" t="s">
        <v>747</v>
      </c>
      <c r="Z815" s="162" t="s">
        <v>751</v>
      </c>
      <c r="AA815" s="162" t="s">
        <v>1066</v>
      </c>
    </row>
    <row r="816" spans="1:27" ht="16.5" thickTop="1" thickBot="1">
      <c r="A816" s="161">
        <v>815</v>
      </c>
      <c r="B816" s="162" t="s">
        <v>7</v>
      </c>
      <c r="C816" s="163">
        <v>11</v>
      </c>
      <c r="D816" s="162" t="s">
        <v>1068</v>
      </c>
      <c r="E816" s="162" t="str">
        <f>VLOOKUP(Table12[[#This Row],[BRANCH NAME]],'Branch Address-2'!$B$2:$D$981,2,0)</f>
        <v>Main Road, Birampur, Dinajpur 5266</v>
      </c>
      <c r="F816" s="162" t="str">
        <f>VLOOKUP(Table12[[#This Row],[BRANCH NAME]],'Branch Address-2'!$B$2:$D$981,3,0)</f>
        <v>25.66095488784183, 88.63111730138559</v>
      </c>
      <c r="G816" s="164">
        <f>VLOOKUP(FINAL_DATASET!$D816,'R_E_P allocation'!$A$3:$D$983,4,0)</f>
        <v>170806</v>
      </c>
      <c r="H816" s="165">
        <f>VLOOKUP(FINAL_DATASET!$D816,'R_E_P allocation'!$A$3:$E$983,5,0)</f>
        <v>1.6613385812760565E-2</v>
      </c>
      <c r="I816" s="166">
        <f>VLOOKUP(FINAL_DATASET!$D816,'R_E_P allocation'!$A$3:$F$983,6,0)</f>
        <v>90819616.410631061</v>
      </c>
      <c r="J816" s="166">
        <f>VLOOKUP(FINAL_DATASET!$D816,'R_E_P allocation'!$A$3:$G$983,7,0)</f>
        <v>76485654.941119239</v>
      </c>
      <c r="K816" s="166">
        <f>VLOOKUP(FINAL_DATASET!$D816,'R_E_P allocation'!$A$3:$T$984,8,0)</f>
        <v>75667869.500703365</v>
      </c>
      <c r="L816" s="166">
        <f>VLOOKUP(FINAL_DATASET!$D816,'R_E_P allocation'!$A$3:$T$984,9,0)</f>
        <v>63151209.009893529</v>
      </c>
      <c r="M816" s="166">
        <f>VLOOKUP($D816,'R_E_P allocation'!$A$3:$T$984,'R_E_P allocation'!J$984,0)</f>
        <v>61174894.195555136</v>
      </c>
      <c r="N816" s="166">
        <f>VLOOKUP($D816,'R_E_P allocation'!$A$3:$T$984,'R_E_P allocation'!K$984,0)</f>
        <v>71340421.545169294</v>
      </c>
      <c r="O816" s="166">
        <f>VLOOKUP($D816,'R_E_P allocation'!$A$3:$T$984,'R_E_P allocation'!L$984,0)</f>
        <v>62833181.338620685</v>
      </c>
      <c r="P816" s="166">
        <f>VLOOKUP($D816,'R_E_P allocation'!$A$3:$T$984,'R_E_P allocation'!M$984,0)</f>
        <v>68307800.536960378</v>
      </c>
      <c r="Q816" s="166">
        <f>VLOOKUP($D816,'R_E_P allocation'!$A$3:$T$984,'R_E_P allocation'!N$984,0)</f>
        <v>55632126.210514121</v>
      </c>
      <c r="R816" s="166">
        <f>VLOOKUP($D816,'R_E_P allocation'!$A$3:$T$984,'R_E_P allocation'!O$984,0)</f>
        <v>50952576.190356545</v>
      </c>
      <c r="S816" s="166">
        <f>VLOOKUP($D816,'R_E_P allocation'!$A$3:$T$984,'R_E_P allocation'!P$984,0)</f>
        <v>783711.04706522543</v>
      </c>
      <c r="T816" s="166">
        <f>VLOOKUP($D816,'R_E_P allocation'!$A$3:$T$984,'R_E_P allocation'!Q$984,0)</f>
        <v>1260752.5539744929</v>
      </c>
      <c r="U816" s="166">
        <f>VLOOKUP($D816,'R_E_P allocation'!$A$3:$T$984,'R_E_P allocation'!R$984,0)</f>
        <v>1556063.9630135635</v>
      </c>
      <c r="V816" s="166">
        <f>VLOOKUP($D816,'R_E_P allocation'!$A$3:$T$984,'R_E_P allocation'!S$984,0)</f>
        <v>-159013.83563642253</v>
      </c>
      <c r="W816" s="166">
        <f>VLOOKUP($D816,'R_E_P allocation'!$A$3:$T$984,'R_E_P allocation'!T$984,0)</f>
        <v>1215320.0295069437</v>
      </c>
      <c r="X816" s="163">
        <v>111022</v>
      </c>
      <c r="Y816" s="162" t="s">
        <v>747</v>
      </c>
      <c r="Z816" s="162" t="s">
        <v>751</v>
      </c>
      <c r="AA816" s="162" t="s">
        <v>1068</v>
      </c>
    </row>
    <row r="817" spans="1:27" ht="16.5" thickTop="1" thickBot="1">
      <c r="A817" s="161">
        <v>816</v>
      </c>
      <c r="B817" s="162" t="s">
        <v>7</v>
      </c>
      <c r="C817" s="163">
        <v>11</v>
      </c>
      <c r="D817" s="162" t="s">
        <v>1069</v>
      </c>
      <c r="E817" s="162" t="str">
        <f>VLOOKUP(Table12[[#This Row],[BRANCH NAME]],'Branch Address-2'!$B$2:$D$981,2,0)</f>
        <v>Banglahili, Hakimpur, Dinajpur 5270</v>
      </c>
      <c r="F817" s="162" t="str">
        <f>VLOOKUP(Table12[[#This Row],[BRANCH NAME]],'Branch Address-2'!$B$2:$D$981,3,0)</f>
        <v>25.29577816121611, 89.01242598384538</v>
      </c>
      <c r="G817" s="164">
        <f>VLOOKUP(FINAL_DATASET!$D817,'R_E_P allocation'!$A$3:$D$983,4,0)</f>
        <v>92599</v>
      </c>
      <c r="H817" s="165">
        <f>VLOOKUP(FINAL_DATASET!$D817,'R_E_P allocation'!$A$3:$E$983,5,0)</f>
        <v>9.006609327985058E-3</v>
      </c>
      <c r="I817" s="166">
        <f>VLOOKUP(FINAL_DATASET!$D817,'R_E_P allocation'!$A$3:$F$983,6,0)</f>
        <v>49236008.454082564</v>
      </c>
      <c r="J817" s="166">
        <f>VLOOKUP(FINAL_DATASET!$D817,'R_E_P allocation'!$A$3:$G$983,7,0)</f>
        <v>41465142.687567778</v>
      </c>
      <c r="K817" s="166">
        <f>VLOOKUP(FINAL_DATASET!$D817,'R_E_P allocation'!$A$3:$T$984,8,0)</f>
        <v>41021796.93860656</v>
      </c>
      <c r="L817" s="166">
        <f>VLOOKUP(FINAL_DATASET!$D817,'R_E_P allocation'!$A$3:$T$984,9,0)</f>
        <v>34236143.94756116</v>
      </c>
      <c r="M817" s="166">
        <f>VLOOKUP($D817,'R_E_P allocation'!$A$3:$T$984,'R_E_P allocation'!J$984,0)</f>
        <v>33164725.054238204</v>
      </c>
      <c r="N817" s="166">
        <f>VLOOKUP($D817,'R_E_P allocation'!$A$3:$T$984,'R_E_P allocation'!K$984,0)</f>
        <v>38675759.017020084</v>
      </c>
      <c r="O817" s="166">
        <f>VLOOKUP($D817,'R_E_P allocation'!$A$3:$T$984,'R_E_P allocation'!L$984,0)</f>
        <v>34063731.711854018</v>
      </c>
      <c r="P817" s="166">
        <f>VLOOKUP($D817,'R_E_P allocation'!$A$3:$T$984,'R_E_P allocation'!M$984,0)</f>
        <v>37031685.197955541</v>
      </c>
      <c r="Q817" s="166">
        <f>VLOOKUP($D817,'R_E_P allocation'!$A$3:$T$984,'R_E_P allocation'!N$984,0)</f>
        <v>30159826.089056578</v>
      </c>
      <c r="R817" s="166">
        <f>VLOOKUP($D817,'R_E_P allocation'!$A$3:$T$984,'R_E_P allocation'!O$984,0)</f>
        <v>27622903.192222908</v>
      </c>
      <c r="S817" s="166">
        <f>VLOOKUP($D817,'R_E_P allocation'!$A$3:$T$984,'R_E_P allocation'!P$984,0)</f>
        <v>424873.00942117273</v>
      </c>
      <c r="T817" s="166">
        <f>VLOOKUP($D817,'R_E_P allocation'!$A$3:$T$984,'R_E_P allocation'!Q$984,0)</f>
        <v>683491.36298188649</v>
      </c>
      <c r="U817" s="166">
        <f>VLOOKUP($D817,'R_E_P allocation'!$A$3:$T$984,'R_E_P allocation'!R$984,0)</f>
        <v>843588.43899566168</v>
      </c>
      <c r="V817" s="166">
        <f>VLOOKUP($D817,'R_E_P allocation'!$A$3:$T$984,'R_E_P allocation'!S$984,0)</f>
        <v>-86206.117853571268</v>
      </c>
      <c r="W817" s="166">
        <f>VLOOKUP($D817,'R_E_P allocation'!$A$3:$T$984,'R_E_P allocation'!T$984,0)</f>
        <v>658861.04359515186</v>
      </c>
      <c r="X817" s="163">
        <v>111023</v>
      </c>
      <c r="Y817" s="162" t="s">
        <v>747</v>
      </c>
      <c r="Z817" s="162" t="s">
        <v>751</v>
      </c>
      <c r="AA817" s="162" t="s">
        <v>1069</v>
      </c>
    </row>
    <row r="818" spans="1:27" ht="16.5" thickTop="1" thickBot="1">
      <c r="A818" s="161">
        <v>817</v>
      </c>
      <c r="B818" s="162" t="s">
        <v>7</v>
      </c>
      <c r="C818" s="163">
        <v>11</v>
      </c>
      <c r="D818" s="162" t="s">
        <v>1070</v>
      </c>
      <c r="E818" s="162" t="str">
        <f>VLOOKUP(Table12[[#This Row],[BRANCH NAME]],'Branch Address-2'!$B$2:$D$981,2,0)</f>
        <v>Katabari, Phulbari, Dinajpur 5260</v>
      </c>
      <c r="F818" s="162" t="str">
        <f>VLOOKUP(Table12[[#This Row],[BRANCH NAME]],'Branch Address-2'!$B$2:$D$981,3,0)</f>
        <v>25.53273943404043, 88.95709393221341</v>
      </c>
      <c r="G818" s="164">
        <f>VLOOKUP(FINAL_DATASET!$D818,'R_E_P allocation'!$A$3:$D$983,4,0)</f>
        <v>56327.360000000001</v>
      </c>
      <c r="H818" s="165">
        <f>VLOOKUP(FINAL_DATASET!$D818,'R_E_P allocation'!$A$3:$E$983,5,0)</f>
        <v>5.4786609574268876E-3</v>
      </c>
      <c r="I818" s="166">
        <f>VLOOKUP(FINAL_DATASET!$D818,'R_E_P allocation'!$A$3:$F$983,6,0)</f>
        <v>29949938.694328792</v>
      </c>
      <c r="J818" s="166">
        <f>VLOOKUP(FINAL_DATASET!$D818,'R_E_P allocation'!$A$3:$G$983,7,0)</f>
        <v>25222972.382142328</v>
      </c>
      <c r="K818" s="166">
        <f>VLOOKUP(FINAL_DATASET!$D818,'R_E_P allocation'!$A$3:$T$984,8,0)</f>
        <v>24953288.091748174</v>
      </c>
      <c r="L818" s="166">
        <f>VLOOKUP(FINAL_DATASET!$D818,'R_E_P allocation'!$A$3:$T$984,9,0)</f>
        <v>20825620.202659838</v>
      </c>
      <c r="M818" s="166">
        <f>VLOOKUP($D818,'R_E_P allocation'!$A$3:$T$984,'R_E_P allocation'!J$984,0)</f>
        <v>20173883.167540628</v>
      </c>
      <c r="N818" s="166">
        <f>VLOOKUP($D818,'R_E_P allocation'!$A$3:$T$984,'R_E_P allocation'!K$984,0)</f>
        <v>23526208.721745763</v>
      </c>
      <c r="O818" s="166">
        <f>VLOOKUP($D818,'R_E_P allocation'!$A$3:$T$984,'R_E_P allocation'!L$984,0)</f>
        <v>20720742.978617668</v>
      </c>
      <c r="P818" s="166">
        <f>VLOOKUP($D818,'R_E_P allocation'!$A$3:$T$984,'R_E_P allocation'!M$984,0)</f>
        <v>22526129.478200767</v>
      </c>
      <c r="Q818" s="166">
        <f>VLOOKUP($D818,'R_E_P allocation'!$A$3:$T$984,'R_E_P allocation'!N$984,0)</f>
        <v>18346022.977091346</v>
      </c>
      <c r="R818" s="166">
        <f>VLOOKUP($D818,'R_E_P allocation'!$A$3:$T$984,'R_E_P allocation'!O$984,0)</f>
        <v>16802829.537613675</v>
      </c>
      <c r="S818" s="166">
        <f>VLOOKUP($D818,'R_E_P allocation'!$A$3:$T$984,'R_E_P allocation'!P$984,0)</f>
        <v>258447.44496106636</v>
      </c>
      <c r="T818" s="166">
        <f>VLOOKUP($D818,'R_E_P allocation'!$A$3:$T$984,'R_E_P allocation'!Q$984,0)</f>
        <v>415763.28102432407</v>
      </c>
      <c r="U818" s="166">
        <f>VLOOKUP($D818,'R_E_P allocation'!$A$3:$T$984,'R_E_P allocation'!R$984,0)</f>
        <v>513149.2747777694</v>
      </c>
      <c r="V818" s="166">
        <f>VLOOKUP($D818,'R_E_P allocation'!$A$3:$T$984,'R_E_P allocation'!S$984,0)</f>
        <v>-52438.612021085923</v>
      </c>
      <c r="W818" s="166">
        <f>VLOOKUP($D818,'R_E_P allocation'!$A$3:$T$984,'R_E_P allocation'!T$984,0)</f>
        <v>400780.82044687099</v>
      </c>
      <c r="X818" s="163">
        <v>111024</v>
      </c>
      <c r="Y818" s="162" t="s">
        <v>747</v>
      </c>
      <c r="Z818" s="162" t="s">
        <v>751</v>
      </c>
      <c r="AA818" s="162" t="s">
        <v>1071</v>
      </c>
    </row>
    <row r="819" spans="1:27" ht="16.5" thickTop="1" thickBot="1">
      <c r="A819" s="161">
        <v>818</v>
      </c>
      <c r="B819" s="162" t="s">
        <v>7</v>
      </c>
      <c r="C819" s="163">
        <v>11</v>
      </c>
      <c r="D819" s="162" t="s">
        <v>1072</v>
      </c>
      <c r="E819" s="162" t="str">
        <f>VLOOKUP(Table12[[#This Row],[BRANCH NAME]],'Branch Address-2'!$B$2:$D$981,2,0)</f>
        <v>Kamalpur Hat, Kotwali, Dinajpur 5200</v>
      </c>
      <c r="F819" s="162" t="str">
        <f>VLOOKUP(Table12[[#This Row],[BRANCH NAME]],'Branch Address-2'!$B$2:$D$981,3,0)</f>
        <v>25.538200866387545, 88.67694036164923</v>
      </c>
      <c r="G819" s="164">
        <f>VLOOKUP(FINAL_DATASET!$D819,'R_E_P allocation'!$A$3:$D$983,4,0)</f>
        <v>22558.59</v>
      </c>
      <c r="H819" s="165">
        <f>VLOOKUP(FINAL_DATASET!$D819,'R_E_P allocation'!$A$3:$E$983,5,0)</f>
        <v>2.1941533614854417E-3</v>
      </c>
      <c r="I819" s="166">
        <f>VLOOKUP(FINAL_DATASET!$D819,'R_E_P allocation'!$A$3:$F$983,6,0)</f>
        <v>11994675.190360395</v>
      </c>
      <c r="J819" s="166">
        <f>VLOOKUP(FINAL_DATASET!$D819,'R_E_P allocation'!$A$3:$G$983,7,0)</f>
        <v>10101568.62579876</v>
      </c>
      <c r="K819" s="166">
        <f>VLOOKUP(FINAL_DATASET!$D819,'R_E_P allocation'!$A$3:$T$984,8,0)</f>
        <v>9993562.5460456423</v>
      </c>
      <c r="L819" s="166">
        <f>VLOOKUP(FINAL_DATASET!$D819,'R_E_P allocation'!$A$3:$T$984,9,0)</f>
        <v>8340469.4920464978</v>
      </c>
      <c r="M819" s="166">
        <f>VLOOKUP($D819,'R_E_P allocation'!$A$3:$T$984,'R_E_P allocation'!J$984,0)</f>
        <v>8079454.7993097901</v>
      </c>
      <c r="N819" s="166">
        <f>VLOOKUP($D819,'R_E_P allocation'!$A$3:$T$984,'R_E_P allocation'!K$984,0)</f>
        <v>9422030.3740187138</v>
      </c>
      <c r="O819" s="166">
        <f>VLOOKUP($D819,'R_E_P allocation'!$A$3:$T$984,'R_E_P allocation'!L$984,0)</f>
        <v>8298467.127698062</v>
      </c>
      <c r="P819" s="166">
        <f>VLOOKUP($D819,'R_E_P allocation'!$A$3:$T$984,'R_E_P allocation'!M$984,0)</f>
        <v>9021507.8282675613</v>
      </c>
      <c r="Q819" s="166">
        <f>VLOOKUP($D819,'R_E_P allocation'!$A$3:$T$984,'R_E_P allocation'!N$984,0)</f>
        <v>7347413.5920941988</v>
      </c>
      <c r="R819" s="166">
        <f>VLOOKUP($D819,'R_E_P allocation'!$A$3:$T$984,'R_E_P allocation'!O$984,0)</f>
        <v>6729378.8023957899</v>
      </c>
      <c r="S819" s="166">
        <f>VLOOKUP($D819,'R_E_P allocation'!$A$3:$T$984,'R_E_P allocation'!P$984,0)</f>
        <v>103505.82643007344</v>
      </c>
      <c r="T819" s="166">
        <f>VLOOKUP($D819,'R_E_P allocation'!$A$3:$T$984,'R_E_P allocation'!Q$984,0)</f>
        <v>166509.37295272684</v>
      </c>
      <c r="U819" s="166">
        <f>VLOOKUP($D819,'R_E_P allocation'!$A$3:$T$984,'R_E_P allocation'!R$984,0)</f>
        <v>205511.56841913133</v>
      </c>
      <c r="V819" s="166">
        <f>VLOOKUP($D819,'R_E_P allocation'!$A$3:$T$984,'R_E_P allocation'!S$984,0)</f>
        <v>-21001.1821742178</v>
      </c>
      <c r="W819" s="166">
        <f>VLOOKUP($D819,'R_E_P allocation'!$A$3:$T$984,'R_E_P allocation'!T$984,0)</f>
        <v>160509.03518866459</v>
      </c>
      <c r="X819" s="163">
        <v>111026</v>
      </c>
      <c r="Y819" s="162" t="s">
        <v>747</v>
      </c>
      <c r="Z819" s="162" t="s">
        <v>751</v>
      </c>
      <c r="AA819" s="162" t="s">
        <v>366</v>
      </c>
    </row>
    <row r="820" spans="1:27" ht="16.5" thickTop="1" thickBot="1">
      <c r="A820" s="161">
        <v>819</v>
      </c>
      <c r="B820" s="162" t="s">
        <v>7</v>
      </c>
      <c r="C820" s="163">
        <v>11</v>
      </c>
      <c r="D820" s="162" t="s">
        <v>1073</v>
      </c>
      <c r="E820" s="162" t="str">
        <f>VLOOKUP(Table12[[#This Row],[BRANCH NAME]],'Branch Address-2'!$B$2:$D$981,2,0)</f>
        <v>Chawk Enaetpur, Madilahat, Phulbari, Dinajpur 5260</v>
      </c>
      <c r="F820" s="162" t="str">
        <f>VLOOKUP(Table12[[#This Row],[BRANCH NAME]],'Branch Address-2'!$B$2:$D$981,3,0)</f>
        <v>25.524340285048666, 88.95708733558352</v>
      </c>
      <c r="G820" s="164">
        <f>VLOOKUP(FINAL_DATASET!$D820,'R_E_P allocation'!$A$3:$D$983,4,0)</f>
        <v>58087.59</v>
      </c>
      <c r="H820" s="165">
        <f>VLOOKUP(FINAL_DATASET!$D820,'R_E_P allocation'!$A$3:$E$983,5,0)</f>
        <v>5.6498691123464777E-3</v>
      </c>
      <c r="I820" s="166">
        <f>VLOOKUP(FINAL_DATASET!$D820,'R_E_P allocation'!$A$3:$F$983,6,0)</f>
        <v>30885874.278526567</v>
      </c>
      <c r="J820" s="166">
        <f>VLOOKUP(FINAL_DATASET!$D820,'R_E_P allocation'!$A$3:$G$983,7,0)</f>
        <v>26011190.269084275</v>
      </c>
      <c r="K820" s="166">
        <f>VLOOKUP(FINAL_DATASET!$D820,'R_E_P allocation'!$A$3:$T$984,8,0)</f>
        <v>25733078.344615307</v>
      </c>
      <c r="L820" s="166">
        <f>VLOOKUP(FINAL_DATASET!$D820,'R_E_P allocation'!$A$3:$T$984,9,0)</f>
        <v>21476420.833992958</v>
      </c>
      <c r="M820" s="166">
        <f>VLOOKUP($D820,'R_E_P allocation'!$A$3:$T$984,'R_E_P allocation'!J$984,0)</f>
        <v>20804317.016526271</v>
      </c>
      <c r="N820" s="166">
        <f>VLOOKUP($D820,'R_E_P allocation'!$A$3:$T$984,'R_E_P allocation'!K$984,0)</f>
        <v>24261402.744300317</v>
      </c>
      <c r="O820" s="166">
        <f>VLOOKUP($D820,'R_E_P allocation'!$A$3:$T$984,'R_E_P allocation'!L$984,0)</f>
        <v>21368266.19669947</v>
      </c>
      <c r="P820" s="166">
        <f>VLOOKUP($D820,'R_E_P allocation'!$A$3:$T$984,'R_E_P allocation'!M$984,0)</f>
        <v>23230071.024394542</v>
      </c>
      <c r="Q820" s="166">
        <f>VLOOKUP($D820,'R_E_P allocation'!$A$3:$T$984,'R_E_P allocation'!N$984,0)</f>
        <v>18919336.195125449</v>
      </c>
      <c r="R820" s="166">
        <f>VLOOKUP($D820,'R_E_P allocation'!$A$3:$T$984,'R_E_P allocation'!O$984,0)</f>
        <v>17327917.960664105</v>
      </c>
      <c r="S820" s="166">
        <f>VLOOKUP($D820,'R_E_P allocation'!$A$3:$T$984,'R_E_P allocation'!P$984,0)</f>
        <v>266523.92761609965</v>
      </c>
      <c r="T820" s="166">
        <f>VLOOKUP($D820,'R_E_P allocation'!$A$3:$T$984,'R_E_P allocation'!Q$984,0)</f>
        <v>428755.88355633419</v>
      </c>
      <c r="U820" s="166">
        <f>VLOOKUP($D820,'R_E_P allocation'!$A$3:$T$984,'R_E_P allocation'!R$984,0)</f>
        <v>529185.18961457466</v>
      </c>
      <c r="V820" s="166">
        <f>VLOOKUP($D820,'R_E_P allocation'!$A$3:$T$984,'R_E_P allocation'!S$984,0)</f>
        <v>-54077.318646744854</v>
      </c>
      <c r="W820" s="166">
        <f>VLOOKUP($D820,'R_E_P allocation'!$A$3:$T$984,'R_E_P allocation'!T$984,0)</f>
        <v>413305.22108583566</v>
      </c>
      <c r="X820" s="163">
        <v>111027</v>
      </c>
      <c r="Y820" s="162" t="s">
        <v>747</v>
      </c>
      <c r="Z820" s="162" t="s">
        <v>751</v>
      </c>
      <c r="AA820" s="162" t="s">
        <v>1071</v>
      </c>
    </row>
    <row r="821" spans="1:27" ht="16.5" thickTop="1" thickBot="1">
      <c r="A821" s="161">
        <v>820</v>
      </c>
      <c r="B821" s="162" t="s">
        <v>7</v>
      </c>
      <c r="C821" s="163">
        <v>11</v>
      </c>
      <c r="D821" s="162" t="s">
        <v>1074</v>
      </c>
      <c r="E821" s="162" t="str">
        <f>VLOOKUP(Table12[[#This Row],[BRANCH NAME]],'Branch Address-2'!$B$2:$D$981,2,0)</f>
        <v>Basuniapatty, Kotwali, Dinajpur 5260</v>
      </c>
      <c r="F821" s="162" t="str">
        <f>VLOOKUP(Table12[[#This Row],[BRANCH NAME]],'Branch Address-2'!$B$2:$D$981,3,0)</f>
        <v>25.62705562718479, 88.63242500877618</v>
      </c>
      <c r="G821" s="164">
        <f>VLOOKUP(FINAL_DATASET!$D821,'R_E_P allocation'!$A$3:$D$983,4,0)</f>
        <v>25065.1</v>
      </c>
      <c r="H821" s="165">
        <f>VLOOKUP(FINAL_DATASET!$D821,'R_E_P allocation'!$A$3:$E$983,5,0)</f>
        <v>2.4379481794282688E-3</v>
      </c>
      <c r="I821" s="166">
        <f>VLOOKUP(FINAL_DATASET!$D821,'R_E_P allocation'!$A$3:$F$983,6,0)</f>
        <v>13327416.878178218</v>
      </c>
      <c r="J821" s="166">
        <f>VLOOKUP(FINAL_DATASET!$D821,'R_E_P allocation'!$A$3:$G$983,7,0)</f>
        <v>11223965.139776401</v>
      </c>
      <c r="K821" s="166">
        <f>VLOOKUP(FINAL_DATASET!$D821,'R_E_P allocation'!$A$3:$T$984,8,0)</f>
        <v>11103958.38449516</v>
      </c>
      <c r="L821" s="166">
        <f>VLOOKUP(FINAL_DATASET!$D821,'R_E_P allocation'!$A$3:$T$984,9,0)</f>
        <v>9267188.324496109</v>
      </c>
      <c r="M821" s="166">
        <f>VLOOKUP($D821,'R_E_P allocation'!$A$3:$T$984,'R_E_P allocation'!J$984,0)</f>
        <v>8977171.9992331006</v>
      </c>
      <c r="N821" s="166">
        <f>VLOOKUP($D821,'R_E_P allocation'!$A$3:$T$984,'R_E_P allocation'!K$984,0)</f>
        <v>10468922.637798572</v>
      </c>
      <c r="O821" s="166">
        <f>VLOOKUP($D821,'R_E_P allocation'!$A$3:$T$984,'R_E_P allocation'!L$984,0)</f>
        <v>9220519.0307756253</v>
      </c>
      <c r="P821" s="166">
        <f>VLOOKUP($D821,'R_E_P allocation'!$A$3:$T$984,'R_E_P allocation'!M$984,0)</f>
        <v>10023897.586963957</v>
      </c>
      <c r="Q821" s="166">
        <f>VLOOKUP($D821,'R_E_P allocation'!$A$3:$T$984,'R_E_P allocation'!N$984,0)</f>
        <v>8163792.8801046656</v>
      </c>
      <c r="R821" s="166">
        <f>VLOOKUP($D821,'R_E_P allocation'!$A$3:$T$984,'R_E_P allocation'!O$984,0)</f>
        <v>7477087.5582175441</v>
      </c>
      <c r="S821" s="166">
        <f>VLOOKUP($D821,'R_E_P allocation'!$A$3:$T$984,'R_E_P allocation'!P$984,0)</f>
        <v>115006.47381119273</v>
      </c>
      <c r="T821" s="166">
        <f>VLOOKUP($D821,'R_E_P allocation'!$A$3:$T$984,'R_E_P allocation'!Q$984,0)</f>
        <v>185010.41439191872</v>
      </c>
      <c r="U821" s="166">
        <f>VLOOKUP($D821,'R_E_P allocation'!$A$3:$T$984,'R_E_P allocation'!R$984,0)</f>
        <v>228346.18713236816</v>
      </c>
      <c r="V821" s="166">
        <f>VLOOKUP($D821,'R_E_P allocation'!$A$3:$T$984,'R_E_P allocation'!S$984,0)</f>
        <v>-23334.646860241999</v>
      </c>
      <c r="W821" s="166">
        <f>VLOOKUP($D821,'R_E_P allocation'!$A$3:$T$984,'R_E_P allocation'!T$984,0)</f>
        <v>178343.37243184957</v>
      </c>
      <c r="X821" s="163">
        <v>111028</v>
      </c>
      <c r="Y821" s="162" t="s">
        <v>747</v>
      </c>
      <c r="Z821" s="162" t="s">
        <v>751</v>
      </c>
      <c r="AA821" s="162" t="s">
        <v>366</v>
      </c>
    </row>
    <row r="822" spans="1:27" ht="16.5" thickTop="1" thickBot="1">
      <c r="A822" s="161">
        <v>821</v>
      </c>
      <c r="B822" s="162" t="s">
        <v>7</v>
      </c>
      <c r="C822" s="163">
        <v>11</v>
      </c>
      <c r="D822" s="162" t="s">
        <v>1075</v>
      </c>
      <c r="E822" s="162" t="str">
        <f>VLOOKUP(Table12[[#This Row],[BRANCH NAME]],'Branch Address-2'!$B$2:$D$981,2,0)</f>
        <v>Munshipara, Kotwali, Dinajpur 5200</v>
      </c>
      <c r="F822" s="162" t="str">
        <f>VLOOKUP(Table12[[#This Row],[BRANCH NAME]],'Branch Address-2'!$B$2:$D$981,3,0)</f>
        <v>25.649171045591686, 88.63143673740471</v>
      </c>
      <c r="G822" s="164">
        <f>VLOOKUP(FINAL_DATASET!$D822,'R_E_P allocation'!$A$3:$D$983,4,0)</f>
        <v>13785.805</v>
      </c>
      <c r="H822" s="165">
        <f>VLOOKUP(FINAL_DATASET!$D822,'R_E_P allocation'!$A$3:$E$983,5,0)</f>
        <v>1.3408714986855479E-3</v>
      </c>
      <c r="I822" s="166">
        <f>VLOOKUP(FINAL_DATASET!$D822,'R_E_P allocation'!$A$3:$F$983,6,0)</f>
        <v>7330079.2829980208</v>
      </c>
      <c r="J822" s="166">
        <f>VLOOKUP(FINAL_DATASET!$D822,'R_E_P allocation'!$A$3:$G$983,7,0)</f>
        <v>6173180.8268770212</v>
      </c>
      <c r="K822" s="166">
        <f>VLOOKUP(FINAL_DATASET!$D822,'R_E_P allocation'!$A$3:$T$984,8,0)</f>
        <v>6107177.1114723375</v>
      </c>
      <c r="L822" s="166">
        <f>VLOOKUP(FINAL_DATASET!$D822,'R_E_P allocation'!$A$3:$T$984,9,0)</f>
        <v>5096953.5784728602</v>
      </c>
      <c r="M822" s="166">
        <f>VLOOKUP($D822,'R_E_P allocation'!$A$3:$T$984,'R_E_P allocation'!J$984,0)</f>
        <v>4937444.5995782064</v>
      </c>
      <c r="N822" s="166">
        <f>VLOOKUP($D822,'R_E_P allocation'!$A$3:$T$984,'R_E_P allocation'!K$984,0)</f>
        <v>5757907.450789215</v>
      </c>
      <c r="O822" s="166">
        <f>VLOOKUP($D822,'R_E_P allocation'!$A$3:$T$984,'R_E_P allocation'!L$984,0)</f>
        <v>5071285.4669265943</v>
      </c>
      <c r="P822" s="166">
        <f>VLOOKUP($D822,'R_E_P allocation'!$A$3:$T$984,'R_E_P allocation'!M$984,0)</f>
        <v>5513143.6728301765</v>
      </c>
      <c r="Q822" s="166">
        <f>VLOOKUP($D822,'R_E_P allocation'!$A$3:$T$984,'R_E_P allocation'!N$984,0)</f>
        <v>4490086.0840575667</v>
      </c>
      <c r="R822" s="166">
        <f>VLOOKUP($D822,'R_E_P allocation'!$A$3:$T$984,'R_E_P allocation'!O$984,0)</f>
        <v>4112398.1570196496</v>
      </c>
      <c r="S822" s="166">
        <f>VLOOKUP($D822,'R_E_P allocation'!$A$3:$T$984,'R_E_P allocation'!P$984,0)</f>
        <v>63253.560596156</v>
      </c>
      <c r="T822" s="166">
        <f>VLOOKUP($D822,'R_E_P allocation'!$A$3:$T$984,'R_E_P allocation'!Q$984,0)</f>
        <v>101755.7279155553</v>
      </c>
      <c r="U822" s="166">
        <f>VLOOKUP($D822,'R_E_P allocation'!$A$3:$T$984,'R_E_P allocation'!R$984,0)</f>
        <v>125590.4029228025</v>
      </c>
      <c r="V822" s="166">
        <f>VLOOKUP($D822,'R_E_P allocation'!$A$3:$T$984,'R_E_P allocation'!S$984,0)</f>
        <v>-12834.055773133101</v>
      </c>
      <c r="W822" s="166">
        <f>VLOOKUP($D822,'R_E_P allocation'!$A$3:$T$984,'R_E_P allocation'!T$984,0)</f>
        <v>98088.854837517269</v>
      </c>
      <c r="X822" s="163">
        <v>111029</v>
      </c>
      <c r="Y822" s="162" t="s">
        <v>747</v>
      </c>
      <c r="Z822" s="162" t="s">
        <v>751</v>
      </c>
      <c r="AA822" s="162" t="s">
        <v>366</v>
      </c>
    </row>
    <row r="823" spans="1:27" ht="16.5" thickTop="1" thickBot="1">
      <c r="A823" s="161">
        <v>822</v>
      </c>
      <c r="B823" s="162" t="s">
        <v>7</v>
      </c>
      <c r="C823" s="163">
        <v>11</v>
      </c>
      <c r="D823" s="162" t="s">
        <v>159</v>
      </c>
      <c r="E823" s="162" t="str">
        <f>VLOOKUP(Table12[[#This Row],[BRANCH NAME]],'Branch Address-2'!$B$2:$D$981,2,0)</f>
        <v>Kalakopa, Nawabganj, Dhaka</v>
      </c>
      <c r="F823" s="162" t="str">
        <f>VLOOKUP(Table12[[#This Row],[BRANCH NAME]],'Branch Address-2'!$B$2:$D$981,3,0)</f>
        <v>23.664275855074365, 90.16130499806779</v>
      </c>
      <c r="G823" s="164">
        <f>VLOOKUP(FINAL_DATASET!$D823,'R_E_P allocation'!$A$3:$D$983,4,0)</f>
        <v>318811</v>
      </c>
      <c r="H823" s="165">
        <f>VLOOKUP(FINAL_DATASET!$D823,'R_E_P allocation'!$A$3:$E$983,5,0)</f>
        <v>3.1009040340222293E-2</v>
      </c>
      <c r="I823" s="166">
        <f>VLOOKUP(FINAL_DATASET!$D823,'R_E_P allocation'!$A$3:$F$983,6,0)</f>
        <v>169515665.30150992</v>
      </c>
      <c r="J823" s="166">
        <f>VLOOKUP(FINAL_DATASET!$D823,'R_E_P allocation'!$A$3:$G$983,7,0)</f>
        <v>142761191.86347768</v>
      </c>
      <c r="K823" s="166">
        <f>VLOOKUP(FINAL_DATASET!$D823,'R_E_P allocation'!$A$3:$T$984,8,0)</f>
        <v>141234787.67366922</v>
      </c>
      <c r="L823" s="166">
        <f>VLOOKUP(FINAL_DATASET!$D823,'R_E_P allocation'!$A$3:$T$984,9,0)</f>
        <v>117872323.54632254</v>
      </c>
      <c r="M823" s="166">
        <f>VLOOKUP($D823,'R_E_P allocation'!$A$3:$T$984,'R_E_P allocation'!J$984,0)</f>
        <v>114183513.42095201</v>
      </c>
      <c r="N823" s="166">
        <f>VLOOKUP($D823,'R_E_P allocation'!$A$3:$T$984,'R_E_P allocation'!K$984,0)</f>
        <v>133157565.50259925</v>
      </c>
      <c r="O823" s="166">
        <f>VLOOKUP($D823,'R_E_P allocation'!$A$3:$T$984,'R_E_P allocation'!L$984,0)</f>
        <v>117278721.91695257</v>
      </c>
      <c r="P823" s="166">
        <f>VLOOKUP($D823,'R_E_P allocation'!$A$3:$T$984,'R_E_P allocation'!M$984,0)</f>
        <v>127497149.96539275</v>
      </c>
      <c r="Q823" s="166">
        <f>VLOOKUP($D823,'R_E_P allocation'!$A$3:$T$984,'R_E_P allocation'!N$984,0)</f>
        <v>103837885.02336112</v>
      </c>
      <c r="R823" s="166">
        <f>VLOOKUP($D823,'R_E_P allocation'!$A$3:$T$984,'R_E_P allocation'!O$984,0)</f>
        <v>95103461.048345849</v>
      </c>
      <c r="S823" s="166">
        <f>VLOOKUP($D823,'R_E_P allocation'!$A$3:$T$984,'R_E_P allocation'!P$984,0)</f>
        <v>1462804.0152331395</v>
      </c>
      <c r="T823" s="166">
        <f>VLOOKUP($D823,'R_E_P allocation'!$A$3:$T$984,'R_E_P allocation'!Q$984,0)</f>
        <v>2353206.4592880937</v>
      </c>
      <c r="U823" s="166">
        <f>VLOOKUP($D823,'R_E_P allocation'!$A$3:$T$984,'R_E_P allocation'!R$984,0)</f>
        <v>2904407.9722744944</v>
      </c>
      <c r="V823" s="166">
        <f>VLOOKUP($D823,'R_E_P allocation'!$A$3:$T$984,'R_E_P allocation'!S$984,0)</f>
        <v>-296800.8146849848</v>
      </c>
      <c r="W823" s="166">
        <f>VLOOKUP($D823,'R_E_P allocation'!$A$3:$T$984,'R_E_P allocation'!T$984,0)</f>
        <v>2268406.2265209551</v>
      </c>
      <c r="X823" s="163">
        <v>111030</v>
      </c>
      <c r="Y823" s="162" t="s">
        <v>747</v>
      </c>
      <c r="Z823" s="162" t="s">
        <v>751</v>
      </c>
      <c r="AA823" s="162" t="s">
        <v>159</v>
      </c>
    </row>
    <row r="824" spans="1:27" ht="16.5" thickTop="1" thickBot="1">
      <c r="A824" s="161">
        <v>823</v>
      </c>
      <c r="B824" s="162" t="s">
        <v>7</v>
      </c>
      <c r="C824" s="163">
        <v>11</v>
      </c>
      <c r="D824" s="162" t="s">
        <v>1076</v>
      </c>
      <c r="E824" s="162" t="str">
        <f>VLOOKUP(Table12[[#This Row],[BRANCH NAME]],'Branch Address-2'!$B$2:$D$981,2,0)</f>
        <v>Parbatipur, Dinajpur 5250</v>
      </c>
      <c r="F824" s="162" t="str">
        <f>VLOOKUP(Table12[[#This Row],[BRANCH NAME]],'Branch Address-2'!$B$2:$D$981,3,0)</f>
        <v>25.666957030553764, 88.63876787382117</v>
      </c>
      <c r="G824" s="164">
        <f>VLOOKUP(FINAL_DATASET!$D824,'R_E_P allocation'!$A$3:$D$983,4,0)</f>
        <v>180283.5</v>
      </c>
      <c r="H824" s="165">
        <f>VLOOKUP(FINAL_DATASET!$D824,'R_E_P allocation'!$A$3:$E$983,5,0)</f>
        <v>1.7535211533405263E-2</v>
      </c>
      <c r="I824" s="166">
        <f>VLOOKUP(FINAL_DATASET!$D824,'R_E_P allocation'!$A$3:$F$983,6,0)</f>
        <v>95858917.80830887</v>
      </c>
      <c r="J824" s="166">
        <f>VLOOKUP(FINAL_DATASET!$D824,'R_E_P allocation'!$A$3:$G$983,7,0)</f>
        <v>80729608.869578764</v>
      </c>
      <c r="K824" s="166">
        <f>VLOOKUP(FINAL_DATASET!$D824,'R_E_P allocation'!$A$3:$T$984,8,0)</f>
        <v>79866447.028383404</v>
      </c>
      <c r="L824" s="166">
        <f>VLOOKUP(FINAL_DATASET!$D824,'R_E_P allocation'!$A$3:$T$984,9,0)</f>
        <v>66655275.514531925</v>
      </c>
      <c r="M824" s="166">
        <f>VLOOKUP($D824,'R_E_P allocation'!$A$3:$T$984,'R_E_P allocation'!J$984,0)</f>
        <v>64569301.064976424</v>
      </c>
      <c r="N824" s="166">
        <f>VLOOKUP($D824,'R_E_P allocation'!$A$3:$T$984,'R_E_P allocation'!K$984,0)</f>
        <v>75298882.285391182</v>
      </c>
      <c r="O824" s="166">
        <f>VLOOKUP($D824,'R_E_P allocation'!$A$3:$T$984,'R_E_P allocation'!L$984,0)</f>
        <v>66319601.465178169</v>
      </c>
      <c r="P824" s="166">
        <f>VLOOKUP($D824,'R_E_P allocation'!$A$3:$T$984,'R_E_P allocation'!M$984,0)</f>
        <v>72097990.457625002</v>
      </c>
      <c r="Q824" s="166">
        <f>VLOOKUP($D824,'R_E_P allocation'!$A$3:$T$984,'R_E_P allocation'!N$984,0)</f>
        <v>58718981.919096649</v>
      </c>
      <c r="R824" s="166">
        <f>VLOOKUP($D824,'R_E_P allocation'!$A$3:$T$984,'R_E_P allocation'!O$984,0)</f>
        <v>53779778.05003421</v>
      </c>
      <c r="S824" s="166">
        <f>VLOOKUP($D824,'R_E_P allocation'!$A$3:$T$984,'R_E_P allocation'!P$984,0)</f>
        <v>827196.76447890338</v>
      </c>
      <c r="T824" s="166">
        <f>VLOOKUP($D824,'R_E_P allocation'!$A$3:$T$984,'R_E_P allocation'!Q$984,0)</f>
        <v>1330707.8385095401</v>
      </c>
      <c r="U824" s="166">
        <f>VLOOKUP($D824,'R_E_P allocation'!$A$3:$T$984,'R_E_P allocation'!R$984,0)</f>
        <v>1642405.1700523153</v>
      </c>
      <c r="V824" s="166">
        <f>VLOOKUP($D824,'R_E_P allocation'!$A$3:$T$984,'R_E_P allocation'!S$984,0)</f>
        <v>-167837.02467687894</v>
      </c>
      <c r="W824" s="166">
        <f>VLOOKUP($D824,'R_E_P allocation'!$A$3:$T$984,'R_E_P allocation'!T$984,0)</f>
        <v>1282754.4028875746</v>
      </c>
      <c r="X824" s="163">
        <v>111031</v>
      </c>
      <c r="Y824" s="162" t="s">
        <v>747</v>
      </c>
      <c r="Z824" s="162" t="s">
        <v>751</v>
      </c>
      <c r="AA824" s="162" t="s">
        <v>1077</v>
      </c>
    </row>
    <row r="825" spans="1:27" ht="16.5" thickTop="1" thickBot="1">
      <c r="A825" s="161">
        <v>824</v>
      </c>
      <c r="B825" s="162" t="s">
        <v>7</v>
      </c>
      <c r="C825" s="163">
        <v>11</v>
      </c>
      <c r="D825" s="162" t="s">
        <v>1078</v>
      </c>
      <c r="E825" s="162" t="str">
        <f>VLOOKUP(Table12[[#This Row],[BRANCH NAME]],'Branch Address-2'!$B$2:$D$981,2,0)</f>
        <v>Pulhat, Kotwali, Dinajpur 5200</v>
      </c>
      <c r="F825" s="162" t="str">
        <f>VLOOKUP(Table12[[#This Row],[BRANCH NAME]],'Branch Address-2'!$B$2:$D$981,3,0)</f>
        <v>25.66076794892944, 88.63667139125742</v>
      </c>
      <c r="G825" s="164">
        <f>VLOOKUP(FINAL_DATASET!$D825,'R_E_P allocation'!$A$3:$D$983,4,0)</f>
        <v>18798.825000000001</v>
      </c>
      <c r="H825" s="165">
        <f>VLOOKUP(FINAL_DATASET!$D825,'R_E_P allocation'!$A$3:$E$983,5,0)</f>
        <v>1.8284611345712016E-3</v>
      </c>
      <c r="I825" s="166">
        <f>VLOOKUP(FINAL_DATASET!$D825,'R_E_P allocation'!$A$3:$F$983,6,0)</f>
        <v>9995562.6586336643</v>
      </c>
      <c r="J825" s="166">
        <f>VLOOKUP(FINAL_DATASET!$D825,'R_E_P allocation'!$A$3:$G$983,7,0)</f>
        <v>8417973.8548323009</v>
      </c>
      <c r="K825" s="166">
        <f>VLOOKUP(FINAL_DATASET!$D825,'R_E_P allocation'!$A$3:$T$984,8,0)</f>
        <v>8327968.7883713692</v>
      </c>
      <c r="L825" s="166">
        <f>VLOOKUP(FINAL_DATASET!$D825,'R_E_P allocation'!$A$3:$T$984,9,0)</f>
        <v>6950391.2433720818</v>
      </c>
      <c r="M825" s="166">
        <f>VLOOKUP($D825,'R_E_P allocation'!$A$3:$T$984,'R_E_P allocation'!J$984,0)</f>
        <v>6732878.9994248264</v>
      </c>
      <c r="N825" s="166">
        <f>VLOOKUP($D825,'R_E_P allocation'!$A$3:$T$984,'R_E_P allocation'!K$984,0)</f>
        <v>7851691.9783489285</v>
      </c>
      <c r="O825" s="166">
        <f>VLOOKUP($D825,'R_E_P allocation'!$A$3:$T$984,'R_E_P allocation'!L$984,0)</f>
        <v>6915389.2730817189</v>
      </c>
      <c r="P825" s="166">
        <f>VLOOKUP($D825,'R_E_P allocation'!$A$3:$T$984,'R_E_P allocation'!M$984,0)</f>
        <v>7517923.1902229674</v>
      </c>
      <c r="Q825" s="166">
        <f>VLOOKUP($D825,'R_E_P allocation'!$A$3:$T$984,'R_E_P allocation'!N$984,0)</f>
        <v>6122844.6600784995</v>
      </c>
      <c r="R825" s="166">
        <f>VLOOKUP($D825,'R_E_P allocation'!$A$3:$T$984,'R_E_P allocation'!O$984,0)</f>
        <v>5607815.6686631581</v>
      </c>
      <c r="S825" s="166">
        <f>VLOOKUP($D825,'R_E_P allocation'!$A$3:$T$984,'R_E_P allocation'!P$984,0)</f>
        <v>86254.855358394547</v>
      </c>
      <c r="T825" s="166">
        <f>VLOOKUP($D825,'R_E_P allocation'!$A$3:$T$984,'R_E_P allocation'!Q$984,0)</f>
        <v>138757.81079393905</v>
      </c>
      <c r="U825" s="166">
        <f>VLOOKUP($D825,'R_E_P allocation'!$A$3:$T$984,'R_E_P allocation'!R$984,0)</f>
        <v>171259.64034927613</v>
      </c>
      <c r="V825" s="166">
        <f>VLOOKUP($D825,'R_E_P allocation'!$A$3:$T$984,'R_E_P allocation'!S$984,0)</f>
        <v>-17500.985145181501</v>
      </c>
      <c r="W825" s="166">
        <f>VLOOKUP($D825,'R_E_P allocation'!$A$3:$T$984,'R_E_P allocation'!T$984,0)</f>
        <v>133757.52932388717</v>
      </c>
      <c r="X825" s="163">
        <v>111032</v>
      </c>
      <c r="Y825" s="162" t="s">
        <v>747</v>
      </c>
      <c r="Z825" s="162" t="s">
        <v>751</v>
      </c>
      <c r="AA825" s="162" t="s">
        <v>366</v>
      </c>
    </row>
    <row r="826" spans="1:27" ht="16.5" thickTop="1" thickBot="1">
      <c r="A826" s="161">
        <v>825</v>
      </c>
      <c r="B826" s="162" t="s">
        <v>7</v>
      </c>
      <c r="C826" s="163">
        <v>11</v>
      </c>
      <c r="D826" s="162" t="s">
        <v>1079</v>
      </c>
      <c r="E826" s="162" t="str">
        <f>VLOOKUP(Table12[[#This Row],[BRANCH NAME]],'Branch Address-2'!$B$2:$D$981,2,0)</f>
        <v>Puratan Bazar, Parbatipur, Dinajpur 5250</v>
      </c>
      <c r="F826" s="162" t="str">
        <f>VLOOKUP(Table12[[#This Row],[BRANCH NAME]],'Branch Address-2'!$B$2:$D$981,3,0)</f>
        <v>25.690084271326814, 88.91408867446515</v>
      </c>
      <c r="G826" s="164">
        <f>VLOOKUP(FINAL_DATASET!$D826,'R_E_P allocation'!$A$3:$D$983,4,0)</f>
        <v>220346.5</v>
      </c>
      <c r="H826" s="165">
        <f>VLOOKUP(FINAL_DATASET!$D826,'R_E_P allocation'!$A$3:$E$983,5,0)</f>
        <v>2.1431925207495324E-2</v>
      </c>
      <c r="I826" s="166">
        <f>VLOOKUP(FINAL_DATASET!$D826,'R_E_P allocation'!$A$3:$F$983,6,0)</f>
        <v>117160899.54348864</v>
      </c>
      <c r="J826" s="166">
        <f>VLOOKUP(FINAL_DATASET!$D826,'R_E_P allocation'!$A$3:$G$983,7,0)</f>
        <v>98669521.951707393</v>
      </c>
      <c r="K826" s="166">
        <f>VLOOKUP(FINAL_DATASET!$D826,'R_E_P allocation'!$A$3:$T$984,8,0)</f>
        <v>97614546.36802417</v>
      </c>
      <c r="L826" s="166">
        <f>VLOOKUP(FINAL_DATASET!$D826,'R_E_P allocation'!$A$3:$T$984,9,0)</f>
        <v>81467558.962205693</v>
      </c>
      <c r="M826" s="166">
        <f>VLOOKUP($D826,'R_E_P allocation'!$A$3:$T$984,'R_E_P allocation'!J$984,0)</f>
        <v>78918034.634971201</v>
      </c>
      <c r="N826" s="166">
        <f>VLOOKUP($D826,'R_E_P allocation'!$A$3:$T$984,'R_E_P allocation'!K$984,0)</f>
        <v>92031967.237700358</v>
      </c>
      <c r="O826" s="166">
        <f>VLOOKUP($D826,'R_E_P allocation'!$A$3:$T$984,'R_E_P allocation'!L$984,0)</f>
        <v>81057290.679662213</v>
      </c>
      <c r="P826" s="166">
        <f>VLOOKUP($D826,'R_E_P allocation'!$A$3:$T$984,'R_E_P allocation'!M$984,0)</f>
        <v>88119766.114875004</v>
      </c>
      <c r="Q826" s="166">
        <f>VLOOKUP($D826,'R_E_P allocation'!$A$3:$T$984,'R_E_P allocation'!N$984,0)</f>
        <v>71767644.567784801</v>
      </c>
      <c r="R826" s="166">
        <f>VLOOKUP($D826,'R_E_P allocation'!$A$3:$T$984,'R_E_P allocation'!O$984,0)</f>
        <v>65730839.838930711</v>
      </c>
      <c r="S826" s="166">
        <f>VLOOKUP($D826,'R_E_P allocation'!$A$3:$T$984,'R_E_P allocation'!P$984,0)</f>
        <v>1011018.2676964377</v>
      </c>
      <c r="T826" s="166">
        <f>VLOOKUP($D826,'R_E_P allocation'!$A$3:$T$984,'R_E_P allocation'!Q$984,0)</f>
        <v>1626420.6915116603</v>
      </c>
      <c r="U826" s="166">
        <f>VLOOKUP($D826,'R_E_P allocation'!$A$3:$T$984,'R_E_P allocation'!R$984,0)</f>
        <v>2007384.096730608</v>
      </c>
      <c r="V826" s="166">
        <f>VLOOKUP($D826,'R_E_P allocation'!$A$3:$T$984,'R_E_P allocation'!S$984,0)</f>
        <v>-205134.14127174095</v>
      </c>
      <c r="W826" s="166">
        <f>VLOOKUP($D826,'R_E_P allocation'!$A$3:$T$984,'R_E_P allocation'!T$984,0)</f>
        <v>1567810.9368625917</v>
      </c>
      <c r="X826" s="163">
        <v>111033</v>
      </c>
      <c r="Y826" s="162" t="s">
        <v>747</v>
      </c>
      <c r="Z826" s="162" t="s">
        <v>751</v>
      </c>
      <c r="AA826" s="162" t="s">
        <v>1077</v>
      </c>
    </row>
    <row r="827" spans="1:27" ht="16.5" thickTop="1" thickBot="1">
      <c r="A827" s="161">
        <v>826</v>
      </c>
      <c r="B827" s="162" t="s">
        <v>7</v>
      </c>
      <c r="C827" s="163">
        <v>11</v>
      </c>
      <c r="D827" s="162" t="s">
        <v>1080</v>
      </c>
      <c r="E827" s="162" t="str">
        <f>VLOOKUP(Table12[[#This Row],[BRANCH NAME]],'Branch Address-2'!$B$2:$D$981,2,0)</f>
        <v>Murshidhat, Setabganj, Bochaganj, Dinajpur 5216</v>
      </c>
      <c r="F827" s="162" t="str">
        <f>VLOOKUP(Table12[[#This Row],[BRANCH NAME]],'Branch Address-2'!$B$2:$D$981,3,0)</f>
        <v>25.80108733220069, 88.46225733540442</v>
      </c>
      <c r="G827" s="164">
        <f>VLOOKUP(FINAL_DATASET!$D827,'R_E_P allocation'!$A$3:$D$983,4,0)</f>
        <v>160049</v>
      </c>
      <c r="H827" s="165">
        <f>VLOOKUP(FINAL_DATASET!$D827,'R_E_P allocation'!$A$3:$E$983,5,0)</f>
        <v>1.5567109972404458E-2</v>
      </c>
      <c r="I827" s="166">
        <f>VLOOKUP(FINAL_DATASET!$D827,'R_E_P allocation'!$A$3:$F$983,6,0)</f>
        <v>85099989.385063127</v>
      </c>
      <c r="J827" s="166">
        <f>VLOOKUP(FINAL_DATASET!$D827,'R_E_P allocation'!$A$3:$G$983,7,0)</f>
        <v>71668750.440096915</v>
      </c>
      <c r="K827" s="166">
        <f>VLOOKUP(FINAL_DATASET!$D827,'R_E_P allocation'!$A$3:$T$984,8,0)</f>
        <v>70902467.39410837</v>
      </c>
      <c r="L827" s="166">
        <f>VLOOKUP(FINAL_DATASET!$D827,'R_E_P allocation'!$A$3:$T$984,9,0)</f>
        <v>59174079.66245009</v>
      </c>
      <c r="M827" s="166">
        <f>VLOOKUP($D827,'R_E_P allocation'!$A$3:$T$984,'R_E_P allocation'!J$984,0)</f>
        <v>57322228.967977732</v>
      </c>
      <c r="N827" s="166">
        <f>VLOOKUP($D827,'R_E_P allocation'!$A$3:$T$984,'R_E_P allocation'!K$984,0)</f>
        <v>66847552.942418888</v>
      </c>
      <c r="O827" s="166">
        <f>VLOOKUP($D827,'R_E_P allocation'!$A$3:$T$984,'R_E_P allocation'!L$984,0)</f>
        <v>58876080.700121209</v>
      </c>
      <c r="P827" s="166">
        <f>VLOOKUP($D827,'R_E_P allocation'!$A$3:$T$984,'R_E_P allocation'!M$984,0)</f>
        <v>64005919.980211303</v>
      </c>
      <c r="Q827" s="166">
        <f>VLOOKUP($D827,'R_E_P allocation'!$A$3:$T$984,'R_E_P allocation'!N$984,0)</f>
        <v>52128532.767388582</v>
      </c>
      <c r="R827" s="166">
        <f>VLOOKUP($D827,'R_E_P allocation'!$A$3:$T$984,'R_E_P allocation'!O$984,0)</f>
        <v>47743690.893120706</v>
      </c>
      <c r="S827" s="166">
        <f>VLOOKUP($D827,'R_E_P allocation'!$A$3:$T$984,'R_E_P allocation'!P$984,0)</f>
        <v>734354.58573903888</v>
      </c>
      <c r="T827" s="166">
        <f>VLOOKUP($D827,'R_E_P allocation'!$A$3:$T$984,'R_E_P allocation'!Q$984,0)</f>
        <v>1181353.0292323669</v>
      </c>
      <c r="U827" s="166">
        <f>VLOOKUP($D827,'R_E_P allocation'!$A$3:$T$984,'R_E_P allocation'!R$984,0)</f>
        <v>1458066.3513949034</v>
      </c>
      <c r="V827" s="166">
        <f>VLOOKUP($D827,'R_E_P allocation'!$A$3:$T$984,'R_E_P allocation'!S$984,0)</f>
        <v>-148999.48116444267</v>
      </c>
      <c r="W827" s="166">
        <f>VLOOKUP($D827,'R_E_P allocation'!$A$3:$T$984,'R_E_P allocation'!T$984,0)</f>
        <v>1138781.7488996689</v>
      </c>
      <c r="X827" s="163">
        <v>111034</v>
      </c>
      <c r="Y827" s="162" t="s">
        <v>747</v>
      </c>
      <c r="Z827" s="162" t="s">
        <v>751</v>
      </c>
      <c r="AA827" s="162" t="s">
        <v>1081</v>
      </c>
    </row>
    <row r="828" spans="1:27" ht="16.5" thickTop="1" thickBot="1">
      <c r="A828" s="161">
        <v>827</v>
      </c>
      <c r="B828" s="162" t="s">
        <v>7</v>
      </c>
      <c r="C828" s="163">
        <v>11</v>
      </c>
      <c r="D828" s="162" t="s">
        <v>1082</v>
      </c>
      <c r="E828" s="162" t="str">
        <f>VLOOKUP(Table12[[#This Row],[BRANCH NAME]],'Branch Address-2'!$B$2:$D$981,2,0)</f>
        <v>Station Road, Kotwali, Dinajpur 5200</v>
      </c>
      <c r="F828" s="162" t="str">
        <f>VLOOKUP(Table12[[#This Row],[BRANCH NAME]],'Branch Address-2'!$B$2:$D$981,3,0)</f>
        <v>25.635271766929602, 88.63972408528583</v>
      </c>
      <c r="G828" s="164">
        <f>VLOOKUP(FINAL_DATASET!$D828,'R_E_P allocation'!$A$3:$D$983,4,0)</f>
        <v>23811.845000000001</v>
      </c>
      <c r="H828" s="165">
        <f>VLOOKUP(FINAL_DATASET!$D828,'R_E_P allocation'!$A$3:$E$983,5,0)</f>
        <v>2.3160507704568555E-3</v>
      </c>
      <c r="I828" s="166">
        <f>VLOOKUP(FINAL_DATASET!$D828,'R_E_P allocation'!$A$3:$F$983,6,0)</f>
        <v>12661046.034269309</v>
      </c>
      <c r="J828" s="166">
        <f>VLOOKUP(FINAL_DATASET!$D828,'R_E_P allocation'!$A$3:$G$983,7,0)</f>
        <v>10662766.882787582</v>
      </c>
      <c r="K828" s="166">
        <f>VLOOKUP(FINAL_DATASET!$D828,'R_E_P allocation'!$A$3:$T$984,8,0)</f>
        <v>10548760.465270402</v>
      </c>
      <c r="L828" s="166">
        <f>VLOOKUP(FINAL_DATASET!$D828,'R_E_P allocation'!$A$3:$T$984,9,0)</f>
        <v>8803828.9082713053</v>
      </c>
      <c r="M828" s="166">
        <f>VLOOKUP($D828,'R_E_P allocation'!$A$3:$T$984,'R_E_P allocation'!J$984,0)</f>
        <v>8528313.3992714472</v>
      </c>
      <c r="N828" s="166">
        <f>VLOOKUP($D828,'R_E_P allocation'!$A$3:$T$984,'R_E_P allocation'!K$984,0)</f>
        <v>9945476.5059086438</v>
      </c>
      <c r="O828" s="166">
        <f>VLOOKUP($D828,'R_E_P allocation'!$A$3:$T$984,'R_E_P allocation'!L$984,0)</f>
        <v>8759493.0792368446</v>
      </c>
      <c r="P828" s="166">
        <f>VLOOKUP($D828,'R_E_P allocation'!$A$3:$T$984,'R_E_P allocation'!M$984,0)</f>
        <v>9522702.7076157592</v>
      </c>
      <c r="Q828" s="166">
        <f>VLOOKUP($D828,'R_E_P allocation'!$A$3:$T$984,'R_E_P allocation'!N$984,0)</f>
        <v>7755603.2360994332</v>
      </c>
      <c r="R828" s="166">
        <f>VLOOKUP($D828,'R_E_P allocation'!$A$3:$T$984,'R_E_P allocation'!O$984,0)</f>
        <v>7103233.1803066675</v>
      </c>
      <c r="S828" s="166">
        <f>VLOOKUP($D828,'R_E_P allocation'!$A$3:$T$984,'R_E_P allocation'!P$984,0)</f>
        <v>109256.1501206331</v>
      </c>
      <c r="T828" s="166">
        <f>VLOOKUP($D828,'R_E_P allocation'!$A$3:$T$984,'R_E_P allocation'!Q$984,0)</f>
        <v>175759.8936723228</v>
      </c>
      <c r="U828" s="166">
        <f>VLOOKUP($D828,'R_E_P allocation'!$A$3:$T$984,'R_E_P allocation'!R$984,0)</f>
        <v>216928.87777574977</v>
      </c>
      <c r="V828" s="166">
        <f>VLOOKUP($D828,'R_E_P allocation'!$A$3:$T$984,'R_E_P allocation'!S$984,0)</f>
        <v>-22167.9145172299</v>
      </c>
      <c r="W828" s="166">
        <f>VLOOKUP($D828,'R_E_P allocation'!$A$3:$T$984,'R_E_P allocation'!T$984,0)</f>
        <v>169426.20381025711</v>
      </c>
      <c r="X828" s="163">
        <v>111035</v>
      </c>
      <c r="Y828" s="162" t="s">
        <v>747</v>
      </c>
      <c r="Z828" s="162" t="s">
        <v>751</v>
      </c>
      <c r="AA828" s="162" t="s">
        <v>366</v>
      </c>
    </row>
    <row r="829" spans="1:27" ht="16.5" thickTop="1" thickBot="1">
      <c r="A829" s="161">
        <v>828</v>
      </c>
      <c r="B829" s="162" t="s">
        <v>7</v>
      </c>
      <c r="C829" s="163">
        <v>11</v>
      </c>
      <c r="D829" s="162" t="s">
        <v>1083</v>
      </c>
      <c r="E829" s="162" t="str">
        <f>VLOOKUP(Table12[[#This Row],[BRANCH NAME]],'Branch Address-2'!$B$2:$D$981,2,0)</f>
        <v>Tajpur Hat, Khanpur, Kotwali, Dinajpur 5200</v>
      </c>
      <c r="F829" s="162" t="str">
        <f>VLOOKUP(Table12[[#This Row],[BRANCH NAME]],'Branch Address-2'!$B$2:$D$981,3,0)</f>
        <v>25.545461598043083, 88.62361909202565</v>
      </c>
      <c r="G829" s="164">
        <f>VLOOKUP(FINAL_DATASET!$D829,'R_E_P allocation'!$A$3:$D$983,4,0)</f>
        <v>47623.69</v>
      </c>
      <c r="H829" s="165">
        <f>VLOOKUP(FINAL_DATASET!$D829,'R_E_P allocation'!$A$3:$E$983,5,0)</f>
        <v>4.632101540913711E-3</v>
      </c>
      <c r="I829" s="166">
        <f>VLOOKUP(FINAL_DATASET!$D829,'R_E_P allocation'!$A$3:$F$983,6,0)</f>
        <v>25322092.068538617</v>
      </c>
      <c r="J829" s="166">
        <f>VLOOKUP(FINAL_DATASET!$D829,'R_E_P allocation'!$A$3:$G$983,7,0)</f>
        <v>21325533.765575163</v>
      </c>
      <c r="K829" s="166">
        <f>VLOOKUP(FINAL_DATASET!$D829,'R_E_P allocation'!$A$3:$T$984,8,0)</f>
        <v>21097520.930540804</v>
      </c>
      <c r="L829" s="166">
        <f>VLOOKUP(FINAL_DATASET!$D829,'R_E_P allocation'!$A$3:$T$984,9,0)</f>
        <v>17607657.816542611</v>
      </c>
      <c r="M829" s="166">
        <f>VLOOKUP($D829,'R_E_P allocation'!$A$3:$T$984,'R_E_P allocation'!J$984,0)</f>
        <v>17056626.798542894</v>
      </c>
      <c r="N829" s="166">
        <f>VLOOKUP($D829,'R_E_P allocation'!$A$3:$T$984,'R_E_P allocation'!K$984,0)</f>
        <v>19890953.011817288</v>
      </c>
      <c r="O829" s="166">
        <f>VLOOKUP($D829,'R_E_P allocation'!$A$3:$T$984,'R_E_P allocation'!L$984,0)</f>
        <v>17518986.158473689</v>
      </c>
      <c r="P829" s="166">
        <f>VLOOKUP($D829,'R_E_P allocation'!$A$3:$T$984,'R_E_P allocation'!M$984,0)</f>
        <v>19045405.415231518</v>
      </c>
      <c r="Q829" s="166">
        <f>VLOOKUP($D829,'R_E_P allocation'!$A$3:$T$984,'R_E_P allocation'!N$984,0)</f>
        <v>15511206.472198866</v>
      </c>
      <c r="R829" s="166">
        <f>VLOOKUP($D829,'R_E_P allocation'!$A$3:$T$984,'R_E_P allocation'!O$984,0)</f>
        <v>14206466.360613335</v>
      </c>
      <c r="S829" s="166">
        <f>VLOOKUP($D829,'R_E_P allocation'!$A$3:$T$984,'R_E_P allocation'!P$984,0)</f>
        <v>218512.3002412662</v>
      </c>
      <c r="T829" s="166">
        <f>VLOOKUP($D829,'R_E_P allocation'!$A$3:$T$984,'R_E_P allocation'!Q$984,0)</f>
        <v>351519.78734464559</v>
      </c>
      <c r="U829" s="166">
        <f>VLOOKUP($D829,'R_E_P allocation'!$A$3:$T$984,'R_E_P allocation'!R$984,0)</f>
        <v>433857.75555149955</v>
      </c>
      <c r="V829" s="166">
        <f>VLOOKUP($D829,'R_E_P allocation'!$A$3:$T$984,'R_E_P allocation'!S$984,0)</f>
        <v>-44335.829034459799</v>
      </c>
      <c r="W829" s="166">
        <f>VLOOKUP($D829,'R_E_P allocation'!$A$3:$T$984,'R_E_P allocation'!T$984,0)</f>
        <v>338852.40762051422</v>
      </c>
      <c r="X829" s="163">
        <v>111036</v>
      </c>
      <c r="Y829" s="162" t="s">
        <v>747</v>
      </c>
      <c r="Z829" s="162" t="s">
        <v>751</v>
      </c>
      <c r="AA829" s="162" t="s">
        <v>366</v>
      </c>
    </row>
    <row r="830" spans="1:27" ht="16.5" thickTop="1" thickBot="1">
      <c r="A830" s="161">
        <v>829</v>
      </c>
      <c r="B830" s="162" t="s">
        <v>7</v>
      </c>
      <c r="C830" s="163">
        <v>11</v>
      </c>
      <c r="D830" s="162" t="s">
        <v>1084</v>
      </c>
      <c r="E830" s="162" t="str">
        <f>VLOOKUP(Table12[[#This Row],[BRANCH NAME]],'Branch Address-2'!$B$2:$D$981,2,0)</f>
        <v>Bonarpara Bazar, Saghata, Gaibandha 5750</v>
      </c>
      <c r="F830" s="162" t="str">
        <f>VLOOKUP(Table12[[#This Row],[BRANCH NAME]],'Branch Address-2'!$B$2:$D$981,3,0)</f>
        <v>25.163447276332853, 89.5248882121011</v>
      </c>
      <c r="G830" s="164">
        <f>VLOOKUP(FINAL_DATASET!$D830,'R_E_P allocation'!$A$3:$D$983,4,0)</f>
        <v>147300.45000000001</v>
      </c>
      <c r="H830" s="165">
        <f>VLOOKUP(FINAL_DATASET!$D830,'R_E_P allocation'!$A$3:$E$983,5,0)</f>
        <v>1.4327126718284178E-2</v>
      </c>
      <c r="I830" s="166">
        <f>VLOOKUP(FINAL_DATASET!$D830,'R_E_P allocation'!$A$3:$F$983,6,0)</f>
        <v>78321431.133059382</v>
      </c>
      <c r="J830" s="166">
        <f>VLOOKUP(FINAL_DATASET!$D830,'R_E_P allocation'!$A$3:$G$983,7,0)</f>
        <v>65960044.678592019</v>
      </c>
      <c r="K830" s="166">
        <f>VLOOKUP(FINAL_DATASET!$D830,'R_E_P allocation'!$A$3:$T$984,8,0)</f>
        <v>65254799.175643027</v>
      </c>
      <c r="L830" s="166">
        <f>VLOOKUP(FINAL_DATASET!$D830,'R_E_P allocation'!$A$3:$T$984,9,0)</f>
        <v>54460624.949951246</v>
      </c>
      <c r="M830" s="166">
        <f>VLOOKUP($D830,'R_E_P allocation'!$A$3:$T$984,'R_E_P allocation'!J$984,0)</f>
        <v>52756281.651157804</v>
      </c>
      <c r="N830" s="166">
        <f>VLOOKUP($D830,'R_E_P allocation'!$A$3:$T$984,'R_E_P allocation'!K$984,0)</f>
        <v>61522875.055871181</v>
      </c>
      <c r="O830" s="166">
        <f>VLOOKUP($D830,'R_E_P allocation'!$A$3:$T$984,'R_E_P allocation'!L$984,0)</f>
        <v>54186362.80991552</v>
      </c>
      <c r="P830" s="166">
        <f>VLOOKUP($D830,'R_E_P allocation'!$A$3:$T$984,'R_E_P allocation'!M$984,0)</f>
        <v>58907589.649101943</v>
      </c>
      <c r="Q830" s="166">
        <f>VLOOKUP($D830,'R_E_P allocation'!$A$3:$T$984,'R_E_P allocation'!N$984,0)</f>
        <v>47976284.353392303</v>
      </c>
      <c r="R830" s="166">
        <f>VLOOKUP($D830,'R_E_P allocation'!$A$3:$T$984,'R_E_P allocation'!O$984,0)</f>
        <v>43940712.8642952</v>
      </c>
      <c r="S830" s="166">
        <f>VLOOKUP($D830,'R_E_P allocation'!$A$3:$T$984,'R_E_P allocation'!P$984,0)</f>
        <v>675860.27365946688</v>
      </c>
      <c r="T830" s="166">
        <f>VLOOKUP($D830,'R_E_P allocation'!$A$3:$T$984,'R_E_P allocation'!Q$984,0)</f>
        <v>1087253.4837130553</v>
      </c>
      <c r="U830" s="166">
        <f>VLOOKUP($D830,'R_E_P allocation'!$A$3:$T$984,'R_E_P allocation'!R$984,0)</f>
        <v>1341925.4708890864</v>
      </c>
      <c r="V830" s="166">
        <f>VLOOKUP($D830,'R_E_P allocation'!$A$3:$T$984,'R_E_P allocation'!S$984,0)</f>
        <v>-137131.07001786283</v>
      </c>
      <c r="W830" s="166">
        <f>VLOOKUP($D830,'R_E_P allocation'!$A$3:$T$984,'R_E_P allocation'!T$984,0)</f>
        <v>1048073.177993666</v>
      </c>
      <c r="X830" s="163">
        <v>111045</v>
      </c>
      <c r="Y830" s="162" t="s">
        <v>747</v>
      </c>
      <c r="Z830" s="162" t="s">
        <v>1085</v>
      </c>
      <c r="AA830" s="162" t="s">
        <v>1086</v>
      </c>
    </row>
    <row r="831" spans="1:27" ht="16.5" thickTop="1" thickBot="1">
      <c r="A831" s="161">
        <v>830</v>
      </c>
      <c r="B831" s="162" t="s">
        <v>7</v>
      </c>
      <c r="C831" s="163">
        <v>11</v>
      </c>
      <c r="D831" s="162" t="s">
        <v>1087</v>
      </c>
      <c r="E831" s="162" t="str">
        <f>VLOOKUP(Table12[[#This Row],[BRANCH NAME]],'Branch Address-2'!$B$2:$D$981,2,0)</f>
        <v>Sadullapur, Gaibandha 5710</v>
      </c>
      <c r="F831" s="162" t="str">
        <f>VLOOKUP(Table12[[#This Row],[BRANCH NAME]],'Branch Address-2'!$B$2:$D$981,3,0)</f>
        <v>25.392458448433757, 89.46570398747708</v>
      </c>
      <c r="G831" s="164">
        <f>VLOOKUP(FINAL_DATASET!$D831,'R_E_P allocation'!$A$3:$D$983,4,0)</f>
        <v>47042.400000000001</v>
      </c>
      <c r="H831" s="165">
        <f>VLOOKUP(FINAL_DATASET!$D831,'R_E_P allocation'!$A$3:$E$983,5,0)</f>
        <v>4.5755625724986692E-3</v>
      </c>
      <c r="I831" s="166">
        <f>VLOOKUP(FINAL_DATASET!$D831,'R_E_P allocation'!$A$3:$F$983,6,0)</f>
        <v>25013013.143774051</v>
      </c>
      <c r="J831" s="166">
        <f>VLOOKUP(FINAL_DATASET!$D831,'R_E_P allocation'!$A$3:$G$983,7,0)</f>
        <v>21065236.4319878</v>
      </c>
      <c r="K831" s="166">
        <f>VLOOKUP(FINAL_DATASET!$D831,'R_E_P allocation'!$A$3:$T$984,8,0)</f>
        <v>20840006.698827256</v>
      </c>
      <c r="L831" s="166">
        <f>VLOOKUP(FINAL_DATASET!$D831,'R_E_P allocation'!$A$3:$T$984,9,0)</f>
        <v>17392740.505175553</v>
      </c>
      <c r="M831" s="166">
        <f>VLOOKUP($D831,'R_E_P allocation'!$A$3:$T$984,'R_E_P allocation'!J$984,0)</f>
        <v>16848435.316704232</v>
      </c>
      <c r="N831" s="166">
        <f>VLOOKUP($D831,'R_E_P allocation'!$A$3:$T$984,'R_E_P allocation'!K$984,0)</f>
        <v>19648166.02751936</v>
      </c>
      <c r="O831" s="166">
        <f>VLOOKUP($D831,'R_E_P allocation'!$A$3:$T$984,'R_E_P allocation'!L$984,0)</f>
        <v>17305151.16450201</v>
      </c>
      <c r="P831" s="166">
        <f>VLOOKUP($D831,'R_E_P allocation'!$A$3:$T$984,'R_E_P allocation'!M$984,0)</f>
        <v>18812939.100382335</v>
      </c>
      <c r="Q831" s="166">
        <f>VLOOKUP($D831,'R_E_P allocation'!$A$3:$T$984,'R_E_P allocation'!N$984,0)</f>
        <v>15321878.23639386</v>
      </c>
      <c r="R831" s="166">
        <f>VLOOKUP($D831,'R_E_P allocation'!$A$3:$T$984,'R_E_P allocation'!O$984,0)</f>
        <v>14033063.652197398</v>
      </c>
      <c r="S831" s="166">
        <f>VLOOKUP($D831,'R_E_P allocation'!$A$3:$T$984,'R_E_P allocation'!P$984,0)</f>
        <v>215845.16094552397</v>
      </c>
      <c r="T831" s="166">
        <f>VLOOKUP($D831,'R_E_P allocation'!$A$3:$T$984,'R_E_P allocation'!Q$984,0)</f>
        <v>347229.17195584287</v>
      </c>
      <c r="U831" s="166">
        <f>VLOOKUP($D831,'R_E_P allocation'!$A$3:$T$984,'R_E_P allocation'!R$984,0)</f>
        <v>428562.13115270698</v>
      </c>
      <c r="V831" s="166">
        <f>VLOOKUP($D831,'R_E_P allocation'!$A$3:$T$984,'R_E_P allocation'!S$984,0)</f>
        <v>-43794.670336772971</v>
      </c>
      <c r="W831" s="166">
        <f>VLOOKUP($D831,'R_E_P allocation'!$A$3:$T$984,'R_E_P allocation'!T$984,0)</f>
        <v>334716.40900247917</v>
      </c>
      <c r="X831" s="163">
        <v>111046</v>
      </c>
      <c r="Y831" s="162" t="s">
        <v>747</v>
      </c>
      <c r="Z831" s="162" t="s">
        <v>1085</v>
      </c>
      <c r="AA831" s="162" t="s">
        <v>1088</v>
      </c>
    </row>
    <row r="832" spans="1:27" ht="16.5" thickTop="1" thickBot="1">
      <c r="A832" s="161">
        <v>831</v>
      </c>
      <c r="B832" s="162" t="s">
        <v>7</v>
      </c>
      <c r="C832" s="163">
        <v>11</v>
      </c>
      <c r="D832" s="162" t="s">
        <v>1089</v>
      </c>
      <c r="E832" s="162" t="str">
        <f>VLOOKUP(Table12[[#This Row],[BRANCH NAME]],'Branch Address-2'!$B$2:$D$981,2,0)</f>
        <v>Fulchari Bazar, Fulchari, Gaibandha 5760</v>
      </c>
      <c r="F832" s="162" t="str">
        <f>VLOOKUP(Table12[[#This Row],[BRANCH NAME]],'Branch Address-2'!$B$2:$D$981,3,0)</f>
        <v>25.16269912661297, 89.63340201191478</v>
      </c>
      <c r="G832" s="164">
        <f>VLOOKUP(FINAL_DATASET!$D832,'R_E_P allocation'!$A$3:$D$983,4,0)</f>
        <v>16533.400000000001</v>
      </c>
      <c r="H832" s="165">
        <f>VLOOKUP(FINAL_DATASET!$D832,'R_E_P allocation'!$A$3:$E$983,5,0)</f>
        <v>1.6081153647804854E-3</v>
      </c>
      <c r="I832" s="166">
        <f>VLOOKUP(FINAL_DATASET!$D832,'R_E_P allocation'!$A$3:$F$983,6,0)</f>
        <v>8791008.7816793788</v>
      </c>
      <c r="J832" s="166">
        <f>VLOOKUP(FINAL_DATASET!$D832,'R_E_P allocation'!$A$3:$G$983,7,0)</f>
        <v>7403533.4086829564</v>
      </c>
      <c r="K832" s="166">
        <f>VLOOKUP(FINAL_DATASET!$D832,'R_E_P allocation'!$A$3:$T$984,8,0)</f>
        <v>7324374.7503186613</v>
      </c>
      <c r="L832" s="166">
        <f>VLOOKUP(FINAL_DATASET!$D832,'R_E_P allocation'!$A$3:$T$984,9,0)</f>
        <v>6112807.5070206774</v>
      </c>
      <c r="M832" s="166">
        <f>VLOOKUP($D832,'R_E_P allocation'!$A$3:$T$984,'R_E_P allocation'!J$984,0)</f>
        <v>5921507.4159736279</v>
      </c>
      <c r="N832" s="166">
        <f>VLOOKUP($D832,'R_E_P allocation'!$A$3:$T$984,'R_E_P allocation'!K$984,0)</f>
        <v>6905493.5164742582</v>
      </c>
      <c r="O832" s="166">
        <f>VLOOKUP($D832,'R_E_P allocation'!$A$3:$T$984,'R_E_P allocation'!L$984,0)</f>
        <v>6082023.5843234519</v>
      </c>
      <c r="P832" s="166">
        <f>VLOOKUP($D832,'R_E_P allocation'!$A$3:$T$984,'R_E_P allocation'!M$984,0)</f>
        <v>6611946.8250399921</v>
      </c>
      <c r="Q832" s="166">
        <f>VLOOKUP($D832,'R_E_P allocation'!$A$3:$T$984,'R_E_P allocation'!N$984,0)</f>
        <v>5384987.6203933954</v>
      </c>
      <c r="R832" s="166">
        <f>VLOOKUP($D832,'R_E_P allocation'!$A$3:$T$984,'R_E_P allocation'!O$984,0)</f>
        <v>4932024.186419921</v>
      </c>
      <c r="S832" s="166">
        <f>VLOOKUP($D832,'R_E_P allocation'!$A$3:$T$984,'R_E_P allocation'!P$984,0)</f>
        <v>75860.380932450862</v>
      </c>
      <c r="T832" s="166">
        <f>VLOOKUP($D832,'R_E_P allocation'!$A$3:$T$984,'R_E_P allocation'!Q$984,0)</f>
        <v>122036.26497829051</v>
      </c>
      <c r="U832" s="166">
        <f>VLOOKUP($D832,'R_E_P allocation'!$A$3:$T$984,'R_E_P allocation'!R$984,0)</f>
        <v>150621.33605428648</v>
      </c>
      <c r="V832" s="166">
        <f>VLOOKUP($D832,'R_E_P allocation'!$A$3:$T$984,'R_E_P allocation'!S$984,0)</f>
        <v>-15391.961348613217</v>
      </c>
      <c r="W832" s="166">
        <f>VLOOKUP($D832,'R_E_P allocation'!$A$3:$T$984,'R_E_P allocation'!T$984,0)</f>
        <v>117638.56173582959</v>
      </c>
      <c r="X832" s="163">
        <v>111047</v>
      </c>
      <c r="Y832" s="162" t="s">
        <v>747</v>
      </c>
      <c r="Z832" s="162" t="s">
        <v>1085</v>
      </c>
      <c r="AA832" s="162" t="s">
        <v>1090</v>
      </c>
    </row>
    <row r="833" spans="1:27" ht="16.5" thickTop="1" thickBot="1">
      <c r="A833" s="161">
        <v>832</v>
      </c>
      <c r="B833" s="162" t="s">
        <v>7</v>
      </c>
      <c r="C833" s="163">
        <v>11</v>
      </c>
      <c r="D833" s="162" t="s">
        <v>1085</v>
      </c>
      <c r="E833" s="162" t="str">
        <f>VLOOKUP(Table12[[#This Row],[BRANCH NAME]],'Branch Address-2'!$B$2:$D$981,2,0)</f>
        <v>Station Road, Gaibandha 5700</v>
      </c>
      <c r="F833" s="162" t="str">
        <f>VLOOKUP(Table12[[#This Row],[BRANCH NAME]],'Branch Address-2'!$B$2:$D$981,3,0)</f>
        <v>25.004609035216934, 91.8201552094015</v>
      </c>
      <c r="G833" s="164">
        <f>VLOOKUP(FINAL_DATASET!$D833,'R_E_P allocation'!$A$3:$D$983,4,0)</f>
        <v>437268</v>
      </c>
      <c r="H833" s="165">
        <f>VLOOKUP(FINAL_DATASET!$D833,'R_E_P allocation'!$A$3:$E$983,5,0)</f>
        <v>4.2530718988643183E-2</v>
      </c>
      <c r="I833" s="166">
        <f>VLOOKUP(FINAL_DATASET!$D833,'R_E_P allocation'!$A$3:$F$983,6,0)</f>
        <v>232500685.15534481</v>
      </c>
      <c r="J833" s="166">
        <f>VLOOKUP(FINAL_DATASET!$D833,'R_E_P allocation'!$A$3:$G$983,7,0)</f>
        <v>195805354.40671483</v>
      </c>
      <c r="K833" s="166">
        <f>VLOOKUP(FINAL_DATASET!$D833,'R_E_P allocation'!$A$3:$T$984,8,0)</f>
        <v>193711801.46384531</v>
      </c>
      <c r="L833" s="166">
        <f>VLOOKUP(FINAL_DATASET!$D833,'R_E_P allocation'!$A$3:$T$984,9,0)</f>
        <v>161668810.58825877</v>
      </c>
      <c r="M833" s="166">
        <f>VLOOKUP($D833,'R_E_P allocation'!$A$3:$T$984,'R_E_P allocation'!J$984,0)</f>
        <v>156609390.97632405</v>
      </c>
      <c r="N833" s="166">
        <f>VLOOKUP($D833,'R_E_P allocation'!$A$3:$T$984,'R_E_P allocation'!K$984,0)</f>
        <v>182633417.14116067</v>
      </c>
      <c r="O833" s="166">
        <f>VLOOKUP($D833,'R_E_P allocation'!$A$3:$T$984,'R_E_P allocation'!L$984,0)</f>
        <v>160854651.11047617</v>
      </c>
      <c r="P833" s="166">
        <f>VLOOKUP($D833,'R_E_P allocation'!$A$3:$T$984,'R_E_P allocation'!M$984,0)</f>
        <v>174869824.97801948</v>
      </c>
      <c r="Q833" s="166">
        <f>VLOOKUP($D833,'R_E_P allocation'!$A$3:$T$984,'R_E_P allocation'!N$984,0)</f>
        <v>142419754.36354163</v>
      </c>
      <c r="R833" s="166">
        <f>VLOOKUP($D833,'R_E_P allocation'!$A$3:$T$984,'R_E_P allocation'!O$984,0)</f>
        <v>130439979.19045483</v>
      </c>
      <c r="S833" s="166">
        <f>VLOOKUP($D833,'R_E_P allocation'!$A$3:$T$984,'R_E_P allocation'!P$984,0)</f>
        <v>2006321.5702499738</v>
      </c>
      <c r="T833" s="166">
        <f>VLOOKUP($D833,'R_E_P allocation'!$A$3:$T$984,'R_E_P allocation'!Q$984,0)</f>
        <v>3227560.7869238709</v>
      </c>
      <c r="U833" s="166">
        <f>VLOOKUP($D833,'R_E_P allocation'!$A$3:$T$984,'R_E_P allocation'!R$984,0)</f>
        <v>3983566.0162934265</v>
      </c>
      <c r="V833" s="166">
        <f>VLOOKUP($D833,'R_E_P allocation'!$A$3:$T$984,'R_E_P allocation'!S$984,0)</f>
        <v>-407079.738891299</v>
      </c>
      <c r="W833" s="166">
        <f>VLOOKUP($D833,'R_E_P allocation'!$A$3:$T$984,'R_E_P allocation'!T$984,0)</f>
        <v>3111252.2900977852</v>
      </c>
      <c r="X833" s="163">
        <v>111048</v>
      </c>
      <c r="Y833" s="162" t="s">
        <v>747</v>
      </c>
      <c r="Z833" s="162" t="s">
        <v>1085</v>
      </c>
      <c r="AA833" s="162" t="s">
        <v>1091</v>
      </c>
    </row>
    <row r="834" spans="1:27" ht="16.5" thickTop="1" thickBot="1">
      <c r="A834" s="161">
        <v>833</v>
      </c>
      <c r="B834" s="162" t="s">
        <v>7</v>
      </c>
      <c r="C834" s="163">
        <v>11</v>
      </c>
      <c r="D834" s="162" t="s">
        <v>1092</v>
      </c>
      <c r="E834" s="162" t="str">
        <f>VLOOKUP(Table12[[#This Row],[BRANCH NAME]],'Branch Address-2'!$B$2:$D$981,2,0)</f>
        <v>Sadullapur, Gaibandha 5710</v>
      </c>
      <c r="F834" s="162" t="str">
        <f>VLOOKUP(Table12[[#This Row],[BRANCH NAME]],'Branch Address-2'!$B$2:$D$981,3,0)</f>
        <v>25.43534036433276, 89.49792852493786</v>
      </c>
      <c r="G834" s="164">
        <f>VLOOKUP(FINAL_DATASET!$D834,'R_E_P allocation'!$A$3:$D$983,4,0)</f>
        <v>56450.879999999997</v>
      </c>
      <c r="H834" s="165">
        <f>VLOOKUP(FINAL_DATASET!$D834,'R_E_P allocation'!$A$3:$E$983,5,0)</f>
        <v>5.4906750869984028E-3</v>
      </c>
      <c r="I834" s="166">
        <f>VLOOKUP(FINAL_DATASET!$D834,'R_E_P allocation'!$A$3:$F$983,6,0)</f>
        <v>30015615.772528864</v>
      </c>
      <c r="J834" s="166">
        <f>VLOOKUP(FINAL_DATASET!$D834,'R_E_P allocation'!$A$3:$G$983,7,0)</f>
        <v>25278283.718385357</v>
      </c>
      <c r="K834" s="166">
        <f>VLOOKUP(FINAL_DATASET!$D834,'R_E_P allocation'!$A$3:$T$984,8,0)</f>
        <v>25008008.038592707</v>
      </c>
      <c r="L834" s="166">
        <f>VLOOKUP(FINAL_DATASET!$D834,'R_E_P allocation'!$A$3:$T$984,9,0)</f>
        <v>20871288.606210664</v>
      </c>
      <c r="M834" s="166">
        <f>VLOOKUP($D834,'R_E_P allocation'!$A$3:$T$984,'R_E_P allocation'!J$984,0)</f>
        <v>20218122.380045079</v>
      </c>
      <c r="N834" s="166">
        <f>VLOOKUP($D834,'R_E_P allocation'!$A$3:$T$984,'R_E_P allocation'!K$984,0)</f>
        <v>23577799.233023234</v>
      </c>
      <c r="O834" s="166">
        <f>VLOOKUP($D834,'R_E_P allocation'!$A$3:$T$984,'R_E_P allocation'!L$984,0)</f>
        <v>20766181.397402409</v>
      </c>
      <c r="P834" s="166">
        <f>VLOOKUP($D834,'R_E_P allocation'!$A$3:$T$984,'R_E_P allocation'!M$984,0)</f>
        <v>22575526.920458801</v>
      </c>
      <c r="Q834" s="166">
        <f>VLOOKUP($D834,'R_E_P allocation'!$A$3:$T$984,'R_E_P allocation'!N$984,0)</f>
        <v>18386253.883672632</v>
      </c>
      <c r="R834" s="166">
        <f>VLOOKUP($D834,'R_E_P allocation'!$A$3:$T$984,'R_E_P allocation'!O$984,0)</f>
        <v>16839676.382636879</v>
      </c>
      <c r="S834" s="166">
        <f>VLOOKUP($D834,'R_E_P allocation'!$A$3:$T$984,'R_E_P allocation'!P$984,0)</f>
        <v>259014.19313462873</v>
      </c>
      <c r="T834" s="166">
        <f>VLOOKUP($D834,'R_E_P allocation'!$A$3:$T$984,'R_E_P allocation'!Q$984,0)</f>
        <v>416675.00634701143</v>
      </c>
      <c r="U834" s="166">
        <f>VLOOKUP($D834,'R_E_P allocation'!$A$3:$T$984,'R_E_P allocation'!R$984,0)</f>
        <v>514274.55738324841</v>
      </c>
      <c r="V834" s="166">
        <f>VLOOKUP($D834,'R_E_P allocation'!$A$3:$T$984,'R_E_P allocation'!S$984,0)</f>
        <v>-52553.604404127567</v>
      </c>
      <c r="W834" s="166">
        <f>VLOOKUP($D834,'R_E_P allocation'!$A$3:$T$984,'R_E_P allocation'!T$984,0)</f>
        <v>401659.69080297498</v>
      </c>
      <c r="X834" s="163">
        <v>111050</v>
      </c>
      <c r="Y834" s="162" t="s">
        <v>747</v>
      </c>
      <c r="Z834" s="162" t="s">
        <v>1085</v>
      </c>
      <c r="AA834" s="162" t="s">
        <v>1088</v>
      </c>
    </row>
    <row r="835" spans="1:27" ht="16.5" thickTop="1" thickBot="1">
      <c r="A835" s="161">
        <v>834</v>
      </c>
      <c r="B835" s="162" t="s">
        <v>7</v>
      </c>
      <c r="C835" s="163">
        <v>11</v>
      </c>
      <c r="D835" s="162" t="s">
        <v>1093</v>
      </c>
      <c r="E835" s="162" t="str">
        <f>VLOOKUP(Table12[[#This Row],[BRANCH NAME]],'Branch Address-2'!$B$2:$D$981,2,0)</f>
        <v>Sadullapur, Gaibandha 5710</v>
      </c>
      <c r="F835" s="162" t="str">
        <f>VLOOKUP(Table12[[#This Row],[BRANCH NAME]],'Branch Address-2'!$B$2:$D$981,3,0)</f>
        <v>25.481540759378525, 89.45828478004184</v>
      </c>
      <c r="G835" s="164">
        <f>VLOOKUP(FINAL_DATASET!$D835,'R_E_P allocation'!$A$3:$D$983,4,0)</f>
        <v>87812.479999999996</v>
      </c>
      <c r="H835" s="165">
        <f>VLOOKUP(FINAL_DATASET!$D835,'R_E_P allocation'!$A$3:$E$983,5,0)</f>
        <v>8.5410501353308486E-3</v>
      </c>
      <c r="I835" s="166">
        <f>VLOOKUP(FINAL_DATASET!$D835,'R_E_P allocation'!$A$3:$F$983,6,0)</f>
        <v>46690957.868378229</v>
      </c>
      <c r="J835" s="166">
        <f>VLOOKUP(FINAL_DATASET!$D835,'R_E_P allocation'!$A$3:$G$983,7,0)</f>
        <v>39321774.673043892</v>
      </c>
      <c r="K835" s="166">
        <f>VLOOKUP(FINAL_DATASET!$D835,'R_E_P allocation'!$A$3:$T$984,8,0)</f>
        <v>38901345.837810874</v>
      </c>
      <c r="L835" s="166">
        <f>VLOOKUP(FINAL_DATASET!$D835,'R_E_P allocation'!$A$3:$T$984,9,0)</f>
        <v>32466448.942994367</v>
      </c>
      <c r="M835" s="166">
        <f>VLOOKUP($D835,'R_E_P allocation'!$A$3:$T$984,'R_E_P allocation'!J$984,0)</f>
        <v>31450412.59118123</v>
      </c>
      <c r="N835" s="166">
        <f>VLOOKUP($D835,'R_E_P allocation'!$A$3:$T$984,'R_E_P allocation'!K$984,0)</f>
        <v>36676576.584702805</v>
      </c>
      <c r="O835" s="166">
        <f>VLOOKUP($D835,'R_E_P allocation'!$A$3:$T$984,'R_E_P allocation'!L$984,0)</f>
        <v>32302948.840403747</v>
      </c>
      <c r="P835" s="166">
        <f>VLOOKUP($D835,'R_E_P allocation'!$A$3:$T$984,'R_E_P allocation'!M$984,0)</f>
        <v>35117486.320713691</v>
      </c>
      <c r="Q835" s="166">
        <f>VLOOKUP($D835,'R_E_P allocation'!$A$3:$T$984,'R_E_P allocation'!N$984,0)</f>
        <v>28600839.374601871</v>
      </c>
      <c r="R835" s="166">
        <f>VLOOKUP($D835,'R_E_P allocation'!$A$3:$T$984,'R_E_P allocation'!O$984,0)</f>
        <v>26195052.150768477</v>
      </c>
      <c r="S835" s="166">
        <f>VLOOKUP($D835,'R_E_P allocation'!$A$3:$T$984,'R_E_P allocation'!P$984,0)</f>
        <v>402910.96709831135</v>
      </c>
      <c r="T835" s="166">
        <f>VLOOKUP($D835,'R_E_P allocation'!$A$3:$T$984,'R_E_P allocation'!Q$984,0)</f>
        <v>648161.12098423997</v>
      </c>
      <c r="U835" s="166">
        <f>VLOOKUP($D835,'R_E_P allocation'!$A$3:$T$984,'R_E_P allocation'!R$984,0)</f>
        <v>799982.6448183863</v>
      </c>
      <c r="V835" s="166">
        <f>VLOOKUP($D835,'R_E_P allocation'!$A$3:$T$984,'R_E_P allocation'!S$984,0)</f>
        <v>-81750.051295309546</v>
      </c>
      <c r="W835" s="166">
        <f>VLOOKUP($D835,'R_E_P allocation'!$A$3:$T$984,'R_E_P allocation'!T$984,0)</f>
        <v>624803.96347129438</v>
      </c>
      <c r="X835" s="163">
        <v>111052</v>
      </c>
      <c r="Y835" s="162" t="s">
        <v>747</v>
      </c>
      <c r="Z835" s="162" t="s">
        <v>1085</v>
      </c>
      <c r="AA835" s="162" t="s">
        <v>1088</v>
      </c>
    </row>
    <row r="836" spans="1:27" ht="16.5" thickTop="1" thickBot="1">
      <c r="A836" s="161">
        <v>835</v>
      </c>
      <c r="B836" s="162" t="s">
        <v>7</v>
      </c>
      <c r="C836" s="163">
        <v>11</v>
      </c>
      <c r="D836" s="162" t="s">
        <v>1094</v>
      </c>
      <c r="E836" s="162" t="str">
        <f>VLOOKUP(Table12[[#This Row],[BRANCH NAME]],'Branch Address-2'!$B$2:$D$981,2,0)</f>
        <v>Sadullapur, Gaibandha 5710</v>
      </c>
      <c r="F836" s="162" t="str">
        <f>VLOOKUP(Table12[[#This Row],[BRANCH NAME]],'Branch Address-2'!$B$2:$D$981,3,0)</f>
        <v>23.184107798359605, 88.0293892756499</v>
      </c>
      <c r="G836" s="164">
        <f>VLOOKUP(FINAL_DATASET!$D836,'R_E_P allocation'!$A$3:$D$983,4,0)</f>
        <v>72131.679999999993</v>
      </c>
      <c r="H836" s="165">
        <f>VLOOKUP(FINAL_DATASET!$D836,'R_E_P allocation'!$A$3:$E$983,5,0)</f>
        <v>7.0158626111646253E-3</v>
      </c>
      <c r="I836" s="166">
        <f>VLOOKUP(FINAL_DATASET!$D836,'R_E_P allocation'!$A$3:$F$983,6,0)</f>
        <v>38353286.820453547</v>
      </c>
      <c r="J836" s="166">
        <f>VLOOKUP(FINAL_DATASET!$D836,'R_E_P allocation'!$A$3:$G$983,7,0)</f>
        <v>32300029.195714623</v>
      </c>
      <c r="K836" s="166">
        <f>VLOOKUP(FINAL_DATASET!$D836,'R_E_P allocation'!$A$3:$T$984,8,0)</f>
        <v>31954676.938201789</v>
      </c>
      <c r="L836" s="166">
        <f>VLOOKUP(FINAL_DATASET!$D836,'R_E_P allocation'!$A$3:$T$984,9,0)</f>
        <v>26668868.774602514</v>
      </c>
      <c r="M836" s="166">
        <f>VLOOKUP($D836,'R_E_P allocation'!$A$3:$T$984,'R_E_P allocation'!J$984,0)</f>
        <v>25834267.485613152</v>
      </c>
      <c r="N836" s="166">
        <f>VLOOKUP($D836,'R_E_P allocation'!$A$3:$T$984,'R_E_P allocation'!K$984,0)</f>
        <v>30127187.908863015</v>
      </c>
      <c r="O836" s="166">
        <f>VLOOKUP($D836,'R_E_P allocation'!$A$3:$T$984,'R_E_P allocation'!L$984,0)</f>
        <v>26534565.118903078</v>
      </c>
      <c r="P836" s="166">
        <f>VLOOKUP($D836,'R_E_P allocation'!$A$3:$T$984,'R_E_P allocation'!M$984,0)</f>
        <v>28846506.620586243</v>
      </c>
      <c r="Q836" s="166">
        <f>VLOOKUP($D836,'R_E_P allocation'!$A$3:$T$984,'R_E_P allocation'!N$984,0)</f>
        <v>23493546.629137248</v>
      </c>
      <c r="R836" s="166">
        <f>VLOOKUP($D836,'R_E_P allocation'!$A$3:$T$984,'R_E_P allocation'!O$984,0)</f>
        <v>21517364.266702674</v>
      </c>
      <c r="S836" s="166">
        <f>VLOOKUP($D836,'R_E_P allocation'!$A$3:$T$984,'R_E_P allocation'!P$984,0)</f>
        <v>330962.58011647005</v>
      </c>
      <c r="T836" s="166">
        <f>VLOOKUP($D836,'R_E_P allocation'!$A$3:$T$984,'R_E_P allocation'!Q$984,0)</f>
        <v>532418.06366562564</v>
      </c>
      <c r="U836" s="166">
        <f>VLOOKUP($D836,'R_E_P allocation'!$A$3:$T$984,'R_E_P allocation'!R$984,0)</f>
        <v>657128.60110081732</v>
      </c>
      <c r="V836" s="166">
        <f>VLOOKUP($D836,'R_E_P allocation'!$A$3:$T$984,'R_E_P allocation'!S$984,0)</f>
        <v>-67151.827849718553</v>
      </c>
      <c r="W836" s="166">
        <f>VLOOKUP($D836,'R_E_P allocation'!$A$3:$T$984,'R_E_P allocation'!T$984,0)</f>
        <v>513231.82713713468</v>
      </c>
      <c r="X836" s="163">
        <v>111053</v>
      </c>
      <c r="Y836" s="162" t="s">
        <v>747</v>
      </c>
      <c r="Z836" s="162" t="s">
        <v>1085</v>
      </c>
      <c r="AA836" s="162" t="s">
        <v>1088</v>
      </c>
    </row>
    <row r="837" spans="1:27" ht="16.5" thickTop="1" thickBot="1">
      <c r="A837" s="161">
        <v>836</v>
      </c>
      <c r="B837" s="162" t="s">
        <v>7</v>
      </c>
      <c r="C837" s="163">
        <v>11</v>
      </c>
      <c r="D837" s="162" t="s">
        <v>1088</v>
      </c>
      <c r="E837" s="162" t="str">
        <f>VLOOKUP(Table12[[#This Row],[BRANCH NAME]],'Branch Address-2'!$B$2:$D$981,2,0)</f>
        <v>Sadullapur, Gaibandha 5710</v>
      </c>
      <c r="F837" s="162" t="str">
        <f>VLOOKUP(Table12[[#This Row],[BRANCH NAME]],'Branch Address-2'!$B$2:$D$981,3,0)</f>
        <v>25.397110682801703, 89.466626667393</v>
      </c>
      <c r="G837" s="164">
        <f>VLOOKUP(FINAL_DATASET!$D837,'R_E_P allocation'!$A$3:$D$983,4,0)</f>
        <v>313616</v>
      </c>
      <c r="H837" s="165">
        <f>VLOOKUP(FINAL_DATASET!$D837,'R_E_P allocation'!$A$3:$E$983,5,0)</f>
        <v>3.050375048332446E-2</v>
      </c>
      <c r="I837" s="166">
        <f>VLOOKUP(FINAL_DATASET!$D837,'R_E_P allocation'!$A$3:$F$983,6,0)</f>
        <v>166753420.95849368</v>
      </c>
      <c r="J837" s="166">
        <f>VLOOKUP(FINAL_DATASET!$D837,'R_E_P allocation'!$A$3:$G$983,7,0)</f>
        <v>140434909.54658532</v>
      </c>
      <c r="K837" s="166">
        <f>VLOOKUP(FINAL_DATASET!$D837,'R_E_P allocation'!$A$3:$T$984,8,0)</f>
        <v>138933377.99218172</v>
      </c>
      <c r="L837" s="166">
        <f>VLOOKUP(FINAL_DATASET!$D837,'R_E_P allocation'!$A$3:$T$984,9,0)</f>
        <v>115951603.36783703</v>
      </c>
      <c r="M837" s="166">
        <f>VLOOKUP($D837,'R_E_P allocation'!$A$3:$T$984,'R_E_P allocation'!J$984,0)</f>
        <v>112322902.11136155</v>
      </c>
      <c r="N837" s="166">
        <f>VLOOKUP($D837,'R_E_P allocation'!$A$3:$T$984,'R_E_P allocation'!K$984,0)</f>
        <v>130987773.51679574</v>
      </c>
      <c r="O837" s="166">
        <f>VLOOKUP($D837,'R_E_P allocation'!$A$3:$T$984,'R_E_P allocation'!L$984,0)</f>
        <v>115367674.43001339</v>
      </c>
      <c r="P837" s="166">
        <f>VLOOKUP($D837,'R_E_P allocation'!$A$3:$T$984,'R_E_P allocation'!M$984,0)</f>
        <v>125419594.00254889</v>
      </c>
      <c r="Q837" s="166">
        <f>VLOOKUP($D837,'R_E_P allocation'!$A$3:$T$984,'R_E_P allocation'!N$984,0)</f>
        <v>102145854.9092924</v>
      </c>
      <c r="R837" s="166">
        <f>VLOOKUP($D837,'R_E_P allocation'!$A$3:$T$984,'R_E_P allocation'!O$984,0)</f>
        <v>93553757.681315988</v>
      </c>
      <c r="S837" s="166">
        <f>VLOOKUP($D837,'R_E_P allocation'!$A$3:$T$984,'R_E_P allocation'!P$984,0)</f>
        <v>1438967.7396368263</v>
      </c>
      <c r="T837" s="166">
        <f>VLOOKUP($D837,'R_E_P allocation'!$A$3:$T$984,'R_E_P allocation'!Q$984,0)</f>
        <v>2314861.1463722857</v>
      </c>
      <c r="U837" s="166">
        <f>VLOOKUP($D837,'R_E_P allocation'!$A$3:$T$984,'R_E_P allocation'!R$984,0)</f>
        <v>2857080.8743513799</v>
      </c>
      <c r="V837" s="166">
        <f>VLOOKUP($D837,'R_E_P allocation'!$A$3:$T$984,'R_E_P allocation'!S$984,0)</f>
        <v>-291964.4689118198</v>
      </c>
      <c r="W837" s="166">
        <f>VLOOKUP($D837,'R_E_P allocation'!$A$3:$T$984,'R_E_P allocation'!T$984,0)</f>
        <v>2231442.7266831943</v>
      </c>
      <c r="X837" s="163">
        <v>111054</v>
      </c>
      <c r="Y837" s="162" t="s">
        <v>747</v>
      </c>
      <c r="Z837" s="162" t="s">
        <v>1085</v>
      </c>
      <c r="AA837" s="162" t="s">
        <v>1088</v>
      </c>
    </row>
    <row r="838" spans="1:27" ht="16.5" thickTop="1" thickBot="1">
      <c r="A838" s="161">
        <v>837</v>
      </c>
      <c r="B838" s="162" t="s">
        <v>7</v>
      </c>
      <c r="C838" s="163">
        <v>11</v>
      </c>
      <c r="D838" s="162" t="s">
        <v>1095</v>
      </c>
      <c r="E838" s="162" t="str">
        <f>VLOOKUP(Table12[[#This Row],[BRANCH NAME]],'Branch Address-2'!$B$2:$D$981,2,0)</f>
        <v>Saghata Bazar, Saghata, Gaibandha 5751</v>
      </c>
      <c r="F838" s="162" t="str">
        <f>VLOOKUP(Table12[[#This Row],[BRANCH NAME]],'Branch Address-2'!$B$2:$D$981,3,0)</f>
        <v>25.193995594629765, 89.55413899150136</v>
      </c>
      <c r="G838" s="164">
        <f>VLOOKUP(FINAL_DATASET!$D838,'R_E_P allocation'!$A$3:$D$983,4,0)</f>
        <v>120518.55</v>
      </c>
      <c r="H838" s="165">
        <f>VLOOKUP(FINAL_DATASET!$D838,'R_E_P allocation'!$A$3:$E$983,5,0)</f>
        <v>1.1722194587687054E-2</v>
      </c>
      <c r="I838" s="166">
        <f>VLOOKUP(FINAL_DATASET!$D838,'R_E_P allocation'!$A$3:$F$983,6,0)</f>
        <v>64081170.927048579</v>
      </c>
      <c r="J838" s="166">
        <f>VLOOKUP(FINAL_DATASET!$D838,'R_E_P allocation'!$A$3:$G$983,7,0)</f>
        <v>53967309.282484375</v>
      </c>
      <c r="K838" s="166">
        <f>VLOOKUP(FINAL_DATASET!$D838,'R_E_P allocation'!$A$3:$T$984,8,0)</f>
        <v>53390290.234617017</v>
      </c>
      <c r="L838" s="166">
        <f>VLOOKUP(FINAL_DATASET!$D838,'R_E_P allocation'!$A$3:$T$984,9,0)</f>
        <v>44558693.1408692</v>
      </c>
      <c r="M838" s="166">
        <f>VLOOKUP($D838,'R_E_P allocation'!$A$3:$T$984,'R_E_P allocation'!J$984,0)</f>
        <v>43164230.441856384</v>
      </c>
      <c r="N838" s="166">
        <f>VLOOKUP($D838,'R_E_P allocation'!$A$3:$T$984,'R_E_P allocation'!K$984,0)</f>
        <v>50336897.772985503</v>
      </c>
      <c r="O838" s="166">
        <f>VLOOKUP($D838,'R_E_P allocation'!$A$3:$T$984,'R_E_P allocation'!L$984,0)</f>
        <v>44334296.844476335</v>
      </c>
      <c r="P838" s="166">
        <f>VLOOKUP($D838,'R_E_P allocation'!$A$3:$T$984,'R_E_P allocation'!M$984,0)</f>
        <v>48197118.803810671</v>
      </c>
      <c r="Q838" s="166">
        <f>VLOOKUP($D838,'R_E_P allocation'!$A$3:$T$984,'R_E_P allocation'!N$984,0)</f>
        <v>39253323.561866425</v>
      </c>
      <c r="R838" s="166">
        <f>VLOOKUP($D838,'R_E_P allocation'!$A$3:$T$984,'R_E_P allocation'!O$984,0)</f>
        <v>35951492.343514249</v>
      </c>
      <c r="S838" s="166">
        <f>VLOOKUP($D838,'R_E_P allocation'!$A$3:$T$984,'R_E_P allocation'!P$984,0)</f>
        <v>552976.58753956377</v>
      </c>
      <c r="T838" s="166">
        <f>VLOOKUP($D838,'R_E_P allocation'!$A$3:$T$984,'R_E_P allocation'!Q$984,0)</f>
        <v>889571.03212886339</v>
      </c>
      <c r="U838" s="166">
        <f>VLOOKUP($D838,'R_E_P allocation'!$A$3:$T$984,'R_E_P allocation'!R$984,0)</f>
        <v>1097939.0216365252</v>
      </c>
      <c r="V838" s="166">
        <f>VLOOKUP($D838,'R_E_P allocation'!$A$3:$T$984,'R_E_P allocation'!S$984,0)</f>
        <v>-112198.14819643322</v>
      </c>
      <c r="W838" s="166">
        <f>VLOOKUP($D838,'R_E_P allocation'!$A$3:$T$984,'R_E_P allocation'!T$984,0)</f>
        <v>857514.4183584539</v>
      </c>
      <c r="X838" s="163">
        <v>111055</v>
      </c>
      <c r="Y838" s="162" t="s">
        <v>747</v>
      </c>
      <c r="Z838" s="162" t="s">
        <v>1085</v>
      </c>
      <c r="AA838" s="162" t="s">
        <v>1086</v>
      </c>
    </row>
    <row r="839" spans="1:27" ht="16.5" thickTop="1" thickBot="1">
      <c r="A839" s="161">
        <v>838</v>
      </c>
      <c r="B839" s="162" t="s">
        <v>7</v>
      </c>
      <c r="C839" s="163">
        <v>11</v>
      </c>
      <c r="D839" s="162" t="s">
        <v>1096</v>
      </c>
      <c r="E839" s="162" t="str">
        <f>VLOOKUP(Table12[[#This Row],[BRANCH NAME]],'Branch Address-2'!$B$2:$D$981,2,0)</f>
        <v>Sundarganj, Gaibandha 5720</v>
      </c>
      <c r="F839" s="162" t="str">
        <f>VLOOKUP(Table12[[#This Row],[BRANCH NAME]],'Branch Address-2'!$B$2:$D$981,3,0)</f>
        <v>25.567718376780004, 89.52142973908786</v>
      </c>
      <c r="G839" s="164">
        <f>VLOOKUP(FINAL_DATASET!$D839,'R_E_P allocation'!$A$3:$D$983,4,0)</f>
        <v>22582.35</v>
      </c>
      <c r="H839" s="165">
        <f>VLOOKUP(FINAL_DATASET!$D839,'R_E_P allocation'!$A$3:$E$983,5,0)</f>
        <v>2.196464369570118E-3</v>
      </c>
      <c r="I839" s="166">
        <f>VLOOKUP(FINAL_DATASET!$D839,'R_E_P allocation'!$A$3:$F$983,6,0)</f>
        <v>12007308.669781005</v>
      </c>
      <c r="J839" s="166">
        <f>VLOOKUP(FINAL_DATASET!$D839,'R_E_P allocation'!$A$3:$G$983,7,0)</f>
        <v>10112208.176876597</v>
      </c>
      <c r="K839" s="166">
        <f>VLOOKUP(FINAL_DATASET!$D839,'R_E_P allocation'!$A$3:$T$984,8,0)</f>
        <v>10004088.338929597</v>
      </c>
      <c r="L839" s="166">
        <f>VLOOKUP(FINAL_DATASET!$D839,'R_E_P allocation'!$A$3:$T$984,9,0)</f>
        <v>8349254.1525740856</v>
      </c>
      <c r="M839" s="166">
        <f>VLOOKUP($D839,'R_E_P allocation'!$A$3:$T$984,'R_E_P allocation'!J$984,0)</f>
        <v>8087964.544202162</v>
      </c>
      <c r="N839" s="166">
        <f>VLOOKUP($D839,'R_E_P allocation'!$A$3:$T$984,'R_E_P allocation'!K$984,0)</f>
        <v>9431954.1964600403</v>
      </c>
      <c r="O839" s="166">
        <f>VLOOKUP($D839,'R_E_P allocation'!$A$3:$T$984,'R_E_P allocation'!L$984,0)</f>
        <v>8307207.5489280289</v>
      </c>
      <c r="P839" s="166">
        <f>VLOOKUP($D839,'R_E_P allocation'!$A$3:$T$984,'R_E_P allocation'!M$984,0)</f>
        <v>9031009.7974065728</v>
      </c>
      <c r="Q839" s="166">
        <f>VLOOKUP($D839,'R_E_P allocation'!$A$3:$T$984,'R_E_P allocation'!N$984,0)</f>
        <v>7355152.3092280338</v>
      </c>
      <c r="R839" s="166">
        <f>VLOOKUP($D839,'R_E_P allocation'!$A$3:$T$984,'R_E_P allocation'!O$984,0)</f>
        <v>6736466.5698646307</v>
      </c>
      <c r="S839" s="166">
        <f>VLOOKUP($D839,'R_E_P allocation'!$A$3:$T$984,'R_E_P allocation'!P$984,0)</f>
        <v>103614.84469921078</v>
      </c>
      <c r="T839" s="166">
        <f>VLOOKUP($D839,'R_E_P allocation'!$A$3:$T$984,'R_E_P allocation'!Q$984,0)</f>
        <v>166684.75016829558</v>
      </c>
      <c r="U839" s="166">
        <f>VLOOKUP($D839,'R_E_P allocation'!$A$3:$T$984,'R_E_P allocation'!R$984,0)</f>
        <v>205728.02498249096</v>
      </c>
      <c r="V839" s="166">
        <f>VLOOKUP($D839,'R_E_P allocation'!$A$3:$T$984,'R_E_P allocation'!S$984,0)</f>
        <v>-21023.301823028272</v>
      </c>
      <c r="W839" s="166">
        <f>VLOOKUP($D839,'R_E_P allocation'!$A$3:$T$984,'R_E_P allocation'!T$984,0)</f>
        <v>160678.09250457323</v>
      </c>
      <c r="X839" s="163">
        <v>111056</v>
      </c>
      <c r="Y839" s="162" t="s">
        <v>747</v>
      </c>
      <c r="Z839" s="162" t="s">
        <v>1085</v>
      </c>
      <c r="AA839" s="162" t="s">
        <v>1097</v>
      </c>
    </row>
    <row r="840" spans="1:27" ht="16.5" thickTop="1" thickBot="1">
      <c r="A840" s="161">
        <v>839</v>
      </c>
      <c r="B840" s="162" t="s">
        <v>7</v>
      </c>
      <c r="C840" s="163">
        <v>11</v>
      </c>
      <c r="D840" s="162" t="s">
        <v>1098</v>
      </c>
      <c r="E840" s="162" t="str">
        <f>VLOOKUP(Table12[[#This Row],[BRANCH NAME]],'Branch Address-2'!$B$2:$D$981,2,0)</f>
        <v>Sundarganj, Gaibandha 5720</v>
      </c>
      <c r="F840" s="162" t="str">
        <f>VLOOKUP(Table12[[#This Row],[BRANCH NAME]],'Branch Address-2'!$B$2:$D$981,3,0)</f>
        <v>25.50150699875388, 89.63745874036428</v>
      </c>
      <c r="G840" s="164">
        <f>VLOOKUP(FINAL_DATASET!$D840,'R_E_P allocation'!$A$3:$D$983,4,0)</f>
        <v>27600.65</v>
      </c>
      <c r="H840" s="165">
        <f>VLOOKUP(FINAL_DATASET!$D840,'R_E_P allocation'!$A$3:$E$983,5,0)</f>
        <v>2.6845675628079223E-3</v>
      </c>
      <c r="I840" s="166">
        <f>VLOOKUP(FINAL_DATASET!$D840,'R_E_P allocation'!$A$3:$F$983,6,0)</f>
        <v>14675599.485287897</v>
      </c>
      <c r="J840" s="166">
        <f>VLOOKUP(FINAL_DATASET!$D840,'R_E_P allocation'!$A$3:$G$983,7,0)</f>
        <v>12359365.549515843</v>
      </c>
      <c r="K840" s="166">
        <f>VLOOKUP(FINAL_DATASET!$D840,'R_E_P allocation'!$A$3:$T$984,8,0)</f>
        <v>12227219.080913953</v>
      </c>
      <c r="L840" s="166">
        <f>VLOOKUP(FINAL_DATASET!$D840,'R_E_P allocation'!$A$3:$T$984,9,0)</f>
        <v>10204643.964257216</v>
      </c>
      <c r="M840" s="166">
        <f>VLOOKUP($D840,'R_E_P allocation'!$A$3:$T$984,'R_E_P allocation'!J$984,0)</f>
        <v>9885289.9984693099</v>
      </c>
      <c r="N840" s="166">
        <f>VLOOKUP($D840,'R_E_P allocation'!$A$3:$T$984,'R_E_P allocation'!K$984,0)</f>
        <v>11527944.017895607</v>
      </c>
      <c r="O840" s="166">
        <f>VLOOKUP($D840,'R_E_P allocation'!$A$3:$T$984,'R_E_P allocation'!L$984,0)</f>
        <v>10153253.670912037</v>
      </c>
      <c r="P840" s="166">
        <f>VLOOKUP($D840,'R_E_P allocation'!$A$3:$T$984,'R_E_P allocation'!M$984,0)</f>
        <v>11037900.863496926</v>
      </c>
      <c r="Q840" s="166">
        <f>VLOOKUP($D840,'R_E_P allocation'!$A$3:$T$984,'R_E_P allocation'!N$984,0)</f>
        <v>8989630.6001675986</v>
      </c>
      <c r="R840" s="166">
        <f>VLOOKUP($D840,'R_E_P allocation'!$A$3:$T$984,'R_E_P allocation'!O$984,0)</f>
        <v>8233459.1409456609</v>
      </c>
      <c r="S840" s="166">
        <f>VLOOKUP($D840,'R_E_P allocation'!$A$3:$T$984,'R_E_P allocation'!P$984,0)</f>
        <v>126640.36574347985</v>
      </c>
      <c r="T840" s="166">
        <f>VLOOKUP($D840,'R_E_P allocation'!$A$3:$T$984,'R_E_P allocation'!Q$984,0)</f>
        <v>203725.80576125017</v>
      </c>
      <c r="U840" s="166">
        <f>VLOOKUP($D840,'R_E_P allocation'!$A$3:$T$984,'R_E_P allocation'!R$984,0)</f>
        <v>251445.36386748898</v>
      </c>
      <c r="V840" s="166">
        <f>VLOOKUP($D840,'R_E_P allocation'!$A$3:$T$984,'R_E_P allocation'!S$984,0)</f>
        <v>-25695.146672590112</v>
      </c>
      <c r="W840" s="166">
        <f>VLOOKUP($D840,'R_E_P allocation'!$A$3:$T$984,'R_E_P allocation'!T$984,0)</f>
        <v>196384.33528336728</v>
      </c>
      <c r="X840" s="163">
        <v>111057</v>
      </c>
      <c r="Y840" s="162" t="s">
        <v>747</v>
      </c>
      <c r="Z840" s="162" t="s">
        <v>1085</v>
      </c>
      <c r="AA840" s="162" t="s">
        <v>1097</v>
      </c>
    </row>
    <row r="841" spans="1:27" ht="16.5" thickTop="1" thickBot="1">
      <c r="A841" s="161">
        <v>840</v>
      </c>
      <c r="B841" s="162" t="s">
        <v>7</v>
      </c>
      <c r="C841" s="163">
        <v>11</v>
      </c>
      <c r="D841" s="162" t="s">
        <v>1099</v>
      </c>
      <c r="E841" s="162" t="str">
        <f>VLOOKUP(Table12[[#This Row],[BRANCH NAME]],'Branch Address-2'!$B$2:$D$981,2,0)</f>
        <v>Rail Gate, Akkelpur, Joypurhat 5940</v>
      </c>
      <c r="F841" s="162" t="str">
        <f>VLOOKUP(Table12[[#This Row],[BRANCH NAME]],'Branch Address-2'!$B$2:$D$981,3,0)</f>
        <v>25.102038664278904, 89.02582700602291</v>
      </c>
      <c r="G841" s="164">
        <f>VLOOKUP(FINAL_DATASET!$D841,'R_E_P allocation'!$A$3:$D$983,4,0)</f>
        <v>419308</v>
      </c>
      <c r="H841" s="165">
        <f>VLOOKUP(FINAL_DATASET!$D841,'R_E_P allocation'!$A$3:$E$983,5,0)</f>
        <v>2.3145497956804598E-2</v>
      </c>
      <c r="I841" s="166">
        <f>VLOOKUP(FINAL_DATASET!$D841,'R_E_P allocation'!$A$3:$F$983,6,0)</f>
        <v>271941651.42260998</v>
      </c>
      <c r="J841" s="166">
        <f>VLOOKUP(FINAL_DATASET!$D841,'R_E_P allocation'!$A$3:$G$983,7,0)</f>
        <v>229021395.78287339</v>
      </c>
      <c r="K841" s="166">
        <f>VLOOKUP(FINAL_DATASET!$D841,'R_E_P allocation'!$A$3:$T$984,8,0)</f>
        <v>226572696.57046372</v>
      </c>
      <c r="L841" s="166">
        <f>VLOOKUP(FINAL_DATASET!$D841,'R_E_P allocation'!$A$3:$T$984,9,0)</f>
        <v>189093994.73608199</v>
      </c>
      <c r="M841" s="166">
        <f>VLOOKUP($D841,'R_E_P allocation'!$A$3:$T$984,'R_E_P allocation'!J$984,0)</f>
        <v>183176304.97275856</v>
      </c>
      <c r="N841" s="166">
        <f>VLOOKUP($D841,'R_E_P allocation'!$A$3:$T$984,'R_E_P allocation'!K$984,0)</f>
        <v>213614996.57146242</v>
      </c>
      <c r="O841" s="166">
        <f>VLOOKUP($D841,'R_E_P allocation'!$A$3:$T$984,'R_E_P allocation'!L$984,0)</f>
        <v>188141722.82014489</v>
      </c>
      <c r="P841" s="166">
        <f>VLOOKUP($D841,'R_E_P allocation'!$A$3:$T$984,'R_E_P allocation'!M$984,0)</f>
        <v>204534403.65877646</v>
      </c>
      <c r="Q841" s="166">
        <f>VLOOKUP($D841,'R_E_P allocation'!$A$3:$T$984,'R_E_P allocation'!N$984,0)</f>
        <v>166579565.8664262</v>
      </c>
      <c r="R841" s="166">
        <f>VLOOKUP($D841,'R_E_P allocation'!$A$3:$T$984,'R_E_P allocation'!O$984,0)</f>
        <v>152567564.81763738</v>
      </c>
      <c r="S841" s="166">
        <f>VLOOKUP($D841,'R_E_P allocation'!$A$3:$T$984,'R_E_P allocation'!P$984,0)</f>
        <v>2346670.0785592911</v>
      </c>
      <c r="T841" s="166">
        <f>VLOOKUP($D841,'R_E_P allocation'!$A$3:$T$984,'R_E_P allocation'!Q$984,0)</f>
        <v>3775077.9524649465</v>
      </c>
      <c r="U841" s="166">
        <f>VLOOKUP($D841,'R_E_P allocation'!$A$3:$T$984,'R_E_P allocation'!R$984,0)</f>
        <v>4659330.4458351145</v>
      </c>
      <c r="V841" s="166">
        <f>VLOOKUP($D841,'R_E_P allocation'!$A$3:$T$984,'R_E_P allocation'!S$984,0)</f>
        <v>-476135.95796855184</v>
      </c>
      <c r="W841" s="166">
        <f>VLOOKUP($D841,'R_E_P allocation'!$A$3:$T$984,'R_E_P allocation'!T$984,0)</f>
        <v>3639039.1073310743</v>
      </c>
      <c r="X841" s="163">
        <v>111062</v>
      </c>
      <c r="Y841" s="162" t="s">
        <v>399</v>
      </c>
      <c r="Z841" s="162" t="s">
        <v>405</v>
      </c>
      <c r="AA841" s="162" t="s">
        <v>1099</v>
      </c>
    </row>
    <row r="842" spans="1:27" ht="16.5" thickTop="1" thickBot="1">
      <c r="A842" s="161">
        <v>841</v>
      </c>
      <c r="B842" s="162" t="s">
        <v>7</v>
      </c>
      <c r="C842" s="163">
        <v>11</v>
      </c>
      <c r="D842" s="162" t="s">
        <v>1100</v>
      </c>
      <c r="E842" s="162" t="str">
        <f>VLOOKUP(Table12[[#This Row],[BRANCH NAME]],'Branch Address-2'!$B$2:$D$981,2,0)</f>
        <v>Awlai Union, Panchbibi, Joypurhat 5910</v>
      </c>
      <c r="F842" s="162" t="str">
        <f>VLOOKUP(Table12[[#This Row],[BRANCH NAME]],'Branch Address-2'!$B$2:$D$981,3,0)</f>
        <v>25.102194112772967, 89.02546222559104</v>
      </c>
      <c r="G842" s="164">
        <f>VLOOKUP(FINAL_DATASET!$D842,'R_E_P allocation'!$A$3:$D$983,4,0)</f>
        <v>82448.800000000003</v>
      </c>
      <c r="H842" s="165">
        <f>VLOOKUP(FINAL_DATASET!$D842,'R_E_P allocation'!$A$3:$E$983,5,0)</f>
        <v>4.5511140544444439E-3</v>
      </c>
      <c r="I842" s="166">
        <f>VLOOKUP(FINAL_DATASET!$D842,'R_E_P allocation'!$A$3:$F$983,6,0)</f>
        <v>53472060.704333059</v>
      </c>
      <c r="J842" s="166">
        <f>VLOOKUP(FINAL_DATASET!$D842,'R_E_P allocation'!$A$3:$G$983,7,0)</f>
        <v>45032623.409577139</v>
      </c>
      <c r="K842" s="166">
        <f>VLOOKUP(FINAL_DATASET!$D842,'R_E_P allocation'!$A$3:$T$984,8,0)</f>
        <v>44551134.118592657</v>
      </c>
      <c r="L842" s="166">
        <f>VLOOKUP(FINAL_DATASET!$D842,'R_E_P allocation'!$A$3:$T$984,9,0)</f>
        <v>37181673.026024491</v>
      </c>
      <c r="M842" s="166">
        <f>VLOOKUP($D842,'R_E_P allocation'!$A$3:$T$984,'R_E_P allocation'!J$984,0)</f>
        <v>36018073.906145304</v>
      </c>
      <c r="N842" s="166">
        <f>VLOOKUP($D842,'R_E_P allocation'!$A$3:$T$984,'R_E_P allocation'!K$984,0)</f>
        <v>42003253.28713306</v>
      </c>
      <c r="O842" s="166">
        <f>VLOOKUP($D842,'R_E_P allocation'!$A$3:$T$984,'R_E_P allocation'!L$984,0)</f>
        <v>36994427.190641627</v>
      </c>
      <c r="P842" s="166">
        <f>VLOOKUP($D842,'R_E_P allocation'!$A$3:$T$984,'R_E_P allocation'!M$984,0)</f>
        <v>40217730.499732241</v>
      </c>
      <c r="Q842" s="166">
        <f>VLOOKUP($D842,'R_E_P allocation'!$A$3:$T$984,'R_E_P allocation'!N$984,0)</f>
        <v>32754646.489472654</v>
      </c>
      <c r="R842" s="166">
        <f>VLOOKUP($D842,'R_E_P allocation'!$A$3:$T$984,'R_E_P allocation'!O$984,0)</f>
        <v>29999457.76883918</v>
      </c>
      <c r="S842" s="166">
        <f>VLOOKUP($D842,'R_E_P allocation'!$A$3:$T$984,'R_E_P allocation'!P$984,0)</f>
        <v>461427.23719346937</v>
      </c>
      <c r="T842" s="166">
        <f>VLOOKUP($D842,'R_E_P allocation'!$A$3:$T$984,'R_E_P allocation'!Q$984,0)</f>
        <v>742295.99026775511</v>
      </c>
      <c r="U842" s="166">
        <f>VLOOKUP($D842,'R_E_P allocation'!$A$3:$T$984,'R_E_P allocation'!R$984,0)</f>
        <v>916167.12312326534</v>
      </c>
      <c r="V842" s="166">
        <f>VLOOKUP($D842,'R_E_P allocation'!$A$3:$T$984,'R_E_P allocation'!S$984,0)</f>
        <v>-93622.917691428578</v>
      </c>
      <c r="W842" s="166">
        <f>VLOOKUP($D842,'R_E_P allocation'!$A$3:$T$984,'R_E_P allocation'!T$984,0)</f>
        <v>715546.58521306119</v>
      </c>
      <c r="X842" s="163">
        <v>111063</v>
      </c>
      <c r="Y842" s="162" t="s">
        <v>399</v>
      </c>
      <c r="Z842" s="162" t="s">
        <v>405</v>
      </c>
      <c r="AA842" s="162" t="s">
        <v>1101</v>
      </c>
    </row>
    <row r="843" spans="1:27" ht="16.5" thickTop="1" thickBot="1">
      <c r="A843" s="161">
        <v>842</v>
      </c>
      <c r="B843" s="162" t="s">
        <v>7</v>
      </c>
      <c r="C843" s="163">
        <v>11</v>
      </c>
      <c r="D843" s="162" t="s">
        <v>1102</v>
      </c>
      <c r="E843" s="162" t="str">
        <f>VLOOKUP(Table12[[#This Row],[BRANCH NAME]],'Branch Address-2'!$B$2:$D$981,2,0)</f>
        <v>Chak Barket, Joypurhat 5900</v>
      </c>
      <c r="F843" s="162" t="str">
        <f>VLOOKUP(Table12[[#This Row],[BRANCH NAME]],'Branch Address-2'!$B$2:$D$981,3,0)</f>
        <v>25.101438561142086, 89.0169594404941</v>
      </c>
      <c r="G843" s="164">
        <f>VLOOKUP(FINAL_DATASET!$D843,'R_E_P allocation'!$A$3:$D$983,4,0)</f>
        <v>319818.8</v>
      </c>
      <c r="H843" s="165">
        <f>VLOOKUP(FINAL_DATASET!$D843,'R_E_P allocation'!$A$3:$E$983,5,0)</f>
        <v>1.7653766162218937E-2</v>
      </c>
      <c r="I843" s="166">
        <f>VLOOKUP(FINAL_DATASET!$D843,'R_E_P allocation'!$A$3:$F$983,6,0)</f>
        <v>207418061.73027328</v>
      </c>
      <c r="J843" s="166">
        <f>VLOOKUP(FINAL_DATASET!$D843,'R_E_P allocation'!$A$3:$G$983,7,0)</f>
        <v>174681494.20856181</v>
      </c>
      <c r="K843" s="166">
        <f>VLOOKUP(FINAL_DATASET!$D843,'R_E_P allocation'!$A$3:$T$984,8,0)</f>
        <v>172813797.80478746</v>
      </c>
      <c r="L843" s="166">
        <f>VLOOKUP(FINAL_DATASET!$D843,'R_E_P allocation'!$A$3:$T$984,9,0)</f>
        <v>144227666.73590788</v>
      </c>
      <c r="M843" s="166">
        <f>VLOOKUP($D843,'R_E_P allocation'!$A$3:$T$984,'R_E_P allocation'!J$984,0)</f>
        <v>139714067.0934532</v>
      </c>
      <c r="N843" s="166">
        <f>VLOOKUP($D843,'R_E_P allocation'!$A$3:$T$984,'R_E_P allocation'!K$984,0)</f>
        <v>162930571.00148153</v>
      </c>
      <c r="O843" s="166">
        <f>VLOOKUP($D843,'R_E_P allocation'!$A$3:$T$984,'R_E_P allocation'!L$984,0)</f>
        <v>143501340.35666227</v>
      </c>
      <c r="P843" s="166">
        <f>VLOOKUP($D843,'R_E_P allocation'!$A$3:$T$984,'R_E_P allocation'!M$984,0)</f>
        <v>156004530.17081833</v>
      </c>
      <c r="Q843" s="166">
        <f>VLOOKUP($D843,'R_E_P allocation'!$A$3:$T$984,'R_E_P allocation'!N$984,0)</f>
        <v>127055235.91231596</v>
      </c>
      <c r="R843" s="166">
        <f>VLOOKUP($D843,'R_E_P allocation'!$A$3:$T$984,'R_E_P allocation'!O$984,0)</f>
        <v>116367862.04627386</v>
      </c>
      <c r="S843" s="166">
        <f>VLOOKUP($D843,'R_E_P allocation'!$A$3:$T$984,'R_E_P allocation'!P$984,0)</f>
        <v>1789875.7202837488</v>
      </c>
      <c r="T843" s="166">
        <f>VLOOKUP($D843,'R_E_P allocation'!$A$3:$T$984,'R_E_P allocation'!Q$984,0)</f>
        <v>2879365.2891521179</v>
      </c>
      <c r="U843" s="166">
        <f>VLOOKUP($D843,'R_E_P allocation'!$A$3:$T$984,'R_E_P allocation'!R$984,0)</f>
        <v>3553811.2127372986</v>
      </c>
      <c r="V843" s="166">
        <f>VLOOKUP($D843,'R_E_P allocation'!$A$3:$T$984,'R_E_P allocation'!S$984,0)</f>
        <v>-363163.18962278962</v>
      </c>
      <c r="W843" s="166">
        <f>VLOOKUP($D843,'R_E_P allocation'!$A$3:$T$984,'R_E_P allocation'!T$984,0)</f>
        <v>2775604.3778313203</v>
      </c>
      <c r="X843" s="163">
        <v>111064</v>
      </c>
      <c r="Y843" s="162" t="s">
        <v>399</v>
      </c>
      <c r="Z843" s="162" t="s">
        <v>405</v>
      </c>
      <c r="AA843" s="162" t="s">
        <v>405</v>
      </c>
    </row>
    <row r="844" spans="1:27" ht="16.5" thickTop="1" thickBot="1">
      <c r="A844" s="161">
        <v>843</v>
      </c>
      <c r="B844" s="162" t="s">
        <v>7</v>
      </c>
      <c r="C844" s="163">
        <v>11</v>
      </c>
      <c r="D844" s="162" t="s">
        <v>1103</v>
      </c>
      <c r="E844" s="162" t="str">
        <f>VLOOKUP(Table12[[#This Row],[BRANCH NAME]],'Branch Address-2'!$B$2:$D$981,2,0)</f>
        <v>Sader Road, Joypurhat 5900</v>
      </c>
      <c r="F844" s="162" t="str">
        <f>VLOOKUP(Table12[[#This Row],[BRANCH NAME]],'Branch Address-2'!$B$2:$D$981,3,0)</f>
        <v>25.107083609167933, 89.02526562121544</v>
      </c>
      <c r="G844" s="164">
        <f>VLOOKUP(FINAL_DATASET!$D844,'R_E_P allocation'!$A$3:$D$983,4,0)</f>
        <v>301543.44</v>
      </c>
      <c r="H844" s="165">
        <f>VLOOKUP(FINAL_DATASET!$D844,'R_E_P allocation'!$A$3:$E$983,5,0)</f>
        <v>1.6644979524377858E-2</v>
      </c>
      <c r="I844" s="166">
        <f>VLOOKUP(FINAL_DATASET!$D844,'R_E_P allocation'!$A$3:$F$983,6,0)</f>
        <v>195565601.05997196</v>
      </c>
      <c r="J844" s="166">
        <f>VLOOKUP(FINAL_DATASET!$D844,'R_E_P allocation'!$A$3:$G$983,7,0)</f>
        <v>164699694.53950113</v>
      </c>
      <c r="K844" s="166">
        <f>VLOOKUP(FINAL_DATASET!$D844,'R_E_P allocation'!$A$3:$T$984,8,0)</f>
        <v>162938723.64451393</v>
      </c>
      <c r="L844" s="166">
        <f>VLOOKUP(FINAL_DATASET!$D844,'R_E_P allocation'!$A$3:$T$984,9,0)</f>
        <v>135986085.77957031</v>
      </c>
      <c r="M844" s="166">
        <f>VLOOKUP($D844,'R_E_P allocation'!$A$3:$T$984,'R_E_P allocation'!J$984,0)</f>
        <v>131730406.11668447</v>
      </c>
      <c r="N844" s="166">
        <f>VLOOKUP($D844,'R_E_P allocation'!$A$3:$T$984,'R_E_P allocation'!K$984,0)</f>
        <v>153620252.65853977</v>
      </c>
      <c r="O844" s="166">
        <f>VLOOKUP($D844,'R_E_P allocation'!$A$3:$T$984,'R_E_P allocation'!L$984,0)</f>
        <v>135301263.76485303</v>
      </c>
      <c r="P844" s="166">
        <f>VLOOKUP($D844,'R_E_P allocation'!$A$3:$T$984,'R_E_P allocation'!M$984,0)</f>
        <v>147089985.58962873</v>
      </c>
      <c r="Q844" s="166">
        <f>VLOOKUP($D844,'R_E_P allocation'!$A$3:$T$984,'R_E_P allocation'!N$984,0)</f>
        <v>119794936.71732649</v>
      </c>
      <c r="R844" s="166">
        <f>VLOOKUP($D844,'R_E_P allocation'!$A$3:$T$984,'R_E_P allocation'!O$984,0)</f>
        <v>109718269.92934394</v>
      </c>
      <c r="S844" s="166">
        <f>VLOOKUP($D844,'R_E_P allocation'!$A$3:$T$984,'R_E_P allocation'!P$984,0)</f>
        <v>1687597.1076961062</v>
      </c>
      <c r="T844" s="166">
        <f>VLOOKUP($D844,'R_E_P allocation'!$A$3:$T$984,'R_E_P allocation'!Q$984,0)</f>
        <v>2714830.1297719972</v>
      </c>
      <c r="U844" s="166">
        <f>VLOOKUP($D844,'R_E_P allocation'!$A$3:$T$984,'R_E_P allocation'!R$984,0)</f>
        <v>3350736.2862951676</v>
      </c>
      <c r="V844" s="166">
        <f>VLOOKUP($D844,'R_E_P allocation'!$A$3:$T$984,'R_E_P allocation'!S$984,0)</f>
        <v>-342411.00735863025</v>
      </c>
      <c r="W844" s="166">
        <f>VLOOKUP($D844,'R_E_P allocation'!$A$3:$T$984,'R_E_P allocation'!T$984,0)</f>
        <v>2616998.4133838168</v>
      </c>
      <c r="X844" s="163">
        <v>111065</v>
      </c>
      <c r="Y844" s="162" t="s">
        <v>399</v>
      </c>
      <c r="Z844" s="162" t="s">
        <v>405</v>
      </c>
      <c r="AA844" s="162" t="s">
        <v>405</v>
      </c>
    </row>
    <row r="845" spans="1:27" ht="16.5" thickTop="1" thickBot="1">
      <c r="A845" s="161">
        <v>844</v>
      </c>
      <c r="B845" s="162" t="s">
        <v>7</v>
      </c>
      <c r="C845" s="163">
        <v>11</v>
      </c>
      <c r="D845" s="162" t="s">
        <v>1104</v>
      </c>
      <c r="E845" s="162" t="str">
        <f>VLOOKUP(Table12[[#This Row],[BRANCH NAME]],'Branch Address-2'!$B$2:$D$981,2,0)</f>
        <v>Kalai, Joypurhat 5930</v>
      </c>
      <c r="F845" s="162" t="str">
        <f>VLOOKUP(Table12[[#This Row],[BRANCH NAME]],'Branch Address-2'!$B$2:$D$981,3,0)</f>
        <v>25.065092624724375, 89.16628175442646</v>
      </c>
      <c r="G845" s="164">
        <f>VLOOKUP(FINAL_DATASET!$D845,'R_E_P allocation'!$A$3:$D$983,4,0)</f>
        <v>143197</v>
      </c>
      <c r="H845" s="165">
        <f>VLOOKUP(FINAL_DATASET!$D845,'R_E_P allocation'!$A$3:$E$983,5,0)</f>
        <v>7.9043707034460297E-3</v>
      </c>
      <c r="I845" s="166">
        <f>VLOOKUP(FINAL_DATASET!$D845,'R_E_P allocation'!$A$3:$F$983,6,0)</f>
        <v>92870225.845353484</v>
      </c>
      <c r="J845" s="166">
        <f>VLOOKUP(FINAL_DATASET!$D845,'R_E_P allocation'!$A$3:$G$983,7,0)</f>
        <v>78212618.914783686</v>
      </c>
      <c r="K845" s="166">
        <f>VLOOKUP(FINAL_DATASET!$D845,'R_E_P allocation'!$A$3:$T$984,8,0)</f>
        <v>77376368.757096678</v>
      </c>
      <c r="L845" s="166">
        <f>VLOOKUP(FINAL_DATASET!$D845,'R_E_P allocation'!$A$3:$T$984,9,0)</f>
        <v>64577095.510275811</v>
      </c>
      <c r="M845" s="166">
        <f>VLOOKUP($D845,'R_E_P allocation'!$A$3:$T$984,'R_E_P allocation'!J$984,0)</f>
        <v>62556157.629198834</v>
      </c>
      <c r="N845" s="166">
        <f>VLOOKUP($D845,'R_E_P allocation'!$A$3:$T$984,'R_E_P allocation'!K$984,0)</f>
        <v>72951211.6726695</v>
      </c>
      <c r="O845" s="166">
        <f>VLOOKUP($D845,'R_E_P allocation'!$A$3:$T$984,'R_E_P allocation'!L$984,0)</f>
        <v>64251887.115619749</v>
      </c>
      <c r="P845" s="166">
        <f>VLOOKUP($D845,'R_E_P allocation'!$A$3:$T$984,'R_E_P allocation'!M$984,0)</f>
        <v>69850117.337913439</v>
      </c>
      <c r="Q845" s="166">
        <f>VLOOKUP($D845,'R_E_P allocation'!$A$3:$T$984,'R_E_P allocation'!N$984,0)</f>
        <v>56888239.893764555</v>
      </c>
      <c r="R845" s="166">
        <f>VLOOKUP($D845,'R_E_P allocation'!$A$3:$T$984,'R_E_P allocation'!O$984,0)</f>
        <v>52103030.658111021</v>
      </c>
      <c r="S845" s="166">
        <f>VLOOKUP($D845,'R_E_P allocation'!$A$3:$T$984,'R_E_P allocation'!P$984,0)</f>
        <v>801406.40111673228</v>
      </c>
      <c r="T845" s="166">
        <f>VLOOKUP($D845,'R_E_P allocation'!$A$3:$T$984,'R_E_P allocation'!Q$984,0)</f>
        <v>1289218.9931008301</v>
      </c>
      <c r="U845" s="166">
        <f>VLOOKUP($D845,'R_E_P allocation'!$A$3:$T$984,'R_E_P allocation'!R$984,0)</f>
        <v>1591198.2167100336</v>
      </c>
      <c r="V845" s="166">
        <f>VLOOKUP($D845,'R_E_P allocation'!$A$3:$T$984,'R_E_P allocation'!S$984,0)</f>
        <v>-162604.19732803263</v>
      </c>
      <c r="W845" s="166">
        <f>VLOOKUP($D845,'R_E_P allocation'!$A$3:$T$984,'R_E_P allocation'!T$984,0)</f>
        <v>1242760.6510071065</v>
      </c>
      <c r="X845" s="163">
        <v>111066</v>
      </c>
      <c r="Y845" s="162" t="s">
        <v>399</v>
      </c>
      <c r="Z845" s="162" t="s">
        <v>405</v>
      </c>
      <c r="AA845" s="162" t="s">
        <v>1104</v>
      </c>
    </row>
    <row r="846" spans="1:27" ht="16.5" thickTop="1" thickBot="1">
      <c r="A846" s="161">
        <v>845</v>
      </c>
      <c r="B846" s="162" t="s">
        <v>7</v>
      </c>
      <c r="C846" s="163">
        <v>11</v>
      </c>
      <c r="D846" s="162" t="s">
        <v>1105</v>
      </c>
      <c r="E846" s="162" t="str">
        <f>VLOOKUP(Table12[[#This Row],[BRANCH NAME]],'Branch Address-2'!$B$2:$D$981,2,0)</f>
        <v>Kushumba, Panchbibi, Joypurhat 5910</v>
      </c>
      <c r="F846" s="162" t="str">
        <f>VLOOKUP(Table12[[#This Row],[BRANCH NAME]],'Branch Address-2'!$B$2:$D$981,3,0)</f>
        <v>25.186109445978186, 89.0224799507219</v>
      </c>
      <c r="G846" s="164">
        <f>VLOOKUP(FINAL_DATASET!$D846,'R_E_P allocation'!$A$3:$D$983,4,0)</f>
        <v>77737.440000000002</v>
      </c>
      <c r="H846" s="165">
        <f>VLOOKUP(FINAL_DATASET!$D846,'R_E_P allocation'!$A$3:$E$983,5,0)</f>
        <v>4.2910503941904756E-3</v>
      </c>
      <c r="I846" s="166">
        <f>VLOOKUP(FINAL_DATASET!$D846,'R_E_P allocation'!$A$3:$F$983,6,0)</f>
        <v>50416514.378371172</v>
      </c>
      <c r="J846" s="166">
        <f>VLOOKUP(FINAL_DATASET!$D846,'R_E_P allocation'!$A$3:$G$983,7,0)</f>
        <v>42459330.643315591</v>
      </c>
      <c r="K846" s="166">
        <f>VLOOKUP(FINAL_DATASET!$D846,'R_E_P allocation'!$A$3:$T$984,8,0)</f>
        <v>42005355.026101649</v>
      </c>
      <c r="L846" s="166">
        <f>VLOOKUP(FINAL_DATASET!$D846,'R_E_P allocation'!$A$3:$T$984,9,0)</f>
        <v>35057005.995965943</v>
      </c>
      <c r="M846" s="166">
        <f>VLOOKUP($D846,'R_E_P allocation'!$A$3:$T$984,'R_E_P allocation'!J$984,0)</f>
        <v>33959898.254365571</v>
      </c>
      <c r="N846" s="166">
        <f>VLOOKUP($D846,'R_E_P allocation'!$A$3:$T$984,'R_E_P allocation'!K$984,0)</f>
        <v>39603067.385011174</v>
      </c>
      <c r="O846" s="166">
        <f>VLOOKUP($D846,'R_E_P allocation'!$A$3:$T$984,'R_E_P allocation'!L$984,0)</f>
        <v>34880459.922604963</v>
      </c>
      <c r="P846" s="166">
        <f>VLOOKUP($D846,'R_E_P allocation'!$A$3:$T$984,'R_E_P allocation'!M$984,0)</f>
        <v>37919574.47117611</v>
      </c>
      <c r="Q846" s="166">
        <f>VLOOKUP($D846,'R_E_P allocation'!$A$3:$T$984,'R_E_P allocation'!N$984,0)</f>
        <v>30882952.404359929</v>
      </c>
      <c r="R846" s="166">
        <f>VLOOKUP($D846,'R_E_P allocation'!$A$3:$T$984,'R_E_P allocation'!O$984,0)</f>
        <v>28285203.039191227</v>
      </c>
      <c r="S846" s="166">
        <f>VLOOKUP($D846,'R_E_P allocation'!$A$3:$T$984,'R_E_P allocation'!P$984,0)</f>
        <v>435059.96649669972</v>
      </c>
      <c r="T846" s="166">
        <f>VLOOKUP($D846,'R_E_P allocation'!$A$3:$T$984,'R_E_P allocation'!Q$984,0)</f>
        <v>699879.07653816917</v>
      </c>
      <c r="U846" s="166">
        <f>VLOOKUP($D846,'R_E_P allocation'!$A$3:$T$984,'R_E_P allocation'!R$984,0)</f>
        <v>863814.71608765016</v>
      </c>
      <c r="V846" s="166">
        <f>VLOOKUP($D846,'R_E_P allocation'!$A$3:$T$984,'R_E_P allocation'!S$984,0)</f>
        <v>-88273.036680489793</v>
      </c>
      <c r="W846" s="166">
        <f>VLOOKUP($D846,'R_E_P allocation'!$A$3:$T$984,'R_E_P allocation'!T$984,0)</f>
        <v>674658.20891517191</v>
      </c>
      <c r="X846" s="163">
        <v>111067</v>
      </c>
      <c r="Y846" s="162" t="s">
        <v>399</v>
      </c>
      <c r="Z846" s="162" t="s">
        <v>405</v>
      </c>
      <c r="AA846" s="162" t="s">
        <v>1101</v>
      </c>
    </row>
    <row r="847" spans="1:27" ht="16.5" thickTop="1" thickBot="1">
      <c r="A847" s="161">
        <v>846</v>
      </c>
      <c r="B847" s="162" t="s">
        <v>7</v>
      </c>
      <c r="C847" s="163">
        <v>11</v>
      </c>
      <c r="D847" s="162" t="s">
        <v>1106</v>
      </c>
      <c r="E847" s="162" t="str">
        <f>VLOOKUP(Table12[[#This Row],[BRANCH NAME]],'Branch Address-2'!$B$2:$D$981,2,0)</f>
        <v>Kalai, Joypurhat 5930</v>
      </c>
      <c r="F847" s="162" t="str">
        <f>VLOOKUP(Table12[[#This Row],[BRANCH NAME]],'Branch Address-2'!$B$2:$D$981,3,0)</f>
        <v>25.0649857215079, 89.16637831395255</v>
      </c>
      <c r="G847" s="164">
        <f>VLOOKUP(FINAL_DATASET!$D847,'R_E_P allocation'!$A$3:$D$983,4,0)</f>
        <v>78758.350000000006</v>
      </c>
      <c r="H847" s="165">
        <f>VLOOKUP(FINAL_DATASET!$D847,'R_E_P allocation'!$A$3:$E$983,5,0)</f>
        <v>4.3474038868953173E-3</v>
      </c>
      <c r="I847" s="166">
        <f>VLOOKUP(FINAL_DATASET!$D847,'R_E_P allocation'!$A$3:$F$983,6,0)</f>
        <v>51078624.21494443</v>
      </c>
      <c r="J847" s="166">
        <f>VLOOKUP(FINAL_DATASET!$D847,'R_E_P allocation'!$A$3:$G$983,7,0)</f>
        <v>43016940.403131038</v>
      </c>
      <c r="K847" s="166">
        <f>VLOOKUP(FINAL_DATASET!$D847,'R_E_P allocation'!$A$3:$T$984,8,0)</f>
        <v>42557002.81640318</v>
      </c>
      <c r="L847" s="166">
        <f>VLOOKUP(FINAL_DATASET!$D847,'R_E_P allocation'!$A$3:$T$984,9,0)</f>
        <v>35517402.530651703</v>
      </c>
      <c r="M847" s="166">
        <f>VLOOKUP($D847,'R_E_P allocation'!$A$3:$T$984,'R_E_P allocation'!J$984,0)</f>
        <v>34405886.696059369</v>
      </c>
      <c r="N847" s="166">
        <f>VLOOKUP($D847,'R_E_P allocation'!$A$3:$T$984,'R_E_P allocation'!K$984,0)</f>
        <v>40123166.419968233</v>
      </c>
      <c r="O847" s="166">
        <f>VLOOKUP($D847,'R_E_P allocation'!$A$3:$T$984,'R_E_P allocation'!L$984,0)</f>
        <v>35338537.913590871</v>
      </c>
      <c r="P847" s="166">
        <f>VLOOKUP($D847,'R_E_P allocation'!$A$3:$T$984,'R_E_P allocation'!M$984,0)</f>
        <v>38417564.535852402</v>
      </c>
      <c r="Q847" s="166">
        <f>VLOOKUP($D847,'R_E_P allocation'!$A$3:$T$984,'R_E_P allocation'!N$984,0)</f>
        <v>31288531.941570513</v>
      </c>
      <c r="R847" s="166">
        <f>VLOOKUP($D847,'R_E_P allocation'!$A$3:$T$984,'R_E_P allocation'!O$984,0)</f>
        <v>28656666.86196107</v>
      </c>
      <c r="S847" s="166">
        <f>VLOOKUP($D847,'R_E_P allocation'!$A$3:$T$984,'R_E_P allocation'!P$984,0)</f>
        <v>440773.52061420283</v>
      </c>
      <c r="T847" s="166">
        <f>VLOOKUP($D847,'R_E_P allocation'!$A$3:$T$984,'R_E_P allocation'!Q$984,0)</f>
        <v>709070.44620545674</v>
      </c>
      <c r="U847" s="166">
        <f>VLOOKUP($D847,'R_E_P allocation'!$A$3:$T$984,'R_E_P allocation'!R$984,0)</f>
        <v>875159.01919051865</v>
      </c>
      <c r="V847" s="166">
        <f>VLOOKUP($D847,'R_E_P allocation'!$A$3:$T$984,'R_E_P allocation'!S$984,0)</f>
        <v>-89432.308530417969</v>
      </c>
      <c r="W847" s="166">
        <f>VLOOKUP($D847,'R_E_P allocation'!$A$3:$T$984,'R_E_P allocation'!T$984,0)</f>
        <v>683518.35805390868</v>
      </c>
      <c r="X847" s="163">
        <v>111068</v>
      </c>
      <c r="Y847" s="162" t="s">
        <v>399</v>
      </c>
      <c r="Z847" s="162" t="s">
        <v>405</v>
      </c>
      <c r="AA847" s="162" t="s">
        <v>1104</v>
      </c>
    </row>
    <row r="848" spans="1:27" ht="16.5" thickTop="1" thickBot="1">
      <c r="A848" s="161">
        <v>847</v>
      </c>
      <c r="B848" s="162" t="s">
        <v>7</v>
      </c>
      <c r="C848" s="163">
        <v>11</v>
      </c>
      <c r="D848" s="162" t="s">
        <v>1107</v>
      </c>
      <c r="E848" s="162" t="str">
        <f>VLOOKUP(Table12[[#This Row],[BRANCH NAME]],'Branch Address-2'!$B$2:$D$981,2,0)</f>
        <v>Panchbibi, Joypurhat 5910</v>
      </c>
      <c r="F848" s="162" t="str">
        <f>VLOOKUP(Table12[[#This Row],[BRANCH NAME]],'Branch Address-2'!$B$2:$D$981,3,0)</f>
        <v>25.18614828136443, 89.02259796792045</v>
      </c>
      <c r="G848" s="164">
        <f>VLOOKUP(FINAL_DATASET!$D848,'R_E_P allocation'!$A$3:$D$983,4,0)</f>
        <v>75381.759999999995</v>
      </c>
      <c r="H848" s="165">
        <f>VLOOKUP(FINAL_DATASET!$D848,'R_E_P allocation'!$A$3:$E$983,5,0)</f>
        <v>4.1610185640634919E-3</v>
      </c>
      <c r="I848" s="166">
        <f>VLOOKUP(FINAL_DATASET!$D848,'R_E_P allocation'!$A$3:$F$983,6,0)</f>
        <v>48888741.215390228</v>
      </c>
      <c r="J848" s="166">
        <f>VLOOKUP(FINAL_DATASET!$D848,'R_E_P allocation'!$A$3:$G$983,7,0)</f>
        <v>41172684.260184817</v>
      </c>
      <c r="K848" s="166">
        <f>VLOOKUP(FINAL_DATASET!$D848,'R_E_P allocation'!$A$3:$T$984,8,0)</f>
        <v>40732465.479856148</v>
      </c>
      <c r="L848" s="166">
        <f>VLOOKUP(FINAL_DATASET!$D848,'R_E_P allocation'!$A$3:$T$984,9,0)</f>
        <v>33994672.480936676</v>
      </c>
      <c r="M848" s="166">
        <f>VLOOKUP($D848,'R_E_P allocation'!$A$3:$T$984,'R_E_P allocation'!J$984,0)</f>
        <v>32930810.428475708</v>
      </c>
      <c r="N848" s="166">
        <f>VLOOKUP($D848,'R_E_P allocation'!$A$3:$T$984,'R_E_P allocation'!K$984,0)</f>
        <v>38402974.43395023</v>
      </c>
      <c r="O848" s="166">
        <f>VLOOKUP($D848,'R_E_P allocation'!$A$3:$T$984,'R_E_P allocation'!L$984,0)</f>
        <v>33823476.288586639</v>
      </c>
      <c r="P848" s="166">
        <f>VLOOKUP($D848,'R_E_P allocation'!$A$3:$T$984,'R_E_P allocation'!M$984,0)</f>
        <v>36770496.456898056</v>
      </c>
      <c r="Q848" s="166">
        <f>VLOOKUP($D848,'R_E_P allocation'!$A$3:$T$984,'R_E_P allocation'!N$984,0)</f>
        <v>29947105.361803569</v>
      </c>
      <c r="R848" s="166">
        <f>VLOOKUP($D848,'R_E_P allocation'!$A$3:$T$984,'R_E_P allocation'!O$984,0)</f>
        <v>27428075.674367253</v>
      </c>
      <c r="S848" s="166">
        <f>VLOOKUP($D848,'R_E_P allocation'!$A$3:$T$984,'R_E_P allocation'!P$984,0)</f>
        <v>421876.33114831487</v>
      </c>
      <c r="T848" s="166">
        <f>VLOOKUP($D848,'R_E_P allocation'!$A$3:$T$984,'R_E_P allocation'!Q$984,0)</f>
        <v>678670.6196733762</v>
      </c>
      <c r="U848" s="166">
        <f>VLOOKUP($D848,'R_E_P allocation'!$A$3:$T$984,'R_E_P allocation'!R$984,0)</f>
        <v>837638.51256984263</v>
      </c>
      <c r="V848" s="166">
        <f>VLOOKUP($D848,'R_E_P allocation'!$A$3:$T$984,'R_E_P allocation'!S$984,0)</f>
        <v>-85598.096175020415</v>
      </c>
      <c r="W848" s="166">
        <f>VLOOKUP($D848,'R_E_P allocation'!$A$3:$T$984,'R_E_P allocation'!T$984,0)</f>
        <v>654214.02076622739</v>
      </c>
      <c r="X848" s="163">
        <v>111069</v>
      </c>
      <c r="Y848" s="162" t="s">
        <v>399</v>
      </c>
      <c r="Z848" s="162" t="s">
        <v>405</v>
      </c>
      <c r="AA848" s="162" t="s">
        <v>1101</v>
      </c>
    </row>
    <row r="849" spans="1:27" ht="16.5" thickTop="1" thickBot="1">
      <c r="A849" s="161">
        <v>848</v>
      </c>
      <c r="B849" s="162" t="s">
        <v>7</v>
      </c>
      <c r="C849" s="163">
        <v>11</v>
      </c>
      <c r="D849" s="162" t="s">
        <v>1108</v>
      </c>
      <c r="E849" s="162" t="str">
        <f>VLOOKUP(Table12[[#This Row],[BRANCH NAME]],'Branch Address-2'!$B$2:$D$981,2,0)</f>
        <v>Bhabanipur, Bhitorbond, Nageswari, Kurigram 5600</v>
      </c>
      <c r="F849" s="162" t="str">
        <f>VLOOKUP(Table12[[#This Row],[BRANCH NAME]],'Branch Address-2'!$B$2:$D$981,3,0)</f>
        <v>25.965432737106234, 89.69879856012675</v>
      </c>
      <c r="G849" s="164">
        <f>VLOOKUP(FINAL_DATASET!$D849,'R_E_P allocation'!$A$3:$D$983,4,0)</f>
        <v>216841.9</v>
      </c>
      <c r="H849" s="165">
        <f>VLOOKUP(FINAL_DATASET!$D849,'R_E_P allocation'!$A$3:$E$983,5,0)</f>
        <v>2.1091051515005593E-2</v>
      </c>
      <c r="I849" s="166">
        <f>VLOOKUP(FINAL_DATASET!$D849,'R_E_P allocation'!$A$3:$F$983,6,0)</f>
        <v>115297461.32894875</v>
      </c>
      <c r="J849" s="166">
        <f>VLOOKUP(FINAL_DATASET!$D849,'R_E_P allocation'!$A$3:$G$983,7,0)</f>
        <v>97100188.167726457</v>
      </c>
      <c r="K849" s="166">
        <f>VLOOKUP(FINAL_DATASET!$D849,'R_E_P allocation'!$A$3:$T$984,8,0)</f>
        <v>96061991.917640895</v>
      </c>
      <c r="L849" s="166">
        <f>VLOOKUP(FINAL_DATASET!$D849,'R_E_P allocation'!$A$3:$T$984,9,0)</f>
        <v>80171821.534386575</v>
      </c>
      <c r="M849" s="166">
        <f>VLOOKUP($D849,'R_E_P allocation'!$A$3:$T$984,'R_E_P allocation'!J$984,0)</f>
        <v>77662847.263346404</v>
      </c>
      <c r="N849" s="166">
        <f>VLOOKUP($D849,'R_E_P allocation'!$A$3:$T$984,'R_E_P allocation'!K$984,0)</f>
        <v>90568203.427604675</v>
      </c>
      <c r="O849" s="166">
        <f>VLOOKUP($D849,'R_E_P allocation'!$A$3:$T$984,'R_E_P allocation'!L$984,0)</f>
        <v>79768078.548242182</v>
      </c>
      <c r="P849" s="166">
        <f>VLOOKUP($D849,'R_E_P allocation'!$A$3:$T$984,'R_E_P allocation'!M$984,0)</f>
        <v>86718225.666870654</v>
      </c>
      <c r="Q849" s="166">
        <f>VLOOKUP($D849,'R_E_P allocation'!$A$3:$T$984,'R_E_P allocation'!N$984,0)</f>
        <v>70626183.790544137</v>
      </c>
      <c r="R849" s="166">
        <f>VLOOKUP($D849,'R_E_P allocation'!$A$3:$T$984,'R_E_P allocation'!O$984,0)</f>
        <v>64685394.137276649</v>
      </c>
      <c r="S849" s="166">
        <f>VLOOKUP($D849,'R_E_P allocation'!$A$3:$T$984,'R_E_P allocation'!P$984,0)</f>
        <v>994938.07299868227</v>
      </c>
      <c r="T849" s="166">
        <f>VLOOKUP($D849,'R_E_P allocation'!$A$3:$T$984,'R_E_P allocation'!Q$984,0)</f>
        <v>1600552.5522152714</v>
      </c>
      <c r="U849" s="166">
        <f>VLOOKUP($D849,'R_E_P allocation'!$A$3:$T$984,'R_E_P allocation'!R$984,0)</f>
        <v>1975456.7536350647</v>
      </c>
      <c r="V849" s="166">
        <f>VLOOKUP($D849,'R_E_P allocation'!$A$3:$T$984,'R_E_P allocation'!S$984,0)</f>
        <v>-201871.49307219638</v>
      </c>
      <c r="W849" s="166">
        <f>VLOOKUP($D849,'R_E_P allocation'!$A$3:$T$984,'R_E_P allocation'!T$984,0)</f>
        <v>1542874.9827660723</v>
      </c>
      <c r="X849" s="163">
        <v>111075</v>
      </c>
      <c r="Y849" s="162" t="s">
        <v>747</v>
      </c>
      <c r="Z849" s="162" t="s">
        <v>1109</v>
      </c>
      <c r="AA849" s="162" t="s">
        <v>1110</v>
      </c>
    </row>
    <row r="850" spans="1:27" ht="16.5" thickTop="1" thickBot="1">
      <c r="A850" s="161">
        <v>849</v>
      </c>
      <c r="B850" s="162" t="s">
        <v>7</v>
      </c>
      <c r="C850" s="163">
        <v>11</v>
      </c>
      <c r="D850" s="162" t="s">
        <v>1111</v>
      </c>
      <c r="E850" s="162" t="str">
        <f>VLOOKUP(Table12[[#This Row],[BRANCH NAME]],'Branch Address-2'!$B$2:$D$981,2,0)</f>
        <v>Chilmari, Kurigram 5630</v>
      </c>
      <c r="F850" s="162" t="str">
        <f>VLOOKUP(Table12[[#This Row],[BRANCH NAME]],'Branch Address-2'!$B$2:$D$981,3,0)</f>
        <v>25.58336918587523, 89.66006936607577</v>
      </c>
      <c r="G850" s="164">
        <f>VLOOKUP(FINAL_DATASET!$D850,'R_E_P allocation'!$A$3:$D$983,4,0)</f>
        <v>122841</v>
      </c>
      <c r="H850" s="165">
        <f>VLOOKUP(FINAL_DATASET!$D850,'R_E_P allocation'!$A$3:$E$983,5,0)</f>
        <v>1.1948086874145643E-2</v>
      </c>
      <c r="I850" s="166">
        <f>VLOOKUP(FINAL_DATASET!$D850,'R_E_P allocation'!$A$3:$F$983,6,0)</f>
        <v>65316045.686324432</v>
      </c>
      <c r="J850" s="166">
        <f>VLOOKUP(FINAL_DATASET!$D850,'R_E_P allocation'!$A$3:$G$983,7,0)</f>
        <v>55007285.09901309</v>
      </c>
      <c r="K850" s="166">
        <f>VLOOKUP(FINAL_DATASET!$D850,'R_E_P allocation'!$A$3:$T$984,8,0)</f>
        <v>54419146.618595965</v>
      </c>
      <c r="L850" s="166">
        <f>VLOOKUP(FINAL_DATASET!$D850,'R_E_P allocation'!$A$3:$T$984,9,0)</f>
        <v>45417360.432211585</v>
      </c>
      <c r="M850" s="166">
        <f>VLOOKUP($D850,'R_E_P allocation'!$A$3:$T$984,'R_E_P allocation'!J$984,0)</f>
        <v>43996025.771203518</v>
      </c>
      <c r="N850" s="166">
        <f>VLOOKUP($D850,'R_E_P allocation'!$A$3:$T$984,'R_E_P allocation'!K$984,0)</f>
        <v>51306913.826388657</v>
      </c>
      <c r="O850" s="166">
        <f>VLOOKUP($D850,'R_E_P allocation'!$A$3:$T$984,'R_E_P allocation'!L$984,0)</f>
        <v>45188639.912049368</v>
      </c>
      <c r="P850" s="166">
        <f>VLOOKUP($D850,'R_E_P allocation'!$A$3:$T$984,'R_E_P allocation'!M$984,0)</f>
        <v>49125900.294841811</v>
      </c>
      <c r="Q850" s="166">
        <f>VLOOKUP($D850,'R_E_P allocation'!$A$3:$T$984,'R_E_P allocation'!N$984,0)</f>
        <v>40009753.848376319</v>
      </c>
      <c r="R850" s="166">
        <f>VLOOKUP($D850,'R_E_P allocation'!$A$3:$T$984,'R_E_P allocation'!O$984,0)</f>
        <v>36644294.765989415</v>
      </c>
      <c r="S850" s="166">
        <f>VLOOKUP($D850,'R_E_P allocation'!$A$3:$T$984,'R_E_P allocation'!P$984,0)</f>
        <v>563632.71039974806</v>
      </c>
      <c r="T850" s="166">
        <f>VLOOKUP($D850,'R_E_P allocation'!$A$3:$T$984,'R_E_P allocation'!Q$984,0)</f>
        <v>906713.49064307287</v>
      </c>
      <c r="U850" s="166">
        <f>VLOOKUP($D850,'R_E_P allocation'!$A$3:$T$984,'R_E_P allocation'!R$984,0)</f>
        <v>1119096.8307937027</v>
      </c>
      <c r="V850" s="166">
        <f>VLOOKUP($D850,'R_E_P allocation'!$A$3:$T$984,'R_E_P allocation'!S$984,0)</f>
        <v>-114360.2600811083</v>
      </c>
      <c r="W850" s="166">
        <f>VLOOKUP($D850,'R_E_P allocation'!$A$3:$T$984,'R_E_P allocation'!T$984,0)</f>
        <v>874039.13061989914</v>
      </c>
      <c r="X850" s="163">
        <v>111076</v>
      </c>
      <c r="Y850" s="162" t="s">
        <v>747</v>
      </c>
      <c r="Z850" s="162" t="s">
        <v>1109</v>
      </c>
      <c r="AA850" s="162" t="s">
        <v>1111</v>
      </c>
    </row>
    <row r="851" spans="1:27" ht="16.5" thickTop="1" thickBot="1">
      <c r="A851" s="161">
        <v>850</v>
      </c>
      <c r="B851" s="162" t="s">
        <v>7</v>
      </c>
      <c r="C851" s="163">
        <v>11</v>
      </c>
      <c r="D851" s="162" t="s">
        <v>1109</v>
      </c>
      <c r="E851" s="162" t="str">
        <f>VLOOKUP(Table12[[#This Row],[BRANCH NAME]],'Branch Address-2'!$B$2:$D$981,2,0)</f>
        <v>Dadamore, Kurigram 5600</v>
      </c>
      <c r="F851" s="162" t="str">
        <f>VLOOKUP(Table12[[#This Row],[BRANCH NAME]],'Branch Address-2'!$B$2:$D$981,3,0)</f>
        <v>25.81260236966257, 89.64280624095204</v>
      </c>
      <c r="G851" s="164">
        <f>VLOOKUP(FINAL_DATASET!$D851,'R_E_P allocation'!$A$3:$D$983,4,0)</f>
        <v>361396</v>
      </c>
      <c r="H851" s="165">
        <f>VLOOKUP(FINAL_DATASET!$D851,'R_E_P allocation'!$A$3:$E$983,5,0)</f>
        <v>3.5151055461684122E-2</v>
      </c>
      <c r="I851" s="166">
        <f>VLOOKUP(FINAL_DATASET!$D851,'R_E_P allocation'!$A$3:$F$983,6,0)</f>
        <v>192158624.94488734</v>
      </c>
      <c r="J851" s="166">
        <f>VLOOKUP(FINAL_DATASET!$D851,'R_E_P allocation'!$A$3:$G$983,7,0)</f>
        <v>161830437.76624203</v>
      </c>
      <c r="K851" s="166">
        <f>VLOOKUP(FINAL_DATASET!$D851,'R_E_P allocation'!$A$3:$T$984,8,0)</f>
        <v>160100144.99535263</v>
      </c>
      <c r="L851" s="166">
        <f>VLOOKUP(FINAL_DATASET!$D851,'R_E_P allocation'!$A$3:$T$984,9,0)</f>
        <v>133617052.86312826</v>
      </c>
      <c r="M851" s="166">
        <f>VLOOKUP($D851,'R_E_P allocation'!$A$3:$T$984,'R_E_P allocation'!J$984,0)</f>
        <v>129435512.00014547</v>
      </c>
      <c r="N851" s="166">
        <f>VLOOKUP($D851,'R_E_P allocation'!$A$3:$T$984,'R_E_P allocation'!K$984,0)</f>
        <v>150944012.41606268</v>
      </c>
      <c r="O851" s="166">
        <f>VLOOKUP($D851,'R_E_P allocation'!$A$3:$T$984,'R_E_P allocation'!L$984,0)</f>
        <v>132944161.23000459</v>
      </c>
      <c r="P851" s="166">
        <f>VLOOKUP($D851,'R_E_P allocation'!$A$3:$T$984,'R_E_P allocation'!M$984,0)</f>
        <v>144527510.05734771</v>
      </c>
      <c r="Q851" s="166">
        <f>VLOOKUP($D851,'R_E_P allocation'!$A$3:$T$984,'R_E_P allocation'!N$984,0)</f>
        <v>117707972.10856155</v>
      </c>
      <c r="R851" s="166">
        <f>VLOOKUP($D851,'R_E_P allocation'!$A$3:$T$984,'R_E_P allocation'!O$984,0)</f>
        <v>107806852.36402759</v>
      </c>
      <c r="S851" s="166">
        <f>VLOOKUP($D851,'R_E_P allocation'!$A$3:$T$984,'R_E_P allocation'!P$984,0)</f>
        <v>1658197.2387690376</v>
      </c>
      <c r="T851" s="166">
        <f>VLOOKUP($D851,'R_E_P allocation'!$A$3:$T$984,'R_E_P allocation'!Q$984,0)</f>
        <v>2667534.6884545386</v>
      </c>
      <c r="U851" s="166">
        <f>VLOOKUP($D851,'R_E_P allocation'!$A$3:$T$984,'R_E_P allocation'!R$984,0)</f>
        <v>3292362.6334979446</v>
      </c>
      <c r="V851" s="166">
        <f>VLOOKUP($D851,'R_E_P allocation'!$A$3:$T$984,'R_E_P allocation'!S$984,0)</f>
        <v>-336445.81656183372</v>
      </c>
      <c r="W851" s="166">
        <f>VLOOKUP($D851,'R_E_P allocation'!$A$3:$T$984,'R_E_P allocation'!T$984,0)</f>
        <v>2571407.3122940147</v>
      </c>
      <c r="X851" s="163">
        <v>111077</v>
      </c>
      <c r="Y851" s="162" t="s">
        <v>747</v>
      </c>
      <c r="Z851" s="162" t="s">
        <v>1109</v>
      </c>
      <c r="AA851" s="162" t="s">
        <v>1112</v>
      </c>
    </row>
    <row r="852" spans="1:27" ht="16.5" thickTop="1" thickBot="1">
      <c r="A852" s="161">
        <v>851</v>
      </c>
      <c r="B852" s="162" t="s">
        <v>7</v>
      </c>
      <c r="C852" s="163">
        <v>11</v>
      </c>
      <c r="D852" s="162" t="s">
        <v>1110</v>
      </c>
      <c r="E852" s="162" t="str">
        <f>VLOOKUP(Table12[[#This Row],[BRANCH NAME]],'Branch Address-2'!$B$2:$D$981,2,0)</f>
        <v>Pashchim Nageshwari, Nageshwari, Kurigram 5660</v>
      </c>
      <c r="F852" s="162" t="str">
        <f>VLOOKUP(Table12[[#This Row],[BRANCH NAME]],'Branch Address-2'!$B$2:$D$981,3,0)</f>
        <v>25.963773639288075, 89.69060172924584</v>
      </c>
      <c r="G852" s="164">
        <f>VLOOKUP(FINAL_DATASET!$D852,'R_E_P allocation'!$A$3:$D$983,4,0)</f>
        <v>394258</v>
      </c>
      <c r="H852" s="165">
        <f>VLOOKUP(FINAL_DATASET!$D852,'R_E_P allocation'!$A$3:$E$983,5,0)</f>
        <v>3.8347366390919263E-2</v>
      </c>
      <c r="I852" s="166">
        <f>VLOOKUP(FINAL_DATASET!$D852,'R_E_P allocation'!$A$3:$F$983,6,0)</f>
        <v>209631747.87081593</v>
      </c>
      <c r="J852" s="166">
        <f>VLOOKUP(FINAL_DATASET!$D852,'R_E_P allocation'!$A$3:$G$983,7,0)</f>
        <v>176545796.66859356</v>
      </c>
      <c r="K852" s="166">
        <f>VLOOKUP(FINAL_DATASET!$D852,'R_E_P allocation'!$A$3:$T$984,8,0)</f>
        <v>174658167.12298346</v>
      </c>
      <c r="L852" s="166">
        <f>VLOOKUP(FINAL_DATASET!$D852,'R_E_P allocation'!$A$3:$T$984,9,0)</f>
        <v>145766948.24433923</v>
      </c>
      <c r="M852" s="166">
        <f>VLOOKUP($D852,'R_E_P allocation'!$A$3:$T$984,'R_E_P allocation'!J$984,0)</f>
        <v>141205176.84244803</v>
      </c>
      <c r="N852" s="166">
        <f>VLOOKUP($D852,'R_E_P allocation'!$A$3:$T$984,'R_E_P allocation'!K$984,0)</f>
        <v>164669460.77746308</v>
      </c>
      <c r="O852" s="166">
        <f>VLOOKUP($D852,'R_E_P allocation'!$A$3:$T$984,'R_E_P allocation'!L$984,0)</f>
        <v>145032870.08771306</v>
      </c>
      <c r="P852" s="166">
        <f>VLOOKUP($D852,'R_E_P allocation'!$A$3:$T$984,'R_E_P allocation'!M$984,0)</f>
        <v>157669501.21249211</v>
      </c>
      <c r="Q852" s="166">
        <f>VLOOKUP($D852,'R_E_P allocation'!$A$3:$T$984,'R_E_P allocation'!N$984,0)</f>
        <v>128411243.2555348</v>
      </c>
      <c r="R852" s="166">
        <f>VLOOKUP($D852,'R_E_P allocation'!$A$3:$T$984,'R_E_P allocation'!O$984,0)</f>
        <v>117609807.52232118</v>
      </c>
      <c r="S852" s="166">
        <f>VLOOKUP($D852,'R_E_P allocation'!$A$3:$T$984,'R_E_P allocation'!P$984,0)</f>
        <v>1808978.3145430589</v>
      </c>
      <c r="T852" s="166">
        <f>VLOOKUP($D852,'R_E_P allocation'!$A$3:$T$984,'R_E_P allocation'!Q$984,0)</f>
        <v>2910095.5494823116</v>
      </c>
      <c r="U852" s="166">
        <f>VLOOKUP($D852,'R_E_P allocation'!$A$3:$T$984,'R_E_P allocation'!R$984,0)</f>
        <v>3591739.5520637543</v>
      </c>
      <c r="V852" s="166">
        <f>VLOOKUP($D852,'R_E_P allocation'!$A$3:$T$984,'R_E_P allocation'!S$984,0)</f>
        <v>-367039.07831308438</v>
      </c>
      <c r="W852" s="166">
        <f>VLOOKUP($D852,'R_E_P allocation'!$A$3:$T$984,'R_E_P allocation'!T$984,0)</f>
        <v>2805227.2413928593</v>
      </c>
      <c r="X852" s="163">
        <v>111078</v>
      </c>
      <c r="Y852" s="162" t="s">
        <v>747</v>
      </c>
      <c r="Z852" s="162" t="s">
        <v>1109</v>
      </c>
      <c r="AA852" s="162" t="s">
        <v>1110</v>
      </c>
    </row>
    <row r="853" spans="1:27" ht="16.5" thickTop="1" thickBot="1">
      <c r="A853" s="161">
        <v>852</v>
      </c>
      <c r="B853" s="162" t="s">
        <v>7</v>
      </c>
      <c r="C853" s="163">
        <v>11</v>
      </c>
      <c r="D853" s="162" t="s">
        <v>1113</v>
      </c>
      <c r="E853" s="162" t="str">
        <f>VLOOKUP(Table12[[#This Row],[BRANCH NAME]],'Branch Address-2'!$B$2:$D$981,2,0)</f>
        <v>Rajarhat, Ramnagar, Jessore 7400</v>
      </c>
      <c r="F853" s="162" t="str">
        <f>VLOOKUP(Table12[[#This Row],[BRANCH NAME]],'Branch Address-2'!$B$2:$D$981,3,0)</f>
        <v>23.166474310452376, 89.21051472284813</v>
      </c>
      <c r="G853" s="164">
        <f>VLOOKUP(FINAL_DATASET!$D853,'R_E_P allocation'!$A$3:$D$983,4,0)</f>
        <v>109788.6</v>
      </c>
      <c r="H853" s="165">
        <f>VLOOKUP(FINAL_DATASET!$D853,'R_E_P allocation'!$A$3:$E$983,5,0)</f>
        <v>1.0678549756114215E-2</v>
      </c>
      <c r="I853" s="166">
        <f>VLOOKUP(FINAL_DATASET!$D853,'R_E_P allocation'!$A$3:$F$983,6,0)</f>
        <v>58375926.71369981</v>
      </c>
      <c r="J853" s="166">
        <f>VLOOKUP(FINAL_DATASET!$D853,'R_E_P allocation'!$A$3:$G$983,7,0)</f>
        <v>49162517.570041828</v>
      </c>
      <c r="K853" s="166">
        <f>VLOOKUP(FINAL_DATASET!$D853,'R_E_P allocation'!$A$3:$T$984,8,0)</f>
        <v>48636871.406536788</v>
      </c>
      <c r="L853" s="166">
        <f>VLOOKUP(FINAL_DATASET!$D853,'R_E_P allocation'!$A$3:$T$984,9,0)</f>
        <v>40591564.848445587</v>
      </c>
      <c r="M853" s="166">
        <f>VLOOKUP($D853,'R_E_P allocation'!$A$3:$T$984,'R_E_P allocation'!J$984,0)</f>
        <v>39321253.286641717</v>
      </c>
      <c r="N853" s="166">
        <f>VLOOKUP($D853,'R_E_P allocation'!$A$3:$T$984,'R_E_P allocation'!K$984,0)</f>
        <v>45855327.124655887</v>
      </c>
      <c r="O853" s="166">
        <f>VLOOKUP($D853,'R_E_P allocation'!$A$3:$T$984,'R_E_P allocation'!L$984,0)</f>
        <v>40387146.895971403</v>
      </c>
      <c r="P853" s="166">
        <f>VLOOKUP($D853,'R_E_P allocation'!$A$3:$T$984,'R_E_P allocation'!M$984,0)</f>
        <v>43906055.934991322</v>
      </c>
      <c r="Q853" s="166">
        <f>VLOOKUP($D853,'R_E_P allocation'!$A$3:$T$984,'R_E_P allocation'!N$984,0)</f>
        <v>35758540.400663033</v>
      </c>
      <c r="R853" s="166">
        <f>VLOOKUP($D853,'R_E_P allocation'!$A$3:$T$984,'R_E_P allocation'!O$984,0)</f>
        <v>32750676.242828581</v>
      </c>
      <c r="S853" s="166">
        <f>VLOOKUP($D853,'R_E_P allocation'!$A$3:$T$984,'R_E_P allocation'!P$984,0)</f>
        <v>503744.24002567364</v>
      </c>
      <c r="T853" s="166">
        <f>VLOOKUP($D853,'R_E_P allocation'!$A$3:$T$984,'R_E_P allocation'!Q$984,0)</f>
        <v>810371.16873695317</v>
      </c>
      <c r="U853" s="166">
        <f>VLOOKUP($D853,'R_E_P allocation'!$A$3:$T$984,'R_E_P allocation'!R$984,0)</f>
        <v>1000187.838891555</v>
      </c>
      <c r="V853" s="166">
        <f>VLOOKUP($D853,'R_E_P allocation'!$A$3:$T$984,'R_E_P allocation'!S$984,0)</f>
        <v>-102208.9762370932</v>
      </c>
      <c r="W853" s="166">
        <f>VLOOKUP($D853,'R_E_P allocation'!$A$3:$T$984,'R_E_P allocation'!T$984,0)</f>
        <v>781168.6040977838</v>
      </c>
      <c r="X853" s="163">
        <v>111079</v>
      </c>
      <c r="Y853" s="162" t="s">
        <v>747</v>
      </c>
      <c r="Z853" s="162" t="s">
        <v>1109</v>
      </c>
      <c r="AA853" s="162" t="s">
        <v>894</v>
      </c>
    </row>
    <row r="854" spans="1:27" ht="16.5" thickTop="1" thickBot="1">
      <c r="A854" s="161">
        <v>853</v>
      </c>
      <c r="B854" s="162" t="s">
        <v>7</v>
      </c>
      <c r="C854" s="163">
        <v>11</v>
      </c>
      <c r="D854" s="162" t="s">
        <v>1114</v>
      </c>
      <c r="E854" s="162" t="str">
        <f>VLOOKUP(Table12[[#This Row],[BRANCH NAME]],'Branch Address-2'!$B$2:$D$981,2,0)</f>
        <v>KC Road, Ulipur, Kurigram 5620</v>
      </c>
      <c r="F854" s="162" t="str">
        <f>VLOOKUP(Table12[[#This Row],[BRANCH NAME]],'Branch Address-2'!$B$2:$D$981,3,0)</f>
        <v>25.901640366687662, 89.64390255040769</v>
      </c>
      <c r="G854" s="164">
        <f>VLOOKUP(FINAL_DATASET!$D854,'R_E_P allocation'!$A$3:$D$983,4,0)</f>
        <v>490138</v>
      </c>
      <c r="H854" s="165">
        <f>VLOOKUP(FINAL_DATASET!$D854,'R_E_P allocation'!$A$3:$E$983,5,0)</f>
        <v>4.7673101035647682E-2</v>
      </c>
      <c r="I854" s="166">
        <f>VLOOKUP(FINAL_DATASET!$D854,'R_E_P allocation'!$A$3:$F$983,6,0)</f>
        <v>260612303.71458781</v>
      </c>
      <c r="J854" s="166">
        <f>VLOOKUP(FINAL_DATASET!$D854,'R_E_P allocation'!$A$3:$G$983,7,0)</f>
        <v>219480146.72511682</v>
      </c>
      <c r="K854" s="166">
        <f>VLOOKUP(FINAL_DATASET!$D854,'R_E_P allocation'!$A$3:$T$984,8,0)</f>
        <v>217133462.64964783</v>
      </c>
      <c r="L854" s="166">
        <f>VLOOKUP(FINAL_DATASET!$D854,'R_E_P allocation'!$A$3:$T$984,9,0)</f>
        <v>181216159.16121912</v>
      </c>
      <c r="M854" s="166">
        <f>VLOOKUP($D854,'R_E_P allocation'!$A$3:$T$984,'R_E_P allocation'!J$984,0)</f>
        <v>175545005.97883564</v>
      </c>
      <c r="N854" s="166">
        <f>VLOOKUP($D854,'R_E_P allocation'!$A$3:$T$984,'R_E_P allocation'!K$984,0)</f>
        <v>204715592.75029087</v>
      </c>
      <c r="O854" s="166">
        <f>VLOOKUP($D854,'R_E_P allocation'!$A$3:$T$984,'R_E_P allocation'!L$984,0)</f>
        <v>180303559.79853675</v>
      </c>
      <c r="P854" s="166">
        <f>VLOOKUP($D854,'R_E_P allocation'!$A$3:$T$984,'R_E_P allocation'!M$984,0)</f>
        <v>196013305.97042659</v>
      </c>
      <c r="Q854" s="166">
        <f>VLOOKUP($D854,'R_E_P allocation'!$A$3:$T$984,'R_E_P allocation'!N$984,0)</f>
        <v>159639702.80065671</v>
      </c>
      <c r="R854" s="166">
        <f>VLOOKUP($D854,'R_E_P allocation'!$A$3:$T$984,'R_E_P allocation'!O$984,0)</f>
        <v>146211455.03547284</v>
      </c>
      <c r="S854" s="166">
        <f>VLOOKUP($D854,'R_E_P allocation'!$A$3:$T$984,'R_E_P allocation'!P$984,0)</f>
        <v>2248905.5723244823</v>
      </c>
      <c r="T854" s="166">
        <f>VLOOKUP($D854,'R_E_P allocation'!$A$3:$T$984,'R_E_P allocation'!Q$984,0)</f>
        <v>3617804.6163480794</v>
      </c>
      <c r="U854" s="166">
        <f>VLOOKUP($D854,'R_E_P allocation'!$A$3:$T$984,'R_E_P allocation'!R$984,0)</f>
        <v>4465218.3102674503</v>
      </c>
      <c r="V854" s="166">
        <f>VLOOKUP($D854,'R_E_P allocation'!$A$3:$T$984,'R_E_P allocation'!S$984,0)</f>
        <v>-456299.6813411992</v>
      </c>
      <c r="W854" s="166">
        <f>VLOOKUP($D854,'R_E_P allocation'!$A$3:$T$984,'R_E_P allocation'!T$984,0)</f>
        <v>3487433.2788220225</v>
      </c>
      <c r="X854" s="163">
        <v>111080</v>
      </c>
      <c r="Y854" s="162" t="s">
        <v>747</v>
      </c>
      <c r="Z854" s="162" t="s">
        <v>1109</v>
      </c>
      <c r="AA854" s="162" t="s">
        <v>1114</v>
      </c>
    </row>
    <row r="855" spans="1:27" ht="16.5" thickTop="1" thickBot="1">
      <c r="A855" s="161">
        <v>854</v>
      </c>
      <c r="B855" s="162" t="s">
        <v>7</v>
      </c>
      <c r="C855" s="163">
        <v>11</v>
      </c>
      <c r="D855" s="162" t="s">
        <v>1115</v>
      </c>
      <c r="E855" s="162" t="str">
        <f>VLOOKUP(Table12[[#This Row],[BRANCH NAME]],'Branch Address-2'!$B$2:$D$981,2,0)</f>
        <v>Dewaner Khamer, Bhurungamari, Kurigram 5600</v>
      </c>
      <c r="F855" s="162" t="str">
        <f>VLOOKUP(Table12[[#This Row],[BRANCH NAME]],'Branch Address-2'!$B$2:$D$981,3,0)</f>
        <v>26.110089385794463, 89.66631165792586</v>
      </c>
      <c r="G855" s="164">
        <f>VLOOKUP(FINAL_DATASET!$D855,'R_E_P allocation'!$A$3:$D$983,4,0)</f>
        <v>231538</v>
      </c>
      <c r="H855" s="165">
        <f>VLOOKUP(FINAL_DATASET!$D855,'R_E_P allocation'!$A$3:$E$983,5,0)</f>
        <v>2.2520462538288797E-2</v>
      </c>
      <c r="I855" s="166">
        <f>VLOOKUP(FINAL_DATASET!$D855,'R_E_P allocation'!$A$3:$F$983,6,0)</f>
        <v>123111555.47512791</v>
      </c>
      <c r="J855" s="166">
        <f>VLOOKUP(FINAL_DATASET!$D855,'R_E_P allocation'!$A$3:$G$983,7,0)</f>
        <v>103680992.31734757</v>
      </c>
      <c r="K855" s="166">
        <f>VLOOKUP(FINAL_DATASET!$D855,'R_E_P allocation'!$A$3:$T$984,8,0)</f>
        <v>102572434.03893223</v>
      </c>
      <c r="L855" s="166">
        <f>VLOOKUP(FINAL_DATASET!$D855,'R_E_P allocation'!$A$3:$T$984,9,0)</f>
        <v>85605333.722074926</v>
      </c>
      <c r="M855" s="166">
        <f>VLOOKUP($D855,'R_E_P allocation'!$A$3:$T$984,'R_E_P allocation'!J$984,0)</f>
        <v>82926317.882571146</v>
      </c>
      <c r="N855" s="166">
        <f>VLOOKUP($D855,'R_E_P allocation'!$A$3:$T$984,'R_E_P allocation'!K$984,0)</f>
        <v>96706313.148984283</v>
      </c>
      <c r="O855" s="166">
        <f>VLOOKUP($D855,'R_E_P allocation'!$A$3:$T$984,'R_E_P allocation'!L$984,0)</f>
        <v>85174227.724913403</v>
      </c>
      <c r="P855" s="166">
        <f>VLOOKUP($D855,'R_E_P allocation'!$A$3:$T$984,'R_E_P allocation'!M$984,0)</f>
        <v>92595409.533193991</v>
      </c>
      <c r="Q855" s="166">
        <f>VLOOKUP($D855,'R_E_P allocation'!$A$3:$T$984,'R_E_P allocation'!N$984,0)</f>
        <v>75412756.217755929</v>
      </c>
      <c r="R855" s="166">
        <f>VLOOKUP($D855,'R_E_P allocation'!$A$3:$T$984,'R_E_P allocation'!O$984,0)</f>
        <v>69069339.402379155</v>
      </c>
      <c r="S855" s="166">
        <f>VLOOKUP($D855,'R_E_P allocation'!$A$3:$T$984,'R_E_P allocation'!P$984,0)</f>
        <v>1062368.3501480522</v>
      </c>
      <c r="T855" s="166">
        <f>VLOOKUP($D855,'R_E_P allocation'!$A$3:$T$984,'R_E_P allocation'!Q$984,0)</f>
        <v>1709027.3458903446</v>
      </c>
      <c r="U855" s="166">
        <f>VLOOKUP($D855,'R_E_P allocation'!$A$3:$T$984,'R_E_P allocation'!R$984,0)</f>
        <v>2109340.0575403352</v>
      </c>
      <c r="V855" s="166">
        <f>VLOOKUP($D855,'R_E_P allocation'!$A$3:$T$984,'R_E_P allocation'!S$984,0)</f>
        <v>-215552.99858076419</v>
      </c>
      <c r="W855" s="166">
        <f>VLOOKUP($D855,'R_E_P allocation'!$A$3:$T$984,'R_E_P allocation'!T$984,0)</f>
        <v>1647440.7748672692</v>
      </c>
      <c r="X855" s="163">
        <v>111082</v>
      </c>
      <c r="Y855" s="162" t="s">
        <v>747</v>
      </c>
      <c r="Z855" s="162" t="s">
        <v>1109</v>
      </c>
      <c r="AA855" s="162" t="s">
        <v>1115</v>
      </c>
    </row>
    <row r="856" spans="1:27" ht="16.5" thickTop="1" thickBot="1">
      <c r="A856" s="161">
        <v>855</v>
      </c>
      <c r="B856" s="162" t="s">
        <v>7</v>
      </c>
      <c r="C856" s="163">
        <v>11</v>
      </c>
      <c r="D856" s="162" t="s">
        <v>894</v>
      </c>
      <c r="E856" s="162" t="str">
        <f>VLOOKUP(Table12[[#This Row],[BRANCH NAME]],'Branch Address-2'!$B$2:$D$981,2,0)</f>
        <v>Rajarhat, Ramnagar, Jessore 7400</v>
      </c>
      <c r="F856" s="162" t="str">
        <f>VLOOKUP(Table12[[#This Row],[BRANCH NAME]],'Branch Address-2'!$B$2:$D$981,3,0)</f>
        <v>23.139504193239784, 89.25023834021655</v>
      </c>
      <c r="G856" s="164">
        <f>VLOOKUP(FINAL_DATASET!$D856,'R_E_P allocation'!$A$3:$D$983,4,0)</f>
        <v>32584.63</v>
      </c>
      <c r="H856" s="165">
        <f>VLOOKUP(FINAL_DATASET!$D856,'R_E_P allocation'!$A$3:$E$983,5,0)</f>
        <v>1.8864365413969074E-3</v>
      </c>
      <c r="I856" s="166">
        <f>VLOOKUP(FINAL_DATASET!$D856,'R_E_P allocation'!$A$3:$F$983,6,0)</f>
        <v>21856330.766034421</v>
      </c>
      <c r="J856" s="166">
        <f>VLOOKUP(FINAL_DATASET!$D856,'R_E_P allocation'!$A$3:$G$983,7,0)</f>
        <v>18406769.807213079</v>
      </c>
      <c r="K856" s="166">
        <f>VLOOKUP(FINAL_DATASET!$D856,'R_E_P allocation'!$A$3:$T$984,8,0)</f>
        <v>18209964.427628979</v>
      </c>
      <c r="L856" s="166">
        <f>VLOOKUP(FINAL_DATASET!$D856,'R_E_P allocation'!$A$3:$T$984,9,0)</f>
        <v>15197748.756772308</v>
      </c>
      <c r="M856" s="166">
        <f>VLOOKUP($D856,'R_E_P allocation'!$A$3:$T$984,'R_E_P allocation'!J$984,0)</f>
        <v>14722135.756110728</v>
      </c>
      <c r="N856" s="166">
        <f>VLOOKUP($D856,'R_E_P allocation'!$A$3:$T$984,'R_E_P allocation'!K$984,0)</f>
        <v>17168535.960663106</v>
      </c>
      <c r="O856" s="166">
        <f>VLOOKUP($D856,'R_E_P allocation'!$A$3:$T$984,'R_E_P allocation'!L$984,0)</f>
        <v>15121213.33137849</v>
      </c>
      <c r="P856" s="166">
        <f>VLOOKUP($D856,'R_E_P allocation'!$A$3:$T$984,'R_E_P allocation'!M$984,0)</f>
        <v>16438716.011372061</v>
      </c>
      <c r="Q856" s="166">
        <f>VLOOKUP($D856,'R_E_P allocation'!$A$3:$T$984,'R_E_P allocation'!N$984,0)</f>
        <v>13388232.627818484</v>
      </c>
      <c r="R856" s="166">
        <f>VLOOKUP($D856,'R_E_P allocation'!$A$3:$T$984,'R_E_P allocation'!O$984,0)</f>
        <v>12262068.511309456</v>
      </c>
      <c r="S856" s="166">
        <f>VLOOKUP($D856,'R_E_P allocation'!$A$3:$T$984,'R_E_P allocation'!P$984,0)</f>
        <v>188605.15543476425</v>
      </c>
      <c r="T856" s="166">
        <f>VLOOKUP($D856,'R_E_P allocation'!$A$3:$T$984,'R_E_P allocation'!Q$984,0)</f>
        <v>303408.29352549033</v>
      </c>
      <c r="U856" s="166">
        <f>VLOOKUP($D856,'R_E_P allocation'!$A$3:$T$984,'R_E_P allocation'!R$984,0)</f>
        <v>374476.90281974932</v>
      </c>
      <c r="V856" s="166">
        <f>VLOOKUP($D856,'R_E_P allocation'!$A$3:$T$984,'R_E_P allocation'!S$984,0)</f>
        <v>-38267.712696908689</v>
      </c>
      <c r="W856" s="166">
        <f>VLOOKUP($D856,'R_E_P allocation'!$A$3:$T$984,'R_E_P allocation'!T$984,0)</f>
        <v>292474.66132637358</v>
      </c>
      <c r="X856" s="163">
        <v>111083</v>
      </c>
      <c r="Y856" s="162" t="s">
        <v>747</v>
      </c>
      <c r="Z856" s="162" t="s">
        <v>1109</v>
      </c>
      <c r="AA856" s="162" t="s">
        <v>894</v>
      </c>
    </row>
    <row r="857" spans="1:27" ht="16.5" thickTop="1" thickBot="1">
      <c r="A857" s="161">
        <v>856</v>
      </c>
      <c r="B857" s="162" t="s">
        <v>7</v>
      </c>
      <c r="C857" s="163">
        <v>11</v>
      </c>
      <c r="D857" s="162" t="s">
        <v>1071</v>
      </c>
      <c r="E857" s="162" t="str">
        <f>VLOOKUP(Table12[[#This Row],[BRANCH NAME]],'Branch Address-2'!$B$2:$D$981,2,0)</f>
        <v>FULBARI FULBARI 10238 KURIGRAM</v>
      </c>
      <c r="F857" s="162" t="str">
        <f>VLOOKUP(Table12[[#This Row],[BRANCH NAME]],'Branch Address-2'!$B$2:$D$981,3,0)</f>
        <v>25.541473138620567, 89.84870194309929</v>
      </c>
      <c r="G857" s="164">
        <f>VLOOKUP(FINAL_DATASET!$D857,'R_E_P allocation'!$A$3:$D$983,4,0)</f>
        <v>176023</v>
      </c>
      <c r="H857" s="165">
        <f>VLOOKUP(FINAL_DATASET!$D857,'R_E_P allocation'!$A$3:$E$983,5,0)</f>
        <v>1.7120815491959023E-2</v>
      </c>
      <c r="I857" s="166">
        <f>VLOOKUP(FINAL_DATASET!$D857,'R_E_P allocation'!$A$3:$F$983,6,0)</f>
        <v>93593558.419777468</v>
      </c>
      <c r="J857" s="166">
        <f>VLOOKUP(FINAL_DATASET!$D857,'R_E_P allocation'!$A$3:$G$983,7,0)</f>
        <v>78821788.694194764</v>
      </c>
      <c r="K857" s="166">
        <f>VLOOKUP(FINAL_DATASET!$D857,'R_E_P allocation'!$A$3:$T$984,8,0)</f>
        <v>77979025.286713049</v>
      </c>
      <c r="L857" s="166">
        <f>VLOOKUP(FINAL_DATASET!$D857,'R_E_P allocation'!$A$3:$T$984,9,0)</f>
        <v>65080063.133311994</v>
      </c>
      <c r="M857" s="166">
        <f>VLOOKUP($D857,'R_E_P allocation'!$A$3:$T$984,'R_E_P allocation'!J$984,0)</f>
        <v>63043384.898564458</v>
      </c>
      <c r="N857" s="166">
        <f>VLOOKUP($D857,'R_E_P allocation'!$A$3:$T$984,'R_E_P allocation'!K$984,0)</f>
        <v>73519402.255455509</v>
      </c>
      <c r="O857" s="166">
        <f>VLOOKUP($D857,'R_E_P allocation'!$A$3:$T$984,'R_E_P allocation'!L$984,0)</f>
        <v>64752321.808180206</v>
      </c>
      <c r="P857" s="166">
        <f>VLOOKUP($D857,'R_E_P allocation'!$A$3:$T$984,'R_E_P allocation'!M$984,0)</f>
        <v>70394154.619377404</v>
      </c>
      <c r="Q857" s="166">
        <f>VLOOKUP($D857,'R_E_P allocation'!$A$3:$T$984,'R_E_P allocation'!N$984,0)</f>
        <v>57331321.803410456</v>
      </c>
      <c r="R857" s="166">
        <f>VLOOKUP($D857,'R_E_P allocation'!$A$3:$T$984,'R_E_P allocation'!O$984,0)</f>
        <v>52508842.305042736</v>
      </c>
      <c r="S857" s="166">
        <f>VLOOKUP($D857,'R_E_P allocation'!$A$3:$T$984,'R_E_P allocation'!P$984,0)</f>
        <v>807648.26550333237</v>
      </c>
      <c r="T857" s="166">
        <f>VLOOKUP($D857,'R_E_P allocation'!$A$3:$T$984,'R_E_P allocation'!Q$984,0)</f>
        <v>1299260.2532010127</v>
      </c>
      <c r="U857" s="166">
        <f>VLOOKUP($D857,'R_E_P allocation'!$A$3:$T$984,'R_E_P allocation'!R$984,0)</f>
        <v>1603591.4836805293</v>
      </c>
      <c r="V857" s="166">
        <f>VLOOKUP($D857,'R_E_P allocation'!$A$3:$T$984,'R_E_P allocation'!S$984,0)</f>
        <v>-163870.66256589349</v>
      </c>
      <c r="W857" s="166">
        <f>VLOOKUP($D857,'R_E_P allocation'!$A$3:$T$984,'R_E_P allocation'!T$984,0)</f>
        <v>1252440.0638964719</v>
      </c>
      <c r="X857" s="163">
        <v>111084</v>
      </c>
      <c r="Y857" s="162" t="s">
        <v>747</v>
      </c>
      <c r="Z857" s="162" t="s">
        <v>1109</v>
      </c>
      <c r="AA857" s="162" t="s">
        <v>1071</v>
      </c>
    </row>
    <row r="858" spans="1:27" ht="16.5" thickTop="1" thickBot="1">
      <c r="A858" s="161">
        <v>857</v>
      </c>
      <c r="B858" s="162" t="s">
        <v>7</v>
      </c>
      <c r="C858" s="163">
        <v>11</v>
      </c>
      <c r="D858" s="162" t="s">
        <v>748</v>
      </c>
      <c r="E858" s="162" t="str">
        <f>VLOOKUP(Table12[[#This Row],[BRANCH NAME]],'Branch Address-2'!$B$2:$D$981,2,0)</f>
        <v>Goshala Road, Lalmonirhat 5500</v>
      </c>
      <c r="F858" s="162" t="str">
        <f>VLOOKUP(Table12[[#This Row],[BRANCH NAME]],'Branch Address-2'!$B$2:$D$981,3,0)</f>
        <v>25.5931818874033, 88.90137923049973</v>
      </c>
      <c r="G858" s="164">
        <f>VLOOKUP(FINAL_DATASET!$D858,'R_E_P allocation'!$A$3:$D$983,4,0)</f>
        <v>149924.70000000001</v>
      </c>
      <c r="H858" s="165">
        <f>VLOOKUP(FINAL_DATASET!$D858,'R_E_P allocation'!$A$3:$E$983,5,0)</f>
        <v>1.4582373476121355E-2</v>
      </c>
      <c r="I858" s="166">
        <f>VLOOKUP(FINAL_DATASET!$D858,'R_E_P allocation'!$A$3:$F$983,6,0)</f>
        <v>79716776.60315761</v>
      </c>
      <c r="J858" s="166">
        <f>VLOOKUP(FINAL_DATASET!$D858,'R_E_P allocation'!$A$3:$G$983,7,0)</f>
        <v>67135164.28785184</v>
      </c>
      <c r="K858" s="166">
        <f>VLOOKUP(FINAL_DATASET!$D858,'R_E_P allocation'!$A$3:$T$984,8,0)</f>
        <v>66417354.393476248</v>
      </c>
      <c r="L858" s="166">
        <f>VLOOKUP(FINAL_DATASET!$D858,'R_E_P allocation'!$A$3:$T$984,9,0)</f>
        <v>55430875.176782928</v>
      </c>
      <c r="M858" s="166">
        <f>VLOOKUP($D858,'R_E_P allocation'!$A$3:$T$984,'R_E_P allocation'!J$984,0)</f>
        <v>53696167.932041883</v>
      </c>
      <c r="N858" s="166">
        <f>VLOOKUP($D858,'R_E_P allocation'!$A$3:$T$984,'R_E_P allocation'!K$984,0)</f>
        <v>62618943.702405319</v>
      </c>
      <c r="O858" s="166">
        <f>VLOOKUP($D858,'R_E_P allocation'!$A$3:$T$984,'R_E_P allocation'!L$984,0)</f>
        <v>55151726.884525754</v>
      </c>
      <c r="P858" s="166">
        <f>VLOOKUP($D858,'R_E_P allocation'!$A$3:$T$984,'R_E_P allocation'!M$984,0)</f>
        <v>59957065.344095781</v>
      </c>
      <c r="Q858" s="166">
        <f>VLOOKUP($D858,'R_E_P allocation'!$A$3:$T$984,'R_E_P allocation'!N$984,0)</f>
        <v>48831011.981273882</v>
      </c>
      <c r="R858" s="166">
        <f>VLOOKUP($D858,'R_E_P allocation'!$A$3:$T$984,'R_E_P allocation'!O$984,0)</f>
        <v>44723544.252346806</v>
      </c>
      <c r="S858" s="166">
        <f>VLOOKUP($D858,'R_E_P allocation'!$A$3:$T$984,'R_E_P allocation'!P$984,0)</f>
        <v>687901.14877662272</v>
      </c>
      <c r="T858" s="166">
        <f>VLOOKUP($D858,'R_E_P allocation'!$A$3:$T$984,'R_E_P allocation'!Q$984,0)</f>
        <v>1106623.5871623929</v>
      </c>
      <c r="U858" s="166">
        <f>VLOOKUP($D858,'R_E_P allocation'!$A$3:$T$984,'R_E_P allocation'!R$984,0)</f>
        <v>1365832.7156869175</v>
      </c>
      <c r="V858" s="166">
        <f>VLOOKUP($D858,'R_E_P allocation'!$A$3:$T$984,'R_E_P allocation'!S$984,0)</f>
        <v>-139574.1461285901</v>
      </c>
      <c r="W858" s="166">
        <f>VLOOKUP($D858,'R_E_P allocation'!$A$3:$T$984,'R_E_P allocation'!T$984,0)</f>
        <v>1066745.2596970815</v>
      </c>
      <c r="X858" s="163">
        <v>111087</v>
      </c>
      <c r="Y858" s="162" t="s">
        <v>747</v>
      </c>
      <c r="Z858" s="162" t="s">
        <v>748</v>
      </c>
      <c r="AA858" s="162" t="s">
        <v>749</v>
      </c>
    </row>
    <row r="859" spans="1:27" ht="16.5" thickTop="1" thickBot="1">
      <c r="A859" s="161">
        <v>858</v>
      </c>
      <c r="B859" s="162" t="s">
        <v>7</v>
      </c>
      <c r="C859" s="163">
        <v>11</v>
      </c>
      <c r="D859" s="162" t="s">
        <v>1116</v>
      </c>
      <c r="E859" s="162" t="str">
        <f>VLOOKUP(Table12[[#This Row],[BRANCH NAME]],'Branch Address-2'!$B$2:$D$981,2,0)</f>
        <v>Bagatipara, Laxmanhati, Natore 6410</v>
      </c>
      <c r="F859" s="162" t="str">
        <f>VLOOKUP(Table12[[#This Row],[BRANCH NAME]],'Branch Address-2'!$B$2:$D$981,3,0)</f>
        <v>24.32008974646898, 88.94416232942574</v>
      </c>
      <c r="G859" s="164">
        <f>VLOOKUP(FINAL_DATASET!$D859,'R_E_P allocation'!$A$3:$D$983,4,0)</f>
        <v>131002</v>
      </c>
      <c r="H859" s="165">
        <f>VLOOKUP(FINAL_DATASET!$D859,'R_E_P allocation'!$A$3:$E$983,5,0)</f>
        <v>7.2312155344932986E-3</v>
      </c>
      <c r="I859" s="166">
        <f>VLOOKUP(FINAL_DATASET!$D859,'R_E_P allocation'!$A$3:$F$983,6,0)</f>
        <v>84961174.648861349</v>
      </c>
      <c r="J859" s="166">
        <f>VLOOKUP(FINAL_DATASET!$D859,'R_E_P allocation'!$A$3:$G$983,7,0)</f>
        <v>71551844.683020547</v>
      </c>
      <c r="K859" s="166">
        <f>VLOOKUP(FINAL_DATASET!$D859,'R_E_P allocation'!$A$3:$T$984,8,0)</f>
        <v>70786811.594636619</v>
      </c>
      <c r="L859" s="166">
        <f>VLOOKUP(FINAL_DATASET!$D859,'R_E_P allocation'!$A$3:$T$984,9,0)</f>
        <v>59077555.158537909</v>
      </c>
      <c r="M859" s="166">
        <f>VLOOKUP($D859,'R_E_P allocation'!$A$3:$T$984,'R_E_P allocation'!J$984,0)</f>
        <v>57228725.194943376</v>
      </c>
      <c r="N859" s="166">
        <f>VLOOKUP($D859,'R_E_P allocation'!$A$3:$T$984,'R_E_P allocation'!K$984,0)</f>
        <v>66738511.501938239</v>
      </c>
      <c r="O859" s="166">
        <f>VLOOKUP($D859,'R_E_P allocation'!$A$3:$T$984,'R_E_P allocation'!L$984,0)</f>
        <v>58780042.290833041</v>
      </c>
      <c r="P859" s="166">
        <f>VLOOKUP($D859,'R_E_P allocation'!$A$3:$T$984,'R_E_P allocation'!M$984,0)</f>
        <v>63901513.799181111</v>
      </c>
      <c r="Q859" s="166">
        <f>VLOOKUP($D859,'R_E_P allocation'!$A$3:$T$984,'R_E_P allocation'!N$984,0)</f>
        <v>52043500.929229982</v>
      </c>
      <c r="R859" s="166">
        <f>VLOOKUP($D859,'R_E_P allocation'!$A$3:$T$984,'R_E_P allocation'!O$984,0)</f>
        <v>47665811.590144075</v>
      </c>
      <c r="S859" s="166">
        <f>VLOOKUP($D859,'R_E_P allocation'!$A$3:$T$984,'R_E_P allocation'!P$984,0)</f>
        <v>733156.70970127988</v>
      </c>
      <c r="T859" s="166">
        <f>VLOOKUP($D859,'R_E_P allocation'!$A$3:$T$984,'R_E_P allocation'!Q$984,0)</f>
        <v>1179426.0112585807</v>
      </c>
      <c r="U859" s="166">
        <f>VLOOKUP($D859,'R_E_P allocation'!$A$3:$T$984,'R_E_P allocation'!R$984,0)</f>
        <v>1455687.9598416716</v>
      </c>
      <c r="V859" s="166">
        <f>VLOOKUP($D859,'R_E_P allocation'!$A$3:$T$984,'R_E_P allocation'!S$984,0)</f>
        <v>-148756.43385243361</v>
      </c>
      <c r="W859" s="166">
        <f>VLOOKUP($D859,'R_E_P allocation'!$A$3:$T$984,'R_E_P allocation'!T$984,0)</f>
        <v>1136924.173015028</v>
      </c>
      <c r="X859" s="163">
        <v>111091</v>
      </c>
      <c r="Y859" s="162" t="s">
        <v>399</v>
      </c>
      <c r="Z859" s="162" t="s">
        <v>407</v>
      </c>
      <c r="AA859" s="162" t="s">
        <v>1116</v>
      </c>
    </row>
    <row r="860" spans="1:27" ht="16.5" thickTop="1" thickBot="1">
      <c r="A860" s="161">
        <v>859</v>
      </c>
      <c r="B860" s="162" t="s">
        <v>7</v>
      </c>
      <c r="C860" s="163">
        <v>11</v>
      </c>
      <c r="D860" s="162" t="s">
        <v>349</v>
      </c>
      <c r="E860" s="162" t="str">
        <f>VLOOKUP(Table12[[#This Row],[BRANCH NAME]],'Branch Address-2'!$B$2:$D$981,2,0)</f>
        <v>Gopalpur, Lalpur, Natore 6420</v>
      </c>
      <c r="F860" s="162" t="str">
        <f>VLOOKUP(Table12[[#This Row],[BRANCH NAME]],'Branch Address-2'!$B$2:$D$981,3,0)</f>
        <v>24.23684393431466, 89.00759447787578</v>
      </c>
      <c r="G860" s="164">
        <f>VLOOKUP(FINAL_DATASET!$D860,'R_E_P allocation'!$A$3:$D$983,4,0)</f>
        <v>203243.96</v>
      </c>
      <c r="H860" s="165">
        <f>VLOOKUP(FINAL_DATASET!$D860,'R_E_P allocation'!$A$3:$E$983,5,0)</f>
        <v>7.1573438688246303E-3</v>
      </c>
      <c r="I860" s="166">
        <f>VLOOKUP(FINAL_DATASET!$D860,'R_E_P allocation'!$A$3:$F$983,6,0)</f>
        <v>113292281.48544508</v>
      </c>
      <c r="J860" s="166">
        <f>VLOOKUP(FINAL_DATASET!$D860,'R_E_P allocation'!$A$3:$G$983,7,0)</f>
        <v>95411483.682214499</v>
      </c>
      <c r="K860" s="166">
        <f>VLOOKUP(FINAL_DATASET!$D860,'R_E_P allocation'!$A$3:$T$984,8,0)</f>
        <v>94391343.078543663</v>
      </c>
      <c r="L860" s="166">
        <f>VLOOKUP(FINAL_DATASET!$D860,'R_E_P allocation'!$A$3:$T$984,9,0)</f>
        <v>78777524.394581631</v>
      </c>
      <c r="M860" s="166">
        <f>VLOOKUP($D860,'R_E_P allocation'!$A$3:$T$984,'R_E_P allocation'!J$984,0)</f>
        <v>76312184.602377087</v>
      </c>
      <c r="N860" s="166">
        <f>VLOOKUP($D860,'R_E_P allocation'!$A$3:$T$984,'R_E_P allocation'!K$984,0)</f>
        <v>88993099.050785452</v>
      </c>
      <c r="O860" s="166">
        <f>VLOOKUP($D860,'R_E_P allocation'!$A$3:$T$984,'R_E_P allocation'!L$984,0)</f>
        <v>78380803.048709631</v>
      </c>
      <c r="P860" s="166">
        <f>VLOOKUP($D860,'R_E_P allocation'!$A$3:$T$984,'R_E_P allocation'!M$984,0)</f>
        <v>85210077.645506084</v>
      </c>
      <c r="Q860" s="166">
        <f>VLOOKUP($D860,'R_E_P allocation'!$A$3:$T$984,'R_E_P allocation'!N$984,0)</f>
        <v>69397898.288608059</v>
      </c>
      <c r="R860" s="166">
        <f>VLOOKUP($D860,'R_E_P allocation'!$A$3:$T$984,'R_E_P allocation'!O$984,0)</f>
        <v>63560427.056491576</v>
      </c>
      <c r="S860" s="166">
        <f>VLOOKUP($D860,'R_E_P allocation'!$A$3:$T$984,'R_E_P allocation'!P$984,0)</f>
        <v>977634.745184556</v>
      </c>
      <c r="T860" s="166">
        <f>VLOOKUP($D860,'R_E_P allocation'!$A$3:$T$984,'R_E_P allocation'!Q$984,0)</f>
        <v>1572716.7639925468</v>
      </c>
      <c r="U860" s="166">
        <f>VLOOKUP($D860,'R_E_P allocation'!$A$3:$T$984,'R_E_P allocation'!R$984,0)</f>
        <v>1941100.8708736838</v>
      </c>
      <c r="V860" s="166">
        <f>VLOOKUP($D860,'R_E_P allocation'!$A$3:$T$984,'R_E_P allocation'!S$984,0)</f>
        <v>-198360.67293599687</v>
      </c>
      <c r="W860" s="166">
        <f>VLOOKUP($D860,'R_E_P allocation'!$A$3:$T$984,'R_E_P allocation'!T$984,0)</f>
        <v>1516042.2860108332</v>
      </c>
      <c r="X860" s="163">
        <v>111093</v>
      </c>
      <c r="Y860" s="162" t="s">
        <v>399</v>
      </c>
      <c r="Z860" s="162" t="s">
        <v>407</v>
      </c>
      <c r="AA860" s="162" t="s">
        <v>1117</v>
      </c>
    </row>
    <row r="861" spans="1:27" ht="16.5" thickTop="1" thickBot="1">
      <c r="A861" s="161">
        <v>860</v>
      </c>
      <c r="B861" s="162" t="s">
        <v>7</v>
      </c>
      <c r="C861" s="163">
        <v>11</v>
      </c>
      <c r="D861" s="162" t="s">
        <v>1118</v>
      </c>
      <c r="E861" s="162" t="str">
        <f>VLOOKUP(Table12[[#This Row],[BRANCH NAME]],'Branch Address-2'!$B$2:$D$981,2,0)</f>
        <v>Halsha, Biparhalsha, Natore 6400</v>
      </c>
      <c r="F861" s="162" t="str">
        <f>VLOOKUP(Table12[[#This Row],[BRANCH NAME]],'Branch Address-2'!$B$2:$D$981,3,0)</f>
        <v>24.41081772811022, 88.96776012478514</v>
      </c>
      <c r="G861" s="164">
        <f>VLOOKUP(FINAL_DATASET!$D861,'R_E_P allocation'!$A$3:$D$983,4,0)</f>
        <v>52945.05</v>
      </c>
      <c r="H861" s="165">
        <f>VLOOKUP(FINAL_DATASET!$D861,'R_E_P allocation'!$A$3:$E$983,5,0)</f>
        <v>2.9225284196769852E-3</v>
      </c>
      <c r="I861" s="166">
        <f>VLOOKUP(FINAL_DATASET!$D861,'R_E_P allocation'!$A$3:$F$983,6,0)</f>
        <v>34337442.480593398</v>
      </c>
      <c r="J861" s="166">
        <f>VLOOKUP(FINAL_DATASET!$D861,'R_E_P allocation'!$A$3:$G$983,7,0)</f>
        <v>28918001.208643816</v>
      </c>
      <c r="K861" s="166">
        <f>VLOOKUP(FINAL_DATASET!$D861,'R_E_P allocation'!$A$3:$T$984,8,0)</f>
        <v>28608809.630529422</v>
      </c>
      <c r="L861" s="166">
        <f>VLOOKUP(FINAL_DATASET!$D861,'R_E_P allocation'!$A$3:$T$984,9,0)</f>
        <v>23876460.75438961</v>
      </c>
      <c r="M861" s="166">
        <f>VLOOKUP($D861,'R_E_P allocation'!$A$3:$T$984,'R_E_P allocation'!J$984,0)</f>
        <v>23129247.773946479</v>
      </c>
      <c r="N861" s="166">
        <f>VLOOKUP($D861,'R_E_P allocation'!$A$3:$T$984,'R_E_P allocation'!K$984,0)</f>
        <v>26972670.8630074</v>
      </c>
      <c r="O861" s="166">
        <f>VLOOKUP($D861,'R_E_P allocation'!$A$3:$T$984,'R_E_P allocation'!L$984,0)</f>
        <v>23756219.585122898</v>
      </c>
      <c r="P861" s="166">
        <f>VLOOKUP($D861,'R_E_P allocation'!$A$3:$T$984,'R_E_P allocation'!M$984,0)</f>
        <v>25826085.427499838</v>
      </c>
      <c r="Q861" s="166">
        <f>VLOOKUP($D861,'R_E_P allocation'!$A$3:$T$984,'R_E_P allocation'!N$984,0)</f>
        <v>21033615.966726672</v>
      </c>
      <c r="R861" s="166">
        <f>VLOOKUP($D861,'R_E_P allocation'!$A$3:$T$984,'R_E_P allocation'!O$984,0)</f>
        <v>19264353.047516506</v>
      </c>
      <c r="S861" s="166">
        <f>VLOOKUP($D861,'R_E_P allocation'!$A$3:$T$984,'R_E_P allocation'!P$984,0)</f>
        <v>296308.59569296456</v>
      </c>
      <c r="T861" s="166">
        <f>VLOOKUP($D861,'R_E_P allocation'!$A$3:$T$984,'R_E_P allocation'!Q$984,0)</f>
        <v>476670.34959303</v>
      </c>
      <c r="U861" s="166">
        <f>VLOOKUP($D861,'R_E_P allocation'!$A$3:$T$984,'R_E_P allocation'!R$984,0)</f>
        <v>588322.86391211802</v>
      </c>
      <c r="V861" s="166">
        <f>VLOOKUP($D861,'R_E_P allocation'!$A$3:$T$984,'R_E_P allocation'!S$984,0)</f>
        <v>-60120.584633355131</v>
      </c>
      <c r="W861" s="166">
        <f>VLOOKUP($D861,'R_E_P allocation'!$A$3:$T$984,'R_E_P allocation'!T$984,0)</f>
        <v>459493.03969778563</v>
      </c>
      <c r="X861" s="163">
        <v>111094</v>
      </c>
      <c r="Y861" s="162" t="s">
        <v>399</v>
      </c>
      <c r="Z861" s="162" t="s">
        <v>407</v>
      </c>
      <c r="AA861" s="162" t="s">
        <v>411</v>
      </c>
    </row>
    <row r="862" spans="1:27" ht="16.5" thickTop="1" thickBot="1">
      <c r="A862" s="161">
        <v>861</v>
      </c>
      <c r="B862" s="162" t="s">
        <v>7</v>
      </c>
      <c r="C862" s="163">
        <v>11</v>
      </c>
      <c r="D862" s="162" t="s">
        <v>1119</v>
      </c>
      <c r="E862" s="162" t="str">
        <f>VLOOKUP(Table12[[#This Row],[BRANCH NAME]],'Branch Address-2'!$B$2:$D$981,2,0)</f>
        <v>Laxmikole, Baraigram Natore 6430</v>
      </c>
      <c r="F862" s="162" t="str">
        <f>VLOOKUP(Table12[[#This Row],[BRANCH NAME]],'Branch Address-2'!$B$2:$D$981,3,0)</f>
        <v>24.314091400951213, 89.1692661227151</v>
      </c>
      <c r="G862" s="164">
        <f>VLOOKUP(FINAL_DATASET!$D862,'R_E_P allocation'!$A$3:$D$983,4,0)</f>
        <v>125852.4</v>
      </c>
      <c r="H862" s="165">
        <f>VLOOKUP(FINAL_DATASET!$D862,'R_E_P allocation'!$A$3:$E$983,5,0)</f>
        <v>6.9469613435921927E-3</v>
      </c>
      <c r="I862" s="166">
        <f>VLOOKUP(FINAL_DATASET!$D862,'R_E_P allocation'!$A$3:$F$983,6,0)</f>
        <v>81621408.347798958</v>
      </c>
      <c r="J862" s="166">
        <f>VLOOKUP(FINAL_DATASET!$D862,'R_E_P allocation'!$A$3:$G$983,7,0)</f>
        <v>68739190.071795672</v>
      </c>
      <c r="K862" s="166">
        <f>VLOOKUP(FINAL_DATASET!$D862,'R_E_P allocation'!$A$3:$T$984,8,0)</f>
        <v>68004229.916587874</v>
      </c>
      <c r="L862" s="166">
        <f>VLOOKUP(FINAL_DATASET!$D862,'R_E_P allocation'!$A$3:$T$984,9,0)</f>
        <v>56755256.429935239</v>
      </c>
      <c r="M862" s="166">
        <f>VLOOKUP($D862,'R_E_P allocation'!$A$3:$T$984,'R_E_P allocation'!J$984,0)</f>
        <v>54979102.721516401</v>
      </c>
      <c r="N862" s="166">
        <f>VLOOKUP($D862,'R_E_P allocation'!$A$3:$T$984,'R_E_P allocation'!K$984,0)</f>
        <v>64115065.761946626</v>
      </c>
      <c r="O862" s="166">
        <f>VLOOKUP($D862,'R_E_P allocation'!$A$3:$T$984,'R_E_P allocation'!L$984,0)</f>
        <v>56469438.591798872</v>
      </c>
      <c r="P862" s="166">
        <f>VLOOKUP($D862,'R_E_P allocation'!$A$3:$T$984,'R_E_P allocation'!M$984,0)</f>
        <v>61389588.519717723</v>
      </c>
      <c r="Q862" s="166">
        <f>VLOOKUP($D862,'R_E_P allocation'!$A$3:$T$984,'R_E_P allocation'!N$984,0)</f>
        <v>49997706.113996908</v>
      </c>
      <c r="R862" s="166">
        <f>VLOOKUP($D862,'R_E_P allocation'!$A$3:$T$984,'R_E_P allocation'!O$984,0)</f>
        <v>45792100.781418972</v>
      </c>
      <c r="S862" s="166">
        <f>VLOOKUP($D862,'R_E_P allocation'!$A$3:$T$984,'R_E_P allocation'!P$984,0)</f>
        <v>704336.81540746975</v>
      </c>
      <c r="T862" s="166">
        <f>VLOOKUP($D862,'R_E_P allocation'!$A$3:$T$984,'R_E_P allocation'!Q$984,0)</f>
        <v>1133063.5726120167</v>
      </c>
      <c r="U862" s="166">
        <f>VLOOKUP($D862,'R_E_P allocation'!$A$3:$T$984,'R_E_P allocation'!R$984,0)</f>
        <v>1398465.8508814978</v>
      </c>
      <c r="V862" s="166">
        <f>VLOOKUP($D862,'R_E_P allocation'!$A$3:$T$984,'R_E_P allocation'!S$984,0)</f>
        <v>-142908.91906818227</v>
      </c>
      <c r="W862" s="166">
        <f>VLOOKUP($D862,'R_E_P allocation'!$A$3:$T$984,'R_E_P allocation'!T$984,0)</f>
        <v>1092232.45287825</v>
      </c>
      <c r="X862" s="163">
        <v>111095</v>
      </c>
      <c r="Y862" s="162" t="s">
        <v>399</v>
      </c>
      <c r="Z862" s="162" t="s">
        <v>407</v>
      </c>
      <c r="AA862" s="162" t="s">
        <v>1120</v>
      </c>
    </row>
    <row r="863" spans="1:27" ht="16.5" thickTop="1" thickBot="1">
      <c r="A863" s="161">
        <v>862</v>
      </c>
      <c r="B863" s="162" t="s">
        <v>7</v>
      </c>
      <c r="C863" s="163">
        <v>11</v>
      </c>
      <c r="D863" s="162" t="s">
        <v>1121</v>
      </c>
      <c r="E863" s="162" t="str">
        <f>VLOOKUP(Table12[[#This Row],[BRANCH NAME]],'Branch Address-2'!$B$2:$D$981,2,0)</f>
        <v>Gopalpur, Lalpur, Natore 6420</v>
      </c>
      <c r="F863" s="162" t="str">
        <f>VLOOKUP(Table12[[#This Row],[BRANCH NAME]],'Branch Address-2'!$B$2:$D$981,3,0)</f>
        <v>24.275449450279343, 89.00909721336838</v>
      </c>
      <c r="G863" s="164">
        <f>VLOOKUP(FINAL_DATASET!$D863,'R_E_P allocation'!$A$3:$D$983,4,0)</f>
        <v>81182.41</v>
      </c>
      <c r="H863" s="165">
        <f>VLOOKUP(FINAL_DATASET!$D863,'R_E_P allocation'!$A$3:$E$983,5,0)</f>
        <v>4.4812102435047105E-3</v>
      </c>
      <c r="I863" s="166">
        <f>VLOOKUP(FINAL_DATASET!$D863,'R_E_P allocation'!$A$3:$F$983,6,0)</f>
        <v>52650745.13690988</v>
      </c>
      <c r="J863" s="166">
        <f>VLOOKUP(FINAL_DATASET!$D863,'R_E_P allocation'!$A$3:$G$983,7,0)</f>
        <v>44340935.186587185</v>
      </c>
      <c r="K863" s="166">
        <f>VLOOKUP(FINAL_DATASET!$D863,'R_E_P allocation'!$A$3:$T$984,8,0)</f>
        <v>43866841.433478445</v>
      </c>
      <c r="L863" s="166">
        <f>VLOOKUP(FINAL_DATASET!$D863,'R_E_P allocation'!$A$3:$T$984,9,0)</f>
        <v>36610573.156730734</v>
      </c>
      <c r="M863" s="166">
        <f>VLOOKUP($D863,'R_E_P allocation'!$A$3:$T$984,'R_E_P allocation'!J$984,0)</f>
        <v>35464846.586717933</v>
      </c>
      <c r="N863" s="166">
        <f>VLOOKUP($D863,'R_E_P allocation'!$A$3:$T$984,'R_E_P allocation'!K$984,0)</f>
        <v>41358095.32327801</v>
      </c>
      <c r="O863" s="166">
        <f>VLOOKUP($D863,'R_E_P allocation'!$A$3:$T$984,'R_E_P allocation'!L$984,0)</f>
        <v>36426203.363855109</v>
      </c>
      <c r="P863" s="166">
        <f>VLOOKUP($D863,'R_E_P allocation'!$A$3:$T$984,'R_E_P allocation'!M$984,0)</f>
        <v>39599997.655499749</v>
      </c>
      <c r="Q863" s="166">
        <f>VLOOKUP($D863,'R_E_P allocation'!$A$3:$T$984,'R_E_P allocation'!N$984,0)</f>
        <v>32251544.482314233</v>
      </c>
      <c r="R863" s="166">
        <f>VLOOKUP($D863,'R_E_P allocation'!$A$3:$T$984,'R_E_P allocation'!O$984,0)</f>
        <v>29538674.672858644</v>
      </c>
      <c r="S863" s="166">
        <f>VLOOKUP($D863,'R_E_P allocation'!$A$3:$T$984,'R_E_P allocation'!P$984,0)</f>
        <v>454339.84672921232</v>
      </c>
      <c r="T863" s="166">
        <f>VLOOKUP($D863,'R_E_P allocation'!$A$3:$T$984,'R_E_P allocation'!Q$984,0)</f>
        <v>730894.53604264592</v>
      </c>
      <c r="U863" s="166">
        <f>VLOOKUP($D863,'R_E_P allocation'!$A$3:$T$984,'R_E_P allocation'!R$984,0)</f>
        <v>902095.05799858097</v>
      </c>
      <c r="V863" s="166">
        <f>VLOOKUP($D863,'R_E_P allocation'!$A$3:$T$984,'R_E_P allocation'!S$984,0)</f>
        <v>-92184.8964378112</v>
      </c>
      <c r="W863" s="166">
        <f>VLOOKUP($D863,'R_E_P allocation'!$A$3:$T$984,'R_E_P allocation'!T$984,0)</f>
        <v>704555.99420327123</v>
      </c>
      <c r="X863" s="163">
        <v>111096</v>
      </c>
      <c r="Y863" s="162" t="s">
        <v>399</v>
      </c>
      <c r="Z863" s="162" t="s">
        <v>407</v>
      </c>
      <c r="AA863" s="162" t="s">
        <v>411</v>
      </c>
    </row>
    <row r="864" spans="1:27" ht="16.5" thickTop="1" thickBot="1">
      <c r="A864" s="161">
        <v>863</v>
      </c>
      <c r="B864" s="162" t="s">
        <v>7</v>
      </c>
      <c r="C864" s="163">
        <v>11</v>
      </c>
      <c r="D864" s="162" t="s">
        <v>407</v>
      </c>
      <c r="E864" s="162" t="str">
        <f>VLOOKUP(Table12[[#This Row],[BRANCH NAME]],'Branch Address-2'!$B$2:$D$981,2,0)</f>
        <v>Kanaikhali, Natore 6400</v>
      </c>
      <c r="F864" s="162" t="str">
        <f>VLOOKUP(Table12[[#This Row],[BRANCH NAME]],'Branch Address-2'!$B$2:$D$981,3,0)</f>
        <v>24.471155070116158, 88.99573044681098</v>
      </c>
      <c r="G864" s="164">
        <f>VLOOKUP(FINAL_DATASET!$D864,'R_E_P allocation'!$A$3:$D$983,4,0)</f>
        <v>63534.06</v>
      </c>
      <c r="H864" s="165">
        <f>VLOOKUP(FINAL_DATASET!$D864,'R_E_P allocation'!$A$3:$E$983,5,0)</f>
        <v>3.5070341036123821E-3</v>
      </c>
      <c r="I864" s="166">
        <f>VLOOKUP(FINAL_DATASET!$D864,'R_E_P allocation'!$A$3:$F$983,6,0)</f>
        <v>41204930.976712078</v>
      </c>
      <c r="J864" s="166">
        <f>VLOOKUP(FINAL_DATASET!$D864,'R_E_P allocation'!$A$3:$G$983,7,0)</f>
        <v>34701601.450372577</v>
      </c>
      <c r="K864" s="166">
        <f>VLOOKUP(FINAL_DATASET!$D864,'R_E_P allocation'!$A$3:$T$984,8,0)</f>
        <v>34330571.556635305</v>
      </c>
      <c r="L864" s="166">
        <f>VLOOKUP(FINAL_DATASET!$D864,'R_E_P allocation'!$A$3:$T$984,9,0)</f>
        <v>28651752.905267529</v>
      </c>
      <c r="M864" s="166">
        <f>VLOOKUP($D864,'R_E_P allocation'!$A$3:$T$984,'R_E_P allocation'!J$984,0)</f>
        <v>27755097.328735776</v>
      </c>
      <c r="N864" s="166">
        <f>VLOOKUP($D864,'R_E_P allocation'!$A$3:$T$984,'R_E_P allocation'!K$984,0)</f>
        <v>32367205.035608876</v>
      </c>
      <c r="O864" s="166">
        <f>VLOOKUP($D864,'R_E_P allocation'!$A$3:$T$984,'R_E_P allocation'!L$984,0)</f>
        <v>28507463.502147477</v>
      </c>
      <c r="P864" s="166">
        <f>VLOOKUP($D864,'R_E_P allocation'!$A$3:$T$984,'R_E_P allocation'!M$984,0)</f>
        <v>30991302.512999807</v>
      </c>
      <c r="Q864" s="166">
        <f>VLOOKUP($D864,'R_E_P allocation'!$A$3:$T$984,'R_E_P allocation'!N$984,0)</f>
        <v>25240339.160072006</v>
      </c>
      <c r="R864" s="166">
        <f>VLOOKUP($D864,'R_E_P allocation'!$A$3:$T$984,'R_E_P allocation'!O$984,0)</f>
        <v>23117223.657019809</v>
      </c>
      <c r="S864" s="166">
        <f>VLOOKUP($D864,'R_E_P allocation'!$A$3:$T$984,'R_E_P allocation'!P$984,0)</f>
        <v>355570.31483155745</v>
      </c>
      <c r="T864" s="166">
        <f>VLOOKUP($D864,'R_E_P allocation'!$A$3:$T$984,'R_E_P allocation'!Q$984,0)</f>
        <v>572004.41951163602</v>
      </c>
      <c r="U864" s="166">
        <f>VLOOKUP($D864,'R_E_P allocation'!$A$3:$T$984,'R_E_P allocation'!R$984,0)</f>
        <v>705987.43669454171</v>
      </c>
      <c r="V864" s="166">
        <f>VLOOKUP($D864,'R_E_P allocation'!$A$3:$T$984,'R_E_P allocation'!S$984,0)</f>
        <v>-72144.701560026151</v>
      </c>
      <c r="W864" s="166">
        <f>VLOOKUP($D864,'R_E_P allocation'!$A$3:$T$984,'R_E_P allocation'!T$984,0)</f>
        <v>551391.64763734268</v>
      </c>
      <c r="X864" s="163">
        <v>111097</v>
      </c>
      <c r="Y864" s="162" t="s">
        <v>399</v>
      </c>
      <c r="Z864" s="162" t="s">
        <v>407</v>
      </c>
      <c r="AA864" s="162" t="s">
        <v>411</v>
      </c>
    </row>
    <row r="865" spans="1:27" ht="16.5" thickTop="1" thickBot="1">
      <c r="A865" s="161">
        <v>864</v>
      </c>
      <c r="B865" s="162" t="s">
        <v>7</v>
      </c>
      <c r="C865" s="163">
        <v>11</v>
      </c>
      <c r="D865" s="162" t="s">
        <v>1122</v>
      </c>
      <c r="E865" s="162" t="str">
        <f>VLOOKUP(Table12[[#This Row],[BRANCH NAME]],'Branch Address-2'!$B$2:$D$981,2,0)</f>
        <v>Nazirpur, Guruduspur, Natore 6440</v>
      </c>
      <c r="F865" s="162" t="str">
        <f>VLOOKUP(Table12[[#This Row],[BRANCH NAME]],'Branch Address-2'!$B$2:$D$981,3,0)</f>
        <v>24.34849863519551, 89.29150127953491</v>
      </c>
      <c r="G865" s="164">
        <f>VLOOKUP(FINAL_DATASET!$D865,'R_E_P allocation'!$A$3:$D$983,4,0)</f>
        <v>118133.4</v>
      </c>
      <c r="H865" s="165">
        <f>VLOOKUP(FINAL_DATASET!$D865,'R_E_P allocation'!$A$3:$E$983,5,0)</f>
        <v>6.5208781333301064E-3</v>
      </c>
      <c r="I865" s="166">
        <f>VLOOKUP(FINAL_DATASET!$D865,'R_E_P allocation'!$A$3:$F$983,6,0)</f>
        <v>76615261.059096783</v>
      </c>
      <c r="J865" s="166">
        <f>VLOOKUP(FINAL_DATASET!$D865,'R_E_P allocation'!$A$3:$G$983,7,0)</f>
        <v>64523157.575282358</v>
      </c>
      <c r="K865" s="166">
        <f>VLOOKUP(FINAL_DATASET!$D865,'R_E_P allocation'!$A$3:$T$984,8,0)</f>
        <v>63833275.28460516</v>
      </c>
      <c r="L865" s="166">
        <f>VLOOKUP(FINAL_DATASET!$D865,'R_E_P allocation'!$A$3:$T$984,9,0)</f>
        <v>53274243.557851195</v>
      </c>
      <c r="M865" s="166">
        <f>VLOOKUP($D865,'R_E_P allocation'!$A$3:$T$984,'R_E_P allocation'!J$984,0)</f>
        <v>51607028.022047937</v>
      </c>
      <c r="N865" s="166">
        <f>VLOOKUP($D865,'R_E_P allocation'!$A$3:$T$984,'R_E_P allocation'!K$984,0)</f>
        <v>60182648.163104922</v>
      </c>
      <c r="O865" s="166">
        <f>VLOOKUP($D865,'R_E_P allocation'!$A$3:$T$984,'R_E_P allocation'!L$984,0)</f>
        <v>53005956.000365607</v>
      </c>
      <c r="P865" s="166">
        <f>VLOOKUP($D865,'R_E_P allocation'!$A$3:$T$984,'R_E_P allocation'!M$984,0)</f>
        <v>57624334.668510266</v>
      </c>
      <c r="Q865" s="166">
        <f>VLOOKUP($D865,'R_E_P allocation'!$A$3:$T$984,'R_E_P allocation'!N$984,0)</f>
        <v>46931159.163013518</v>
      </c>
      <c r="R865" s="166">
        <f>VLOOKUP($D865,'R_E_P allocation'!$A$3:$T$984,'R_E_P allocation'!O$984,0)</f>
        <v>42983499.388582811</v>
      </c>
      <c r="S865" s="166">
        <f>VLOOKUP($D865,'R_E_P allocation'!$A$3:$T$984,'R_E_P allocation'!P$984,0)</f>
        <v>661137.19523232593</v>
      </c>
      <c r="T865" s="166">
        <f>VLOOKUP($D865,'R_E_P allocation'!$A$3:$T$984,'R_E_P allocation'!Q$984,0)</f>
        <v>1063568.5314606985</v>
      </c>
      <c r="U865" s="166">
        <f>VLOOKUP($D865,'R_E_P allocation'!$A$3:$T$984,'R_E_P allocation'!R$984,0)</f>
        <v>1312692.6919830241</v>
      </c>
      <c r="V865" s="166">
        <f>VLOOKUP($D865,'R_E_P allocation'!$A$3:$T$984,'R_E_P allocation'!S$984,0)</f>
        <v>-134143.77874279078</v>
      </c>
      <c r="W865" s="166">
        <f>VLOOKUP($D865,'R_E_P allocation'!$A$3:$T$984,'R_E_P allocation'!T$984,0)</f>
        <v>1025241.7375341866</v>
      </c>
      <c r="X865" s="163">
        <v>111098</v>
      </c>
      <c r="Y865" s="162" t="s">
        <v>399</v>
      </c>
      <c r="Z865" s="162" t="s">
        <v>407</v>
      </c>
      <c r="AA865" s="162" t="s">
        <v>408</v>
      </c>
    </row>
    <row r="866" spans="1:27" ht="16.5" thickTop="1" thickBot="1">
      <c r="A866" s="161">
        <v>865</v>
      </c>
      <c r="B866" s="162" t="s">
        <v>7</v>
      </c>
      <c r="C866" s="163">
        <v>11</v>
      </c>
      <c r="D866" s="162" t="s">
        <v>1123</v>
      </c>
      <c r="E866" s="162" t="str">
        <f>VLOOKUP(Table12[[#This Row],[BRANCH NAME]],'Branch Address-2'!$B$2:$D$981,2,0)</f>
        <v>Rajapur, Rajapurhat, Baraigram, Natore 6623</v>
      </c>
      <c r="F866" s="162" t="str">
        <f>VLOOKUP(Table12[[#This Row],[BRANCH NAME]],'Branch Address-2'!$B$2:$D$981,3,0)</f>
        <v>24.169572263846156, 89.14157245990866</v>
      </c>
      <c r="G866" s="164">
        <f>VLOOKUP(FINAL_DATASET!$D866,'R_E_P allocation'!$A$3:$D$983,4,0)</f>
        <v>153819.6</v>
      </c>
      <c r="H866" s="165">
        <f>VLOOKUP(FINAL_DATASET!$D866,'R_E_P allocation'!$A$3:$E$983,5,0)</f>
        <v>8.4907305310571238E-3</v>
      </c>
      <c r="I866" s="166">
        <f>VLOOKUP(FINAL_DATASET!$D866,'R_E_P allocation'!$A$3:$F$983,6,0)</f>
        <v>99759499.091754273</v>
      </c>
      <c r="J866" s="166">
        <f>VLOOKUP(FINAL_DATASET!$D866,'R_E_P allocation'!$A$3:$G$983,7,0)</f>
        <v>84014565.643305808</v>
      </c>
      <c r="K866" s="166">
        <f>VLOOKUP(FINAL_DATASET!$D866,'R_E_P allocation'!$A$3:$T$984,8,0)</f>
        <v>83116281.009162962</v>
      </c>
      <c r="L866" s="166">
        <f>VLOOKUP(FINAL_DATASET!$D866,'R_E_P allocation'!$A$3:$T$984,9,0)</f>
        <v>69367535.636587515</v>
      </c>
      <c r="M866" s="166">
        <f>VLOOKUP($D866,'R_E_P allocation'!$A$3:$T$984,'R_E_P allocation'!J$984,0)</f>
        <v>67196681.104075596</v>
      </c>
      <c r="N866" s="166">
        <f>VLOOKUP($D866,'R_E_P allocation'!$A$3:$T$984,'R_E_P allocation'!K$984,0)</f>
        <v>78362858.15349032</v>
      </c>
      <c r="O866" s="166">
        <f>VLOOKUP($D866,'R_E_P allocation'!$A$3:$T$984,'R_E_P allocation'!L$984,0)</f>
        <v>69018202.723309726</v>
      </c>
      <c r="P866" s="166">
        <f>VLOOKUP($D866,'R_E_P allocation'!$A$3:$T$984,'R_E_P allocation'!M$984,0)</f>
        <v>75031719.301877216</v>
      </c>
      <c r="Q866" s="166">
        <f>VLOOKUP($D866,'R_E_P allocation'!$A$3:$T$984,'R_E_P allocation'!N$984,0)</f>
        <v>61108307.472662881</v>
      </c>
      <c r="R866" s="166">
        <f>VLOOKUP($D866,'R_E_P allocation'!$A$3:$T$984,'R_E_P allocation'!O$984,0)</f>
        <v>55968123.177289851</v>
      </c>
      <c r="S866" s="166">
        <f>VLOOKUP($D866,'R_E_P allocation'!$A$3:$T$984,'R_E_P allocation'!P$984,0)</f>
        <v>860856.10772024072</v>
      </c>
      <c r="T866" s="166">
        <f>VLOOKUP($D866,'R_E_P allocation'!$A$3:$T$984,'R_E_P allocation'!Q$984,0)</f>
        <v>1384855.4776369091</v>
      </c>
      <c r="U866" s="166">
        <f>VLOOKUP($D866,'R_E_P allocation'!$A$3:$T$984,'R_E_P allocation'!R$984,0)</f>
        <v>1709236.039966275</v>
      </c>
      <c r="V866" s="166">
        <f>VLOOKUP($D866,'R_E_P allocation'!$A$3:$T$984,'R_E_P allocation'!S$984,0)</f>
        <v>-174666.45663888942</v>
      </c>
      <c r="W866" s="166">
        <f>VLOOKUP($D866,'R_E_P allocation'!$A$3:$T$984,'R_E_P allocation'!T$984,0)</f>
        <v>1334950.7757400833</v>
      </c>
      <c r="X866" s="163">
        <v>111099</v>
      </c>
      <c r="Y866" s="162" t="s">
        <v>399</v>
      </c>
      <c r="Z866" s="162" t="s">
        <v>407</v>
      </c>
      <c r="AA866" s="162" t="s">
        <v>1120</v>
      </c>
    </row>
    <row r="867" spans="1:27" ht="16.5" thickTop="1" thickBot="1">
      <c r="A867" s="161">
        <v>866</v>
      </c>
      <c r="B867" s="162" t="s">
        <v>7</v>
      </c>
      <c r="C867" s="163">
        <v>11</v>
      </c>
      <c r="D867" s="162" t="s">
        <v>1124</v>
      </c>
      <c r="E867" s="162" t="str">
        <f>VLOOKUP(Table12[[#This Row],[BRANCH NAME]],'Branch Address-2'!$B$2:$D$981,2,0)</f>
        <v>Singra, Natore 6450</v>
      </c>
      <c r="F867" s="162" t="str">
        <f>VLOOKUP(Table12[[#This Row],[BRANCH NAME]],'Branch Address-2'!$B$2:$D$981,3,0)</f>
        <v>24.503740941346194, 89.1442726813981</v>
      </c>
      <c r="G867" s="164">
        <f>VLOOKUP(FINAL_DATASET!$D867,'R_E_P allocation'!$A$3:$D$983,4,0)</f>
        <v>364382</v>
      </c>
      <c r="H867" s="165">
        <f>VLOOKUP(FINAL_DATASET!$D867,'R_E_P allocation'!$A$3:$E$983,5,0)</f>
        <v>2.0113622531638731E-2</v>
      </c>
      <c r="I867" s="166">
        <f>VLOOKUP(FINAL_DATASET!$D867,'R_E_P allocation'!$A$3:$F$983,6,0)</f>
        <v>236319466.42724079</v>
      </c>
      <c r="J867" s="166">
        <f>VLOOKUP(FINAL_DATASET!$D867,'R_E_P allocation'!$A$3:$G$983,7,0)</f>
        <v>199021421.57591787</v>
      </c>
      <c r="K867" s="166">
        <f>VLOOKUP(FINAL_DATASET!$D867,'R_E_P allocation'!$A$3:$T$984,8,0)</f>
        <v>196893482.40848902</v>
      </c>
      <c r="L867" s="166">
        <f>VLOOKUP(FINAL_DATASET!$D867,'R_E_P allocation'!$A$3:$T$984,9,0)</f>
        <v>164324191.26256362</v>
      </c>
      <c r="M867" s="166">
        <f>VLOOKUP($D867,'R_E_P allocation'!$A$3:$T$984,'R_E_P allocation'!J$984,0)</f>
        <v>159181671.60794383</v>
      </c>
      <c r="N867" s="166">
        <f>VLOOKUP($D867,'R_E_P allocation'!$A$3:$T$984,'R_E_P allocation'!K$984,0)</f>
        <v>185633137.64751118</v>
      </c>
      <c r="O867" s="166">
        <f>VLOOKUP($D867,'R_E_P allocation'!$A$3:$T$984,'R_E_P allocation'!L$984,0)</f>
        <v>163496659.36411905</v>
      </c>
      <c r="P867" s="166">
        <f>VLOOKUP($D867,'R_E_P allocation'!$A$3:$T$984,'R_E_P allocation'!M$984,0)</f>
        <v>177742029.90162906</v>
      </c>
      <c r="Q867" s="166">
        <f>VLOOKUP($D867,'R_E_P allocation'!$A$3:$T$984,'R_E_P allocation'!N$984,0)</f>
        <v>144758972.80648142</v>
      </c>
      <c r="R867" s="166">
        <f>VLOOKUP($D867,'R_E_P allocation'!$A$3:$T$984,'R_E_P allocation'!O$984,0)</f>
        <v>132582432.01508281</v>
      </c>
      <c r="S867" s="166">
        <f>VLOOKUP($D867,'R_E_P allocation'!$A$3:$T$984,'R_E_P allocation'!P$984,0)</f>
        <v>2039275.0354526781</v>
      </c>
      <c r="T867" s="166">
        <f>VLOOKUP($D867,'R_E_P allocation'!$A$3:$T$984,'R_E_P allocation'!Q$984,0)</f>
        <v>3280572.8831195259</v>
      </c>
      <c r="U867" s="166">
        <f>VLOOKUP($D867,'R_E_P allocation'!$A$3:$T$984,'R_E_P allocation'!R$984,0)</f>
        <v>4048995.3602466215</v>
      </c>
      <c r="V867" s="166">
        <f>VLOOKUP($D867,'R_E_P allocation'!$A$3:$T$984,'R_E_P allocation'!S$984,0)</f>
        <v>-413765.94922228251</v>
      </c>
      <c r="W867" s="166">
        <f>VLOOKUP($D867,'R_E_P allocation'!$A$3:$T$984,'R_E_P allocation'!T$984,0)</f>
        <v>3162354.0404845877</v>
      </c>
      <c r="X867" s="163">
        <v>111100</v>
      </c>
      <c r="Y867" s="162" t="s">
        <v>399</v>
      </c>
      <c r="Z867" s="162" t="s">
        <v>407</v>
      </c>
      <c r="AA867" s="162" t="s">
        <v>1124</v>
      </c>
    </row>
    <row r="868" spans="1:27" ht="16.5" thickTop="1" thickBot="1">
      <c r="A868" s="161">
        <v>867</v>
      </c>
      <c r="B868" s="162" t="s">
        <v>7</v>
      </c>
      <c r="C868" s="163">
        <v>11</v>
      </c>
      <c r="D868" s="162" t="s">
        <v>1125</v>
      </c>
      <c r="E868" s="162" t="str">
        <f>VLOOKUP(Table12[[#This Row],[BRANCH NAME]],'Branch Address-2'!$B$2:$D$981,2,0)</f>
        <v>Lenguria, Natore Sadar, Natore 6400</v>
      </c>
      <c r="F868" s="162" t="str">
        <f>VLOOKUP(Table12[[#This Row],[BRANCH NAME]],'Branch Address-2'!$B$2:$D$981,3,0)</f>
        <v>24.41139719759549, 88.96734009601062</v>
      </c>
      <c r="G868" s="164">
        <f>VLOOKUP(FINAL_DATASET!$D868,'R_E_P allocation'!$A$3:$D$983,4,0)</f>
        <v>98830.76</v>
      </c>
      <c r="H868" s="165">
        <f>VLOOKUP(FINAL_DATASET!$D868,'R_E_P allocation'!$A$3:$E$983,5,0)</f>
        <v>5.4553863833970385E-3</v>
      </c>
      <c r="I868" s="166">
        <f>VLOOKUP(FINAL_DATASET!$D868,'R_E_P allocation'!$A$3:$F$983,6,0)</f>
        <v>64096559.297107674</v>
      </c>
      <c r="J868" s="166">
        <f>VLOOKUP(FINAL_DATASET!$D868,'R_E_P allocation'!$A$3:$G$983,7,0)</f>
        <v>53980268.922801785</v>
      </c>
      <c r="K868" s="166">
        <f>VLOOKUP(FINAL_DATASET!$D868,'R_E_P allocation'!$A$3:$T$984,8,0)</f>
        <v>53403111.310321584</v>
      </c>
      <c r="L868" s="166">
        <f>VLOOKUP(FINAL_DATASET!$D868,'R_E_P allocation'!$A$3:$T$984,9,0)</f>
        <v>44569393.408193931</v>
      </c>
      <c r="M868" s="166">
        <f>VLOOKUP($D868,'R_E_P allocation'!$A$3:$T$984,'R_E_P allocation'!J$984,0)</f>
        <v>43174595.844700091</v>
      </c>
      <c r="N868" s="166">
        <f>VLOOKUP($D868,'R_E_P allocation'!$A$3:$T$984,'R_E_P allocation'!K$984,0)</f>
        <v>50348985.61094714</v>
      </c>
      <c r="O868" s="166">
        <f>VLOOKUP($D868,'R_E_P allocation'!$A$3:$T$984,'R_E_P allocation'!L$984,0)</f>
        <v>44344943.225562736</v>
      </c>
      <c r="P868" s="166">
        <f>VLOOKUP($D868,'R_E_P allocation'!$A$3:$T$984,'R_E_P allocation'!M$984,0)</f>
        <v>48208692.797999695</v>
      </c>
      <c r="Q868" s="166">
        <f>VLOOKUP($D868,'R_E_P allocation'!$A$3:$T$984,'R_E_P allocation'!N$984,0)</f>
        <v>39262749.804556452</v>
      </c>
      <c r="R868" s="166">
        <f>VLOOKUP($D868,'R_E_P allocation'!$A$3:$T$984,'R_E_P allocation'!O$984,0)</f>
        <v>35960125.68869748</v>
      </c>
      <c r="S868" s="166">
        <f>VLOOKUP($D868,'R_E_P allocation'!$A$3:$T$984,'R_E_P allocation'!P$984,0)</f>
        <v>553109.3786268672</v>
      </c>
      <c r="T868" s="166">
        <f>VLOOKUP($D868,'R_E_P allocation'!$A$3:$T$984,'R_E_P allocation'!Q$984,0)</f>
        <v>889784.65257365594</v>
      </c>
      <c r="U868" s="166">
        <f>VLOOKUP($D868,'R_E_P allocation'!$A$3:$T$984,'R_E_P allocation'!R$984,0)</f>
        <v>1098202.6793026202</v>
      </c>
      <c r="V868" s="166">
        <f>VLOOKUP($D868,'R_E_P allocation'!$A$3:$T$984,'R_E_P allocation'!S$984,0)</f>
        <v>-112225.09131559623</v>
      </c>
      <c r="W868" s="166">
        <f>VLOOKUP($D868,'R_E_P allocation'!$A$3:$T$984,'R_E_P allocation'!T$984,0)</f>
        <v>857720.34076919977</v>
      </c>
      <c r="X868" s="163">
        <v>111102</v>
      </c>
      <c r="Y868" s="162" t="s">
        <v>399</v>
      </c>
      <c r="Z868" s="162" t="s">
        <v>407</v>
      </c>
      <c r="AA868" s="162" t="s">
        <v>411</v>
      </c>
    </row>
    <row r="869" spans="1:27" ht="16.5" thickTop="1" thickBot="1">
      <c r="A869" s="161">
        <v>868</v>
      </c>
      <c r="B869" s="162" t="s">
        <v>7</v>
      </c>
      <c r="C869" s="163">
        <v>11</v>
      </c>
      <c r="D869" s="162" t="s">
        <v>1126</v>
      </c>
      <c r="E869" s="162" t="str">
        <f>VLOOKUP(Table12[[#This Row],[BRANCH NAME]],'Branch Address-2'!$B$2:$D$981,2,0)</f>
        <v>Bagatipara, Laxmanhati, Natore 6410</v>
      </c>
      <c r="F869" s="162" t="str">
        <f>VLOOKUP(Table12[[#This Row],[BRANCH NAME]],'Branch Address-2'!$B$2:$D$981,3,0)</f>
        <v>24.414522944433642, 88.96698685692935</v>
      </c>
      <c r="G869" s="164">
        <f>VLOOKUP(FINAL_DATASET!$D869,'R_E_P allocation'!$A$3:$D$983,4,0)</f>
        <v>41920.639999999999</v>
      </c>
      <c r="H869" s="165">
        <f>VLOOKUP(FINAL_DATASET!$D869,'R_E_P allocation'!$A$3:$E$983,5,0)</f>
        <v>2.3139889710378555E-3</v>
      </c>
      <c r="I869" s="166">
        <f>VLOOKUP(FINAL_DATASET!$D869,'R_E_P allocation'!$A$3:$F$983,6,0)</f>
        <v>27187575.887635633</v>
      </c>
      <c r="J869" s="166">
        <f>VLOOKUP(FINAL_DATASET!$D869,'R_E_P allocation'!$A$3:$G$983,7,0)</f>
        <v>22896590.298566576</v>
      </c>
      <c r="K869" s="166">
        <f>VLOOKUP(FINAL_DATASET!$D869,'R_E_P allocation'!$A$3:$T$984,8,0)</f>
        <v>22651779.710283715</v>
      </c>
      <c r="L869" s="166">
        <f>VLOOKUP(FINAL_DATASET!$D869,'R_E_P allocation'!$A$3:$T$984,9,0)</f>
        <v>18904817.65073213</v>
      </c>
      <c r="M869" s="166">
        <f>VLOOKUP($D869,'R_E_P allocation'!$A$3:$T$984,'R_E_P allocation'!J$984,0)</f>
        <v>18313192.062381878</v>
      </c>
      <c r="N869" s="166">
        <f>VLOOKUP($D869,'R_E_P allocation'!$A$3:$T$984,'R_E_P allocation'!K$984,0)</f>
        <v>21356323.680620238</v>
      </c>
      <c r="O869" s="166">
        <f>VLOOKUP($D869,'R_E_P allocation'!$A$3:$T$984,'R_E_P allocation'!L$984,0)</f>
        <v>18809613.533066571</v>
      </c>
      <c r="P869" s="166">
        <f>VLOOKUP($D869,'R_E_P allocation'!$A$3:$T$984,'R_E_P allocation'!M$984,0)</f>
        <v>20448484.415737953</v>
      </c>
      <c r="Q869" s="166">
        <f>VLOOKUP($D869,'R_E_P allocation'!$A$3:$T$984,'R_E_P allocation'!N$984,0)</f>
        <v>16653920.297353594</v>
      </c>
      <c r="R869" s="166">
        <f>VLOOKUP($D869,'R_E_P allocation'!$A$3:$T$984,'R_E_P allocation'!O$984,0)</f>
        <v>15253059.708846103</v>
      </c>
      <c r="S869" s="166">
        <f>VLOOKUP($D869,'R_E_P allocation'!$A$3:$T$984,'R_E_P allocation'!P$984,0)</f>
        <v>234610.14710440952</v>
      </c>
      <c r="T869" s="166">
        <f>VLOOKUP($D869,'R_E_P allocation'!$A$3:$T$984,'R_E_P allocation'!Q$984,0)</f>
        <v>377416.32360274578</v>
      </c>
      <c r="U869" s="166">
        <f>VLOOKUP($D869,'R_E_P allocation'!$A$3:$T$984,'R_E_P allocation'!R$984,0)</f>
        <v>465820.14714933489</v>
      </c>
      <c r="V869" s="166">
        <f>VLOOKUP($D869,'R_E_P allocation'!$A$3:$T$984,'R_E_P allocation'!S$984,0)</f>
        <v>-47602.058832778748</v>
      </c>
      <c r="W869" s="166">
        <f>VLOOKUP($D869,'R_E_P allocation'!$A$3:$T$984,'R_E_P allocation'!T$984,0)</f>
        <v>363815.73536480899</v>
      </c>
      <c r="X869" s="163">
        <v>111103</v>
      </c>
      <c r="Y869" s="162" t="s">
        <v>399</v>
      </c>
      <c r="Z869" s="162" t="s">
        <v>407</v>
      </c>
      <c r="AA869" s="162" t="s">
        <v>1116</v>
      </c>
    </row>
    <row r="870" spans="1:27" ht="16.5" thickTop="1" thickBot="1">
      <c r="A870" s="161">
        <v>869</v>
      </c>
      <c r="B870" s="162" t="s">
        <v>7</v>
      </c>
      <c r="C870" s="163">
        <v>11</v>
      </c>
      <c r="D870" s="162" t="s">
        <v>1127</v>
      </c>
      <c r="E870" s="162" t="str">
        <f>VLOOKUP(Table12[[#This Row],[BRANCH NAME]],'Branch Address-2'!$B$2:$D$981,2,0)</f>
        <v>Bagatipara, Laxmanhati, Natore 6410</v>
      </c>
      <c r="F870" s="162" t="str">
        <f>VLOOKUP(Table12[[#This Row],[BRANCH NAME]],'Branch Address-2'!$B$2:$D$981,3,0)</f>
        <v>24.326194419959577, 88.96390203964602</v>
      </c>
      <c r="G870" s="164">
        <f>VLOOKUP(FINAL_DATASET!$D870,'R_E_P allocation'!$A$3:$D$983,4,0)</f>
        <v>43230.66</v>
      </c>
      <c r="H870" s="165">
        <f>VLOOKUP(FINAL_DATASET!$D870,'R_E_P allocation'!$A$3:$E$983,5,0)</f>
        <v>2.3863011263827887E-3</v>
      </c>
      <c r="I870" s="166">
        <f>VLOOKUP(FINAL_DATASET!$D870,'R_E_P allocation'!$A$3:$F$983,6,0)</f>
        <v>28037187.634124249</v>
      </c>
      <c r="J870" s="166">
        <f>VLOOKUP(FINAL_DATASET!$D870,'R_E_P allocation'!$A$3:$G$983,7,0)</f>
        <v>23612108.745396785</v>
      </c>
      <c r="K870" s="166">
        <f>VLOOKUP(FINAL_DATASET!$D870,'R_E_P allocation'!$A$3:$T$984,8,0)</f>
        <v>23359647.826230086</v>
      </c>
      <c r="L870" s="166">
        <f>VLOOKUP(FINAL_DATASET!$D870,'R_E_P allocation'!$A$3:$T$984,9,0)</f>
        <v>19495593.202317514</v>
      </c>
      <c r="M870" s="166">
        <f>VLOOKUP($D870,'R_E_P allocation'!$A$3:$T$984,'R_E_P allocation'!J$984,0)</f>
        <v>18885479.314331315</v>
      </c>
      <c r="N870" s="166">
        <f>VLOOKUP($D870,'R_E_P allocation'!$A$3:$T$984,'R_E_P allocation'!K$984,0)</f>
        <v>22023708.795639623</v>
      </c>
      <c r="O870" s="166">
        <f>VLOOKUP($D870,'R_E_P allocation'!$A$3:$T$984,'R_E_P allocation'!L$984,0)</f>
        <v>19397413.955974903</v>
      </c>
      <c r="P870" s="166">
        <f>VLOOKUP($D870,'R_E_P allocation'!$A$3:$T$984,'R_E_P allocation'!M$984,0)</f>
        <v>21087499.553729769</v>
      </c>
      <c r="Q870" s="166">
        <f>VLOOKUP($D870,'R_E_P allocation'!$A$3:$T$984,'R_E_P allocation'!N$984,0)</f>
        <v>17174355.306645896</v>
      </c>
      <c r="R870" s="166">
        <f>VLOOKUP($D870,'R_E_P allocation'!$A$3:$T$984,'R_E_P allocation'!O$984,0)</f>
        <v>15729717.824747546</v>
      </c>
      <c r="S870" s="166">
        <f>VLOOKUP($D870,'R_E_P allocation'!$A$3:$T$984,'R_E_P allocation'!P$984,0)</f>
        <v>241941.71420142235</v>
      </c>
      <c r="T870" s="166">
        <f>VLOOKUP($D870,'R_E_P allocation'!$A$3:$T$984,'R_E_P allocation'!Q$984,0)</f>
        <v>389210.58371533162</v>
      </c>
      <c r="U870" s="166">
        <f>VLOOKUP($D870,'R_E_P allocation'!$A$3:$T$984,'R_E_P allocation'!R$984,0)</f>
        <v>480377.02674775163</v>
      </c>
      <c r="V870" s="166">
        <f>VLOOKUP($D870,'R_E_P allocation'!$A$3:$T$984,'R_E_P allocation'!S$984,0)</f>
        <v>-49089.623171303094</v>
      </c>
      <c r="W870" s="166">
        <f>VLOOKUP($D870,'R_E_P allocation'!$A$3:$T$984,'R_E_P allocation'!T$984,0)</f>
        <v>375184.97709495929</v>
      </c>
      <c r="X870" s="163">
        <v>111104</v>
      </c>
      <c r="Y870" s="162" t="s">
        <v>399</v>
      </c>
      <c r="Z870" s="162" t="s">
        <v>407</v>
      </c>
      <c r="AA870" s="162" t="s">
        <v>1116</v>
      </c>
    </row>
    <row r="871" spans="1:27" ht="16.5" thickTop="1" thickBot="1">
      <c r="A871" s="161">
        <v>870</v>
      </c>
      <c r="B871" s="162" t="s">
        <v>7</v>
      </c>
      <c r="C871" s="163">
        <v>11</v>
      </c>
      <c r="D871" s="162" t="s">
        <v>1128</v>
      </c>
      <c r="E871" s="162" t="str">
        <f>VLOOKUP(Table12[[#This Row],[BRANCH NAME]],'Branch Address-2'!$B$2:$D$981,2,0)</f>
        <v>Ahsangonj Hat Road, Atrai, Naogaon 6596</v>
      </c>
      <c r="F871" s="162" t="str">
        <f>VLOOKUP(Table12[[#This Row],[BRANCH NAME]],'Branch Address-2'!$B$2:$D$981,3,0)</f>
        <v>24.61292137895565, 88.96858184871233</v>
      </c>
      <c r="G871" s="164">
        <f>VLOOKUP(FINAL_DATASET!$D871,'R_E_P allocation'!$A$3:$D$983,4,0)</f>
        <v>193256</v>
      </c>
      <c r="H871" s="165">
        <f>VLOOKUP(FINAL_DATASET!$D871,'R_E_P allocation'!$A$3:$E$983,5,0)</f>
        <v>1.066759125306512E-2</v>
      </c>
      <c r="I871" s="166">
        <f>VLOOKUP(FINAL_DATASET!$D871,'R_E_P allocation'!$A$3:$F$983,6,0)</f>
        <v>125335924.39764544</v>
      </c>
      <c r="J871" s="166">
        <f>VLOOKUP(FINAL_DATASET!$D871,'R_E_P allocation'!$A$3:$G$983,7,0)</f>
        <v>105554291.50747178</v>
      </c>
      <c r="K871" s="166">
        <f>VLOOKUP(FINAL_DATASET!$D871,'R_E_P allocation'!$A$3:$T$984,8,0)</f>
        <v>104425703.8940863</v>
      </c>
      <c r="L871" s="166">
        <f>VLOOKUP(FINAL_DATASET!$D871,'R_E_P allocation'!$A$3:$T$984,9,0)</f>
        <v>87152043.478102639</v>
      </c>
      <c r="M871" s="166">
        <f>VLOOKUP($D871,'R_E_P allocation'!$A$3:$T$984,'R_E_P allocation'!J$984,0)</f>
        <v>84424623.412421003</v>
      </c>
      <c r="N871" s="166">
        <f>VLOOKUP($D871,'R_E_P allocation'!$A$3:$T$984,'R_E_P allocation'!K$984,0)</f>
        <v>98453594.439921349</v>
      </c>
      <c r="O871" s="166">
        <f>VLOOKUP($D871,'R_E_P allocation'!$A$3:$T$984,'R_E_P allocation'!L$984,0)</f>
        <v>86713148.295119375</v>
      </c>
      <c r="P871" s="166">
        <f>VLOOKUP($D871,'R_E_P allocation'!$A$3:$T$984,'R_E_P allocation'!M$984,0)</f>
        <v>94268415.37361677</v>
      </c>
      <c r="Q871" s="166">
        <f>VLOOKUP($D871,'R_E_P allocation'!$A$3:$T$984,'R_E_P allocation'!N$984,0)</f>
        <v>76775307.366141498</v>
      </c>
      <c r="R871" s="166">
        <f>VLOOKUP($D871,'R_E_P allocation'!$A$3:$T$984,'R_E_P allocation'!O$984,0)</f>
        <v>70317278.245102227</v>
      </c>
      <c r="S871" s="166">
        <f>VLOOKUP($D871,'R_E_P allocation'!$A$3:$T$984,'R_E_P allocation'!P$984,0)</f>
        <v>1081563.1294944391</v>
      </c>
      <c r="T871" s="166">
        <f>VLOOKUP($D871,'R_E_P allocation'!$A$3:$T$984,'R_E_P allocation'!Q$984,0)</f>
        <v>1739905.9039693153</v>
      </c>
      <c r="U871" s="166">
        <f>VLOOKUP($D871,'R_E_P allocation'!$A$3:$T$984,'R_E_P allocation'!R$984,0)</f>
        <v>2147451.4310251907</v>
      </c>
      <c r="V871" s="166">
        <f>VLOOKUP($D871,'R_E_P allocation'!$A$3:$T$984,'R_E_P allocation'!S$984,0)</f>
        <v>-219447.59149162535</v>
      </c>
      <c r="W871" s="166">
        <f>VLOOKUP($D871,'R_E_P allocation'!$A$3:$T$984,'R_E_P allocation'!T$984,0)</f>
        <v>1677206.592114565</v>
      </c>
      <c r="X871" s="163">
        <v>111111</v>
      </c>
      <c r="Y871" s="162" t="s">
        <v>399</v>
      </c>
      <c r="Z871" s="162" t="s">
        <v>1129</v>
      </c>
      <c r="AA871" s="162" t="s">
        <v>1130</v>
      </c>
    </row>
    <row r="872" spans="1:27" ht="16.5" thickTop="1" thickBot="1">
      <c r="A872" s="161">
        <v>871</v>
      </c>
      <c r="B872" s="162" t="s">
        <v>7</v>
      </c>
      <c r="C872" s="163">
        <v>11</v>
      </c>
      <c r="D872" s="162" t="s">
        <v>1131</v>
      </c>
      <c r="E872" s="162" t="str">
        <f>VLOOKUP(Table12[[#This Row],[BRANCH NAME]],'Branch Address-2'!$B$2:$D$981,2,0)</f>
        <v>Sadar Road, Sapahar, Naogaon 6560</v>
      </c>
      <c r="F872" s="162" t="str">
        <f>VLOOKUP(Table12[[#This Row],[BRANCH NAME]],'Branch Address-2'!$B$2:$D$981,3,0)</f>
        <v>25.125991191536734, 88.59013671024664</v>
      </c>
      <c r="G872" s="164">
        <f>VLOOKUP(FINAL_DATASET!$D872,'R_E_P allocation'!$A$3:$D$983,4,0)</f>
        <v>88985.600000000006</v>
      </c>
      <c r="H872" s="165">
        <f>VLOOKUP(FINAL_DATASET!$D872,'R_E_P allocation'!$A$3:$E$983,5,0)</f>
        <v>4.9119406808003458E-3</v>
      </c>
      <c r="I872" s="166">
        <f>VLOOKUP(FINAL_DATASET!$D872,'R_E_P allocation'!$A$3:$F$983,6,0)</f>
        <v>57711493.739284262</v>
      </c>
      <c r="J872" s="166">
        <f>VLOOKUP(FINAL_DATASET!$D872,'R_E_P allocation'!$A$3:$G$983,7,0)</f>
        <v>48602951.330707885</v>
      </c>
      <c r="K872" s="166">
        <f>VLOOKUP(FINAL_DATASET!$D872,'R_E_P allocation'!$A$3:$T$984,8,0)</f>
        <v>48083288.055416681</v>
      </c>
      <c r="L872" s="166">
        <f>VLOOKUP(FINAL_DATASET!$D872,'R_E_P allocation'!$A$3:$T$984,9,0)</f>
        <v>40129552.925265193</v>
      </c>
      <c r="M872" s="166">
        <f>VLOOKUP($D872,'R_E_P allocation'!$A$3:$T$984,'R_E_P allocation'!J$984,0)</f>
        <v>38873700.009978116</v>
      </c>
      <c r="N872" s="166">
        <f>VLOOKUP($D872,'R_E_P allocation'!$A$3:$T$984,'R_E_P allocation'!K$984,0)</f>
        <v>45333403.223667391</v>
      </c>
      <c r="O872" s="166">
        <f>VLOOKUP($D872,'R_E_P allocation'!$A$3:$T$984,'R_E_P allocation'!L$984,0)</f>
        <v>39927461.651540838</v>
      </c>
      <c r="P872" s="166">
        <f>VLOOKUP($D872,'R_E_P allocation'!$A$3:$T$984,'R_E_P allocation'!M$984,0)</f>
        <v>43406318.577795841</v>
      </c>
      <c r="Q872" s="166">
        <f>VLOOKUP($D872,'R_E_P allocation'!$A$3:$T$984,'R_E_P allocation'!N$984,0)</f>
        <v>35351537.810782179</v>
      </c>
      <c r="R872" s="166">
        <f>VLOOKUP($D872,'R_E_P allocation'!$A$3:$T$984,'R_E_P allocation'!O$984,0)</f>
        <v>32377909.068838067</v>
      </c>
      <c r="S872" s="166">
        <f>VLOOKUP($D872,'R_E_P allocation'!$A$3:$T$984,'R_E_P allocation'!P$984,0)</f>
        <v>498010.63882073713</v>
      </c>
      <c r="T872" s="166">
        <f>VLOOKUP($D872,'R_E_P allocation'!$A$3:$T$984,'R_E_P allocation'!Q$984,0)</f>
        <v>801147.54940727283</v>
      </c>
      <c r="U872" s="166">
        <f>VLOOKUP($D872,'R_E_P allocation'!$A$3:$T$984,'R_E_P allocation'!R$984,0)</f>
        <v>988803.73215131869</v>
      </c>
      <c r="V872" s="166">
        <f>VLOOKUP($D872,'R_E_P allocation'!$A$3:$T$984,'R_E_P allocation'!S$984,0)</f>
        <v>-101045.63686217857</v>
      </c>
      <c r="W872" s="166">
        <f>VLOOKUP($D872,'R_E_P allocation'!$A$3:$T$984,'R_E_P allocation'!T$984,0)</f>
        <v>772277.36744665029</v>
      </c>
      <c r="X872" s="163">
        <v>111112</v>
      </c>
      <c r="Y872" s="162" t="s">
        <v>399</v>
      </c>
      <c r="Z872" s="162" t="s">
        <v>1129</v>
      </c>
      <c r="AA872" s="162" t="s">
        <v>1132</v>
      </c>
    </row>
    <row r="873" spans="1:27" ht="16.5" thickTop="1" thickBot="1">
      <c r="A873" s="161">
        <v>872</v>
      </c>
      <c r="B873" s="162" t="s">
        <v>7</v>
      </c>
      <c r="C873" s="163">
        <v>11</v>
      </c>
      <c r="D873" s="162" t="s">
        <v>1133</v>
      </c>
      <c r="E873" s="162" t="str">
        <f>VLOOKUP(Table12[[#This Row],[BRANCH NAME]],'Branch Address-2'!$B$2:$D$981,2,0)</f>
        <v>Santahar Road, Santahar, Naogaon 5891</v>
      </c>
      <c r="F873" s="162" t="str">
        <f>VLOOKUP(Table12[[#This Row],[BRANCH NAME]],'Branch Address-2'!$B$2:$D$981,3,0)</f>
        <v>24.812292535417058, 88.94324693672473</v>
      </c>
      <c r="G873" s="164">
        <f>VLOOKUP(FINAL_DATASET!$D873,'R_E_P allocation'!$A$3:$D$983,4,0)</f>
        <v>294056</v>
      </c>
      <c r="H873" s="165">
        <f>VLOOKUP(FINAL_DATASET!$D873,'R_E_P allocation'!$A$3:$E$983,5,0)</f>
        <v>1.6231678258430873E-2</v>
      </c>
      <c r="I873" s="166">
        <f>VLOOKUP(FINAL_DATASET!$D873,'R_E_P allocation'!$A$3:$F$983,6,0)</f>
        <v>190709631.70444399</v>
      </c>
      <c r="J873" s="166">
        <f>VLOOKUP(FINAL_DATASET!$D873,'R_E_P allocation'!$A$3:$G$983,7,0)</f>
        <v>160610137.55599374</v>
      </c>
      <c r="K873" s="166">
        <f>VLOOKUP(FINAL_DATASET!$D873,'R_E_P allocation'!$A$3:$T$984,8,0)</f>
        <v>158892892.24799976</v>
      </c>
      <c r="L873" s="166">
        <f>VLOOKUP(FINAL_DATASET!$D873,'R_E_P allocation'!$A$3:$T$984,9,0)</f>
        <v>132609498.78398056</v>
      </c>
      <c r="M873" s="166">
        <f>VLOOKUP($D873,'R_E_P allocation'!$A$3:$T$984,'R_E_P allocation'!J$984,0)</f>
        <v>128459489.28966175</v>
      </c>
      <c r="N873" s="166">
        <f>VLOOKUP($D873,'R_E_P allocation'!$A$3:$T$984,'R_E_P allocation'!K$984,0)</f>
        <v>149805802.49319819</v>
      </c>
      <c r="O873" s="166">
        <f>VLOOKUP($D873,'R_E_P allocation'!$A$3:$T$984,'R_E_P allocation'!L$984,0)</f>
        <v>131941681.16420512</v>
      </c>
      <c r="P873" s="166">
        <f>VLOOKUP($D873,'R_E_P allocation'!$A$3:$T$984,'R_E_P allocation'!M$984,0)</f>
        <v>143437684.4760538</v>
      </c>
      <c r="Q873" s="166">
        <f>VLOOKUP($D873,'R_E_P allocation'!$A$3:$T$984,'R_E_P allocation'!N$984,0)</f>
        <v>116820382.20214692</v>
      </c>
      <c r="R873" s="166">
        <f>VLOOKUP($D873,'R_E_P allocation'!$A$3:$T$984,'R_E_P allocation'!O$984,0)</f>
        <v>106993922.93973683</v>
      </c>
      <c r="S873" s="166">
        <f>VLOOKUP($D873,'R_E_P allocation'!$A$3:$T$984,'R_E_P allocation'!P$984,0)</f>
        <v>1645693.4201609099</v>
      </c>
      <c r="T873" s="166">
        <f>VLOOKUP($D873,'R_E_P allocation'!$A$3:$T$984,'R_E_P allocation'!Q$984,0)</f>
        <v>2647419.8498240728</v>
      </c>
      <c r="U873" s="166">
        <f>VLOOKUP($D873,'R_E_P allocation'!$A$3:$T$984,'R_E_P allocation'!R$984,0)</f>
        <v>3267536.2110441257</v>
      </c>
      <c r="V873" s="166">
        <f>VLOOKUP($D873,'R_E_P allocation'!$A$3:$T$984,'R_E_P allocation'!S$984,0)</f>
        <v>-333908.80988772085</v>
      </c>
      <c r="W873" s="166">
        <f>VLOOKUP($D873,'R_E_P allocation'!$A$3:$T$984,'R_E_P allocation'!T$984,0)</f>
        <v>2552017.3327132948</v>
      </c>
      <c r="X873" s="163">
        <v>111113</v>
      </c>
      <c r="Y873" s="162" t="s">
        <v>399</v>
      </c>
      <c r="Z873" s="162" t="s">
        <v>1129</v>
      </c>
      <c r="AA873" s="162" t="s">
        <v>1134</v>
      </c>
    </row>
    <row r="874" spans="1:27" ht="16.5" thickTop="1" thickBot="1">
      <c r="A874" s="161">
        <v>873</v>
      </c>
      <c r="B874" s="162" t="s">
        <v>7</v>
      </c>
      <c r="C874" s="163">
        <v>11</v>
      </c>
      <c r="D874" s="162" t="s">
        <v>1135</v>
      </c>
      <c r="E874" s="162" t="str">
        <f>VLOOKUP(Table12[[#This Row],[BRANCH NAME]],'Branch Address-2'!$B$2:$D$981,2,0)</f>
        <v>Keshab, Panjarbhanga, Manda, Naogaon 6510</v>
      </c>
      <c r="F874" s="162" t="str">
        <f>VLOOKUP(Table12[[#This Row],[BRANCH NAME]],'Branch Address-2'!$B$2:$D$981,3,0)</f>
        <v>24.71506755746124, 88.76335049905076</v>
      </c>
      <c r="G874" s="164">
        <f>VLOOKUP(FINAL_DATASET!$D874,'R_E_P allocation'!$A$3:$D$983,4,0)</f>
        <v>163736.1</v>
      </c>
      <c r="H874" s="165">
        <f>VLOOKUP(FINAL_DATASET!$D874,'R_E_P allocation'!$A$3:$E$983,5,0)</f>
        <v>9.0381141499927351E-3</v>
      </c>
      <c r="I874" s="166">
        <f>VLOOKUP(FINAL_DATASET!$D874,'R_E_P allocation'!$A$3:$F$983,6,0)</f>
        <v>106190832.11266567</v>
      </c>
      <c r="J874" s="166">
        <f>VLOOKUP(FINAL_DATASET!$D874,'R_E_P allocation'!$A$3:$G$983,7,0)</f>
        <v>89430848.355013832</v>
      </c>
      <c r="K874" s="166">
        <f>VLOOKUP(FINAL_DATASET!$D874,'R_E_P allocation'!$A$3:$T$984,8,0)</f>
        <v>88474652.768206447</v>
      </c>
      <c r="L874" s="166">
        <f>VLOOKUP(FINAL_DATASET!$D874,'R_E_P allocation'!$A$3:$T$984,9,0)</f>
        <v>73839548.092348814</v>
      </c>
      <c r="M874" s="166">
        <f>VLOOKUP($D874,'R_E_P allocation'!$A$3:$T$984,'R_E_P allocation'!J$984,0)</f>
        <v>71528742.090897605</v>
      </c>
      <c r="N874" s="166">
        <f>VLOOKUP($D874,'R_E_P allocation'!$A$3:$T$984,'R_E_P allocation'!K$984,0)</f>
        <v>83414784.454683974</v>
      </c>
      <c r="O874" s="166">
        <f>VLOOKUP($D874,'R_E_P allocation'!$A$3:$T$984,'R_E_P allocation'!L$984,0)</f>
        <v>73467694.25303483</v>
      </c>
      <c r="P874" s="166">
        <f>VLOOKUP($D874,'R_E_P allocation'!$A$3:$T$984,'R_E_P allocation'!M$984,0)</f>
        <v>79868892.486939892</v>
      </c>
      <c r="Q874" s="166">
        <f>VLOOKUP($D874,'R_E_P allocation'!$A$3:$T$984,'R_E_P allocation'!N$984,0)</f>
        <v>65047860.891425274</v>
      </c>
      <c r="R874" s="166">
        <f>VLOOKUP($D874,'R_E_P allocation'!$A$3:$T$984,'R_E_P allocation'!O$984,0)</f>
        <v>59576297.255805179</v>
      </c>
      <c r="S874" s="166">
        <f>VLOOKUP($D874,'R_E_P allocation'!$A$3:$T$984,'R_E_P allocation'!P$984,0)</f>
        <v>916354.10402375332</v>
      </c>
      <c r="T874" s="166">
        <f>VLOOKUP($D874,'R_E_P allocation'!$A$3:$T$984,'R_E_P allocation'!Q$984,0)</f>
        <v>1474134.8629947337</v>
      </c>
      <c r="U874" s="166">
        <f>VLOOKUP($D874,'R_E_P allocation'!$A$3:$T$984,'R_E_P allocation'!R$984,0)</f>
        <v>1819427.7137862928</v>
      </c>
      <c r="V874" s="166">
        <f>VLOOKUP($D874,'R_E_P allocation'!$A$3:$T$984,'R_E_P allocation'!S$984,0)</f>
        <v>-185926.91965699344</v>
      </c>
      <c r="W874" s="166">
        <f>VLOOKUP($D874,'R_E_P allocation'!$A$3:$T$984,'R_E_P allocation'!T$984,0)</f>
        <v>1421012.8859498783</v>
      </c>
      <c r="X874" s="163">
        <v>111114</v>
      </c>
      <c r="Y874" s="162" t="s">
        <v>399</v>
      </c>
      <c r="Z874" s="162" t="s">
        <v>1129</v>
      </c>
      <c r="AA874" s="162" t="s">
        <v>1136</v>
      </c>
    </row>
    <row r="875" spans="1:27" ht="16.5" thickTop="1" thickBot="1">
      <c r="A875" s="161">
        <v>874</v>
      </c>
      <c r="B875" s="162" t="s">
        <v>7</v>
      </c>
      <c r="C875" s="163">
        <v>11</v>
      </c>
      <c r="D875" s="162" t="s">
        <v>1137</v>
      </c>
      <c r="E875" s="162" t="str">
        <f>VLOOKUP(Table12[[#This Row],[BRANCH NAME]],'Branch Address-2'!$B$2:$D$981,2,0)</f>
        <v>Badalgachhi Road, Raigaon, Mohadebpur, Naogaon 6530</v>
      </c>
      <c r="F875" s="162" t="str">
        <f>VLOOKUP(Table12[[#This Row],[BRANCH NAME]],'Branch Address-2'!$B$2:$D$981,3,0)</f>
        <v>24.973831915108896, 88.91042147286589</v>
      </c>
      <c r="G875" s="164">
        <f>VLOOKUP(FINAL_DATASET!$D875,'R_E_P allocation'!$A$3:$D$983,4,0)</f>
        <v>292589</v>
      </c>
      <c r="H875" s="165">
        <f>VLOOKUP(FINAL_DATASET!$D875,'R_E_P allocation'!$A$3:$E$983,5,0)</f>
        <v>1.6150700920763497E-2</v>
      </c>
      <c r="I875" s="166">
        <f>VLOOKUP(FINAL_DATASET!$D875,'R_E_P allocation'!$A$3:$F$983,6,0)</f>
        <v>189758210.785604</v>
      </c>
      <c r="J875" s="166">
        <f>VLOOKUP(FINAL_DATASET!$D875,'R_E_P allocation'!$A$3:$G$983,7,0)</f>
        <v>159808878.36796615</v>
      </c>
      <c r="K875" s="166">
        <f>VLOOKUP(FINAL_DATASET!$D875,'R_E_P allocation'!$A$3:$T$984,8,0)</f>
        <v>158100200.13177761</v>
      </c>
      <c r="L875" s="166">
        <f>VLOOKUP(FINAL_DATASET!$D875,'R_E_P allocation'!$A$3:$T$984,9,0)</f>
        <v>131947930.46122539</v>
      </c>
      <c r="M875" s="166">
        <f>VLOOKUP($D875,'R_E_P allocation'!$A$3:$T$984,'R_E_P allocation'!J$984,0)</f>
        <v>127818624.72376977</v>
      </c>
      <c r="N875" s="166">
        <f>VLOOKUP($D875,'R_E_P allocation'!$A$3:$T$984,'R_E_P allocation'!K$984,0)</f>
        <v>149058444.46527997</v>
      </c>
      <c r="O875" s="166">
        <f>VLOOKUP($D875,'R_E_P allocation'!$A$3:$T$984,'R_E_P allocation'!L$984,0)</f>
        <v>131283444.48048539</v>
      </c>
      <c r="P875" s="166">
        <f>VLOOKUP($D875,'R_E_P allocation'!$A$3:$T$984,'R_E_P allocation'!M$984,0)</f>
        <v>142722096.00608084</v>
      </c>
      <c r="Q875" s="166">
        <f>VLOOKUP($D875,'R_E_P allocation'!$A$3:$T$984,'R_E_P allocation'!N$984,0)</f>
        <v>116237583.34515862</v>
      </c>
      <c r="R875" s="166">
        <f>VLOOKUP($D875,'R_E_P allocation'!$A$3:$T$984,'R_E_P allocation'!O$984,0)</f>
        <v>106460146.77141313</v>
      </c>
      <c r="S875" s="166">
        <f>VLOOKUP($D875,'R_E_P allocation'!$A$3:$T$984,'R_E_P allocation'!P$984,0)</f>
        <v>1637483.3096806747</v>
      </c>
      <c r="T875" s="166">
        <f>VLOOKUP($D875,'R_E_P allocation'!$A$3:$T$984,'R_E_P allocation'!Q$984,0)</f>
        <v>2634212.2807906508</v>
      </c>
      <c r="U875" s="166">
        <f>VLOOKUP($D875,'R_E_P allocation'!$A$3:$T$984,'R_E_P allocation'!R$984,0)</f>
        <v>3251234.9771920643</v>
      </c>
      <c r="V875" s="166">
        <f>VLOOKUP($D875,'R_E_P allocation'!$A$3:$T$984,'R_E_P allocation'!S$984,0)</f>
        <v>-332242.99036999198</v>
      </c>
      <c r="W875" s="166">
        <f>VLOOKUP($D875,'R_E_P allocation'!$A$3:$T$984,'R_E_P allocation'!T$984,0)</f>
        <v>2539285.7121135099</v>
      </c>
      <c r="X875" s="163">
        <v>111115</v>
      </c>
      <c r="Y875" s="162" t="s">
        <v>399</v>
      </c>
      <c r="Z875" s="162" t="s">
        <v>1129</v>
      </c>
      <c r="AA875" s="162" t="s">
        <v>1138</v>
      </c>
    </row>
    <row r="876" spans="1:27" ht="16.5" thickTop="1" thickBot="1">
      <c r="A876" s="161">
        <v>875</v>
      </c>
      <c r="B876" s="162" t="s">
        <v>7</v>
      </c>
      <c r="C876" s="163">
        <v>11</v>
      </c>
      <c r="D876" s="162" t="s">
        <v>1129</v>
      </c>
      <c r="E876" s="162" t="str">
        <f>VLOOKUP(Table12[[#This Row],[BRANCH NAME]],'Branch Address-2'!$B$2:$D$981,2,0)</f>
        <v>Main Road, Naogaon 6500</v>
      </c>
      <c r="F876" s="162" t="str">
        <f>VLOOKUP(Table12[[#This Row],[BRANCH NAME]],'Branch Address-2'!$B$2:$D$981,3,0)</f>
        <v>24.809008900238528, 88.94273756791208</v>
      </c>
      <c r="G876" s="164">
        <f>VLOOKUP(FINAL_DATASET!$D876,'R_E_P allocation'!$A$3:$D$983,4,0)</f>
        <v>129647.36</v>
      </c>
      <c r="H876" s="165">
        <f>VLOOKUP(FINAL_DATASET!$D876,'R_E_P allocation'!$A$3:$E$983,5,0)</f>
        <v>7.1564403874600779E-3</v>
      </c>
      <c r="I876" s="166">
        <f>VLOOKUP(FINAL_DATASET!$D876,'R_E_P allocation'!$A$3:$F$983,6,0)</f>
        <v>84082624.660110548</v>
      </c>
      <c r="J876" s="166">
        <f>VLOOKUP(FINAL_DATASET!$D876,'R_E_P allocation'!$A$3:$G$983,7,0)</f>
        <v>70811955.285290688</v>
      </c>
      <c r="K876" s="166">
        <f>VLOOKUP(FINAL_DATASET!$D876,'R_E_P allocation'!$A$3:$T$984,8,0)</f>
        <v>70054833.102258191</v>
      </c>
      <c r="L876" s="166">
        <f>VLOOKUP(FINAL_DATASET!$D876,'R_E_P allocation'!$A$3:$T$984,9,0)</f>
        <v>58466657.467510588</v>
      </c>
      <c r="M876" s="166">
        <f>VLOOKUP($D876,'R_E_P allocation'!$A$3:$T$984,'R_E_P allocation'!J$984,0)</f>
        <v>56636945.525182016</v>
      </c>
      <c r="N876" s="166">
        <f>VLOOKUP($D876,'R_E_P allocation'!$A$3:$T$984,'R_E_P allocation'!K$984,0)</f>
        <v>66048394.883711152</v>
      </c>
      <c r="O876" s="166">
        <f>VLOOKUP($D876,'R_E_P allocation'!$A$3:$T$984,'R_E_P allocation'!L$984,0)</f>
        <v>58172221.062997937</v>
      </c>
      <c r="P876" s="166">
        <f>VLOOKUP($D876,'R_E_P allocation'!$A$3:$T$984,'R_E_P allocation'!M$984,0)</f>
        <v>63240733.454965584</v>
      </c>
      <c r="Q876" s="166">
        <f>VLOOKUP($D876,'R_E_P allocation'!$A$3:$T$984,'R_E_P allocation'!N$984,0)</f>
        <v>51505339.61796166</v>
      </c>
      <c r="R876" s="166">
        <f>VLOOKUP($D876,'R_E_P allocation'!$A$3:$T$984,'R_E_P allocation'!O$984,0)</f>
        <v>47172918.237275623</v>
      </c>
      <c r="S876" s="166">
        <f>VLOOKUP($D876,'R_E_P allocation'!$A$3:$T$984,'R_E_P allocation'!P$984,0)</f>
        <v>725575.42540615657</v>
      </c>
      <c r="T876" s="166">
        <f>VLOOKUP($D876,'R_E_P allocation'!$A$3:$T$984,'R_E_P allocation'!Q$984,0)</f>
        <v>1167230.0321751216</v>
      </c>
      <c r="U876" s="166">
        <f>VLOOKUP($D876,'R_E_P allocation'!$A$3:$T$984,'R_E_P allocation'!R$984,0)</f>
        <v>1440635.2649368616</v>
      </c>
      <c r="V876" s="166">
        <f>VLOOKUP($D876,'R_E_P allocation'!$A$3:$T$984,'R_E_P allocation'!S$984,0)</f>
        <v>-147218.20225632162</v>
      </c>
      <c r="W876" s="166">
        <f>VLOOKUP($D876,'R_E_P allocation'!$A$3:$T$984,'R_E_P allocation'!T$984,0)</f>
        <v>1125167.6886733151</v>
      </c>
      <c r="X876" s="163">
        <v>111116</v>
      </c>
      <c r="Y876" s="162" t="s">
        <v>399</v>
      </c>
      <c r="Z876" s="162" t="s">
        <v>1129</v>
      </c>
      <c r="AA876" s="162" t="s">
        <v>1134</v>
      </c>
    </row>
    <row r="877" spans="1:27" ht="16.5" thickTop="1" thickBot="1">
      <c r="A877" s="161">
        <v>876</v>
      </c>
      <c r="B877" s="162" t="s">
        <v>7</v>
      </c>
      <c r="C877" s="163">
        <v>11</v>
      </c>
      <c r="D877" s="162" t="s">
        <v>1139</v>
      </c>
      <c r="E877" s="162" t="str">
        <f>VLOOKUP(Table12[[#This Row],[BRANCH NAME]],'Branch Address-2'!$B$2:$D$981,2,0)</f>
        <v>Sadar Road, Nithpur, Porsha, Naogaon 6550</v>
      </c>
      <c r="F877" s="162" t="str">
        <f>VLOOKUP(Table12[[#This Row],[BRANCH NAME]],'Branch Address-2'!$B$2:$D$981,3,0)</f>
        <v>24.809028377612712, 88.94278048325698</v>
      </c>
      <c r="G877" s="164">
        <f>VLOOKUP(FINAL_DATASET!$D877,'R_E_P allocation'!$A$3:$D$983,4,0)</f>
        <v>59442.75</v>
      </c>
      <c r="H877" s="165">
        <f>VLOOKUP(FINAL_DATASET!$D877,'R_E_P allocation'!$A$3:$E$983,5,0)</f>
        <v>3.2811967543472736E-3</v>
      </c>
      <c r="I877" s="166">
        <f>VLOOKUP(FINAL_DATASET!$D877,'R_E_P allocation'!$A$3:$F$983,6,0)</f>
        <v>38551517.262015872</v>
      </c>
      <c r="J877" s="166">
        <f>VLOOKUP(FINAL_DATASET!$D877,'R_E_P allocation'!$A$3:$G$983,7,0)</f>
        <v>32466973.141872797</v>
      </c>
      <c r="K877" s="166">
        <f>VLOOKUP(FINAL_DATASET!$D877,'R_E_P allocation'!$A$3:$T$984,8,0)</f>
        <v>32119835.917902671</v>
      </c>
      <c r="L877" s="166">
        <f>VLOOKUP(FINAL_DATASET!$D877,'R_E_P allocation'!$A$3:$T$984,9,0)</f>
        <v>26806707.851026546</v>
      </c>
      <c r="M877" s="166">
        <f>VLOOKUP($D877,'R_E_P allocation'!$A$3:$T$984,'R_E_P allocation'!J$984,0)</f>
        <v>25967792.893098734</v>
      </c>
      <c r="N877" s="166">
        <f>VLOOKUP($D877,'R_E_P allocation'!$A$3:$T$984,'R_E_P allocation'!K$984,0)</f>
        <v>30282901.441060744</v>
      </c>
      <c r="O877" s="166">
        <f>VLOOKUP($D877,'R_E_P allocation'!$A$3:$T$984,'R_E_P allocation'!L$984,0)</f>
        <v>26671710.041704826</v>
      </c>
      <c r="P877" s="166">
        <f>VLOOKUP($D877,'R_E_P allocation'!$A$3:$T$984,'R_E_P allocation'!M$984,0)</f>
        <v>28995600.902171515</v>
      </c>
      <c r="Q877" s="166">
        <f>VLOOKUP($D877,'R_E_P allocation'!$A$3:$T$984,'R_E_P allocation'!N$984,0)</f>
        <v>23614973.930634536</v>
      </c>
      <c r="R877" s="166">
        <f>VLOOKUP($D877,'R_E_P allocation'!$A$3:$T$984,'R_E_P allocation'!O$984,0)</f>
        <v>21628577.593472134</v>
      </c>
      <c r="S877" s="166">
        <f>VLOOKUP($D877,'R_E_P allocation'!$A$3:$T$984,'R_E_P allocation'!P$984,0)</f>
        <v>332673.17297137261</v>
      </c>
      <c r="T877" s="166">
        <f>VLOOKUP($D877,'R_E_P allocation'!$A$3:$T$984,'R_E_P allocation'!Q$984,0)</f>
        <v>535169.88695394725</v>
      </c>
      <c r="U877" s="166">
        <f>VLOOKUP($D877,'R_E_P allocation'!$A$3:$T$984,'R_E_P allocation'!R$984,0)</f>
        <v>660524.99560982676</v>
      </c>
      <c r="V877" s="166">
        <f>VLOOKUP($D877,'R_E_P allocation'!$A$3:$T$984,'R_E_P allocation'!S$984,0)</f>
        <v>-67498.904660858214</v>
      </c>
      <c r="W877" s="166">
        <f>VLOOKUP($D877,'R_E_P allocation'!$A$3:$T$984,'R_E_P allocation'!T$984,0)</f>
        <v>515884.48562227341</v>
      </c>
      <c r="X877" s="163">
        <v>111117</v>
      </c>
      <c r="Y877" s="162" t="s">
        <v>399</v>
      </c>
      <c r="Z877" s="162" t="s">
        <v>1129</v>
      </c>
      <c r="AA877" s="162" t="s">
        <v>1140</v>
      </c>
    </row>
    <row r="878" spans="1:27" ht="16.5" thickTop="1" thickBot="1">
      <c r="A878" s="161">
        <v>877</v>
      </c>
      <c r="B878" s="162" t="s">
        <v>7</v>
      </c>
      <c r="C878" s="163">
        <v>11</v>
      </c>
      <c r="D878" s="162" t="s">
        <v>1141</v>
      </c>
      <c r="E878" s="162" t="str">
        <f>VLOOKUP(Table12[[#This Row],[BRANCH NAME]],'Branch Address-2'!$B$2:$D$981,2,0)</f>
        <v>Najipur Road, Patnitala, Naogaon 6540</v>
      </c>
      <c r="F878" s="162" t="str">
        <f>VLOOKUP(Table12[[#This Row],[BRANCH NAME]],'Branch Address-2'!$B$2:$D$981,3,0)</f>
        <v>25.039326118570724, 88.75795977341907</v>
      </c>
      <c r="G878" s="164">
        <f>VLOOKUP(FINAL_DATASET!$D878,'R_E_P allocation'!$A$3:$D$983,4,0)</f>
        <v>231900</v>
      </c>
      <c r="H878" s="165">
        <f>VLOOKUP(FINAL_DATASET!$D878,'R_E_P allocation'!$A$3:$E$983,5,0)</f>
        <v>1.2800712068892047E-2</v>
      </c>
      <c r="I878" s="166">
        <f>VLOOKUP(FINAL_DATASET!$D878,'R_E_P allocation'!$A$3:$F$983,6,0)</f>
        <v>150398439.72665262</v>
      </c>
      <c r="J878" s="166">
        <f>VLOOKUP(FINAL_DATASET!$D878,'R_E_P allocation'!$A$3:$G$983,7,0)</f>
        <v>126661217.24853411</v>
      </c>
      <c r="K878" s="166">
        <f>VLOOKUP(FINAL_DATASET!$D878,'R_E_P allocation'!$A$3:$T$984,8,0)</f>
        <v>125306954.15944971</v>
      </c>
      <c r="L878" s="166">
        <f>VLOOKUP(FINAL_DATASET!$D878,'R_E_P allocation'!$A$3:$T$984,9,0)</f>
        <v>104579205.2126299</v>
      </c>
      <c r="M878" s="166">
        <f>VLOOKUP($D878,'R_E_P allocation'!$A$3:$T$984,'R_E_P allocation'!J$984,0)</f>
        <v>101306402.74734256</v>
      </c>
      <c r="N878" s="166">
        <f>VLOOKUP($D878,'R_E_P allocation'!$A$3:$T$984,'R_E_P allocation'!K$984,0)</f>
        <v>118140645.31304467</v>
      </c>
      <c r="O878" s="166">
        <f>VLOOKUP($D878,'R_E_P allocation'!$A$3:$T$984,'R_E_P allocation'!L$984,0)</f>
        <v>104052547.34465262</v>
      </c>
      <c r="P878" s="166">
        <f>VLOOKUP($D878,'R_E_P allocation'!$A$3:$T$984,'R_E_P allocation'!M$984,0)</f>
        <v>113118586.35768996</v>
      </c>
      <c r="Q878" s="166">
        <f>VLOOKUP($D878,'R_E_P allocation'!$A$3:$T$984,'R_E_P allocation'!N$984,0)</f>
        <v>92127508.476881519</v>
      </c>
      <c r="R878" s="166">
        <f>VLOOKUP($D878,'R_E_P allocation'!$A$3:$T$984,'R_E_P allocation'!O$984,0)</f>
        <v>84378114.133787349</v>
      </c>
      <c r="S878" s="166">
        <f>VLOOKUP($D878,'R_E_P allocation'!$A$3:$T$984,'R_E_P allocation'!P$984,0)</f>
        <v>1297835.4603725653</v>
      </c>
      <c r="T878" s="166">
        <f>VLOOKUP($D878,'R_E_P allocation'!$A$3:$T$984,'R_E_P allocation'!Q$984,0)</f>
        <v>2087822.2623384746</v>
      </c>
      <c r="U878" s="166">
        <f>VLOOKUP($D878,'R_E_P allocation'!$A$3:$T$984,'R_E_P allocation'!R$984,0)</f>
        <v>2576861.7111745137</v>
      </c>
      <c r="V878" s="166">
        <f>VLOOKUP($D878,'R_E_P allocation'!$A$3:$T$984,'R_E_P allocation'!S$984,0)</f>
        <v>-263328.93398863642</v>
      </c>
      <c r="W878" s="166">
        <f>VLOOKUP($D878,'R_E_P allocation'!$A$3:$T$984,'R_E_P allocation'!T$984,0)</f>
        <v>2012585.4240560068</v>
      </c>
      <c r="X878" s="163">
        <v>111119</v>
      </c>
      <c r="Y878" s="162" t="s">
        <v>399</v>
      </c>
      <c r="Z878" s="162" t="s">
        <v>1129</v>
      </c>
      <c r="AA878" s="162" t="s">
        <v>1142</v>
      </c>
    </row>
    <row r="879" spans="1:27" ht="16.5" thickTop="1" thickBot="1">
      <c r="A879" s="161">
        <v>878</v>
      </c>
      <c r="B879" s="162" t="s">
        <v>7</v>
      </c>
      <c r="C879" s="163">
        <v>11</v>
      </c>
      <c r="D879" s="162" t="s">
        <v>1143</v>
      </c>
      <c r="E879" s="162" t="str">
        <f>VLOOKUP(Table12[[#This Row],[BRANCH NAME]],'Branch Address-2'!$B$2:$D$981,2,0)</f>
        <v>SADAR ROAD PORSHA PORSHA 6551 NAOGAON</v>
      </c>
      <c r="F879" s="162" t="str">
        <f>VLOOKUP(Table12[[#This Row],[BRANCH NAME]],'Branch Address-2'!$B$2:$D$981,3,0)</f>
        <v>25.02474197749935, 88.45304024731153</v>
      </c>
      <c r="G879" s="164">
        <f>VLOOKUP(FINAL_DATASET!$D879,'R_E_P allocation'!$A$3:$D$983,4,0)</f>
        <v>72652.25</v>
      </c>
      <c r="H879" s="165">
        <f>VLOOKUP(FINAL_DATASET!$D879,'R_E_P allocation'!$A$3:$E$983,5,0)</f>
        <v>4.0103515886466675E-3</v>
      </c>
      <c r="I879" s="166">
        <f>VLOOKUP(FINAL_DATASET!$D879,'R_E_P allocation'!$A$3:$F$983,6,0)</f>
        <v>47118521.098019399</v>
      </c>
      <c r="J879" s="166">
        <f>VLOOKUP(FINAL_DATASET!$D879,'R_E_P allocation'!$A$3:$G$983,7,0)</f>
        <v>39681856.06228897</v>
      </c>
      <c r="K879" s="166">
        <f>VLOOKUP(FINAL_DATASET!$D879,'R_E_P allocation'!$A$3:$T$984,8,0)</f>
        <v>39257577.23299215</v>
      </c>
      <c r="L879" s="166">
        <f>VLOOKUP(FINAL_DATASET!$D879,'R_E_P allocation'!$A$3:$T$984,9,0)</f>
        <v>32763754.040143553</v>
      </c>
      <c r="M879" s="166">
        <f>VLOOKUP($D879,'R_E_P allocation'!$A$3:$T$984,'R_E_P allocation'!J$984,0)</f>
        <v>31738413.536009565</v>
      </c>
      <c r="N879" s="166">
        <f>VLOOKUP($D879,'R_E_P allocation'!$A$3:$T$984,'R_E_P allocation'!K$984,0)</f>
        <v>37012435.094629794</v>
      </c>
      <c r="O879" s="166">
        <f>VLOOKUP($D879,'R_E_P allocation'!$A$3:$T$984,'R_E_P allocation'!L$984,0)</f>
        <v>32598756.71763923</v>
      </c>
      <c r="P879" s="166">
        <f>VLOOKUP($D879,'R_E_P allocation'!$A$3:$T$984,'R_E_P allocation'!M$984,0)</f>
        <v>35439067.769320741</v>
      </c>
      <c r="Q879" s="166">
        <f>VLOOKUP($D879,'R_E_P allocation'!$A$3:$T$984,'R_E_P allocation'!N$984,0)</f>
        <v>28862745.915219985</v>
      </c>
      <c r="R879" s="166">
        <f>VLOOKUP($D879,'R_E_P allocation'!$A$3:$T$984,'R_E_P allocation'!O$984,0)</f>
        <v>26434928.169799276</v>
      </c>
      <c r="S879" s="166">
        <f>VLOOKUP($D879,'R_E_P allocation'!$A$3:$T$984,'R_E_P allocation'!P$984,0)</f>
        <v>406600.54474278871</v>
      </c>
      <c r="T879" s="166">
        <f>VLOOKUP($D879,'R_E_P allocation'!$A$3:$T$984,'R_E_P allocation'!Q$984,0)</f>
        <v>654096.52849926881</v>
      </c>
      <c r="U879" s="166">
        <f>VLOOKUP($D879,'R_E_P allocation'!$A$3:$T$984,'R_E_P allocation'!R$984,0)</f>
        <v>807308.32796756597</v>
      </c>
      <c r="V879" s="166">
        <f>VLOOKUP($D879,'R_E_P allocation'!$A$3:$T$984,'R_E_P allocation'!S$984,0)</f>
        <v>-82498.661252160033</v>
      </c>
      <c r="W879" s="166">
        <f>VLOOKUP($D879,'R_E_P allocation'!$A$3:$T$984,'R_E_P allocation'!T$984,0)</f>
        <v>630525.482427223</v>
      </c>
      <c r="X879" s="163">
        <v>111120</v>
      </c>
      <c r="Y879" s="162" t="s">
        <v>399</v>
      </c>
      <c r="Z879" s="162" t="s">
        <v>1129</v>
      </c>
      <c r="AA879" s="162" t="s">
        <v>1140</v>
      </c>
    </row>
    <row r="880" spans="1:27" ht="16.5" thickTop="1" thickBot="1">
      <c r="A880" s="161">
        <v>879</v>
      </c>
      <c r="B880" s="162" t="s">
        <v>7</v>
      </c>
      <c r="C880" s="163">
        <v>11</v>
      </c>
      <c r="D880" s="162" t="s">
        <v>1132</v>
      </c>
      <c r="E880" s="162" t="str">
        <f>VLOOKUP(Table12[[#This Row],[BRANCH NAME]],'Branch Address-2'!$B$2:$D$981,2,0)</f>
        <v>Sadar Road, Sapahar, Naogaon 6560</v>
      </c>
      <c r="F880" s="162" t="str">
        <f>VLOOKUP(Table12[[#This Row],[BRANCH NAME]],'Branch Address-2'!$B$2:$D$981,3,0)</f>
        <v>25.125981477902897, 88.59023326977277</v>
      </c>
      <c r="G880" s="164">
        <f>VLOOKUP(FINAL_DATASET!$D880,'R_E_P allocation'!$A$3:$D$983,4,0)</f>
        <v>161792</v>
      </c>
      <c r="H880" s="165">
        <f>VLOOKUP(FINAL_DATASET!$D880,'R_E_P allocation'!$A$3:$E$983,5,0)</f>
        <v>8.9308012378188101E-3</v>
      </c>
      <c r="I880" s="166">
        <f>VLOOKUP(FINAL_DATASET!$D880,'R_E_P allocation'!$A$3:$F$983,6,0)</f>
        <v>104929988.61688048</v>
      </c>
      <c r="J880" s="166">
        <f>VLOOKUP(FINAL_DATASET!$D880,'R_E_P allocation'!$A$3:$G$983,7,0)</f>
        <v>88369002.419468865</v>
      </c>
      <c r="K880" s="166">
        <f>VLOOKUP(FINAL_DATASET!$D880,'R_E_P allocation'!$A$3:$T$984,8,0)</f>
        <v>87424160.100757599</v>
      </c>
      <c r="L880" s="166">
        <f>VLOOKUP(FINAL_DATASET!$D880,'R_E_P allocation'!$A$3:$T$984,9,0)</f>
        <v>72962823.500482172</v>
      </c>
      <c r="M880" s="166">
        <f>VLOOKUP($D880,'R_E_P allocation'!$A$3:$T$984,'R_E_P allocation'!J$984,0)</f>
        <v>70679454.563596576</v>
      </c>
      <c r="N880" s="166">
        <f>VLOOKUP($D880,'R_E_P allocation'!$A$3:$T$984,'R_E_P allocation'!K$984,0)</f>
        <v>82424369.497577071</v>
      </c>
      <c r="O880" s="166">
        <f>VLOOKUP($D880,'R_E_P allocation'!$A$3:$T$984,'R_E_P allocation'!L$984,0)</f>
        <v>72595384.820983335</v>
      </c>
      <c r="P880" s="166">
        <f>VLOOKUP($D880,'R_E_P allocation'!$A$3:$T$984,'R_E_P allocation'!M$984,0)</f>
        <v>78920579.232356071</v>
      </c>
      <c r="Q880" s="166">
        <f>VLOOKUP($D880,'R_E_P allocation'!$A$3:$T$984,'R_E_P allocation'!N$984,0)</f>
        <v>64275523.292331234</v>
      </c>
      <c r="R880" s="166">
        <f>VLOOKUP($D880,'R_E_P allocation'!$A$3:$T$984,'R_E_P allocation'!O$984,0)</f>
        <v>58868925.579705574</v>
      </c>
      <c r="S880" s="166">
        <f>VLOOKUP($D880,'R_E_P allocation'!$A$3:$T$984,'R_E_P allocation'!P$984,0)</f>
        <v>905473.88876497664</v>
      </c>
      <c r="T880" s="166">
        <f>VLOOKUP($D880,'R_E_P allocation'!$A$3:$T$984,'R_E_P allocation'!Q$984,0)</f>
        <v>1456631.9080132234</v>
      </c>
      <c r="U880" s="166">
        <f>VLOOKUP($D880,'R_E_P allocation'!$A$3:$T$984,'R_E_P allocation'!R$984,0)</f>
        <v>1797824.9675478521</v>
      </c>
      <c r="V880" s="166">
        <f>VLOOKUP($D880,'R_E_P allocation'!$A$3:$T$984,'R_E_P allocation'!S$984,0)</f>
        <v>-183719.33974941555</v>
      </c>
      <c r="W880" s="166">
        <f>VLOOKUP($D880,'R_E_P allocation'!$A$3:$T$984,'R_E_P allocation'!T$984,0)</f>
        <v>1404140.6680848186</v>
      </c>
      <c r="X880" s="163">
        <v>111121</v>
      </c>
      <c r="Y880" s="162" t="s">
        <v>399</v>
      </c>
      <c r="Z880" s="162" t="s">
        <v>1129</v>
      </c>
      <c r="AA880" s="162" t="s">
        <v>1132</v>
      </c>
    </row>
    <row r="881" spans="1:27" ht="16.5" thickTop="1" thickBot="1">
      <c r="A881" s="161">
        <v>880</v>
      </c>
      <c r="B881" s="162" t="s">
        <v>7</v>
      </c>
      <c r="C881" s="163">
        <v>11</v>
      </c>
      <c r="D881" s="162" t="s">
        <v>1144</v>
      </c>
      <c r="E881" s="162" t="str">
        <f>VLOOKUP(Table12[[#This Row],[BRANCH NAME]],'Branch Address-2'!$B$2:$D$981,2,0)</f>
        <v>Panjarbhanga Road, Mainamhat, Manda, Naogaon 5600</v>
      </c>
      <c r="F881" s="162" t="str">
        <f>VLOOKUP(Table12[[#This Row],[BRANCH NAME]],'Branch Address-2'!$B$2:$D$981,3,0)</f>
        <v>24.719612005431884, 88.77157208694378</v>
      </c>
      <c r="G881" s="164">
        <f>VLOOKUP(FINAL_DATASET!$D881,'R_E_P allocation'!$A$3:$D$983,4,0)</f>
        <v>200121.9</v>
      </c>
      <c r="H881" s="165">
        <f>VLOOKUP(FINAL_DATASET!$D881,'R_E_P allocation'!$A$3:$E$983,5,0)</f>
        <v>1.1046583961102231E-2</v>
      </c>
      <c r="I881" s="166">
        <f>VLOOKUP(FINAL_DATASET!$D881,'R_E_P allocation'!$A$3:$F$983,6,0)</f>
        <v>129788794.80436915</v>
      </c>
      <c r="J881" s="166">
        <f>VLOOKUP(FINAL_DATASET!$D881,'R_E_P allocation'!$A$3:$G$983,7,0)</f>
        <v>109304370.21168357</v>
      </c>
      <c r="K881" s="166">
        <f>VLOOKUP(FINAL_DATASET!$D881,'R_E_P allocation'!$A$3:$T$984,8,0)</f>
        <v>108135686.71669677</v>
      </c>
      <c r="L881" s="166">
        <f>VLOOKUP(FINAL_DATASET!$D881,'R_E_P allocation'!$A$3:$T$984,9,0)</f>
        <v>90248336.557315215</v>
      </c>
      <c r="M881" s="166">
        <f>VLOOKUP($D881,'R_E_P allocation'!$A$3:$T$984,'R_E_P allocation'!J$984,0)</f>
        <v>87424018.111097082</v>
      </c>
      <c r="N881" s="166">
        <f>VLOOKUP($D881,'R_E_P allocation'!$A$3:$T$984,'R_E_P allocation'!K$984,0)</f>
        <v>101951403.22239153</v>
      </c>
      <c r="O881" s="166">
        <f>VLOOKUP($D881,'R_E_P allocation'!$A$3:$T$984,'R_E_P allocation'!L$984,0)</f>
        <v>89793848.531487003</v>
      </c>
      <c r="P881" s="166">
        <f>VLOOKUP($D881,'R_E_P allocation'!$A$3:$T$984,'R_E_P allocation'!M$984,0)</f>
        <v>97617535.261815414</v>
      </c>
      <c r="Q881" s="166">
        <f>VLOOKUP($D881,'R_E_P allocation'!$A$3:$T$984,'R_E_P allocation'!N$984,0)</f>
        <v>79502941.089519769</v>
      </c>
      <c r="R881" s="166">
        <f>VLOOKUP($D881,'R_E_P allocation'!$A$3:$T$984,'R_E_P allocation'!O$984,0)</f>
        <v>72815474.423761874</v>
      </c>
      <c r="S881" s="166">
        <f>VLOOKUP($D881,'R_E_P allocation'!$A$3:$T$984,'R_E_P allocation'!P$984,0)</f>
        <v>1119988.3493623652</v>
      </c>
      <c r="T881" s="166">
        <f>VLOOKUP($D881,'R_E_P allocation'!$A$3:$T$984,'R_E_P allocation'!Q$984,0)</f>
        <v>1801720.3881046744</v>
      </c>
      <c r="U881" s="166">
        <f>VLOOKUP($D881,'R_E_P allocation'!$A$3:$T$984,'R_E_P allocation'!R$984,0)</f>
        <v>2223744.98351658</v>
      </c>
      <c r="V881" s="166">
        <f>VLOOKUP($D881,'R_E_P allocation'!$A$3:$T$984,'R_E_P allocation'!S$984,0)</f>
        <v>-227244.01291410308</v>
      </c>
      <c r="W881" s="166">
        <f>VLOOKUP($D881,'R_E_P allocation'!$A$3:$T$984,'R_E_P allocation'!T$984,0)</f>
        <v>1736793.5272720733</v>
      </c>
      <c r="X881" s="163">
        <v>111122</v>
      </c>
      <c r="Y881" s="162" t="s">
        <v>399</v>
      </c>
      <c r="Z881" s="162" t="s">
        <v>1129</v>
      </c>
      <c r="AA881" s="162" t="s">
        <v>1136</v>
      </c>
    </row>
    <row r="882" spans="1:27" ht="16.5" thickTop="1" thickBot="1">
      <c r="A882" s="161">
        <v>881</v>
      </c>
      <c r="B882" s="162" t="s">
        <v>7</v>
      </c>
      <c r="C882" s="163">
        <v>11</v>
      </c>
      <c r="D882" s="162" t="s">
        <v>1145</v>
      </c>
      <c r="E882" s="162" t="str">
        <f>VLOOKUP(Table12[[#This Row],[BRANCH NAME]],'Branch Address-2'!$B$2:$D$981,2,0)</f>
        <v>Goalchamot, Kotwali, Faridpur 7800</v>
      </c>
      <c r="F882" s="162" t="str">
        <f>VLOOKUP(Table12[[#This Row],[BRANCH NAME]],'Branch Address-2'!$B$2:$D$981,3,0)</f>
        <v>23.593032547216268, 89.81778651460841</v>
      </c>
      <c r="G882" s="164">
        <f>VLOOKUP(FINAL_DATASET!$D882,'R_E_P allocation'!$A$3:$D$983,4,0)</f>
        <v>133698.84</v>
      </c>
      <c r="H882" s="165">
        <f>VLOOKUP(FINAL_DATASET!$D882,'R_E_P allocation'!$A$3:$E$983,5,0)</f>
        <v>7.3800791495682054E-3</v>
      </c>
      <c r="I882" s="166">
        <f>VLOOKUP(FINAL_DATASET!$D882,'R_E_P allocation'!$A$3:$F$983,6,0)</f>
        <v>86710206.680739</v>
      </c>
      <c r="J882" s="166">
        <f>VLOOKUP(FINAL_DATASET!$D882,'R_E_P allocation'!$A$3:$G$983,7,0)</f>
        <v>73024828.887956023</v>
      </c>
      <c r="K882" s="166">
        <f>VLOOKUP(FINAL_DATASET!$D882,'R_E_P allocation'!$A$3:$T$984,8,0)</f>
        <v>72244046.636703759</v>
      </c>
      <c r="L882" s="166">
        <f>VLOOKUP(FINAL_DATASET!$D882,'R_E_P allocation'!$A$3:$T$984,9,0)</f>
        <v>60293740.51337029</v>
      </c>
      <c r="M882" s="166">
        <f>VLOOKUP($D882,'R_E_P allocation'!$A$3:$T$984,'R_E_P allocation'!J$984,0)</f>
        <v>58406850.072843954</v>
      </c>
      <c r="N882" s="166">
        <f>VLOOKUP($D882,'R_E_P allocation'!$A$3:$T$984,'R_E_P allocation'!K$984,0)</f>
        <v>68112407.223827124</v>
      </c>
      <c r="O882" s="166">
        <f>VLOOKUP($D882,'R_E_P allocation'!$A$3:$T$984,'R_E_P allocation'!L$984,0)</f>
        <v>59990102.971216626</v>
      </c>
      <c r="P882" s="166">
        <f>VLOOKUP($D882,'R_E_P allocation'!$A$3:$T$984,'R_E_P allocation'!M$984,0)</f>
        <v>65217006.375433259</v>
      </c>
      <c r="Q882" s="166">
        <f>VLOOKUP($D882,'R_E_P allocation'!$A$3:$T$984,'R_E_P allocation'!N$984,0)</f>
        <v>53114881.481022969</v>
      </c>
      <c r="R882" s="166">
        <f>VLOOKUP($D882,'R_E_P allocation'!$A$3:$T$984,'R_E_P allocation'!O$984,0)</f>
        <v>48647071.932190485</v>
      </c>
      <c r="S882" s="166">
        <f>VLOOKUP($D882,'R_E_P allocation'!$A$3:$T$984,'R_E_P allocation'!P$984,0)</f>
        <v>748249.65745009889</v>
      </c>
      <c r="T882" s="166">
        <f>VLOOKUP($D882,'R_E_P allocation'!$A$3:$T$984,'R_E_P allocation'!Q$984,0)</f>
        <v>1203705.970680594</v>
      </c>
      <c r="U882" s="166">
        <f>VLOOKUP($D882,'R_E_P allocation'!$A$3:$T$984,'R_E_P allocation'!R$984,0)</f>
        <v>1485655.1169661386</v>
      </c>
      <c r="V882" s="166">
        <f>VLOOKUP($D882,'R_E_P allocation'!$A$3:$T$984,'R_E_P allocation'!S$984,0)</f>
        <v>-151818.77107683168</v>
      </c>
      <c r="W882" s="166">
        <f>VLOOKUP($D882,'R_E_P allocation'!$A$3:$T$984,'R_E_P allocation'!T$984,0)</f>
        <v>1160329.1789443563</v>
      </c>
      <c r="X882" s="163">
        <v>111124</v>
      </c>
      <c r="Y882" s="162" t="s">
        <v>399</v>
      </c>
      <c r="Z882" s="162" t="s">
        <v>1129</v>
      </c>
      <c r="AA882" s="162" t="s">
        <v>1134</v>
      </c>
    </row>
    <row r="883" spans="1:27" ht="16.5" thickTop="1" thickBot="1">
      <c r="A883" s="161">
        <v>882</v>
      </c>
      <c r="B883" s="162" t="s">
        <v>7</v>
      </c>
      <c r="C883" s="163">
        <v>11</v>
      </c>
      <c r="D883" s="162" t="s">
        <v>1146</v>
      </c>
      <c r="E883" s="162" t="str">
        <f>VLOOKUP(Table12[[#This Row],[BRANCH NAME]],'Branch Address-2'!$B$2:$D$981,2,0)</f>
        <v>Amnura, Chapai Nawabganj 6303</v>
      </c>
      <c r="F883" s="162" t="str">
        <f>VLOOKUP(Table12[[#This Row],[BRANCH NAME]],'Branch Address-2'!$B$2:$D$981,3,0)</f>
        <v>24.548778841006733, 88.3818414187241</v>
      </c>
      <c r="G883" s="164">
        <f>VLOOKUP(FINAL_DATASET!$D883,'R_E_P allocation'!$A$3:$D$983,4,0)</f>
        <v>63671.040000000001</v>
      </c>
      <c r="H883" s="165">
        <f>VLOOKUP(FINAL_DATASET!$D883,'R_E_P allocation'!$A$3:$E$983,5,0)</f>
        <v>3.5145953004178882E-3</v>
      </c>
      <c r="I883" s="166">
        <f>VLOOKUP(FINAL_DATASET!$D883,'R_E_P allocation'!$A$3:$F$983,6,0)</f>
        <v>41293769.175391495</v>
      </c>
      <c r="J883" s="166">
        <f>VLOOKUP(FINAL_DATASET!$D883,'R_E_P allocation'!$A$3:$G$983,7,0)</f>
        <v>34776418.412592091</v>
      </c>
      <c r="K883" s="166">
        <f>VLOOKUP(FINAL_DATASET!$D883,'R_E_P allocation'!$A$3:$T$984,8,0)</f>
        <v>34404588.575094819</v>
      </c>
      <c r="L883" s="166">
        <f>VLOOKUP(FINAL_DATASET!$D883,'R_E_P allocation'!$A$3:$T$984,9,0)</f>
        <v>28713526.340067126</v>
      </c>
      <c r="M883" s="166">
        <f>VLOOKUP($D883,'R_E_P allocation'!$A$3:$T$984,'R_E_P allocation'!J$984,0)</f>
        <v>27814937.566115383</v>
      </c>
      <c r="N883" s="166">
        <f>VLOOKUP($D883,'R_E_P allocation'!$A$3:$T$984,'R_E_P allocation'!K$984,0)</f>
        <v>32436989.018338419</v>
      </c>
      <c r="O883" s="166">
        <f>VLOOKUP($D883,'R_E_P allocation'!$A$3:$T$984,'R_E_P allocation'!L$984,0)</f>
        <v>28568925.847707074</v>
      </c>
      <c r="P883" s="166">
        <f>VLOOKUP($D883,'R_E_P allocation'!$A$3:$T$984,'R_E_P allocation'!M$984,0)</f>
        <v>31058120.037619367</v>
      </c>
      <c r="Q883" s="166">
        <f>VLOOKUP($D883,'R_E_P allocation'!$A$3:$T$984,'R_E_P allocation'!N$984,0)</f>
        <v>25294757.55641165</v>
      </c>
      <c r="R883" s="166">
        <f>VLOOKUP($D883,'R_E_P allocation'!$A$3:$T$984,'R_E_P allocation'!O$984,0)</f>
        <v>23167064.597399481</v>
      </c>
      <c r="S883" s="166">
        <f>VLOOKUP($D883,'R_E_P allocation'!$A$3:$T$984,'R_E_P allocation'!P$984,0)</f>
        <v>356336.92760155245</v>
      </c>
      <c r="T883" s="166">
        <f>VLOOKUP($D883,'R_E_P allocation'!$A$3:$T$984,'R_E_P allocation'!Q$984,0)</f>
        <v>573237.66614162794</v>
      </c>
      <c r="U883" s="166">
        <f>VLOOKUP($D883,'R_E_P allocation'!$A$3:$T$984,'R_E_P allocation'!R$984,0)</f>
        <v>707509.55190453166</v>
      </c>
      <c r="V883" s="166">
        <f>VLOOKUP($D883,'R_E_P allocation'!$A$3:$T$984,'R_E_P allocation'!S$984,0)</f>
        <v>-72300.246180025133</v>
      </c>
      <c r="W883" s="166">
        <f>VLOOKUP($D883,'R_E_P allocation'!$A$3:$T$984,'R_E_P allocation'!T$984,0)</f>
        <v>552580.45294733497</v>
      </c>
      <c r="X883" s="163">
        <v>111132</v>
      </c>
      <c r="Y883" s="162" t="s">
        <v>399</v>
      </c>
      <c r="Z883" s="162" t="s">
        <v>1147</v>
      </c>
      <c r="AA883" s="162" t="s">
        <v>1148</v>
      </c>
    </row>
    <row r="884" spans="1:27" ht="16.5" thickTop="1" thickBot="1">
      <c r="A884" s="161">
        <v>883</v>
      </c>
      <c r="B884" s="162" t="s">
        <v>7</v>
      </c>
      <c r="C884" s="163">
        <v>11</v>
      </c>
      <c r="D884" s="162" t="s">
        <v>1149</v>
      </c>
      <c r="E884" s="162" t="str">
        <f>VLOOKUP(Table12[[#This Row],[BRANCH NAME]],'Branch Address-2'!$B$2:$D$981,2,0)</f>
        <v>Baroghoria, Chapai Nawabganj 6300</v>
      </c>
      <c r="F884" s="162" t="str">
        <f>VLOOKUP(Table12[[#This Row],[BRANCH NAME]],'Branch Address-2'!$B$2:$D$981,3,0)</f>
        <v>24.582106261147043, 88.25594931310484</v>
      </c>
      <c r="G884" s="164">
        <f>VLOOKUP(FINAL_DATASET!$D884,'R_E_P allocation'!$A$3:$D$983,4,0)</f>
        <v>79588.800000000003</v>
      </c>
      <c r="H884" s="165">
        <f>VLOOKUP(FINAL_DATASET!$D884,'R_E_P allocation'!$A$3:$E$983,5,0)</f>
        <v>4.3932441255223609E-3</v>
      </c>
      <c r="I884" s="166">
        <f>VLOOKUP(FINAL_DATASET!$D884,'R_E_P allocation'!$A$3:$F$983,6,0)</f>
        <v>51617211.469239384</v>
      </c>
      <c r="J884" s="166">
        <f>VLOOKUP(FINAL_DATASET!$D884,'R_E_P allocation'!$A$3:$G$983,7,0)</f>
        <v>43470523.015740119</v>
      </c>
      <c r="K884" s="166">
        <f>VLOOKUP(FINAL_DATASET!$D884,'R_E_P allocation'!$A$3:$T$984,8,0)</f>
        <v>43005735.718868531</v>
      </c>
      <c r="L884" s="166">
        <f>VLOOKUP(FINAL_DATASET!$D884,'R_E_P allocation'!$A$3:$T$984,9,0)</f>
        <v>35891907.925083913</v>
      </c>
      <c r="M884" s="166">
        <f>VLOOKUP($D884,'R_E_P allocation'!$A$3:$T$984,'R_E_P allocation'!J$984,0)</f>
        <v>34768671.957644232</v>
      </c>
      <c r="N884" s="166">
        <f>VLOOKUP($D884,'R_E_P allocation'!$A$3:$T$984,'R_E_P allocation'!K$984,0)</f>
        <v>40546236.27292303</v>
      </c>
      <c r="O884" s="166">
        <f>VLOOKUP($D884,'R_E_P allocation'!$A$3:$T$984,'R_E_P allocation'!L$984,0)</f>
        <v>35711157.309633844</v>
      </c>
      <c r="P884" s="166">
        <f>VLOOKUP($D884,'R_E_P allocation'!$A$3:$T$984,'R_E_P allocation'!M$984,0)</f>
        <v>38822650.047024213</v>
      </c>
      <c r="Q884" s="166">
        <f>VLOOKUP($D884,'R_E_P allocation'!$A$3:$T$984,'R_E_P allocation'!N$984,0)</f>
        <v>31618446.945514567</v>
      </c>
      <c r="R884" s="166">
        <f>VLOOKUP($D884,'R_E_P allocation'!$A$3:$T$984,'R_E_P allocation'!O$984,0)</f>
        <v>28958830.746749356</v>
      </c>
      <c r="S884" s="166">
        <f>VLOOKUP($D884,'R_E_P allocation'!$A$3:$T$984,'R_E_P allocation'!P$984,0)</f>
        <v>445421.15950194065</v>
      </c>
      <c r="T884" s="166">
        <f>VLOOKUP($D884,'R_E_P allocation'!$A$3:$T$984,'R_E_P allocation'!Q$984,0)</f>
        <v>716547.08267703501</v>
      </c>
      <c r="U884" s="166">
        <f>VLOOKUP($D884,'R_E_P allocation'!$A$3:$T$984,'R_E_P allocation'!R$984,0)</f>
        <v>884386.93988066481</v>
      </c>
      <c r="V884" s="166">
        <f>VLOOKUP($D884,'R_E_P allocation'!$A$3:$T$984,'R_E_P allocation'!S$984,0)</f>
        <v>-90375.307725031438</v>
      </c>
      <c r="W884" s="166">
        <f>VLOOKUP($D884,'R_E_P allocation'!$A$3:$T$984,'R_E_P allocation'!T$984,0)</f>
        <v>690725.5661841688</v>
      </c>
      <c r="X884" s="163">
        <v>111133</v>
      </c>
      <c r="Y884" s="162" t="s">
        <v>399</v>
      </c>
      <c r="Z884" s="162" t="s">
        <v>1147</v>
      </c>
      <c r="AA884" s="162" t="s">
        <v>1148</v>
      </c>
    </row>
    <row r="885" spans="1:27" ht="16.5" thickTop="1" thickBot="1">
      <c r="A885" s="161">
        <v>884</v>
      </c>
      <c r="B885" s="162" t="s">
        <v>7</v>
      </c>
      <c r="C885" s="163">
        <v>11</v>
      </c>
      <c r="D885" s="162" t="s">
        <v>1150</v>
      </c>
      <c r="E885" s="162" t="str">
        <f>VLOOKUP(Table12[[#This Row],[BRANCH NAME]],'Branch Address-2'!$B$2:$D$981,2,0)</f>
        <v>Shibganj, Chapai Nawabganj 6340</v>
      </c>
      <c r="F885" s="162" t="str">
        <f>VLOOKUP(Table12[[#This Row],[BRANCH NAME]],'Branch Address-2'!$B$2:$D$981,3,0)</f>
        <v>24.680749038152154, 88.15654655441796</v>
      </c>
      <c r="G885" s="164">
        <f>VLOOKUP(FINAL_DATASET!$D885,'R_E_P allocation'!$A$3:$D$983,4,0)</f>
        <v>88676.7</v>
      </c>
      <c r="H885" s="165">
        <f>VLOOKUP(FINAL_DATASET!$D885,'R_E_P allocation'!$A$3:$E$983,5,0)</f>
        <v>4.8948896244912438E-3</v>
      </c>
      <c r="I885" s="166">
        <f>VLOOKUP(FINAL_DATASET!$D885,'R_E_P allocation'!$A$3:$F$983,6,0)</f>
        <v>57511157.050920472</v>
      </c>
      <c r="J885" s="166">
        <f>VLOOKUP(FINAL_DATASET!$D885,'R_E_P allocation'!$A$3:$G$983,7,0)</f>
        <v>48434233.564394504</v>
      </c>
      <c r="K885" s="166">
        <f>VLOOKUP(FINAL_DATASET!$D885,'R_E_P allocation'!$A$3:$T$984,8,0)</f>
        <v>47916374.22126466</v>
      </c>
      <c r="L885" s="166">
        <f>VLOOKUP(FINAL_DATASET!$D885,'R_E_P allocation'!$A$3:$T$984,9,0)</f>
        <v>39990249.275027245</v>
      </c>
      <c r="M885" s="166">
        <f>VLOOKUP($D885,'R_E_P allocation'!$A$3:$T$984,'R_E_P allocation'!J$984,0)</f>
        <v>38738755.862463437</v>
      </c>
      <c r="N885" s="166">
        <f>VLOOKUP($D885,'R_E_P allocation'!$A$3:$T$984,'R_E_P allocation'!K$984,0)</f>
        <v>45176035.197202541</v>
      </c>
      <c r="O885" s="166">
        <f>VLOOKUP($D885,'R_E_P allocation'!$A$3:$T$984,'R_E_P allocation'!L$984,0)</f>
        <v>39788859.530476741</v>
      </c>
      <c r="P885" s="166">
        <f>VLOOKUP($D885,'R_E_P allocation'!$A$3:$T$984,'R_E_P allocation'!M$984,0)</f>
        <v>43255640.133096009</v>
      </c>
      <c r="Q885" s="166">
        <f>VLOOKUP($D885,'R_E_P allocation'!$A$3:$T$984,'R_E_P allocation'!N$984,0)</f>
        <v>35228820.314583354</v>
      </c>
      <c r="R885" s="166">
        <f>VLOOKUP($D885,'R_E_P allocation'!$A$3:$T$984,'R_E_P allocation'!O$984,0)</f>
        <v>32265514.073340323</v>
      </c>
      <c r="S885" s="166">
        <f>VLOOKUP($D885,'R_E_P allocation'!$A$3:$T$984,'R_E_P allocation'!P$984,0)</f>
        <v>496281.87049943884</v>
      </c>
      <c r="T885" s="166">
        <f>VLOOKUP($D885,'R_E_P allocation'!$A$3:$T$984,'R_E_P allocation'!Q$984,0)</f>
        <v>798366.48732518428</v>
      </c>
      <c r="U885" s="166">
        <f>VLOOKUP($D885,'R_E_P allocation'!$A$3:$T$984,'R_E_P allocation'!R$984,0)</f>
        <v>985371.25012207415</v>
      </c>
      <c r="V885" s="166">
        <f>VLOOKUP($D885,'R_E_P allocation'!$A$3:$T$984,'R_E_P allocation'!S$984,0)</f>
        <v>-100694.87227524846</v>
      </c>
      <c r="W885" s="166">
        <f>VLOOKUP($D885,'R_E_P allocation'!$A$3:$T$984,'R_E_P allocation'!T$984,0)</f>
        <v>769596.5238179703</v>
      </c>
      <c r="X885" s="163">
        <v>111134</v>
      </c>
      <c r="Y885" s="162" t="s">
        <v>399</v>
      </c>
      <c r="Z885" s="162" t="s">
        <v>1147</v>
      </c>
      <c r="AA885" s="162" t="s">
        <v>459</v>
      </c>
    </row>
    <row r="886" spans="1:27" ht="16.5" thickTop="1" thickBot="1">
      <c r="A886" s="161">
        <v>885</v>
      </c>
      <c r="B886" s="162" t="s">
        <v>7</v>
      </c>
      <c r="C886" s="163">
        <v>11</v>
      </c>
      <c r="D886" s="162" t="s">
        <v>1151</v>
      </c>
      <c r="E886" s="162" t="str">
        <f>VLOOKUP(Table12[[#This Row],[BRANCH NAME]],'Branch Address-2'!$B$2:$D$981,2,0)</f>
        <v>Huzrapur, Chapai Nawabganj 6300</v>
      </c>
      <c r="F886" s="162" t="str">
        <f>VLOOKUP(Table12[[#This Row],[BRANCH NAME]],'Branch Address-2'!$B$2:$D$981,3,0)</f>
        <v>24.598300100940033, 88.27166538909742</v>
      </c>
      <c r="G886" s="164">
        <f>VLOOKUP(FINAL_DATASET!$D886,'R_E_P allocation'!$A$3:$D$983,4,0)</f>
        <v>84894.720000000001</v>
      </c>
      <c r="H886" s="165">
        <f>VLOOKUP(FINAL_DATASET!$D886,'R_E_P allocation'!$A$3:$E$983,5,0)</f>
        <v>4.6861270672238506E-3</v>
      </c>
      <c r="I886" s="166">
        <f>VLOOKUP(FINAL_DATASET!$D886,'R_E_P allocation'!$A$3:$F$983,6,0)</f>
        <v>55058358.900521994</v>
      </c>
      <c r="J886" s="166">
        <f>VLOOKUP(FINAL_DATASET!$D886,'R_E_P allocation'!$A$3:$G$983,7,0)</f>
        <v>46368557.883456118</v>
      </c>
      <c r="K886" s="166">
        <f>VLOOKUP(FINAL_DATASET!$D886,'R_E_P allocation'!$A$3:$T$984,8,0)</f>
        <v>45872784.766793095</v>
      </c>
      <c r="L886" s="166">
        <f>VLOOKUP(FINAL_DATASET!$D886,'R_E_P allocation'!$A$3:$T$984,9,0)</f>
        <v>38284701.786756165</v>
      </c>
      <c r="M886" s="166">
        <f>VLOOKUP($D886,'R_E_P allocation'!$A$3:$T$984,'R_E_P allocation'!J$984,0)</f>
        <v>37086583.421487175</v>
      </c>
      <c r="N886" s="166">
        <f>VLOOKUP($D886,'R_E_P allocation'!$A$3:$T$984,'R_E_P allocation'!K$984,0)</f>
        <v>43249318.69111789</v>
      </c>
      <c r="O886" s="166">
        <f>VLOOKUP($D886,'R_E_P allocation'!$A$3:$T$984,'R_E_P allocation'!L$984,0)</f>
        <v>38091901.130276099</v>
      </c>
      <c r="P886" s="166">
        <f>VLOOKUP($D886,'R_E_P allocation'!$A$3:$T$984,'R_E_P allocation'!M$984,0)</f>
        <v>41410826.716825821</v>
      </c>
      <c r="Q886" s="166">
        <f>VLOOKUP($D886,'R_E_P allocation'!$A$3:$T$984,'R_E_P allocation'!N$984,0)</f>
        <v>33726343.408548869</v>
      </c>
      <c r="R886" s="166">
        <f>VLOOKUP($D886,'R_E_P allocation'!$A$3:$T$984,'R_E_P allocation'!O$984,0)</f>
        <v>30889419.463199306</v>
      </c>
      <c r="S886" s="166">
        <f>VLOOKUP($D886,'R_E_P allocation'!$A$3:$T$984,'R_E_P allocation'!P$984,0)</f>
        <v>475115.90346873656</v>
      </c>
      <c r="T886" s="166">
        <f>VLOOKUP($D886,'R_E_P allocation'!$A$3:$T$984,'R_E_P allocation'!Q$984,0)</f>
        <v>764316.88818883721</v>
      </c>
      <c r="U886" s="166">
        <f>VLOOKUP($D886,'R_E_P allocation'!$A$3:$T$984,'R_E_P allocation'!R$984,0)</f>
        <v>943346.06920604222</v>
      </c>
      <c r="V886" s="166">
        <f>VLOOKUP($D886,'R_E_P allocation'!$A$3:$T$984,'R_E_P allocation'!S$984,0)</f>
        <v>-96400.328240033516</v>
      </c>
      <c r="W886" s="166">
        <f>VLOOKUP($D886,'R_E_P allocation'!$A$3:$T$984,'R_E_P allocation'!T$984,0)</f>
        <v>736773.93726311321</v>
      </c>
      <c r="X886" s="163">
        <v>111135</v>
      </c>
      <c r="Y886" s="162" t="s">
        <v>399</v>
      </c>
      <c r="Z886" s="162" t="s">
        <v>1147</v>
      </c>
      <c r="AA886" s="162" t="s">
        <v>1148</v>
      </c>
    </row>
    <row r="887" spans="1:27" ht="16.5" thickTop="1" thickBot="1">
      <c r="A887" s="161">
        <v>886</v>
      </c>
      <c r="B887" s="162" t="s">
        <v>7</v>
      </c>
      <c r="C887" s="163">
        <v>11</v>
      </c>
      <c r="D887" s="162" t="s">
        <v>1152</v>
      </c>
      <c r="E887" s="162" t="str">
        <f>VLOOKUP(Table12[[#This Row],[BRANCH NAME]],'Branch Address-2'!$B$2:$D$981,2,0)</f>
        <v>Chowdala, Gomastapur, Chapai Nawabganj 6321</v>
      </c>
      <c r="F887" s="162" t="str">
        <f>VLOOKUP(Table12[[#This Row],[BRANCH NAME]],'Branch Address-2'!$B$2:$D$981,3,0)</f>
        <v>24.732464003277, 88.17002193258288</v>
      </c>
      <c r="G887" s="164">
        <f>VLOOKUP(FINAL_DATASET!$D887,'R_E_P allocation'!$A$3:$D$983,4,0)</f>
        <v>124120.35</v>
      </c>
      <c r="H887" s="165">
        <f>VLOOKUP(FINAL_DATASET!$D887,'R_E_P allocation'!$A$3:$E$983,5,0)</f>
        <v>6.8513534378616004E-3</v>
      </c>
      <c r="I887" s="166">
        <f>VLOOKUP(FINAL_DATASET!$D887,'R_E_P allocation'!$A$3:$F$983,6,0)</f>
        <v>80498089.600370973</v>
      </c>
      <c r="J887" s="166">
        <f>VLOOKUP(FINAL_DATASET!$D887,'R_E_P allocation'!$A$3:$G$983,7,0)</f>
        <v>67793163.502863705</v>
      </c>
      <c r="K887" s="166">
        <f>VLOOKUP(FINAL_DATASET!$D887,'R_E_P allocation'!$A$3:$T$984,8,0)</f>
        <v>67068318.273845859</v>
      </c>
      <c r="L887" s="166">
        <f>VLOOKUP(FINAL_DATASET!$D887,'R_E_P allocation'!$A$3:$T$984,9,0)</f>
        <v>55974159.3519338</v>
      </c>
      <c r="M887" s="166">
        <f>VLOOKUP($D887,'R_E_P allocation'!$A$3:$T$984,'R_E_P allocation'!J$984,0)</f>
        <v>54222450.048473999</v>
      </c>
      <c r="N887" s="166">
        <f>VLOOKUP($D887,'R_E_P allocation'!$A$3:$T$984,'R_E_P allocation'!K$984,0)</f>
        <v>63232678.936959751</v>
      </c>
      <c r="O887" s="166">
        <f>VLOOKUP($D887,'R_E_P allocation'!$A$3:$T$984,'R_E_P allocation'!L$984,0)</f>
        <v>55692275.096204631</v>
      </c>
      <c r="P887" s="166">
        <f>VLOOKUP($D887,'R_E_P allocation'!$A$3:$T$984,'R_E_P allocation'!M$984,0)</f>
        <v>60544711.212685227</v>
      </c>
      <c r="Q887" s="166">
        <f>VLOOKUP($D887,'R_E_P allocation'!$A$3:$T$984,'R_E_P allocation'!N$984,0)</f>
        <v>49309610.162908591</v>
      </c>
      <c r="R887" s="166">
        <f>VLOOKUP($D887,'R_E_P allocation'!$A$3:$T$984,'R_E_P allocation'!O$984,0)</f>
        <v>45161884.685750902</v>
      </c>
      <c r="S887" s="166">
        <f>VLOOKUP($D887,'R_E_P allocation'!$A$3:$T$984,'R_E_P allocation'!P$984,0)</f>
        <v>694643.34447543742</v>
      </c>
      <c r="T887" s="166">
        <f>VLOOKUP($D887,'R_E_P allocation'!$A$3:$T$984,'R_E_P allocation'!Q$984,0)</f>
        <v>1117469.728069182</v>
      </c>
      <c r="U887" s="166">
        <f>VLOOKUP($D887,'R_E_P allocation'!$A$3:$T$984,'R_E_P allocation'!R$984,0)</f>
        <v>1379219.3941034048</v>
      </c>
      <c r="V887" s="166">
        <f>VLOOKUP($D887,'R_E_P allocation'!$A$3:$T$984,'R_E_P allocation'!S$984,0)</f>
        <v>-140942.1278645815</v>
      </c>
      <c r="W887" s="166">
        <f>VLOOKUP($D887,'R_E_P allocation'!$A$3:$T$984,'R_E_P allocation'!T$984,0)</f>
        <v>1077200.5486793015</v>
      </c>
      <c r="X887" s="163">
        <v>111136</v>
      </c>
      <c r="Y887" s="162" t="s">
        <v>399</v>
      </c>
      <c r="Z887" s="162" t="s">
        <v>1147</v>
      </c>
      <c r="AA887" s="162" t="s">
        <v>1153</v>
      </c>
    </row>
    <row r="888" spans="1:27" ht="16.5" thickTop="1" thickBot="1">
      <c r="A888" s="161">
        <v>887</v>
      </c>
      <c r="B888" s="162" t="s">
        <v>7</v>
      </c>
      <c r="C888" s="163">
        <v>11</v>
      </c>
      <c r="D888" s="162" t="s">
        <v>1154</v>
      </c>
      <c r="E888" s="162" t="str">
        <f>VLOOKUP(Table12[[#This Row],[BRANCH NAME]],'Branch Address-2'!$B$2:$D$981,2,0)</f>
        <v>Gobratola, Chapai Nawabganj 6300</v>
      </c>
      <c r="F888" s="162" t="str">
        <f>VLOOKUP(Table12[[#This Row],[BRANCH NAME]],'Branch Address-2'!$B$2:$D$981,3,0)</f>
        <v>24.736490835341954, 88.1713059643298</v>
      </c>
      <c r="G888" s="164">
        <f>VLOOKUP(FINAL_DATASET!$D888,'R_E_P allocation'!$A$3:$D$983,4,0)</f>
        <v>106118.39999999999</v>
      </c>
      <c r="H888" s="165">
        <f>VLOOKUP(FINAL_DATASET!$D888,'R_E_P allocation'!$A$3:$E$983,5,0)</f>
        <v>5.8576588340298131E-3</v>
      </c>
      <c r="I888" s="166">
        <f>VLOOKUP(FINAL_DATASET!$D888,'R_E_P allocation'!$A$3:$F$983,6,0)</f>
        <v>68822948.625652492</v>
      </c>
      <c r="J888" s="166">
        <f>VLOOKUP(FINAL_DATASET!$D888,'R_E_P allocation'!$A$3:$G$983,7,0)</f>
        <v>57960697.354320139</v>
      </c>
      <c r="K888" s="166">
        <f>VLOOKUP(FINAL_DATASET!$D888,'R_E_P allocation'!$A$3:$T$984,8,0)</f>
        <v>57340980.958491363</v>
      </c>
      <c r="L888" s="166">
        <f>VLOOKUP(FINAL_DATASET!$D888,'R_E_P allocation'!$A$3:$T$984,9,0)</f>
        <v>47855877.233445205</v>
      </c>
      <c r="M888" s="166">
        <f>VLOOKUP($D888,'R_E_P allocation'!$A$3:$T$984,'R_E_P allocation'!J$984,0)</f>
        <v>46358229.276858971</v>
      </c>
      <c r="N888" s="166">
        <f>VLOOKUP($D888,'R_E_P allocation'!$A$3:$T$984,'R_E_P allocation'!K$984,0)</f>
        <v>54061648.363897361</v>
      </c>
      <c r="O888" s="166">
        <f>VLOOKUP($D888,'R_E_P allocation'!$A$3:$T$984,'R_E_P allocation'!L$984,0)</f>
        <v>47614876.41284512</v>
      </c>
      <c r="P888" s="166">
        <f>VLOOKUP($D888,'R_E_P allocation'!$A$3:$T$984,'R_E_P allocation'!M$984,0)</f>
        <v>51763533.396032274</v>
      </c>
      <c r="Q888" s="166">
        <f>VLOOKUP($D888,'R_E_P allocation'!$A$3:$T$984,'R_E_P allocation'!N$984,0)</f>
        <v>42157929.260686077</v>
      </c>
      <c r="R888" s="166">
        <f>VLOOKUP($D888,'R_E_P allocation'!$A$3:$T$984,'R_E_P allocation'!O$984,0)</f>
        <v>38611774.328999132</v>
      </c>
      <c r="S888" s="166">
        <f>VLOOKUP($D888,'R_E_P allocation'!$A$3:$T$984,'R_E_P allocation'!P$984,0)</f>
        <v>593894.87933592068</v>
      </c>
      <c r="T888" s="166">
        <f>VLOOKUP($D888,'R_E_P allocation'!$A$3:$T$984,'R_E_P allocation'!Q$984,0)</f>
        <v>955396.11023604637</v>
      </c>
      <c r="U888" s="166">
        <f>VLOOKUP($D888,'R_E_P allocation'!$A$3:$T$984,'R_E_P allocation'!R$984,0)</f>
        <v>1179182.5865075528</v>
      </c>
      <c r="V888" s="166">
        <f>VLOOKUP($D888,'R_E_P allocation'!$A$3:$T$984,'R_E_P allocation'!S$984,0)</f>
        <v>-120500.41030004188</v>
      </c>
      <c r="W888" s="166">
        <f>VLOOKUP($D888,'R_E_P allocation'!$A$3:$T$984,'R_E_P allocation'!T$984,0)</f>
        <v>920967.42157889146</v>
      </c>
      <c r="X888" s="163">
        <v>111137</v>
      </c>
      <c r="Y888" s="162" t="s">
        <v>399</v>
      </c>
      <c r="Z888" s="162" t="s">
        <v>1147</v>
      </c>
      <c r="AA888" s="162" t="s">
        <v>1148</v>
      </c>
    </row>
    <row r="889" spans="1:27" ht="16.5" thickTop="1" thickBot="1">
      <c r="A889" s="161">
        <v>888</v>
      </c>
      <c r="B889" s="162" t="s">
        <v>7</v>
      </c>
      <c r="C889" s="163">
        <v>11</v>
      </c>
      <c r="D889" s="162" t="s">
        <v>1155</v>
      </c>
      <c r="E889" s="162" t="str">
        <f>VLOOKUP(Table12[[#This Row],[BRANCH NAME]],'Branch Address-2'!$B$2:$D$981,2,0)</f>
        <v>Octroy More, Chapai Nawabganj 6300</v>
      </c>
      <c r="F889" s="162" t="str">
        <f>VLOOKUP(Table12[[#This Row],[BRANCH NAME]],'Branch Address-2'!$B$2:$D$981,3,0)</f>
        <v>24.594870984952205, 88.28126031101056</v>
      </c>
      <c r="G889" s="164">
        <f>VLOOKUP(FINAL_DATASET!$D889,'R_E_P allocation'!$A$3:$D$983,4,0)</f>
        <v>58365.120000000003</v>
      </c>
      <c r="H889" s="165">
        <f>VLOOKUP(FINAL_DATASET!$D889,'R_E_P allocation'!$A$3:$E$983,5,0)</f>
        <v>3.2217123587163976E-3</v>
      </c>
      <c r="I889" s="166">
        <f>VLOOKUP(FINAL_DATASET!$D889,'R_E_P allocation'!$A$3:$F$983,6,0)</f>
        <v>37852621.744108878</v>
      </c>
      <c r="J889" s="166">
        <f>VLOOKUP(FINAL_DATASET!$D889,'R_E_P allocation'!$A$3:$G$983,7,0)</f>
        <v>31878383.544876084</v>
      </c>
      <c r="K889" s="166">
        <f>VLOOKUP(FINAL_DATASET!$D889,'R_E_P allocation'!$A$3:$T$984,8,0)</f>
        <v>31537539.527170252</v>
      </c>
      <c r="L889" s="166">
        <f>VLOOKUP(FINAL_DATASET!$D889,'R_E_P allocation'!$A$3:$T$984,9,0)</f>
        <v>26320732.478394866</v>
      </c>
      <c r="M889" s="166">
        <f>VLOOKUP($D889,'R_E_P allocation'!$A$3:$T$984,'R_E_P allocation'!J$984,0)</f>
        <v>25497026.102272436</v>
      </c>
      <c r="N889" s="166">
        <f>VLOOKUP($D889,'R_E_P allocation'!$A$3:$T$984,'R_E_P allocation'!K$984,0)</f>
        <v>29733906.600143552</v>
      </c>
      <c r="O889" s="166">
        <f>VLOOKUP($D889,'R_E_P allocation'!$A$3:$T$984,'R_E_P allocation'!L$984,0)</f>
        <v>26188182.027064819</v>
      </c>
      <c r="P889" s="166">
        <f>VLOOKUP($D889,'R_E_P allocation'!$A$3:$T$984,'R_E_P allocation'!M$984,0)</f>
        <v>28469943.367817752</v>
      </c>
      <c r="Q889" s="166">
        <f>VLOOKUP($D889,'R_E_P allocation'!$A$3:$T$984,'R_E_P allocation'!N$984,0)</f>
        <v>23186861.093377348</v>
      </c>
      <c r="R889" s="166">
        <f>VLOOKUP($D889,'R_E_P allocation'!$A$3:$T$984,'R_E_P allocation'!O$984,0)</f>
        <v>21236475.880949523</v>
      </c>
      <c r="S889" s="166">
        <f>VLOOKUP($D889,'R_E_P allocation'!$A$3:$T$984,'R_E_P allocation'!P$984,0)</f>
        <v>326642.18363475642</v>
      </c>
      <c r="T889" s="166">
        <f>VLOOKUP($D889,'R_E_P allocation'!$A$3:$T$984,'R_E_P allocation'!Q$984,0)</f>
        <v>525467.86062982562</v>
      </c>
      <c r="U889" s="166">
        <f>VLOOKUP($D889,'R_E_P allocation'!$A$3:$T$984,'R_E_P allocation'!R$984,0)</f>
        <v>648550.42257915402</v>
      </c>
      <c r="V889" s="166">
        <f>VLOOKUP($D889,'R_E_P allocation'!$A$3:$T$984,'R_E_P allocation'!S$984,0)</f>
        <v>-66275.225665023041</v>
      </c>
      <c r="W889" s="166">
        <f>VLOOKUP($D889,'R_E_P allocation'!$A$3:$T$984,'R_E_P allocation'!T$984,0)</f>
        <v>506532.08186839038</v>
      </c>
      <c r="X889" s="163">
        <v>111138</v>
      </c>
      <c r="Y889" s="162" t="s">
        <v>399</v>
      </c>
      <c r="Z889" s="162" t="s">
        <v>1147</v>
      </c>
      <c r="AA889" s="162" t="s">
        <v>1148</v>
      </c>
    </row>
    <row r="890" spans="1:27" ht="16.5" thickTop="1" thickBot="1">
      <c r="A890" s="161">
        <v>889</v>
      </c>
      <c r="B890" s="162" t="s">
        <v>7</v>
      </c>
      <c r="C890" s="163">
        <v>11</v>
      </c>
      <c r="D890" s="162" t="s">
        <v>1156</v>
      </c>
      <c r="E890" s="162" t="str">
        <f>VLOOKUP(Table12[[#This Row],[BRANCH NAME]],'Branch Address-2'!$B$2:$D$981,2,0)</f>
        <v>Shibganj, Chapai Nawabganj 6340</v>
      </c>
      <c r="F890" s="162" t="str">
        <f>VLOOKUP(Table12[[#This Row],[BRANCH NAME]],'Branch Address-2'!$B$2:$D$981,3,0)</f>
        <v>24.68075878689265, 88.15643926605566</v>
      </c>
      <c r="G890" s="164">
        <f>VLOOKUP(FINAL_DATASET!$D890,'R_E_P allocation'!$A$3:$D$983,4,0)</f>
        <v>106412.04</v>
      </c>
      <c r="H890" s="165">
        <f>VLOOKUP(FINAL_DATASET!$D890,'R_E_P allocation'!$A$3:$E$983,5,0)</f>
        <v>5.8738675493894919E-3</v>
      </c>
      <c r="I890" s="166">
        <f>VLOOKUP(FINAL_DATASET!$D890,'R_E_P allocation'!$A$3:$F$983,6,0)</f>
        <v>69013388.461104557</v>
      </c>
      <c r="J890" s="166">
        <f>VLOOKUP(FINAL_DATASET!$D890,'R_E_P allocation'!$A$3:$G$983,7,0)</f>
        <v>58121080.277273402</v>
      </c>
      <c r="K890" s="166">
        <f>VLOOKUP(FINAL_DATASET!$D890,'R_E_P allocation'!$A$3:$T$984,8,0)</f>
        <v>57499649.065517589</v>
      </c>
      <c r="L890" s="166">
        <f>VLOOKUP(FINAL_DATASET!$D890,'R_E_P allocation'!$A$3:$T$984,9,0)</f>
        <v>47988299.130032688</v>
      </c>
      <c r="M890" s="166">
        <f>VLOOKUP($D890,'R_E_P allocation'!$A$3:$T$984,'R_E_P allocation'!J$984,0)</f>
        <v>46486507.03495612</v>
      </c>
      <c r="N890" s="166">
        <f>VLOOKUP($D890,'R_E_P allocation'!$A$3:$T$984,'R_E_P allocation'!K$984,0)</f>
        <v>54211242.236643039</v>
      </c>
      <c r="O890" s="166">
        <f>VLOOKUP($D890,'R_E_P allocation'!$A$3:$T$984,'R_E_P allocation'!L$984,0)</f>
        <v>47746631.43657209</v>
      </c>
      <c r="P890" s="166">
        <f>VLOOKUP($D890,'R_E_P allocation'!$A$3:$T$984,'R_E_P allocation'!M$984,0)</f>
        <v>51906768.159715205</v>
      </c>
      <c r="Q890" s="166">
        <f>VLOOKUP($D890,'R_E_P allocation'!$A$3:$T$984,'R_E_P allocation'!N$984,0)</f>
        <v>42274584.37750002</v>
      </c>
      <c r="R890" s="166">
        <f>VLOOKUP($D890,'R_E_P allocation'!$A$3:$T$984,'R_E_P allocation'!O$984,0)</f>
        <v>38718616.888008386</v>
      </c>
      <c r="S890" s="166">
        <f>VLOOKUP($D890,'R_E_P allocation'!$A$3:$T$984,'R_E_P allocation'!P$984,0)</f>
        <v>595538.24459932651</v>
      </c>
      <c r="T890" s="166">
        <f>VLOOKUP($D890,'R_E_P allocation'!$A$3:$T$984,'R_E_P allocation'!Q$984,0)</f>
        <v>958039.7847902209</v>
      </c>
      <c r="U890" s="166">
        <f>VLOOKUP($D890,'R_E_P allocation'!$A$3:$T$984,'R_E_P allocation'!R$984,0)</f>
        <v>1182445.5001464889</v>
      </c>
      <c r="V890" s="166">
        <f>VLOOKUP($D890,'R_E_P allocation'!$A$3:$T$984,'R_E_P allocation'!S$984,0)</f>
        <v>-120833.84673029813</v>
      </c>
      <c r="W890" s="166">
        <f>VLOOKUP($D890,'R_E_P allocation'!$A$3:$T$984,'R_E_P allocation'!T$984,0)</f>
        <v>923515.82858156424</v>
      </c>
      <c r="X890" s="163">
        <v>111139</v>
      </c>
      <c r="Y890" s="162" t="s">
        <v>399</v>
      </c>
      <c r="Z890" s="162" t="s">
        <v>1147</v>
      </c>
      <c r="AA890" s="162" t="s">
        <v>459</v>
      </c>
    </row>
    <row r="891" spans="1:27" ht="16.5" thickTop="1" thickBot="1">
      <c r="A891" s="161">
        <v>890</v>
      </c>
      <c r="B891" s="162" t="s">
        <v>7</v>
      </c>
      <c r="C891" s="163">
        <v>11</v>
      </c>
      <c r="D891" s="162" t="s">
        <v>1157</v>
      </c>
      <c r="E891" s="162" t="str">
        <f>VLOOKUP(Table12[[#This Row],[BRANCH NAME]],'Branch Address-2'!$B$2:$D$981,2,0)</f>
        <v>Shibganj, Chapai Nawabganj 6340</v>
      </c>
      <c r="F891" s="162" t="str">
        <f>VLOOKUP(Table12[[#This Row],[BRANCH NAME]],'Branch Address-2'!$B$2:$D$981,3,0)</f>
        <v>24.70983893286985, 88.09689298325486</v>
      </c>
      <c r="G891" s="164">
        <f>VLOOKUP(FINAL_DATASET!$D891,'R_E_P allocation'!$A$3:$D$983,4,0)</f>
        <v>135970.94</v>
      </c>
      <c r="H891" s="165">
        <f>VLOOKUP(FINAL_DATASET!$D891,'R_E_P allocation'!$A$3:$E$983,5,0)</f>
        <v>7.5054974242199073E-3</v>
      </c>
      <c r="I891" s="166">
        <f>VLOOKUP(FINAL_DATASET!$D891,'R_E_P allocation'!$A$3:$F$983,6,0)</f>
        <v>88183774.144744724</v>
      </c>
      <c r="J891" s="166">
        <f>VLOOKUP(FINAL_DATASET!$D891,'R_E_P allocation'!$A$3:$G$983,7,0)</f>
        <v>74265824.798738241</v>
      </c>
      <c r="K891" s="166">
        <f>VLOOKUP(FINAL_DATASET!$D891,'R_E_P allocation'!$A$3:$T$984,8,0)</f>
        <v>73471773.805939153</v>
      </c>
      <c r="L891" s="166">
        <f>VLOOKUP(FINAL_DATASET!$D891,'R_E_P allocation'!$A$3:$T$984,9,0)</f>
        <v>61318382.221708439</v>
      </c>
      <c r="M891" s="166">
        <f>VLOOKUP($D891,'R_E_P allocation'!$A$3:$T$984,'R_E_P allocation'!J$984,0)</f>
        <v>59399425.655777276</v>
      </c>
      <c r="N891" s="166">
        <f>VLOOKUP($D891,'R_E_P allocation'!$A$3:$T$984,'R_E_P allocation'!K$984,0)</f>
        <v>69269920.635710567</v>
      </c>
      <c r="O891" s="166">
        <f>VLOOKUP($D891,'R_E_P allocation'!$A$3:$T$984,'R_E_P allocation'!L$984,0)</f>
        <v>61009584.613397673</v>
      </c>
      <c r="P891" s="166">
        <f>VLOOKUP($D891,'R_E_P allocation'!$A$3:$T$984,'R_E_P allocation'!M$984,0)</f>
        <v>66325314.870747223</v>
      </c>
      <c r="Q891" s="166">
        <f>VLOOKUP($D891,'R_E_P allocation'!$A$3:$T$984,'R_E_P allocation'!N$984,0)</f>
        <v>54017524.482361138</v>
      </c>
      <c r="R891" s="166">
        <f>VLOOKUP($D891,'R_E_P allocation'!$A$3:$T$984,'R_E_P allocation'!O$984,0)</f>
        <v>49473788.2457885</v>
      </c>
      <c r="S891" s="166">
        <f>VLOOKUP($D891,'R_E_P allocation'!$A$3:$T$984,'R_E_P allocation'!P$984,0)</f>
        <v>760965.53476580617</v>
      </c>
      <c r="T891" s="166">
        <f>VLOOKUP($D891,'R_E_P allocation'!$A$3:$T$984,'R_E_P allocation'!Q$984,0)</f>
        <v>1224161.9472319491</v>
      </c>
      <c r="U891" s="166">
        <f>VLOOKUP($D891,'R_E_P allocation'!$A$3:$T$984,'R_E_P allocation'!R$984,0)</f>
        <v>1510902.5835205137</v>
      </c>
      <c r="V891" s="166">
        <f>VLOOKUP($D891,'R_E_P allocation'!$A$3:$T$984,'R_E_P allocation'!S$984,0)</f>
        <v>-154398.80415538099</v>
      </c>
      <c r="W891" s="166">
        <f>VLOOKUP($D891,'R_E_P allocation'!$A$3:$T$984,'R_E_P allocation'!T$984,0)</f>
        <v>1180048.0031875544</v>
      </c>
      <c r="X891" s="163">
        <v>111140</v>
      </c>
      <c r="Y891" s="162" t="s">
        <v>399</v>
      </c>
      <c r="Z891" s="162" t="s">
        <v>1147</v>
      </c>
      <c r="AA891" s="162" t="s">
        <v>459</v>
      </c>
    </row>
    <row r="892" spans="1:27" ht="16.5" thickTop="1" thickBot="1">
      <c r="A892" s="161">
        <v>891</v>
      </c>
      <c r="B892" s="162" t="s">
        <v>7</v>
      </c>
      <c r="C892" s="163">
        <v>11</v>
      </c>
      <c r="D892" s="162" t="s">
        <v>1158</v>
      </c>
      <c r="E892" s="162" t="str">
        <f>VLOOKUP(Table12[[#This Row],[BRANCH NAME]],'Branch Address-2'!$B$2:$D$981,2,0)</f>
        <v>Battalahat, Chapai Nawabganj 6300</v>
      </c>
      <c r="F892" s="162" t="str">
        <f>VLOOKUP(Table12[[#This Row],[BRANCH NAME]],'Branch Address-2'!$B$2:$D$981,3,0)</f>
        <v>24.60349054987376, 88.29440146215873</v>
      </c>
      <c r="G892" s="164">
        <f>VLOOKUP(FINAL_DATASET!$D892,'R_E_P allocation'!$A$3:$D$983,4,0)</f>
        <v>74282.880000000005</v>
      </c>
      <c r="H892" s="165">
        <f>VLOOKUP(FINAL_DATASET!$D892,'R_E_P allocation'!$A$3:$E$983,5,0)</f>
        <v>4.1003611838208703E-3</v>
      </c>
      <c r="I892" s="166">
        <f>VLOOKUP(FINAL_DATASET!$D892,'R_E_P allocation'!$A$3:$F$983,6,0)</f>
        <v>48176064.037956759</v>
      </c>
      <c r="J892" s="166">
        <f>VLOOKUP(FINAL_DATASET!$D892,'R_E_P allocation'!$A$3:$G$983,7,0)</f>
        <v>40572488.148024112</v>
      </c>
      <c r="K892" s="166">
        <f>VLOOKUP(FINAL_DATASET!$D892,'R_E_P allocation'!$A$3:$T$984,8,0)</f>
        <v>40138686.670943968</v>
      </c>
      <c r="L892" s="166">
        <f>VLOOKUP(FINAL_DATASET!$D892,'R_E_P allocation'!$A$3:$T$984,9,0)</f>
        <v>33499114.063411653</v>
      </c>
      <c r="M892" s="166">
        <f>VLOOKUP($D892,'R_E_P allocation'!$A$3:$T$984,'R_E_P allocation'!J$984,0)</f>
        <v>32450760.493801285</v>
      </c>
      <c r="N892" s="166">
        <f>VLOOKUP($D892,'R_E_P allocation'!$A$3:$T$984,'R_E_P allocation'!K$984,0)</f>
        <v>37843153.854728162</v>
      </c>
      <c r="O892" s="166">
        <f>VLOOKUP($D892,'R_E_P allocation'!$A$3:$T$984,'R_E_P allocation'!L$984,0)</f>
        <v>33330413.488991592</v>
      </c>
      <c r="P892" s="166">
        <f>VLOOKUP($D892,'R_E_P allocation'!$A$3:$T$984,'R_E_P allocation'!M$984,0)</f>
        <v>36234473.377222605</v>
      </c>
      <c r="Q892" s="166">
        <f>VLOOKUP($D892,'R_E_P allocation'!$A$3:$T$984,'R_E_P allocation'!N$984,0)</f>
        <v>29510550.482480265</v>
      </c>
      <c r="R892" s="166">
        <f>VLOOKUP($D892,'R_E_P allocation'!$A$3:$T$984,'R_E_P allocation'!O$984,0)</f>
        <v>27028242.030299399</v>
      </c>
      <c r="S892" s="166">
        <f>VLOOKUP($D892,'R_E_P allocation'!$A$3:$T$984,'R_E_P allocation'!P$984,0)</f>
        <v>415726.41553514462</v>
      </c>
      <c r="T892" s="166">
        <f>VLOOKUP($D892,'R_E_P allocation'!$A$3:$T$984,'R_E_P allocation'!Q$984,0)</f>
        <v>668777.27716523269</v>
      </c>
      <c r="U892" s="166">
        <f>VLOOKUP($D892,'R_E_P allocation'!$A$3:$T$984,'R_E_P allocation'!R$984,0)</f>
        <v>825427.81055528717</v>
      </c>
      <c r="V892" s="166">
        <f>VLOOKUP($D892,'R_E_P allocation'!$A$3:$T$984,'R_E_P allocation'!S$984,0)</f>
        <v>-84350.287210029346</v>
      </c>
      <c r="W892" s="166">
        <f>VLOOKUP($D892,'R_E_P allocation'!$A$3:$T$984,'R_E_P allocation'!T$984,0)</f>
        <v>644677.19510522415</v>
      </c>
      <c r="X892" s="163">
        <v>111141</v>
      </c>
      <c r="Y892" s="162" t="s">
        <v>399</v>
      </c>
      <c r="Z892" s="162" t="s">
        <v>1147</v>
      </c>
      <c r="AA892" s="162" t="s">
        <v>1148</v>
      </c>
    </row>
    <row r="893" spans="1:27" ht="16.5" thickTop="1" thickBot="1">
      <c r="A893" s="161">
        <v>892</v>
      </c>
      <c r="B893" s="162" t="s">
        <v>7</v>
      </c>
      <c r="C893" s="163">
        <v>11</v>
      </c>
      <c r="D893" s="162" t="s">
        <v>1159</v>
      </c>
      <c r="E893" s="162" t="str">
        <f>VLOOKUP(Table12[[#This Row],[BRANCH NAME]],'Branch Address-2'!$B$2:$D$981,2,0)</f>
        <v>Rohanpur, Gomostapur, Chapai Nawabganj 6320</v>
      </c>
      <c r="F893" s="162" t="str">
        <f>VLOOKUP(Table12[[#This Row],[BRANCH NAME]],'Branch Address-2'!$B$2:$D$981,3,0)</f>
        <v>24.58206825362595, 88.26902911177801</v>
      </c>
      <c r="G893" s="164">
        <f>VLOOKUP(FINAL_DATASET!$D893,'R_E_P allocation'!$A$3:$D$983,4,0)</f>
        <v>151702.65</v>
      </c>
      <c r="H893" s="165">
        <f>VLOOKUP(FINAL_DATASET!$D893,'R_E_P allocation'!$A$3:$E$983,5,0)</f>
        <v>8.3738764240530658E-3</v>
      </c>
      <c r="I893" s="166">
        <f>VLOOKUP(FINAL_DATASET!$D893,'R_E_P allocation'!$A$3:$F$983,6,0)</f>
        <v>98386553.956008956</v>
      </c>
      <c r="J893" s="166">
        <f>VLOOKUP(FINAL_DATASET!$D893,'R_E_P allocation'!$A$3:$G$983,7,0)</f>
        <v>82858310.947944507</v>
      </c>
      <c r="K893" s="166">
        <f>VLOOKUP(FINAL_DATASET!$D893,'R_E_P allocation'!$A$3:$T$984,8,0)</f>
        <v>81972389.001367152</v>
      </c>
      <c r="L893" s="166">
        <f>VLOOKUP(FINAL_DATASET!$D893,'R_E_P allocation'!$A$3:$T$984,9,0)</f>
        <v>68412861.4301413</v>
      </c>
      <c r="M893" s="166">
        <f>VLOOKUP($D893,'R_E_P allocation'!$A$3:$T$984,'R_E_P allocation'!J$984,0)</f>
        <v>66271883.392579317</v>
      </c>
      <c r="N893" s="166">
        <f>VLOOKUP($D893,'R_E_P allocation'!$A$3:$T$984,'R_E_P allocation'!K$984,0)</f>
        <v>77284385.367395237</v>
      </c>
      <c r="O893" s="166">
        <f>VLOOKUP($D893,'R_E_P allocation'!$A$3:$T$984,'R_E_P allocation'!L$984,0)</f>
        <v>68068336.228694543</v>
      </c>
      <c r="P893" s="166">
        <f>VLOOKUP($D893,'R_E_P allocation'!$A$3:$T$984,'R_E_P allocation'!M$984,0)</f>
        <v>73999091.48217082</v>
      </c>
      <c r="Q893" s="166">
        <f>VLOOKUP($D893,'R_E_P allocation'!$A$3:$T$984,'R_E_P allocation'!N$984,0)</f>
        <v>60267301.310221598</v>
      </c>
      <c r="R893" s="166">
        <f>VLOOKUP($D893,'R_E_P allocation'!$A$3:$T$984,'R_E_P allocation'!O$984,0)</f>
        <v>55197859.060362205</v>
      </c>
      <c r="S893" s="166">
        <f>VLOOKUP($D893,'R_E_P allocation'!$A$3:$T$984,'R_E_P allocation'!P$984,0)</f>
        <v>849008.53213664563</v>
      </c>
      <c r="T893" s="166">
        <f>VLOOKUP($D893,'R_E_P allocation'!$A$3:$T$984,'R_E_P allocation'!Q$984,0)</f>
        <v>1365796.3343067779</v>
      </c>
      <c r="U893" s="166">
        <f>VLOOKUP($D893,'R_E_P allocation'!$A$3:$T$984,'R_E_P allocation'!R$984,0)</f>
        <v>1685712.59279305</v>
      </c>
      <c r="V893" s="166">
        <f>VLOOKUP($D893,'R_E_P allocation'!$A$3:$T$984,'R_E_P allocation'!S$984,0)</f>
        <v>-172262.60072337737</v>
      </c>
      <c r="W893" s="166">
        <f>VLOOKUP($D893,'R_E_P allocation'!$A$3:$T$984,'R_E_P allocation'!T$984,0)</f>
        <v>1316578.4483858128</v>
      </c>
      <c r="X893" s="163">
        <v>111142</v>
      </c>
      <c r="Y893" s="162" t="s">
        <v>399</v>
      </c>
      <c r="Z893" s="162" t="s">
        <v>1147</v>
      </c>
      <c r="AA893" s="162" t="s">
        <v>1153</v>
      </c>
    </row>
    <row r="894" spans="1:27" ht="16.5" thickTop="1" thickBot="1">
      <c r="A894" s="161">
        <v>893</v>
      </c>
      <c r="B894" s="162" t="s">
        <v>7</v>
      </c>
      <c r="C894" s="163">
        <v>11</v>
      </c>
      <c r="D894" s="162" t="s">
        <v>115</v>
      </c>
      <c r="E894" s="162" t="str">
        <f>VLOOKUP(Table12[[#This Row],[BRANCH NAME]],'Branch Address-2'!$B$2:$D$981,2,0)</f>
        <v>Sadarghat, Chapai Nawabganj 6300</v>
      </c>
      <c r="F894" s="162" t="str">
        <f>VLOOKUP(Table12[[#This Row],[BRANCH NAME]],'Branch Address-2'!$B$2:$D$981,3,0)</f>
        <v>23.74658012988402, 90.36394987216643</v>
      </c>
      <c r="G894" s="164">
        <f>VLOOKUP(FINAL_DATASET!$D894,'R_E_P allocation'!$A$3:$D$983,4,0)</f>
        <v>106447</v>
      </c>
      <c r="H894" s="165">
        <f>VLOOKUP(FINAL_DATASET!$D894,'R_E_P allocation'!$A$3:$E$983,5,0)</f>
        <v>3.7485875733024266E-3</v>
      </c>
      <c r="I894" s="166">
        <f>VLOOKUP(FINAL_DATASET!$D894,'R_E_P allocation'!$A$3:$F$983,6,0)</f>
        <v>59335704.181719214</v>
      </c>
      <c r="J894" s="166">
        <f>VLOOKUP(FINAL_DATASET!$D894,'R_E_P allocation'!$A$3:$G$983,7,0)</f>
        <v>49970814.40216323</v>
      </c>
      <c r="K894" s="166">
        <f>VLOOKUP(FINAL_DATASET!$D894,'R_E_P allocation'!$A$3:$T$984,8,0)</f>
        <v>49436525.920286819</v>
      </c>
      <c r="L894" s="166">
        <f>VLOOKUP(FINAL_DATASET!$D894,'R_E_P allocation'!$A$3:$T$984,9,0)</f>
        <v>41258943.878233977</v>
      </c>
      <c r="M894" s="166">
        <f>VLOOKUP($D894,'R_E_P allocation'!$A$3:$T$984,'R_E_P allocation'!J$984,0)</f>
        <v>39967746.713699311</v>
      </c>
      <c r="N894" s="166">
        <f>VLOOKUP($D894,'R_E_P allocation'!$A$3:$T$984,'R_E_P allocation'!K$984,0)</f>
        <v>46609249.370357476</v>
      </c>
      <c r="O894" s="166">
        <f>VLOOKUP($D894,'R_E_P allocation'!$A$3:$T$984,'R_E_P allocation'!L$984,0)</f>
        <v>41051165.02417092</v>
      </c>
      <c r="P894" s="166">
        <f>VLOOKUP($D894,'R_E_P allocation'!$A$3:$T$984,'R_E_P allocation'!M$984,0)</f>
        <v>44627929.583399117</v>
      </c>
      <c r="Q894" s="166">
        <f>VLOOKUP($D894,'R_E_P allocation'!$A$3:$T$984,'R_E_P allocation'!N$984,0)</f>
        <v>36346458.11431475</v>
      </c>
      <c r="R894" s="166">
        <f>VLOOKUP($D894,'R_E_P allocation'!$A$3:$T$984,'R_E_P allocation'!O$984,0)</f>
        <v>33289140.690244175</v>
      </c>
      <c r="S894" s="166">
        <f>VLOOKUP($D894,'R_E_P allocation'!$A$3:$T$984,'R_E_P allocation'!P$984,0)</f>
        <v>512026.46179822728</v>
      </c>
      <c r="T894" s="166">
        <f>VLOOKUP($D894,'R_E_P allocation'!$A$3:$T$984,'R_E_P allocation'!Q$984,0)</f>
        <v>823694.7428928006</v>
      </c>
      <c r="U894" s="166">
        <f>VLOOKUP($D894,'R_E_P allocation'!$A$3:$T$984,'R_E_P allocation'!R$984,0)</f>
        <v>1016632.2502370601</v>
      </c>
      <c r="V894" s="166">
        <f>VLOOKUP($D894,'R_E_P allocation'!$A$3:$T$984,'R_E_P allocation'!S$984,0)</f>
        <v>-103889.42703152439</v>
      </c>
      <c r="W894" s="166">
        <f>VLOOKUP($D894,'R_E_P allocation'!$A$3:$T$984,'R_E_P allocation'!T$984,0)</f>
        <v>794012.04945522209</v>
      </c>
      <c r="X894" s="163">
        <v>111143</v>
      </c>
      <c r="Y894" s="162" t="s">
        <v>399</v>
      </c>
      <c r="Z894" s="162" t="s">
        <v>1147</v>
      </c>
      <c r="AA894" s="162" t="s">
        <v>1148</v>
      </c>
    </row>
    <row r="895" spans="1:27" ht="16.5" thickTop="1" thickBot="1">
      <c r="A895" s="161">
        <v>894</v>
      </c>
      <c r="B895" s="162" t="s">
        <v>7</v>
      </c>
      <c r="C895" s="163">
        <v>11</v>
      </c>
      <c r="D895" s="162" t="s">
        <v>1160</v>
      </c>
      <c r="E895" s="162" t="str">
        <f>VLOOKUP(Table12[[#This Row],[BRANCH NAME]],'Branch Address-2'!$B$2:$D$981,2,0)</f>
        <v>Shibganj, Chapai Nawabganj 6340</v>
      </c>
      <c r="F895" s="162" t="str">
        <f>VLOOKUP(Table12[[#This Row],[BRANCH NAME]],'Branch Address-2'!$B$2:$D$981,3,0)</f>
        <v>24.680817279319687, 88.1565250967455</v>
      </c>
      <c r="G895" s="164">
        <f>VLOOKUP(FINAL_DATASET!$D895,'R_E_P allocation'!$A$3:$D$983,4,0)</f>
        <v>118235.6</v>
      </c>
      <c r="H895" s="165">
        <f>VLOOKUP(FINAL_DATASET!$D895,'R_E_P allocation'!$A$3:$E$983,5,0)</f>
        <v>6.5265194993216584E-3</v>
      </c>
      <c r="I895" s="166">
        <f>VLOOKUP(FINAL_DATASET!$D895,'R_E_P allocation'!$A$3:$F$983,6,0)</f>
        <v>76681542.734560639</v>
      </c>
      <c r="J895" s="166">
        <f>VLOOKUP(FINAL_DATASET!$D895,'R_E_P allocation'!$A$3:$G$983,7,0)</f>
        <v>64578978.085859336</v>
      </c>
      <c r="K895" s="166">
        <f>VLOOKUP(FINAL_DATASET!$D895,'R_E_P allocation'!$A$3:$T$984,8,0)</f>
        <v>63888498.961686216</v>
      </c>
      <c r="L895" s="166">
        <f>VLOOKUP(FINAL_DATASET!$D895,'R_E_P allocation'!$A$3:$T$984,9,0)</f>
        <v>53320332.366702989</v>
      </c>
      <c r="M895" s="166">
        <f>VLOOKUP($D895,'R_E_P allocation'!$A$3:$T$984,'R_E_P allocation'!J$984,0)</f>
        <v>51651674.483284585</v>
      </c>
      <c r="N895" s="166">
        <f>VLOOKUP($D895,'R_E_P allocation'!$A$3:$T$984,'R_E_P allocation'!K$984,0)</f>
        <v>60234713.596270055</v>
      </c>
      <c r="O895" s="166">
        <f>VLOOKUP($D895,'R_E_P allocation'!$A$3:$T$984,'R_E_P allocation'!L$984,0)</f>
        <v>53051812.707302324</v>
      </c>
      <c r="P895" s="166">
        <f>VLOOKUP($D895,'R_E_P allocation'!$A$3:$T$984,'R_E_P allocation'!M$984,0)</f>
        <v>57674186.844128013</v>
      </c>
      <c r="Q895" s="166">
        <f>VLOOKUP($D895,'R_E_P allocation'!$A$3:$T$984,'R_E_P allocation'!N$984,0)</f>
        <v>46971760.419444472</v>
      </c>
      <c r="R895" s="166">
        <f>VLOOKUP($D895,'R_E_P allocation'!$A$3:$T$984,'R_E_P allocation'!O$984,0)</f>
        <v>43020685.431120433</v>
      </c>
      <c r="S895" s="166">
        <f>VLOOKUP($D895,'R_E_P allocation'!$A$3:$T$984,'R_E_P allocation'!P$984,0)</f>
        <v>661709.16066591837</v>
      </c>
      <c r="T895" s="166">
        <f>VLOOKUP($D895,'R_E_P allocation'!$A$3:$T$984,'R_E_P allocation'!Q$984,0)</f>
        <v>1064488.6497669122</v>
      </c>
      <c r="U895" s="166">
        <f>VLOOKUP($D895,'R_E_P allocation'!$A$3:$T$984,'R_E_P allocation'!R$984,0)</f>
        <v>1313828.3334960989</v>
      </c>
      <c r="V895" s="166">
        <f>VLOOKUP($D895,'R_E_P allocation'!$A$3:$T$984,'R_E_P allocation'!S$984,0)</f>
        <v>-134259.82970033129</v>
      </c>
      <c r="W895" s="166">
        <f>VLOOKUP($D895,'R_E_P allocation'!$A$3:$T$984,'R_E_P allocation'!T$984,0)</f>
        <v>1026128.6984239604</v>
      </c>
      <c r="X895" s="163">
        <v>111144</v>
      </c>
      <c r="Y895" s="162" t="s">
        <v>399</v>
      </c>
      <c r="Z895" s="162" t="s">
        <v>1147</v>
      </c>
      <c r="AA895" s="162" t="s">
        <v>459</v>
      </c>
    </row>
    <row r="896" spans="1:27" ht="16.5" thickTop="1" thickBot="1">
      <c r="A896" s="161">
        <v>895</v>
      </c>
      <c r="B896" s="162" t="s">
        <v>7</v>
      </c>
      <c r="C896" s="163">
        <v>11</v>
      </c>
      <c r="D896" s="162" t="s">
        <v>1161</v>
      </c>
      <c r="E896" s="162" t="str">
        <f>VLOOKUP(Table12[[#This Row],[BRANCH NAME]],'Branch Address-2'!$B$2:$D$981,2,0)</f>
        <v>Station Road, Nilphamari Sadar, Nilphamari 5300</v>
      </c>
      <c r="F896" s="162" t="str">
        <f>VLOOKUP(Table12[[#This Row],[BRANCH NAME]],'Branch Address-2'!$B$2:$D$981,3,0)</f>
        <v>25.939370233114246, 88.84787852561001</v>
      </c>
      <c r="G896" s="164">
        <f>VLOOKUP(FINAL_DATASET!$D896,'R_E_P allocation'!$A$3:$D$983,4,0)</f>
        <v>523950</v>
      </c>
      <c r="H896" s="165">
        <f>VLOOKUP(FINAL_DATASET!$D896,'R_E_P allocation'!$A$3:$E$983,5,0)</f>
        <v>5.0961813382409862E-2</v>
      </c>
      <c r="I896" s="166">
        <f>VLOOKUP(FINAL_DATASET!$D896,'R_E_P allocation'!$A$3:$F$983,6,0)</f>
        <v>278590553.13250208</v>
      </c>
      <c r="J896" s="166">
        <f>VLOOKUP(FINAL_DATASET!$D896,'R_E_P allocation'!$A$3:$G$983,7,0)</f>
        <v>234620908.55356035</v>
      </c>
      <c r="K896" s="166">
        <f>VLOOKUP(FINAL_DATASET!$D896,'R_E_P allocation'!$A$3:$T$984,8,0)</f>
        <v>232112339.29073647</v>
      </c>
      <c r="L896" s="166">
        <f>VLOOKUP(FINAL_DATASET!$D896,'R_E_P allocation'!$A$3:$T$984,9,0)</f>
        <v>193717293.07362574</v>
      </c>
      <c r="M896" s="166">
        <f>VLOOKUP($D896,'R_E_P allocation'!$A$3:$T$984,'R_E_P allocation'!J$984,0)</f>
        <v>187654917.35513458</v>
      </c>
      <c r="N896" s="166">
        <f>VLOOKUP($D896,'R_E_P allocation'!$A$3:$T$984,'R_E_P allocation'!K$984,0)</f>
        <v>218837826.94162649</v>
      </c>
      <c r="O896" s="166">
        <f>VLOOKUP($D896,'R_E_P allocation'!$A$3:$T$984,'R_E_P allocation'!L$984,0)</f>
        <v>192741738.36030534</v>
      </c>
      <c r="P896" s="166">
        <f>VLOOKUP($D896,'R_E_P allocation'!$A$3:$T$984,'R_E_P allocation'!M$984,0)</f>
        <v>209535215.92532107</v>
      </c>
      <c r="Q896" s="166">
        <f>VLOOKUP($D896,'R_E_P allocation'!$A$3:$T$984,'R_E_P allocation'!N$984,0)</f>
        <v>170652392.35155016</v>
      </c>
      <c r="R896" s="166">
        <f>VLOOKUP($D896,'R_E_P allocation'!$A$3:$T$984,'R_E_P allocation'!O$984,0)</f>
        <v>156297801.56983545</v>
      </c>
      <c r="S896" s="166">
        <f>VLOOKUP($D896,'R_E_P allocation'!$A$3:$T$984,'R_E_P allocation'!P$984,0)</f>
        <v>2404045.5435396</v>
      </c>
      <c r="T896" s="166">
        <f>VLOOKUP($D896,'R_E_P allocation'!$A$3:$T$984,'R_E_P allocation'!Q$984,0)</f>
        <v>3867377.613520226</v>
      </c>
      <c r="U896" s="166">
        <f>VLOOKUP($D896,'R_E_P allocation'!$A$3:$T$984,'R_E_P allocation'!R$984,0)</f>
        <v>4773249.8473177562</v>
      </c>
      <c r="V896" s="166">
        <f>VLOOKUP($D896,'R_E_P allocation'!$A$3:$T$984,'R_E_P allocation'!S$984,0)</f>
        <v>-487777.35666020866</v>
      </c>
      <c r="W896" s="166">
        <f>VLOOKUP($D896,'R_E_P allocation'!$A$3:$T$984,'R_E_P allocation'!T$984,0)</f>
        <v>3728012.6544744521</v>
      </c>
      <c r="X896" s="163">
        <v>111150</v>
      </c>
      <c r="Y896" s="162" t="s">
        <v>747</v>
      </c>
      <c r="Z896" s="162" t="s">
        <v>1161</v>
      </c>
      <c r="AA896" s="162" t="s">
        <v>1162</v>
      </c>
    </row>
    <row r="897" spans="1:27" ht="16.5" thickTop="1" thickBot="1">
      <c r="A897" s="161">
        <v>896</v>
      </c>
      <c r="B897" s="162" t="s">
        <v>7</v>
      </c>
      <c r="C897" s="163">
        <v>11</v>
      </c>
      <c r="D897" s="162" t="s">
        <v>1163</v>
      </c>
      <c r="E897" s="162" t="str">
        <f>VLOOKUP(Table12[[#This Row],[BRANCH NAME]],'Branch Address-2'!$B$2:$D$981,2,0)</f>
        <v>Dinajpur Road, Saidpur, Nilphamari 5310</v>
      </c>
      <c r="F897" s="162" t="str">
        <f>VLOOKUP(Table12[[#This Row],[BRANCH NAME]],'Branch Address-2'!$B$2:$D$981,3,0)</f>
        <v>25.944776546854005, 88.84595212878176</v>
      </c>
      <c r="G897" s="164">
        <f>VLOOKUP(FINAL_DATASET!$D897,'R_E_P allocation'!$A$3:$D$983,4,0)</f>
        <v>105784.4</v>
      </c>
      <c r="H897" s="165">
        <f>VLOOKUP(FINAL_DATASET!$D897,'R_E_P allocation'!$A$3:$E$983,5,0)</f>
        <v>1.0289082644470269E-2</v>
      </c>
      <c r="I897" s="166">
        <f>VLOOKUP(FINAL_DATASET!$D897,'R_E_P allocation'!$A$3:$F$983,6,0)</f>
        <v>56246845.135585167</v>
      </c>
      <c r="J897" s="166">
        <f>VLOOKUP(FINAL_DATASET!$D897,'R_E_P allocation'!$A$3:$G$983,7,0)</f>
        <v>47369466.626191899</v>
      </c>
      <c r="K897" s="166">
        <f>VLOOKUP(FINAL_DATASET!$D897,'R_E_P allocation'!$A$3:$T$984,8,0)</f>
        <v>46862991.782549821</v>
      </c>
      <c r="L897" s="166">
        <f>VLOOKUP(FINAL_DATASET!$D897,'R_E_P allocation'!$A$3:$T$984,9,0)</f>
        <v>39111112.925694533</v>
      </c>
      <c r="M897" s="166">
        <f>VLOOKUP($D897,'R_E_P allocation'!$A$3:$T$984,'R_E_P allocation'!J$984,0)</f>
        <v>37887132.05355949</v>
      </c>
      <c r="N897" s="166">
        <f>VLOOKUP($D897,'R_E_P allocation'!$A$3:$T$984,'R_E_P allocation'!K$984,0)</f>
        <v>44182895.73494377</v>
      </c>
      <c r="O897" s="166">
        <f>VLOOKUP($D897,'R_E_P allocation'!$A$3:$T$984,'R_E_P allocation'!L$984,0)</f>
        <v>38914150.48650039</v>
      </c>
      <c r="P897" s="166">
        <f>VLOOKUP($D897,'R_E_P allocation'!$A$3:$T$984,'R_E_P allocation'!M$984,0)</f>
        <v>42304718.189771034</v>
      </c>
      <c r="Q897" s="166">
        <f>VLOOKUP($D897,'R_E_P allocation'!$A$3:$T$984,'R_E_P allocation'!N$984,0)</f>
        <v>34454358.113318674</v>
      </c>
      <c r="R897" s="166">
        <f>VLOOKUP($D897,'R_E_P allocation'!$A$3:$T$984,'R_E_P allocation'!O$984,0)</f>
        <v>31556196.508033399</v>
      </c>
      <c r="S897" s="166">
        <f>VLOOKUP($D897,'R_E_P allocation'!$A$3:$T$984,'R_E_P allocation'!P$984,0)</f>
        <v>485371.72515700053</v>
      </c>
      <c r="T897" s="166">
        <f>VLOOKUP($D897,'R_E_P allocation'!$A$3:$T$984,'R_E_P allocation'!Q$984,0)</f>
        <v>780815.38394821819</v>
      </c>
      <c r="U897" s="166">
        <f>VLOOKUP($D897,'R_E_P allocation'!$A$3:$T$984,'R_E_P allocation'!R$984,0)</f>
        <v>963709.07748563879</v>
      </c>
      <c r="V897" s="166">
        <f>VLOOKUP($D897,'R_E_P allocation'!$A$3:$T$984,'R_E_P allocation'!S$984,0)</f>
        <v>-98481.219597072559</v>
      </c>
      <c r="W897" s="166">
        <f>VLOOKUP($D897,'R_E_P allocation'!$A$3:$T$984,'R_E_P allocation'!T$984,0)</f>
        <v>752677.89263476885</v>
      </c>
      <c r="X897" s="163">
        <v>111151</v>
      </c>
      <c r="Y897" s="162" t="s">
        <v>747</v>
      </c>
      <c r="Z897" s="162" t="s">
        <v>1161</v>
      </c>
      <c r="AA897" s="162" t="s">
        <v>1164</v>
      </c>
    </row>
    <row r="898" spans="1:27" ht="16.5" thickTop="1" thickBot="1">
      <c r="A898" s="161">
        <v>897</v>
      </c>
      <c r="B898" s="162" t="s">
        <v>7</v>
      </c>
      <c r="C898" s="163">
        <v>11</v>
      </c>
      <c r="D898" s="162" t="s">
        <v>1165</v>
      </c>
      <c r="E898" s="162" t="str">
        <f>VLOOKUP(Table12[[#This Row],[BRANCH NAME]],'Branch Address-2'!$B$2:$D$981,2,0)</f>
        <v>Cantonment, Saidpur, Nilphamari 5310</v>
      </c>
      <c r="F898" s="162" t="str">
        <f>VLOOKUP(Table12[[#This Row],[BRANCH NAME]],'Branch Address-2'!$B$2:$D$981,3,0)</f>
        <v>25.785584843754002, 88.89401704136252</v>
      </c>
      <c r="G898" s="164">
        <f>VLOOKUP(FINAL_DATASET!$D898,'R_E_P allocation'!$A$3:$D$983,4,0)</f>
        <v>158676.6</v>
      </c>
      <c r="H898" s="165">
        <f>VLOOKUP(FINAL_DATASET!$D898,'R_E_P allocation'!$A$3:$E$983,5,0)</f>
        <v>1.5433623966705405E-2</v>
      </c>
      <c r="I898" s="166">
        <f>VLOOKUP(FINAL_DATASET!$D898,'R_E_P allocation'!$A$3:$F$983,6,0)</f>
        <v>84370267.703377768</v>
      </c>
      <c r="J898" s="166">
        <f>VLOOKUP(FINAL_DATASET!$D898,'R_E_P allocation'!$A$3:$G$983,7,0)</f>
        <v>71054199.939287871</v>
      </c>
      <c r="K898" s="166">
        <f>VLOOKUP(FINAL_DATASET!$D898,'R_E_P allocation'!$A$3:$T$984,8,0)</f>
        <v>70294487.673824742</v>
      </c>
      <c r="L898" s="166">
        <f>VLOOKUP(FINAL_DATASET!$D898,'R_E_P allocation'!$A$3:$T$984,9,0)</f>
        <v>58666669.388541818</v>
      </c>
      <c r="M898" s="166">
        <f>VLOOKUP($D898,'R_E_P allocation'!$A$3:$T$984,'R_E_P allocation'!J$984,0)</f>
        <v>56830698.080339245</v>
      </c>
      <c r="N898" s="166">
        <f>VLOOKUP($D898,'R_E_P allocation'!$A$3:$T$984,'R_E_P allocation'!K$984,0)</f>
        <v>66274343.602415666</v>
      </c>
      <c r="O898" s="166">
        <f>VLOOKUP($D898,'R_E_P allocation'!$A$3:$T$984,'R_E_P allocation'!L$984,0)</f>
        <v>58371225.729750596</v>
      </c>
      <c r="P898" s="166">
        <f>VLOOKUP($D898,'R_E_P allocation'!$A$3:$T$984,'R_E_P allocation'!M$984,0)</f>
        <v>63457077.284656562</v>
      </c>
      <c r="Q898" s="166">
        <f>VLOOKUP($D898,'R_E_P allocation'!$A$3:$T$984,'R_E_P allocation'!N$984,0)</f>
        <v>51681537.169978023</v>
      </c>
      <c r="R898" s="166">
        <f>VLOOKUP($D898,'R_E_P allocation'!$A$3:$T$984,'R_E_P allocation'!O$984,0)</f>
        <v>47334294.762050107</v>
      </c>
      <c r="S898" s="166">
        <f>VLOOKUP($D898,'R_E_P allocation'!$A$3:$T$984,'R_E_P allocation'!P$984,0)</f>
        <v>728057.58773550089</v>
      </c>
      <c r="T898" s="166">
        <f>VLOOKUP($D898,'R_E_P allocation'!$A$3:$T$984,'R_E_P allocation'!Q$984,0)</f>
        <v>1171223.0759223276</v>
      </c>
      <c r="U898" s="166">
        <f>VLOOKUP($D898,'R_E_P allocation'!$A$3:$T$984,'R_E_P allocation'!R$984,0)</f>
        <v>1445563.6162284585</v>
      </c>
      <c r="V898" s="166">
        <f>VLOOKUP($D898,'R_E_P allocation'!$A$3:$T$984,'R_E_P allocation'!S$984,0)</f>
        <v>-147721.82939560886</v>
      </c>
      <c r="W898" s="166">
        <f>VLOOKUP($D898,'R_E_P allocation'!$A$3:$T$984,'R_E_P allocation'!T$984,0)</f>
        <v>1129016.8389521535</v>
      </c>
      <c r="X898" s="163">
        <v>111152</v>
      </c>
      <c r="Y898" s="162" t="s">
        <v>747</v>
      </c>
      <c r="Z898" s="162" t="s">
        <v>1161</v>
      </c>
      <c r="AA898" s="162" t="s">
        <v>1164</v>
      </c>
    </row>
    <row r="899" spans="1:27" ht="16.5" thickTop="1" thickBot="1">
      <c r="A899" s="161">
        <v>898</v>
      </c>
      <c r="B899" s="162" t="s">
        <v>7</v>
      </c>
      <c r="C899" s="163">
        <v>11</v>
      </c>
      <c r="D899" s="162" t="s">
        <v>1166</v>
      </c>
      <c r="E899" s="162" t="str">
        <f>VLOOKUP(Table12[[#This Row],[BRANCH NAME]],'Branch Address-2'!$B$2:$D$981,2,0)</f>
        <v>Dalia Road Jaldhaka Nilphamari</v>
      </c>
      <c r="F899" s="162" t="str">
        <f>VLOOKUP(Table12[[#This Row],[BRANCH NAME]],'Branch Address-2'!$B$2:$D$981,3,0)</f>
        <v>26.027026322441742, 89.01667485042192</v>
      </c>
      <c r="G899" s="164">
        <f>VLOOKUP(FINAL_DATASET!$D899,'R_E_P allocation'!$A$3:$D$983,4,0)</f>
        <v>340672</v>
      </c>
      <c r="H899" s="165">
        <f>VLOOKUP(FINAL_DATASET!$D899,'R_E_P allocation'!$A$3:$E$983,5,0)</f>
        <v>3.3135342854494383E-2</v>
      </c>
      <c r="I899" s="166">
        <f>VLOOKUP(FINAL_DATASET!$D899,'R_E_P allocation'!$A$3:$F$983,6,0)</f>
        <v>181139423.45024475</v>
      </c>
      <c r="J899" s="166">
        <f>VLOOKUP(FINAL_DATASET!$D899,'R_E_P allocation'!$A$3:$G$983,7,0)</f>
        <v>152550384.88168433</v>
      </c>
      <c r="K899" s="166">
        <f>VLOOKUP(FINAL_DATASET!$D899,'R_E_P allocation'!$A$3:$T$984,8,0)</f>
        <v>150919314.53545904</v>
      </c>
      <c r="L899" s="166">
        <f>VLOOKUP(FINAL_DATASET!$D899,'R_E_P allocation'!$A$3:$T$984,9,0)</f>
        <v>125954876.73628825</v>
      </c>
      <c r="M899" s="166">
        <f>VLOOKUP($D899,'R_E_P allocation'!$A$3:$T$984,'R_E_P allocation'!J$984,0)</f>
        <v>122013123.39957707</v>
      </c>
      <c r="N899" s="166">
        <f>VLOOKUP($D899,'R_E_P allocation'!$A$3:$T$984,'R_E_P allocation'!K$984,0)</f>
        <v>142288233.95335007</v>
      </c>
      <c r="O899" s="166">
        <f>VLOOKUP($D899,'R_E_P allocation'!$A$3:$T$984,'R_E_P allocation'!L$984,0)</f>
        <v>125320571.60164507</v>
      </c>
      <c r="P899" s="166">
        <f>VLOOKUP($D899,'R_E_P allocation'!$A$3:$T$984,'R_E_P allocation'!M$984,0)</f>
        <v>136239681.41943121</v>
      </c>
      <c r="Q899" s="166">
        <f>VLOOKUP($D899,'R_E_P allocation'!$A$3:$T$984,'R_E_P allocation'!N$984,0)</f>
        <v>110958091.05293882</v>
      </c>
      <c r="R899" s="166">
        <f>VLOOKUP($D899,'R_E_P allocation'!$A$3:$T$984,'R_E_P allocation'!O$984,0)</f>
        <v>101624744.07176062</v>
      </c>
      <c r="S899" s="166">
        <f>VLOOKUP($D899,'R_E_P allocation'!$A$3:$T$984,'R_E_P allocation'!P$984,0)</f>
        <v>1563109.0817992606</v>
      </c>
      <c r="T899" s="166">
        <f>VLOOKUP($D899,'R_E_P allocation'!$A$3:$T$984,'R_E_P allocation'!Q$984,0)</f>
        <v>2514566.7837640275</v>
      </c>
      <c r="U899" s="166">
        <f>VLOOKUP($D899,'R_E_P allocation'!$A$3:$T$984,'R_E_P allocation'!R$984,0)</f>
        <v>3103564.4087898363</v>
      </c>
      <c r="V899" s="166">
        <f>VLOOKUP($D899,'R_E_P allocation'!$A$3:$T$984,'R_E_P allocation'!S$984,0)</f>
        <v>-317152.5673215891</v>
      </c>
      <c r="W899" s="166">
        <f>VLOOKUP($D899,'R_E_P allocation'!$A$3:$T$984,'R_E_P allocation'!T$984,0)</f>
        <v>2423951.7645292878</v>
      </c>
      <c r="X899" s="163">
        <v>111153</v>
      </c>
      <c r="Y899" s="162" t="s">
        <v>747</v>
      </c>
      <c r="Z899" s="162" t="s">
        <v>1161</v>
      </c>
      <c r="AA899" s="162" t="s">
        <v>1166</v>
      </c>
    </row>
    <row r="900" spans="1:27" ht="16.5" thickTop="1" thickBot="1">
      <c r="A900" s="161">
        <v>899</v>
      </c>
      <c r="B900" s="162" t="s">
        <v>7</v>
      </c>
      <c r="C900" s="163">
        <v>11</v>
      </c>
      <c r="D900" s="162" t="s">
        <v>1167</v>
      </c>
      <c r="E900" s="162" t="str">
        <f>VLOOKUP(Table12[[#This Row],[BRANCH NAME]],'Branch Address-2'!$B$2:$D$981,2,0)</f>
        <v>Abdul Hamid Road, Pabna 6600</v>
      </c>
      <c r="F900" s="162" t="str">
        <f>VLOOKUP(Table12[[#This Row],[BRANCH NAME]],'Branch Address-2'!$B$2:$D$981,3,0)</f>
        <v>24.007031187215436, 89.23731881685123</v>
      </c>
      <c r="G900" s="164">
        <f>VLOOKUP(FINAL_DATASET!$D900,'R_E_P allocation'!$A$3:$D$983,4,0)</f>
        <v>64726.95</v>
      </c>
      <c r="H900" s="165">
        <f>VLOOKUP(FINAL_DATASET!$D900,'R_E_P allocation'!$A$3:$E$983,5,0)</f>
        <v>3.57288076777737E-3</v>
      </c>
      <c r="I900" s="166">
        <f>VLOOKUP(FINAL_DATASET!$D900,'R_E_P allocation'!$A$3:$F$983,6,0)</f>
        <v>41978578.21589072</v>
      </c>
      <c r="J900" s="166">
        <f>VLOOKUP(FINAL_DATASET!$D900,'R_E_P allocation'!$A$3:$G$983,7,0)</f>
        <v>35353144.785618827</v>
      </c>
      <c r="K900" s="166">
        <f>VLOOKUP(FINAL_DATASET!$D900,'R_E_P allocation'!$A$3:$T$984,8,0)</f>
        <v>34975148.583574787</v>
      </c>
      <c r="L900" s="166">
        <f>VLOOKUP(FINAL_DATASET!$D900,'R_E_P allocation'!$A$3:$T$984,9,0)</f>
        <v>29189706.713400751</v>
      </c>
      <c r="M900" s="166">
        <f>VLOOKUP($D900,'R_E_P allocation'!$A$3:$T$984,'R_E_P allocation'!J$984,0)</f>
        <v>28276215.891794324</v>
      </c>
      <c r="N900" s="166">
        <f>VLOOKUP($D900,'R_E_P allocation'!$A$3:$T$984,'R_E_P allocation'!K$984,0)</f>
        <v>32974918.681091752</v>
      </c>
      <c r="O900" s="166">
        <f>VLOOKUP($D900,'R_E_P allocation'!$A$3:$T$984,'R_E_P allocation'!L$984,0)</f>
        <v>29042708.190383624</v>
      </c>
      <c r="P900" s="166">
        <f>VLOOKUP($D900,'R_E_P allocation'!$A$3:$T$984,'R_E_P allocation'!M$984,0)</f>
        <v>31573182.765178438</v>
      </c>
      <c r="Q900" s="166">
        <f>VLOOKUP($D900,'R_E_P allocation'!$A$3:$T$984,'R_E_P allocation'!N$984,0)</f>
        <v>25714241.633495841</v>
      </c>
      <c r="R900" s="166">
        <f>VLOOKUP($D900,'R_E_P allocation'!$A$3:$T$984,'R_E_P allocation'!O$984,0)</f>
        <v>23551263.366243843</v>
      </c>
      <c r="S900" s="166">
        <f>VLOOKUP($D900,'R_E_P allocation'!$A$3:$T$984,'R_E_P allocation'!P$984,0)</f>
        <v>362246.36029220361</v>
      </c>
      <c r="T900" s="166">
        <f>VLOOKUP($D900,'R_E_P allocation'!$A$3:$T$984,'R_E_P allocation'!Q$984,0)</f>
        <v>582744.14481789281</v>
      </c>
      <c r="U900" s="166">
        <f>VLOOKUP($D900,'R_E_P allocation'!$A$3:$T$984,'R_E_P allocation'!R$984,0)</f>
        <v>719242.77333379549</v>
      </c>
      <c r="V900" s="166">
        <f>VLOOKUP($D900,'R_E_P allocation'!$A$3:$T$984,'R_E_P allocation'!S$984,0)</f>
        <v>-73499.261508563053</v>
      </c>
      <c r="W900" s="166">
        <f>VLOOKUP($D900,'R_E_P allocation'!$A$3:$T$984,'R_E_P allocation'!T$984,0)</f>
        <v>561744.35581544612</v>
      </c>
      <c r="X900" s="163">
        <v>111156</v>
      </c>
      <c r="Y900" s="162" t="s">
        <v>399</v>
      </c>
      <c r="Z900" s="162" t="s">
        <v>400</v>
      </c>
      <c r="AA900" s="162" t="s">
        <v>1168</v>
      </c>
    </row>
    <row r="901" spans="1:27" ht="16.5" thickTop="1" thickBot="1">
      <c r="A901" s="161">
        <v>900</v>
      </c>
      <c r="B901" s="162" t="s">
        <v>7</v>
      </c>
      <c r="C901" s="163">
        <v>11</v>
      </c>
      <c r="D901" s="162" t="s">
        <v>1169</v>
      </c>
      <c r="E901" s="162" t="str">
        <f>VLOOKUP(Table12[[#This Row],[BRANCH NAME]],'Branch Address-2'!$B$2:$D$981,2,0)</f>
        <v>Atghoria Bazar, Pabna 6610</v>
      </c>
      <c r="F901" s="162" t="str">
        <f>VLOOKUP(Table12[[#This Row],[BRANCH NAME]],'Branch Address-2'!$B$2:$D$981,3,0)</f>
        <v>24.201313029407288, 89.27189016096335</v>
      </c>
      <c r="G901" s="164">
        <f>VLOOKUP(FINAL_DATASET!$D901,'R_E_P allocation'!$A$3:$D$983,4,0)</f>
        <v>157254</v>
      </c>
      <c r="H901" s="165">
        <f>VLOOKUP(FINAL_DATASET!$D901,'R_E_P allocation'!$A$3:$E$983,5,0)</f>
        <v>8.6803069240256568E-3</v>
      </c>
      <c r="I901" s="166">
        <f>VLOOKUP(FINAL_DATASET!$D901,'R_E_P allocation'!$A$3:$F$983,6,0)</f>
        <v>101986874.69070734</v>
      </c>
      <c r="J901" s="166">
        <f>VLOOKUP(FINAL_DATASET!$D901,'R_E_P allocation'!$A$3:$G$983,7,0)</f>
        <v>85890396.969387591</v>
      </c>
      <c r="K901" s="166">
        <f>VLOOKUP(FINAL_DATASET!$D901,'R_E_P allocation'!$A$3:$T$984,8,0)</f>
        <v>84972055.926649868</v>
      </c>
      <c r="L901" s="166">
        <f>VLOOKUP(FINAL_DATASET!$D901,'R_E_P allocation'!$A$3:$T$984,9,0)</f>
        <v>70916336.078080639</v>
      </c>
      <c r="M901" s="166">
        <f>VLOOKUP($D901,'R_E_P allocation'!$A$3:$T$984,'R_E_P allocation'!J$984,0)</f>
        <v>68697011.891464442</v>
      </c>
      <c r="N901" s="166">
        <f>VLOOKUP($D901,'R_E_P allocation'!$A$3:$T$984,'R_E_P allocation'!K$984,0)</f>
        <v>80112501.242162675</v>
      </c>
      <c r="O901" s="166">
        <f>VLOOKUP($D901,'R_E_P allocation'!$A$3:$T$984,'R_E_P allocation'!L$984,0)</f>
        <v>70559203.450349286</v>
      </c>
      <c r="P901" s="166">
        <f>VLOOKUP($D901,'R_E_P allocation'!$A$3:$T$984,'R_E_P allocation'!M$984,0)</f>
        <v>76706986.542010248</v>
      </c>
      <c r="Q901" s="166">
        <f>VLOOKUP($D901,'R_E_P allocation'!$A$3:$T$984,'R_E_P allocation'!N$984,0)</f>
        <v>62472700.379575357</v>
      </c>
      <c r="R901" s="166">
        <f>VLOOKUP($D901,'R_E_P allocation'!$A$3:$T$984,'R_E_P allocation'!O$984,0)</f>
        <v>57217748.857242756</v>
      </c>
      <c r="S901" s="166">
        <f>VLOOKUP($D901,'R_E_P allocation'!$A$3:$T$984,'R_E_P allocation'!P$984,0)</f>
        <v>880076.83262366266</v>
      </c>
      <c r="T901" s="166">
        <f>VLOOKUP($D901,'R_E_P allocation'!$A$3:$T$984,'R_E_P allocation'!Q$984,0)</f>
        <v>1415775.7742206748</v>
      </c>
      <c r="U901" s="166">
        <f>VLOOKUP($D901,'R_E_P allocation'!$A$3:$T$984,'R_E_P allocation'!R$984,0)</f>
        <v>1747398.9285426345</v>
      </c>
      <c r="V901" s="166">
        <f>VLOOKUP($D901,'R_E_P allocation'!$A$3:$T$984,'R_E_P allocation'!S$984,0)</f>
        <v>-178566.31386567067</v>
      </c>
      <c r="W901" s="166">
        <f>VLOOKUP($D901,'R_E_P allocation'!$A$3:$T$984,'R_E_P allocation'!T$984,0)</f>
        <v>1364756.8274019116</v>
      </c>
      <c r="X901" s="163">
        <v>111157</v>
      </c>
      <c r="Y901" s="162" t="s">
        <v>399</v>
      </c>
      <c r="Z901" s="162" t="s">
        <v>400</v>
      </c>
      <c r="AA901" s="162" t="s">
        <v>1169</v>
      </c>
    </row>
    <row r="902" spans="1:27" ht="16.5" thickTop="1" thickBot="1">
      <c r="A902" s="161">
        <v>901</v>
      </c>
      <c r="B902" s="162" t="s">
        <v>7</v>
      </c>
      <c r="C902" s="163">
        <v>11</v>
      </c>
      <c r="D902" s="162" t="s">
        <v>1170</v>
      </c>
      <c r="E902" s="162" t="str">
        <f>VLOOKUP(Table12[[#This Row],[BRANCH NAME]],'Branch Address-2'!$B$2:$D$981,2,0)</f>
        <v>Baral Bridge, Vangura, Pabna 6640</v>
      </c>
      <c r="F902" s="162" t="str">
        <f>VLOOKUP(Table12[[#This Row],[BRANCH NAME]],'Branch Address-2'!$B$2:$D$981,3,0)</f>
        <v>24.22562290719518, 89.3765044055949</v>
      </c>
      <c r="G902" s="164">
        <f>VLOOKUP(FINAL_DATASET!$D902,'R_E_P allocation'!$A$3:$D$983,4,0)</f>
        <v>124433</v>
      </c>
      <c r="H902" s="165">
        <f>VLOOKUP(FINAL_DATASET!$D902,'R_E_P allocation'!$A$3:$E$983,5,0)</f>
        <v>6.8686114914551276E-3</v>
      </c>
      <c r="I902" s="166">
        <f>VLOOKUP(FINAL_DATASET!$D902,'R_E_P allocation'!$A$3:$F$983,6,0)</f>
        <v>80700858.346298262</v>
      </c>
      <c r="J902" s="166">
        <f>VLOOKUP(FINAL_DATASET!$D902,'R_E_P allocation'!$A$3:$G$983,7,0)</f>
        <v>67963929.47773543</v>
      </c>
      <c r="K902" s="166">
        <f>VLOOKUP(FINAL_DATASET!$D902,'R_E_P allocation'!$A$3:$T$984,8,0)</f>
        <v>67237258.417088419</v>
      </c>
      <c r="L902" s="166">
        <f>VLOOKUP(FINAL_DATASET!$D902,'R_E_P allocation'!$A$3:$T$984,9,0)</f>
        <v>56115154.127741165</v>
      </c>
      <c r="M902" s="166">
        <f>VLOOKUP($D902,'R_E_P allocation'!$A$3:$T$984,'R_E_P allocation'!J$984,0)</f>
        <v>54359032.397844225</v>
      </c>
      <c r="N902" s="166">
        <f>VLOOKUP($D902,'R_E_P allocation'!$A$3:$T$984,'R_E_P allocation'!K$984,0)</f>
        <v>63391957.387831338</v>
      </c>
      <c r="O902" s="166">
        <f>VLOOKUP($D902,'R_E_P allocation'!$A$3:$T$984,'R_E_P allocation'!L$984,0)</f>
        <v>55832559.826378435</v>
      </c>
      <c r="P902" s="166">
        <f>VLOOKUP($D902,'R_E_P allocation'!$A$3:$T$984,'R_E_P allocation'!M$984,0)</f>
        <v>60697218.871265344</v>
      </c>
      <c r="Q902" s="166">
        <f>VLOOKUP($D902,'R_E_P allocation'!$A$3:$T$984,'R_E_P allocation'!N$984,0)</f>
        <v>49433817.431236729</v>
      </c>
      <c r="R902" s="166">
        <f>VLOOKUP($D902,'R_E_P allocation'!$A$3:$T$984,'R_E_P allocation'!O$984,0)</f>
        <v>45275644.139756627</v>
      </c>
      <c r="S902" s="166">
        <f>VLOOKUP($D902,'R_E_P allocation'!$A$3:$T$984,'R_E_P allocation'!P$984,0)</f>
        <v>696393.09978671581</v>
      </c>
      <c r="T902" s="166">
        <f>VLOOKUP($D902,'R_E_P allocation'!$A$3:$T$984,'R_E_P allocation'!Q$984,0)</f>
        <v>1120284.551830804</v>
      </c>
      <c r="U902" s="166">
        <f>VLOOKUP($D902,'R_E_P allocation'!$A$3:$T$984,'R_E_P allocation'!R$984,0)</f>
        <v>1382693.5459533345</v>
      </c>
      <c r="V902" s="166">
        <f>VLOOKUP($D902,'R_E_P allocation'!$A$3:$T$984,'R_E_P allocation'!S$984,0)</f>
        <v>-141297.15068136263</v>
      </c>
      <c r="W902" s="166">
        <f>VLOOKUP($D902,'R_E_P allocation'!$A$3:$T$984,'R_E_P allocation'!T$984,0)</f>
        <v>1079913.9373504145</v>
      </c>
      <c r="X902" s="163">
        <v>111158</v>
      </c>
      <c r="Y902" s="162" t="s">
        <v>399</v>
      </c>
      <c r="Z902" s="162" t="s">
        <v>400</v>
      </c>
      <c r="AA902" s="162" t="s">
        <v>1171</v>
      </c>
    </row>
    <row r="903" spans="1:27" ht="16.5" thickTop="1" thickBot="1">
      <c r="A903" s="161">
        <v>902</v>
      </c>
      <c r="B903" s="162" t="s">
        <v>7</v>
      </c>
      <c r="C903" s="163">
        <v>11</v>
      </c>
      <c r="D903" s="162" t="s">
        <v>1172</v>
      </c>
      <c r="E903" s="162" t="str">
        <f>VLOOKUP(Table12[[#This Row],[BRANCH NAME]],'Branch Address-2'!$B$2:$D$981,2,0)</f>
        <v>College Gate, Ishwardi Road, Pabna 6600</v>
      </c>
      <c r="F903" s="162" t="str">
        <f>VLOOKUP(Table12[[#This Row],[BRANCH NAME]],'Branch Address-2'!$B$2:$D$981,3,0)</f>
        <v>24.0120886858151, 89.23804795069638</v>
      </c>
      <c r="G903" s="164">
        <f>VLOOKUP(FINAL_DATASET!$D903,'R_E_P allocation'!$A$3:$D$983,4,0)</f>
        <v>77672.34</v>
      </c>
      <c r="H903" s="165">
        <f>VLOOKUP(FINAL_DATASET!$D903,'R_E_P allocation'!$A$3:$E$983,5,0)</f>
        <v>4.2874569213328436E-3</v>
      </c>
      <c r="I903" s="166">
        <f>VLOOKUP(FINAL_DATASET!$D903,'R_E_P allocation'!$A$3:$F$983,6,0)</f>
        <v>50374293.859068863</v>
      </c>
      <c r="J903" s="166">
        <f>VLOOKUP(FINAL_DATASET!$D903,'R_E_P allocation'!$A$3:$G$983,7,0)</f>
        <v>42423773.742742583</v>
      </c>
      <c r="K903" s="166">
        <f>VLOOKUP(FINAL_DATASET!$D903,'R_E_P allocation'!$A$3:$T$984,8,0)</f>
        <v>41970178.300289743</v>
      </c>
      <c r="L903" s="166">
        <f>VLOOKUP(FINAL_DATASET!$D903,'R_E_P allocation'!$A$3:$T$984,9,0)</f>
        <v>35027648.0560809</v>
      </c>
      <c r="M903" s="166">
        <f>VLOOKUP($D903,'R_E_P allocation'!$A$3:$T$984,'R_E_P allocation'!J$984,0)</f>
        <v>33931459.070153184</v>
      </c>
      <c r="N903" s="166">
        <f>VLOOKUP($D903,'R_E_P allocation'!$A$3:$T$984,'R_E_P allocation'!K$984,0)</f>
        <v>39569902.417310096</v>
      </c>
      <c r="O903" s="166">
        <f>VLOOKUP($D903,'R_E_P allocation'!$A$3:$T$984,'R_E_P allocation'!L$984,0)</f>
        <v>34851249.828460351</v>
      </c>
      <c r="P903" s="166">
        <f>VLOOKUP($D903,'R_E_P allocation'!$A$3:$T$984,'R_E_P allocation'!M$984,0)</f>
        <v>37887819.318214126</v>
      </c>
      <c r="Q903" s="166">
        <f>VLOOKUP($D903,'R_E_P allocation'!$A$3:$T$984,'R_E_P allocation'!N$984,0)</f>
        <v>30857089.960195009</v>
      </c>
      <c r="R903" s="166">
        <f>VLOOKUP($D903,'R_E_P allocation'!$A$3:$T$984,'R_E_P allocation'!O$984,0)</f>
        <v>28261516.039492611</v>
      </c>
      <c r="S903" s="166">
        <f>VLOOKUP($D903,'R_E_P allocation'!$A$3:$T$984,'R_E_P allocation'!P$984,0)</f>
        <v>434695.63235064427</v>
      </c>
      <c r="T903" s="166">
        <f>VLOOKUP($D903,'R_E_P allocation'!$A$3:$T$984,'R_E_P allocation'!Q$984,0)</f>
        <v>699292.97378147126</v>
      </c>
      <c r="U903" s="166">
        <f>VLOOKUP($D903,'R_E_P allocation'!$A$3:$T$984,'R_E_P allocation'!R$984,0)</f>
        <v>863091.32800055458</v>
      </c>
      <c r="V903" s="166">
        <f>VLOOKUP($D903,'R_E_P allocation'!$A$3:$T$984,'R_E_P allocation'!S$984,0)</f>
        <v>-88199.113810275652</v>
      </c>
      <c r="W903" s="166">
        <f>VLOOKUP($D903,'R_E_P allocation'!$A$3:$T$984,'R_E_P allocation'!T$984,0)</f>
        <v>674093.2269785353</v>
      </c>
      <c r="X903" s="163">
        <v>111159</v>
      </c>
      <c r="Y903" s="162" t="s">
        <v>399</v>
      </c>
      <c r="Z903" s="162" t="s">
        <v>400</v>
      </c>
      <c r="AA903" s="162" t="s">
        <v>1168</v>
      </c>
    </row>
    <row r="904" spans="1:27" ht="16.5" thickTop="1" thickBot="1">
      <c r="A904" s="161">
        <v>903</v>
      </c>
      <c r="B904" s="162" t="s">
        <v>7</v>
      </c>
      <c r="C904" s="163">
        <v>11</v>
      </c>
      <c r="D904" s="162" t="s">
        <v>733</v>
      </c>
      <c r="E904" s="162" t="str">
        <f>VLOOKUP(Table12[[#This Row],[BRANCH NAME]],'Branch Address-2'!$B$2:$D$981,2,0)</f>
        <v>52/1 Court Road, Narayanganj 1400</v>
      </c>
      <c r="F904" s="162" t="str">
        <f>VLOOKUP(Table12[[#This Row],[BRANCH NAME]],'Branch Address-2'!$B$2:$D$981,3,0)</f>
        <v>23.615454040818573, 90.50226589177339</v>
      </c>
      <c r="G904" s="164">
        <f>VLOOKUP(FINAL_DATASET!$D904,'R_E_P allocation'!$A$3:$D$983,4,0)</f>
        <v>264720</v>
      </c>
      <c r="H904" s="165">
        <f>VLOOKUP(FINAL_DATASET!$D904,'R_E_P allocation'!$A$3:$E$983,5,0)</f>
        <v>7.2638203071785966E-3</v>
      </c>
      <c r="I904" s="166">
        <f>VLOOKUP(FINAL_DATASET!$D904,'R_E_P allocation'!$A$3:$F$983,6,0)</f>
        <v>150537783.90566137</v>
      </c>
      <c r="J904" s="166">
        <f>VLOOKUP(FINAL_DATASET!$D904,'R_E_P allocation'!$A$3:$G$983,7,0)</f>
        <v>126778568.88703397</v>
      </c>
      <c r="K904" s="166">
        <f>VLOOKUP(FINAL_DATASET!$D904,'R_E_P allocation'!$A$3:$T$984,8,0)</f>
        <v>125423051.07297601</v>
      </c>
      <c r="L904" s="166">
        <f>VLOOKUP(FINAL_DATASET!$D904,'R_E_P allocation'!$A$3:$T$984,9,0)</f>
        <v>104676097.86336634</v>
      </c>
      <c r="M904" s="166">
        <f>VLOOKUP($D904,'R_E_P allocation'!$A$3:$T$984,'R_E_P allocation'!J$984,0)</f>
        <v>101400263.14605954</v>
      </c>
      <c r="N904" s="166">
        <f>VLOOKUP($D904,'R_E_P allocation'!$A$3:$T$984,'R_E_P allocation'!K$984,0)</f>
        <v>118250102.64025252</v>
      </c>
      <c r="O904" s="166">
        <f>VLOOKUP($D904,'R_E_P allocation'!$A$3:$T$984,'R_E_P allocation'!L$984,0)</f>
        <v>104148952.04678823</v>
      </c>
      <c r="P904" s="166">
        <f>VLOOKUP($D904,'R_E_P allocation'!$A$3:$T$984,'R_E_P allocation'!M$984,0)</f>
        <v>113223390.74645418</v>
      </c>
      <c r="Q904" s="166">
        <f>VLOOKUP($D904,'R_E_P allocation'!$A$3:$T$984,'R_E_P allocation'!N$984,0)</f>
        <v>92212864.628555462</v>
      </c>
      <c r="R904" s="166">
        <f>VLOOKUP($D904,'R_E_P allocation'!$A$3:$T$984,'R_E_P allocation'!O$984,0)</f>
        <v>84456290.470334783</v>
      </c>
      <c r="S904" s="166">
        <f>VLOOKUP($D904,'R_E_P allocation'!$A$3:$T$984,'R_E_P allocation'!P$984,0)</f>
        <v>1299037.9051388989</v>
      </c>
      <c r="T904" s="166">
        <f>VLOOKUP($D904,'R_E_P allocation'!$A$3:$T$984,'R_E_P allocation'!Q$984,0)</f>
        <v>2089756.6300060544</v>
      </c>
      <c r="U904" s="166">
        <f>VLOOKUP($D904,'R_E_P allocation'!$A$3:$T$984,'R_E_P allocation'!R$984,0)</f>
        <v>2579249.1739714369</v>
      </c>
      <c r="V904" s="166">
        <f>VLOOKUP($D904,'R_E_P allocation'!$A$3:$T$984,'R_E_P allocation'!S$984,0)</f>
        <v>-263572.90828905191</v>
      </c>
      <c r="W904" s="166">
        <f>VLOOKUP($D904,'R_E_P allocation'!$A$3:$T$984,'R_E_P allocation'!T$984,0)</f>
        <v>2014450.0847806113</v>
      </c>
      <c r="X904" s="163">
        <v>111160</v>
      </c>
      <c r="Y904" s="162" t="s">
        <v>399</v>
      </c>
      <c r="Z904" s="162" t="s">
        <v>400</v>
      </c>
      <c r="AA904" s="162" t="s">
        <v>1168</v>
      </c>
    </row>
    <row r="905" spans="1:27" ht="16.5" thickTop="1" thickBot="1">
      <c r="A905" s="161">
        <v>904</v>
      </c>
      <c r="B905" s="162" t="s">
        <v>7</v>
      </c>
      <c r="C905" s="163">
        <v>11</v>
      </c>
      <c r="D905" s="162" t="s">
        <v>1173</v>
      </c>
      <c r="E905" s="162" t="str">
        <f>VLOOKUP(Table12[[#This Row],[BRANCH NAME]],'Branch Address-2'!$B$2:$D$981,2,0)</f>
        <v>Dublia Bazar, Pabna 6600</v>
      </c>
      <c r="F905" s="162" t="str">
        <f>VLOOKUP(Table12[[#This Row],[BRANCH NAME]],'Branch Address-2'!$B$2:$D$981,3,0)</f>
        <v>23.972173980784163, 89.36005821207529</v>
      </c>
      <c r="G905" s="164">
        <f>VLOOKUP(FINAL_DATASET!$D905,'R_E_P allocation'!$A$3:$D$983,4,0)</f>
        <v>51781.56</v>
      </c>
      <c r="H905" s="165">
        <f>VLOOKUP(FINAL_DATASET!$D905,'R_E_P allocation'!$A$3:$E$983,5,0)</f>
        <v>2.8583046142218959E-3</v>
      </c>
      <c r="I905" s="166">
        <f>VLOOKUP(FINAL_DATASET!$D905,'R_E_P allocation'!$A$3:$F$983,6,0)</f>
        <v>33582862.572712578</v>
      </c>
      <c r="J905" s="166">
        <f>VLOOKUP(FINAL_DATASET!$D905,'R_E_P allocation'!$A$3:$G$983,7,0)</f>
        <v>28282515.828495059</v>
      </c>
      <c r="K905" s="166">
        <f>VLOOKUP(FINAL_DATASET!$D905,'R_E_P allocation'!$A$3:$T$984,8,0)</f>
        <v>27980118.866859831</v>
      </c>
      <c r="L905" s="166">
        <f>VLOOKUP(FINAL_DATASET!$D905,'R_E_P allocation'!$A$3:$T$984,9,0)</f>
        <v>23351765.370720603</v>
      </c>
      <c r="M905" s="166">
        <f>VLOOKUP($D905,'R_E_P allocation'!$A$3:$T$984,'R_E_P allocation'!J$984,0)</f>
        <v>22620972.71343546</v>
      </c>
      <c r="N905" s="166">
        <f>VLOOKUP($D905,'R_E_P allocation'!$A$3:$T$984,'R_E_P allocation'!K$984,0)</f>
        <v>26379934.9448734</v>
      </c>
      <c r="O905" s="166">
        <f>VLOOKUP($D905,'R_E_P allocation'!$A$3:$T$984,'R_E_P allocation'!L$984,0)</f>
        <v>23234166.552306898</v>
      </c>
      <c r="P905" s="166">
        <f>VLOOKUP($D905,'R_E_P allocation'!$A$3:$T$984,'R_E_P allocation'!M$984,0)</f>
        <v>25258546.212142751</v>
      </c>
      <c r="Q905" s="166">
        <f>VLOOKUP($D905,'R_E_P allocation'!$A$3:$T$984,'R_E_P allocation'!N$984,0)</f>
        <v>20571393.306796674</v>
      </c>
      <c r="R905" s="166">
        <f>VLOOKUP($D905,'R_E_P allocation'!$A$3:$T$984,'R_E_P allocation'!O$984,0)</f>
        <v>18841010.692995075</v>
      </c>
      <c r="S905" s="166">
        <f>VLOOKUP($D905,'R_E_P allocation'!$A$3:$T$984,'R_E_P allocation'!P$984,0)</f>
        <v>289797.08823376289</v>
      </c>
      <c r="T905" s="166">
        <f>VLOOKUP($D905,'R_E_P allocation'!$A$3:$T$984,'R_E_P allocation'!Q$984,0)</f>
        <v>466195.31585431419</v>
      </c>
      <c r="U905" s="166">
        <f>VLOOKUP($D905,'R_E_P allocation'!$A$3:$T$984,'R_E_P allocation'!R$984,0)</f>
        <v>575394.21866703639</v>
      </c>
      <c r="V905" s="166">
        <f>VLOOKUP($D905,'R_E_P allocation'!$A$3:$T$984,'R_E_P allocation'!S$984,0)</f>
        <v>-58799.40920685044</v>
      </c>
      <c r="W905" s="166">
        <f>VLOOKUP($D905,'R_E_P allocation'!$A$3:$T$984,'R_E_P allocation'!T$984,0)</f>
        <v>449395.48465235688</v>
      </c>
      <c r="X905" s="163">
        <v>111161</v>
      </c>
      <c r="Y905" s="162" t="s">
        <v>399</v>
      </c>
      <c r="Z905" s="162" t="s">
        <v>400</v>
      </c>
      <c r="AA905" s="162" t="s">
        <v>1168</v>
      </c>
    </row>
    <row r="906" spans="1:27" ht="16.5" thickTop="1" thickBot="1">
      <c r="A906" s="161">
        <v>905</v>
      </c>
      <c r="B906" s="162" t="s">
        <v>7</v>
      </c>
      <c r="C906" s="163">
        <v>11</v>
      </c>
      <c r="D906" s="162" t="s">
        <v>1174</v>
      </c>
      <c r="E906" s="162" t="str">
        <f>VLOOKUP(Table12[[#This Row],[BRANCH NAME]],'Branch Address-2'!$B$2:$D$981,2,0)</f>
        <v>HMM Road, Pabna 6600</v>
      </c>
      <c r="F906" s="162" t="str">
        <f>VLOOKUP(Table12[[#This Row],[BRANCH NAME]],'Branch Address-2'!$B$2:$D$981,3,0)</f>
        <v>24.013950993131623, 89.23720121608208</v>
      </c>
      <c r="G906" s="164">
        <f>VLOOKUP(FINAL_DATASET!$D906,'R_E_P allocation'!$A$3:$D$983,4,0)</f>
        <v>56096.69</v>
      </c>
      <c r="H906" s="165">
        <f>VLOOKUP(FINAL_DATASET!$D906,'R_E_P allocation'!$A$3:$E$983,5,0)</f>
        <v>3.0964966654070539E-3</v>
      </c>
      <c r="I906" s="166">
        <f>VLOOKUP(FINAL_DATASET!$D906,'R_E_P allocation'!$A$3:$F$983,6,0)</f>
        <v>36381434.453771956</v>
      </c>
      <c r="J906" s="166">
        <f>VLOOKUP(FINAL_DATASET!$D906,'R_E_P allocation'!$A$3:$G$983,7,0)</f>
        <v>30639392.147536315</v>
      </c>
      <c r="K906" s="166">
        <f>VLOOKUP(FINAL_DATASET!$D906,'R_E_P allocation'!$A$3:$T$984,8,0)</f>
        <v>30311795.43909815</v>
      </c>
      <c r="L906" s="166">
        <f>VLOOKUP(FINAL_DATASET!$D906,'R_E_P allocation'!$A$3:$T$984,9,0)</f>
        <v>25297745.818280652</v>
      </c>
      <c r="M906" s="166">
        <f>VLOOKUP($D906,'R_E_P allocation'!$A$3:$T$984,'R_E_P allocation'!J$984,0)</f>
        <v>24506053.772888415</v>
      </c>
      <c r="N906" s="166">
        <f>VLOOKUP($D906,'R_E_P allocation'!$A$3:$T$984,'R_E_P allocation'!K$984,0)</f>
        <v>28578262.856946182</v>
      </c>
      <c r="O906" s="166">
        <f>VLOOKUP($D906,'R_E_P allocation'!$A$3:$T$984,'R_E_P allocation'!L$984,0)</f>
        <v>25170347.098332476</v>
      </c>
      <c r="P906" s="166">
        <f>VLOOKUP($D906,'R_E_P allocation'!$A$3:$T$984,'R_E_P allocation'!M$984,0)</f>
        <v>27363425.063154645</v>
      </c>
      <c r="Q906" s="166">
        <f>VLOOKUP($D906,'R_E_P allocation'!$A$3:$T$984,'R_E_P allocation'!N$984,0)</f>
        <v>22285676.082363065</v>
      </c>
      <c r="R906" s="166">
        <f>VLOOKUP($D906,'R_E_P allocation'!$A$3:$T$984,'R_E_P allocation'!O$984,0)</f>
        <v>20411094.917411331</v>
      </c>
      <c r="S906" s="166">
        <f>VLOOKUP($D906,'R_E_P allocation'!$A$3:$T$984,'R_E_P allocation'!P$984,0)</f>
        <v>313946.84558657644</v>
      </c>
      <c r="T906" s="166">
        <f>VLOOKUP($D906,'R_E_P allocation'!$A$3:$T$984,'R_E_P allocation'!Q$984,0)</f>
        <v>505044.92550884042</v>
      </c>
      <c r="U906" s="166">
        <f>VLOOKUP($D906,'R_E_P allocation'!$A$3:$T$984,'R_E_P allocation'!R$984,0)</f>
        <v>623343.73688928946</v>
      </c>
      <c r="V906" s="166">
        <f>VLOOKUP($D906,'R_E_P allocation'!$A$3:$T$984,'R_E_P allocation'!S$984,0)</f>
        <v>-63699.359974087973</v>
      </c>
      <c r="W906" s="166">
        <f>VLOOKUP($D906,'R_E_P allocation'!$A$3:$T$984,'R_E_P allocation'!T$984,0)</f>
        <v>486845.10837338661</v>
      </c>
      <c r="X906" s="163">
        <v>111162</v>
      </c>
      <c r="Y906" s="162" t="s">
        <v>399</v>
      </c>
      <c r="Z906" s="162" t="s">
        <v>400</v>
      </c>
      <c r="AA906" s="162" t="s">
        <v>1168</v>
      </c>
    </row>
    <row r="907" spans="1:27" ht="16.5" thickTop="1" thickBot="1">
      <c r="A907" s="161">
        <v>906</v>
      </c>
      <c r="B907" s="162" t="s">
        <v>7</v>
      </c>
      <c r="C907" s="163">
        <v>11</v>
      </c>
      <c r="D907" s="162" t="s">
        <v>1175</v>
      </c>
      <c r="E907" s="162" t="str">
        <f>VLOOKUP(Table12[[#This Row],[BRANCH NAME]],'Branch Address-2'!$B$2:$D$981,2,0)</f>
        <v>Station Road, Ishwardi, Pabna 6620</v>
      </c>
      <c r="F907" s="162" t="str">
        <f>VLOOKUP(Table12[[#This Row],[BRANCH NAME]],'Branch Address-2'!$B$2:$D$981,3,0)</f>
        <v>24.13163716809534, 89.06517086975109</v>
      </c>
      <c r="G907" s="164">
        <f>VLOOKUP(FINAL_DATASET!$D907,'R_E_P allocation'!$A$3:$D$983,4,0)</f>
        <v>313932</v>
      </c>
      <c r="H907" s="165">
        <f>VLOOKUP(FINAL_DATASET!$D907,'R_E_P allocation'!$A$3:$E$983,5,0)</f>
        <v>1.7328819065163512E-2</v>
      </c>
      <c r="I907" s="166">
        <f>VLOOKUP(FINAL_DATASET!$D907,'R_E_P allocation'!$A$3:$F$983,6,0)</f>
        <v>203600185.33966157</v>
      </c>
      <c r="J907" s="166">
        <f>VLOOKUP(FINAL_DATASET!$D907,'R_E_P allocation'!$A$3:$G$983,7,0)</f>
        <v>171466189.10421222</v>
      </c>
      <c r="K907" s="166">
        <f>VLOOKUP(FINAL_DATASET!$D907,'R_E_P allocation'!$A$3:$T$984,8,0)</f>
        <v>169632870.7769917</v>
      </c>
      <c r="L907" s="166">
        <f>VLOOKUP(FINAL_DATASET!$D907,'R_E_P allocation'!$A$3:$T$984,9,0)</f>
        <v>141572915.26869914</v>
      </c>
      <c r="M907" s="166">
        <f>VLOOKUP($D907,'R_E_P allocation'!$A$3:$T$984,'R_E_P allocation'!J$984,0)</f>
        <v>137142395.97791609</v>
      </c>
      <c r="N907" s="166">
        <f>VLOOKUP($D907,'R_E_P allocation'!$A$3:$T$984,'R_E_P allocation'!K$984,0)</f>
        <v>159931561.29544953</v>
      </c>
      <c r="O907" s="166">
        <f>VLOOKUP($D907,'R_E_P allocation'!$A$3:$T$984,'R_E_P allocation'!L$984,0)</f>
        <v>140859958.14144668</v>
      </c>
      <c r="P907" s="166">
        <f>VLOOKUP($D907,'R_E_P allocation'!$A$3:$T$984,'R_E_P allocation'!M$984,0)</f>
        <v>153133005.83200657</v>
      </c>
      <c r="Q907" s="166">
        <f>VLOOKUP($D907,'R_E_P allocation'!$A$3:$T$984,'R_E_P allocation'!N$984,0)</f>
        <v>124716571.76008785</v>
      </c>
      <c r="R907" s="166">
        <f>VLOOKUP($D907,'R_E_P allocation'!$A$3:$T$984,'R_E_P allocation'!O$984,0)</f>
        <v>114225916.88765904</v>
      </c>
      <c r="S907" s="166">
        <f>VLOOKUP($D907,'R_E_P allocation'!$A$3:$T$984,'R_E_P allocation'!P$984,0)</f>
        <v>1756930.0635863743</v>
      </c>
      <c r="T907" s="166">
        <f>VLOOKUP($D907,'R_E_P allocation'!$A$3:$T$984,'R_E_P allocation'!Q$984,0)</f>
        <v>2826365.754465037</v>
      </c>
      <c r="U907" s="166">
        <f>VLOOKUP($D907,'R_E_P allocation'!$A$3:$T$984,'R_E_P allocation'!R$984,0)</f>
        <v>3488397.3726280183</v>
      </c>
      <c r="V907" s="166">
        <f>VLOOKUP($D907,'R_E_P allocation'!$A$3:$T$984,'R_E_P allocation'!S$984,0)</f>
        <v>-356478.56362622086</v>
      </c>
      <c r="W907" s="166">
        <f>VLOOKUP($D907,'R_E_P allocation'!$A$3:$T$984,'R_E_P allocation'!T$984,0)</f>
        <v>2724514.7362861163</v>
      </c>
      <c r="X907" s="163">
        <v>111163</v>
      </c>
      <c r="Y907" s="162" t="s">
        <v>399</v>
      </c>
      <c r="Z907" s="162" t="s">
        <v>400</v>
      </c>
      <c r="AA907" s="162" t="s">
        <v>1175</v>
      </c>
    </row>
    <row r="908" spans="1:27" ht="16.5" thickTop="1" thickBot="1">
      <c r="A908" s="161">
        <v>907</v>
      </c>
      <c r="B908" s="162" t="s">
        <v>7</v>
      </c>
      <c r="C908" s="163">
        <v>11</v>
      </c>
      <c r="D908" s="162" t="s">
        <v>1176</v>
      </c>
      <c r="E908" s="162" t="str">
        <f>VLOOKUP(Table12[[#This Row],[BRANCH NAME]],'Branch Address-2'!$B$2:$D$981,2,0)</f>
        <v>Mirzapur Hat, Austomnisha, Chatmohar, Pabna 6640</v>
      </c>
      <c r="F908" s="162" t="str">
        <f>VLOOKUP(Table12[[#This Row],[BRANCH NAME]],'Branch Address-2'!$B$2:$D$981,3,0)</f>
        <v>24.234948994502204, 89.28748302759644</v>
      </c>
      <c r="G908" s="164">
        <f>VLOOKUP(FINAL_DATASET!$D908,'R_E_P allocation'!$A$3:$D$983,4,0)</f>
        <v>81513.88</v>
      </c>
      <c r="H908" s="165">
        <f>VLOOKUP(FINAL_DATASET!$D908,'R_E_P allocation'!$A$3:$E$983,5,0)</f>
        <v>4.4995071474696769E-3</v>
      </c>
      <c r="I908" s="166">
        <f>VLOOKUP(FINAL_DATASET!$D908,'R_E_P allocation'!$A$3:$F$983,6,0)</f>
        <v>52865719.569062509</v>
      </c>
      <c r="J908" s="166">
        <f>VLOOKUP(FINAL_DATASET!$D908,'R_E_P allocation'!$A$3:$G$983,7,0)</f>
        <v>44521980.437477104</v>
      </c>
      <c r="K908" s="166">
        <f>VLOOKUP(FINAL_DATASET!$D908,'R_E_P allocation'!$A$3:$T$984,8,0)</f>
        <v>44045950.946610108</v>
      </c>
      <c r="L908" s="166">
        <f>VLOOKUP(FINAL_DATASET!$D908,'R_E_P allocation'!$A$3:$T$984,9,0)</f>
        <v>36760055.128062472</v>
      </c>
      <c r="M908" s="166">
        <f>VLOOKUP($D908,'R_E_P allocation'!$A$3:$T$984,'R_E_P allocation'!J$984,0)</f>
        <v>35609650.5251339</v>
      </c>
      <c r="N908" s="166">
        <f>VLOOKUP($D908,'R_E_P allocation'!$A$3:$T$984,'R_E_P allocation'!K$984,0)</f>
        <v>41526961.557438925</v>
      </c>
      <c r="O908" s="166">
        <f>VLOOKUP($D908,'R_E_P allocation'!$A$3:$T$984,'R_E_P allocation'!L$984,0)</f>
        <v>36574932.548280865</v>
      </c>
      <c r="P908" s="166">
        <f>VLOOKUP($D908,'R_E_P allocation'!$A$3:$T$984,'R_E_P allocation'!M$984,0)</f>
        <v>39761685.528807141</v>
      </c>
      <c r="Q908" s="166">
        <f>VLOOKUP($D908,'R_E_P allocation'!$A$3:$T$984,'R_E_P allocation'!N$984,0)</f>
        <v>32383228.420368705</v>
      </c>
      <c r="R908" s="166">
        <f>VLOOKUP($D908,'R_E_P allocation'!$A$3:$T$984,'R_E_P allocation'!O$984,0)</f>
        <v>29659281.88929645</v>
      </c>
      <c r="S908" s="166">
        <f>VLOOKUP($D908,'R_E_P allocation'!$A$3:$T$984,'R_E_P allocation'!P$984,0)</f>
        <v>456194.9287475379</v>
      </c>
      <c r="T908" s="166">
        <f>VLOOKUP($D908,'R_E_P allocation'!$A$3:$T$984,'R_E_P allocation'!Q$984,0)</f>
        <v>733878.79841995228</v>
      </c>
      <c r="U908" s="166">
        <f>VLOOKUP($D908,'R_E_P allocation'!$A$3:$T$984,'R_E_P allocation'!R$984,0)</f>
        <v>905778.33678858972</v>
      </c>
      <c r="V908" s="166">
        <f>VLOOKUP($D908,'R_E_P allocation'!$A$3:$T$984,'R_E_P allocation'!S$984,0)</f>
        <v>-92561.289890804794</v>
      </c>
      <c r="W908" s="166">
        <f>VLOOKUP($D908,'R_E_P allocation'!$A$3:$T$984,'R_E_P allocation'!T$984,0)</f>
        <v>707432.71559400798</v>
      </c>
      <c r="X908" s="163">
        <v>111165</v>
      </c>
      <c r="Y908" s="162" t="s">
        <v>399</v>
      </c>
      <c r="Z908" s="162" t="s">
        <v>400</v>
      </c>
      <c r="AA908" s="162" t="s">
        <v>415</v>
      </c>
    </row>
    <row r="909" spans="1:27" ht="16.5" thickTop="1" thickBot="1">
      <c r="A909" s="161">
        <v>908</v>
      </c>
      <c r="B909" s="162" t="s">
        <v>7</v>
      </c>
      <c r="C909" s="163">
        <v>11</v>
      </c>
      <c r="D909" s="162" t="s">
        <v>1177</v>
      </c>
      <c r="E909" s="162" t="str">
        <f>VLOOKUP(Table12[[#This Row],[BRANCH NAME]],'Branch Address-2'!$B$2:$D$981,2,0)</f>
        <v>Station Road, Ishwardi, Pabna 6620</v>
      </c>
      <c r="F909" s="162" t="str">
        <f>VLOOKUP(Table12[[#This Row],[BRANCH NAME]],'Branch Address-2'!$B$2:$D$981,3,0)</f>
        <v>24.16616503620676, 89.1415961832431</v>
      </c>
      <c r="G909" s="164">
        <f>VLOOKUP(FINAL_DATASET!$D909,'R_E_P allocation'!$A$3:$D$983,4,0)</f>
        <v>75343.679999999993</v>
      </c>
      <c r="H909" s="165">
        <f>VLOOKUP(FINAL_DATASET!$D909,'R_E_P allocation'!$A$3:$E$983,5,0)</f>
        <v>4.1589165756392424E-3</v>
      </c>
      <c r="I909" s="166">
        <f>VLOOKUP(FINAL_DATASET!$D909,'R_E_P allocation'!$A$3:$F$983,6,0)</f>
        <v>48864044.481518768</v>
      </c>
      <c r="J909" s="166">
        <f>VLOOKUP(FINAL_DATASET!$D909,'R_E_P allocation'!$A$3:$G$983,7,0)</f>
        <v>41151885.385010928</v>
      </c>
      <c r="K909" s="166">
        <f>VLOOKUP(FINAL_DATASET!$D909,'R_E_P allocation'!$A$3:$T$984,8,0)</f>
        <v>40711888.986478001</v>
      </c>
      <c r="L909" s="166">
        <f>VLOOKUP(FINAL_DATASET!$D909,'R_E_P allocation'!$A$3:$T$984,9,0)</f>
        <v>33977499.664487787</v>
      </c>
      <c r="M909" s="166">
        <f>VLOOKUP($D909,'R_E_P allocation'!$A$3:$T$984,'R_E_P allocation'!J$984,0)</f>
        <v>32914175.034699861</v>
      </c>
      <c r="N909" s="166">
        <f>VLOOKUP($D909,'R_E_P allocation'!$A$3:$T$984,'R_E_P allocation'!K$984,0)</f>
        <v>38383574.710907876</v>
      </c>
      <c r="O909" s="166">
        <f>VLOOKUP($D909,'R_E_P allocation'!$A$3:$T$984,'R_E_P allocation'!L$984,0)</f>
        <v>33806389.953947201</v>
      </c>
      <c r="P909" s="166">
        <f>VLOOKUP($D909,'R_E_P allocation'!$A$3:$T$984,'R_E_P allocation'!M$984,0)</f>
        <v>36751921.399681576</v>
      </c>
      <c r="Q909" s="166">
        <f>VLOOKUP($D909,'R_E_P allocation'!$A$3:$T$984,'R_E_P allocation'!N$984,0)</f>
        <v>29931977.222421076</v>
      </c>
      <c r="R909" s="166">
        <f>VLOOKUP($D909,'R_E_P allocation'!$A$3:$T$984,'R_E_P allocation'!O$984,0)</f>
        <v>27414220.053038169</v>
      </c>
      <c r="S909" s="166">
        <f>VLOOKUP($D909,'R_E_P allocation'!$A$3:$T$984,'R_E_P allocation'!P$984,0)</f>
        <v>421663.21526072978</v>
      </c>
      <c r="T909" s="166">
        <f>VLOOKUP($D909,'R_E_P allocation'!$A$3:$T$984,'R_E_P allocation'!Q$984,0)</f>
        <v>678327.78107160877</v>
      </c>
      <c r="U909" s="166">
        <f>VLOOKUP($D909,'R_E_P allocation'!$A$3:$T$984,'R_E_P allocation'!R$984,0)</f>
        <v>837215.3694307243</v>
      </c>
      <c r="V909" s="166">
        <f>VLOOKUP($D909,'R_E_P allocation'!$A$3:$T$984,'R_E_P allocation'!S$984,0)</f>
        <v>-85554.855270293003</v>
      </c>
      <c r="W909" s="166">
        <f>VLOOKUP($D909,'R_E_P allocation'!$A$3:$T$984,'R_E_P allocation'!T$984,0)</f>
        <v>653883.53670866787</v>
      </c>
      <c r="X909" s="163">
        <v>111166</v>
      </c>
      <c r="Y909" s="162" t="s">
        <v>399</v>
      </c>
      <c r="Z909" s="162" t="s">
        <v>400</v>
      </c>
      <c r="AA909" s="162" t="s">
        <v>1175</v>
      </c>
    </row>
    <row r="910" spans="1:27" ht="16.5" thickTop="1" thickBot="1">
      <c r="A910" s="161">
        <v>909</v>
      </c>
      <c r="B910" s="162" t="s">
        <v>7</v>
      </c>
      <c r="C910" s="163">
        <v>11</v>
      </c>
      <c r="D910" s="162" t="s">
        <v>1178</v>
      </c>
      <c r="E910" s="162" t="str">
        <f>VLOOKUP(Table12[[#This Row],[BRANCH NAME]],'Branch Address-2'!$B$2:$D$981,2,0)</f>
        <v>Nagarbari Ghat Beara Pabna</v>
      </c>
      <c r="F910" s="162" t="str">
        <f>VLOOKUP(Table12[[#This Row],[BRANCH NAME]],'Branch Address-2'!$B$2:$D$981,3,0)</f>
        <v>24.006095861743788, 89.22515950566608</v>
      </c>
      <c r="G910" s="164">
        <f>VLOOKUP(FINAL_DATASET!$D910,'R_E_P allocation'!$A$3:$D$983,4,0)</f>
        <v>103366.9</v>
      </c>
      <c r="H910" s="165">
        <f>VLOOKUP(FINAL_DATASET!$D910,'R_E_P allocation'!$A$3:$E$983,5,0)</f>
        <v>5.7057780265371161E-3</v>
      </c>
      <c r="I910" s="166">
        <f>VLOOKUP(FINAL_DATASET!$D910,'R_E_P allocation'!$A$3:$F$983,6,0)</f>
        <v>67038466.922729313</v>
      </c>
      <c r="J910" s="166">
        <f>VLOOKUP(FINAL_DATASET!$D910,'R_E_P allocation'!$A$3:$G$983,7,0)</f>
        <v>56457858.461438119</v>
      </c>
      <c r="K910" s="166">
        <f>VLOOKUP(FINAL_DATASET!$D910,'R_E_P allocation'!$A$3:$T$984,8,0)</f>
        <v>55854210.435120404</v>
      </c>
      <c r="L910" s="166">
        <f>VLOOKUP(FINAL_DATASET!$D910,'R_E_P allocation'!$A$3:$T$984,9,0)</f>
        <v>46615042.032313034</v>
      </c>
      <c r="M910" s="166">
        <f>VLOOKUP($D910,'R_E_P allocation'!$A$3:$T$984,'R_E_P allocation'!J$984,0)</f>
        <v>45156225.968711868</v>
      </c>
      <c r="N910" s="166">
        <f>VLOOKUP($D910,'R_E_P allocation'!$A$3:$T$984,'R_E_P allocation'!K$984,0)</f>
        <v>52659906.295855783</v>
      </c>
      <c r="O910" s="166">
        <f>VLOOKUP($D910,'R_E_P allocation'!$A$3:$T$984,'R_E_P allocation'!L$984,0)</f>
        <v>46380290.022078358</v>
      </c>
      <c r="P910" s="166">
        <f>VLOOKUP($D910,'R_E_P allocation'!$A$3:$T$984,'R_E_P allocation'!M$984,0)</f>
        <v>50421378.198260888</v>
      </c>
      <c r="Q910" s="166">
        <f>VLOOKUP($D910,'R_E_P allocation'!$A$3:$T$984,'R_E_P allocation'!N$984,0)</f>
        <v>41064833.790336192</v>
      </c>
      <c r="R910" s="166">
        <f>VLOOKUP($D910,'R_E_P allocation'!$A$3:$T$984,'R_E_P allocation'!O$984,0)</f>
        <v>37610625.639740333</v>
      </c>
      <c r="S910" s="166">
        <f>VLOOKUP($D910,'R_E_P allocation'!$A$3:$T$984,'R_E_P allocation'!P$984,0)</f>
        <v>578496.02522115095</v>
      </c>
      <c r="T910" s="166">
        <f>VLOOKUP($D910,'R_E_P allocation'!$A$3:$T$984,'R_E_P allocation'!Q$984,0)</f>
        <v>930624.04057315597</v>
      </c>
      <c r="U910" s="166">
        <f>VLOOKUP($D910,'R_E_P allocation'!$A$3:$T$984,'R_E_P allocation'!R$984,0)</f>
        <v>1148608.050076778</v>
      </c>
      <c r="V910" s="166">
        <f>VLOOKUP($D910,'R_E_P allocation'!$A$3:$T$984,'R_E_P allocation'!S$984,0)</f>
        <v>-117376.00511733498</v>
      </c>
      <c r="W910" s="166">
        <f>VLOOKUP($D910,'R_E_P allocation'!$A$3:$T$984,'R_E_P allocation'!T$984,0)</f>
        <v>897088.03911106009</v>
      </c>
      <c r="X910" s="163">
        <v>111167</v>
      </c>
      <c r="Y910" s="162" t="s">
        <v>399</v>
      </c>
      <c r="Z910" s="162" t="s">
        <v>400</v>
      </c>
      <c r="AA910" s="162" t="s">
        <v>401</v>
      </c>
    </row>
    <row r="911" spans="1:27" ht="16.5" thickTop="1" thickBot="1">
      <c r="A911" s="161">
        <v>910</v>
      </c>
      <c r="B911" s="162" t="s">
        <v>7</v>
      </c>
      <c r="C911" s="163">
        <v>11</v>
      </c>
      <c r="D911" s="162" t="s">
        <v>1179</v>
      </c>
      <c r="E911" s="162" t="str">
        <f>VLOOKUP(Table12[[#This Row],[BRANCH NAME]],'Branch Address-2'!$B$2:$D$981,2,0)</f>
        <v>Sujanagar, Pabna 6660</v>
      </c>
      <c r="F911" s="162" t="str">
        <f>VLOOKUP(Table12[[#This Row],[BRANCH NAME]],'Branch Address-2'!$B$2:$D$981,3,0)</f>
        <v>23.941057128645756, 89.40665334091086</v>
      </c>
      <c r="G911" s="164">
        <f>VLOOKUP(FINAL_DATASET!$D911,'R_E_P allocation'!$A$3:$D$983,4,0)</f>
        <v>91771.68</v>
      </c>
      <c r="H911" s="165">
        <f>VLOOKUP(FINAL_DATASET!$D911,'R_E_P allocation'!$A$3:$E$983,5,0)</f>
        <v>5.0657302792518275E-3</v>
      </c>
      <c r="I911" s="166">
        <f>VLOOKUP(FINAL_DATASET!$D911,'R_E_P allocation'!$A$3:$F$983,6,0)</f>
        <v>59518402.255686291</v>
      </c>
      <c r="J911" s="166">
        <f>VLOOKUP(FINAL_DATASET!$D911,'R_E_P allocation'!$A$3:$G$983,7,0)</f>
        <v>50124677.437442653</v>
      </c>
      <c r="K911" s="166">
        <f>VLOOKUP(FINAL_DATASET!$D911,'R_E_P allocation'!$A$3:$T$984,8,0)</f>
        <v>49588743.850347936</v>
      </c>
      <c r="L911" s="166">
        <f>VLOOKUP(FINAL_DATASET!$D911,'R_E_P allocation'!$A$3:$T$984,9,0)</f>
        <v>41385982.558981463</v>
      </c>
      <c r="M911" s="166">
        <f>VLOOKUP($D911,'R_E_P allocation'!$A$3:$T$984,'R_E_P allocation'!J$984,0)</f>
        <v>40090809.723502547</v>
      </c>
      <c r="N911" s="166">
        <f>VLOOKUP($D911,'R_E_P allocation'!$A$3:$T$984,'R_E_P allocation'!K$984,0)</f>
        <v>46752761.951971687</v>
      </c>
      <c r="O911" s="166">
        <f>VLOOKUP($D911,'R_E_P allocation'!$A$3:$T$984,'R_E_P allocation'!L$984,0)</f>
        <v>41177563.941777959</v>
      </c>
      <c r="P911" s="166">
        <f>VLOOKUP($D911,'R_E_P allocation'!$A$3:$T$984,'R_E_P allocation'!M$984,0)</f>
        <v>44765341.566495419</v>
      </c>
      <c r="Q911" s="166">
        <f>VLOOKUP($D911,'R_E_P allocation'!$A$3:$T$984,'R_E_P allocation'!N$984,0)</f>
        <v>36458370.966527194</v>
      </c>
      <c r="R911" s="166">
        <f>VLOOKUP($D911,'R_E_P allocation'!$A$3:$T$984,'R_E_P allocation'!O$984,0)</f>
        <v>33391639.884818498</v>
      </c>
      <c r="S911" s="166">
        <f>VLOOKUP($D911,'R_E_P allocation'!$A$3:$T$984,'R_E_P allocation'!P$984,0)</f>
        <v>513603.02096577716</v>
      </c>
      <c r="T911" s="166">
        <f>VLOOKUP($D911,'R_E_P allocation'!$A$3:$T$984,'R_E_P allocation'!Q$984,0)</f>
        <v>826230.94677103288</v>
      </c>
      <c r="U911" s="166">
        <f>VLOOKUP($D911,'R_E_P allocation'!$A$3:$T$984,'R_E_P allocation'!R$984,0)</f>
        <v>1019762.519888572</v>
      </c>
      <c r="V911" s="166">
        <f>VLOOKUP($D911,'R_E_P allocation'!$A$3:$T$984,'R_E_P allocation'!S$984,0)</f>
        <v>-104209.30860175189</v>
      </c>
      <c r="W911" s="166">
        <f>VLOOKUP($D911,'R_E_P allocation'!$A$3:$T$984,'R_E_P allocation'!T$984,0)</f>
        <v>796456.85859910364</v>
      </c>
      <c r="X911" s="163">
        <v>111168</v>
      </c>
      <c r="Y911" s="162" t="s">
        <v>399</v>
      </c>
      <c r="Z911" s="162" t="s">
        <v>400</v>
      </c>
      <c r="AA911" s="162" t="s">
        <v>410</v>
      </c>
    </row>
    <row r="912" spans="1:27" ht="16.5" thickTop="1" thickBot="1">
      <c r="A912" s="161">
        <v>911</v>
      </c>
      <c r="B912" s="162" t="s">
        <v>7</v>
      </c>
      <c r="C912" s="163">
        <v>11</v>
      </c>
      <c r="D912" s="162" t="s">
        <v>1180</v>
      </c>
      <c r="E912" s="162" t="str">
        <f>VLOOKUP(Table12[[#This Row],[BRANCH NAME]],'Branch Address-2'!$B$2:$D$981,2,0)</f>
        <v>Station Road, Ishwardi, Pabna 6620</v>
      </c>
      <c r="F912" s="162" t="str">
        <f>VLOOKUP(Table12[[#This Row],[BRANCH NAME]],'Branch Address-2'!$B$2:$D$981,3,0)</f>
        <v>24.111685048132454, 89.12331779673326</v>
      </c>
      <c r="G912" s="164">
        <f>VLOOKUP(FINAL_DATASET!$D912,'R_E_P allocation'!$A$3:$D$983,4,0)</f>
        <v>78483</v>
      </c>
      <c r="H912" s="165">
        <f>VLOOKUP(FINAL_DATASET!$D912,'R_E_P allocation'!$A$3:$E$983,5,0)</f>
        <v>4.3322047662908781E-3</v>
      </c>
      <c r="I912" s="166">
        <f>VLOOKUP(FINAL_DATASET!$D912,'R_E_P allocation'!$A$3:$F$983,6,0)</f>
        <v>50900046.334915392</v>
      </c>
      <c r="J912" s="166">
        <f>VLOOKUP(FINAL_DATASET!$D912,'R_E_P allocation'!$A$3:$G$983,7,0)</f>
        <v>42866547.276053056</v>
      </c>
      <c r="K912" s="166">
        <f>VLOOKUP(FINAL_DATASET!$D912,'R_E_P allocation'!$A$3:$T$984,8,0)</f>
        <v>42408217.694247924</v>
      </c>
      <c r="L912" s="166">
        <f>VLOOKUP(FINAL_DATASET!$D912,'R_E_P allocation'!$A$3:$T$984,9,0)</f>
        <v>35393228.817174785</v>
      </c>
      <c r="M912" s="166">
        <f>VLOOKUP($D912,'R_E_P allocation'!$A$3:$T$984,'R_E_P allocation'!J$984,0)</f>
        <v>34285598.994479023</v>
      </c>
      <c r="N912" s="166">
        <f>VLOOKUP($D912,'R_E_P allocation'!$A$3:$T$984,'R_E_P allocation'!K$984,0)</f>
        <v>39982890.323862381</v>
      </c>
      <c r="O912" s="166">
        <f>VLOOKUP($D912,'R_E_P allocation'!$A$3:$T$984,'R_E_P allocation'!L$984,0)</f>
        <v>35214989.53536167</v>
      </c>
      <c r="P912" s="166">
        <f>VLOOKUP($D912,'R_E_P allocation'!$A$3:$T$984,'R_E_P allocation'!M$984,0)</f>
        <v>38283251.458001643</v>
      </c>
      <c r="Q912" s="166">
        <f>VLOOKUP($D912,'R_E_P allocation'!$A$3:$T$984,'R_E_P allocation'!N$984,0)</f>
        <v>31179142.940021962</v>
      </c>
      <c r="R912" s="166">
        <f>VLOOKUP($D912,'R_E_P allocation'!$A$3:$T$984,'R_E_P allocation'!O$984,0)</f>
        <v>28556479.221914761</v>
      </c>
      <c r="S912" s="166">
        <f>VLOOKUP($D912,'R_E_P allocation'!$A$3:$T$984,'R_E_P allocation'!P$984,0)</f>
        <v>439232.51589659357</v>
      </c>
      <c r="T912" s="166">
        <f>VLOOKUP($D912,'R_E_P allocation'!$A$3:$T$984,'R_E_P allocation'!Q$984,0)</f>
        <v>706591.43861625926</v>
      </c>
      <c r="U912" s="166">
        <f>VLOOKUP($D912,'R_E_P allocation'!$A$3:$T$984,'R_E_P allocation'!R$984,0)</f>
        <v>872099.34315700457</v>
      </c>
      <c r="V912" s="166">
        <f>VLOOKUP($D912,'R_E_P allocation'!$A$3:$T$984,'R_E_P allocation'!S$984,0)</f>
        <v>-89119.640906555214</v>
      </c>
      <c r="W912" s="166">
        <f>VLOOKUP($D912,'R_E_P allocation'!$A$3:$T$984,'R_E_P allocation'!T$984,0)</f>
        <v>681128.68407152907</v>
      </c>
      <c r="X912" s="163">
        <v>111169</v>
      </c>
      <c r="Y912" s="162" t="s">
        <v>399</v>
      </c>
      <c r="Z912" s="162" t="s">
        <v>400</v>
      </c>
      <c r="AA912" s="162" t="s">
        <v>1175</v>
      </c>
    </row>
    <row r="913" spans="1:27" ht="16.5" thickTop="1" thickBot="1">
      <c r="A913" s="161">
        <v>912</v>
      </c>
      <c r="B913" s="162" t="s">
        <v>7</v>
      </c>
      <c r="C913" s="163">
        <v>11</v>
      </c>
      <c r="D913" s="162" t="s">
        <v>1181</v>
      </c>
      <c r="E913" s="162" t="str">
        <f>VLOOKUP(Table12[[#This Row],[BRANCH NAME]],'Branch Address-2'!$B$2:$D$981,2,0)</f>
        <v>Pushpapara, Pabna 6600</v>
      </c>
      <c r="F913" s="162" t="str">
        <f>VLOOKUP(Table12[[#This Row],[BRANCH NAME]],'Branch Address-2'!$B$2:$D$981,3,0)</f>
        <v>24.0006142534956, 89.23325814853686</v>
      </c>
      <c r="G913" s="164">
        <f>VLOOKUP(FINAL_DATASET!$D913,'R_E_P allocation'!$A$3:$D$983,4,0)</f>
        <v>1829.3</v>
      </c>
      <c r="H913" s="165">
        <f>VLOOKUP(FINAL_DATASET!$D913,'R_E_P allocation'!$A$3:$E$983,5,0)</f>
        <v>1.0097603530670212E-4</v>
      </c>
      <c r="I913" s="166">
        <f>VLOOKUP(FINAL_DATASET!$D913,'R_E_P allocation'!$A$3:$F$983,6,0)</f>
        <v>1186390.1069080019</v>
      </c>
      <c r="J913" s="166">
        <f>VLOOKUP(FINAL_DATASET!$D913,'R_E_P allocation'!$A$3:$G$983,7,0)</f>
        <v>999143.44421191653</v>
      </c>
      <c r="K913" s="166">
        <f>VLOOKUP(FINAL_DATASET!$D913,'R_E_P allocation'!$A$3:$T$984,8,0)</f>
        <v>988460.59182355052</v>
      </c>
      <c r="L913" s="166">
        <f>VLOOKUP(FINAL_DATASET!$D913,'R_E_P allocation'!$A$3:$T$984,9,0)</f>
        <v>824953.60110161221</v>
      </c>
      <c r="M913" s="166">
        <f>VLOOKUP($D913,'R_E_P allocation'!$A$3:$T$984,'R_E_P allocation'!J$984,0)</f>
        <v>799136.70782972709</v>
      </c>
      <c r="N913" s="166">
        <f>VLOOKUP($D913,'R_E_P allocation'!$A$3:$T$984,'R_E_P allocation'!K$984,0)</f>
        <v>931930.49793511257</v>
      </c>
      <c r="O913" s="166">
        <f>VLOOKUP($D913,'R_E_P allocation'!$A$3:$T$984,'R_E_P allocation'!L$984,0)</f>
        <v>820799.15850613639</v>
      </c>
      <c r="P913" s="166">
        <f>VLOOKUP($D913,'R_E_P allocation'!$A$3:$T$984,'R_E_P allocation'!M$984,0)</f>
        <v>892314.92032825458</v>
      </c>
      <c r="Q913" s="166">
        <f>VLOOKUP($D913,'R_E_P allocation'!$A$3:$T$984,'R_E_P allocation'!N$984,0)</f>
        <v>726730.70830857847</v>
      </c>
      <c r="R913" s="166">
        <f>VLOOKUP($D913,'R_E_P allocation'!$A$3:$T$984,'R_E_P allocation'!O$984,0)</f>
        <v>665601.05297514959</v>
      </c>
      <c r="S913" s="166">
        <f>VLOOKUP($D913,'R_E_P allocation'!$A$3:$T$984,'R_E_P allocation'!P$984,0)</f>
        <v>10237.733538850942</v>
      </c>
      <c r="T913" s="166">
        <f>VLOOKUP($D913,'R_E_P allocation'!$A$3:$T$984,'R_E_P allocation'!Q$984,0)</f>
        <v>16469.397432064561</v>
      </c>
      <c r="U913" s="166">
        <f>VLOOKUP($D913,'R_E_P allocation'!$A$3:$T$984,'R_E_P allocation'!R$984,0)</f>
        <v>20327.094127863467</v>
      </c>
      <c r="V913" s="166">
        <f>VLOOKUP($D913,'R_E_P allocation'!$A$3:$T$984,'R_E_P allocation'!S$984,0)</f>
        <v>-2077.2212977378726</v>
      </c>
      <c r="W913" s="166">
        <f>VLOOKUP($D913,'R_E_P allocation'!$A$3:$T$984,'R_E_P allocation'!T$984,0)</f>
        <v>15875.905632710881</v>
      </c>
      <c r="X913" s="163">
        <v>111170</v>
      </c>
      <c r="Y913" s="162" t="s">
        <v>399</v>
      </c>
      <c r="Z913" s="162" t="s">
        <v>400</v>
      </c>
      <c r="AA913" s="162" t="s">
        <v>1182</v>
      </c>
    </row>
    <row r="914" spans="1:27" ht="16.5" thickTop="1" thickBot="1">
      <c r="A914" s="161">
        <v>913</v>
      </c>
      <c r="B914" s="162" t="s">
        <v>7</v>
      </c>
      <c r="C914" s="163">
        <v>11</v>
      </c>
      <c r="D914" s="162" t="s">
        <v>1183</v>
      </c>
      <c r="E914" s="162" t="str">
        <f>VLOOKUP(Table12[[#This Row],[BRANCH NAME]],'Branch Address-2'!$B$2:$D$981,2,0)</f>
        <v>Rail Bazar, Chatmohar, Pabna 6630</v>
      </c>
      <c r="F914" s="162" t="str">
        <f>VLOOKUP(Table12[[#This Row],[BRANCH NAME]],'Branch Address-2'!$B$2:$D$981,3,0)</f>
        <v>24.231986713035308, 89.28799129719496</v>
      </c>
      <c r="G914" s="164">
        <f>VLOOKUP(FINAL_DATASET!$D914,'R_E_P allocation'!$A$3:$D$983,4,0)</f>
        <v>69869.039999999994</v>
      </c>
      <c r="H914" s="165">
        <f>VLOOKUP(FINAL_DATASET!$D914,'R_E_P allocation'!$A$3:$E$983,5,0)</f>
        <v>3.8567204121168655E-3</v>
      </c>
      <c r="I914" s="166">
        <f>VLOOKUP(FINAL_DATASET!$D914,'R_E_P allocation'!$A$3:$F$983,6,0)</f>
        <v>45313473.916339286</v>
      </c>
      <c r="J914" s="166">
        <f>VLOOKUP(FINAL_DATASET!$D914,'R_E_P allocation'!$A$3:$G$983,7,0)</f>
        <v>38161697.51783751</v>
      </c>
      <c r="K914" s="166">
        <f>VLOOKUP(FINAL_DATASET!$D914,'R_E_P allocation'!$A$3:$T$984,8,0)</f>
        <v>37753672.239951521</v>
      </c>
      <c r="L914" s="166">
        <f>VLOOKUP(FINAL_DATASET!$D914,'R_E_P allocation'!$A$3:$T$984,9,0)</f>
        <v>31508618.681196403</v>
      </c>
      <c r="M914" s="166">
        <f>VLOOKUP($D914,'R_E_P allocation'!$A$3:$T$984,'R_E_P allocation'!J$984,0)</f>
        <v>30522557.59297191</v>
      </c>
      <c r="N914" s="166">
        <f>VLOOKUP($D914,'R_E_P allocation'!$A$3:$T$984,'R_E_P allocation'!K$984,0)</f>
        <v>35594538.477804787</v>
      </c>
      <c r="O914" s="166">
        <f>VLOOKUP($D914,'R_E_P allocation'!$A$3:$T$984,'R_E_P allocation'!L$984,0)</f>
        <v>31349942.184240736</v>
      </c>
      <c r="P914" s="166">
        <f>VLOOKUP($D914,'R_E_P allocation'!$A$3:$T$984,'R_E_P allocation'!M$984,0)</f>
        <v>34081444.738977544</v>
      </c>
      <c r="Q914" s="166">
        <f>VLOOKUP($D914,'R_E_P allocation'!$A$3:$T$984,'R_E_P allocation'!N$984,0)</f>
        <v>27757052.931744602</v>
      </c>
      <c r="R914" s="166">
        <f>VLOOKUP($D914,'R_E_P allocation'!$A$3:$T$984,'R_E_P allocation'!O$984,0)</f>
        <v>25422241.619396951</v>
      </c>
      <c r="S914" s="166">
        <f>VLOOKUP($D914,'R_E_P allocation'!$A$3:$T$984,'R_E_P allocation'!P$984,0)</f>
        <v>391024.22464074672</v>
      </c>
      <c r="T914" s="166">
        <f>VLOOKUP($D914,'R_E_P allocation'!$A$3:$T$984,'R_E_P allocation'!Q$984,0)</f>
        <v>629038.97007424477</v>
      </c>
      <c r="U914" s="166">
        <f>VLOOKUP($D914,'R_E_P allocation'!$A$3:$T$984,'R_E_P allocation'!R$984,0)</f>
        <v>776381.4315330768</v>
      </c>
      <c r="V914" s="166">
        <f>VLOOKUP($D914,'R_E_P allocation'!$A$3:$T$984,'R_E_P allocation'!S$984,0)</f>
        <v>-79338.248477832676</v>
      </c>
      <c r="W914" s="166">
        <f>VLOOKUP($D914,'R_E_P allocation'!$A$3:$T$984,'R_E_P allocation'!T$984,0)</f>
        <v>606370.89908057824</v>
      </c>
      <c r="X914" s="163">
        <v>111171</v>
      </c>
      <c r="Y914" s="162" t="s">
        <v>399</v>
      </c>
      <c r="Z914" s="162" t="s">
        <v>400</v>
      </c>
      <c r="AA914" s="162" t="s">
        <v>415</v>
      </c>
    </row>
    <row r="915" spans="1:27" ht="16.5" thickTop="1" thickBot="1">
      <c r="A915" s="161">
        <v>914</v>
      </c>
      <c r="B915" s="162" t="s">
        <v>7</v>
      </c>
      <c r="C915" s="163">
        <v>11</v>
      </c>
      <c r="D915" s="162" t="s">
        <v>1184</v>
      </c>
      <c r="E915" s="162" t="str">
        <f>VLOOKUP(Table12[[#This Row],[BRANCH NAME]],'Branch Address-2'!$B$2:$D$981,2,0)</f>
        <v>Kashinathpur, Bera, Pabna 6680</v>
      </c>
      <c r="F915" s="162" t="str">
        <f>VLOOKUP(Table12[[#This Row],[BRANCH NAME]],'Branch Address-2'!$B$2:$D$981,3,0)</f>
        <v>24.078124610297216, 89.61640780589799</v>
      </c>
      <c r="G915" s="164">
        <f>VLOOKUP(FINAL_DATASET!$D915,'R_E_P allocation'!$A$3:$D$983,4,0)</f>
        <v>115556.85</v>
      </c>
      <c r="H915" s="165">
        <f>VLOOKUP(FINAL_DATASET!$D915,'R_E_P allocation'!$A$3:$E$983,5,0)</f>
        <v>6.3786544391468223E-3</v>
      </c>
      <c r="I915" s="166">
        <f>VLOOKUP(FINAL_DATASET!$D915,'R_E_P allocation'!$A$3:$F$983,6,0)</f>
        <v>74944242.948369294</v>
      </c>
      <c r="J915" s="166">
        <f>VLOOKUP(FINAL_DATASET!$D915,'R_E_P allocation'!$A$3:$G$983,7,0)</f>
        <v>63115874.439009361</v>
      </c>
      <c r="K915" s="166">
        <f>VLOOKUP(FINAL_DATASET!$D915,'R_E_P allocation'!$A$3:$T$984,8,0)</f>
        <v>62441038.834671877</v>
      </c>
      <c r="L915" s="166">
        <f>VLOOKUP(FINAL_DATASET!$D915,'R_E_P allocation'!$A$3:$T$984,9,0)</f>
        <v>52112305.001617469</v>
      </c>
      <c r="M915" s="166">
        <f>VLOOKUP($D915,'R_E_P allocation'!$A$3:$T$984,'R_E_P allocation'!J$984,0)</f>
        <v>50481452.291135199</v>
      </c>
      <c r="N915" s="166">
        <f>VLOOKUP($D915,'R_E_P allocation'!$A$3:$T$984,'R_E_P allocation'!K$984,0)</f>
        <v>58870033.761719309</v>
      </c>
      <c r="O915" s="166">
        <f>VLOOKUP($D915,'R_E_P allocation'!$A$3:$T$984,'R_E_P allocation'!L$984,0)</f>
        <v>51849868.933264002</v>
      </c>
      <c r="P915" s="166">
        <f>VLOOKUP($D915,'R_E_P allocation'!$A$3:$T$984,'R_E_P allocation'!M$984,0)</f>
        <v>56367518.395634435</v>
      </c>
      <c r="Q915" s="166">
        <f>VLOOKUP($D915,'R_E_P allocation'!$A$3:$T$984,'R_E_P allocation'!N$984,0)</f>
        <v>45907566.528403305</v>
      </c>
      <c r="R915" s="166">
        <f>VLOOKUP($D915,'R_E_P allocation'!$A$3:$T$984,'R_E_P allocation'!O$984,0)</f>
        <v>42046007.236916542</v>
      </c>
      <c r="S915" s="166">
        <f>VLOOKUP($D915,'R_E_P allocation'!$A$3:$T$984,'R_E_P allocation'!P$984,0)</f>
        <v>646717.45415676362</v>
      </c>
      <c r="T915" s="166">
        <f>VLOOKUP($D915,'R_E_P allocation'!$A$3:$T$984,'R_E_P allocation'!Q$984,0)</f>
        <v>1040371.5566869676</v>
      </c>
      <c r="U915" s="166">
        <f>VLOOKUP($D915,'R_E_P allocation'!$A$3:$T$984,'R_E_P allocation'!R$984,0)</f>
        <v>1284062.1915866176</v>
      </c>
      <c r="V915" s="166">
        <f>VLOOKUP($D915,'R_E_P allocation'!$A$3:$T$984,'R_E_P allocation'!S$984,0)</f>
        <v>-131218.03417673465</v>
      </c>
      <c r="W915" s="166">
        <f>VLOOKUP($D915,'R_E_P allocation'!$A$3:$T$984,'R_E_P allocation'!T$984,0)</f>
        <v>1002880.689779329</v>
      </c>
      <c r="X915" s="163">
        <v>111172</v>
      </c>
      <c r="Y915" s="162" t="s">
        <v>399</v>
      </c>
      <c r="Z915" s="162" t="s">
        <v>400</v>
      </c>
      <c r="AA915" s="162" t="s">
        <v>1185</v>
      </c>
    </row>
    <row r="916" spans="1:27" ht="16.5" thickTop="1" thickBot="1">
      <c r="A916" s="161">
        <v>915</v>
      </c>
      <c r="B916" s="162" t="s">
        <v>7</v>
      </c>
      <c r="C916" s="163">
        <v>11</v>
      </c>
      <c r="D916" s="162" t="s">
        <v>1186</v>
      </c>
      <c r="E916" s="162" t="str">
        <f>VLOOKUP(Table12[[#This Row],[BRANCH NAME]],'Branch Address-2'!$B$2:$D$981,2,0)</f>
        <v>Station Road, Ishwardi, Pabna 6620</v>
      </c>
      <c r="F916" s="162" t="str">
        <f>VLOOKUP(Table12[[#This Row],[BRANCH NAME]],'Branch Address-2'!$B$2:$D$981,3,0)</f>
        <v>24.092360663236217, 89.07794136604299</v>
      </c>
      <c r="G916" s="164">
        <f>VLOOKUP(FINAL_DATASET!$D916,'R_E_P allocation'!$A$3:$D$983,4,0)</f>
        <v>72204.36</v>
      </c>
      <c r="H916" s="165">
        <f>VLOOKUP(FINAL_DATASET!$D916,'R_E_P allocation'!$A$3:$E$983,5,0)</f>
        <v>3.9856283849876075E-3</v>
      </c>
      <c r="I916" s="166">
        <f>VLOOKUP(FINAL_DATASET!$D916,'R_E_P allocation'!$A$3:$F$983,6,0)</f>
        <v>46828042.628122158</v>
      </c>
      <c r="J916" s="166">
        <f>VLOOKUP(FINAL_DATASET!$D916,'R_E_P allocation'!$A$3:$G$983,7,0)</f>
        <v>39437223.493968807</v>
      </c>
      <c r="K916" s="166">
        <f>VLOOKUP(FINAL_DATASET!$D916,'R_E_P allocation'!$A$3:$T$984,8,0)</f>
        <v>39015560.278708085</v>
      </c>
      <c r="L916" s="166">
        <f>VLOOKUP(FINAL_DATASET!$D916,'R_E_P allocation'!$A$3:$T$984,9,0)</f>
        <v>32561770.5118008</v>
      </c>
      <c r="M916" s="166">
        <f>VLOOKUP($D916,'R_E_P allocation'!$A$3:$T$984,'R_E_P allocation'!J$984,0)</f>
        <v>31542751.074920703</v>
      </c>
      <c r="N916" s="166">
        <f>VLOOKUP($D916,'R_E_P allocation'!$A$3:$T$984,'R_E_P allocation'!K$984,0)</f>
        <v>36784259.097953387</v>
      </c>
      <c r="O916" s="166">
        <f>VLOOKUP($D916,'R_E_P allocation'!$A$3:$T$984,'R_E_P allocation'!L$984,0)</f>
        <v>32397790.372532737</v>
      </c>
      <c r="P916" s="166">
        <f>VLOOKUP($D916,'R_E_P allocation'!$A$3:$T$984,'R_E_P allocation'!M$984,0)</f>
        <v>35220591.341361508</v>
      </c>
      <c r="Q916" s="166">
        <f>VLOOKUP($D916,'R_E_P allocation'!$A$3:$T$984,'R_E_P allocation'!N$984,0)</f>
        <v>28684811.504820202</v>
      </c>
      <c r="R916" s="166">
        <f>VLOOKUP($D916,'R_E_P allocation'!$A$3:$T$984,'R_E_P allocation'!O$984,0)</f>
        <v>26271960.88416158</v>
      </c>
      <c r="S916" s="166">
        <f>VLOOKUP($D916,'R_E_P allocation'!$A$3:$T$984,'R_E_P allocation'!P$984,0)</f>
        <v>404093.91462486604</v>
      </c>
      <c r="T916" s="166">
        <f>VLOOKUP($D916,'R_E_P allocation'!$A$3:$T$984,'R_E_P allocation'!Q$984,0)</f>
        <v>650064.12352695852</v>
      </c>
      <c r="U916" s="166">
        <f>VLOOKUP($D916,'R_E_P allocation'!$A$3:$T$984,'R_E_P allocation'!R$984,0)</f>
        <v>802331.39570444415</v>
      </c>
      <c r="V916" s="166">
        <f>VLOOKUP($D916,'R_E_P allocation'!$A$3:$T$984,'R_E_P allocation'!S$984,0)</f>
        <v>-81990.069634030791</v>
      </c>
      <c r="W916" s="166">
        <f>VLOOKUP($D916,'R_E_P allocation'!$A$3:$T$984,'R_E_P allocation'!T$984,0)</f>
        <v>626638.38934580667</v>
      </c>
      <c r="X916" s="163">
        <v>111173</v>
      </c>
      <c r="Y916" s="162" t="s">
        <v>399</v>
      </c>
      <c r="Z916" s="162" t="s">
        <v>400</v>
      </c>
      <c r="AA916" s="162" t="s">
        <v>1175</v>
      </c>
    </row>
    <row r="917" spans="1:27" ht="16.5" thickTop="1" thickBot="1">
      <c r="A917" s="161">
        <v>916</v>
      </c>
      <c r="B917" s="162" t="s">
        <v>7</v>
      </c>
      <c r="C917" s="163">
        <v>11</v>
      </c>
      <c r="D917" s="162" t="s">
        <v>1187</v>
      </c>
      <c r="E917" s="162" t="str">
        <f>VLOOKUP(Table12[[#This Row],[BRANCH NAME]],'Branch Address-2'!$B$2:$D$981,2,0)</f>
        <v>Trimohani Bazar, Natun Mirpur, Bera, Pabna 6682</v>
      </c>
      <c r="F917" s="162" t="str">
        <f>VLOOKUP(Table12[[#This Row],[BRANCH NAME]],'Branch Address-2'!$B$2:$D$981,3,0)</f>
        <v>24.00118981138473, 89.22654706527476</v>
      </c>
      <c r="G917" s="164">
        <f>VLOOKUP(FINAL_DATASET!$D917,'R_E_P allocation'!$A$3:$D$983,4,0)</f>
        <v>97460.22</v>
      </c>
      <c r="H917" s="165">
        <f>VLOOKUP(FINAL_DATASET!$D917,'R_E_P allocation'!$A$3:$E$983,5,0)</f>
        <v>5.3797335678778526E-3</v>
      </c>
      <c r="I917" s="166">
        <f>VLOOKUP(FINAL_DATASET!$D917,'R_E_P allocation'!$A$3:$F$983,6,0)</f>
        <v>63207697.384287648</v>
      </c>
      <c r="J917" s="166">
        <f>VLOOKUP(FINAL_DATASET!$D917,'R_E_P allocation'!$A$3:$G$983,7,0)</f>
        <v>53231695.120784514</v>
      </c>
      <c r="K917" s="166">
        <f>VLOOKUP(FINAL_DATASET!$D917,'R_E_P allocation'!$A$3:$T$984,8,0)</f>
        <v>52662541.267399237</v>
      </c>
      <c r="L917" s="166">
        <f>VLOOKUP(FINAL_DATASET!$D917,'R_E_P allocation'!$A$3:$T$984,9,0)</f>
        <v>43951325.344752289</v>
      </c>
      <c r="M917" s="166">
        <f>VLOOKUP($D917,'R_E_P allocation'!$A$3:$T$984,'R_E_P allocation'!J$984,0)</f>
        <v>42575870.199071191</v>
      </c>
      <c r="N917" s="166">
        <f>VLOOKUP($D917,'R_E_P allocation'!$A$3:$T$984,'R_E_P allocation'!K$984,0)</f>
        <v>49650768.793235458</v>
      </c>
      <c r="O917" s="166">
        <f>VLOOKUP($D917,'R_E_P allocation'!$A$3:$T$984,'R_E_P allocation'!L$984,0)</f>
        <v>43729987.735102452</v>
      </c>
      <c r="P917" s="166">
        <f>VLOOKUP($D917,'R_E_P allocation'!$A$3:$T$984,'R_E_P allocation'!M$984,0)</f>
        <v>47540156.586931698</v>
      </c>
      <c r="Q917" s="166">
        <f>VLOOKUP($D917,'R_E_P allocation'!$A$3:$T$984,'R_E_P allocation'!N$984,0)</f>
        <v>38718271.85945984</v>
      </c>
      <c r="R917" s="166">
        <f>VLOOKUP($D917,'R_E_P allocation'!$A$3:$T$984,'R_E_P allocation'!O$984,0)</f>
        <v>35461447.031755172</v>
      </c>
      <c r="S917" s="166">
        <f>VLOOKUP($D917,'R_E_P allocation'!$A$3:$T$984,'R_E_P allocation'!P$984,0)</f>
        <v>545439.10949422803</v>
      </c>
      <c r="T917" s="166">
        <f>VLOOKUP($D917,'R_E_P allocation'!$A$3:$T$984,'R_E_P allocation'!Q$984,0)</f>
        <v>877445.52396897564</v>
      </c>
      <c r="U917" s="166">
        <f>VLOOKUP($D917,'R_E_P allocation'!$A$3:$T$984,'R_E_P allocation'!R$984,0)</f>
        <v>1082973.3043581049</v>
      </c>
      <c r="V917" s="166">
        <f>VLOOKUP($D917,'R_E_P allocation'!$A$3:$T$984,'R_E_P allocation'!S$984,0)</f>
        <v>-110668.80482491585</v>
      </c>
      <c r="W917" s="166">
        <f>VLOOKUP($D917,'R_E_P allocation'!$A$3:$T$984,'R_E_P allocation'!T$984,0)</f>
        <v>845825.86544757104</v>
      </c>
      <c r="X917" s="163">
        <v>111174</v>
      </c>
      <c r="Y917" s="162" t="s">
        <v>399</v>
      </c>
      <c r="Z917" s="162" t="s">
        <v>400</v>
      </c>
      <c r="AA917" s="162" t="s">
        <v>401</v>
      </c>
    </row>
    <row r="918" spans="1:27" ht="16.5" thickTop="1" thickBot="1">
      <c r="A918" s="161">
        <v>917</v>
      </c>
      <c r="B918" s="162" t="s">
        <v>7</v>
      </c>
      <c r="C918" s="163">
        <v>11</v>
      </c>
      <c r="D918" s="162" t="s">
        <v>1188</v>
      </c>
      <c r="E918" s="162" t="str">
        <f>VLOOKUP(Table12[[#This Row],[BRANCH NAME]],'Branch Address-2'!$B$2:$D$981,2,0)</f>
        <v>Hazi Abdul Gani Road, Pabna 6600</v>
      </c>
      <c r="F918" s="162" t="str">
        <f>VLOOKUP(Table12[[#This Row],[BRANCH NAME]],'Branch Address-2'!$B$2:$D$981,3,0)</f>
        <v>24.01483170784257, 89.23896119232886</v>
      </c>
      <c r="G918" s="164">
        <f>VLOOKUP(FINAL_DATASET!$D918,'R_E_P allocation'!$A$3:$D$983,4,0)</f>
        <v>94932.86</v>
      </c>
      <c r="H918" s="165">
        <f>VLOOKUP(FINAL_DATASET!$D918,'R_E_P allocation'!$A$3:$E$983,5,0)</f>
        <v>5.2402251260734757E-3</v>
      </c>
      <c r="I918" s="166">
        <f>VLOOKUP(FINAL_DATASET!$D918,'R_E_P allocation'!$A$3:$F$983,6,0)</f>
        <v>61568581.383306392</v>
      </c>
      <c r="J918" s="166">
        <f>VLOOKUP(FINAL_DATASET!$D918,'R_E_P allocation'!$A$3:$G$983,7,0)</f>
        <v>51851279.018907607</v>
      </c>
      <c r="K918" s="166">
        <f>VLOOKUP(FINAL_DATASET!$D918,'R_E_P allocation'!$A$3:$T$984,8,0)</f>
        <v>51296884.589243025</v>
      </c>
      <c r="L918" s="166">
        <f>VLOOKUP(FINAL_DATASET!$D918,'R_E_P allocation'!$A$3:$T$984,9,0)</f>
        <v>42811569.846321099</v>
      </c>
      <c r="M918" s="166">
        <f>VLOOKUP($D918,'R_E_P allocation'!$A$3:$T$984,'R_E_P allocation'!J$984,0)</f>
        <v>41471783.30796501</v>
      </c>
      <c r="N918" s="166">
        <f>VLOOKUP($D918,'R_E_P allocation'!$A$3:$T$984,'R_E_P allocation'!K$984,0)</f>
        <v>48363214.06560123</v>
      </c>
      <c r="O918" s="166">
        <f>VLOOKUP($D918,'R_E_P allocation'!$A$3:$T$984,'R_E_P allocation'!L$984,0)</f>
        <v>42595972.012562647</v>
      </c>
      <c r="P918" s="166">
        <f>VLOOKUP($D918,'R_E_P allocation'!$A$3:$T$984,'R_E_P allocation'!M$984,0)</f>
        <v>46307334.722261705</v>
      </c>
      <c r="Q918" s="166">
        <f>VLOOKUP($D918,'R_E_P allocation'!$A$3:$T$984,'R_E_P allocation'!N$984,0)</f>
        <v>37714221.062460572</v>
      </c>
      <c r="R918" s="166">
        <f>VLOOKUP($D918,'R_E_P allocation'!$A$3:$T$984,'R_E_P allocation'!O$984,0)</f>
        <v>34541852.937157638</v>
      </c>
      <c r="S918" s="166">
        <f>VLOOKUP($D918,'R_E_P allocation'!$A$3:$T$984,'R_E_P allocation'!P$984,0)</f>
        <v>531294.66176189855</v>
      </c>
      <c r="T918" s="166">
        <f>VLOOKUP($D918,'R_E_P allocation'!$A$3:$T$984,'R_E_P allocation'!Q$984,0)</f>
        <v>854691.41239957605</v>
      </c>
      <c r="U918" s="166">
        <f>VLOOKUP($D918,'R_E_P allocation'!$A$3:$T$984,'R_E_P allocation'!R$984,0)</f>
        <v>1054889.4008895666</v>
      </c>
      <c r="V918" s="166">
        <f>VLOOKUP($D918,'R_E_P allocation'!$A$3:$T$984,'R_E_P allocation'!S$984,0)</f>
        <v>-107798.9168792258</v>
      </c>
      <c r="W918" s="166">
        <f>VLOOKUP($D918,'R_E_P allocation'!$A$3:$T$984,'R_E_P allocation'!T$984,0)</f>
        <v>823891.72186265432</v>
      </c>
      <c r="X918" s="163">
        <v>111175</v>
      </c>
      <c r="Y918" s="162" t="s">
        <v>399</v>
      </c>
      <c r="Z918" s="162" t="s">
        <v>400</v>
      </c>
      <c r="AA918" s="162" t="s">
        <v>1168</v>
      </c>
    </row>
    <row r="919" spans="1:27" ht="16.5" thickTop="1" thickBot="1">
      <c r="A919" s="161">
        <v>918</v>
      </c>
      <c r="B919" s="162" t="s">
        <v>7</v>
      </c>
      <c r="C919" s="163">
        <v>11</v>
      </c>
      <c r="D919" s="162" t="s">
        <v>410</v>
      </c>
      <c r="E919" s="162" t="str">
        <f>VLOOKUP(Table12[[#This Row],[BRANCH NAME]],'Branch Address-2'!$B$2:$D$981,2,0)</f>
        <v>Sujanagar, Pabna 6660</v>
      </c>
      <c r="F919" s="162" t="str">
        <f>VLOOKUP(Table12[[#This Row],[BRANCH NAME]],'Branch Address-2'!$B$2:$D$981,3,0)</f>
        <v>23.941076740170917, 89.40665334091086</v>
      </c>
      <c r="G919" s="164">
        <f>VLOOKUP(FINAL_DATASET!$D919,'R_E_P allocation'!$A$3:$D$983,4,0)</f>
        <v>278096</v>
      </c>
      <c r="H919" s="165">
        <f>VLOOKUP(FINAL_DATASET!$D919,'R_E_P allocation'!$A$3:$E$983,5,0)</f>
        <v>1.5350697815914629E-2</v>
      </c>
      <c r="I919" s="166">
        <f>VLOOKUP(FINAL_DATASET!$D919,'R_E_P allocation'!$A$3:$F$983,6,0)</f>
        <v>180358794.71420088</v>
      </c>
      <c r="J919" s="166">
        <f>VLOOKUP(FINAL_DATASET!$D919,'R_E_P allocation'!$A$3:$G$983,7,0)</f>
        <v>151892961.93164441</v>
      </c>
      <c r="K919" s="166">
        <f>VLOOKUP(FINAL_DATASET!$D919,'R_E_P allocation'!$A$3:$T$984,8,0)</f>
        <v>150268920.75863013</v>
      </c>
      <c r="L919" s="166">
        <f>VLOOKUP(FINAL_DATASET!$D919,'R_E_P allocation'!$A$3:$T$984,9,0)</f>
        <v>125412068.3605499</v>
      </c>
      <c r="M919" s="166">
        <f>VLOOKUP($D919,'R_E_P allocation'!$A$3:$T$984,'R_E_P allocation'!J$984,0)</f>
        <v>121487302.19243197</v>
      </c>
      <c r="N919" s="166">
        <f>VLOOKUP($D919,'R_E_P allocation'!$A$3:$T$984,'R_E_P allocation'!K$984,0)</f>
        <v>141675036.21809602</v>
      </c>
      <c r="O919" s="166">
        <f>VLOOKUP($D919,'R_E_P allocation'!$A$3:$T$984,'R_E_P allocation'!L$984,0)</f>
        <v>124780496.79326655</v>
      </c>
      <c r="P919" s="166">
        <f>VLOOKUP($D919,'R_E_P allocation'!$A$3:$T$984,'R_E_P allocation'!M$984,0)</f>
        <v>135652550.20150128</v>
      </c>
      <c r="Q919" s="166">
        <f>VLOOKUP($D919,'R_E_P allocation'!$A$3:$T$984,'R_E_P allocation'!N$984,0)</f>
        <v>110479912.01977938</v>
      </c>
      <c r="R919" s="166">
        <f>VLOOKUP($D919,'R_E_P allocation'!$A$3:$T$984,'R_E_P allocation'!O$984,0)</f>
        <v>101186787.52975303</v>
      </c>
      <c r="S919" s="166">
        <f>VLOOKUP($D919,'R_E_P allocation'!$A$3:$T$984,'R_E_P allocation'!P$984,0)</f>
        <v>1556372.7908053854</v>
      </c>
      <c r="T919" s="166">
        <f>VLOOKUP($D919,'R_E_P allocation'!$A$3:$T$984,'R_E_P allocation'!Q$984,0)</f>
        <v>2503730.1417304026</v>
      </c>
      <c r="U919" s="166">
        <f>VLOOKUP($D919,'R_E_P allocation'!$A$3:$T$984,'R_E_P allocation'!R$984,0)</f>
        <v>3090189.4542077943</v>
      </c>
      <c r="V919" s="166">
        <f>VLOOKUP($D919,'R_E_P allocation'!$A$3:$T$984,'R_E_P allocation'!S$984,0)</f>
        <v>-315785.7836416724</v>
      </c>
      <c r="W919" s="166">
        <f>VLOOKUP($D919,'R_E_P allocation'!$A$3:$T$984,'R_E_P allocation'!T$984,0)</f>
        <v>2413505.6321184961</v>
      </c>
      <c r="X919" s="163">
        <v>111176</v>
      </c>
      <c r="Y919" s="162" t="s">
        <v>399</v>
      </c>
      <c r="Z919" s="162" t="s">
        <v>400</v>
      </c>
      <c r="AA919" s="162" t="s">
        <v>410</v>
      </c>
    </row>
    <row r="920" spans="1:27" ht="16.5" thickTop="1" thickBot="1">
      <c r="A920" s="161">
        <v>919</v>
      </c>
      <c r="B920" s="162" t="s">
        <v>7</v>
      </c>
      <c r="C920" s="163">
        <v>11</v>
      </c>
      <c r="D920" s="162" t="s">
        <v>1182</v>
      </c>
      <c r="E920" s="162" t="str">
        <f>VLOOKUP(Table12[[#This Row],[BRANCH NAME]],'Branch Address-2'!$B$2:$D$981,2,0)</f>
        <v>ATAIKULA BAZAR ATAIKULA ATAIKULA 6600 PABNA</v>
      </c>
      <c r="F920" s="162" t="str">
        <f>VLOOKUP(Table12[[#This Row],[BRANCH NAME]],'Branch Address-2'!$B$2:$D$981,3,0)</f>
        <v>24.000552707159187, 89.23326725440337</v>
      </c>
      <c r="G920" s="164">
        <f>VLOOKUP(FINAL_DATASET!$D920,'R_E_P allocation'!$A$3:$D$983,4,0)</f>
        <v>3326</v>
      </c>
      <c r="H920" s="165">
        <f>VLOOKUP(FINAL_DATASET!$D920,'R_E_P allocation'!$A$3:$E$983,5,0)</f>
        <v>1.8359279146673113E-4</v>
      </c>
      <c r="I920" s="166">
        <f>VLOOKUP(FINAL_DATASET!$D920,'R_E_P allocation'!$A$3:$F$983,6,0)</f>
        <v>2157072.9216509126</v>
      </c>
      <c r="J920" s="166">
        <f>VLOOKUP(FINAL_DATASET!$D920,'R_E_P allocation'!$A$3:$G$983,7,0)</f>
        <v>1816624.4440216664</v>
      </c>
      <c r="K920" s="166">
        <f>VLOOKUP(FINAL_DATASET!$D920,'R_E_P allocation'!$A$3:$T$984,8,0)</f>
        <v>1797201.0760428191</v>
      </c>
      <c r="L920" s="166">
        <f>VLOOKUP(FINAL_DATASET!$D920,'R_E_P allocation'!$A$3:$T$984,9,0)</f>
        <v>1499915.6383665677</v>
      </c>
      <c r="M920" s="166">
        <f>VLOOKUP($D920,'R_E_P allocation'!$A$3:$T$984,'R_E_P allocation'!J$984,0)</f>
        <v>1452975.8324176858</v>
      </c>
      <c r="N920" s="166">
        <f>VLOOKUP($D920,'R_E_P allocation'!$A$3:$T$984,'R_E_P allocation'!K$984,0)</f>
        <v>1694419.0871547502</v>
      </c>
      <c r="O920" s="166">
        <f>VLOOKUP($D920,'R_E_P allocation'!$A$3:$T$984,'R_E_P allocation'!L$984,0)</f>
        <v>1492362.1063747935</v>
      </c>
      <c r="P920" s="166">
        <f>VLOOKUP($D920,'R_E_P allocation'!$A$3:$T$984,'R_E_P allocation'!M$984,0)</f>
        <v>1622390.7642331901</v>
      </c>
      <c r="Q920" s="166">
        <f>VLOOKUP($D920,'R_E_P allocation'!$A$3:$T$984,'R_E_P allocation'!N$984,0)</f>
        <v>1321328.5605610518</v>
      </c>
      <c r="R920" s="166">
        <f>VLOOKUP($D920,'R_E_P allocation'!$A$3:$T$984,'R_E_P allocation'!O$984,0)</f>
        <v>1210183.7326820903</v>
      </c>
      <c r="S920" s="166">
        <f>VLOOKUP($D920,'R_E_P allocation'!$A$3:$T$984,'R_E_P allocation'!P$984,0)</f>
        <v>18614.060979728987</v>
      </c>
      <c r="T920" s="166">
        <f>VLOOKUP($D920,'R_E_P allocation'!$A$3:$T$984,'R_E_P allocation'!Q$984,0)</f>
        <v>29944.358967390112</v>
      </c>
      <c r="U920" s="166">
        <f>VLOOKUP($D920,'R_E_P allocation'!$A$3:$T$984,'R_E_P allocation'!R$984,0)</f>
        <v>36958.352959751755</v>
      </c>
      <c r="V920" s="166">
        <f>VLOOKUP($D920,'R_E_P allocation'!$A$3:$T$984,'R_E_P allocation'!S$984,0)</f>
        <v>-3776.7659958870408</v>
      </c>
      <c r="W920" s="166">
        <f>VLOOKUP($D920,'R_E_P allocation'!$A$3:$T$984,'R_E_P allocation'!T$984,0)</f>
        <v>28865.28296856524</v>
      </c>
      <c r="X920" s="163">
        <v>111177</v>
      </c>
      <c r="Y920" s="162" t="s">
        <v>399</v>
      </c>
      <c r="Z920" s="162" t="s">
        <v>400</v>
      </c>
      <c r="AA920" s="162" t="s">
        <v>1182</v>
      </c>
    </row>
    <row r="921" spans="1:27" ht="16.5" thickTop="1" thickBot="1">
      <c r="A921" s="161">
        <v>920</v>
      </c>
      <c r="B921" s="162" t="s">
        <v>7</v>
      </c>
      <c r="C921" s="163">
        <v>11</v>
      </c>
      <c r="D921" s="162" t="s">
        <v>1185</v>
      </c>
      <c r="E921" s="162" t="str">
        <f>VLOOKUP(Table12[[#This Row],[BRANCH NAME]],'Branch Address-2'!$B$2:$D$981,2,0)</f>
        <v>Nolkhola Branch, Old Varenga, P.O- Old Varenga , P.S- Bera, Pabna. Puran Bharenga.. P.C. 6683, Bera, Pabna.</v>
      </c>
      <c r="F921" s="162" t="str">
        <f>VLOOKUP(Table12[[#This Row],[BRANCH NAME]],'Branch Address-2'!$B$2:$D$981,3,0)</f>
        <v>24.080005297934985, 89.61363976615026</v>
      </c>
      <c r="G921" s="164">
        <f>VLOOKUP(FINAL_DATASET!$D921,'R_E_P allocation'!$A$3:$D$983,4,0)</f>
        <v>256793</v>
      </c>
      <c r="H921" s="165">
        <f>VLOOKUP(FINAL_DATASET!$D921,'R_E_P allocation'!$A$3:$E$983,5,0)</f>
        <v>1.4174787642548493E-2</v>
      </c>
      <c r="I921" s="166">
        <f>VLOOKUP(FINAL_DATASET!$D921,'R_E_P allocation'!$A$3:$F$983,6,0)</f>
        <v>166542762.10748732</v>
      </c>
      <c r="J921" s="166">
        <f>VLOOKUP(FINAL_DATASET!$D921,'R_E_P allocation'!$A$3:$G$983,7,0)</f>
        <v>140257498.75335413</v>
      </c>
      <c r="K921" s="166">
        <f>VLOOKUP(FINAL_DATASET!$D921,'R_E_P allocation'!$A$3:$T$984,8,0)</f>
        <v>138757864.0770486</v>
      </c>
      <c r="L921" s="166">
        <f>VLOOKUP(FINAL_DATASET!$D921,'R_E_P allocation'!$A$3:$T$984,9,0)</f>
        <v>115805122.22581659</v>
      </c>
      <c r="M921" s="166">
        <f>VLOOKUP($D921,'R_E_P allocation'!$A$3:$T$984,'R_E_P allocation'!J$984,0)</f>
        <v>112181005.09141155</v>
      </c>
      <c r="N921" s="166">
        <f>VLOOKUP($D921,'R_E_P allocation'!$A$3:$T$984,'R_E_P allocation'!K$984,0)</f>
        <v>130822297.24826512</v>
      </c>
      <c r="O921" s="166">
        <f>VLOOKUP($D921,'R_E_P allocation'!$A$3:$T$984,'R_E_P allocation'!L$984,0)</f>
        <v>115221930.96280888</v>
      </c>
      <c r="P921" s="166">
        <f>VLOOKUP($D921,'R_E_P allocation'!$A$3:$T$984,'R_E_P allocation'!M$984,0)</f>
        <v>125261151.99029873</v>
      </c>
      <c r="Q921" s="166">
        <f>VLOOKUP($D921,'R_E_P allocation'!$A$3:$T$984,'R_E_P allocation'!N$984,0)</f>
        <v>102016814.50756289</v>
      </c>
      <c r="R921" s="166">
        <f>VLOOKUP($D921,'R_E_P allocation'!$A$3:$T$984,'R_E_P allocation'!O$984,0)</f>
        <v>93435571.637592301</v>
      </c>
      <c r="S921" s="166">
        <f>VLOOKUP($D921,'R_E_P allocation'!$A$3:$T$984,'R_E_P allocation'!P$984,0)</f>
        <v>1437149.8981261412</v>
      </c>
      <c r="T921" s="166">
        <f>VLOOKUP($D921,'R_E_P allocation'!$A$3:$T$984,'R_E_P allocation'!Q$984,0)</f>
        <v>2311936.7926377058</v>
      </c>
      <c r="U921" s="166">
        <f>VLOOKUP($D921,'R_E_P allocation'!$A$3:$T$984,'R_E_P allocation'!R$984,0)</f>
        <v>2853471.53685915</v>
      </c>
      <c r="V921" s="166">
        <f>VLOOKUP($D921,'R_E_P allocation'!$A$3:$T$984,'R_E_P allocation'!S$984,0)</f>
        <v>-291595.63150385476</v>
      </c>
      <c r="W921" s="166">
        <f>VLOOKUP($D921,'R_E_P allocation'!$A$3:$T$984,'R_E_P allocation'!T$984,0)</f>
        <v>2228623.7550651752</v>
      </c>
      <c r="X921" s="163">
        <v>111178</v>
      </c>
      <c r="Y921" s="162" t="s">
        <v>399</v>
      </c>
      <c r="Z921" s="162" t="s">
        <v>400</v>
      </c>
      <c r="AA921" s="162" t="s">
        <v>1185</v>
      </c>
    </row>
    <row r="922" spans="1:27" ht="16.5" thickTop="1" thickBot="1">
      <c r="A922" s="161">
        <v>921</v>
      </c>
      <c r="B922" s="162" t="s">
        <v>7</v>
      </c>
      <c r="C922" s="163">
        <v>11</v>
      </c>
      <c r="D922" s="162" t="s">
        <v>415</v>
      </c>
      <c r="E922" s="162" t="str">
        <f>VLOOKUP(Table12[[#This Row],[BRANCH NAME]],'Branch Address-2'!$B$2:$D$981,2,0)</f>
        <v>67JQ+54P, R604, Chatmohar</v>
      </c>
      <c r="F922" s="162" t="str">
        <f>VLOOKUP(Table12[[#This Row],[BRANCH NAME]],'Branch Address-2'!$B$2:$D$981,3,0)</f>
        <v>24.23075987107241, 89.28777052371841</v>
      </c>
      <c r="G922" s="164">
        <f>VLOOKUP(FINAL_DATASET!$D922,'R_E_P allocation'!$A$3:$D$983,4,0)</f>
        <v>291121</v>
      </c>
      <c r="H922" s="165">
        <f>VLOOKUP(FINAL_DATASET!$D922,'R_E_P allocation'!$A$3:$E$983,5,0)</f>
        <v>1.6069668383820273E-2</v>
      </c>
      <c r="I922" s="166">
        <f>VLOOKUP(FINAL_DATASET!$D922,'R_E_P allocation'!$A$3:$F$983,6,0)</f>
        <v>188806141.31808037</v>
      </c>
      <c r="J922" s="166">
        <f>VLOOKUP(FINAL_DATASET!$D922,'R_E_P allocation'!$A$3:$G$983,7,0)</f>
        <v>159007072.99098963</v>
      </c>
      <c r="K922" s="166">
        <f>VLOOKUP(FINAL_DATASET!$D922,'R_E_P allocation'!$A$3:$T$984,8,0)</f>
        <v>157306967.66646466</v>
      </c>
      <c r="L922" s="166">
        <f>VLOOKUP(FINAL_DATASET!$D922,'R_E_P allocation'!$A$3:$T$984,9,0)</f>
        <v>131285911.17165168</v>
      </c>
      <c r="M922" s="166">
        <f>VLOOKUP($D922,'R_E_P allocation'!$A$3:$T$984,'R_E_P allocation'!J$984,0)</f>
        <v>127177323.30404963</v>
      </c>
      <c r="N922" s="166">
        <f>VLOOKUP($D922,'R_E_P allocation'!$A$3:$T$984,'R_E_P allocation'!K$984,0)</f>
        <v>148310576.99085328</v>
      </c>
      <c r="O922" s="166">
        <f>VLOOKUP($D922,'R_E_P allocation'!$A$3:$T$984,'R_E_P allocation'!L$984,0)</f>
        <v>130624759.10100307</v>
      </c>
      <c r="P922" s="166">
        <f>VLOOKUP($D922,'R_E_P allocation'!$A$3:$T$984,'R_E_P allocation'!M$984,0)</f>
        <v>142006019.74573979</v>
      </c>
      <c r="Q922" s="166">
        <f>VLOOKUP($D922,'R_E_P allocation'!$A$3:$T$984,'R_E_P allocation'!N$984,0)</f>
        <v>115654387.2156025</v>
      </c>
      <c r="R922" s="166">
        <f>VLOOKUP($D922,'R_E_P allocation'!$A$3:$T$984,'R_E_P allocation'!O$984,0)</f>
        <v>105926006.74748731</v>
      </c>
      <c r="S922" s="166">
        <f>VLOOKUP($D922,'R_E_P allocation'!$A$3:$T$984,'R_E_P allocation'!P$984,0)</f>
        <v>1629267.602669778</v>
      </c>
      <c r="T922" s="166">
        <f>VLOOKUP($D922,'R_E_P allocation'!$A$3:$T$984,'R_E_P allocation'!Q$984,0)</f>
        <v>2620995.7086426867</v>
      </c>
      <c r="U922" s="166">
        <f>VLOOKUP($D922,'R_E_P allocation'!$A$3:$T$984,'R_E_P allocation'!R$984,0)</f>
        <v>3234922.63138782</v>
      </c>
      <c r="V922" s="166">
        <f>VLOOKUP($D922,'R_E_P allocation'!$A$3:$T$984,'R_E_P allocation'!S$984,0)</f>
        <v>-330576.03532430279</v>
      </c>
      <c r="W922" s="166">
        <f>VLOOKUP($D922,'R_E_P allocation'!$A$3:$T$984,'R_E_P allocation'!T$984,0)</f>
        <v>2526545.4128357428</v>
      </c>
      <c r="X922" s="163">
        <v>111179</v>
      </c>
      <c r="Y922" s="162" t="s">
        <v>399</v>
      </c>
      <c r="Z922" s="162" t="s">
        <v>400</v>
      </c>
      <c r="AA922" s="162" t="s">
        <v>415</v>
      </c>
    </row>
    <row r="923" spans="1:27" ht="16.5" thickTop="1" thickBot="1">
      <c r="A923" s="161">
        <v>922</v>
      </c>
      <c r="B923" s="162" t="s">
        <v>7</v>
      </c>
      <c r="C923" s="163">
        <v>11</v>
      </c>
      <c r="D923" s="162" t="s">
        <v>1189</v>
      </c>
      <c r="E923" s="162" t="str">
        <f>VLOOKUP(Table12[[#This Row],[BRANCH NAME]],'Branch Address-2'!$B$2:$D$981,2,0)</f>
        <v>Chaklahat, Panchagarh 5000</v>
      </c>
      <c r="F923" s="162" t="str">
        <f>VLOOKUP(Table12[[#This Row],[BRANCH NAME]],'Branch Address-2'!$B$2:$D$981,3,0)</f>
        <v>26.33151915257685, 88.555905981438</v>
      </c>
      <c r="G923" s="164">
        <f>VLOOKUP(FINAL_DATASET!$D923,'R_E_P allocation'!$A$3:$D$983,4,0)</f>
        <v>67926.75</v>
      </c>
      <c r="H923" s="165">
        <f>VLOOKUP(FINAL_DATASET!$D923,'R_E_P allocation'!$A$3:$E$983,5,0)</f>
        <v>6.6068715663204674E-3</v>
      </c>
      <c r="I923" s="166">
        <f>VLOOKUP(FINAL_DATASET!$D923,'R_E_P allocation'!$A$3:$F$983,6,0)</f>
        <v>36117474.673142828</v>
      </c>
      <c r="J923" s="166">
        <f>VLOOKUP(FINAL_DATASET!$D923,'R_E_P allocation'!$A$3:$G$983,7,0)</f>
        <v>30417092.852544241</v>
      </c>
      <c r="K923" s="166">
        <f>VLOOKUP(FINAL_DATASET!$D923,'R_E_P allocation'!$A$3:$T$984,8,0)</f>
        <v>30091872.97054496</v>
      </c>
      <c r="L923" s="166">
        <f>VLOOKUP(FINAL_DATASET!$D923,'R_E_P allocation'!$A$3:$T$984,9,0)</f>
        <v>25114201.998833679</v>
      </c>
      <c r="M923" s="166">
        <f>VLOOKUP($D923,'R_E_P allocation'!$A$3:$T$984,'R_E_P allocation'!J$984,0)</f>
        <v>24328253.950668741</v>
      </c>
      <c r="N923" s="166">
        <f>VLOOKUP($D923,'R_E_P allocation'!$A$3:$T$984,'R_E_P allocation'!K$984,0)</f>
        <v>28370917.761632074</v>
      </c>
      <c r="O923" s="166">
        <f>VLOOKUP($D923,'R_E_P allocation'!$A$3:$T$984,'R_E_P allocation'!L$984,0)</f>
        <v>24987727.600278404</v>
      </c>
      <c r="P923" s="166">
        <f>VLOOKUP($D923,'R_E_P allocation'!$A$3:$T$984,'R_E_P allocation'!M$984,0)</f>
        <v>27164894.032551393</v>
      </c>
      <c r="Q923" s="166">
        <f>VLOOKUP($D923,'R_E_P allocation'!$A$3:$T$984,'R_E_P allocation'!N$984,0)</f>
        <v>22123985.861562476</v>
      </c>
      <c r="R923" s="166">
        <f>VLOOKUP($D923,'R_E_P allocation'!$A$3:$T$984,'R_E_P allocation'!O$984,0)</f>
        <v>20263005.425677679</v>
      </c>
      <c r="S923" s="166">
        <f>VLOOKUP($D923,'R_E_P allocation'!$A$3:$T$984,'R_E_P allocation'!P$984,0)</f>
        <v>311669.05358264816</v>
      </c>
      <c r="T923" s="166">
        <f>VLOOKUP($D923,'R_E_P allocation'!$A$3:$T$984,'R_E_P allocation'!Q$984,0)</f>
        <v>501380.65141556441</v>
      </c>
      <c r="U923" s="166">
        <f>VLOOKUP($D923,'R_E_P allocation'!$A$3:$T$984,'R_E_P allocation'!R$984,0)</f>
        <v>618821.16435975069</v>
      </c>
      <c r="V923" s="166">
        <f>VLOOKUP($D923,'R_E_P allocation'!$A$3:$T$984,'R_E_P allocation'!S$984,0)</f>
        <v>-63237.199277638756</v>
      </c>
      <c r="W923" s="166">
        <f>VLOOKUP($D923,'R_E_P allocation'!$A$3:$T$984,'R_E_P allocation'!T$984,0)</f>
        <v>483312.88019338192</v>
      </c>
      <c r="X923" s="163">
        <v>111185</v>
      </c>
      <c r="Y923" s="162" t="s">
        <v>747</v>
      </c>
      <c r="Z923" s="162" t="s">
        <v>1190</v>
      </c>
      <c r="AA923" s="162" t="s">
        <v>1191</v>
      </c>
    </row>
    <row r="924" spans="1:27" ht="16.5" thickTop="1" thickBot="1">
      <c r="A924" s="161">
        <v>923</v>
      </c>
      <c r="B924" s="162" t="s">
        <v>7</v>
      </c>
      <c r="C924" s="163">
        <v>11</v>
      </c>
      <c r="D924" s="162" t="s">
        <v>1192</v>
      </c>
      <c r="E924" s="162" t="str">
        <f>VLOOKUP(Table12[[#This Row],[BRANCH NAME]],'Branch Address-2'!$B$2:$D$981,2,0)</f>
        <v>Jagdalhat, Panchagarh 5000</v>
      </c>
      <c r="F924" s="162" t="str">
        <f>VLOOKUP(Table12[[#This Row],[BRANCH NAME]],'Branch Address-2'!$B$2:$D$981,3,0)</f>
        <v>26.3315095369372, 88.555905981438</v>
      </c>
      <c r="G924" s="164">
        <f>VLOOKUP(FINAL_DATASET!$D924,'R_E_P allocation'!$A$3:$D$983,4,0)</f>
        <v>76077.960000000006</v>
      </c>
      <c r="H924" s="165">
        <f>VLOOKUP(FINAL_DATASET!$D924,'R_E_P allocation'!$A$3:$E$983,5,0)</f>
        <v>7.3996961542789246E-3</v>
      </c>
      <c r="I924" s="166">
        <f>VLOOKUP(FINAL_DATASET!$D924,'R_E_P allocation'!$A$3:$F$983,6,0)</f>
        <v>40451571.633919969</v>
      </c>
      <c r="J924" s="166">
        <f>VLOOKUP(FINAL_DATASET!$D924,'R_E_P allocation'!$A$3:$G$983,7,0)</f>
        <v>34067143.994849555</v>
      </c>
      <c r="K924" s="166">
        <f>VLOOKUP(FINAL_DATASET!$D924,'R_E_P allocation'!$A$3:$T$984,8,0)</f>
        <v>33702897.727010362</v>
      </c>
      <c r="L924" s="166">
        <f>VLOOKUP(FINAL_DATASET!$D924,'R_E_P allocation'!$A$3:$T$984,9,0)</f>
        <v>28127906.238693725</v>
      </c>
      <c r="M924" s="166">
        <f>VLOOKUP($D924,'R_E_P allocation'!$A$3:$T$984,'R_E_P allocation'!J$984,0)</f>
        <v>27247644.424748991</v>
      </c>
      <c r="N924" s="166">
        <f>VLOOKUP($D924,'R_E_P allocation'!$A$3:$T$984,'R_E_P allocation'!K$984,0)</f>
        <v>31775427.893027928</v>
      </c>
      <c r="O924" s="166">
        <f>VLOOKUP($D924,'R_E_P allocation'!$A$3:$T$984,'R_E_P allocation'!L$984,0)</f>
        <v>27986254.912311815</v>
      </c>
      <c r="P924" s="166">
        <f>VLOOKUP($D924,'R_E_P allocation'!$A$3:$T$984,'R_E_P allocation'!M$984,0)</f>
        <v>30424681.316457566</v>
      </c>
      <c r="Q924" s="166">
        <f>VLOOKUP($D924,'R_E_P allocation'!$A$3:$T$984,'R_E_P allocation'!N$984,0)</f>
        <v>24778864.164949976</v>
      </c>
      <c r="R924" s="166">
        <f>VLOOKUP($D924,'R_E_P allocation'!$A$3:$T$984,'R_E_P allocation'!O$984,0)</f>
        <v>22694566.076759003</v>
      </c>
      <c r="S924" s="166">
        <f>VLOOKUP($D924,'R_E_P allocation'!$A$3:$T$984,'R_E_P allocation'!P$984,0)</f>
        <v>349069.34001256601</v>
      </c>
      <c r="T924" s="166">
        <f>VLOOKUP($D924,'R_E_P allocation'!$A$3:$T$984,'R_E_P allocation'!Q$984,0)</f>
        <v>561546.32958543219</v>
      </c>
      <c r="U924" s="166">
        <f>VLOOKUP($D924,'R_E_P allocation'!$A$3:$T$984,'R_E_P allocation'!R$984,0)</f>
        <v>693079.70408292091</v>
      </c>
      <c r="V924" s="166">
        <f>VLOOKUP($D924,'R_E_P allocation'!$A$3:$T$984,'R_E_P allocation'!S$984,0)</f>
        <v>-70825.663190955413</v>
      </c>
      <c r="W924" s="166">
        <f>VLOOKUP($D924,'R_E_P allocation'!$A$3:$T$984,'R_E_P allocation'!T$984,0)</f>
        <v>541310.42581658787</v>
      </c>
      <c r="X924" s="163">
        <v>111186</v>
      </c>
      <c r="Y924" s="162" t="s">
        <v>747</v>
      </c>
      <c r="Z924" s="162" t="s">
        <v>1190</v>
      </c>
      <c r="AA924" s="162" t="s">
        <v>1191</v>
      </c>
    </row>
    <row r="925" spans="1:27" ht="16.5" thickTop="1" thickBot="1">
      <c r="A925" s="161">
        <v>924</v>
      </c>
      <c r="B925" s="162" t="s">
        <v>7</v>
      </c>
      <c r="C925" s="163">
        <v>11</v>
      </c>
      <c r="D925" s="162" t="s">
        <v>1193</v>
      </c>
      <c r="E925" s="162" t="str">
        <f>VLOOKUP(Table12[[#This Row],[BRANCH NAME]],'Branch Address-2'!$B$2:$D$981,2,0)</f>
        <v>Mirzapur, Atwari, Panchagarh 5041</v>
      </c>
      <c r="F925" s="162" t="str">
        <f>VLOOKUP(Table12[[#This Row],[BRANCH NAME]],'Branch Address-2'!$B$2:$D$981,3,0)</f>
        <v>26.277705106984985, 88.43900660955865</v>
      </c>
      <c r="G925" s="164">
        <f>VLOOKUP(FINAL_DATASET!$D925,'R_E_P allocation'!$A$3:$D$983,4,0)</f>
        <v>133650</v>
      </c>
      <c r="H925" s="165">
        <f>VLOOKUP(FINAL_DATASET!$D925,'R_E_P allocation'!$A$3:$E$983,5,0)</f>
        <v>1.2999420476303231E-2</v>
      </c>
      <c r="I925" s="166">
        <f>VLOOKUP(FINAL_DATASET!$D925,'R_E_P allocation'!$A$3:$F$983,6,0)</f>
        <v>71063321.740927368</v>
      </c>
      <c r="J925" s="166">
        <f>VLOOKUP(FINAL_DATASET!$D925,'R_E_P allocation'!$A$3:$G$983,7,0)</f>
        <v>59847474.812832028</v>
      </c>
      <c r="K925" s="166">
        <f>VLOOKUP(FINAL_DATASET!$D925,'R_E_P allocation'!$A$3:$T$984,8,0)</f>
        <v>59207584.972243398</v>
      </c>
      <c r="L925" s="166">
        <f>VLOOKUP(FINAL_DATASET!$D925,'R_E_P allocation'!$A$3:$T$984,9,0)</f>
        <v>49413715.467678361</v>
      </c>
      <c r="M925" s="166">
        <f>VLOOKUP($D925,'R_E_P allocation'!$A$3:$T$984,'R_E_P allocation'!J$984,0)</f>
        <v>47867315.019589148</v>
      </c>
      <c r="N925" s="166">
        <f>VLOOKUP($D925,'R_E_P allocation'!$A$3:$T$984,'R_E_P allocation'!K$984,0)</f>
        <v>55821501.232461832</v>
      </c>
      <c r="O925" s="166">
        <f>VLOOKUP($D925,'R_E_P allocation'!$A$3:$T$984,'R_E_P allocation'!L$984,0)</f>
        <v>49164869.418560557</v>
      </c>
      <c r="P925" s="166">
        <f>VLOOKUP($D925,'R_E_P allocation'!$A$3:$T$984,'R_E_P allocation'!M$984,0)</f>
        <v>53448576.406945623</v>
      </c>
      <c r="Q925" s="166">
        <f>VLOOKUP($D925,'R_E_P allocation'!$A$3:$T$984,'R_E_P allocation'!N$984,0)</f>
        <v>43530283.877821691</v>
      </c>
      <c r="R925" s="166">
        <f>VLOOKUP($D925,'R_E_P allocation'!$A$3:$T$984,'R_E_P allocation'!O$984,0)</f>
        <v>39868692.012231141</v>
      </c>
      <c r="S925" s="166">
        <f>VLOOKUP($D925,'R_E_P allocation'!$A$3:$T$984,'R_E_P allocation'!P$984,0)</f>
        <v>613227.76389744726</v>
      </c>
      <c r="T925" s="166">
        <f>VLOOKUP($D925,'R_E_P allocation'!$A$3:$T$984,'R_E_P allocation'!Q$984,0)</f>
        <v>986496.83757415425</v>
      </c>
      <c r="U925" s="166">
        <f>VLOOKUP($D925,'R_E_P allocation'!$A$3:$T$984,'R_E_P allocation'!R$984,0)</f>
        <v>1217568.1688978302</v>
      </c>
      <c r="V925" s="166">
        <f>VLOOKUP($D925,'R_E_P allocation'!$A$3:$T$984,'R_E_P allocation'!S$984,0)</f>
        <v>-124423.02455890234</v>
      </c>
      <c r="W925" s="166">
        <f>VLOOKUP($D925,'R_E_P allocation'!$A$3:$T$984,'R_E_P allocation'!T$984,0)</f>
        <v>950947.40198589652</v>
      </c>
      <c r="X925" s="163">
        <v>111187</v>
      </c>
      <c r="Y925" s="162" t="s">
        <v>747</v>
      </c>
      <c r="Z925" s="162" t="s">
        <v>1190</v>
      </c>
      <c r="AA925" s="162" t="s">
        <v>1194</v>
      </c>
    </row>
    <row r="926" spans="1:27" ht="16.5" thickTop="1" thickBot="1">
      <c r="A926" s="161">
        <v>925</v>
      </c>
      <c r="B926" s="162" t="s">
        <v>7</v>
      </c>
      <c r="C926" s="163">
        <v>11</v>
      </c>
      <c r="D926" s="162" t="s">
        <v>1190</v>
      </c>
      <c r="E926" s="162" t="str">
        <f>VLOOKUP(Table12[[#This Row],[BRANCH NAME]],'Branch Address-2'!$B$2:$D$981,2,0)</f>
        <v>Panchagarh Bazar, Panchagarh 5000</v>
      </c>
      <c r="F926" s="162" t="str">
        <f>VLOOKUP(Table12[[#This Row],[BRANCH NAME]],'Branch Address-2'!$B$2:$D$981,3,0)</f>
        <v>26.33152876821571, 88.55595962561915</v>
      </c>
      <c r="G926" s="164">
        <f>VLOOKUP(FINAL_DATASET!$D926,'R_E_P allocation'!$A$3:$D$983,4,0)</f>
        <v>65209.68</v>
      </c>
      <c r="H926" s="165">
        <f>VLOOKUP(FINAL_DATASET!$D926,'R_E_P allocation'!$A$3:$E$983,5,0)</f>
        <v>6.3425967036676491E-3</v>
      </c>
      <c r="I926" s="166">
        <f>VLOOKUP(FINAL_DATASET!$D926,'R_E_P allocation'!$A$3:$F$983,6,0)</f>
        <v>34672775.686217114</v>
      </c>
      <c r="J926" s="166">
        <f>VLOOKUP(FINAL_DATASET!$D926,'R_E_P allocation'!$A$3:$G$983,7,0)</f>
        <v>29200409.138442472</v>
      </c>
      <c r="K926" s="166">
        <f>VLOOKUP(FINAL_DATASET!$D926,'R_E_P allocation'!$A$3:$T$984,8,0)</f>
        <v>28888198.051723164</v>
      </c>
      <c r="L926" s="166">
        <f>VLOOKUP(FINAL_DATASET!$D926,'R_E_P allocation'!$A$3:$T$984,9,0)</f>
        <v>24109633.918880332</v>
      </c>
      <c r="M926" s="166">
        <f>VLOOKUP($D926,'R_E_P allocation'!$A$3:$T$984,'R_E_P allocation'!J$984,0)</f>
        <v>23355123.79264199</v>
      </c>
      <c r="N926" s="166">
        <f>VLOOKUP($D926,'R_E_P allocation'!$A$3:$T$984,'R_E_P allocation'!K$984,0)</f>
        <v>27236081.051166791</v>
      </c>
      <c r="O926" s="166">
        <f>VLOOKUP($D926,'R_E_P allocation'!$A$3:$T$984,'R_E_P allocation'!L$984,0)</f>
        <v>23988218.496267267</v>
      </c>
      <c r="P926" s="166">
        <f>VLOOKUP($D926,'R_E_P allocation'!$A$3:$T$984,'R_E_P allocation'!M$984,0)</f>
        <v>26078298.271249339</v>
      </c>
      <c r="Q926" s="166">
        <f>VLOOKUP($D926,'R_E_P allocation'!$A$3:$T$984,'R_E_P allocation'!N$984,0)</f>
        <v>21239026.427099977</v>
      </c>
      <c r="R926" s="166">
        <f>VLOOKUP($D926,'R_E_P allocation'!$A$3:$T$984,'R_E_P allocation'!O$984,0)</f>
        <v>19452485.20865057</v>
      </c>
      <c r="S926" s="166">
        <f>VLOOKUP($D926,'R_E_P allocation'!$A$3:$T$984,'R_E_P allocation'!P$984,0)</f>
        <v>299202.29143934225</v>
      </c>
      <c r="T926" s="166">
        <f>VLOOKUP($D926,'R_E_P allocation'!$A$3:$T$984,'R_E_P allocation'!Q$984,0)</f>
        <v>481325.42535894189</v>
      </c>
      <c r="U926" s="166">
        <f>VLOOKUP($D926,'R_E_P allocation'!$A$3:$T$984,'R_E_P allocation'!R$984,0)</f>
        <v>594068.31778536073</v>
      </c>
      <c r="V926" s="166">
        <f>VLOOKUP($D926,'R_E_P allocation'!$A$3:$T$984,'R_E_P allocation'!S$984,0)</f>
        <v>-60707.711306533209</v>
      </c>
      <c r="W926" s="166">
        <f>VLOOKUP($D926,'R_E_P allocation'!$A$3:$T$984,'R_E_P allocation'!T$984,0)</f>
        <v>463980.36498564668</v>
      </c>
      <c r="X926" s="163">
        <v>111188</v>
      </c>
      <c r="Y926" s="162" t="s">
        <v>747</v>
      </c>
      <c r="Z926" s="162" t="s">
        <v>1190</v>
      </c>
      <c r="AA926" s="162" t="s">
        <v>1191</v>
      </c>
    </row>
    <row r="927" spans="1:27" ht="16.5" thickTop="1" thickBot="1">
      <c r="A927" s="161">
        <v>926</v>
      </c>
      <c r="B927" s="162" t="s">
        <v>7</v>
      </c>
      <c r="C927" s="163">
        <v>11</v>
      </c>
      <c r="D927" s="162" t="s">
        <v>1195</v>
      </c>
      <c r="E927" s="162" t="str">
        <f>VLOOKUP(Table12[[#This Row],[BRANCH NAME]],'Branch Address-2'!$B$2:$D$981,2,0)</f>
        <v>Shalbahanhat, Tetulia, Panchagarh 5030</v>
      </c>
      <c r="F927" s="162" t="str">
        <f>VLOOKUP(Table12[[#This Row],[BRANCH NAME]],'Branch Address-2'!$B$2:$D$981,3,0)</f>
        <v>26.47193126779129, 88.352258872976</v>
      </c>
      <c r="G927" s="164">
        <f>VLOOKUP(FINAL_DATASET!$D927,'R_E_P allocation'!$A$3:$D$983,4,0)</f>
        <v>125454</v>
      </c>
      <c r="H927" s="165">
        <f>VLOOKUP(FINAL_DATASET!$D927,'R_E_P allocation'!$A$3:$E$983,5,0)</f>
        <v>1.2202239404670001E-2</v>
      </c>
      <c r="I927" s="166">
        <f>VLOOKUP(FINAL_DATASET!$D927,'R_E_P allocation'!$A$3:$F$983,6,0)</f>
        <v>66705409.395333357</v>
      </c>
      <c r="J927" s="166">
        <f>VLOOKUP(FINAL_DATASET!$D927,'R_E_P allocation'!$A$3:$G$983,7,0)</f>
        <v>56177367.042042866</v>
      </c>
      <c r="K927" s="166">
        <f>VLOOKUP(FINAL_DATASET!$D927,'R_E_P allocation'!$A$3:$T$984,8,0)</f>
        <v>55576718.032980345</v>
      </c>
      <c r="L927" s="166">
        <f>VLOOKUP(FINAL_DATASET!$D927,'R_E_P allocation'!$A$3:$T$984,9,0)</f>
        <v>46383451.255384378</v>
      </c>
      <c r="M927" s="166">
        <f>VLOOKUP($D927,'R_E_P allocation'!$A$3:$T$984,'R_E_P allocation'!J$984,0)</f>
        <v>44931882.816816591</v>
      </c>
      <c r="N927" s="166">
        <f>VLOOKUP($D927,'R_E_P allocation'!$A$3:$T$984,'R_E_P allocation'!K$984,0)</f>
        <v>52398283.693357781</v>
      </c>
      <c r="O927" s="166">
        <f>VLOOKUP($D927,'R_E_P allocation'!$A$3:$T$984,'R_E_P allocation'!L$984,0)</f>
        <v>46149865.529637836</v>
      </c>
      <c r="P927" s="166">
        <f>VLOOKUP($D927,'R_E_P allocation'!$A$3:$T$984,'R_E_P allocation'!M$984,0)</f>
        <v>50170876.951417558</v>
      </c>
      <c r="Q927" s="166">
        <f>VLOOKUP($D927,'R_E_P allocation'!$A$3:$T$984,'R_E_P allocation'!N$984,0)</f>
        <v>40860817.31094832</v>
      </c>
      <c r="R927" s="166">
        <f>VLOOKUP($D927,'R_E_P allocation'!$A$3:$T$984,'R_E_P allocation'!O$984,0)</f>
        <v>37423770.203534946</v>
      </c>
      <c r="S927" s="166">
        <f>VLOOKUP($D927,'R_E_P allocation'!$A$3:$T$984,'R_E_P allocation'!P$984,0)</f>
        <v>575621.96701825934</v>
      </c>
      <c r="T927" s="166">
        <f>VLOOKUP($D927,'R_E_P allocation'!$A$3:$T$984,'R_E_P allocation'!Q$984,0)</f>
        <v>926000.55563806929</v>
      </c>
      <c r="U927" s="166">
        <f>VLOOKUP($D927,'R_E_P allocation'!$A$3:$T$984,'R_E_P allocation'!R$984,0)</f>
        <v>1142901.586688428</v>
      </c>
      <c r="V927" s="166">
        <f>VLOOKUP($D927,'R_E_P allocation'!$A$3:$T$984,'R_E_P allocation'!S$984,0)</f>
        <v>-116792.86287327</v>
      </c>
      <c r="W927" s="166">
        <f>VLOOKUP($D927,'R_E_P allocation'!$A$3:$T$984,'R_E_P allocation'!T$984,0)</f>
        <v>892631.1662457065</v>
      </c>
      <c r="X927" s="163">
        <v>111189</v>
      </c>
      <c r="Y927" s="162" t="s">
        <v>747</v>
      </c>
      <c r="Z927" s="162" t="s">
        <v>1190</v>
      </c>
      <c r="AA927" s="162" t="s">
        <v>1196</v>
      </c>
    </row>
    <row r="928" spans="1:27" ht="16.5" thickTop="1" thickBot="1">
      <c r="A928" s="161">
        <v>927</v>
      </c>
      <c r="B928" s="162" t="s">
        <v>7</v>
      </c>
      <c r="C928" s="163">
        <v>11</v>
      </c>
      <c r="D928" s="162" t="s">
        <v>1197</v>
      </c>
      <c r="E928" s="162" t="str">
        <f>VLOOKUP(Table12[[#This Row],[BRANCH NAME]],'Branch Address-2'!$B$2:$D$981,2,0)</f>
        <v>Tunirhat, Panchagarh Sadar, Panchagarh 5000</v>
      </c>
      <c r="F928" s="162" t="str">
        <f>VLOOKUP(Table12[[#This Row],[BRANCH NAME]],'Branch Address-2'!$B$2:$D$981,3,0)</f>
        <v>26.338144599802725, 88.64312272747297</v>
      </c>
      <c r="G928" s="164">
        <f>VLOOKUP(FINAL_DATASET!$D928,'R_E_P allocation'!$A$3:$D$983,4,0)</f>
        <v>62492.61</v>
      </c>
      <c r="H928" s="165">
        <f>VLOOKUP(FINAL_DATASET!$D928,'R_E_P allocation'!$A$3:$E$983,5,0)</f>
        <v>6.0783218410148301E-3</v>
      </c>
      <c r="I928" s="166">
        <f>VLOOKUP(FINAL_DATASET!$D928,'R_E_P allocation'!$A$3:$F$983,6,0)</f>
        <v>33228076.699291401</v>
      </c>
      <c r="J928" s="166">
        <f>VLOOKUP(FINAL_DATASET!$D928,'R_E_P allocation'!$A$3:$G$983,7,0)</f>
        <v>27983725.424340703</v>
      </c>
      <c r="K928" s="166">
        <f>VLOOKUP(FINAL_DATASET!$D928,'R_E_P allocation'!$A$3:$T$984,8,0)</f>
        <v>27684523.132901363</v>
      </c>
      <c r="L928" s="166">
        <f>VLOOKUP(FINAL_DATASET!$D928,'R_E_P allocation'!$A$3:$T$984,9,0)</f>
        <v>23105065.838926986</v>
      </c>
      <c r="M928" s="166">
        <f>VLOOKUP($D928,'R_E_P allocation'!$A$3:$T$984,'R_E_P allocation'!J$984,0)</f>
        <v>22381993.634615239</v>
      </c>
      <c r="N928" s="166">
        <f>VLOOKUP($D928,'R_E_P allocation'!$A$3:$T$984,'R_E_P allocation'!K$984,0)</f>
        <v>26101244.340701509</v>
      </c>
      <c r="O928" s="166">
        <f>VLOOKUP($D928,'R_E_P allocation'!$A$3:$T$984,'R_E_P allocation'!L$984,0)</f>
        <v>22988709.39225613</v>
      </c>
      <c r="P928" s="166">
        <f>VLOOKUP($D928,'R_E_P allocation'!$A$3:$T$984,'R_E_P allocation'!M$984,0)</f>
        <v>24991702.509947281</v>
      </c>
      <c r="Q928" s="166">
        <f>VLOOKUP($D928,'R_E_P allocation'!$A$3:$T$984,'R_E_P allocation'!N$984,0)</f>
        <v>20354066.992637478</v>
      </c>
      <c r="R928" s="166">
        <f>VLOOKUP($D928,'R_E_P allocation'!$A$3:$T$984,'R_E_P allocation'!O$984,0)</f>
        <v>18641964.991623465</v>
      </c>
      <c r="S928" s="166">
        <f>VLOOKUP($D928,'R_E_P allocation'!$A$3:$T$984,'R_E_P allocation'!P$984,0)</f>
        <v>286735.52929603634</v>
      </c>
      <c r="T928" s="166">
        <f>VLOOKUP($D928,'R_E_P allocation'!$A$3:$T$984,'R_E_P allocation'!Q$984,0)</f>
        <v>461270.19930231926</v>
      </c>
      <c r="U928" s="166">
        <f>VLOOKUP($D928,'R_E_P allocation'!$A$3:$T$984,'R_E_P allocation'!R$984,0)</f>
        <v>569315.47121097066</v>
      </c>
      <c r="V928" s="166">
        <f>VLOOKUP($D928,'R_E_P allocation'!$A$3:$T$984,'R_E_P allocation'!S$984,0)</f>
        <v>-58178.223335427654</v>
      </c>
      <c r="W928" s="166">
        <f>VLOOKUP($D928,'R_E_P allocation'!$A$3:$T$984,'R_E_P allocation'!T$984,0)</f>
        <v>444647.84977791138</v>
      </c>
      <c r="X928" s="163">
        <v>111190</v>
      </c>
      <c r="Y928" s="162" t="s">
        <v>747</v>
      </c>
      <c r="Z928" s="162" t="s">
        <v>1190</v>
      </c>
      <c r="AA928" s="162" t="s">
        <v>1191</v>
      </c>
    </row>
    <row r="929" spans="1:27" ht="16.5" thickTop="1" thickBot="1">
      <c r="A929" s="161">
        <v>928</v>
      </c>
      <c r="B929" s="162" t="s">
        <v>7</v>
      </c>
      <c r="C929" s="163">
        <v>11</v>
      </c>
      <c r="D929" s="162" t="s">
        <v>1198</v>
      </c>
      <c r="E929" s="162" t="str">
        <f>VLOOKUP(Table12[[#This Row],[BRANCH NAME]],'Branch Address-2'!$B$2:$D$981,2,0)</f>
        <v>Narayanpur Bazar, Bagha, Rajshahi 6280</v>
      </c>
      <c r="F929" s="162" t="str">
        <f>VLOOKUP(Table12[[#This Row],[BRANCH NAME]],'Branch Address-2'!$B$2:$D$981,3,0)</f>
        <v>24.20662948625793, 88.82795375922065</v>
      </c>
      <c r="G929" s="164">
        <f>VLOOKUP(FINAL_DATASET!$D929,'R_E_P allocation'!$A$3:$D$983,4,0)</f>
        <v>184183</v>
      </c>
      <c r="H929" s="165">
        <f>VLOOKUP(FINAL_DATASET!$D929,'R_E_P allocation'!$A$3:$E$983,5,0)</f>
        <v>1.0166768223306356E-2</v>
      </c>
      <c r="I929" s="166">
        <f>VLOOKUP(FINAL_DATASET!$D929,'R_E_P allocation'!$A$3:$F$983,6,0)</f>
        <v>119451642.19134998</v>
      </c>
      <c r="J929" s="166">
        <f>VLOOKUP(FINAL_DATASET!$D929,'R_E_P allocation'!$A$3:$G$983,7,0)</f>
        <v>100598719.17415592</v>
      </c>
      <c r="K929" s="166">
        <f>VLOOKUP(FINAL_DATASET!$D929,'R_E_P allocation'!$A$3:$T$984,8,0)</f>
        <v>99523116.593143284</v>
      </c>
      <c r="L929" s="166">
        <f>VLOOKUP(FINAL_DATASET!$D929,'R_E_P allocation'!$A$3:$T$984,9,0)</f>
        <v>83060421.533755124</v>
      </c>
      <c r="M929" s="166">
        <f>VLOOKUP($D929,'R_E_P allocation'!$A$3:$T$984,'R_E_P allocation'!J$984,0)</f>
        <v>80461048.62964119</v>
      </c>
      <c r="N929" s="166">
        <f>VLOOKUP($D929,'R_E_P allocation'!$A$3:$T$984,'R_E_P allocation'!K$984,0)</f>
        <v>93831386.268617973</v>
      </c>
      <c r="O929" s="166">
        <f>VLOOKUP($D929,'R_E_P allocation'!$A$3:$T$984,'R_E_P allocation'!L$984,0)</f>
        <v>82642131.641139075</v>
      </c>
      <c r="P929" s="166">
        <f>VLOOKUP($D929,'R_E_P allocation'!$A$3:$T$984,'R_E_P allocation'!M$984,0)</f>
        <v>89842693.364029363</v>
      </c>
      <c r="Q929" s="166">
        <f>VLOOKUP($D929,'R_E_P allocation'!$A$3:$T$984,'R_E_P allocation'!N$984,0)</f>
        <v>73170853.3583332</v>
      </c>
      <c r="R929" s="166">
        <f>VLOOKUP($D929,'R_E_P allocation'!$A$3:$T$984,'R_E_P allocation'!O$984,0)</f>
        <v>67016016.366982989</v>
      </c>
      <c r="S929" s="166">
        <f>VLOOKUP($D929,'R_E_P allocation'!$A$3:$T$984,'R_E_P allocation'!P$984,0)</f>
        <v>1030785.8068037955</v>
      </c>
      <c r="T929" s="166">
        <f>VLOOKUP($D929,'R_E_P allocation'!$A$3:$T$984,'R_E_P allocation'!Q$984,0)</f>
        <v>1658220.6457278451</v>
      </c>
      <c r="U929" s="166">
        <f>VLOOKUP($D929,'R_E_P allocation'!$A$3:$T$984,'R_E_P allocation'!R$984,0)</f>
        <v>2046632.6888713043</v>
      </c>
      <c r="V929" s="166">
        <f>VLOOKUP($D929,'R_E_P allocation'!$A$3:$T$984,'R_E_P allocation'!S$984,0)</f>
        <v>-209144.94630801649</v>
      </c>
      <c r="W929" s="166">
        <f>VLOOKUP($D929,'R_E_P allocation'!$A$3:$T$984,'R_E_P allocation'!T$984,0)</f>
        <v>1598464.9467826972</v>
      </c>
      <c r="X929" s="163">
        <v>111200</v>
      </c>
      <c r="Y929" s="162" t="s">
        <v>399</v>
      </c>
      <c r="Z929" s="162" t="s">
        <v>399</v>
      </c>
      <c r="AA929" s="162" t="s">
        <v>1199</v>
      </c>
    </row>
    <row r="930" spans="1:27" ht="16.5" thickTop="1" thickBot="1">
      <c r="A930" s="161">
        <v>929</v>
      </c>
      <c r="B930" s="162" t="s">
        <v>7</v>
      </c>
      <c r="C930" s="163">
        <v>11</v>
      </c>
      <c r="D930" s="162" t="s">
        <v>1200</v>
      </c>
      <c r="E930" s="162" t="str">
        <f>VLOOKUP(Table12[[#This Row],[BRANCH NAME]],'Branch Address-2'!$B$2:$D$981,2,0)</f>
        <v>Baneswar Bazar Branch, Baneswar union , P.O-Baneswar, P.S- Puthia, Rajshahi. Godagari.. P.C. 6290, Godagari, Rajshahi.</v>
      </c>
      <c r="F930" s="162" t="str">
        <f>VLOOKUP(Table12[[#This Row],[BRANCH NAME]],'Branch Address-2'!$B$2:$D$981,3,0)</f>
        <v>24.46731617399666, 88.32436825070612</v>
      </c>
      <c r="G930" s="164">
        <f>VLOOKUP(FINAL_DATASET!$D930,'R_E_P allocation'!$A$3:$D$983,4,0)</f>
        <v>330924</v>
      </c>
      <c r="H930" s="165">
        <f>VLOOKUP(FINAL_DATASET!$D930,'R_E_P allocation'!$A$3:$E$983,5,0)</f>
        <v>1.8266765160353738E-2</v>
      </c>
      <c r="I930" s="166">
        <f>VLOOKUP(FINAL_DATASET!$D930,'R_E_P allocation'!$A$3:$F$983,6,0)</f>
        <v>214620324.57137904</v>
      </c>
      <c r="J930" s="166">
        <f>VLOOKUP(FINAL_DATASET!$D930,'R_E_P allocation'!$A$3:$G$983,7,0)</f>
        <v>180747031.72382021</v>
      </c>
      <c r="K930" s="166">
        <f>VLOOKUP(FINAL_DATASET!$D930,'R_E_P allocation'!$A$3:$T$984,8,0)</f>
        <v>178814482.52807993</v>
      </c>
      <c r="L930" s="166">
        <f>VLOOKUP(FINAL_DATASET!$D930,'R_E_P allocation'!$A$3:$T$984,9,0)</f>
        <v>149235743.44883284</v>
      </c>
      <c r="M930" s="166">
        <f>VLOOKUP($D930,'R_E_P allocation'!$A$3:$T$984,'R_E_P allocation'!J$984,0)</f>
        <v>144565416.22579381</v>
      </c>
      <c r="N930" s="166">
        <f>VLOOKUP($D930,'R_E_P allocation'!$A$3:$T$984,'R_E_P allocation'!K$984,0)</f>
        <v>168588076.36728761</v>
      </c>
      <c r="O930" s="166">
        <f>VLOOKUP($D930,'R_E_P allocation'!$A$3:$T$984,'R_E_P allocation'!L$984,0)</f>
        <v>148484196.53937829</v>
      </c>
      <c r="P930" s="166">
        <f>VLOOKUP($D930,'R_E_P allocation'!$A$3:$T$984,'R_E_P allocation'!M$984,0)</f>
        <v>161421539.76641738</v>
      </c>
      <c r="Q930" s="166">
        <f>VLOOKUP($D930,'R_E_P allocation'!$A$3:$T$984,'R_E_P allocation'!N$984,0)</f>
        <v>131467027.23244303</v>
      </c>
      <c r="R930" s="166">
        <f>VLOOKUP($D930,'R_E_P allocation'!$A$3:$T$984,'R_E_P allocation'!O$984,0)</f>
        <v>120408551.27904031</v>
      </c>
      <c r="S930" s="166">
        <f>VLOOKUP($D930,'R_E_P allocation'!$A$3:$T$984,'R_E_P allocation'!P$984,0)</f>
        <v>1852026.3125844363</v>
      </c>
      <c r="T930" s="166">
        <f>VLOOKUP($D930,'R_E_P allocation'!$A$3:$T$984,'R_E_P allocation'!Q$984,0)</f>
        <v>2979346.6767662675</v>
      </c>
      <c r="U930" s="166">
        <f>VLOOKUP($D930,'R_E_P allocation'!$A$3:$T$984,'R_E_P allocation'!R$984,0)</f>
        <v>3677211.6641169242</v>
      </c>
      <c r="V930" s="166">
        <f>VLOOKUP($D930,'R_E_P allocation'!$A$3:$T$984,'R_E_P allocation'!S$984,0)</f>
        <v>-375773.45472727693</v>
      </c>
      <c r="W930" s="166">
        <f>VLOOKUP($D930,'R_E_P allocation'!$A$3:$T$984,'R_E_P allocation'!T$984,0)</f>
        <v>2871982.8325584736</v>
      </c>
      <c r="X930" s="163">
        <v>111201</v>
      </c>
      <c r="Y930" s="162" t="s">
        <v>399</v>
      </c>
      <c r="Z930" s="162" t="s">
        <v>399</v>
      </c>
      <c r="AA930" s="162" t="s">
        <v>1200</v>
      </c>
    </row>
    <row r="931" spans="1:27" ht="16.5" thickTop="1" thickBot="1">
      <c r="A931" s="161">
        <v>930</v>
      </c>
      <c r="B931" s="162" t="s">
        <v>7</v>
      </c>
      <c r="C931" s="163">
        <v>11</v>
      </c>
      <c r="D931" s="162" t="s">
        <v>1201</v>
      </c>
      <c r="E931" s="162" t="str">
        <f>VLOOKUP(Table12[[#This Row],[BRANCH NAME]],'Branch Address-2'!$B$2:$D$981,2,0)</f>
        <v>Dhaka Road, Puthia, Rajshahi 6260</v>
      </c>
      <c r="F931" s="162" t="str">
        <f>VLOOKUP(Table12[[#This Row],[BRANCH NAME]],'Branch Address-2'!$B$2:$D$981,3,0)</f>
        <v>24.371520225132322, 88.8417433795403</v>
      </c>
      <c r="G931" s="164">
        <f>VLOOKUP(FINAL_DATASET!$D931,'R_E_P allocation'!$A$3:$D$983,4,0)</f>
        <v>114119.5</v>
      </c>
      <c r="H931" s="165">
        <f>VLOOKUP(FINAL_DATASET!$D931,'R_E_P allocation'!$A$3:$E$983,5,0)</f>
        <v>6.2993137600083054E-3</v>
      </c>
      <c r="I931" s="166">
        <f>VLOOKUP(FINAL_DATASET!$D931,'R_E_P allocation'!$A$3:$F$983,6,0)</f>
        <v>74012051.497997999</v>
      </c>
      <c r="J931" s="166">
        <f>VLOOKUP(FINAL_DATASET!$D931,'R_E_P allocation'!$A$3:$G$983,7,0)</f>
        <v>62330809.753316469</v>
      </c>
      <c r="K931" s="166">
        <f>VLOOKUP(FINAL_DATASET!$D931,'R_E_P allocation'!$A$3:$T$984,8,0)</f>
        <v>61664368.068992332</v>
      </c>
      <c r="L931" s="166">
        <f>VLOOKUP(FINAL_DATASET!$D931,'R_E_P allocation'!$A$3:$T$984,9,0)</f>
        <v>51464107.84503112</v>
      </c>
      <c r="M931" s="166">
        <f>VLOOKUP($D931,'R_E_P allocation'!$A$3:$T$984,'R_E_P allocation'!J$984,0)</f>
        <v>49853540.441247776</v>
      </c>
      <c r="N931" s="166">
        <f>VLOOKUP($D931,'R_E_P allocation'!$A$3:$T$984,'R_E_P allocation'!K$984,0)</f>
        <v>58137780.82277707</v>
      </c>
      <c r="O931" s="166">
        <f>VLOOKUP($D931,'R_E_P allocation'!$A$3:$T$984,'R_E_P allocation'!L$984,0)</f>
        <v>51204936.078905068</v>
      </c>
      <c r="P931" s="166">
        <f>VLOOKUP($D931,'R_E_P allocation'!$A$3:$T$984,'R_E_P allocation'!M$984,0)</f>
        <v>55666392.910075031</v>
      </c>
      <c r="Q931" s="166">
        <f>VLOOKUP($D931,'R_E_P allocation'!$A$3:$T$984,'R_E_P allocation'!N$984,0)</f>
        <v>45336546.803050801</v>
      </c>
      <c r="R931" s="166">
        <f>VLOOKUP($D931,'R_E_P allocation'!$A$3:$T$984,'R_E_P allocation'!O$984,0)</f>
        <v>41523019.387195975</v>
      </c>
      <c r="S931" s="166">
        <f>VLOOKUP($D931,'R_E_P allocation'!$A$3:$T$984,'R_E_P allocation'!P$984,0)</f>
        <v>638673.2808106381</v>
      </c>
      <c r="T931" s="166">
        <f>VLOOKUP($D931,'R_E_P allocation'!$A$3:$T$984,'R_E_P allocation'!Q$984,0)</f>
        <v>1027430.9299997222</v>
      </c>
      <c r="U931" s="166">
        <f>VLOOKUP($D931,'R_E_P allocation'!$A$3:$T$984,'R_E_P allocation'!R$984,0)</f>
        <v>1268090.427116774</v>
      </c>
      <c r="V931" s="166">
        <f>VLOOKUP($D931,'R_E_P allocation'!$A$3:$T$984,'R_E_P allocation'!S$984,0)</f>
        <v>-129585.88306302801</v>
      </c>
      <c r="W931" s="166">
        <f>VLOOKUP($D931,'R_E_P allocation'!$A$3:$T$984,'R_E_P allocation'!T$984,0)</f>
        <v>990406.39198171406</v>
      </c>
      <c r="X931" s="163">
        <v>111202</v>
      </c>
      <c r="Y931" s="162" t="s">
        <v>399</v>
      </c>
      <c r="Z931" s="162" t="s">
        <v>399</v>
      </c>
      <c r="AA931" s="162" t="s">
        <v>1202</v>
      </c>
    </row>
    <row r="932" spans="1:27" ht="16.5" thickTop="1" thickBot="1">
      <c r="A932" s="161">
        <v>931</v>
      </c>
      <c r="B932" s="162" t="s">
        <v>7</v>
      </c>
      <c r="C932" s="163">
        <v>11</v>
      </c>
      <c r="D932" s="162" t="s">
        <v>1203</v>
      </c>
      <c r="E932" s="162" t="str">
        <f>VLOOKUP(Table12[[#This Row],[BRANCH NAME]],'Branch Address-2'!$B$2:$D$981,2,0)</f>
        <v>Charghat Bazar, Charghat, Rajshahi 6270</v>
      </c>
      <c r="F932" s="162" t="str">
        <f>VLOOKUP(Table12[[#This Row],[BRANCH NAME]],'Branch Address-2'!$B$2:$D$981,3,0)</f>
        <v>24.28295376013561, 88.74844372124737</v>
      </c>
      <c r="G932" s="164">
        <f>VLOOKUP(FINAL_DATASET!$D932,'R_E_P allocation'!$A$3:$D$983,4,0)</f>
        <v>206788</v>
      </c>
      <c r="H932" s="165">
        <f>VLOOKUP(FINAL_DATASET!$D932,'R_E_P allocation'!$A$3:$E$983,5,0)</f>
        <v>1.1414547853825134E-2</v>
      </c>
      <c r="I932" s="166">
        <f>VLOOKUP(FINAL_DATASET!$D932,'R_E_P allocation'!$A$3:$F$983,6,0)</f>
        <v>134112085.18410972</v>
      </c>
      <c r="J932" s="166">
        <f>VLOOKUP(FINAL_DATASET!$D932,'R_E_P allocation'!$A$3:$G$983,7,0)</f>
        <v>112945320.36390631</v>
      </c>
      <c r="K932" s="166">
        <f>VLOOKUP(FINAL_DATASET!$D932,'R_E_P allocation'!$A$3:$T$984,8,0)</f>
        <v>111737707.79096286</v>
      </c>
      <c r="L932" s="166">
        <f>VLOOKUP(FINAL_DATASET!$D932,'R_E_P allocation'!$A$3:$T$984,9,0)</f>
        <v>93254526.466189355</v>
      </c>
      <c r="M932" s="166">
        <f>VLOOKUP($D932,'R_E_P allocation'!$A$3:$T$984,'R_E_P allocation'!J$984,0)</f>
        <v>90336129.414909318</v>
      </c>
      <c r="N932" s="166">
        <f>VLOOKUP($D932,'R_E_P allocation'!$A$3:$T$984,'R_E_P allocation'!K$984,0)</f>
        <v>105347424.59247038</v>
      </c>
      <c r="O932" s="166">
        <f>VLOOKUP($D932,'R_E_P allocation'!$A$3:$T$984,'R_E_P allocation'!L$984,0)</f>
        <v>92784899.354489118</v>
      </c>
      <c r="P932" s="166">
        <f>VLOOKUP($D932,'R_E_P allocation'!$A$3:$T$984,'R_E_P allocation'!M$984,0)</f>
        <v>100869194.63447171</v>
      </c>
      <c r="Q932" s="166">
        <f>VLOOKUP($D932,'R_E_P allocation'!$A$3:$T$984,'R_E_P allocation'!N$984,0)</f>
        <v>82151199.753848106</v>
      </c>
      <c r="R932" s="166">
        <f>VLOOKUP($D932,'R_E_P allocation'!$A$3:$T$984,'R_E_P allocation'!O$984,0)</f>
        <v>75240972.253116086</v>
      </c>
      <c r="S932" s="166">
        <f>VLOOKUP($D932,'R_E_P allocation'!$A$3:$T$984,'R_E_P allocation'!P$984,0)</f>
        <v>1157295.3824041483</v>
      </c>
      <c r="T932" s="166">
        <f>VLOOKUP($D932,'R_E_P allocation'!$A$3:$T$984,'R_E_P allocation'!Q$984,0)</f>
        <v>1861736.0499544998</v>
      </c>
      <c r="U932" s="166">
        <f>VLOOKUP($D932,'R_E_P allocation'!$A$3:$T$984,'R_E_P allocation'!R$984,0)</f>
        <v>2297818.3679618598</v>
      </c>
      <c r="V932" s="166">
        <f>VLOOKUP($D932,'R_E_P allocation'!$A$3:$T$984,'R_E_P allocation'!S$984,0)</f>
        <v>-234813.55585011709</v>
      </c>
      <c r="W932" s="166">
        <f>VLOOKUP($D932,'R_E_P allocation'!$A$3:$T$984,'R_E_P allocation'!T$984,0)</f>
        <v>1794646.4625687518</v>
      </c>
      <c r="X932" s="163">
        <v>111203</v>
      </c>
      <c r="Y932" s="162" t="s">
        <v>399</v>
      </c>
      <c r="Z932" s="162" t="s">
        <v>399</v>
      </c>
      <c r="AA932" s="162" t="s">
        <v>1203</v>
      </c>
    </row>
    <row r="933" spans="1:27" ht="16.5" thickTop="1" thickBot="1">
      <c r="A933" s="161">
        <v>932</v>
      </c>
      <c r="B933" s="162" t="s">
        <v>7</v>
      </c>
      <c r="C933" s="163">
        <v>11</v>
      </c>
      <c r="D933" s="162" t="s">
        <v>1204</v>
      </c>
      <c r="E933" s="162" t="str">
        <f>VLOOKUP(Table12[[#This Row],[BRANCH NAME]],'Branch Address-2'!$B$2:$D$981,2,0)</f>
        <v>Rajshahi Sugar Mills, Paba, Rajshahi 6211</v>
      </c>
      <c r="F933" s="162" t="str">
        <f>VLOOKUP(Table12[[#This Row],[BRANCH NAME]],'Branch Address-2'!$B$2:$D$981,3,0)</f>
        <v>24.38000923934577, 88.68095180252567</v>
      </c>
      <c r="G933" s="164">
        <f>VLOOKUP(FINAL_DATASET!$D933,'R_E_P allocation'!$A$3:$D$983,4,0)</f>
        <v>141388.20000000001</v>
      </c>
      <c r="H933" s="165">
        <f>VLOOKUP(FINAL_DATASET!$D933,'R_E_P allocation'!$A$3:$E$983,5,0)</f>
        <v>7.8045262532941903E-3</v>
      </c>
      <c r="I933" s="166">
        <f>VLOOKUP(FINAL_DATASET!$D933,'R_E_P allocation'!$A$3:$F$983,6,0)</f>
        <v>91697130.986459285</v>
      </c>
      <c r="J933" s="166">
        <f>VLOOKUP(FINAL_DATASET!$D933,'R_E_P allocation'!$A$3:$G$983,7,0)</f>
        <v>77224672.344024122</v>
      </c>
      <c r="K933" s="166">
        <f>VLOOKUP(FINAL_DATASET!$D933,'R_E_P allocation'!$A$3:$T$984,8,0)</f>
        <v>76398985.321634799</v>
      </c>
      <c r="L933" s="166">
        <f>VLOOKUP(FINAL_DATASET!$D933,'R_E_P allocation'!$A$3:$T$984,9,0)</f>
        <v>63761386.728953682</v>
      </c>
      <c r="M933" s="166">
        <f>VLOOKUP($D933,'R_E_P allocation'!$A$3:$T$984,'R_E_P allocation'!J$984,0)</f>
        <v>61765976.424846143</v>
      </c>
      <c r="N933" s="166">
        <f>VLOOKUP($D933,'R_E_P allocation'!$A$3:$T$984,'R_E_P allocation'!K$984,0)</f>
        <v>72029724.828157932</v>
      </c>
      <c r="O933" s="166">
        <f>VLOOKUP($D933,'R_E_P allocation'!$A$3:$T$984,'R_E_P allocation'!L$984,0)</f>
        <v>63440286.220246717</v>
      </c>
      <c r="P933" s="166">
        <f>VLOOKUP($D933,'R_E_P allocation'!$A$3:$T$984,'R_E_P allocation'!M$984,0)</f>
        <v>68967802.120130837</v>
      </c>
      <c r="Q933" s="166">
        <f>VLOOKUP($D933,'R_E_P allocation'!$A$3:$T$984,'R_E_P allocation'!N$984,0)</f>
        <v>56169653.273096249</v>
      </c>
      <c r="R933" s="166">
        <f>VLOOKUP($D933,'R_E_P allocation'!$A$3:$T$984,'R_E_P allocation'!O$984,0)</f>
        <v>51444888.644979537</v>
      </c>
      <c r="S933" s="166">
        <f>VLOOKUP($D933,'R_E_P allocation'!$A$3:$T$984,'R_E_P allocation'!P$984,0)</f>
        <v>791283.39645643963</v>
      </c>
      <c r="T933" s="166">
        <f>VLOOKUP($D933,'R_E_P allocation'!$A$3:$T$984,'R_E_P allocation'!Q$984,0)</f>
        <v>1272934.1595168812</v>
      </c>
      <c r="U933" s="166">
        <f>VLOOKUP($D933,'R_E_P allocation'!$A$3:$T$984,'R_E_P allocation'!R$984,0)</f>
        <v>1571098.9176019165</v>
      </c>
      <c r="V933" s="166">
        <f>VLOOKUP($D933,'R_E_P allocation'!$A$3:$T$984,'R_E_P allocation'!S$984,0)</f>
        <v>-160550.2543534805</v>
      </c>
      <c r="W933" s="166">
        <f>VLOOKUP($D933,'R_E_P allocation'!$A$3:$T$984,'R_E_P allocation'!T$984,0)</f>
        <v>1227062.6582730296</v>
      </c>
      <c r="X933" s="163">
        <v>111204</v>
      </c>
      <c r="Y933" s="162" t="s">
        <v>399</v>
      </c>
      <c r="Z933" s="162" t="s">
        <v>399</v>
      </c>
      <c r="AA933" s="162" t="s">
        <v>1205</v>
      </c>
    </row>
    <row r="934" spans="1:27" ht="16.5" thickTop="1" thickBot="1">
      <c r="A934" s="161">
        <v>933</v>
      </c>
      <c r="B934" s="162" t="s">
        <v>7</v>
      </c>
      <c r="C934" s="163">
        <v>11</v>
      </c>
      <c r="D934" s="162" t="s">
        <v>285</v>
      </c>
      <c r="E934" s="162" t="str">
        <f>VLOOKUP(Table12[[#This Row],[BRANCH NAME]],'Branch Address-2'!$B$2:$D$981,2,0)</f>
        <v>WRPH+Q7C, College Rd, Lakshmipur 3700</v>
      </c>
      <c r="F934" s="162" t="str">
        <f>VLOOKUP(Table12[[#This Row],[BRANCH NAME]],'Branch Address-2'!$B$2:$D$981,3,0)</f>
        <v>22.93716631233146, 90.8281960697264</v>
      </c>
      <c r="G934" s="164">
        <f>VLOOKUP(FINAL_DATASET!$D934,'R_E_P allocation'!$A$3:$D$983,4,0)</f>
        <v>198483.25</v>
      </c>
      <c r="H934" s="165">
        <f>VLOOKUP(FINAL_DATASET!$D934,'R_E_P allocation'!$A$3:$E$983,5,0)</f>
        <v>6.9896929406998683E-3</v>
      </c>
      <c r="I934" s="166">
        <f>VLOOKUP(FINAL_DATASET!$D934,'R_E_P allocation'!$A$3:$F$983,6,0)</f>
        <v>110638565.73718584</v>
      </c>
      <c r="J934" s="166">
        <f>VLOOKUP(FINAL_DATASET!$D934,'R_E_P allocation'!$A$3:$G$983,7,0)</f>
        <v>93176601.009781078</v>
      </c>
      <c r="K934" s="166">
        <f>VLOOKUP(FINAL_DATASET!$D934,'R_E_P allocation'!$A$3:$T$984,8,0)</f>
        <v>92180355.795539275</v>
      </c>
      <c r="L934" s="166">
        <f>VLOOKUP(FINAL_DATASET!$D934,'R_E_P allocation'!$A$3:$T$984,9,0)</f>
        <v>76932269.322005168</v>
      </c>
      <c r="M934" s="166">
        <f>VLOOKUP($D934,'R_E_P allocation'!$A$3:$T$984,'R_E_P allocation'!J$984,0)</f>
        <v>74524676.720920831</v>
      </c>
      <c r="N934" s="166">
        <f>VLOOKUP($D934,'R_E_P allocation'!$A$3:$T$984,'R_E_P allocation'!K$984,0)</f>
        <v>86908558.203509778</v>
      </c>
      <c r="O934" s="166">
        <f>VLOOKUP($D934,'R_E_P allocation'!$A$3:$T$984,'R_E_P allocation'!L$984,0)</f>
        <v>76544840.627577797</v>
      </c>
      <c r="P934" s="166">
        <f>VLOOKUP($D934,'R_E_P allocation'!$A$3:$T$984,'R_E_P allocation'!M$984,0)</f>
        <v>83214148.867363125</v>
      </c>
      <c r="Q934" s="166">
        <f>VLOOKUP($D934,'R_E_P allocation'!$A$3:$T$984,'R_E_P allocation'!N$984,0)</f>
        <v>67772348.046615332</v>
      </c>
      <c r="R934" s="166">
        <f>VLOOKUP($D934,'R_E_P allocation'!$A$3:$T$984,'R_E_P allocation'!O$984,0)</f>
        <v>62071611.542898409</v>
      </c>
      <c r="S934" s="166">
        <f>VLOOKUP($D934,'R_E_P allocation'!$A$3:$T$984,'R_E_P allocation'!P$984,0)</f>
        <v>954734.99698171858</v>
      </c>
      <c r="T934" s="166">
        <f>VLOOKUP($D934,'R_E_P allocation'!$A$3:$T$984,'R_E_P allocation'!Q$984,0)</f>
        <v>1535878.0386227649</v>
      </c>
      <c r="U934" s="166">
        <f>VLOOKUP($D934,'R_E_P allocation'!$A$3:$T$984,'R_E_P allocation'!R$984,0)</f>
        <v>1895633.2548767459</v>
      </c>
      <c r="V934" s="166">
        <f>VLOOKUP($D934,'R_E_P allocation'!$A$3:$T$984,'R_E_P allocation'!S$984,0)</f>
        <v>-193714.34721368205</v>
      </c>
      <c r="W934" s="166">
        <f>VLOOKUP($D934,'R_E_P allocation'!$A$3:$T$984,'R_E_P allocation'!T$984,0)</f>
        <v>1480531.0822759985</v>
      </c>
      <c r="X934" s="163">
        <v>111205</v>
      </c>
      <c r="Y934" s="162" t="s">
        <v>399</v>
      </c>
      <c r="Z934" s="162" t="s">
        <v>399</v>
      </c>
      <c r="AA934" s="162" t="s">
        <v>403</v>
      </c>
    </row>
    <row r="935" spans="1:27" ht="16.5" thickTop="1" thickBot="1">
      <c r="A935" s="161">
        <v>934</v>
      </c>
      <c r="B935" s="162" t="s">
        <v>7</v>
      </c>
      <c r="C935" s="163">
        <v>11</v>
      </c>
      <c r="D935" s="162" t="s">
        <v>1206</v>
      </c>
      <c r="E935" s="162" t="str">
        <f>VLOOKUP(Table12[[#This Row],[BRANCH NAME]],'Branch Address-2'!$B$2:$D$981,2,0)</f>
        <v>Santahar Road, Santahar, Naogaon 5891</v>
      </c>
      <c r="F935" s="162" t="str">
        <f>VLOOKUP(Table12[[#This Row],[BRANCH NAME]],'Branch Address-2'!$B$2:$D$981,3,0)</f>
        <v>24.780357638103897, 88.99663366033369</v>
      </c>
      <c r="G935" s="164">
        <f>VLOOKUP(FINAL_DATASET!$D935,'R_E_P allocation'!$A$3:$D$983,4,0)</f>
        <v>58811.199999999997</v>
      </c>
      <c r="H935" s="165">
        <f>VLOOKUP(FINAL_DATASET!$D935,'R_E_P allocation'!$A$3:$E$983,5,0)</f>
        <v>3.2463356516861746E-3</v>
      </c>
      <c r="I935" s="166">
        <f>VLOOKUP(FINAL_DATASET!$D935,'R_E_P allocation'!$A$3:$F$983,6,0)</f>
        <v>38141926.340888798</v>
      </c>
      <c r="J935" s="166">
        <f>VLOOKUP(FINAL_DATASET!$D935,'R_E_P allocation'!$A$3:$G$983,7,0)</f>
        <v>32122027.511198744</v>
      </c>
      <c r="K935" s="166">
        <f>VLOOKUP(FINAL_DATASET!$D935,'R_E_P allocation'!$A$3:$T$984,8,0)</f>
        <v>31778578.449599948</v>
      </c>
      <c r="L935" s="166">
        <f>VLOOKUP(FINAL_DATASET!$D935,'R_E_P allocation'!$A$3:$T$984,9,0)</f>
        <v>26521899.756796114</v>
      </c>
      <c r="M935" s="166">
        <f>VLOOKUP($D935,'R_E_P allocation'!$A$3:$T$984,'R_E_P allocation'!J$984,0)</f>
        <v>25691897.857932348</v>
      </c>
      <c r="N935" s="166">
        <f>VLOOKUP($D935,'R_E_P allocation'!$A$3:$T$984,'R_E_P allocation'!K$984,0)</f>
        <v>29961160.498639639</v>
      </c>
      <c r="O935" s="166">
        <f>VLOOKUP($D935,'R_E_P allocation'!$A$3:$T$984,'R_E_P allocation'!L$984,0)</f>
        <v>26388336.232841022</v>
      </c>
      <c r="P935" s="166">
        <f>VLOOKUP($D935,'R_E_P allocation'!$A$3:$T$984,'R_E_P allocation'!M$984,0)</f>
        <v>28687536.895210758</v>
      </c>
      <c r="Q935" s="166">
        <f>VLOOKUP($D935,'R_E_P allocation'!$A$3:$T$984,'R_E_P allocation'!N$984,0)</f>
        <v>23364076.440429382</v>
      </c>
      <c r="R935" s="166">
        <f>VLOOKUP($D935,'R_E_P allocation'!$A$3:$T$984,'R_E_P allocation'!O$984,0)</f>
        <v>21398784.587947365</v>
      </c>
      <c r="S935" s="166">
        <f>VLOOKUP($D935,'R_E_P allocation'!$A$3:$T$984,'R_E_P allocation'!P$984,0)</f>
        <v>329138.68403218198</v>
      </c>
      <c r="T935" s="166">
        <f>VLOOKUP($D935,'R_E_P allocation'!$A$3:$T$984,'R_E_P allocation'!Q$984,0)</f>
        <v>529483.96996481449</v>
      </c>
      <c r="U935" s="166">
        <f>VLOOKUP($D935,'R_E_P allocation'!$A$3:$T$984,'R_E_P allocation'!R$984,0)</f>
        <v>653507.24220882508</v>
      </c>
      <c r="V935" s="166">
        <f>VLOOKUP($D935,'R_E_P allocation'!$A$3:$T$984,'R_E_P allocation'!S$984,0)</f>
        <v>-66781.761977544171</v>
      </c>
      <c r="W935" s="166">
        <f>VLOOKUP($D935,'R_E_P allocation'!$A$3:$T$984,'R_E_P allocation'!T$984,0)</f>
        <v>510403.46654265898</v>
      </c>
      <c r="X935" s="163">
        <v>111206</v>
      </c>
      <c r="Y935" s="162" t="s">
        <v>399</v>
      </c>
      <c r="Z935" s="162" t="s">
        <v>399</v>
      </c>
      <c r="AA935" s="162" t="s">
        <v>1133</v>
      </c>
    </row>
    <row r="936" spans="1:27" ht="16.5" thickTop="1" thickBot="1">
      <c r="A936" s="161">
        <v>935</v>
      </c>
      <c r="B936" s="162" t="s">
        <v>7</v>
      </c>
      <c r="C936" s="163">
        <v>11</v>
      </c>
      <c r="D936" s="162" t="s">
        <v>1207</v>
      </c>
      <c r="E936" s="162" t="str">
        <f>VLOOKUP(Table12[[#This Row],[BRANCH NAME]],'Branch Address-2'!$B$2:$D$981,2,0)</f>
        <v>Santahar Road, Santahar, Naogaon 5891</v>
      </c>
      <c r="F936" s="162" t="str">
        <f>VLOOKUP(Table12[[#This Row],[BRANCH NAME]],'Branch Address-2'!$B$2:$D$981,3,0)</f>
        <v>24.506155436354433, 88.58276078259907</v>
      </c>
      <c r="G936" s="164">
        <f>VLOOKUP(FINAL_DATASET!$D936,'R_E_P allocation'!$A$3:$D$983,4,0)</f>
        <v>52930.080000000002</v>
      </c>
      <c r="H936" s="165">
        <f>VLOOKUP(FINAL_DATASET!$D936,'R_E_P allocation'!$A$3:$E$983,5,0)</f>
        <v>2.9217020865175574E-3</v>
      </c>
      <c r="I936" s="166">
        <f>VLOOKUP(FINAL_DATASET!$D936,'R_E_P allocation'!$A$3:$F$983,6,0)</f>
        <v>34327733.706799924</v>
      </c>
      <c r="J936" s="166">
        <f>VLOOKUP(FINAL_DATASET!$D936,'R_E_P allocation'!$A$3:$G$983,7,0)</f>
        <v>28909824.760078873</v>
      </c>
      <c r="K936" s="166">
        <f>VLOOKUP(FINAL_DATASET!$D936,'R_E_P allocation'!$A$3:$T$984,8,0)</f>
        <v>28600720.604639959</v>
      </c>
      <c r="L936" s="166">
        <f>VLOOKUP(FINAL_DATASET!$D936,'R_E_P allocation'!$A$3:$T$984,9,0)</f>
        <v>23869709.781116504</v>
      </c>
      <c r="M936" s="166">
        <f>VLOOKUP($D936,'R_E_P allocation'!$A$3:$T$984,'R_E_P allocation'!J$984,0)</f>
        <v>23122708.072139118</v>
      </c>
      <c r="N936" s="166">
        <f>VLOOKUP($D936,'R_E_P allocation'!$A$3:$T$984,'R_E_P allocation'!K$984,0)</f>
        <v>26965044.448775679</v>
      </c>
      <c r="O936" s="166">
        <f>VLOOKUP($D936,'R_E_P allocation'!$A$3:$T$984,'R_E_P allocation'!L$984,0)</f>
        <v>23749502.609556925</v>
      </c>
      <c r="P936" s="166">
        <f>VLOOKUP($D936,'R_E_P allocation'!$A$3:$T$984,'R_E_P allocation'!M$984,0)</f>
        <v>25818783.205689684</v>
      </c>
      <c r="Q936" s="166">
        <f>VLOOKUP($D936,'R_E_P allocation'!$A$3:$T$984,'R_E_P allocation'!N$984,0)</f>
        <v>21027668.796386447</v>
      </c>
      <c r="R936" s="166">
        <f>VLOOKUP($D936,'R_E_P allocation'!$A$3:$T$984,'R_E_P allocation'!O$984,0)</f>
        <v>19258906.129152633</v>
      </c>
      <c r="S936" s="166">
        <f>VLOOKUP($D936,'R_E_P allocation'!$A$3:$T$984,'R_E_P allocation'!P$984,0)</f>
        <v>296224.81562896381</v>
      </c>
      <c r="T936" s="166">
        <f>VLOOKUP($D936,'R_E_P allocation'!$A$3:$T$984,'R_E_P allocation'!Q$984,0)</f>
        <v>476535.57296833314</v>
      </c>
      <c r="U936" s="166">
        <f>VLOOKUP($D936,'R_E_P allocation'!$A$3:$T$984,'R_E_P allocation'!R$984,0)</f>
        <v>588156.51798794267</v>
      </c>
      <c r="V936" s="166">
        <f>VLOOKUP($D936,'R_E_P allocation'!$A$3:$T$984,'R_E_P allocation'!S$984,0)</f>
        <v>-60103.585779789762</v>
      </c>
      <c r="W936" s="166">
        <f>VLOOKUP($D936,'R_E_P allocation'!$A$3:$T$984,'R_E_P allocation'!T$984,0)</f>
        <v>459363.11988839315</v>
      </c>
      <c r="X936" s="163">
        <v>111207</v>
      </c>
      <c r="Y936" s="162" t="s">
        <v>399</v>
      </c>
      <c r="Z936" s="162" t="s">
        <v>399</v>
      </c>
      <c r="AA936" s="162" t="s">
        <v>1133</v>
      </c>
    </row>
    <row r="937" spans="1:27" ht="16.5" thickTop="1" thickBot="1">
      <c r="A937" s="161">
        <v>936</v>
      </c>
      <c r="B937" s="162" t="s">
        <v>7</v>
      </c>
      <c r="C937" s="163">
        <v>11</v>
      </c>
      <c r="D937" s="162" t="s">
        <v>1208</v>
      </c>
      <c r="E937" s="162" t="str">
        <f>VLOOKUP(Table12[[#This Row],[BRANCH NAME]],'Branch Address-2'!$B$2:$D$981,2,0)</f>
        <v>Nawhata, Lalitganj, Paba, Rajshahi 6210</v>
      </c>
      <c r="F937" s="162" t="str">
        <f>VLOOKUP(Table12[[#This Row],[BRANCH NAME]],'Branch Address-2'!$B$2:$D$981,3,0)</f>
        <v>24.45701309258456, 88.6134587766392</v>
      </c>
      <c r="G937" s="164">
        <f>VLOOKUP(FINAL_DATASET!$D937,'R_E_P allocation'!$A$3:$D$983,4,0)</f>
        <v>172807.8</v>
      </c>
      <c r="H937" s="165">
        <f>VLOOKUP(FINAL_DATASET!$D937,'R_E_P allocation'!$A$3:$E$983,5,0)</f>
        <v>9.5388654206928977E-3</v>
      </c>
      <c r="I937" s="166">
        <f>VLOOKUP(FINAL_DATASET!$D937,'R_E_P allocation'!$A$3:$F$983,6,0)</f>
        <v>112074271.20567244</v>
      </c>
      <c r="J937" s="166">
        <f>VLOOKUP(FINAL_DATASET!$D937,'R_E_P allocation'!$A$3:$G$983,7,0)</f>
        <v>94385710.642696127</v>
      </c>
      <c r="K937" s="166">
        <f>VLOOKUP(FINAL_DATASET!$D937,'R_E_P allocation'!$A$3:$T$984,8,0)</f>
        <v>93376537.615331411</v>
      </c>
      <c r="L937" s="166">
        <f>VLOOKUP(FINAL_DATASET!$D937,'R_E_P allocation'!$A$3:$T$984,9,0)</f>
        <v>77930583.779832274</v>
      </c>
      <c r="M937" s="166">
        <f>VLOOKUP($D937,'R_E_P allocation'!$A$3:$T$984,'R_E_P allocation'!J$984,0)</f>
        <v>75491748.963700831</v>
      </c>
      <c r="N937" s="166">
        <f>VLOOKUP($D937,'R_E_P allocation'!$A$3:$T$984,'R_E_P allocation'!K$984,0)</f>
        <v>88036330.345526353</v>
      </c>
      <c r="O937" s="166">
        <f>VLOOKUP($D937,'R_E_P allocation'!$A$3:$T$984,'R_E_P allocation'!L$984,0)</f>
        <v>77538127.602523759</v>
      </c>
      <c r="P937" s="166">
        <f>VLOOKUP($D937,'R_E_P allocation'!$A$3:$T$984,'R_E_P allocation'!M$984,0)</f>
        <v>84293980.369048789</v>
      </c>
      <c r="Q937" s="166">
        <f>VLOOKUP($D937,'R_E_P allocation'!$A$3:$T$984,'R_E_P allocation'!N$984,0)</f>
        <v>68651798.444895402</v>
      </c>
      <c r="R937" s="166">
        <f>VLOOKUP($D937,'R_E_P allocation'!$A$3:$T$984,'R_E_P allocation'!O$984,0)</f>
        <v>62877086.121641643</v>
      </c>
      <c r="S937" s="166">
        <f>VLOOKUP($D937,'R_E_P allocation'!$A$3:$T$984,'R_E_P allocation'!P$984,0)</f>
        <v>967124.15122453717</v>
      </c>
      <c r="T937" s="166">
        <f>VLOOKUP($D937,'R_E_P allocation'!$A$3:$T$984,'R_E_P allocation'!Q$984,0)</f>
        <v>1555808.4171872991</v>
      </c>
      <c r="U937" s="166">
        <f>VLOOKUP($D937,'R_E_P allocation'!$A$3:$T$984,'R_E_P allocation'!R$984,0)</f>
        <v>1920232.0104023418</v>
      </c>
      <c r="V937" s="166">
        <f>VLOOKUP($D937,'R_E_P allocation'!$A$3:$T$984,'R_E_P allocation'!S$984,0)</f>
        <v>-196228.08865425392</v>
      </c>
      <c r="W937" s="166">
        <f>VLOOKUP($D937,'R_E_P allocation'!$A$3:$T$984,'R_E_P allocation'!T$984,0)</f>
        <v>1499743.2490003691</v>
      </c>
      <c r="X937" s="163">
        <v>111208</v>
      </c>
      <c r="Y937" s="162" t="s">
        <v>399</v>
      </c>
      <c r="Z937" s="162" t="s">
        <v>399</v>
      </c>
      <c r="AA937" s="162" t="s">
        <v>1205</v>
      </c>
    </row>
    <row r="938" spans="1:27" ht="16.5" thickTop="1" thickBot="1">
      <c r="A938" s="161">
        <v>937</v>
      </c>
      <c r="B938" s="162" t="s">
        <v>7</v>
      </c>
      <c r="C938" s="163">
        <v>11</v>
      </c>
      <c r="D938" s="162" t="s">
        <v>675</v>
      </c>
      <c r="E938" s="162" t="str">
        <f>VLOOKUP(Table12[[#This Row],[BRANCH NAME]],'Branch Address-2'!$B$2:$D$981,2,0)</f>
        <v>Dr Tota Sarak, Madaripur 7900</v>
      </c>
      <c r="F938" s="162" t="str">
        <f>VLOOKUP(Table12[[#This Row],[BRANCH NAME]],'Branch Address-2'!$B$2:$D$981,3,0)</f>
        <v>23.167893588603334, 90.21289161827463</v>
      </c>
      <c r="G938" s="164">
        <f>VLOOKUP(FINAL_DATASET!$D938,'R_E_P allocation'!$A$3:$D$983,4,0)</f>
        <v>101267.84</v>
      </c>
      <c r="H938" s="165">
        <f>VLOOKUP(FINAL_DATASET!$D938,'R_E_P allocation'!$A$3:$E$983,5,0)</f>
        <v>1.3032761994392144E-2</v>
      </c>
      <c r="I938" s="166">
        <f>VLOOKUP(FINAL_DATASET!$D938,'R_E_P allocation'!$A$3:$F$983,6,0)</f>
        <v>65928753.308611155</v>
      </c>
      <c r="J938" s="166">
        <f>VLOOKUP(FINAL_DATASET!$D938,'R_E_P allocation'!$A$3:$G$983,7,0)</f>
        <v>55523289.742394641</v>
      </c>
      <c r="K938" s="166">
        <f>VLOOKUP(FINAL_DATASET!$D938,'R_E_P allocation'!$A$3:$T$984,8,0)</f>
        <v>54929634.134813346</v>
      </c>
      <c r="L938" s="166">
        <f>VLOOKUP(FINAL_DATASET!$D938,'R_E_P allocation'!$A$3:$T$984,9,0)</f>
        <v>45843405.252110809</v>
      </c>
      <c r="M938" s="166">
        <f>VLOOKUP($D938,'R_E_P allocation'!$A$3:$T$984,'R_E_P allocation'!J$984,0)</f>
        <v>44408737.533789359</v>
      </c>
      <c r="N938" s="166">
        <f>VLOOKUP($D938,'R_E_P allocation'!$A$3:$T$984,'R_E_P allocation'!K$984,0)</f>
        <v>51788206.544695683</v>
      </c>
      <c r="O938" s="166">
        <f>VLOOKUP($D938,'R_E_P allocation'!$A$3:$T$984,'R_E_P allocation'!L$984,0)</f>
        <v>45612539.182495862</v>
      </c>
      <c r="P938" s="166">
        <f>VLOOKUP($D938,'R_E_P allocation'!$A$3:$T$984,'R_E_P allocation'!M$984,0)</f>
        <v>49586733.666581735</v>
      </c>
      <c r="Q938" s="166">
        <f>VLOOKUP($D938,'R_E_P allocation'!$A$3:$T$984,'R_E_P allocation'!N$984,0)</f>
        <v>40385071.749071717</v>
      </c>
      <c r="R938" s="166">
        <f>VLOOKUP($D938,'R_E_P allocation'!$A$3:$T$984,'R_E_P allocation'!O$984,0)</f>
        <v>36988042.439023219</v>
      </c>
      <c r="S938" s="166">
        <f>VLOOKUP($D938,'R_E_P allocation'!$A$3:$T$984,'R_E_P allocation'!P$984,0)</f>
        <v>568919.95726540394</v>
      </c>
      <c r="T938" s="166">
        <f>VLOOKUP($D938,'R_E_P allocation'!$A$3:$T$984,'R_E_P allocation'!Q$984,0)</f>
        <v>915219.06168782373</v>
      </c>
      <c r="U938" s="166">
        <f>VLOOKUP($D938,'R_E_P allocation'!$A$3:$T$984,'R_E_P allocation'!R$984,0)</f>
        <v>1129594.6977588455</v>
      </c>
      <c r="V938" s="166">
        <f>VLOOKUP($D938,'R_E_P allocation'!$A$3:$T$984,'R_E_P allocation'!S$984,0)</f>
        <v>-115433.03480747326</v>
      </c>
      <c r="W938" s="166">
        <f>VLOOKUP($D938,'R_E_P allocation'!$A$3:$T$984,'R_E_P allocation'!T$984,0)</f>
        <v>882238.1945999742</v>
      </c>
      <c r="X938" s="163">
        <v>111209</v>
      </c>
      <c r="Y938" s="162" t="s">
        <v>399</v>
      </c>
      <c r="Z938" s="162" t="s">
        <v>399</v>
      </c>
      <c r="AA938" s="162" t="s">
        <v>1133</v>
      </c>
    </row>
    <row r="939" spans="1:27" ht="16.5" thickTop="1" thickBot="1">
      <c r="A939" s="161">
        <v>938</v>
      </c>
      <c r="B939" s="162" t="s">
        <v>7</v>
      </c>
      <c r="C939" s="163">
        <v>11</v>
      </c>
      <c r="D939" s="162" t="s">
        <v>1202</v>
      </c>
      <c r="E939" s="162" t="str">
        <f>VLOOKUP(Table12[[#This Row],[BRANCH NAME]],'Branch Address-2'!$B$2:$D$981,2,0)</f>
        <v>Dhaka Road, Puthia, Rajshahi 6260</v>
      </c>
      <c r="F939" s="162" t="str">
        <f>VLOOKUP(Table12[[#This Row],[BRANCH NAME]],'Branch Address-2'!$B$2:$D$981,3,0)</f>
        <v>24.370182000514223, 88.84690069488518</v>
      </c>
      <c r="G939" s="164">
        <f>VLOOKUP(FINAL_DATASET!$D939,'R_E_P allocation'!$A$3:$D$983,4,0)</f>
        <v>207490</v>
      </c>
      <c r="H939" s="165">
        <f>VLOOKUP(FINAL_DATASET!$D939,'R_E_P allocation'!$A$3:$E$983,5,0)</f>
        <v>1.1453297745469646E-2</v>
      </c>
      <c r="I939" s="166">
        <f>VLOOKUP(FINAL_DATASET!$D939,'R_E_P allocation'!$A$3:$F$983,6,0)</f>
        <v>134567366.35999635</v>
      </c>
      <c r="J939" s="166">
        <f>VLOOKUP(FINAL_DATASET!$D939,'R_E_P allocation'!$A$3:$G$983,7,0)</f>
        <v>113328745.00602993</v>
      </c>
      <c r="K939" s="166">
        <f>VLOOKUP(FINAL_DATASET!$D939,'R_E_P allocation'!$A$3:$T$984,8,0)</f>
        <v>112117032.85271333</v>
      </c>
      <c r="L939" s="166">
        <f>VLOOKUP(FINAL_DATASET!$D939,'R_E_P allocation'!$A$3:$T$984,9,0)</f>
        <v>93571105.172783852</v>
      </c>
      <c r="M939" s="166">
        <f>VLOOKUP($D939,'R_E_P allocation'!$A$3:$T$984,'R_E_P allocation'!J$984,0)</f>
        <v>90642800.802268669</v>
      </c>
      <c r="N939" s="166">
        <f>VLOOKUP($D939,'R_E_P allocation'!$A$3:$T$984,'R_E_P allocation'!K$984,0)</f>
        <v>105705056.04141285</v>
      </c>
      <c r="O939" s="166">
        <f>VLOOKUP($D939,'R_E_P allocation'!$A$3:$T$984,'R_E_P allocation'!L$984,0)</f>
        <v>93099883.779827386</v>
      </c>
      <c r="P939" s="166">
        <f>VLOOKUP($D939,'R_E_P allocation'!$A$3:$T$984,'R_E_P allocation'!M$984,0)</f>
        <v>101211623.47286369</v>
      </c>
      <c r="Q939" s="166">
        <f>VLOOKUP($D939,'R_E_P allocation'!$A$3:$T$984,'R_E_P allocation'!N$984,0)</f>
        <v>82430085.096455991</v>
      </c>
      <c r="R939" s="166">
        <f>VLOOKUP($D939,'R_E_P allocation'!$A$3:$T$984,'R_E_P allocation'!O$984,0)</f>
        <v>75496398.885810852</v>
      </c>
      <c r="S939" s="166">
        <f>VLOOKUP($D939,'R_E_P allocation'!$A$3:$T$984,'R_E_P allocation'!P$984,0)</f>
        <v>1161224.1469284329</v>
      </c>
      <c r="T939" s="166">
        <f>VLOOKUP($D939,'R_E_P allocation'!$A$3:$T$984,'R_E_P allocation'!Q$984,0)</f>
        <v>1868056.2363631311</v>
      </c>
      <c r="U939" s="166">
        <f>VLOOKUP($D939,'R_E_P allocation'!$A$3:$T$984,'R_E_P allocation'!R$984,0)</f>
        <v>2305618.9583941344</v>
      </c>
      <c r="V939" s="166">
        <f>VLOOKUP($D939,'R_E_P allocation'!$A$3:$T$984,'R_E_P allocation'!S$984,0)</f>
        <v>-235610.69647823274</v>
      </c>
      <c r="W939" s="166">
        <f>VLOOKUP($D939,'R_E_P allocation'!$A$3:$T$984,'R_E_P allocation'!T$984,0)</f>
        <v>1800738.8945122072</v>
      </c>
      <c r="X939" s="163">
        <v>111210</v>
      </c>
      <c r="Y939" s="162" t="s">
        <v>399</v>
      </c>
      <c r="Z939" s="162" t="s">
        <v>399</v>
      </c>
      <c r="AA939" s="162" t="s">
        <v>1202</v>
      </c>
    </row>
    <row r="940" spans="1:27" ht="16.5" thickTop="1" thickBot="1">
      <c r="A940" s="161">
        <v>939</v>
      </c>
      <c r="B940" s="162" t="s">
        <v>7</v>
      </c>
      <c r="C940" s="163">
        <v>11</v>
      </c>
      <c r="D940" s="162" t="s">
        <v>1209</v>
      </c>
      <c r="E940" s="162" t="str">
        <f>VLOOKUP(Table12[[#This Row],[BRANCH NAME]],'Branch Address-2'!$B$2:$D$981,2,0)</f>
        <v>Keshorhat, Mohanpur, Rajshahi 6220</v>
      </c>
      <c r="F940" s="162" t="str">
        <f>VLOOKUP(Table12[[#This Row],[BRANCH NAME]],'Branch Address-2'!$B$2:$D$981,3,0)</f>
        <v>24.59223059127393, 88.65478092557984</v>
      </c>
      <c r="G940" s="164">
        <f>VLOOKUP(FINAL_DATASET!$D940,'R_E_P allocation'!$A$3:$D$983,4,0)</f>
        <v>170021</v>
      </c>
      <c r="H940" s="165">
        <f>VLOOKUP(FINAL_DATASET!$D940,'R_E_P allocation'!$A$3:$E$983,5,0)</f>
        <v>9.3850360787628064E-3</v>
      </c>
      <c r="I940" s="166">
        <f>VLOOKUP(FINAL_DATASET!$D940,'R_E_P allocation'!$A$3:$F$983,6,0)</f>
        <v>110266895.73421822</v>
      </c>
      <c r="J940" s="166">
        <f>VLOOKUP(FINAL_DATASET!$D940,'R_E_P allocation'!$A$3:$G$983,7,0)</f>
        <v>92863591.279918149</v>
      </c>
      <c r="K940" s="166">
        <f>VLOOKUP(FINAL_DATASET!$D940,'R_E_P allocation'!$A$3:$T$984,8,0)</f>
        <v>91870692.76905477</v>
      </c>
      <c r="L940" s="166">
        <f>VLOOKUP(FINAL_DATASET!$D940,'R_E_P allocation'!$A$3:$T$984,9,0)</f>
        <v>76673829.450006679</v>
      </c>
      <c r="M940" s="166">
        <f>VLOOKUP($D940,'R_E_P allocation'!$A$3:$T$984,'R_E_P allocation'!J$984,0)</f>
        <v>74274324.715420127</v>
      </c>
      <c r="N940" s="166">
        <f>VLOOKUP($D940,'R_E_P allocation'!$A$3:$T$984,'R_E_P allocation'!K$984,0)</f>
        <v>86616604.815735951</v>
      </c>
      <c r="O940" s="166">
        <f>VLOOKUP($D940,'R_E_P allocation'!$A$3:$T$984,'R_E_P allocation'!L$984,0)</f>
        <v>76287702.251337573</v>
      </c>
      <c r="P940" s="166">
        <f>VLOOKUP($D940,'R_E_P allocation'!$A$3:$T$984,'R_E_P allocation'!M$984,0)</f>
        <v>82934606.171284199</v>
      </c>
      <c r="Q940" s="166">
        <f>VLOOKUP($D940,'R_E_P allocation'!$A$3:$T$984,'R_E_P allocation'!N$984,0)</f>
        <v>67544679.252901569</v>
      </c>
      <c r="R940" s="166">
        <f>VLOOKUP($D940,'R_E_P allocation'!$A$3:$T$984,'R_E_P allocation'!O$984,0)</f>
        <v>61863093.329627685</v>
      </c>
      <c r="S940" s="166">
        <f>VLOOKUP($D940,'R_E_P allocation'!$A$3:$T$984,'R_E_P allocation'!P$984,0)</f>
        <v>951527.73957742099</v>
      </c>
      <c r="T940" s="166">
        <f>VLOOKUP($D940,'R_E_P allocation'!$A$3:$T$984,'R_E_P allocation'!Q$984,0)</f>
        <v>1530718.5375810687</v>
      </c>
      <c r="U940" s="166">
        <f>VLOOKUP($D940,'R_E_P allocation'!$A$3:$T$984,'R_E_P allocation'!R$984,0)</f>
        <v>1889265.2220595169</v>
      </c>
      <c r="V940" s="166">
        <f>VLOOKUP($D940,'R_E_P allocation'!$A$3:$T$984,'R_E_P allocation'!S$984,0)</f>
        <v>-193063.59933454919</v>
      </c>
      <c r="W940" s="166">
        <f>VLOOKUP($D940,'R_E_P allocation'!$A$3:$T$984,'R_E_P allocation'!T$984,0)</f>
        <v>1475557.5091997688</v>
      </c>
      <c r="X940" s="163">
        <v>111211</v>
      </c>
      <c r="Y940" s="162" t="s">
        <v>399</v>
      </c>
      <c r="Z940" s="162" t="s">
        <v>399</v>
      </c>
      <c r="AA940" s="162" t="s">
        <v>1210</v>
      </c>
    </row>
    <row r="941" spans="1:27" ht="16.5" thickTop="1" thickBot="1">
      <c r="A941" s="161">
        <v>940</v>
      </c>
      <c r="B941" s="162" t="s">
        <v>7</v>
      </c>
      <c r="C941" s="163">
        <v>11</v>
      </c>
      <c r="D941" s="162" t="s">
        <v>1211</v>
      </c>
      <c r="E941" s="162" t="str">
        <f>VLOOKUP(Table12[[#This Row],[BRANCH NAME]],'Branch Address-2'!$B$2:$D$981,2,0)</f>
        <v>Upashahar, Rajshahi Cantonment, Boalia, Rajshahi 6202</v>
      </c>
      <c r="F941" s="162" t="str">
        <f>VLOOKUP(Table12[[#This Row],[BRANCH NAME]],'Branch Address-2'!$B$2:$D$981,3,0)</f>
        <v>24.38797860942765, 88.59966773566515</v>
      </c>
      <c r="G941" s="164">
        <f>VLOOKUP(FINAL_DATASET!$D941,'R_E_P allocation'!$A$3:$D$983,4,0)</f>
        <v>34467.839999999997</v>
      </c>
      <c r="H941" s="165">
        <f>VLOOKUP(FINAL_DATASET!$D941,'R_E_P allocation'!$A$3:$E$983,5,0)</f>
        <v>1.9025998080062095E-3</v>
      </c>
      <c r="I941" s="166">
        <f>VLOOKUP(FINAL_DATASET!$D941,'R_E_P allocation'!$A$3:$F$983,6,0)</f>
        <v>22354072.258507572</v>
      </c>
      <c r="J941" s="166">
        <f>VLOOKUP(FINAL_DATASET!$D941,'R_E_P allocation'!$A$3:$G$983,7,0)</f>
        <v>18825953.300248872</v>
      </c>
      <c r="K941" s="166">
        <f>VLOOKUP(FINAL_DATASET!$D941,'R_E_P allocation'!$A$3:$T$984,8,0)</f>
        <v>18624666.006275319</v>
      </c>
      <c r="L941" s="166">
        <f>VLOOKUP(FINAL_DATASET!$D941,'R_E_P allocation'!$A$3:$T$984,9,0)</f>
        <v>15543852.145735631</v>
      </c>
      <c r="M941" s="166">
        <f>VLOOKUP($D941,'R_E_P allocation'!$A$3:$T$984,'R_E_P allocation'!J$984,0)</f>
        <v>15057407.851966204</v>
      </c>
      <c r="N941" s="166">
        <f>VLOOKUP($D941,'R_E_P allocation'!$A$3:$T$984,'R_E_P allocation'!K$984,0)</f>
        <v>17559520.742331922</v>
      </c>
      <c r="O941" s="166">
        <f>VLOOKUP($D941,'R_E_P allocation'!$A$3:$T$984,'R_E_P allocation'!L$984,0)</f>
        <v>15465573.753634803</v>
      </c>
      <c r="P941" s="166">
        <f>VLOOKUP($D941,'R_E_P allocation'!$A$3:$T$984,'R_E_P allocation'!M$984,0)</f>
        <v>16813080.360513322</v>
      </c>
      <c r="Q941" s="166">
        <f>VLOOKUP($D941,'R_E_P allocation'!$A$3:$T$984,'R_E_P allocation'!N$984,0)</f>
        <v>13693127.303923221</v>
      </c>
      <c r="R941" s="166">
        <f>VLOOKUP($D941,'R_E_P allocation'!$A$3:$T$984,'R_E_P allocation'!O$984,0)</f>
        <v>12541316.677296769</v>
      </c>
      <c r="S941" s="166">
        <f>VLOOKUP($D941,'R_E_P allocation'!$A$3:$T$984,'R_E_P allocation'!P$984,0)</f>
        <v>192900.32339132347</v>
      </c>
      <c r="T941" s="166">
        <f>VLOOKUP($D941,'R_E_P allocation'!$A$3:$T$984,'R_E_P allocation'!Q$984,0)</f>
        <v>310317.91154256387</v>
      </c>
      <c r="U941" s="166">
        <f>VLOOKUP($D941,'R_E_P allocation'!$A$3:$T$984,'R_E_P allocation'!R$984,0)</f>
        <v>383004.98992190312</v>
      </c>
      <c r="V941" s="166">
        <f>VLOOKUP($D941,'R_E_P allocation'!$A$3:$T$984,'R_E_P allocation'!S$984,0)</f>
        <v>-39139.196050413462</v>
      </c>
      <c r="W941" s="166">
        <f>VLOOKUP($D941,'R_E_P allocation'!$A$3:$T$984,'R_E_P allocation'!T$984,0)</f>
        <v>299135.28409958852</v>
      </c>
      <c r="X941" s="163">
        <v>111212</v>
      </c>
      <c r="Y941" s="162" t="s">
        <v>399</v>
      </c>
      <c r="Z941" s="162" t="s">
        <v>399</v>
      </c>
      <c r="AA941" s="162" t="s">
        <v>403</v>
      </c>
    </row>
    <row r="942" spans="1:27" ht="16.5" thickTop="1" thickBot="1">
      <c r="A942" s="161">
        <v>941</v>
      </c>
      <c r="B942" s="162" t="s">
        <v>7</v>
      </c>
      <c r="C942" s="163">
        <v>11</v>
      </c>
      <c r="D942" s="162" t="s">
        <v>1212</v>
      </c>
      <c r="E942" s="162" t="str">
        <f>VLOOKUP(Table12[[#This Row],[BRANCH NAME]],'Branch Address-2'!$B$2:$D$981,2,0)</f>
        <v>Rajshahi University, Motihar, Rajshahi 6205</v>
      </c>
      <c r="F942" s="162" t="str">
        <f>VLOOKUP(Table12[[#This Row],[BRANCH NAME]],'Branch Address-2'!$B$2:$D$981,3,0)</f>
        <v>24.367853847336875, 88.63815599488514</v>
      </c>
      <c r="G942" s="164">
        <f>VLOOKUP(FINAL_DATASET!$D942,'R_E_P allocation'!$A$3:$D$983,4,0)</f>
        <v>126158</v>
      </c>
      <c r="H942" s="165">
        <f>VLOOKUP(FINAL_DATASET!$D942,'R_E_P allocation'!$A$3:$E$983,5,0)</f>
        <v>6.9638302422909996E-3</v>
      </c>
      <c r="I942" s="166">
        <f>VLOOKUP(FINAL_DATASET!$D942,'R_E_P allocation'!$A$3:$F$983,6,0)</f>
        <v>81819604.825506866</v>
      </c>
      <c r="J942" s="166">
        <f>VLOOKUP(FINAL_DATASET!$D942,'R_E_P allocation'!$A$3:$G$983,7,0)</f>
        <v>68906105.414577693</v>
      </c>
      <c r="K942" s="166">
        <f>VLOOKUP(FINAL_DATASET!$D942,'R_E_P allocation'!$A$3:$T$984,8,0)</f>
        <v>68169360.59874022</v>
      </c>
      <c r="L942" s="166">
        <f>VLOOKUP(FINAL_DATASET!$D942,'R_E_P allocation'!$A$3:$T$984,9,0)</f>
        <v>56893071.889672108</v>
      </c>
      <c r="M942" s="166">
        <f>VLOOKUP($D942,'R_E_P allocation'!$A$3:$T$984,'R_E_P allocation'!J$984,0)</f>
        <v>55112605.251398191</v>
      </c>
      <c r="N942" s="166">
        <f>VLOOKUP($D942,'R_E_P allocation'!$A$3:$T$984,'R_E_P allocation'!K$984,0)</f>
        <v>64270752.614933543</v>
      </c>
      <c r="O942" s="166">
        <f>VLOOKUP($D942,'R_E_P allocation'!$A$3:$T$984,'R_E_P allocation'!L$984,0)</f>
        <v>56606560.016846418</v>
      </c>
      <c r="P942" s="166">
        <f>VLOOKUP($D942,'R_E_P allocation'!$A$3:$T$984,'R_E_P allocation'!M$984,0)</f>
        <v>61538657.256202884</v>
      </c>
      <c r="Q942" s="166">
        <f>VLOOKUP($D942,'R_E_P allocation'!$A$3:$T$984,'R_E_P allocation'!N$984,0)</f>
        <v>50119112.610721938</v>
      </c>
      <c r="R942" s="166">
        <f>VLOOKUP($D942,'R_E_P allocation'!$A$3:$T$984,'R_E_P allocation'!O$984,0)</f>
        <v>45903295.053429686</v>
      </c>
      <c r="S942" s="166">
        <f>VLOOKUP($D942,'R_E_P allocation'!$A$3:$T$984,'R_E_P allocation'!P$984,0)</f>
        <v>706047.11517758551</v>
      </c>
      <c r="T942" s="166">
        <f>VLOOKUP($D942,'R_E_P allocation'!$A$3:$T$984,'R_E_P allocation'!Q$984,0)</f>
        <v>1135814.924416116</v>
      </c>
      <c r="U942" s="166">
        <f>VLOOKUP($D942,'R_E_P allocation'!$A$3:$T$984,'R_E_P allocation'!R$984,0)</f>
        <v>1401861.6634685392</v>
      </c>
      <c r="V942" s="166">
        <f>VLOOKUP($D942,'R_E_P allocation'!$A$3:$T$984,'R_E_P allocation'!S$984,0)</f>
        <v>-143255.93641284344</v>
      </c>
      <c r="W942" s="166">
        <f>VLOOKUP($D942,'R_E_P allocation'!$A$3:$T$984,'R_E_P allocation'!T$984,0)</f>
        <v>1094884.6568695891</v>
      </c>
      <c r="X942" s="163">
        <v>111213</v>
      </c>
      <c r="Y942" s="162" t="s">
        <v>399</v>
      </c>
      <c r="Z942" s="162" t="s">
        <v>399</v>
      </c>
      <c r="AA942" s="162" t="s">
        <v>1213</v>
      </c>
    </row>
    <row r="943" spans="1:27" ht="16.5" thickTop="1" thickBot="1">
      <c r="A943" s="161">
        <v>942</v>
      </c>
      <c r="B943" s="162" t="s">
        <v>7</v>
      </c>
      <c r="C943" s="163">
        <v>11</v>
      </c>
      <c r="D943" s="162" t="s">
        <v>1214</v>
      </c>
      <c r="E943" s="162" t="str">
        <f>VLOOKUP(Table12[[#This Row],[BRANCH NAME]],'Branch Address-2'!$B$2:$D$981,2,0)</f>
        <v>Santahar Road, Santahar, Naogaon 5891</v>
      </c>
      <c r="F943" s="162" t="str">
        <f>VLOOKUP(Table12[[#This Row],[BRANCH NAME]],'Branch Address-2'!$B$2:$D$981,3,0)</f>
        <v>24.811216351143575, 88.98084552647217</v>
      </c>
      <c r="G943" s="164">
        <f>VLOOKUP(FINAL_DATASET!$D943,'R_E_P allocation'!$A$3:$D$983,4,0)</f>
        <v>35286.720000000001</v>
      </c>
      <c r="H943" s="165">
        <f>VLOOKUP(FINAL_DATASET!$D943,'R_E_P allocation'!$A$3:$E$983,5,0)</f>
        <v>1.9478013910117051E-3</v>
      </c>
      <c r="I943" s="166">
        <f>VLOOKUP(FINAL_DATASET!$D943,'R_E_P allocation'!$A$3:$F$983,6,0)</f>
        <v>22885155.804533284</v>
      </c>
      <c r="J943" s="166">
        <f>VLOOKUP(FINAL_DATASET!$D943,'R_E_P allocation'!$A$3:$G$983,7,0)</f>
        <v>19273216.50671925</v>
      </c>
      <c r="K943" s="166">
        <f>VLOOKUP(FINAL_DATASET!$D943,'R_E_P allocation'!$A$3:$T$984,8,0)</f>
        <v>19067147.069759972</v>
      </c>
      <c r="L943" s="166">
        <f>VLOOKUP(FINAL_DATASET!$D943,'R_E_P allocation'!$A$3:$T$984,9,0)</f>
        <v>15913139.854077671</v>
      </c>
      <c r="M943" s="166">
        <f>VLOOKUP($D943,'R_E_P allocation'!$A$3:$T$984,'R_E_P allocation'!J$984,0)</f>
        <v>15415138.714759411</v>
      </c>
      <c r="N943" s="166">
        <f>VLOOKUP($D943,'R_E_P allocation'!$A$3:$T$984,'R_E_P allocation'!K$984,0)</f>
        <v>17976696.299183786</v>
      </c>
      <c r="O943" s="166">
        <f>VLOOKUP($D943,'R_E_P allocation'!$A$3:$T$984,'R_E_P allocation'!L$984,0)</f>
        <v>15833001.739704616</v>
      </c>
      <c r="P943" s="166">
        <f>VLOOKUP($D943,'R_E_P allocation'!$A$3:$T$984,'R_E_P allocation'!M$984,0)</f>
        <v>17212522.137126457</v>
      </c>
      <c r="Q943" s="166">
        <f>VLOOKUP($D943,'R_E_P allocation'!$A$3:$T$984,'R_E_P allocation'!N$984,0)</f>
        <v>14018445.864257632</v>
      </c>
      <c r="R943" s="166">
        <f>VLOOKUP($D943,'R_E_P allocation'!$A$3:$T$984,'R_E_P allocation'!O$984,0)</f>
        <v>12839270.752768422</v>
      </c>
      <c r="S943" s="166">
        <f>VLOOKUP($D943,'R_E_P allocation'!$A$3:$T$984,'R_E_P allocation'!P$984,0)</f>
        <v>197483.21041930921</v>
      </c>
      <c r="T943" s="166">
        <f>VLOOKUP($D943,'R_E_P allocation'!$A$3:$T$984,'R_E_P allocation'!Q$984,0)</f>
        <v>317690.38197888876</v>
      </c>
      <c r="U943" s="166">
        <f>VLOOKUP($D943,'R_E_P allocation'!$A$3:$T$984,'R_E_P allocation'!R$984,0)</f>
        <v>392104.34532529511</v>
      </c>
      <c r="V943" s="166">
        <f>VLOOKUP($D943,'R_E_P allocation'!$A$3:$T$984,'R_E_P allocation'!S$984,0)</f>
        <v>-40069.057186526508</v>
      </c>
      <c r="W943" s="166">
        <f>VLOOKUP($D943,'R_E_P allocation'!$A$3:$T$984,'R_E_P allocation'!T$984,0)</f>
        <v>306242.07992559543</v>
      </c>
      <c r="X943" s="163">
        <v>111214</v>
      </c>
      <c r="Y943" s="162" t="s">
        <v>399</v>
      </c>
      <c r="Z943" s="162" t="s">
        <v>399</v>
      </c>
      <c r="AA943" s="162" t="s">
        <v>1133</v>
      </c>
    </row>
    <row r="944" spans="1:27" ht="16.5" thickTop="1" thickBot="1">
      <c r="A944" s="161">
        <v>943</v>
      </c>
      <c r="B944" s="162" t="s">
        <v>7</v>
      </c>
      <c r="C944" s="163">
        <v>11</v>
      </c>
      <c r="D944" s="162" t="s">
        <v>1215</v>
      </c>
      <c r="E944" s="162" t="str">
        <f>VLOOKUP(Table12[[#This Row],[BRANCH NAME]],'Branch Address-2'!$B$2:$D$981,2,0)</f>
        <v>Santahar Road, Santahar, Naogaon 5891</v>
      </c>
      <c r="F944" s="162" t="str">
        <f>VLOOKUP(Table12[[#This Row],[BRANCH NAME]],'Branch Address-2'!$B$2:$D$981,3,0)</f>
        <v>24.37181578796156, 88.62423312186786</v>
      </c>
      <c r="G944" s="164">
        <f>VLOOKUP(FINAL_DATASET!$D944,'R_E_P allocation'!$A$3:$D$983,4,0)</f>
        <v>44108.4</v>
      </c>
      <c r="H944" s="165">
        <f>VLOOKUP(FINAL_DATASET!$D944,'R_E_P allocation'!$A$3:$E$983,5,0)</f>
        <v>2.4347517387646313E-3</v>
      </c>
      <c r="I944" s="166">
        <f>VLOOKUP(FINAL_DATASET!$D944,'R_E_P allocation'!$A$3:$F$983,6,0)</f>
        <v>28606444.755666602</v>
      </c>
      <c r="J944" s="166">
        <f>VLOOKUP(FINAL_DATASET!$D944,'R_E_P allocation'!$A$3:$G$983,7,0)</f>
        <v>24091520.633399062</v>
      </c>
      <c r="K944" s="166">
        <f>VLOOKUP(FINAL_DATASET!$D944,'R_E_P allocation'!$A$3:$T$984,8,0)</f>
        <v>23833933.837199964</v>
      </c>
      <c r="L944" s="166">
        <f>VLOOKUP(FINAL_DATASET!$D944,'R_E_P allocation'!$A$3:$T$984,9,0)</f>
        <v>19891424.817597087</v>
      </c>
      <c r="M944" s="166">
        <f>VLOOKUP($D944,'R_E_P allocation'!$A$3:$T$984,'R_E_P allocation'!J$984,0)</f>
        <v>19268923.393449266</v>
      </c>
      <c r="N944" s="166">
        <f>VLOOKUP($D944,'R_E_P allocation'!$A$3:$T$984,'R_E_P allocation'!K$984,0)</f>
        <v>22470870.373979732</v>
      </c>
      <c r="O944" s="166">
        <f>VLOOKUP($D944,'R_E_P allocation'!$A$3:$T$984,'R_E_P allocation'!L$984,0)</f>
        <v>19791252.174630769</v>
      </c>
      <c r="P944" s="166">
        <f>VLOOKUP($D944,'R_E_P allocation'!$A$3:$T$984,'R_E_P allocation'!M$984,0)</f>
        <v>21515652.671408072</v>
      </c>
      <c r="Q944" s="166">
        <f>VLOOKUP($D944,'R_E_P allocation'!$A$3:$T$984,'R_E_P allocation'!N$984,0)</f>
        <v>17523057.330322038</v>
      </c>
      <c r="R944" s="166">
        <f>VLOOKUP($D944,'R_E_P allocation'!$A$3:$T$984,'R_E_P allocation'!O$984,0)</f>
        <v>16049088.440960526</v>
      </c>
      <c r="S944" s="166">
        <f>VLOOKUP($D944,'R_E_P allocation'!$A$3:$T$984,'R_E_P allocation'!P$984,0)</f>
        <v>246854.01302413651</v>
      </c>
      <c r="T944" s="166">
        <f>VLOOKUP($D944,'R_E_P allocation'!$A$3:$T$984,'R_E_P allocation'!Q$984,0)</f>
        <v>397112.97747361095</v>
      </c>
      <c r="U944" s="166">
        <f>VLOOKUP($D944,'R_E_P allocation'!$A$3:$T$984,'R_E_P allocation'!R$984,0)</f>
        <v>490130.43165661889</v>
      </c>
      <c r="V944" s="166">
        <f>VLOOKUP($D944,'R_E_P allocation'!$A$3:$T$984,'R_E_P allocation'!S$984,0)</f>
        <v>-50086.321483158135</v>
      </c>
      <c r="W944" s="166">
        <f>VLOOKUP($D944,'R_E_P allocation'!$A$3:$T$984,'R_E_P allocation'!T$984,0)</f>
        <v>382802.59990699426</v>
      </c>
      <c r="X944" s="163">
        <v>111215</v>
      </c>
      <c r="Y944" s="162" t="s">
        <v>399</v>
      </c>
      <c r="Z944" s="162" t="s">
        <v>399</v>
      </c>
      <c r="AA944" s="162" t="s">
        <v>1133</v>
      </c>
    </row>
    <row r="945" spans="1:27" ht="16.5" thickTop="1" thickBot="1">
      <c r="A945" s="161">
        <v>944</v>
      </c>
      <c r="B945" s="162" t="s">
        <v>7</v>
      </c>
      <c r="C945" s="163">
        <v>11</v>
      </c>
      <c r="D945" s="162" t="s">
        <v>1216</v>
      </c>
      <c r="E945" s="162" t="str">
        <f>VLOOKUP(Table12[[#This Row],[BRANCH NAME]],'Branch Address-2'!$B$2:$D$981,2,0)</f>
        <v>Santahar Road, Santahar, Naogaon 5891</v>
      </c>
      <c r="F945" s="162" t="str">
        <f>VLOOKUP(Table12[[#This Row],[BRANCH NAME]],'Branch Address-2'!$B$2:$D$981,3,0)</f>
        <v>24.856515761681568, 88.92998341413019</v>
      </c>
      <c r="G945" s="164">
        <f>VLOOKUP(FINAL_DATASET!$D945,'R_E_P allocation'!$A$3:$D$983,4,0)</f>
        <v>64692.32</v>
      </c>
      <c r="H945" s="165">
        <f>VLOOKUP(FINAL_DATASET!$D945,'R_E_P allocation'!$A$3:$E$983,5,0)</f>
        <v>3.5709692168547922E-3</v>
      </c>
      <c r="I945" s="166">
        <f>VLOOKUP(FINAL_DATASET!$D945,'R_E_P allocation'!$A$3:$F$983,6,0)</f>
        <v>41956118.97497768</v>
      </c>
      <c r="J945" s="166">
        <f>VLOOKUP(FINAL_DATASET!$D945,'R_E_P allocation'!$A$3:$G$983,7,0)</f>
        <v>35334230.262318619</v>
      </c>
      <c r="K945" s="166">
        <f>VLOOKUP(FINAL_DATASET!$D945,'R_E_P allocation'!$A$3:$T$984,8,0)</f>
        <v>34956436.294559948</v>
      </c>
      <c r="L945" s="166">
        <f>VLOOKUP(FINAL_DATASET!$D945,'R_E_P allocation'!$A$3:$T$984,9,0)</f>
        <v>29174089.732475724</v>
      </c>
      <c r="M945" s="166">
        <f>VLOOKUP($D945,'R_E_P allocation'!$A$3:$T$984,'R_E_P allocation'!J$984,0)</f>
        <v>28261087.643725585</v>
      </c>
      <c r="N945" s="166">
        <f>VLOOKUP($D945,'R_E_P allocation'!$A$3:$T$984,'R_E_P allocation'!K$984,0)</f>
        <v>32957276.548503604</v>
      </c>
      <c r="O945" s="166">
        <f>VLOOKUP($D945,'R_E_P allocation'!$A$3:$T$984,'R_E_P allocation'!L$984,0)</f>
        <v>29027169.856125128</v>
      </c>
      <c r="P945" s="166">
        <f>VLOOKUP($D945,'R_E_P allocation'!$A$3:$T$984,'R_E_P allocation'!M$984,0)</f>
        <v>31556290.584731836</v>
      </c>
      <c r="Q945" s="166">
        <f>VLOOKUP($D945,'R_E_P allocation'!$A$3:$T$984,'R_E_P allocation'!N$984,0)</f>
        <v>25700484.084472321</v>
      </c>
      <c r="R945" s="166">
        <f>VLOOKUP($D945,'R_E_P allocation'!$A$3:$T$984,'R_E_P allocation'!O$984,0)</f>
        <v>23538663.046742104</v>
      </c>
      <c r="S945" s="166">
        <f>VLOOKUP($D945,'R_E_P allocation'!$A$3:$T$984,'R_E_P allocation'!P$984,0)</f>
        <v>362052.5524354002</v>
      </c>
      <c r="T945" s="166">
        <f>VLOOKUP($D945,'R_E_P allocation'!$A$3:$T$984,'R_E_P allocation'!Q$984,0)</f>
        <v>582432.36696129595</v>
      </c>
      <c r="U945" s="166">
        <f>VLOOKUP($D945,'R_E_P allocation'!$A$3:$T$984,'R_E_P allocation'!R$984,0)</f>
        <v>718857.96642970759</v>
      </c>
      <c r="V945" s="166">
        <f>VLOOKUP($D945,'R_E_P allocation'!$A$3:$T$984,'R_E_P allocation'!S$984,0)</f>
        <v>-73459.938175298594</v>
      </c>
      <c r="W945" s="166">
        <f>VLOOKUP($D945,'R_E_P allocation'!$A$3:$T$984,'R_E_P allocation'!T$984,0)</f>
        <v>561443.81319692486</v>
      </c>
      <c r="X945" s="163">
        <v>111216</v>
      </c>
      <c r="Y945" s="162" t="s">
        <v>399</v>
      </c>
      <c r="Z945" s="162" t="s">
        <v>399</v>
      </c>
      <c r="AA945" s="162" t="s">
        <v>1133</v>
      </c>
    </row>
    <row r="946" spans="1:27" ht="16.5" thickTop="1" thickBot="1">
      <c r="A946" s="161">
        <v>945</v>
      </c>
      <c r="B946" s="162" t="s">
        <v>7</v>
      </c>
      <c r="C946" s="163">
        <v>11</v>
      </c>
      <c r="D946" s="162" t="s">
        <v>1217</v>
      </c>
      <c r="E946" s="162" t="str">
        <f>VLOOKUP(Table12[[#This Row],[BRANCH NAME]],'Branch Address-2'!$B$2:$D$981,2,0)</f>
        <v>Station Approach Road, Alamnagar, Kotwali, Rangpur 5402</v>
      </c>
      <c r="F946" s="162" t="str">
        <f>VLOOKUP(Table12[[#This Row],[BRANCH NAME]],'Branch Address-2'!$B$2:$D$981,3,0)</f>
        <v>25.734371519782897, 89.25206226207699</v>
      </c>
      <c r="G946" s="164">
        <f>VLOOKUP(FINAL_DATASET!$D946,'R_E_P allocation'!$A$3:$D$983,4,0)</f>
        <v>27571.61</v>
      </c>
      <c r="H946" s="165">
        <f>VLOOKUP(FINAL_DATASET!$D946,'R_E_P allocation'!$A$3:$E$983,5,0)</f>
        <v>2.6817429973710958E-3</v>
      </c>
      <c r="I946" s="166">
        <f>VLOOKUP(FINAL_DATASET!$D946,'R_E_P allocation'!$A$3:$F$983,6,0)</f>
        <v>14660158.565996042</v>
      </c>
      <c r="J946" s="166">
        <f>VLOOKUP(FINAL_DATASET!$D946,'R_E_P allocation'!$A$3:$G$983,7,0)</f>
        <v>12346361.653754042</v>
      </c>
      <c r="K946" s="166">
        <f>VLOOKUP(FINAL_DATASET!$D946,'R_E_P allocation'!$A$3:$T$984,8,0)</f>
        <v>12214354.222944675</v>
      </c>
      <c r="L946" s="166">
        <f>VLOOKUP(FINAL_DATASET!$D946,'R_E_P allocation'!$A$3:$T$984,9,0)</f>
        <v>10193907.15694572</v>
      </c>
      <c r="M946" s="166">
        <f>VLOOKUP($D946,'R_E_P allocation'!$A$3:$T$984,'R_E_P allocation'!J$984,0)</f>
        <v>9874889.1991564129</v>
      </c>
      <c r="N946" s="166">
        <f>VLOOKUP($D946,'R_E_P allocation'!$A$3:$T$984,'R_E_P allocation'!K$984,0)</f>
        <v>11515814.90157843</v>
      </c>
      <c r="O946" s="166">
        <f>VLOOKUP($D946,'R_E_P allocation'!$A$3:$T$984,'R_E_P allocation'!L$984,0)</f>
        <v>10142570.933853189</v>
      </c>
      <c r="P946" s="166">
        <f>VLOOKUP($D946,'R_E_P allocation'!$A$3:$T$984,'R_E_P allocation'!M$984,0)</f>
        <v>11026287.345660353</v>
      </c>
      <c r="Q946" s="166">
        <f>VLOOKUP($D946,'R_E_P allocation'!$A$3:$T$984,'R_E_P allocation'!N$984,0)</f>
        <v>8980172.1681151334</v>
      </c>
      <c r="R946" s="166">
        <f>VLOOKUP($D946,'R_E_P allocation'!$A$3:$T$984,'R_E_P allocation'!O$984,0)</f>
        <v>8224796.3140392993</v>
      </c>
      <c r="S946" s="166">
        <f>VLOOKUP($D946,'R_E_P allocation'!$A$3:$T$984,'R_E_P allocation'!P$984,0)</f>
        <v>126507.121192312</v>
      </c>
      <c r="T946" s="166">
        <f>VLOOKUP($D946,'R_E_P allocation'!$A$3:$T$984,'R_E_P allocation'!Q$984,0)</f>
        <v>203511.45583111059</v>
      </c>
      <c r="U946" s="166">
        <f>VLOOKUP($D946,'R_E_P allocation'!$A$3:$T$984,'R_E_P allocation'!R$984,0)</f>
        <v>251180.80584560501</v>
      </c>
      <c r="V946" s="166">
        <f>VLOOKUP($D946,'R_E_P allocation'!$A$3:$T$984,'R_E_P allocation'!S$984,0)</f>
        <v>-25668.111546266202</v>
      </c>
      <c r="W946" s="166">
        <f>VLOOKUP($D946,'R_E_P allocation'!$A$3:$T$984,'R_E_P allocation'!T$984,0)</f>
        <v>196177.70967503454</v>
      </c>
      <c r="X946" s="163">
        <v>111225</v>
      </c>
      <c r="Y946" s="162" t="s">
        <v>747</v>
      </c>
      <c r="Z946" s="162" t="s">
        <v>747</v>
      </c>
      <c r="AA946" s="162" t="s">
        <v>366</v>
      </c>
    </row>
    <row r="947" spans="1:27" ht="16.5" thickTop="1" thickBot="1">
      <c r="A947" s="161">
        <v>946</v>
      </c>
      <c r="B947" s="162" t="s">
        <v>7</v>
      </c>
      <c r="C947" s="163">
        <v>11</v>
      </c>
      <c r="D947" s="162" t="s">
        <v>1218</v>
      </c>
      <c r="E947" s="162" t="str">
        <f>VLOOKUP(Table12[[#This Row],[BRANCH NAME]],'Branch Address-2'!$B$2:$D$981,2,0)</f>
        <v>Parbatipur Raod, Badarganj, Rangpur 5430</v>
      </c>
      <c r="F947" s="162" t="str">
        <f>VLOOKUP(Table12[[#This Row],[BRANCH NAME]],'Branch Address-2'!$B$2:$D$981,3,0)</f>
        <v>25.655634655350234, 88.91734238142237</v>
      </c>
      <c r="G947" s="164">
        <f>VLOOKUP(FINAL_DATASET!$D947,'R_E_P allocation'!$A$3:$D$983,4,0)</f>
        <v>287746</v>
      </c>
      <c r="H947" s="165">
        <f>VLOOKUP(FINAL_DATASET!$D947,'R_E_P allocation'!$A$3:$E$983,5,0)</f>
        <v>2.7987513987088288E-2</v>
      </c>
      <c r="I947" s="166">
        <f>VLOOKUP(FINAL_DATASET!$D947,'R_E_P allocation'!$A$3:$F$983,6,0)</f>
        <v>152998029.01357943</v>
      </c>
      <c r="J947" s="166">
        <f>VLOOKUP(FINAL_DATASET!$D947,'R_E_P allocation'!$A$3:$G$983,7,0)</f>
        <v>128850516.1802706</v>
      </c>
      <c r="K947" s="166">
        <f>VLOOKUP(FINAL_DATASET!$D947,'R_E_P allocation'!$A$3:$T$984,8,0)</f>
        <v>127472845.08360007</v>
      </c>
      <c r="L947" s="166">
        <f>VLOOKUP(FINAL_DATASET!$D947,'R_E_P allocation'!$A$3:$T$984,9,0)</f>
        <v>106386823.57622582</v>
      </c>
      <c r="M947" s="166">
        <f>VLOOKUP($D947,'R_E_P allocation'!$A$3:$T$984,'R_E_P allocation'!J$984,0)</f>
        <v>103057451.75927198</v>
      </c>
      <c r="N947" s="166">
        <f>VLOOKUP($D947,'R_E_P allocation'!$A$3:$T$984,'R_E_P allocation'!K$984,0)</f>
        <v>120182668.86371839</v>
      </c>
      <c r="O947" s="166">
        <f>VLOOKUP($D947,'R_E_P allocation'!$A$3:$T$984,'R_E_P allocation'!L$984,0)</f>
        <v>105851062.59418726</v>
      </c>
      <c r="P947" s="166">
        <f>VLOOKUP($D947,'R_E_P allocation'!$A$3:$T$984,'R_E_P allocation'!M$984,0)</f>
        <v>115073805.21356511</v>
      </c>
      <c r="Q947" s="166">
        <f>VLOOKUP($D947,'R_E_P allocation'!$A$3:$T$984,'R_E_P allocation'!N$984,0)</f>
        <v>93719903.215171576</v>
      </c>
      <c r="R947" s="166">
        <f>VLOOKUP($D947,'R_E_P allocation'!$A$3:$T$984,'R_E_P allocation'!O$984,0)</f>
        <v>85836563.050890103</v>
      </c>
      <c r="S947" s="166">
        <f>VLOOKUP($D947,'R_E_P allocation'!$A$3:$T$984,'R_E_P allocation'!P$984,0)</f>
        <v>1320268.1343092772</v>
      </c>
      <c r="T947" s="166">
        <f>VLOOKUP($D947,'R_E_P allocation'!$A$3:$T$984,'R_E_P allocation'!Q$984,0)</f>
        <v>2123909.6073670979</v>
      </c>
      <c r="U947" s="166">
        <f>VLOOKUP($D947,'R_E_P allocation'!$A$3:$T$984,'R_E_P allocation'!R$984,0)</f>
        <v>2621401.9478314635</v>
      </c>
      <c r="V947" s="166">
        <f>VLOOKUP($D947,'R_E_P allocation'!$A$3:$T$984,'R_E_P allocation'!S$984,0)</f>
        <v>-267880.49101927358</v>
      </c>
      <c r="W947" s="166">
        <f>VLOOKUP($D947,'R_E_P allocation'!$A$3:$T$984,'R_E_P allocation'!T$984,0)</f>
        <v>2047372.3242187339</v>
      </c>
      <c r="X947" s="163">
        <v>111226</v>
      </c>
      <c r="Y947" s="162" t="s">
        <v>747</v>
      </c>
      <c r="Z947" s="162" t="s">
        <v>747</v>
      </c>
      <c r="AA947" s="162" t="s">
        <v>1218</v>
      </c>
    </row>
    <row r="948" spans="1:27" ht="16.5" thickTop="1" thickBot="1">
      <c r="A948" s="161">
        <v>947</v>
      </c>
      <c r="B948" s="162" t="s">
        <v>7</v>
      </c>
      <c r="C948" s="163">
        <v>11</v>
      </c>
      <c r="D948" s="162" t="s">
        <v>1219</v>
      </c>
      <c r="E948" s="162" t="str">
        <f>VLOOKUP(Table12[[#This Row],[BRANCH NAME]],'Branch Address-2'!$B$2:$D$981,2,0)</f>
        <v>Modern More, Cadet College, Kotwali, Rangpur 5404</v>
      </c>
      <c r="F948" s="162" t="str">
        <f>VLOOKUP(Table12[[#This Row],[BRANCH NAME]],'Branch Address-2'!$B$2:$D$981,3,0)</f>
        <v>25.74333190204171, 89.25529218202966</v>
      </c>
      <c r="G948" s="164">
        <f>VLOOKUP(FINAL_DATASET!$D948,'R_E_P allocation'!$A$3:$D$983,4,0)</f>
        <v>93687</v>
      </c>
      <c r="H948" s="165">
        <f>VLOOKUP(FINAL_DATASET!$D948,'R_E_P allocation'!$A$3:$E$983,5,0)</f>
        <v>9.1124332672160181E-3</v>
      </c>
      <c r="I948" s="166">
        <f>VLOOKUP(FINAL_DATASET!$D948,'R_E_P allocation'!$A$3:$F$983,6,0)</f>
        <v>49814511.215430327</v>
      </c>
      <c r="J948" s="166">
        <f>VLOOKUP(FINAL_DATASET!$D948,'R_E_P allocation'!$A$3:$G$983,7,0)</f>
        <v>41952340.986081511</v>
      </c>
      <c r="K948" s="166">
        <f>VLOOKUP(FINAL_DATASET!$D948,'R_E_P allocation'!$A$3:$T$984,8,0)</f>
        <v>41503786.107703455</v>
      </c>
      <c r="L948" s="166">
        <f>VLOOKUP(FINAL_DATASET!$D948,'R_E_P allocation'!$A$3:$T$984,9,0)</f>
        <v>34638404.496972561</v>
      </c>
      <c r="M948" s="166">
        <f>VLOOKUP($D948,'R_E_P allocation'!$A$3:$T$984,'R_E_P allocation'!J$984,0)</f>
        <v>33554396.874225579</v>
      </c>
      <c r="N948" s="166">
        <f>VLOOKUP($D948,'R_E_P allocation'!$A$3:$T$984,'R_E_P allocation'!K$984,0)</f>
        <v>39130183.209619544</v>
      </c>
      <c r="O948" s="166">
        <f>VLOOKUP($D948,'R_E_P allocation'!$A$3:$T$984,'R_E_P allocation'!L$984,0)</f>
        <v>34463966.488714427</v>
      </c>
      <c r="P948" s="166">
        <f>VLOOKUP($D948,'R_E_P allocation'!$A$3:$T$984,'R_E_P allocation'!M$984,0)</f>
        <v>37466792.202300899</v>
      </c>
      <c r="Q948" s="166">
        <f>VLOOKUP($D948,'R_E_P allocation'!$A$3:$T$984,'R_E_P allocation'!N$984,0)</f>
        <v>30514191.587440938</v>
      </c>
      <c r="R948" s="166">
        <f>VLOOKUP($D948,'R_E_P allocation'!$A$3:$T$984,'R_E_P allocation'!O$984,0)</f>
        <v>27947460.894499805</v>
      </c>
      <c r="S948" s="166">
        <f>VLOOKUP($D948,'R_E_P allocation'!$A$3:$T$984,'R_E_P allocation'!P$984,0)</f>
        <v>429865.09177897603</v>
      </c>
      <c r="T948" s="166">
        <f>VLOOKUP($D948,'R_E_P allocation'!$A$3:$T$984,'R_E_P allocation'!Q$984,0)</f>
        <v>691522.10416617885</v>
      </c>
      <c r="U948" s="166">
        <f>VLOOKUP($D948,'R_E_P allocation'!$A$3:$T$984,'R_E_P allocation'!R$984,0)</f>
        <v>853500.25469159009</v>
      </c>
      <c r="V948" s="166">
        <f>VLOOKUP($D948,'R_E_P allocation'!$A$3:$T$984,'R_E_P allocation'!S$984,0)</f>
        <v>-87219.004129067602</v>
      </c>
      <c r="W948" s="166">
        <f>VLOOKUP($D948,'R_E_P allocation'!$A$3:$T$984,'R_E_P allocation'!T$984,0)</f>
        <v>666602.38870073098</v>
      </c>
      <c r="X948" s="163">
        <v>111227</v>
      </c>
      <c r="Y948" s="162" t="s">
        <v>747</v>
      </c>
      <c r="Z948" s="162" t="s">
        <v>747</v>
      </c>
      <c r="AA948" s="162" t="s">
        <v>1220</v>
      </c>
    </row>
    <row r="949" spans="1:27" ht="16.5" thickTop="1" thickBot="1">
      <c r="A949" s="161">
        <v>948</v>
      </c>
      <c r="B949" s="162" t="s">
        <v>7</v>
      </c>
      <c r="C949" s="163">
        <v>11</v>
      </c>
      <c r="D949" s="162" t="s">
        <v>1221</v>
      </c>
      <c r="E949" s="162" t="str">
        <f>VLOOKUP(Table12[[#This Row],[BRANCH NAME]],'Branch Address-2'!$B$2:$D$981,2,0)</f>
        <v>Central Road, Kotwali, Rangpur 5400</v>
      </c>
      <c r="F949" s="162" t="str">
        <f>VLOOKUP(Table12[[#This Row],[BRANCH NAME]],'Branch Address-2'!$B$2:$D$981,3,0)</f>
        <v>25.753031644435723, 89.25943360665914</v>
      </c>
      <c r="G949" s="164">
        <f>VLOOKUP(FINAL_DATASET!$D949,'R_E_P allocation'!$A$3:$D$983,4,0)</f>
        <v>17545.57</v>
      </c>
      <c r="H949" s="165">
        <f>VLOOKUP(FINAL_DATASET!$D949,'R_E_P allocation'!$A$3:$E$983,5,0)</f>
        <v>1.7065637255997881E-3</v>
      </c>
      <c r="I949" s="166">
        <f>VLOOKUP(FINAL_DATASET!$D949,'R_E_P allocation'!$A$3:$F$983,6,0)</f>
        <v>9329191.8147247527</v>
      </c>
      <c r="J949" s="166">
        <f>VLOOKUP(FINAL_DATASET!$D949,'R_E_P allocation'!$A$3:$G$983,7,0)</f>
        <v>7856775.5978434803</v>
      </c>
      <c r="K949" s="166">
        <f>VLOOKUP(FINAL_DATASET!$D949,'R_E_P allocation'!$A$3:$T$984,8,0)</f>
        <v>7772770.8691466106</v>
      </c>
      <c r="L949" s="166">
        <f>VLOOKUP(FINAL_DATASET!$D949,'R_E_P allocation'!$A$3:$T$984,9,0)</f>
        <v>6487031.8271472761</v>
      </c>
      <c r="M949" s="166">
        <f>VLOOKUP($D949,'R_E_P allocation'!$A$3:$T$984,'R_E_P allocation'!J$984,0)</f>
        <v>6284020.3994631702</v>
      </c>
      <c r="N949" s="166">
        <f>VLOOKUP($D949,'R_E_P allocation'!$A$3:$T$984,'R_E_P allocation'!K$984,0)</f>
        <v>7328245.8464590004</v>
      </c>
      <c r="O949" s="166">
        <f>VLOOKUP($D949,'R_E_P allocation'!$A$3:$T$984,'R_E_P allocation'!L$984,0)</f>
        <v>6454363.3215429373</v>
      </c>
      <c r="P949" s="166">
        <f>VLOOKUP($D949,'R_E_P allocation'!$A$3:$T$984,'R_E_P allocation'!M$984,0)</f>
        <v>7016728.3108747695</v>
      </c>
      <c r="Q949" s="166">
        <f>VLOOKUP($D949,'R_E_P allocation'!$A$3:$T$984,'R_E_P allocation'!N$984,0)</f>
        <v>5714655.016073266</v>
      </c>
      <c r="R949" s="166">
        <f>VLOOKUP($D949,'R_E_P allocation'!$A$3:$T$984,'R_E_P allocation'!O$984,0)</f>
        <v>5233961.2907522805</v>
      </c>
      <c r="S949" s="166">
        <f>VLOOKUP($D949,'R_E_P allocation'!$A$3:$T$984,'R_E_P allocation'!P$984,0)</f>
        <v>80504.531667834905</v>
      </c>
      <c r="T949" s="166">
        <f>VLOOKUP($D949,'R_E_P allocation'!$A$3:$T$984,'R_E_P allocation'!Q$984,0)</f>
        <v>129507.29007434309</v>
      </c>
      <c r="U949" s="166">
        <f>VLOOKUP($D949,'R_E_P allocation'!$A$3:$T$984,'R_E_P allocation'!R$984,0)</f>
        <v>159842.33099265772</v>
      </c>
      <c r="V949" s="166">
        <f>VLOOKUP($D949,'R_E_P allocation'!$A$3:$T$984,'R_E_P allocation'!S$984,0)</f>
        <v>-16334.2528021694</v>
      </c>
      <c r="W949" s="166">
        <f>VLOOKUP($D949,'R_E_P allocation'!$A$3:$T$984,'R_E_P allocation'!T$984,0)</f>
        <v>124840.3607022947</v>
      </c>
      <c r="X949" s="163">
        <v>111228</v>
      </c>
      <c r="Y949" s="162" t="s">
        <v>747</v>
      </c>
      <c r="Z949" s="162" t="s">
        <v>747</v>
      </c>
      <c r="AA949" s="162" t="s">
        <v>366</v>
      </c>
    </row>
    <row r="950" spans="1:27" ht="16.5" thickTop="1" thickBot="1">
      <c r="A950" s="161">
        <v>949</v>
      </c>
      <c r="B950" s="162" t="s">
        <v>7</v>
      </c>
      <c r="C950" s="163">
        <v>11</v>
      </c>
      <c r="D950" s="162" t="s">
        <v>1222</v>
      </c>
      <c r="E950" s="162" t="str">
        <f>VLOOKUP(Table12[[#This Row],[BRANCH NAME]],'Branch Address-2'!$B$2:$D$981,2,0)</f>
        <v>Zilla-Rangpur, Thana+ Pouroshava –Rangpur, Ward No-19, Holding No-8, Medical College Campurs, Rangpur</v>
      </c>
      <c r="F950" s="162" t="str">
        <f>VLOOKUP(Table12[[#This Row],[BRANCH NAME]],'Branch Address-2'!$B$2:$D$981,3,0)</f>
        <v>25.754312949739127, 89.2524703811161</v>
      </c>
      <c r="G950" s="164">
        <f>VLOOKUP(FINAL_DATASET!$D950,'R_E_P allocation'!$A$3:$D$983,4,0)</f>
        <v>12532.55</v>
      </c>
      <c r="H950" s="165">
        <f>VLOOKUP(FINAL_DATASET!$D950,'R_E_P allocation'!$A$3:$E$983,5,0)</f>
        <v>1.2189740897141344E-3</v>
      </c>
      <c r="I950" s="166">
        <f>VLOOKUP(FINAL_DATASET!$D950,'R_E_P allocation'!$A$3:$F$983,6,0)</f>
        <v>6663708.4390891092</v>
      </c>
      <c r="J950" s="166">
        <f>VLOOKUP(FINAL_DATASET!$D950,'R_E_P allocation'!$A$3:$G$983,7,0)</f>
        <v>5611982.5698882006</v>
      </c>
      <c r="K950" s="166">
        <f>VLOOKUP(FINAL_DATASET!$D950,'R_E_P allocation'!$A$3:$T$984,8,0)</f>
        <v>5551979.1922475798</v>
      </c>
      <c r="L950" s="166">
        <f>VLOOKUP(FINAL_DATASET!$D950,'R_E_P allocation'!$A$3:$T$984,9,0)</f>
        <v>4633594.1622480545</v>
      </c>
      <c r="M950" s="166">
        <f>VLOOKUP($D950,'R_E_P allocation'!$A$3:$T$984,'R_E_P allocation'!J$984,0)</f>
        <v>4488585.9996165503</v>
      </c>
      <c r="N950" s="166">
        <f>VLOOKUP($D950,'R_E_P allocation'!$A$3:$T$984,'R_E_P allocation'!K$984,0)</f>
        <v>5234461.318899286</v>
      </c>
      <c r="O950" s="166">
        <f>VLOOKUP($D950,'R_E_P allocation'!$A$3:$T$984,'R_E_P allocation'!L$984,0)</f>
        <v>4610259.5153878126</v>
      </c>
      <c r="P950" s="166">
        <f>VLOOKUP($D950,'R_E_P allocation'!$A$3:$T$984,'R_E_P allocation'!M$984,0)</f>
        <v>5011948.7934819786</v>
      </c>
      <c r="Q950" s="166">
        <f>VLOOKUP($D950,'R_E_P allocation'!$A$3:$T$984,'R_E_P allocation'!N$984,0)</f>
        <v>4081896.4400523328</v>
      </c>
      <c r="R950" s="166">
        <f>VLOOKUP($D950,'R_E_P allocation'!$A$3:$T$984,'R_E_P allocation'!O$984,0)</f>
        <v>3738543.7791087721</v>
      </c>
      <c r="S950" s="166">
        <f>VLOOKUP($D950,'R_E_P allocation'!$A$3:$T$984,'R_E_P allocation'!P$984,0)</f>
        <v>57503.236905596365</v>
      </c>
      <c r="T950" s="166">
        <f>VLOOKUP($D950,'R_E_P allocation'!$A$3:$T$984,'R_E_P allocation'!Q$984,0)</f>
        <v>92505.20719595936</v>
      </c>
      <c r="U950" s="166">
        <f>VLOOKUP($D950,'R_E_P allocation'!$A$3:$T$984,'R_E_P allocation'!R$984,0)</f>
        <v>114173.09356618408</v>
      </c>
      <c r="V950" s="166">
        <f>VLOOKUP($D950,'R_E_P allocation'!$A$3:$T$984,'R_E_P allocation'!S$984,0)</f>
        <v>-11667.323430121</v>
      </c>
      <c r="W950" s="166">
        <f>VLOOKUP($D950,'R_E_P allocation'!$A$3:$T$984,'R_E_P allocation'!T$984,0)</f>
        <v>89171.686215924783</v>
      </c>
      <c r="X950" s="163">
        <v>111229</v>
      </c>
      <c r="Y950" s="162" t="s">
        <v>747</v>
      </c>
      <c r="Z950" s="162" t="s">
        <v>747</v>
      </c>
      <c r="AA950" s="162" t="s">
        <v>366</v>
      </c>
    </row>
    <row r="951" spans="1:27" ht="16.5" thickTop="1" thickBot="1">
      <c r="A951" s="161">
        <v>950</v>
      </c>
      <c r="B951" s="162" t="s">
        <v>7</v>
      </c>
      <c r="C951" s="163">
        <v>11</v>
      </c>
      <c r="D951" s="162" t="s">
        <v>1223</v>
      </c>
      <c r="E951" s="162" t="str">
        <f>VLOOKUP(Table12[[#This Row],[BRANCH NAME]],'Branch Address-2'!$B$2:$D$981,2,0)</f>
        <v>Pawtana, Pirgachha, Rangpur 5450</v>
      </c>
      <c r="F951" s="162" t="str">
        <f>VLOOKUP(Table12[[#This Row],[BRANCH NAME]],'Branch Address-2'!$B$2:$D$981,3,0)</f>
        <v>25.716079319098352, 89.26174033703863</v>
      </c>
      <c r="G951" s="164">
        <f>VLOOKUP(FINAL_DATASET!$D951,'R_E_P allocation'!$A$3:$D$983,4,0)</f>
        <v>103395.27</v>
      </c>
      <c r="H951" s="165">
        <f>VLOOKUP(FINAL_DATASET!$D951,'R_E_P allocation'!$A$3:$E$983,5,0)</f>
        <v>1.0056704751147783E-2</v>
      </c>
      <c r="I951" s="166">
        <f>VLOOKUP(FINAL_DATASET!$D951,'R_E_P allocation'!$A$3:$F$983,6,0)</f>
        <v>54976515.813692898</v>
      </c>
      <c r="J951" s="166">
        <f>VLOOKUP(FINAL_DATASET!$D951,'R_E_P allocation'!$A$3:$G$983,7,0)</f>
        <v>46299632.002177082</v>
      </c>
      <c r="K951" s="166">
        <f>VLOOKUP(FINAL_DATASET!$D951,'R_E_P allocation'!$A$3:$T$984,8,0)</f>
        <v>45804595.841773652</v>
      </c>
      <c r="L951" s="166">
        <f>VLOOKUP(FINAL_DATASET!$D951,'R_E_P allocation'!$A$3:$T$984,9,0)</f>
        <v>38227792.386709921</v>
      </c>
      <c r="M951" s="166">
        <f>VLOOKUP($D951,'R_E_P allocation'!$A$3:$T$984,'R_E_P allocation'!J$984,0)</f>
        <v>37031454.999068275</v>
      </c>
      <c r="N951" s="166">
        <f>VLOOKUP($D951,'R_E_P allocation'!$A$3:$T$984,'R_E_P allocation'!K$984,0)</f>
        <v>43185029.492972121</v>
      </c>
      <c r="O951" s="166">
        <f>VLOOKUP($D951,'R_E_P allocation'!$A$3:$T$984,'R_E_P allocation'!L$984,0)</f>
        <v>38035278.324330807</v>
      </c>
      <c r="P951" s="166">
        <f>VLOOKUP($D951,'R_E_P allocation'!$A$3:$T$984,'R_E_P allocation'!M$984,0)</f>
        <v>41349270.398142703</v>
      </c>
      <c r="Q951" s="166">
        <f>VLOOKUP($D951,'R_E_P allocation'!$A$3:$T$984,'R_E_P allocation'!N$984,0)</f>
        <v>33676209.911889419</v>
      </c>
      <c r="R951" s="166">
        <f>VLOOKUP($D951,'R_E_P allocation'!$A$3:$T$984,'R_E_P allocation'!O$984,0)</f>
        <v>30843502.994025305</v>
      </c>
      <c r="S951" s="166">
        <f>VLOOKUP($D951,'R_E_P allocation'!$A$3:$T$984,'R_E_P allocation'!P$984,0)</f>
        <v>474409.65371996124</v>
      </c>
      <c r="T951" s="166">
        <f>VLOOKUP($D951,'R_E_P allocation'!$A$3:$T$984,'R_E_P allocation'!Q$984,0)</f>
        <v>763180.74728863325</v>
      </c>
      <c r="U951" s="166">
        <f>VLOOKUP($D951,'R_E_P allocation'!$A$3:$T$984,'R_E_P allocation'!R$984,0)</f>
        <v>941943.80521209689</v>
      </c>
      <c r="V951" s="166">
        <f>VLOOKUP($D951,'R_E_P allocation'!$A$3:$T$984,'R_E_P allocation'!S$984,0)</f>
        <v>-96257.03118955734</v>
      </c>
      <c r="W951" s="166">
        <f>VLOOKUP($D951,'R_E_P allocation'!$A$3:$T$984,'R_E_P allocation'!T$984,0)</f>
        <v>735678.73837733117</v>
      </c>
      <c r="X951" s="163">
        <v>111230</v>
      </c>
      <c r="Y951" s="162" t="s">
        <v>747</v>
      </c>
      <c r="Z951" s="162" t="s">
        <v>747</v>
      </c>
      <c r="AA951" s="162" t="s">
        <v>1224</v>
      </c>
    </row>
    <row r="952" spans="1:27" ht="16.5" thickTop="1" thickBot="1">
      <c r="A952" s="161">
        <v>951</v>
      </c>
      <c r="B952" s="162" t="s">
        <v>7</v>
      </c>
      <c r="C952" s="163">
        <v>11</v>
      </c>
      <c r="D952" s="162" t="s">
        <v>1224</v>
      </c>
      <c r="E952" s="162" t="str">
        <f>VLOOKUP(Table12[[#This Row],[BRANCH NAME]],'Branch Address-2'!$B$2:$D$981,2,0)</f>
        <v>Pirgachha Market, Pirgachha, Rangpur 5450</v>
      </c>
      <c r="F952" s="162" t="str">
        <f>VLOOKUP(Table12[[#This Row],[BRANCH NAME]],'Branch Address-2'!$B$2:$D$981,3,0)</f>
        <v>25.6544235882504, 89.39943713603199</v>
      </c>
      <c r="G952" s="164">
        <f>VLOOKUP(FINAL_DATASET!$D952,'R_E_P allocation'!$A$3:$D$983,4,0)</f>
        <v>313319</v>
      </c>
      <c r="H952" s="165">
        <f>VLOOKUP(FINAL_DATASET!$D952,'R_E_P allocation'!$A$3:$E$983,5,0)</f>
        <v>3.0474862882266009E-2</v>
      </c>
      <c r="I952" s="166">
        <f>VLOOKUP(FINAL_DATASET!$D952,'R_E_P allocation'!$A$3:$F$983,6,0)</f>
        <v>166595502.46573606</v>
      </c>
      <c r="J952" s="166">
        <f>VLOOKUP(FINAL_DATASET!$D952,'R_E_P allocation'!$A$3:$G$983,7,0)</f>
        <v>140301915.15811238</v>
      </c>
      <c r="K952" s="166">
        <f>VLOOKUP(FINAL_DATASET!$D952,'R_E_P allocation'!$A$3:$T$984,8,0)</f>
        <v>138801805.58113229</v>
      </c>
      <c r="L952" s="166">
        <f>VLOOKUP(FINAL_DATASET!$D952,'R_E_P allocation'!$A$3:$T$984,9,0)</f>
        <v>115841795.11124218</v>
      </c>
      <c r="M952" s="166">
        <f>VLOOKUP($D952,'R_E_P allocation'!$A$3:$T$984,'R_E_P allocation'!J$984,0)</f>
        <v>112216530.3002069</v>
      </c>
      <c r="N952" s="166">
        <f>VLOOKUP($D952,'R_E_P allocation'!$A$3:$T$984,'R_E_P allocation'!K$984,0)</f>
        <v>130863725.73627916</v>
      </c>
      <c r="O952" s="166">
        <f>VLOOKUP($D952,'R_E_P allocation'!$A$3:$T$984,'R_E_P allocation'!L$984,0)</f>
        <v>115258419.1646388</v>
      </c>
      <c r="P952" s="166">
        <f>VLOOKUP($D952,'R_E_P allocation'!$A$3:$T$984,'R_E_P allocation'!M$984,0)</f>
        <v>125300819.38831124</v>
      </c>
      <c r="Q952" s="166">
        <f>VLOOKUP($D952,'R_E_P allocation'!$A$3:$T$984,'R_E_P allocation'!N$984,0)</f>
        <v>102049120.94511946</v>
      </c>
      <c r="R952" s="166">
        <f>VLOOKUP($D952,'R_E_P allocation'!$A$3:$T$984,'R_E_P allocation'!O$984,0)</f>
        <v>93465160.587955475</v>
      </c>
      <c r="S952" s="166">
        <f>VLOOKUP($D952,'R_E_P allocation'!$A$3:$T$984,'R_E_P allocation'!P$984,0)</f>
        <v>1437605.0112726099</v>
      </c>
      <c r="T952" s="166">
        <f>VLOOKUP($D952,'R_E_P allocation'!$A$3:$T$984,'R_E_P allocation'!Q$984,0)</f>
        <v>2312668.9311776767</v>
      </c>
      <c r="U952" s="166">
        <f>VLOOKUP($D952,'R_E_P allocation'!$A$3:$T$984,'R_E_P allocation'!R$984,0)</f>
        <v>2854375.1673093848</v>
      </c>
      <c r="V952" s="166">
        <f>VLOOKUP($D952,'R_E_P allocation'!$A$3:$T$984,'R_E_P allocation'!S$984,0)</f>
        <v>-291687.97330168891</v>
      </c>
      <c r="W952" s="166">
        <f>VLOOKUP($D952,'R_E_P allocation'!$A$3:$T$984,'R_E_P allocation'!T$984,0)</f>
        <v>2229329.5102343368</v>
      </c>
      <c r="X952" s="163">
        <v>111231</v>
      </c>
      <c r="Y952" s="162" t="s">
        <v>747</v>
      </c>
      <c r="Z952" s="162" t="s">
        <v>747</v>
      </c>
      <c r="AA952" s="162" t="s">
        <v>1224</v>
      </c>
    </row>
    <row r="953" spans="1:27" ht="16.5" thickTop="1" thickBot="1">
      <c r="A953" s="161">
        <v>952</v>
      </c>
      <c r="B953" s="162" t="s">
        <v>7</v>
      </c>
      <c r="C953" s="163">
        <v>11</v>
      </c>
      <c r="D953" s="162" t="s">
        <v>747</v>
      </c>
      <c r="E953" s="162" t="str">
        <f>VLOOKUP(Table12[[#This Row],[BRANCH NAME]],'Branch Address-2'!$B$2:$D$981,2,0)</f>
        <v>Station Road, Kotwali, Rangpur 5400</v>
      </c>
      <c r="F953" s="162" t="str">
        <f>VLOOKUP(Table12[[#This Row],[BRANCH NAME]],'Branch Address-2'!$B$2:$D$981,3,0)</f>
        <v>25.754010536323126, 89.25273221179677</v>
      </c>
      <c r="G953" s="164">
        <v>178664</v>
      </c>
      <c r="H953" s="165">
        <v>1.7377691432684177E-2</v>
      </c>
      <c r="I953" s="166">
        <v>94997810.067497551</v>
      </c>
      <c r="J953" s="166">
        <v>80004408.828730419</v>
      </c>
      <c r="K953" s="166">
        <v>79149000.834125653</v>
      </c>
      <c r="L953" s="166">
        <v>66056506.250035815</v>
      </c>
      <c r="M953" s="166">
        <v>63989270.263074264</v>
      </c>
      <c r="N953" s="166">
        <v>74622466.862675354</v>
      </c>
      <c r="O953" s="166">
        <v>65723847.585467294</v>
      </c>
      <c r="P953" s="166">
        <v>71450328.882682621</v>
      </c>
      <c r="Q953" s="166">
        <v>58191504.966308527</v>
      </c>
      <c r="R953" s="166">
        <v>53296670.330514513</v>
      </c>
      <c r="S953" s="166">
        <v>819765.99482958112</v>
      </c>
      <c r="T953" s="166">
        <v>1318753.9916823695</v>
      </c>
      <c r="U953" s="166">
        <v>1627651.3230674292</v>
      </c>
      <c r="V953" s="166">
        <v>-166329.33228426284</v>
      </c>
      <c r="W953" s="166">
        <v>1271231.3253154373</v>
      </c>
      <c r="X953" s="163">
        <v>111232</v>
      </c>
      <c r="Y953" s="162" t="s">
        <v>747</v>
      </c>
      <c r="Z953" s="162" t="s">
        <v>747</v>
      </c>
      <c r="AA953" s="162" t="s">
        <v>366</v>
      </c>
    </row>
    <row r="954" spans="1:27" ht="16.5" thickTop="1" thickBot="1">
      <c r="A954" s="161">
        <v>953</v>
      </c>
      <c r="B954" s="162" t="s">
        <v>7</v>
      </c>
      <c r="C954" s="163">
        <v>11</v>
      </c>
      <c r="D954" s="162" t="s">
        <v>1225</v>
      </c>
      <c r="E954" s="162" t="str">
        <f>VLOOKUP(Table12[[#This Row],[BRANCH NAME]],'Branch Address-2'!$B$2:$D$981,2,0)</f>
        <v>Santahar Road, Santahar, Naogaon 5891</v>
      </c>
      <c r="F954" s="162" t="str">
        <f>VLOOKUP(Table12[[#This Row],[BRANCH NAME]],'Branch Address-2'!$B$2:$D$981,3,0)</f>
        <v>24.8124596149326, 88.96865285544179</v>
      </c>
      <c r="G954" s="164">
        <f>VLOOKUP(FINAL_DATASET!$D954,'R_E_P allocation'!$A$3:$D$983,4,0)</f>
        <v>20052.080000000002</v>
      </c>
      <c r="H954" s="165">
        <f>VLOOKUP(FINAL_DATASET!$D954,'R_E_P allocation'!$A$3:$E$983,5,0)</f>
        <v>1.9503585435426151E-3</v>
      </c>
      <c r="I954" s="166">
        <f>VLOOKUP(FINAL_DATASET!$D954,'R_E_P allocation'!$A$3:$F$983,6,0)</f>
        <v>10661933.502542576</v>
      </c>
      <c r="J954" s="166">
        <f>VLOOKUP(FINAL_DATASET!$D954,'R_E_P allocation'!$A$3:$G$983,7,0)</f>
        <v>8979172.1118211225</v>
      </c>
      <c r="K954" s="166">
        <f>VLOOKUP(FINAL_DATASET!$D954,'R_E_P allocation'!$A$3:$T$984,8,0)</f>
        <v>8883166.7075961269</v>
      </c>
      <c r="L954" s="166">
        <f>VLOOKUP(FINAL_DATASET!$D954,'R_E_P allocation'!$A$3:$T$984,9,0)</f>
        <v>7413750.6595968874</v>
      </c>
      <c r="M954" s="166">
        <f>VLOOKUP($D954,'R_E_P allocation'!$A$3:$T$984,'R_E_P allocation'!J$984,0)</f>
        <v>7181737.5993864816</v>
      </c>
      <c r="N954" s="166">
        <f>VLOOKUP($D954,'R_E_P allocation'!$A$3:$T$984,'R_E_P allocation'!K$984,0)</f>
        <v>8375138.1102388576</v>
      </c>
      <c r="O954" s="166">
        <f>VLOOKUP($D954,'R_E_P allocation'!$A$3:$T$984,'R_E_P allocation'!L$984,0)</f>
        <v>7376415.2246205006</v>
      </c>
      <c r="P954" s="166">
        <f>VLOOKUP($D954,'R_E_P allocation'!$A$3:$T$984,'R_E_P allocation'!M$984,0)</f>
        <v>8019118.0695711663</v>
      </c>
      <c r="Q954" s="166">
        <f>VLOOKUP($D954,'R_E_P allocation'!$A$3:$T$984,'R_E_P allocation'!N$984,0)</f>
        <v>6531034.3040837329</v>
      </c>
      <c r="R954" s="166">
        <f>VLOOKUP($D954,'R_E_P allocation'!$A$3:$T$984,'R_E_P allocation'!O$984,0)</f>
        <v>5981670.0465740357</v>
      </c>
      <c r="S954" s="166">
        <f>VLOOKUP($D954,'R_E_P allocation'!$A$3:$T$984,'R_E_P allocation'!P$984,0)</f>
        <v>92005.179048954189</v>
      </c>
      <c r="T954" s="166">
        <f>VLOOKUP($D954,'R_E_P allocation'!$A$3:$T$984,'R_E_P allocation'!Q$984,0)</f>
        <v>148008.33151353497</v>
      </c>
      <c r="U954" s="166">
        <f>VLOOKUP($D954,'R_E_P allocation'!$A$3:$T$984,'R_E_P allocation'!R$984,0)</f>
        <v>182676.94970589454</v>
      </c>
      <c r="V954" s="166">
        <f>VLOOKUP($D954,'R_E_P allocation'!$A$3:$T$984,'R_E_P allocation'!S$984,0)</f>
        <v>-18667.717488193601</v>
      </c>
      <c r="W954" s="166">
        <f>VLOOKUP($D954,'R_E_P allocation'!$A$3:$T$984,'R_E_P allocation'!T$984,0)</f>
        <v>142674.69794547965</v>
      </c>
      <c r="X954" s="163">
        <v>111233</v>
      </c>
      <c r="Y954" s="162" t="s">
        <v>747</v>
      </c>
      <c r="Z954" s="162" t="s">
        <v>747</v>
      </c>
      <c r="AA954" s="162" t="s">
        <v>366</v>
      </c>
    </row>
    <row r="955" spans="1:27" ht="16.5" thickTop="1" thickBot="1">
      <c r="A955" s="161">
        <v>954</v>
      </c>
      <c r="B955" s="162" t="s">
        <v>7</v>
      </c>
      <c r="C955" s="163">
        <v>11</v>
      </c>
      <c r="D955" s="162" t="s">
        <v>1226</v>
      </c>
      <c r="E955" s="162" t="str">
        <f>VLOOKUP(Table12[[#This Row],[BRANCH NAME]],'Branch Address-2'!$B$2:$D$981,2,0)</f>
        <v>Shadullahpur Road, Shanerhat, Pirganj, Rangpur 5420</v>
      </c>
      <c r="F955" s="162" t="str">
        <f>VLOOKUP(Table12[[#This Row],[BRANCH NAME]],'Branch Address-2'!$B$2:$D$981,3,0)</f>
        <v>25.443890780399045, 89.08181457003582</v>
      </c>
      <c r="G955" s="164">
        <f>VLOOKUP(FINAL_DATASET!$D955,'R_E_P allocation'!$A$3:$D$983,4,0)</f>
        <v>212024.45</v>
      </c>
      <c r="H955" s="165">
        <f>VLOOKUP(FINAL_DATASET!$D955,'R_E_P allocation'!$A$3:$E$983,5,0)</f>
        <v>2.0622483926726005E-2</v>
      </c>
      <c r="I955" s="166">
        <f>VLOOKUP(FINAL_DATASET!$D955,'R_E_P allocation'!$A$3:$F$983,6,0)</f>
        <v>112735964.88808957</v>
      </c>
      <c r="J955" s="166">
        <f>VLOOKUP(FINAL_DATASET!$D955,'R_E_P allocation'!$A$3:$G$983,7,0)</f>
        <v>94942969.929514125</v>
      </c>
      <c r="K955" s="166">
        <f>VLOOKUP(FINAL_DATASET!$D955,'R_E_P allocation'!$A$3:$T$984,8,0)</f>
        <v>93927838.679896533</v>
      </c>
      <c r="L955" s="166">
        <f>VLOOKUP(FINAL_DATASET!$D955,'R_E_P allocation'!$A$3:$T$984,9,0)</f>
        <v>78390690.942693591</v>
      </c>
      <c r="M955" s="166">
        <f>VLOOKUP($D955,'R_E_P allocation'!$A$3:$T$984,'R_E_P allocation'!J$984,0)</f>
        <v>75937457.089451015</v>
      </c>
      <c r="N955" s="166">
        <f>VLOOKUP($D955,'R_E_P allocation'!$A$3:$T$984,'R_E_P allocation'!K$984,0)</f>
        <v>88556102.484003305</v>
      </c>
      <c r="O955" s="166">
        <f>VLOOKUP($D955,'R_E_P allocation'!$A$3:$T$984,'R_E_P allocation'!L$984,0)</f>
        <v>77995917.678953409</v>
      </c>
      <c r="P955" s="166">
        <f>VLOOKUP($D955,'R_E_P allocation'!$A$3:$T$984,'R_E_P allocation'!M$984,0)</f>
        <v>84791657.433337986</v>
      </c>
      <c r="Q955" s="166">
        <f>VLOOKUP($D955,'R_E_P allocation'!$A$3:$T$984,'R_E_P allocation'!N$984,0)</f>
        <v>69057123.064264968</v>
      </c>
      <c r="R955" s="166">
        <f>VLOOKUP($D955,'R_E_P allocation'!$A$3:$T$984,'R_E_P allocation'!O$984,0)</f>
        <v>63248316.469230838</v>
      </c>
      <c r="S955" s="166">
        <f>VLOOKUP($D955,'R_E_P allocation'!$A$3:$T$984,'R_E_P allocation'!P$984,0)</f>
        <v>972834.11421688087</v>
      </c>
      <c r="T955" s="166">
        <f>VLOOKUP($D955,'R_E_P allocation'!$A$3:$T$984,'R_E_P allocation'!Q$984,0)</f>
        <v>1564994.0098271561</v>
      </c>
      <c r="U955" s="166">
        <f>VLOOKUP($D955,'R_E_P allocation'!$A$3:$T$984,'R_E_P allocation'!R$984,0)</f>
        <v>1931569.1833001839</v>
      </c>
      <c r="V955" s="166">
        <f>VLOOKUP($D955,'R_E_P allocation'!$A$3:$T$984,'R_E_P allocation'!S$984,0)</f>
        <v>-197386.63187009175</v>
      </c>
      <c r="W955" s="166">
        <f>VLOOKUP($D955,'R_E_P allocation'!$A$3:$T$984,'R_E_P allocation'!T$984,0)</f>
        <v>1508597.829292844</v>
      </c>
      <c r="X955" s="163">
        <v>111234</v>
      </c>
      <c r="Y955" s="162" t="s">
        <v>747</v>
      </c>
      <c r="Z955" s="162" t="s">
        <v>747</v>
      </c>
      <c r="AA955" s="162" t="s">
        <v>1227</v>
      </c>
    </row>
    <row r="956" spans="1:27" ht="16.5" thickTop="1" thickBot="1">
      <c r="A956" s="161">
        <v>955</v>
      </c>
      <c r="B956" s="162" t="s">
        <v>7</v>
      </c>
      <c r="C956" s="163">
        <v>11</v>
      </c>
      <c r="D956" s="162" t="s">
        <v>1228</v>
      </c>
      <c r="E956" s="162" t="str">
        <f>VLOOKUP(Table12[[#This Row],[BRANCH NAME]],'Branch Address-2'!$B$2:$D$981,2,0)</f>
        <v>Tambulpur Road, Pirgachha, Rangpur 5450</v>
      </c>
      <c r="F956" s="162" t="str">
        <f>VLOOKUP(Table12[[#This Row],[BRANCH NAME]],'Branch Address-2'!$B$2:$D$981,3,0)</f>
        <v>25.6612107151518, 89.40545053609846</v>
      </c>
      <c r="G956" s="164">
        <f>VLOOKUP(FINAL_DATASET!$D956,'R_E_P allocation'!$A$3:$D$983,4,0)</f>
        <v>109661.65</v>
      </c>
      <c r="H956" s="165">
        <f>VLOOKUP(FINAL_DATASET!$D956,'R_E_P allocation'!$A$3:$E$983,5,0)</f>
        <v>1.0666202008793103E-2</v>
      </c>
      <c r="I956" s="166">
        <f>VLOOKUP(FINAL_DATASET!$D956,'R_E_P allocation'!$A$3:$F$983,6,0)</f>
        <v>58308425.86300762</v>
      </c>
      <c r="J956" s="166">
        <f>VLOOKUP(FINAL_DATASET!$D956,'R_E_P allocation'!$A$3:$G$983,7,0)</f>
        <v>49105670.305339329</v>
      </c>
      <c r="K956" s="166">
        <f>VLOOKUP(FINAL_DATASET!$D956,'R_E_P allocation'!$A$3:$T$984,8,0)</f>
        <v>48580631.953396298</v>
      </c>
      <c r="L956" s="166">
        <f>VLOOKUP(FINAL_DATASET!$D956,'R_E_P allocation'!$A$3:$T$984,9,0)</f>
        <v>40544628.288934767</v>
      </c>
      <c r="M956" s="166">
        <f>VLOOKUP($D956,'R_E_P allocation'!$A$3:$T$984,'R_E_P allocation'!J$984,0)</f>
        <v>39275785.605072416</v>
      </c>
      <c r="N956" s="166">
        <f>VLOOKUP($D956,'R_E_P allocation'!$A$3:$T$984,'R_E_P allocation'!K$984,0)</f>
        <v>45802304.007697701</v>
      </c>
      <c r="O956" s="166">
        <f>VLOOKUP($D956,'R_E_P allocation'!$A$3:$T$984,'R_E_P allocation'!L$984,0)</f>
        <v>40340446.707623579</v>
      </c>
      <c r="P956" s="166">
        <f>VLOOKUP($D956,'R_E_P allocation'!$A$3:$T$984,'R_E_P allocation'!M$984,0)</f>
        <v>43855286.78590893</v>
      </c>
      <c r="Q956" s="166">
        <f>VLOOKUP($D956,'R_E_P allocation'!$A$3:$T$984,'R_E_P allocation'!N$984,0)</f>
        <v>35717192.330791809</v>
      </c>
      <c r="R956" s="166">
        <f>VLOOKUP($D956,'R_E_P allocation'!$A$3:$T$984,'R_E_P allocation'!O$984,0)</f>
        <v>32712806.205784418</v>
      </c>
      <c r="S956" s="166">
        <f>VLOOKUP($D956,'R_E_P allocation'!$A$3:$T$984,'R_E_P allocation'!P$984,0)</f>
        <v>503161.75394541345</v>
      </c>
      <c r="T956" s="166">
        <f>VLOOKUP($D956,'R_E_P allocation'!$A$3:$T$984,'R_E_P allocation'!Q$984,0)</f>
        <v>809434.12591218681</v>
      </c>
      <c r="U956" s="166">
        <f>VLOOKUP($D956,'R_E_P allocation'!$A$3:$T$984,'R_E_P allocation'!R$984,0)</f>
        <v>999031.30855828465</v>
      </c>
      <c r="V956" s="166">
        <f>VLOOKUP($D956,'R_E_P allocation'!$A$3:$T$984,'R_E_P allocation'!S$984,0)</f>
        <v>-102090.79065559112</v>
      </c>
      <c r="W956" s="166">
        <f>VLOOKUP($D956,'R_E_P allocation'!$A$3:$T$984,'R_E_P allocation'!T$984,0)</f>
        <v>780265.32858201792</v>
      </c>
      <c r="X956" s="163">
        <v>111236</v>
      </c>
      <c r="Y956" s="162" t="s">
        <v>747</v>
      </c>
      <c r="Z956" s="162" t="s">
        <v>747</v>
      </c>
      <c r="AA956" s="162" t="s">
        <v>1224</v>
      </c>
    </row>
    <row r="957" spans="1:27" ht="16.5" thickTop="1" thickBot="1">
      <c r="A957" s="161">
        <v>956</v>
      </c>
      <c r="B957" s="162" t="s">
        <v>7</v>
      </c>
      <c r="C957" s="163">
        <v>11</v>
      </c>
      <c r="D957" s="162" t="s">
        <v>1229</v>
      </c>
      <c r="E957" s="162" t="str">
        <f>VLOOKUP(Table12[[#This Row],[BRANCH NAME]],'Branch Address-2'!$B$2:$D$981,2,0)</f>
        <v>Taraganj Market, Taraganj, Rangpur 5420</v>
      </c>
      <c r="F957" s="162" t="str">
        <f>VLOOKUP(Table12[[#This Row],[BRANCH NAME]],'Branch Address-2'!$B$2:$D$981,3,0)</f>
        <v>25.83826811678429, 89.26337077720366</v>
      </c>
      <c r="G957" s="164">
        <f>VLOOKUP(FINAL_DATASET!$D957,'R_E_P allocation'!$A$3:$D$983,4,0)</f>
        <v>160885</v>
      </c>
      <c r="H957" s="165">
        <f>VLOOKUP(FINAL_DATASET!$D957,'R_E_P allocation'!$A$3:$E$983,5,0)</f>
        <v>1.5648423219828247E-2</v>
      </c>
      <c r="I957" s="166">
        <f>VLOOKUP(FINAL_DATASET!$D957,'R_E_P allocation'!$A$3:$F$983,6,0)</f>
        <v>85544500.698010489</v>
      </c>
      <c r="J957" s="166">
        <f>VLOOKUP(FINAL_DATASET!$D957,'R_E_P allocation'!$A$3:$G$983,7,0)</f>
        <v>72043105.015057847</v>
      </c>
      <c r="K957" s="166">
        <f>VLOOKUP(FINAL_DATASET!$D957,'R_E_P allocation'!$A$3:$T$984,8,0)</f>
        <v>71272819.36595121</v>
      </c>
      <c r="L957" s="166">
        <f>VLOOKUP(FINAL_DATASET!$D957,'R_E_P allocation'!$A$3:$T$984,9,0)</f>
        <v>59483169.569902234</v>
      </c>
      <c r="M957" s="166">
        <f>VLOOKUP($D957,'R_E_P allocation'!$A$3:$T$984,'R_E_P allocation'!J$984,0)</f>
        <v>57621645.917894498</v>
      </c>
      <c r="N957" s="166">
        <f>VLOOKUP($D957,'R_E_P allocation'!$A$3:$T$984,'R_E_P allocation'!K$984,0)</f>
        <v>67196724.472761855</v>
      </c>
      <c r="O957" s="166">
        <f>VLOOKUP($D957,'R_E_P allocation'!$A$3:$T$984,'R_E_P allocation'!L$984,0)</f>
        <v>59183614.039694093</v>
      </c>
      <c r="P957" s="166">
        <f>VLOOKUP($D957,'R_E_P allocation'!$A$3:$T$984,'R_E_P allocation'!M$984,0)</f>
        <v>64340248.523991369</v>
      </c>
      <c r="Q957" s="166">
        <f>VLOOKUP($D957,'R_E_P allocation'!$A$3:$T$984,'R_E_P allocation'!N$984,0)</f>
        <v>52400820.962838329</v>
      </c>
      <c r="R957" s="166">
        <f>VLOOKUP($D957,'R_E_P allocation'!$A$3:$T$984,'R_E_P allocation'!O$984,0)</f>
        <v>47993075.304061405</v>
      </c>
      <c r="S957" s="166">
        <f>VLOOKUP($D957,'R_E_P allocation'!$A$3:$T$984,'R_E_P allocation'!P$984,0)</f>
        <v>738190.41372720397</v>
      </c>
      <c r="T957" s="166">
        <f>VLOOKUP($D957,'R_E_P allocation'!$A$3:$T$984,'R_E_P allocation'!Q$984,0)</f>
        <v>1187523.709039415</v>
      </c>
      <c r="U957" s="166">
        <f>VLOOKUP($D957,'R_E_P allocation'!$A$3:$T$984,'R_E_P allocation'!R$984,0)</f>
        <v>1465682.41566126</v>
      </c>
      <c r="V957" s="166">
        <f>VLOOKUP($D957,'R_E_P allocation'!$A$3:$T$984,'R_E_P allocation'!S$984,0)</f>
        <v>-149777.76510407036</v>
      </c>
      <c r="W957" s="166">
        <f>VLOOKUP($D957,'R_E_P allocation'!$A$3:$T$984,'R_E_P allocation'!T$984,0)</f>
        <v>1144730.0618668236</v>
      </c>
      <c r="X957" s="163">
        <v>111237</v>
      </c>
      <c r="Y957" s="162" t="s">
        <v>747</v>
      </c>
      <c r="Z957" s="162" t="s">
        <v>747</v>
      </c>
      <c r="AA957" s="162" t="s">
        <v>1229</v>
      </c>
    </row>
    <row r="958" spans="1:27" ht="16.5" thickTop="1" thickBot="1">
      <c r="A958" s="161">
        <v>957</v>
      </c>
      <c r="B958" s="162" t="s">
        <v>7</v>
      </c>
      <c r="C958" s="163">
        <v>11</v>
      </c>
      <c r="D958" s="162" t="s">
        <v>1230</v>
      </c>
      <c r="E958" s="162" t="str">
        <f>VLOOKUP(Table12[[#This Row],[BRANCH NAME]],'Branch Address-2'!$B$2:$D$981,2,0)</f>
        <v>Bahuli, Sirajganj 6700</v>
      </c>
      <c r="F958" s="162" t="str">
        <f>VLOOKUP(Table12[[#This Row],[BRANCH NAME]],'Branch Address-2'!$B$2:$D$981,3,0)</f>
        <v>24.461317682155826, 89.70673687172459</v>
      </c>
      <c r="G958" s="164">
        <f>VLOOKUP(FINAL_DATASET!$D958,'R_E_P allocation'!$A$3:$D$983,4,0)</f>
        <v>83273.25</v>
      </c>
      <c r="H958" s="165">
        <f>VLOOKUP(FINAL_DATASET!$D958,'R_E_P allocation'!$A$3:$E$983,5,0)</f>
        <v>4.5966230974164067E-3</v>
      </c>
      <c r="I958" s="166">
        <f>VLOOKUP(FINAL_DATASET!$D958,'R_E_P allocation'!$A$3:$F$983,6,0)</f>
        <v>54006756.666526422</v>
      </c>
      <c r="J958" s="166">
        <f>VLOOKUP(FINAL_DATASET!$D958,'R_E_P allocation'!$A$3:$G$983,7,0)</f>
        <v>45482928.88849286</v>
      </c>
      <c r="K958" s="166">
        <f>VLOOKUP(FINAL_DATASET!$D958,'R_E_P allocation'!$A$3:$T$984,8,0)</f>
        <v>44996624.926513135</v>
      </c>
      <c r="L958" s="166">
        <f>VLOOKUP(FINAL_DATASET!$D958,'R_E_P allocation'!$A$3:$T$984,9,0)</f>
        <v>37553472.619545639</v>
      </c>
      <c r="M958" s="166">
        <f>VLOOKUP($D958,'R_E_P allocation'!$A$3:$T$984,'R_E_P allocation'!J$984,0)</f>
        <v>36378238.044761293</v>
      </c>
      <c r="N958" s="166">
        <f>VLOOKUP($D958,'R_E_P allocation'!$A$3:$T$984,'R_E_P allocation'!K$984,0)</f>
        <v>42423266.461037077</v>
      </c>
      <c r="O958" s="166">
        <f>VLOOKUP($D958,'R_E_P allocation'!$A$3:$T$984,'R_E_P allocation'!L$984,0)</f>
        <v>37364354.41210907</v>
      </c>
      <c r="P958" s="166">
        <f>VLOOKUP($D958,'R_E_P allocation'!$A$3:$T$984,'R_E_P allocation'!M$984,0)</f>
        <v>40619889.268695585</v>
      </c>
      <c r="Q958" s="166">
        <f>VLOOKUP($D958,'R_E_P allocation'!$A$3:$T$984,'R_E_P allocation'!N$984,0)</f>
        <v>33082177.858009808</v>
      </c>
      <c r="R958" s="166">
        <f>VLOOKUP($D958,'R_E_P allocation'!$A$3:$T$984,'R_E_P allocation'!O$984,0)</f>
        <v>30299438.520014696</v>
      </c>
      <c r="S958" s="166">
        <f>VLOOKUP($D958,'R_E_P allocation'!$A$3:$T$984,'R_E_P allocation'!P$984,0)</f>
        <v>466041.29689723899</v>
      </c>
      <c r="T958" s="166">
        <f>VLOOKUP($D958,'R_E_P allocation'!$A$3:$T$984,'R_E_P allocation'!Q$984,0)</f>
        <v>749718.60805208015</v>
      </c>
      <c r="U958" s="166">
        <f>VLOOKUP($D958,'R_E_P allocation'!$A$3:$T$984,'R_E_P allocation'!R$984,0)</f>
        <v>925328.37210031517</v>
      </c>
      <c r="V958" s="166">
        <f>VLOOKUP($D958,'R_E_P allocation'!$A$3:$T$984,'R_E_P allocation'!S$984,0)</f>
        <v>-94559.103718280385</v>
      </c>
      <c r="W958" s="166">
        <f>VLOOKUP($D958,'R_E_P allocation'!$A$3:$T$984,'R_E_P allocation'!T$984,0)</f>
        <v>722701.72127542854</v>
      </c>
      <c r="X958" s="163">
        <v>111245</v>
      </c>
      <c r="Y958" s="162" t="s">
        <v>399</v>
      </c>
      <c r="Z958" s="162" t="s">
        <v>1231</v>
      </c>
      <c r="AA958" s="162" t="s">
        <v>1232</v>
      </c>
    </row>
    <row r="959" spans="1:27" ht="16.5" thickTop="1" thickBot="1">
      <c r="A959" s="161">
        <v>958</v>
      </c>
      <c r="B959" s="162" t="s">
        <v>7</v>
      </c>
      <c r="C959" s="163">
        <v>11</v>
      </c>
      <c r="D959" s="162" t="s">
        <v>1233</v>
      </c>
      <c r="E959" s="162" t="str">
        <f>VLOOKUP(Table12[[#This Row],[BRANCH NAME]],'Branch Address-2'!$B$2:$D$981,2,0)</f>
        <v>Betkandi Bazar, Betkandi, Shahjadpur, Sirajganj 6770</v>
      </c>
      <c r="F959" s="162" t="str">
        <f>VLOOKUP(Table12[[#This Row],[BRANCH NAME]],'Branch Address-2'!$B$2:$D$981,3,0)</f>
        <v>24.179957740739564, 89.59655523663307</v>
      </c>
      <c r="G959" s="164">
        <f>VLOOKUP(FINAL_DATASET!$D959,'R_E_P allocation'!$A$3:$D$983,4,0)</f>
        <v>140269</v>
      </c>
      <c r="H959" s="165">
        <f>VLOOKUP(FINAL_DATASET!$D959,'R_E_P allocation'!$A$3:$E$983,5,0)</f>
        <v>7.7427472237663582E-3</v>
      </c>
      <c r="I959" s="166">
        <f>VLOOKUP(FINAL_DATASET!$D959,'R_E_P allocation'!$A$3:$F$983,6,0)</f>
        <v>90971275.299775064</v>
      </c>
      <c r="J959" s="166">
        <f>VLOOKUP(FINAL_DATASET!$D959,'R_E_P allocation'!$A$3:$G$983,7,0)</f>
        <v>76613377.672421873</v>
      </c>
      <c r="K959" s="166">
        <f>VLOOKUP(FINAL_DATASET!$D959,'R_E_P allocation'!$A$3:$T$984,8,0)</f>
        <v>75794226.619197294</v>
      </c>
      <c r="L959" s="166">
        <f>VLOOKUP(FINAL_DATASET!$D959,'R_E_P allocation'!$A$3:$T$984,9,0)</f>
        <v>63256664.665676504</v>
      </c>
      <c r="M959" s="166">
        <f>VLOOKUP($D959,'R_E_P allocation'!$A$3:$T$984,'R_E_P allocation'!J$984,0)</f>
        <v>61277049.620383747</v>
      </c>
      <c r="N959" s="166">
        <f>VLOOKUP($D959,'R_E_P allocation'!$A$3:$T$984,'R_E_P allocation'!K$984,0)</f>
        <v>71459552.295883834</v>
      </c>
      <c r="O959" s="166">
        <f>VLOOKUP($D959,'R_E_P allocation'!$A$3:$T$984,'R_E_P allocation'!L$984,0)</f>
        <v>62938105.92275583</v>
      </c>
      <c r="P959" s="166">
        <f>VLOOKUP($D959,'R_E_P allocation'!$A$3:$T$984,'R_E_P allocation'!M$984,0)</f>
        <v>68421867.140175983</v>
      </c>
      <c r="Q959" s="166">
        <f>VLOOKUP($D959,'R_E_P allocation'!$A$3:$T$984,'R_E_P allocation'!N$984,0)</f>
        <v>55725025.815194882</v>
      </c>
      <c r="R959" s="166">
        <f>VLOOKUP($D959,'R_E_P allocation'!$A$3:$T$984,'R_E_P allocation'!O$984,0)</f>
        <v>51037661.455076404</v>
      </c>
      <c r="S959" s="166">
        <f>VLOOKUP($D959,'R_E_P allocation'!$A$3:$T$984,'R_E_P allocation'!P$984,0)</f>
        <v>785019.75934023003</v>
      </c>
      <c r="T959" s="166">
        <f>VLOOKUP($D959,'R_E_P allocation'!$A$3:$T$984,'R_E_P allocation'!Q$984,0)</f>
        <v>1262857.8737212396</v>
      </c>
      <c r="U959" s="166">
        <f>VLOOKUP($D959,'R_E_P allocation'!$A$3:$T$984,'R_E_P allocation'!R$984,0)</f>
        <v>1558662.4207190075</v>
      </c>
      <c r="V959" s="166">
        <f>VLOOKUP($D959,'R_E_P allocation'!$A$3:$T$984,'R_E_P allocation'!S$984,0)</f>
        <v>-159279.37146033652</v>
      </c>
      <c r="W959" s="166">
        <f>VLOOKUP($D959,'R_E_P allocation'!$A$3:$T$984,'R_E_P allocation'!T$984,0)</f>
        <v>1217349.4818754292</v>
      </c>
      <c r="X959" s="163">
        <v>111246</v>
      </c>
      <c r="Y959" s="162" t="s">
        <v>399</v>
      </c>
      <c r="Z959" s="162" t="s">
        <v>1231</v>
      </c>
      <c r="AA959" s="162" t="s">
        <v>1234</v>
      </c>
    </row>
    <row r="960" spans="1:27" ht="16.5" thickTop="1" thickBot="1">
      <c r="A960" s="161">
        <v>959</v>
      </c>
      <c r="B960" s="162" t="s">
        <v>7</v>
      </c>
      <c r="C960" s="163">
        <v>11</v>
      </c>
      <c r="D960" s="162" t="s">
        <v>1235</v>
      </c>
      <c r="E960" s="162" t="str">
        <f>VLOOKUP(Table12[[#This Row],[BRANCH NAME]],'Branch Address-2'!$B$2:$D$981,2,0)</f>
        <v>Dhangara Bazar, Dhangara, Raiganj, Sirajganj 6720</v>
      </c>
      <c r="F960" s="162" t="str">
        <f>VLOOKUP(Table12[[#This Row],[BRANCH NAME]],'Branch Address-2'!$B$2:$D$981,3,0)</f>
        <v>24.524128358104914, 89.53513830706989</v>
      </c>
      <c r="G960" s="164">
        <f>VLOOKUP(FINAL_DATASET!$D960,'R_E_P allocation'!$A$3:$D$983,4,0)</f>
        <v>47649.9</v>
      </c>
      <c r="H960" s="165">
        <f>VLOOKUP(FINAL_DATASET!$D960,'R_E_P allocation'!$A$3:$E$983,5,0)</f>
        <v>2.6302399741763654E-3</v>
      </c>
      <c r="I960" s="166">
        <f>VLOOKUP(FINAL_DATASET!$D960,'R_E_P allocation'!$A$3:$F$983,6,0)</f>
        <v>30903279.918633137</v>
      </c>
      <c r="J960" s="166">
        <f>VLOOKUP(FINAL_DATASET!$D960,'R_E_P allocation'!$A$3:$G$983,7,0)</f>
        <v>26025848.795907397</v>
      </c>
      <c r="K960" s="166">
        <f>VLOOKUP(FINAL_DATASET!$D960,'R_E_P allocation'!$A$3:$T$984,8,0)</f>
        <v>25747580.142312903</v>
      </c>
      <c r="L960" s="166">
        <f>VLOOKUP(FINAL_DATASET!$D960,'R_E_P allocation'!$A$3:$T$984,9,0)</f>
        <v>21488523.805352706</v>
      </c>
      <c r="M960" s="166">
        <f>VLOOKUP($D960,'R_E_P allocation'!$A$3:$T$984,'R_E_P allocation'!J$984,0)</f>
        <v>20816041.225832675</v>
      </c>
      <c r="N960" s="166">
        <f>VLOOKUP($D960,'R_E_P allocation'!$A$3:$T$984,'R_E_P allocation'!K$984,0)</f>
        <v>24275075.183708698</v>
      </c>
      <c r="O960" s="166">
        <f>VLOOKUP($D960,'R_E_P allocation'!$A$3:$T$984,'R_E_P allocation'!L$984,0)</f>
        <v>21380308.217843737</v>
      </c>
      <c r="P960" s="166">
        <f>VLOOKUP($D960,'R_E_P allocation'!$A$3:$T$984,'R_E_P allocation'!M$984,0)</f>
        <v>23243162.259962443</v>
      </c>
      <c r="Q960" s="166">
        <f>VLOOKUP($D960,'R_E_P allocation'!$A$3:$T$984,'R_E_P allocation'!N$984,0)</f>
        <v>18929998.129247762</v>
      </c>
      <c r="R960" s="166">
        <f>VLOOKUP($D960,'R_E_P allocation'!$A$3:$T$984,'R_E_P allocation'!O$984,0)</f>
        <v>17337683.055901483</v>
      </c>
      <c r="S960" s="166">
        <f>VLOOKUP($D960,'R_E_P allocation'!$A$3:$T$984,'R_E_P allocation'!P$984,0)</f>
        <v>266674.12636139151</v>
      </c>
      <c r="T960" s="166">
        <f>VLOOKUP($D960,'R_E_P allocation'!$A$3:$T$984,'R_E_P allocation'!Q$984,0)</f>
        <v>428997.50762484723</v>
      </c>
      <c r="U960" s="166">
        <f>VLOOKUP($D960,'R_E_P allocation'!$A$3:$T$984,'R_E_P allocation'!R$984,0)</f>
        <v>529483.41031174839</v>
      </c>
      <c r="V960" s="166">
        <f>VLOOKUP($D960,'R_E_P allocation'!$A$3:$T$984,'R_E_P allocation'!S$984,0)</f>
        <v>-54107.793754485239</v>
      </c>
      <c r="W960" s="166">
        <f>VLOOKUP($D960,'R_E_P allocation'!$A$3:$T$984,'R_E_P allocation'!T$984,0)</f>
        <v>413538.13798070856</v>
      </c>
      <c r="X960" s="163">
        <v>111247</v>
      </c>
      <c r="Y960" s="162" t="s">
        <v>399</v>
      </c>
      <c r="Z960" s="162" t="s">
        <v>1231</v>
      </c>
      <c r="AA960" s="162" t="s">
        <v>1236</v>
      </c>
    </row>
    <row r="961" spans="1:27" ht="16.5" thickTop="1" thickBot="1">
      <c r="A961" s="161">
        <v>960</v>
      </c>
      <c r="B961" s="162" t="s">
        <v>7</v>
      </c>
      <c r="C961" s="163">
        <v>11</v>
      </c>
      <c r="D961" s="162" t="s">
        <v>1237</v>
      </c>
      <c r="E961" s="162" t="str">
        <f>VLOOKUP(Table12[[#This Row],[BRANCH NAME]],'Branch Address-2'!$B$2:$D$981,2,0)</f>
        <v>Dhangara Bazar, Dhangara, Raiganj, Sirajganj 6720</v>
      </c>
      <c r="F961" s="162" t="str">
        <f>VLOOKUP(Table12[[#This Row],[BRANCH NAME]],'Branch Address-2'!$B$2:$D$981,3,0)</f>
        <v>24.486029820451613, 89.61068776790509</v>
      </c>
      <c r="G961" s="164">
        <f>VLOOKUP(FINAL_DATASET!$D961,'R_E_P allocation'!$A$3:$D$983,4,0)</f>
        <v>57179.88</v>
      </c>
      <c r="H961" s="165">
        <f>VLOOKUP(FINAL_DATASET!$D961,'R_E_P allocation'!$A$3:$E$983,5,0)</f>
        <v>3.1562879690116385E-3</v>
      </c>
      <c r="I961" s="166">
        <f>VLOOKUP(FINAL_DATASET!$D961,'R_E_P allocation'!$A$3:$F$983,6,0)</f>
        <v>37083935.902359769</v>
      </c>
      <c r="J961" s="166">
        <f>VLOOKUP(FINAL_DATASET!$D961,'R_E_P allocation'!$A$3:$G$983,7,0)</f>
        <v>31231018.555088878</v>
      </c>
      <c r="K961" s="166">
        <f>VLOOKUP(FINAL_DATASET!$D961,'R_E_P allocation'!$A$3:$T$984,8,0)</f>
        <v>30897096.170775488</v>
      </c>
      <c r="L961" s="166">
        <f>VLOOKUP(FINAL_DATASET!$D961,'R_E_P allocation'!$A$3:$T$984,9,0)</f>
        <v>25786228.566423248</v>
      </c>
      <c r="M961" s="166">
        <f>VLOOKUP($D961,'R_E_P allocation'!$A$3:$T$984,'R_E_P allocation'!J$984,0)</f>
        <v>24979249.470999211</v>
      </c>
      <c r="N961" s="166">
        <f>VLOOKUP($D961,'R_E_P allocation'!$A$3:$T$984,'R_E_P allocation'!K$984,0)</f>
        <v>29130090.220450439</v>
      </c>
      <c r="O961" s="166">
        <f>VLOOKUP($D961,'R_E_P allocation'!$A$3:$T$984,'R_E_P allocation'!L$984,0)</f>
        <v>25656369.861412484</v>
      </c>
      <c r="P961" s="166">
        <f>VLOOKUP($D961,'R_E_P allocation'!$A$3:$T$984,'R_E_P allocation'!M$984,0)</f>
        <v>27891794.711954933</v>
      </c>
      <c r="Q961" s="166">
        <f>VLOOKUP($D961,'R_E_P allocation'!$A$3:$T$984,'R_E_P allocation'!N$984,0)</f>
        <v>22715997.755097315</v>
      </c>
      <c r="R961" s="166">
        <f>VLOOKUP($D961,'R_E_P allocation'!$A$3:$T$984,'R_E_P allocation'!O$984,0)</f>
        <v>20805219.667081781</v>
      </c>
      <c r="S961" s="166">
        <f>VLOOKUP($D961,'R_E_P allocation'!$A$3:$T$984,'R_E_P allocation'!P$984,0)</f>
        <v>320008.95163366984</v>
      </c>
      <c r="T961" s="166">
        <f>VLOOKUP($D961,'R_E_P allocation'!$A$3:$T$984,'R_E_P allocation'!Q$984,0)</f>
        <v>514797.0091498167</v>
      </c>
      <c r="U961" s="166">
        <f>VLOOKUP($D961,'R_E_P allocation'!$A$3:$T$984,'R_E_P allocation'!R$984,0)</f>
        <v>635380.09237409814</v>
      </c>
      <c r="V961" s="166">
        <f>VLOOKUP($D961,'R_E_P allocation'!$A$3:$T$984,'R_E_P allocation'!S$984,0)</f>
        <v>-64929.352505382289</v>
      </c>
      <c r="W961" s="166">
        <f>VLOOKUP($D961,'R_E_P allocation'!$A$3:$T$984,'R_E_P allocation'!T$984,0)</f>
        <v>496245.76557685027</v>
      </c>
      <c r="X961" s="163">
        <v>111248</v>
      </c>
      <c r="Y961" s="162" t="s">
        <v>399</v>
      </c>
      <c r="Z961" s="162" t="s">
        <v>1231</v>
      </c>
      <c r="AA961" s="162" t="s">
        <v>1236</v>
      </c>
    </row>
    <row r="962" spans="1:27" ht="16.5" thickTop="1" thickBot="1">
      <c r="A962" s="161">
        <v>961</v>
      </c>
      <c r="B962" s="162" t="s">
        <v>7</v>
      </c>
      <c r="C962" s="163">
        <v>11</v>
      </c>
      <c r="D962" s="162" t="s">
        <v>1238</v>
      </c>
      <c r="E962" s="162" t="str">
        <f>VLOOKUP(Table12[[#This Row],[BRANCH NAME]],'Branch Address-2'!$B$2:$D$981,2,0)</f>
        <v>Bhuyagati Bazar Raiganj Sirajganj</v>
      </c>
      <c r="F962" s="162" t="str">
        <f>VLOOKUP(Table12[[#This Row],[BRANCH NAME]],'Branch Address-2'!$B$2:$D$981,3,0)</f>
        <v>24.49404364102689, 89.50738270706492</v>
      </c>
      <c r="G962" s="164">
        <f>VLOOKUP(FINAL_DATASET!$D962,'R_E_P allocation'!$A$3:$D$983,4,0)</f>
        <v>17678.25</v>
      </c>
      <c r="H962" s="165">
        <f>VLOOKUP(FINAL_DATASET!$D962,'R_E_P allocation'!$A$3:$E$983,5,0)</f>
        <v>9.7582659824015019E-4</v>
      </c>
      <c r="I962" s="166">
        <f>VLOOKUP(FINAL_DATASET!$D962,'R_E_P allocation'!$A$3:$F$983,6,0)</f>
        <v>11465205.765837416</v>
      </c>
      <c r="J962" s="166">
        <f>VLOOKUP(FINAL_DATASET!$D962,'R_E_P allocation'!$A$3:$G$983,7,0)</f>
        <v>9655664.7857865375</v>
      </c>
      <c r="K962" s="166">
        <f>VLOOKUP(FINAL_DATASET!$D962,'R_E_P allocation'!$A$3:$T$984,8,0)</f>
        <v>9552426.3146584388</v>
      </c>
      <c r="L962" s="166">
        <f>VLOOKUP(FINAL_DATASET!$D962,'R_E_P allocation'!$A$3:$T$984,9,0)</f>
        <v>7972304.1593366731</v>
      </c>
      <c r="M962" s="166">
        <f>VLOOKUP($D962,'R_E_P allocation'!$A$3:$T$984,'R_E_P allocation'!J$984,0)</f>
        <v>7722811.1874437621</v>
      </c>
      <c r="N962" s="166">
        <f>VLOOKUP($D962,'R_E_P allocation'!$A$3:$T$984,'R_E_P allocation'!K$984,0)</f>
        <v>9006122.7382722385</v>
      </c>
      <c r="O962" s="166">
        <f>VLOOKUP($D962,'R_E_P allocation'!$A$3:$T$984,'R_E_P allocation'!L$984,0)</f>
        <v>7932155.8650090778</v>
      </c>
      <c r="P962" s="166">
        <f>VLOOKUP($D962,'R_E_P allocation'!$A$3:$T$984,'R_E_P allocation'!M$984,0)</f>
        <v>8623280.0745055303</v>
      </c>
      <c r="Q962" s="166">
        <f>VLOOKUP($D962,'R_E_P allocation'!$A$3:$T$984,'R_E_P allocation'!N$984,0)</f>
        <v>7023083.7720199684</v>
      </c>
      <c r="R962" s="166">
        <f>VLOOKUP($D962,'R_E_P allocation'!$A$3:$T$984,'R_E_P allocation'!O$984,0)</f>
        <v>6432330.2983425017</v>
      </c>
      <c r="S962" s="166">
        <f>VLOOKUP($D962,'R_E_P allocation'!$A$3:$T$984,'R_E_P allocation'!P$984,0)</f>
        <v>98936.868164429936</v>
      </c>
      <c r="T962" s="166">
        <f>VLOOKUP($D962,'R_E_P allocation'!$A$3:$T$984,'R_E_P allocation'!Q$984,0)</f>
        <v>159159.30965582209</v>
      </c>
      <c r="U962" s="166">
        <f>VLOOKUP($D962,'R_E_P allocation'!$A$3:$T$984,'R_E_P allocation'!R$984,0)</f>
        <v>196439.86867430291</v>
      </c>
      <c r="V962" s="166">
        <f>VLOOKUP($D962,'R_E_P allocation'!$A$3:$T$984,'R_E_P allocation'!S$984,0)</f>
        <v>-20074.147163797377</v>
      </c>
      <c r="W962" s="166">
        <f>VLOOKUP($D962,'R_E_P allocation'!$A$3:$T$984,'R_E_P allocation'!T$984,0)</f>
        <v>153423.83903759424</v>
      </c>
      <c r="X962" s="163">
        <v>111249</v>
      </c>
      <c r="Y962" s="162" t="s">
        <v>399</v>
      </c>
      <c r="Z962" s="162" t="s">
        <v>1231</v>
      </c>
      <c r="AA962" s="162" t="s">
        <v>1239</v>
      </c>
    </row>
    <row r="963" spans="1:27" ht="16.5" thickTop="1" thickBot="1">
      <c r="A963" s="161">
        <v>962</v>
      </c>
      <c r="B963" s="162" t="s">
        <v>7</v>
      </c>
      <c r="C963" s="163">
        <v>11</v>
      </c>
      <c r="D963" s="162" t="s">
        <v>1240</v>
      </c>
      <c r="E963" s="162" t="str">
        <f>VLOOKUP(Table12[[#This Row],[BRANCH NAME]],'Branch Address-2'!$B$2:$D$981,2,0)</f>
        <v>Enayetpur Bazar, Sirajganj 6751</v>
      </c>
      <c r="F963" s="162" t="str">
        <f>VLOOKUP(Table12[[#This Row],[BRANCH NAME]],'Branch Address-2'!$B$2:$D$981,3,0)</f>
        <v>24.23504406270586, 89.69777219787427</v>
      </c>
      <c r="G963" s="164">
        <f>VLOOKUP(FINAL_DATASET!$D963,'R_E_P allocation'!$A$3:$D$983,4,0)</f>
        <v>29745</v>
      </c>
      <c r="H963" s="165">
        <f>VLOOKUP(FINAL_DATASET!$D963,'R_E_P allocation'!$A$3:$E$983,5,0)</f>
        <v>1.6419024600655193E-3</v>
      </c>
      <c r="I963" s="166">
        <f>VLOOKUP(FINAL_DATASET!$D963,'R_E_P allocation'!$A$3:$F$983,6,0)</f>
        <v>19291080.593657967</v>
      </c>
      <c r="J963" s="166">
        <f>VLOOKUP(FINAL_DATASET!$D963,'R_E_P allocation'!$A$3:$G$983,7,0)</f>
        <v>16246390.284854019</v>
      </c>
      <c r="K963" s="166">
        <f>VLOOKUP(FINAL_DATASET!$D963,'R_E_P allocation'!$A$3:$T$984,8,0)</f>
        <v>16072683.706221784</v>
      </c>
      <c r="L963" s="166">
        <f>VLOOKUP(FINAL_DATASET!$D963,'R_E_P allocation'!$A$3:$T$984,9,0)</f>
        <v>13414008.016600586</v>
      </c>
      <c r="M963" s="166">
        <f>VLOOKUP($D963,'R_E_P allocation'!$A$3:$T$984,'R_E_P allocation'!J$984,0)</f>
        <v>12994217.118239345</v>
      </c>
      <c r="N963" s="166">
        <f>VLOOKUP($D963,'R_E_P allocation'!$A$3:$T$984,'R_E_P allocation'!K$984,0)</f>
        <v>15153486.394292857</v>
      </c>
      <c r="O963" s="166">
        <f>VLOOKUP($D963,'R_E_P allocation'!$A$3:$T$984,'R_E_P allocation'!L$984,0)</f>
        <v>13346455.458243605</v>
      </c>
      <c r="P963" s="166">
        <f>VLOOKUP($D963,'R_E_P allocation'!$A$3:$T$984,'R_E_P allocation'!M$984,0)</f>
        <v>14509324.498531641</v>
      </c>
      <c r="Q963" s="166">
        <f>VLOOKUP($D963,'R_E_P allocation'!$A$3:$T$984,'R_E_P allocation'!N$984,0)</f>
        <v>11816872.529731955</v>
      </c>
      <c r="R963" s="166">
        <f>VLOOKUP($D963,'R_E_P allocation'!$A$3:$T$984,'R_E_P allocation'!O$984,0)</f>
        <v>10822884.885336373</v>
      </c>
      <c r="S963" s="166">
        <f>VLOOKUP($D963,'R_E_P allocation'!$A$3:$T$984,'R_E_P allocation'!P$984,0)</f>
        <v>166468.80452256123</v>
      </c>
      <c r="T963" s="166">
        <f>VLOOKUP($D963,'R_E_P allocation'!$A$3:$T$984,'R_E_P allocation'!Q$984,0)</f>
        <v>267797.64205803332</v>
      </c>
      <c r="U963" s="166">
        <f>VLOOKUP($D963,'R_E_P allocation'!$A$3:$T$984,'R_E_P allocation'!R$984,0)</f>
        <v>330525.01767523028</v>
      </c>
      <c r="V963" s="166">
        <f>VLOOKUP($D963,'R_E_P allocation'!$A$3:$T$984,'R_E_P allocation'!S$984,0)</f>
        <v>-33776.279178490688</v>
      </c>
      <c r="W963" s="166">
        <f>VLOOKUP($D963,'R_E_P allocation'!$A$3:$T$984,'R_E_P allocation'!T$984,0)</f>
        <v>258147.27657846452</v>
      </c>
      <c r="X963" s="163">
        <v>111250</v>
      </c>
      <c r="Y963" s="162" t="s">
        <v>399</v>
      </c>
      <c r="Z963" s="162" t="s">
        <v>1231</v>
      </c>
      <c r="AA963" s="162" t="s">
        <v>1240</v>
      </c>
    </row>
    <row r="964" spans="1:27" ht="16.5" thickTop="1" thickBot="1">
      <c r="A964" s="161">
        <v>963</v>
      </c>
      <c r="B964" s="162" t="s">
        <v>7</v>
      </c>
      <c r="C964" s="163">
        <v>11</v>
      </c>
      <c r="D964" s="162" t="s">
        <v>1241</v>
      </c>
      <c r="E964" s="162" t="str">
        <f>VLOOKUP(Table12[[#This Row],[BRANCH NAME]],'Branch Address-2'!$B$2:$D$981,2,0)</f>
        <v>Salonga Bazar, Salonga, Sirajganj 6723</v>
      </c>
      <c r="F964" s="162" t="str">
        <f>VLOOKUP(Table12[[#This Row],[BRANCH NAME]],'Branch Address-2'!$B$2:$D$981,3,0)</f>
        <v>24.46320229944834, 89.70179831752613</v>
      </c>
      <c r="G964" s="164">
        <f>VLOOKUP(FINAL_DATASET!$D964,'R_E_P allocation'!$A$3:$D$983,4,0)</f>
        <v>21606.75</v>
      </c>
      <c r="H964" s="165">
        <f>VLOOKUP(FINAL_DATASET!$D964,'R_E_P allocation'!$A$3:$E$983,5,0)</f>
        <v>1.192676953404628E-3</v>
      </c>
      <c r="I964" s="166">
        <f>VLOOKUP(FINAL_DATASET!$D964,'R_E_P allocation'!$A$3:$F$983,6,0)</f>
        <v>14013029.269356841</v>
      </c>
      <c r="J964" s="166">
        <f>VLOOKUP(FINAL_DATASET!$D964,'R_E_P allocation'!$A$3:$G$983,7,0)</f>
        <v>11801368.071516879</v>
      </c>
      <c r="K964" s="166">
        <f>VLOOKUP(FINAL_DATASET!$D964,'R_E_P allocation'!$A$3:$T$984,8,0)</f>
        <v>11675187.717915868</v>
      </c>
      <c r="L964" s="166">
        <f>VLOOKUP(FINAL_DATASET!$D964,'R_E_P allocation'!$A$3:$T$984,9,0)</f>
        <v>9743927.3058559336</v>
      </c>
      <c r="M964" s="166">
        <f>VLOOKUP($D964,'R_E_P allocation'!$A$3:$T$984,'R_E_P allocation'!J$984,0)</f>
        <v>9438991.4513201527</v>
      </c>
      <c r="N964" s="166">
        <f>VLOOKUP($D964,'R_E_P allocation'!$A$3:$T$984,'R_E_P allocation'!K$984,0)</f>
        <v>11007483.346777178</v>
      </c>
      <c r="O964" s="166">
        <f>VLOOKUP($D964,'R_E_P allocation'!$A$3:$T$984,'R_E_P allocation'!L$984,0)</f>
        <v>9694857.1683444269</v>
      </c>
      <c r="P964" s="166">
        <f>VLOOKUP($D964,'R_E_P allocation'!$A$3:$T$984,'R_E_P allocation'!M$984,0)</f>
        <v>10539564.535506759</v>
      </c>
      <c r="Q964" s="166">
        <f>VLOOKUP($D964,'R_E_P allocation'!$A$3:$T$984,'R_E_P allocation'!N$984,0)</f>
        <v>8583769.0546910726</v>
      </c>
      <c r="R964" s="166">
        <f>VLOOKUP($D964,'R_E_P allocation'!$A$3:$T$984,'R_E_P allocation'!O$984,0)</f>
        <v>7861737.0313075026</v>
      </c>
      <c r="S964" s="166">
        <f>VLOOKUP($D964,'R_E_P allocation'!$A$3:$T$984,'R_E_P allocation'!P$984,0)</f>
        <v>120922.83886763657</v>
      </c>
      <c r="T964" s="166">
        <f>VLOOKUP($D964,'R_E_P allocation'!$A$3:$T$984,'R_E_P allocation'!Q$984,0)</f>
        <v>194528.04513489365</v>
      </c>
      <c r="U964" s="166">
        <f>VLOOKUP($D964,'R_E_P allocation'!$A$3:$T$984,'R_E_P allocation'!R$984,0)</f>
        <v>240093.172824148</v>
      </c>
      <c r="V964" s="166">
        <f>VLOOKUP($D964,'R_E_P allocation'!$A$3:$T$984,'R_E_P allocation'!S$984,0)</f>
        <v>-24535.068755752349</v>
      </c>
      <c r="W964" s="166">
        <f>VLOOKUP($D964,'R_E_P allocation'!$A$3:$T$984,'R_E_P allocation'!T$984,0)</f>
        <v>187518.02549039296</v>
      </c>
      <c r="X964" s="163">
        <v>111251</v>
      </c>
      <c r="Y964" s="162" t="s">
        <v>399</v>
      </c>
      <c r="Z964" s="162" t="s">
        <v>1231</v>
      </c>
      <c r="AA964" s="162" t="s">
        <v>1239</v>
      </c>
    </row>
    <row r="965" spans="1:27" ht="16.5" thickTop="1" thickBot="1">
      <c r="A965" s="161">
        <v>964</v>
      </c>
      <c r="B965" s="162" t="s">
        <v>7</v>
      </c>
      <c r="C965" s="163">
        <v>11</v>
      </c>
      <c r="D965" s="162" t="s">
        <v>1242</v>
      </c>
      <c r="E965" s="162" t="str">
        <f>VLOOKUP(Table12[[#This Row],[BRANCH NAME]],'Branch Address-2'!$B$2:$D$981,2,0)</f>
        <v>Kalibari Road, Sirajganj, Sirajganj 6700</v>
      </c>
      <c r="F965" s="162" t="str">
        <f>VLOOKUP(Table12[[#This Row],[BRANCH NAME]],'Branch Address-2'!$B$2:$D$981,3,0)</f>
        <v>24.46115452923065, 89.70684232055079</v>
      </c>
      <c r="G965" s="164">
        <f>VLOOKUP(FINAL_DATASET!$D965,'R_E_P allocation'!$A$3:$D$983,4,0)</f>
        <v>99927.9</v>
      </c>
      <c r="H965" s="165">
        <f>VLOOKUP(FINAL_DATASET!$D965,'R_E_P allocation'!$A$3:$E$983,5,0)</f>
        <v>5.5159477168996874E-3</v>
      </c>
      <c r="I965" s="166">
        <f>VLOOKUP(FINAL_DATASET!$D965,'R_E_P allocation'!$A$3:$F$983,6,0)</f>
        <v>64808107.999831699</v>
      </c>
      <c r="J965" s="166">
        <f>VLOOKUP(FINAL_DATASET!$D965,'R_E_P allocation'!$A$3:$G$983,7,0)</f>
        <v>54579514.666191421</v>
      </c>
      <c r="K965" s="166">
        <f>VLOOKUP(FINAL_DATASET!$D965,'R_E_P allocation'!$A$3:$T$984,8,0)</f>
        <v>53995949.911815755</v>
      </c>
      <c r="L965" s="166">
        <f>VLOOKUP(FINAL_DATASET!$D965,'R_E_P allocation'!$A$3:$T$984,9,0)</f>
        <v>45064167.143454753</v>
      </c>
      <c r="M965" s="166">
        <f>VLOOKUP($D965,'R_E_P allocation'!$A$3:$T$984,'R_E_P allocation'!J$984,0)</f>
        <v>43653885.653713547</v>
      </c>
      <c r="N965" s="166">
        <f>VLOOKUP($D965,'R_E_P allocation'!$A$3:$T$984,'R_E_P allocation'!K$984,0)</f>
        <v>50907919.753244482</v>
      </c>
      <c r="O965" s="166">
        <f>VLOOKUP($D965,'R_E_P allocation'!$A$3:$T$984,'R_E_P allocation'!L$984,0)</f>
        <v>44837225.294530883</v>
      </c>
      <c r="P965" s="166">
        <f>VLOOKUP($D965,'R_E_P allocation'!$A$3:$T$984,'R_E_P allocation'!M$984,0)</f>
        <v>48743867.122434691</v>
      </c>
      <c r="Q965" s="166">
        <f>VLOOKUP($D965,'R_E_P allocation'!$A$3:$T$984,'R_E_P allocation'!N$984,0)</f>
        <v>39698613.429611765</v>
      </c>
      <c r="R965" s="166">
        <f>VLOOKUP($D965,'R_E_P allocation'!$A$3:$T$984,'R_E_P allocation'!O$984,0)</f>
        <v>36359326.224017628</v>
      </c>
      <c r="S965" s="166">
        <f>VLOOKUP($D965,'R_E_P allocation'!$A$3:$T$984,'R_E_P allocation'!P$984,0)</f>
        <v>559249.55627668672</v>
      </c>
      <c r="T965" s="166">
        <f>VLOOKUP($D965,'R_E_P allocation'!$A$3:$T$984,'R_E_P allocation'!Q$984,0)</f>
        <v>899662.32966249611</v>
      </c>
      <c r="U965" s="166">
        <f>VLOOKUP($D965,'R_E_P allocation'!$A$3:$T$984,'R_E_P allocation'!R$984,0)</f>
        <v>1110394.046520378</v>
      </c>
      <c r="V965" s="166">
        <f>VLOOKUP($D965,'R_E_P allocation'!$A$3:$T$984,'R_E_P allocation'!S$984,0)</f>
        <v>-113470.92446193645</v>
      </c>
      <c r="W965" s="166">
        <f>VLOOKUP($D965,'R_E_P allocation'!$A$3:$T$984,'R_E_P allocation'!T$984,0)</f>
        <v>867242.06553051411</v>
      </c>
      <c r="X965" s="163">
        <v>111252</v>
      </c>
      <c r="Y965" s="162" t="s">
        <v>399</v>
      </c>
      <c r="Z965" s="162" t="s">
        <v>1231</v>
      </c>
      <c r="AA965" s="162" t="s">
        <v>1232</v>
      </c>
    </row>
    <row r="966" spans="1:27" ht="16.5" thickTop="1" thickBot="1">
      <c r="A966" s="161">
        <v>965</v>
      </c>
      <c r="B966" s="162" t="s">
        <v>7</v>
      </c>
      <c r="C966" s="163">
        <v>11</v>
      </c>
      <c r="D966" s="162" t="s">
        <v>1243</v>
      </c>
      <c r="E966" s="162" t="str">
        <f>VLOOKUP(Table12[[#This Row],[BRANCH NAME]],'Branch Address-2'!$B$2:$D$981,2,0)</f>
        <v>Belkuchi, Sirajganj 6740</v>
      </c>
      <c r="F966" s="162" t="str">
        <f>VLOOKUP(Table12[[#This Row],[BRANCH NAME]],'Branch Address-2'!$B$2:$D$981,3,0)</f>
        <v>24.293275664240234, 89.69720272557339</v>
      </c>
      <c r="G966" s="164">
        <f>VLOOKUP(FINAL_DATASET!$D966,'R_E_P allocation'!$A$3:$D$983,4,0)</f>
        <v>352835</v>
      </c>
      <c r="H966" s="165">
        <f>VLOOKUP(FINAL_DATASET!$D966,'R_E_P allocation'!$A$3:$E$983,5,0)</f>
        <v>1.947623649343478E-2</v>
      </c>
      <c r="I966" s="166">
        <f>VLOOKUP(FINAL_DATASET!$D966,'R_E_P allocation'!$A$3:$F$983,6,0)</f>
        <v>228830674.77772093</v>
      </c>
      <c r="J966" s="166">
        <f>VLOOKUP(FINAL_DATASET!$D966,'R_E_P allocation'!$A$3:$G$983,7,0)</f>
        <v>192714577.78303811</v>
      </c>
      <c r="K966" s="166">
        <f>VLOOKUP(FINAL_DATASET!$D966,'R_E_P allocation'!$A$3:$T$984,8,0)</f>
        <v>190654071.45687556</v>
      </c>
      <c r="L966" s="166">
        <f>VLOOKUP(FINAL_DATASET!$D966,'R_E_P allocation'!$A$3:$T$984,9,0)</f>
        <v>159116877.40922067</v>
      </c>
      <c r="M966" s="166">
        <f>VLOOKUP($D966,'R_E_P allocation'!$A$3:$T$984,'R_E_P allocation'!J$984,0)</f>
        <v>154137320.45432776</v>
      </c>
      <c r="N966" s="166">
        <f>VLOOKUP($D966,'R_E_P allocation'!$A$3:$T$984,'R_E_P allocation'!K$984,0)</f>
        <v>179750558.81426528</v>
      </c>
      <c r="O966" s="166">
        <f>VLOOKUP($D966,'R_E_P allocation'!$A$3:$T$984,'R_E_P allocation'!L$984,0)</f>
        <v>158315569.39349076</v>
      </c>
      <c r="P966" s="166">
        <f>VLOOKUP($D966,'R_E_P allocation'!$A$3:$T$984,'R_E_P allocation'!M$984,0)</f>
        <v>172109514.5214124</v>
      </c>
      <c r="Q966" s="166">
        <f>VLOOKUP($D966,'R_E_P allocation'!$A$3:$T$984,'R_E_P allocation'!N$984,0)</f>
        <v>140171666.46589258</v>
      </c>
      <c r="R966" s="166">
        <f>VLOOKUP($D966,'R_E_P allocation'!$A$3:$T$984,'R_E_P allocation'!O$984,0)</f>
        <v>128380991.37729564</v>
      </c>
      <c r="S966" s="166">
        <f>VLOOKUP($D966,'R_E_P allocation'!$A$3:$T$984,'R_E_P allocation'!P$984,0)</f>
        <v>1974651.895905796</v>
      </c>
      <c r="T966" s="166">
        <f>VLOOKUP($D966,'R_E_P allocation'!$A$3:$T$984,'R_E_P allocation'!Q$984,0)</f>
        <v>3176613.9195006285</v>
      </c>
      <c r="U966" s="166">
        <f>VLOOKUP($D966,'R_E_P allocation'!$A$3:$T$984,'R_E_P allocation'!R$984,0)</f>
        <v>3920685.6483926671</v>
      </c>
      <c r="V966" s="166">
        <f>VLOOKUP($D966,'R_E_P allocation'!$A$3:$T$984,'R_E_P allocation'!S$984,0)</f>
        <v>-400654.00786494411</v>
      </c>
      <c r="W966" s="166">
        <f>VLOOKUP($D966,'R_E_P allocation'!$A$3:$T$984,'R_E_P allocation'!T$984,0)</f>
        <v>3062141.3458249299</v>
      </c>
      <c r="X966" s="163">
        <v>111253</v>
      </c>
      <c r="Y966" s="162" t="s">
        <v>399</v>
      </c>
      <c r="Z966" s="162" t="s">
        <v>1231</v>
      </c>
      <c r="AA966" s="162" t="s">
        <v>1243</v>
      </c>
    </row>
    <row r="967" spans="1:27" ht="16.5" thickTop="1" thickBot="1">
      <c r="A967" s="161">
        <v>966</v>
      </c>
      <c r="B967" s="162" t="s">
        <v>7</v>
      </c>
      <c r="C967" s="163">
        <v>11</v>
      </c>
      <c r="D967" s="162" t="s">
        <v>1244</v>
      </c>
      <c r="E967" s="162" t="str">
        <f>VLOOKUP(Table12[[#This Row],[BRANCH NAME]],'Branch Address-2'!$B$2:$D$981,2,0)</f>
        <v>Zamirta Bazar, Shahjadpur, Sirajganj 6770</v>
      </c>
      <c r="F967" s="162" t="str">
        <f>VLOOKUP(Table12[[#This Row],[BRANCH NAME]],'Branch Address-2'!$B$2:$D$981,3,0)</f>
        <v>24.175677735600967, 89.59594281207957</v>
      </c>
      <c r="G967" s="164">
        <f>VLOOKUP(FINAL_DATASET!$D967,'R_E_P allocation'!$A$3:$D$983,4,0)</f>
        <v>157101.28</v>
      </c>
      <c r="H967" s="165">
        <f>VLOOKUP(FINAL_DATASET!$D967,'R_E_P allocation'!$A$3:$E$983,5,0)</f>
        <v>8.6718768906183206E-3</v>
      </c>
      <c r="I967" s="166">
        <f>VLOOKUP(FINAL_DATASET!$D967,'R_E_P allocation'!$A$3:$F$983,6,0)</f>
        <v>101887828.33574806</v>
      </c>
      <c r="J967" s="166">
        <f>VLOOKUP(FINAL_DATASET!$D967,'R_E_P allocation'!$A$3:$G$983,7,0)</f>
        <v>85806982.99311249</v>
      </c>
      <c r="K967" s="166">
        <f>VLOOKUP(FINAL_DATASET!$D967,'R_E_P allocation'!$A$3:$T$984,8,0)</f>
        <v>84889533.813500956</v>
      </c>
      <c r="L967" s="166">
        <f>VLOOKUP(FINAL_DATASET!$D967,'R_E_P allocation'!$A$3:$T$984,9,0)</f>
        <v>70847464.425557688</v>
      </c>
      <c r="M967" s="166">
        <f>VLOOKUP($D967,'R_E_P allocation'!$A$3:$T$984,'R_E_P allocation'!J$984,0)</f>
        <v>68630295.574829802</v>
      </c>
      <c r="N967" s="166">
        <f>VLOOKUP($D967,'R_E_P allocation'!$A$3:$T$984,'R_E_P allocation'!K$984,0)</f>
        <v>80034698.571389899</v>
      </c>
      <c r="O967" s="166">
        <f>VLOOKUP($D967,'R_E_P allocation'!$A$3:$T$984,'R_E_P allocation'!L$984,0)</f>
        <v>70490678.633486524</v>
      </c>
      <c r="P967" s="166">
        <f>VLOOKUP($D967,'R_E_P allocation'!$A$3:$T$984,'R_E_P allocation'!M$984,0)</f>
        <v>76632491.196997106</v>
      </c>
      <c r="Q967" s="166">
        <f>VLOOKUP($D967,'R_E_P allocation'!$A$3:$T$984,'R_E_P allocation'!N$984,0)</f>
        <v>62412028.913018264</v>
      </c>
      <c r="R967" s="166">
        <f>VLOOKUP($D967,'R_E_P allocation'!$A$3:$T$984,'R_E_P allocation'!O$984,0)</f>
        <v>57162180.829685569</v>
      </c>
      <c r="S967" s="166">
        <f>VLOOKUP($D967,'R_E_P allocation'!$A$3:$T$984,'R_E_P allocation'!P$984,0)</f>
        <v>879222.13046105753</v>
      </c>
      <c r="T967" s="166">
        <f>VLOOKUP($D967,'R_E_P allocation'!$A$3:$T$984,'R_E_P allocation'!Q$984,0)</f>
        <v>1414400.8185677885</v>
      </c>
      <c r="U967" s="166">
        <f>VLOOKUP($D967,'R_E_P allocation'!$A$3:$T$984,'R_E_P allocation'!R$984,0)</f>
        <v>1745701.9112052883</v>
      </c>
      <c r="V967" s="166">
        <f>VLOOKUP($D967,'R_E_P allocation'!$A$3:$T$984,'R_E_P allocation'!S$984,0)</f>
        <v>-178392.89603557691</v>
      </c>
      <c r="W967" s="166">
        <f>VLOOKUP($D967,'R_E_P allocation'!$A$3:$T$984,'R_E_P allocation'!T$984,0)</f>
        <v>1363431.4197004805</v>
      </c>
      <c r="X967" s="163">
        <v>111255</v>
      </c>
      <c r="Y967" s="162" t="s">
        <v>399</v>
      </c>
      <c r="Z967" s="162" t="s">
        <v>1231</v>
      </c>
      <c r="AA967" s="162" t="s">
        <v>1234</v>
      </c>
    </row>
    <row r="968" spans="1:27" ht="16.5" thickTop="1" thickBot="1">
      <c r="A968" s="161">
        <v>967</v>
      </c>
      <c r="B968" s="162" t="s">
        <v>7</v>
      </c>
      <c r="C968" s="163">
        <v>11</v>
      </c>
      <c r="D968" s="162" t="s">
        <v>493</v>
      </c>
      <c r="E968" s="162" t="str">
        <f>VLOOKUP(Table12[[#This Row],[BRANCH NAME]],'Branch Address-2'!$B$2:$D$981,2,0)</f>
        <v>886/904 HS Sohrawardy Road, Kotwali, Chittagong 4000</v>
      </c>
      <c r="F968" s="162" t="str">
        <f>VLOOKUP(Table12[[#This Row],[BRANCH NAME]],'Branch Address-2'!$B$2:$D$981,3,0)</f>
        <v>23.77484703441177, 90.3648140254482</v>
      </c>
      <c r="G968" s="164">
        <f>VLOOKUP(FINAL_DATASET!$D968,'R_E_P allocation'!$A$3:$D$983,4,0)</f>
        <v>66439</v>
      </c>
      <c r="H968" s="165">
        <f>VLOOKUP(FINAL_DATASET!$D968,'R_E_P allocation'!$A$3:$E$983,5,0)</f>
        <v>1.8230619423868191E-3</v>
      </c>
      <c r="I968" s="166">
        <f>VLOOKUP(FINAL_DATASET!$D968,'R_E_P allocation'!$A$3:$F$983,6,0)</f>
        <v>37781730.979556642</v>
      </c>
      <c r="J968" s="166">
        <f>VLOOKUP(FINAL_DATASET!$D968,'R_E_P allocation'!$A$3:$G$983,7,0)</f>
        <v>31818681.392738175</v>
      </c>
      <c r="K968" s="166">
        <f>VLOOKUP(FINAL_DATASET!$D968,'R_E_P allocation'!$A$3:$T$984,8,0)</f>
        <v>31478475.711081341</v>
      </c>
      <c r="L968" s="166">
        <f>VLOOKUP(FINAL_DATASET!$D968,'R_E_P allocation'!$A$3:$T$984,9,0)</f>
        <v>26271438.750166953</v>
      </c>
      <c r="M968" s="166">
        <f>VLOOKUP($D968,'R_E_P allocation'!$A$3:$T$984,'R_E_P allocation'!J$984,0)</f>
        <v>25449275.019496262</v>
      </c>
      <c r="N968" s="166">
        <f>VLOOKUP($D968,'R_E_P allocation'!$A$3:$T$984,'R_E_P allocation'!K$984,0)</f>
        <v>29678220.645647239</v>
      </c>
      <c r="O968" s="166">
        <f>VLOOKUP($D968,'R_E_P allocation'!$A$3:$T$984,'R_E_P allocation'!L$984,0)</f>
        <v>26139136.540633738</v>
      </c>
      <c r="P968" s="166">
        <f>VLOOKUP($D968,'R_E_P allocation'!$A$3:$T$984,'R_E_P allocation'!M$984,0)</f>
        <v>28416624.576169796</v>
      </c>
      <c r="Q968" s="166">
        <f>VLOOKUP($D968,'R_E_P allocation'!$A$3:$T$984,'R_E_P allocation'!N$984,0)</f>
        <v>23143436.510488804</v>
      </c>
      <c r="R968" s="166">
        <f>VLOOKUP($D968,'R_E_P allocation'!$A$3:$T$984,'R_E_P allocation'!O$984,0)</f>
        <v>21196703.998785783</v>
      </c>
      <c r="S968" s="166">
        <f>VLOOKUP($D968,'R_E_P allocation'!$A$3:$T$984,'R_E_P allocation'!P$984,0)</f>
        <v>326030.44492113666</v>
      </c>
      <c r="T968" s="166">
        <f>VLOOKUP($D968,'R_E_P allocation'!$A$3:$T$984,'R_E_P allocation'!Q$984,0)</f>
        <v>524483.75922095892</v>
      </c>
      <c r="U968" s="166">
        <f>VLOOKUP($D968,'R_E_P allocation'!$A$3:$T$984,'R_E_P allocation'!R$984,0)</f>
        <v>647335.8109303728</v>
      </c>
      <c r="V968" s="166">
        <f>VLOOKUP($D968,'R_E_P allocation'!$A$3:$T$984,'R_E_P allocation'!S$984,0)</f>
        <v>-66151.10476660743</v>
      </c>
      <c r="W968" s="166">
        <f>VLOOKUP($D968,'R_E_P allocation'!$A$3:$T$984,'R_E_P allocation'!T$984,0)</f>
        <v>505583.44357335684</v>
      </c>
      <c r="X968" s="163">
        <v>111256</v>
      </c>
      <c r="Y968" s="162" t="s">
        <v>399</v>
      </c>
      <c r="Z968" s="162" t="s">
        <v>1231</v>
      </c>
      <c r="AA968" s="162" t="s">
        <v>1232</v>
      </c>
    </row>
    <row r="969" spans="1:27" ht="16.5" thickTop="1" thickBot="1">
      <c r="A969" s="161">
        <v>968</v>
      </c>
      <c r="B969" s="162" t="s">
        <v>7</v>
      </c>
      <c r="C969" s="163">
        <v>11</v>
      </c>
      <c r="D969" s="162" t="s">
        <v>1245</v>
      </c>
      <c r="E969" s="162" t="str">
        <f>VLOOKUP(Table12[[#This Row],[BRANCH NAME]],'Branch Address-2'!$B$2:$D$981,2,0)</f>
        <v>Dhangara Bazar, Dhangara, Raiganj, Sirajganj 6720</v>
      </c>
      <c r="F969" s="162" t="str">
        <f>VLOOKUP(Table12[[#This Row],[BRANCH NAME]],'Branch Address-2'!$B$2:$D$981,3,0)</f>
        <v>24.52629539810716, 89.53420758357169</v>
      </c>
      <c r="G969" s="164">
        <f>VLOOKUP(FINAL_DATASET!$D969,'R_E_P allocation'!$A$3:$D$983,4,0)</f>
        <v>88946.48</v>
      </c>
      <c r="H969" s="165">
        <f>VLOOKUP(FINAL_DATASET!$D969,'R_E_P allocation'!$A$3:$E$983,5,0)</f>
        <v>4.9097812851292156E-3</v>
      </c>
      <c r="I969" s="166">
        <f>VLOOKUP(FINAL_DATASET!$D969,'R_E_P allocation'!$A$3:$F$983,6,0)</f>
        <v>57686122.514781862</v>
      </c>
      <c r="J969" s="166">
        <f>VLOOKUP(FINAL_DATASET!$D969,'R_E_P allocation'!$A$3:$G$983,7,0)</f>
        <v>48581584.419027142</v>
      </c>
      <c r="K969" s="166">
        <f>VLOOKUP(FINAL_DATASET!$D969,'R_E_P allocation'!$A$3:$T$984,8,0)</f>
        <v>48062149.598984092</v>
      </c>
      <c r="L969" s="166">
        <f>VLOOKUP(FINAL_DATASET!$D969,'R_E_P allocation'!$A$3:$T$984,9,0)</f>
        <v>40111911.103325054</v>
      </c>
      <c r="M969" s="166">
        <f>VLOOKUP($D969,'R_E_P allocation'!$A$3:$T$984,'R_E_P allocation'!J$984,0)</f>
        <v>38856610.288220994</v>
      </c>
      <c r="N969" s="166">
        <f>VLOOKUP($D969,'R_E_P allocation'!$A$3:$T$984,'R_E_P allocation'!K$984,0)</f>
        <v>45313473.676256239</v>
      </c>
      <c r="O969" s="166">
        <f>VLOOKUP($D969,'R_E_P allocation'!$A$3:$T$984,'R_E_P allocation'!L$984,0)</f>
        <v>39909908.673308313</v>
      </c>
      <c r="P969" s="166">
        <f>VLOOKUP($D969,'R_E_P allocation'!$A$3:$T$984,'R_E_P allocation'!M$984,0)</f>
        <v>43387236.218596563</v>
      </c>
      <c r="Q969" s="166">
        <f>VLOOKUP($D969,'R_E_P allocation'!$A$3:$T$984,'R_E_P allocation'!N$984,0)</f>
        <v>35335996.507929161</v>
      </c>
      <c r="R969" s="166">
        <f>VLOOKUP($D969,'R_E_P allocation'!$A$3:$T$984,'R_E_P allocation'!O$984,0)</f>
        <v>32363675.037682768</v>
      </c>
      <c r="S969" s="166">
        <f>VLOOKUP($D969,'R_E_P allocation'!$A$3:$T$984,'R_E_P allocation'!P$984,0)</f>
        <v>497791.70254126418</v>
      </c>
      <c r="T969" s="166">
        <f>VLOOKUP($D969,'R_E_P allocation'!$A$3:$T$984,'R_E_P allocation'!Q$984,0)</f>
        <v>800795.34756638156</v>
      </c>
      <c r="U969" s="166">
        <f>VLOOKUP($D969,'R_E_P allocation'!$A$3:$T$984,'R_E_P allocation'!R$984,0)</f>
        <v>988369.0325819304</v>
      </c>
      <c r="V969" s="166">
        <f>VLOOKUP($D969,'R_E_P allocation'!$A$3:$T$984,'R_E_P allocation'!S$984,0)</f>
        <v>-101001.21500837246</v>
      </c>
      <c r="W969" s="166">
        <f>VLOOKUP($D969,'R_E_P allocation'!$A$3:$T$984,'R_E_P allocation'!T$984,0)</f>
        <v>771937.85756398935</v>
      </c>
      <c r="X969" s="163">
        <v>111257</v>
      </c>
      <c r="Y969" s="162" t="s">
        <v>399</v>
      </c>
      <c r="Z969" s="162" t="s">
        <v>1231</v>
      </c>
      <c r="AA969" s="162" t="s">
        <v>1236</v>
      </c>
    </row>
    <row r="970" spans="1:27" ht="16.5" thickTop="1" thickBot="1">
      <c r="A970" s="161">
        <v>969</v>
      </c>
      <c r="B970" s="162" t="s">
        <v>7</v>
      </c>
      <c r="C970" s="163">
        <v>11</v>
      </c>
      <c r="D970" s="162" t="s">
        <v>1246</v>
      </c>
      <c r="E970" s="162" t="str">
        <f>VLOOKUP(Table12[[#This Row],[BRANCH NAME]],'Branch Address-2'!$B$2:$D$981,2,0)</f>
        <v>Dhangara Bazar, Dhangara, Raiganj, Sirajganj 6720</v>
      </c>
      <c r="F970" s="162" t="str">
        <f>VLOOKUP(Table12[[#This Row],[BRANCH NAME]],'Branch Address-2'!$B$2:$D$981,3,0)</f>
        <v>24.525885685589934, 89.53530594032881</v>
      </c>
      <c r="G970" s="164">
        <f>VLOOKUP(FINAL_DATASET!$D970,'R_E_P allocation'!$A$3:$D$983,4,0)</f>
        <v>73063.179999999993</v>
      </c>
      <c r="H970" s="165">
        <f>VLOOKUP(FINAL_DATASET!$D970,'R_E_P allocation'!$A$3:$E$983,5,0)</f>
        <v>4.0330346270704264E-3</v>
      </c>
      <c r="I970" s="166">
        <f>VLOOKUP(FINAL_DATASET!$D970,'R_E_P allocation'!$A$3:$F$983,6,0)</f>
        <v>47385029.208570808</v>
      </c>
      <c r="J970" s="166">
        <f>VLOOKUP(FINAL_DATASET!$D970,'R_E_P allocation'!$A$3:$G$983,7,0)</f>
        <v>39906301.487058006</v>
      </c>
      <c r="K970" s="166">
        <f>VLOOKUP(FINAL_DATASET!$D970,'R_E_P allocation'!$A$3:$T$984,8,0)</f>
        <v>39479622.884879783</v>
      </c>
      <c r="L970" s="166">
        <f>VLOOKUP(FINAL_DATASET!$D970,'R_E_P allocation'!$A$3:$T$984,9,0)</f>
        <v>32949069.834874149</v>
      </c>
      <c r="M970" s="166">
        <f>VLOOKUP($D970,'R_E_P allocation'!$A$3:$T$984,'R_E_P allocation'!J$984,0)</f>
        <v>31917929.879610099</v>
      </c>
      <c r="N970" s="166">
        <f>VLOOKUP($D970,'R_E_P allocation'!$A$3:$T$984,'R_E_P allocation'!K$984,0)</f>
        <v>37221781.948353335</v>
      </c>
      <c r="O970" s="166">
        <f>VLOOKUP($D970,'R_E_P allocation'!$A$3:$T$984,'R_E_P allocation'!L$984,0)</f>
        <v>32783139.267360393</v>
      </c>
      <c r="P970" s="166">
        <f>VLOOKUP($D970,'R_E_P allocation'!$A$3:$T$984,'R_E_P allocation'!M$984,0)</f>
        <v>35639515.465275742</v>
      </c>
      <c r="Q970" s="166">
        <f>VLOOKUP($D970,'R_E_P allocation'!$A$3:$T$984,'R_E_P allocation'!N$984,0)</f>
        <v>29025997.131513234</v>
      </c>
      <c r="R970" s="166">
        <f>VLOOKUP($D970,'R_E_P allocation'!$A$3:$T$984,'R_E_P allocation'!O$984,0)</f>
        <v>26584447.352382269</v>
      </c>
      <c r="S970" s="166">
        <f>VLOOKUP($D970,'R_E_P allocation'!$A$3:$T$984,'R_E_P allocation'!P$984,0)</f>
        <v>408900.32708746695</v>
      </c>
      <c r="T970" s="166">
        <f>VLOOKUP($D970,'R_E_P allocation'!$A$3:$T$984,'R_E_P allocation'!Q$984,0)</f>
        <v>657796.17835809907</v>
      </c>
      <c r="U970" s="166">
        <f>VLOOKUP($D970,'R_E_P allocation'!$A$3:$T$984,'R_E_P allocation'!R$984,0)</f>
        <v>811874.56247801415</v>
      </c>
      <c r="V970" s="166">
        <f>VLOOKUP($D970,'R_E_P allocation'!$A$3:$T$984,'R_E_P allocation'!S$984,0)</f>
        <v>-82965.283756877354</v>
      </c>
      <c r="W970" s="166">
        <f>VLOOKUP($D970,'R_E_P allocation'!$A$3:$T$984,'R_E_P allocation'!T$984,0)</f>
        <v>634091.8115704197</v>
      </c>
      <c r="X970" s="163">
        <v>111258</v>
      </c>
      <c r="Y970" s="162" t="s">
        <v>399</v>
      </c>
      <c r="Z970" s="162" t="s">
        <v>1231</v>
      </c>
      <c r="AA970" s="162" t="s">
        <v>1236</v>
      </c>
    </row>
    <row r="971" spans="1:27" ht="16.5" thickTop="1" thickBot="1">
      <c r="A971" s="161">
        <v>970</v>
      </c>
      <c r="B971" s="162" t="s">
        <v>7</v>
      </c>
      <c r="C971" s="163">
        <v>11</v>
      </c>
      <c r="D971" s="162" t="s">
        <v>1236</v>
      </c>
      <c r="E971" s="162" t="str">
        <f>VLOOKUP(Table12[[#This Row],[BRANCH NAME]],'Branch Address-2'!$B$2:$D$981,2,0)</f>
        <v>Dhangara Bazar, Dhangara, Raiganj, Sirajganj 6720</v>
      </c>
      <c r="F971" s="162" t="str">
        <f>VLOOKUP(Table12[[#This Row],[BRANCH NAME]],'Branch Address-2'!$B$2:$D$981,3,0)</f>
        <v>24.565312815044425, 89.7139053863522</v>
      </c>
      <c r="G971" s="164">
        <f>VLOOKUP(FINAL_DATASET!$D971,'R_E_P allocation'!$A$3:$D$983,4,0)</f>
        <v>317666</v>
      </c>
      <c r="H971" s="165">
        <f>VLOOKUP(FINAL_DATASET!$D971,'R_E_P allocation'!$A$3:$E$983,5,0)</f>
        <v>1.753493316117577E-2</v>
      </c>
      <c r="I971" s="166">
        <f>VLOOKUP(FINAL_DATASET!$D971,'R_E_P allocation'!$A$3:$F$983,6,0)</f>
        <v>206021866.12422094</v>
      </c>
      <c r="J971" s="166">
        <f>VLOOKUP(FINAL_DATASET!$D971,'R_E_P allocation'!$A$3:$G$983,7,0)</f>
        <v>173505658.63938266</v>
      </c>
      <c r="K971" s="166">
        <f>VLOOKUP(FINAL_DATASET!$D971,'R_E_P allocation'!$A$3:$T$984,8,0)</f>
        <v>171650534.28208604</v>
      </c>
      <c r="L971" s="166">
        <f>VLOOKUP(FINAL_DATASET!$D971,'R_E_P allocation'!$A$3:$T$984,9,0)</f>
        <v>143256825.36901805</v>
      </c>
      <c r="M971" s="166">
        <f>VLOOKUP($D971,'R_E_P allocation'!$A$3:$T$984,'R_E_P allocation'!J$984,0)</f>
        <v>138773608.17221785</v>
      </c>
      <c r="N971" s="166">
        <f>VLOOKUP($D971,'R_E_P allocation'!$A$3:$T$984,'R_E_P allocation'!K$984,0)</f>
        <v>161833834.55805799</v>
      </c>
      <c r="O971" s="166">
        <f>VLOOKUP($D971,'R_E_P allocation'!$A$3:$T$984,'R_E_P allocation'!L$984,0)</f>
        <v>142535388.11895823</v>
      </c>
      <c r="P971" s="166">
        <f>VLOOKUP($D971,'R_E_P allocation'!$A$3:$T$984,'R_E_P allocation'!M$984,0)</f>
        <v>154954415.06641629</v>
      </c>
      <c r="Q971" s="166">
        <f>VLOOKUP($D971,'R_E_P allocation'!$A$3:$T$984,'R_E_P allocation'!N$984,0)</f>
        <v>126199987.52831842</v>
      </c>
      <c r="R971" s="166">
        <f>VLOOKUP($D971,'R_E_P allocation'!$A$3:$T$984,'R_E_P allocation'!O$984,0)</f>
        <v>115584553.70600988</v>
      </c>
      <c r="S971" s="166">
        <f>VLOOKUP($D971,'R_E_P allocation'!$A$3:$T$984,'R_E_P allocation'!P$984,0)</f>
        <v>1777827.5090759436</v>
      </c>
      <c r="T971" s="166">
        <f>VLOOKUP($D971,'R_E_P allocation'!$A$3:$T$984,'R_E_P allocation'!Q$984,0)</f>
        <v>2859983.3841656484</v>
      </c>
      <c r="U971" s="166">
        <f>VLOOKUP($D971,'R_E_P allocation'!$A$3:$T$984,'R_E_P allocation'!R$984,0)</f>
        <v>3529889.4020783226</v>
      </c>
      <c r="V971" s="166">
        <f>VLOOKUP($D971,'R_E_P allocation'!$A$3:$T$984,'R_E_P allocation'!S$984,0)</f>
        <v>-360718.62502990162</v>
      </c>
      <c r="W971" s="166">
        <f>VLOOKUP($D971,'R_E_P allocation'!$A$3:$T$984,'R_E_P allocation'!T$984,0)</f>
        <v>2756920.9198713903</v>
      </c>
      <c r="X971" s="163">
        <v>111260</v>
      </c>
      <c r="Y971" s="162" t="s">
        <v>399</v>
      </c>
      <c r="Z971" s="162" t="s">
        <v>1231</v>
      </c>
      <c r="AA971" s="162" t="s">
        <v>1236</v>
      </c>
    </row>
    <row r="972" spans="1:27" ht="16.5" thickTop="1" thickBot="1">
      <c r="A972" s="161">
        <v>971</v>
      </c>
      <c r="B972" s="162" t="s">
        <v>7</v>
      </c>
      <c r="C972" s="163">
        <v>11</v>
      </c>
      <c r="D972" s="162" t="s">
        <v>1247</v>
      </c>
      <c r="E972" s="162" t="str">
        <f>VLOOKUP(Table12[[#This Row],[BRANCH NAME]],'Branch Address-2'!$B$2:$D$981,2,0)</f>
        <v>SS Road, Sirajganj 6700</v>
      </c>
      <c r="F972" s="162" t="str">
        <f>VLOOKUP(Table12[[#This Row],[BRANCH NAME]],'Branch Address-2'!$B$2:$D$981,3,0)</f>
        <v>24.461220023851254, 89.7070158214666</v>
      </c>
      <c r="G972" s="164">
        <f>VLOOKUP(FINAL_DATASET!$D972,'R_E_P allocation'!$A$3:$D$983,4,0)</f>
        <v>127685.65</v>
      </c>
      <c r="H972" s="165">
        <f>VLOOKUP(FINAL_DATASET!$D972,'R_E_P allocation'!$A$3:$E$983,5,0)</f>
        <v>7.0481554160384896E-3</v>
      </c>
      <c r="I972" s="166">
        <f>VLOOKUP(FINAL_DATASET!$D972,'R_E_P allocation'!$A$3:$F$983,6,0)</f>
        <v>82810360.22200717</v>
      </c>
      <c r="J972" s="166">
        <f>VLOOKUP(FINAL_DATASET!$D972,'R_E_P allocation'!$A$3:$G$983,7,0)</f>
        <v>69740490.962355703</v>
      </c>
      <c r="K972" s="166">
        <f>VLOOKUP(FINAL_DATASET!$D972,'R_E_P allocation'!$A$3:$T$984,8,0)</f>
        <v>68994824.887320131</v>
      </c>
      <c r="L972" s="166">
        <f>VLOOKUP(FINAL_DATASET!$D972,'R_E_P allocation'!$A$3:$T$984,9,0)</f>
        <v>57581991.349969968</v>
      </c>
      <c r="M972" s="166">
        <f>VLOOKUP($D972,'R_E_P allocation'!$A$3:$T$984,'R_E_P allocation'!J$984,0)</f>
        <v>55779965.001967311</v>
      </c>
      <c r="N972" s="166">
        <f>VLOOKUP($D972,'R_E_P allocation'!$A$3:$T$984,'R_E_P allocation'!K$984,0)</f>
        <v>65049008.573590174</v>
      </c>
      <c r="O972" s="166">
        <f>VLOOKUP($D972,'R_E_P allocation'!$A$3:$T$984,'R_E_P allocation'!L$984,0)</f>
        <v>57292010.09856724</v>
      </c>
      <c r="P972" s="166">
        <f>VLOOKUP($D972,'R_E_P allocation'!$A$3:$T$984,'R_E_P allocation'!M$984,0)</f>
        <v>62283830.211999886</v>
      </c>
      <c r="Q972" s="166">
        <f>VLOOKUP($D972,'R_E_P allocation'!$A$3:$T$984,'R_E_P allocation'!N$984,0)</f>
        <v>50726006.048948362</v>
      </c>
      <c r="R972" s="166">
        <f>VLOOKUP($D972,'R_E_P allocation'!$A$3:$T$984,'R_E_P allocation'!O$984,0)</f>
        <v>46459139.064022526</v>
      </c>
      <c r="S972" s="166">
        <f>VLOOKUP($D972,'R_E_P allocation'!$A$3:$T$984,'R_E_P allocation'!P$984,0)</f>
        <v>714596.65524243307</v>
      </c>
      <c r="T972" s="166">
        <f>VLOOKUP($D972,'R_E_P allocation'!$A$3:$T$984,'R_E_P allocation'!Q$984,0)</f>
        <v>1149568.5323465229</v>
      </c>
      <c r="U972" s="166">
        <f>VLOOKUP($D972,'R_E_P allocation'!$A$3:$T$984,'R_E_P allocation'!R$984,0)</f>
        <v>1418836.837220483</v>
      </c>
      <c r="V972" s="166">
        <f>VLOOKUP($D972,'R_E_P allocation'!$A$3:$T$984,'R_E_P allocation'!S$984,0)</f>
        <v>-144990.62570136323</v>
      </c>
      <c r="W972" s="166">
        <f>VLOOKUP($D972,'R_E_P allocation'!$A$3:$T$984,'R_E_P allocation'!T$984,0)</f>
        <v>1108142.6392889903</v>
      </c>
      <c r="X972" s="163">
        <v>111261</v>
      </c>
      <c r="Y972" s="162" t="s">
        <v>399</v>
      </c>
      <c r="Z972" s="162" t="s">
        <v>1231</v>
      </c>
      <c r="AA972" s="162" t="s">
        <v>1232</v>
      </c>
    </row>
    <row r="973" spans="1:27" ht="16.5" thickTop="1" thickBot="1">
      <c r="A973" s="161">
        <v>972</v>
      </c>
      <c r="B973" s="162" t="s">
        <v>7</v>
      </c>
      <c r="C973" s="163">
        <v>11</v>
      </c>
      <c r="D973" s="162" t="s">
        <v>1248</v>
      </c>
      <c r="E973" s="162" t="str">
        <f>VLOOKUP(Table12[[#This Row],[BRANCH NAME]],'Branch Address-2'!$B$2:$D$981,2,0)</f>
        <v>FP33+7Q9, Shahid Sarwardi Rd, Sirajganj</v>
      </c>
      <c r="F973" s="162" t="str">
        <f>VLOOKUP(Table12[[#This Row],[BRANCH NAME]],'Branch Address-2'!$B$2:$D$981,3,0)</f>
        <v>24.45344600552385, 89.70456964626506</v>
      </c>
      <c r="G973" s="164">
        <f>VLOOKUP(FINAL_DATASET!$D973,'R_E_P allocation'!$A$3:$D$983,4,0)</f>
        <v>194059.25</v>
      </c>
      <c r="H973" s="165">
        <f>VLOOKUP(FINAL_DATASET!$D973,'R_E_P allocation'!$A$3:$E$983,5,0)</f>
        <v>1.0711930071389129E-2</v>
      </c>
      <c r="I973" s="166">
        <f>VLOOKUP(FINAL_DATASET!$D973,'R_E_P allocation'!$A$3:$F$983,6,0)</f>
        <v>125856871.12774651</v>
      </c>
      <c r="J973" s="166">
        <f>VLOOKUP(FINAL_DATASET!$D973,'R_E_P allocation'!$A$3:$G$983,7,0)</f>
        <v>105993017.78067096</v>
      </c>
      <c r="K973" s="166">
        <f>VLOOKUP(FINAL_DATASET!$D973,'R_E_P allocation'!$A$3:$T$984,8,0)</f>
        <v>104859739.30128156</v>
      </c>
      <c r="L973" s="166">
        <f>VLOOKUP(FINAL_DATASET!$D973,'R_E_P allocation'!$A$3:$T$984,9,0)</f>
        <v>87514282.57507135</v>
      </c>
      <c r="M973" s="166">
        <f>VLOOKUP($D973,'R_E_P allocation'!$A$3:$T$984,'R_E_P allocation'!J$984,0)</f>
        <v>84775526.249880269</v>
      </c>
      <c r="N973" s="166">
        <f>VLOOKUP($D973,'R_E_P allocation'!$A$3:$T$984,'R_E_P allocation'!K$984,0)</f>
        <v>98862807.347845897</v>
      </c>
      <c r="O973" s="166">
        <f>VLOOKUP($D973,'R_E_P allocation'!$A$3:$T$984,'R_E_P allocation'!L$984,0)</f>
        <v>87073563.166419908</v>
      </c>
      <c r="P973" s="166">
        <f>VLOOKUP($D973,'R_E_P allocation'!$A$3:$T$984,'R_E_P allocation'!M$984,0)</f>
        <v>94660232.986776814</v>
      </c>
      <c r="Q973" s="166">
        <f>VLOOKUP($D973,'R_E_P allocation'!$A$3:$T$984,'R_E_P allocation'!N$984,0)</f>
        <v>77094416.556240916</v>
      </c>
      <c r="R973" s="166">
        <f>VLOOKUP($D973,'R_E_P allocation'!$A$3:$T$984,'R_E_P allocation'!O$984,0)</f>
        <v>70609545.257512599</v>
      </c>
      <c r="S973" s="166">
        <f>VLOOKUP($D973,'R_E_P allocation'!$A$3:$T$984,'R_E_P allocation'!P$984,0)</f>
        <v>1086058.5427481877</v>
      </c>
      <c r="T973" s="166">
        <f>VLOOKUP($D973,'R_E_P allocation'!$A$3:$T$984,'R_E_P allocation'!Q$984,0)</f>
        <v>1747137.6557253455</v>
      </c>
      <c r="U973" s="166">
        <f>VLOOKUP($D973,'R_E_P allocation'!$A$3:$T$984,'R_E_P allocation'!R$984,0)</f>
        <v>2156377.1066159671</v>
      </c>
      <c r="V973" s="166">
        <f>VLOOKUP($D973,'R_E_P allocation'!$A$3:$T$984,'R_E_P allocation'!S$984,0)</f>
        <v>-220359.70432571924</v>
      </c>
      <c r="W973" s="166">
        <f>VLOOKUP($D973,'R_E_P allocation'!$A$3:$T$984,'R_E_P allocation'!T$984,0)</f>
        <v>1684177.7402037112</v>
      </c>
      <c r="X973" s="163">
        <v>111262</v>
      </c>
      <c r="Y973" s="162" t="s">
        <v>399</v>
      </c>
      <c r="Z973" s="162" t="s">
        <v>1231</v>
      </c>
      <c r="AA973" s="162" t="s">
        <v>1243</v>
      </c>
    </row>
    <row r="974" spans="1:27" ht="16.5" thickTop="1" thickBot="1">
      <c r="A974" s="161">
        <v>973</v>
      </c>
      <c r="B974" s="162" t="s">
        <v>7</v>
      </c>
      <c r="C974" s="163">
        <v>11</v>
      </c>
      <c r="D974" s="162" t="s">
        <v>57</v>
      </c>
      <c r="E974" s="162" t="str">
        <f>VLOOKUP(Table12[[#This Row],[BRANCH NAME]],'Branch Address-2'!$B$2:$D$981,2,0)</f>
        <v>JM Sengupta Road, Chandpur 3600</v>
      </c>
      <c r="F974" s="162" t="str">
        <f>VLOOKUP(Table12[[#This Row],[BRANCH NAME]],'Branch Address-2'!$B$2:$D$981,3,0)</f>
        <v>23.218634396514812, 90.66538375438712</v>
      </c>
      <c r="G974" s="164">
        <f>VLOOKUP(FINAL_DATASET!$D974,'R_E_P allocation'!$A$3:$D$983,4,0)</f>
        <v>65228.66</v>
      </c>
      <c r="H974" s="165">
        <f>VLOOKUP(FINAL_DATASET!$D974,'R_E_P allocation'!$A$3:$E$983,5,0)</f>
        <v>2.2970618645820839E-3</v>
      </c>
      <c r="I974" s="166">
        <f>VLOOKUP(FINAL_DATASET!$D974,'R_E_P allocation'!$A$3:$F$983,6,0)</f>
        <v>36359770.345147736</v>
      </c>
      <c r="J974" s="166">
        <f>VLOOKUP(FINAL_DATASET!$D974,'R_E_P allocation'!$A$3:$G$983,7,0)</f>
        <v>30621147.261658937</v>
      </c>
      <c r="K974" s="166">
        <f>VLOOKUP(FINAL_DATASET!$D974,'R_E_P allocation'!$A$3:$T$984,8,0)</f>
        <v>30293745.627735648</v>
      </c>
      <c r="L974" s="166">
        <f>VLOOKUP(FINAL_DATASET!$D974,'R_E_P allocation'!$A$3:$T$984,9,0)</f>
        <v>25282681.730743051</v>
      </c>
      <c r="M974" s="166">
        <f>VLOOKUP($D974,'R_E_P allocation'!$A$3:$T$984,'R_E_P allocation'!J$984,0)</f>
        <v>24491461.115428429</v>
      </c>
      <c r="N974" s="166">
        <f>VLOOKUP($D974,'R_E_P allocation'!$A$3:$T$984,'R_E_P allocation'!K$984,0)</f>
        <v>28561245.314891562</v>
      </c>
      <c r="O974" s="166">
        <f>VLOOKUP($D974,'R_E_P allocation'!$A$3:$T$984,'R_E_P allocation'!L$984,0)</f>
        <v>25155358.873106215</v>
      </c>
      <c r="P974" s="166">
        <f>VLOOKUP($D974,'R_E_P allocation'!$A$3:$T$984,'R_E_P allocation'!M$984,0)</f>
        <v>27347130.922426023</v>
      </c>
      <c r="Q974" s="166">
        <f>VLOOKUP($D974,'R_E_P allocation'!$A$3:$T$984,'R_E_P allocation'!N$984,0)</f>
        <v>22272405.596615009</v>
      </c>
      <c r="R974" s="166">
        <f>VLOOKUP($D974,'R_E_P allocation'!$A$3:$T$984,'R_E_P allocation'!O$984,0)</f>
        <v>20398940.691387288</v>
      </c>
      <c r="S974" s="166">
        <f>VLOOKUP($D974,'R_E_P allocation'!$A$3:$T$984,'R_E_P allocation'!P$984,0)</f>
        <v>313759.89917648747</v>
      </c>
      <c r="T974" s="166">
        <f>VLOOKUP($D974,'R_E_P allocation'!$A$3:$T$984,'R_E_P allocation'!Q$984,0)</f>
        <v>504744.18563174072</v>
      </c>
      <c r="U974" s="166">
        <f>VLOOKUP($D974,'R_E_P allocation'!$A$3:$T$984,'R_E_P allocation'!R$984,0)</f>
        <v>622972.55343737372</v>
      </c>
      <c r="V974" s="166">
        <f>VLOOKUP($D974,'R_E_P allocation'!$A$3:$T$984,'R_E_P allocation'!S$984,0)</f>
        <v>-63661.428818417749</v>
      </c>
      <c r="W974" s="166">
        <f>VLOOKUP($D974,'R_E_P allocation'!$A$3:$T$984,'R_E_P allocation'!T$984,0)</f>
        <v>486555.20596933563</v>
      </c>
      <c r="X974" s="163">
        <v>111264</v>
      </c>
      <c r="Y974" s="162" t="s">
        <v>399</v>
      </c>
      <c r="Z974" s="162" t="s">
        <v>1231</v>
      </c>
      <c r="AA974" s="162" t="s">
        <v>1232</v>
      </c>
    </row>
    <row r="975" spans="1:27" ht="16.5" thickTop="1" thickBot="1">
      <c r="A975" s="161">
        <v>974</v>
      </c>
      <c r="B975" s="162" t="s">
        <v>7</v>
      </c>
      <c r="C975" s="163">
        <v>11</v>
      </c>
      <c r="D975" s="162" t="s">
        <v>1249</v>
      </c>
      <c r="E975" s="162" t="str">
        <f>VLOOKUP(Table12[[#This Row],[BRANCH NAME]],'Branch Address-2'!$B$2:$D$981,2,0)</f>
        <v>Talgachi Bazar, Garadah, Shahjadpur, Sirajganj 6770</v>
      </c>
      <c r="F975" s="162" t="str">
        <f>VLOOKUP(Table12[[#This Row],[BRANCH NAME]],'Branch Address-2'!$B$2:$D$981,3,0)</f>
        <v>24.239240487831026, 89.57206724231287</v>
      </c>
      <c r="G975" s="164">
        <f>VLOOKUP(FINAL_DATASET!$D975,'R_E_P allocation'!$A$3:$D$983,4,0)</f>
        <v>129047.48</v>
      </c>
      <c r="H975" s="165">
        <f>VLOOKUP(FINAL_DATASET!$D975,'R_E_P allocation'!$A$3:$E$983,5,0)</f>
        <v>7.1233274458650494E-3</v>
      </c>
      <c r="I975" s="166">
        <f>VLOOKUP(FINAL_DATASET!$D975,'R_E_P allocation'!$A$3:$F$983,6,0)</f>
        <v>83693573.275793061</v>
      </c>
      <c r="J975" s="166">
        <f>VLOOKUP(FINAL_DATASET!$D975,'R_E_P allocation'!$A$3:$G$983,7,0)</f>
        <v>70484307.458628118</v>
      </c>
      <c r="K975" s="166">
        <f>VLOOKUP(FINAL_DATASET!$D975,'R_E_P allocation'!$A$3:$T$984,8,0)</f>
        <v>69730688.4896615</v>
      </c>
      <c r="L975" s="166">
        <f>VLOOKUP(FINAL_DATASET!$D975,'R_E_P allocation'!$A$3:$T$984,9,0)</f>
        <v>58196131.492422387</v>
      </c>
      <c r="M975" s="166">
        <f>VLOOKUP($D975,'R_E_P allocation'!$A$3:$T$984,'R_E_P allocation'!J$984,0)</f>
        <v>56374885.650753051</v>
      </c>
      <c r="N975" s="166">
        <f>VLOOKUP($D975,'R_E_P allocation'!$A$3:$T$984,'R_E_P allocation'!K$984,0)</f>
        <v>65742788.112213127</v>
      </c>
      <c r="O975" s="166">
        <f>VLOOKUP($D975,'R_E_P allocation'!$A$3:$T$984,'R_E_P allocation'!L$984,0)</f>
        <v>57903057.44893536</v>
      </c>
      <c r="P975" s="166">
        <f>VLOOKUP($D975,'R_E_P allocation'!$A$3:$T$984,'R_E_P allocation'!M$984,0)</f>
        <v>62948117.768961906</v>
      </c>
      <c r="Q975" s="166">
        <f>VLOOKUP($D975,'R_E_P allocation'!$A$3:$T$984,'R_E_P allocation'!N$984,0)</f>
        <v>51267023.749979287</v>
      </c>
      <c r="R975" s="166">
        <f>VLOOKUP($D975,'R_E_P allocation'!$A$3:$T$984,'R_E_P allocation'!O$984,0)</f>
        <v>46954648.538670287</v>
      </c>
      <c r="S975" s="166">
        <f>VLOOKUP($D975,'R_E_P allocation'!$A$3:$T$984,'R_E_P allocation'!P$984,0)</f>
        <v>722218.17859301157</v>
      </c>
      <c r="T975" s="166">
        <f>VLOOKUP($D975,'R_E_P allocation'!$A$3:$T$984,'R_E_P allocation'!Q$984,0)</f>
        <v>1161829.2438235404</v>
      </c>
      <c r="U975" s="166">
        <f>VLOOKUP($D975,'R_E_P allocation'!$A$3:$T$984,'R_E_P allocation'!R$984,0)</f>
        <v>1433969.4270614868</v>
      </c>
      <c r="V975" s="166">
        <f>VLOOKUP($D975,'R_E_P allocation'!$A$3:$T$984,'R_E_P allocation'!S$984,0)</f>
        <v>-146537.0217435096</v>
      </c>
      <c r="W975" s="166">
        <f>VLOOKUP($D975,'R_E_P allocation'!$A$3:$T$984,'R_E_P allocation'!T$984,0)</f>
        <v>1119961.5233253948</v>
      </c>
      <c r="X975" s="163">
        <v>111265</v>
      </c>
      <c r="Y975" s="162" t="s">
        <v>399</v>
      </c>
      <c r="Z975" s="162" t="s">
        <v>1231</v>
      </c>
      <c r="AA975" s="162" t="s">
        <v>1234</v>
      </c>
    </row>
    <row r="976" spans="1:27" ht="16.5" thickTop="1" thickBot="1">
      <c r="A976" s="161">
        <v>975</v>
      </c>
      <c r="B976" s="162" t="s">
        <v>7</v>
      </c>
      <c r="C976" s="163">
        <v>11</v>
      </c>
      <c r="D976" s="162" t="s">
        <v>1250</v>
      </c>
      <c r="E976" s="162" t="str">
        <f>VLOOKUP(Table12[[#This Row],[BRANCH NAME]],'Branch Address-2'!$B$2:$D$981,2,0)</f>
        <v>Ullapara, Sirajganj 6761</v>
      </c>
      <c r="F976" s="162" t="str">
        <f>VLOOKUP(Table12[[#This Row],[BRANCH NAME]],'Branch Address-2'!$B$2:$D$981,3,0)</f>
        <v>24.186916341301664, 89.59114468832806</v>
      </c>
      <c r="G976" s="164">
        <f>VLOOKUP(FINAL_DATASET!$D976,'R_E_P allocation'!$A$3:$D$983,4,0)</f>
        <v>540156</v>
      </c>
      <c r="H976" s="165">
        <f>VLOOKUP(FINAL_DATASET!$D976,'R_E_P allocation'!$A$3:$E$983,5,0)</f>
        <v>2.9816220044348654E-2</v>
      </c>
      <c r="I976" s="166">
        <f>VLOOKUP(FINAL_DATASET!$D976,'R_E_P allocation'!$A$3:$F$983,6,0)</f>
        <v>350317462.73820519</v>
      </c>
      <c r="J976" s="166">
        <f>VLOOKUP(FINAL_DATASET!$D976,'R_E_P allocation'!$A$3:$G$983,7,0)</f>
        <v>295027237.87882364</v>
      </c>
      <c r="K976" s="166">
        <f>VLOOKUP(FINAL_DATASET!$D976,'R_E_P allocation'!$A$3:$T$984,8,0)</f>
        <v>291872803.49698889</v>
      </c>
      <c r="L976" s="166">
        <f>VLOOKUP(FINAL_DATASET!$D976,'R_E_P allocation'!$A$3:$T$984,9,0)</f>
        <v>243592432.81946233</v>
      </c>
      <c r="M976" s="166">
        <f>VLOOKUP($D976,'R_E_P allocation'!$A$3:$T$984,'R_E_P allocation'!J$984,0)</f>
        <v>235969216.39669499</v>
      </c>
      <c r="N976" s="166">
        <f>VLOOKUP($D976,'R_E_P allocation'!$A$3:$T$984,'R_E_P allocation'!K$984,0)</f>
        <v>275180588.22644657</v>
      </c>
      <c r="O976" s="166">
        <f>VLOOKUP($D976,'R_E_P allocation'!$A$3:$T$984,'R_E_P allocation'!L$984,0)</f>
        <v>242365708.33763769</v>
      </c>
      <c r="P976" s="166">
        <f>VLOOKUP($D976,'R_E_P allocation'!$A$3:$T$984,'R_E_P allocation'!M$984,0)</f>
        <v>263482894.06047598</v>
      </c>
      <c r="Q976" s="166">
        <f>VLOOKUP($D976,'R_E_P allocation'!$A$3:$T$984,'R_E_P allocation'!N$984,0)</f>
        <v>214589161.14203715</v>
      </c>
      <c r="R976" s="166">
        <f>VLOOKUP($D976,'R_E_P allocation'!$A$3:$T$984,'R_E_P allocation'!O$984,0)</f>
        <v>196538786.62376043</v>
      </c>
      <c r="S976" s="166">
        <f>VLOOKUP($D976,'R_E_P allocation'!$A$3:$T$984,'R_E_P allocation'!P$984,0)</f>
        <v>3022999.6159249824</v>
      </c>
      <c r="T976" s="166">
        <f>VLOOKUP($D976,'R_E_P allocation'!$A$3:$T$984,'R_E_P allocation'!Q$984,0)</f>
        <v>4863086.3386619287</v>
      </c>
      <c r="U976" s="166">
        <f>VLOOKUP($D976,'R_E_P allocation'!$A$3:$T$984,'R_E_P allocation'!R$984,0)</f>
        <v>6002187.6432133708</v>
      </c>
      <c r="V976" s="166">
        <f>VLOOKUP($D976,'R_E_P allocation'!$A$3:$T$984,'R_E_P allocation'!S$984,0)</f>
        <v>-613362.24091231532</v>
      </c>
      <c r="W976" s="166">
        <f>VLOOKUP($D976,'R_E_P allocation'!$A$3:$T$984,'R_E_P allocation'!T$984,0)</f>
        <v>4687839.9841155522</v>
      </c>
      <c r="X976" s="163">
        <v>111266</v>
      </c>
      <c r="Y976" s="162" t="s">
        <v>399</v>
      </c>
      <c r="Z976" s="162" t="s">
        <v>1231</v>
      </c>
      <c r="AA976" s="162" t="s">
        <v>1250</v>
      </c>
    </row>
    <row r="977" spans="1:27" ht="16.5" thickTop="1" thickBot="1">
      <c r="A977" s="161">
        <v>976</v>
      </c>
      <c r="B977" s="162" t="s">
        <v>7</v>
      </c>
      <c r="C977" s="163">
        <v>11</v>
      </c>
      <c r="D977" s="162" t="s">
        <v>1234</v>
      </c>
      <c r="E977" s="162" t="str">
        <f>VLOOKUP(Table12[[#This Row],[BRANCH NAME]],'Branch Address-2'!$B$2:$D$981,2,0)</f>
        <v>Monirampur Bazar, Shahzadpur, Sirajganj 6770</v>
      </c>
      <c r="F977" s="162" t="str">
        <f>VLOOKUP(Table12[[#This Row],[BRANCH NAME]],'Branch Address-2'!$B$2:$D$981,3,0)</f>
        <v>24.25033954852025, 89.57397910617374</v>
      </c>
      <c r="G977" s="164">
        <f>VLOOKUP(FINAL_DATASET!$D977,'R_E_P allocation'!$A$3:$D$983,4,0)</f>
        <v>561076</v>
      </c>
      <c r="H977" s="165">
        <f>VLOOKUP(FINAL_DATASET!$D977,'R_E_P allocation'!$A$3:$E$983,5,0)</f>
        <v>3.0970988895065433E-2</v>
      </c>
      <c r="I977" s="166">
        <f>VLOOKUP(FINAL_DATASET!$D977,'R_E_P allocation'!$A$3:$F$983,6,0)</f>
        <v>363885101.19910026</v>
      </c>
      <c r="J977" s="166">
        <f>VLOOKUP(FINAL_DATASET!$D977,'R_E_P allocation'!$A$3:$G$983,7,0)</f>
        <v>306453510.68968749</v>
      </c>
      <c r="K977" s="166">
        <f>VLOOKUP(FINAL_DATASET!$D977,'R_E_P allocation'!$A$3:$T$984,8,0)</f>
        <v>303176906.47678918</v>
      </c>
      <c r="L977" s="166">
        <f>VLOOKUP(FINAL_DATASET!$D977,'R_E_P allocation'!$A$3:$T$984,9,0)</f>
        <v>253026658.66270602</v>
      </c>
      <c r="M977" s="166">
        <f>VLOOKUP($D977,'R_E_P allocation'!$A$3:$T$984,'R_E_P allocation'!J$984,0)</f>
        <v>245108198.48153499</v>
      </c>
      <c r="N977" s="166">
        <f>VLOOKUP($D977,'R_E_P allocation'!$A$3:$T$984,'R_E_P allocation'!K$984,0)</f>
        <v>285838209.18353534</v>
      </c>
      <c r="O977" s="166">
        <f>VLOOKUP($D977,'R_E_P allocation'!$A$3:$T$984,'R_E_P allocation'!L$984,0)</f>
        <v>251752423.69102332</v>
      </c>
      <c r="P977" s="166">
        <f>VLOOKUP($D977,'R_E_P allocation'!$A$3:$T$984,'R_E_P allocation'!M$984,0)</f>
        <v>273687468.56070393</v>
      </c>
      <c r="Q977" s="166">
        <f>VLOOKUP($D977,'R_E_P allocation'!$A$3:$T$984,'R_E_P allocation'!N$984,0)</f>
        <v>222900103.26077953</v>
      </c>
      <c r="R977" s="166">
        <f>VLOOKUP($D977,'R_E_P allocation'!$A$3:$T$984,'R_E_P allocation'!O$984,0)</f>
        <v>204150645.82030562</v>
      </c>
      <c r="S977" s="166">
        <f>VLOOKUP($D977,'R_E_P allocation'!$A$3:$T$984,'R_E_P allocation'!P$984,0)</f>
        <v>3140079.0373609201</v>
      </c>
      <c r="T977" s="166">
        <f>VLOOKUP($D977,'R_E_P allocation'!$A$3:$T$984,'R_E_P allocation'!Q$984,0)</f>
        <v>5051431.4948849585</v>
      </c>
      <c r="U977" s="166">
        <f>VLOOKUP($D977,'R_E_P allocation'!$A$3:$T$984,'R_E_P allocation'!R$984,0)</f>
        <v>6234649.68287603</v>
      </c>
      <c r="V977" s="166">
        <f>VLOOKUP($D977,'R_E_P allocation'!$A$3:$T$984,'R_E_P allocation'!S$984,0)</f>
        <v>-637117.48584134609</v>
      </c>
      <c r="W977" s="166">
        <f>VLOOKUP($D977,'R_E_P allocation'!$A$3:$T$984,'R_E_P allocation'!T$984,0)</f>
        <v>4869397.9275017167</v>
      </c>
      <c r="X977" s="163">
        <v>111267</v>
      </c>
      <c r="Y977" s="162" t="s">
        <v>399</v>
      </c>
      <c r="Z977" s="162" t="s">
        <v>1231</v>
      </c>
      <c r="AA977" s="162" t="s">
        <v>1234</v>
      </c>
    </row>
    <row r="978" spans="1:27" ht="16.5" thickTop="1" thickBot="1">
      <c r="A978" s="161">
        <v>977</v>
      </c>
      <c r="B978" s="162" t="s">
        <v>7</v>
      </c>
      <c r="C978" s="163">
        <v>11</v>
      </c>
      <c r="D978" s="162" t="s">
        <v>1227</v>
      </c>
      <c r="E978" s="162" t="str">
        <f>VLOOKUP(Table12[[#This Row],[BRANCH NAME]],'Branch Address-2'!$B$2:$D$981,2,0)</f>
        <v>Purba Chowrasta, Pirganj, Thakurgaon</v>
      </c>
      <c r="F978" s="162" t="str">
        <f>VLOOKUP(Table12[[#This Row],[BRANCH NAME]],'Branch Address-2'!$B$2:$D$981,3,0)</f>
        <v>25.857144800032422, 88.36046893909946</v>
      </c>
      <c r="G978" s="164">
        <f>VLOOKUP(FINAL_DATASET!$D978,'R_E_P allocation'!$A$3:$D$983,4,0)</f>
        <v>385499</v>
      </c>
      <c r="H978" s="165">
        <f>VLOOKUP(FINAL_DATASET!$D978,'R_E_P allocation'!$A$3:$E$983,5,0)</f>
        <v>3.7495425321320011E-2</v>
      </c>
      <c r="I978" s="166">
        <f>VLOOKUP(FINAL_DATASET!$D978,'R_E_P allocation'!$A$3:$F$983,6,0)</f>
        <v>204974481.6147083</v>
      </c>
      <c r="J978" s="166">
        <f>VLOOKUP(FINAL_DATASET!$D978,'R_E_P allocation'!$A$3:$G$983,7,0)</f>
        <v>172623581.69002569</v>
      </c>
      <c r="K978" s="166">
        <f>VLOOKUP(FINAL_DATASET!$D978,'R_E_P allocation'!$A$3:$T$984,8,0)</f>
        <v>170777888.50890279</v>
      </c>
      <c r="L978" s="166">
        <f>VLOOKUP(FINAL_DATASET!$D978,'R_E_P allocation'!$A$3:$T$984,9,0)</f>
        <v>142528528.98671561</v>
      </c>
      <c r="M978" s="166">
        <f>VLOOKUP($D978,'R_E_P allocation'!$A$3:$T$984,'R_E_P allocation'!J$984,0)</f>
        <v>138068103.79900184</v>
      </c>
      <c r="N978" s="166">
        <f>VLOOKUP($D978,'R_E_P allocation'!$A$3:$T$984,'R_E_P allocation'!K$984,0)</f>
        <v>161011095.42546058</v>
      </c>
      <c r="O978" s="166">
        <f>VLOOKUP($D978,'R_E_P allocation'!$A$3:$T$984,'R_E_P allocation'!L$984,0)</f>
        <v>141810759.41627893</v>
      </c>
      <c r="P978" s="166">
        <f>VLOOKUP($D978,'R_E_P allocation'!$A$3:$T$984,'R_E_P allocation'!M$984,0)</f>
        <v>154166649.87879637</v>
      </c>
      <c r="Q978" s="166">
        <f>VLOOKUP($D978,'R_E_P allocation'!$A$3:$T$984,'R_E_P allocation'!N$984,0)</f>
        <v>125558405.57139084</v>
      </c>
      <c r="R978" s="166">
        <f>VLOOKUP($D978,'R_E_P allocation'!$A$3:$T$984,'R_E_P allocation'!O$984,0)</f>
        <v>114996939.03496516</v>
      </c>
      <c r="S978" s="166">
        <f>VLOOKUP($D978,'R_E_P allocation'!$A$3:$T$984,'R_E_P allocation'!P$984,0)</f>
        <v>1768789.2985761471</v>
      </c>
      <c r="T978" s="166">
        <f>VLOOKUP($D978,'R_E_P allocation'!$A$3:$T$984,'R_E_P allocation'!Q$984,0)</f>
        <v>2845443.654231193</v>
      </c>
      <c r="U978" s="166">
        <f>VLOOKUP($D978,'R_E_P allocation'!$A$3:$T$984,'R_E_P allocation'!R$984,0)</f>
        <v>3511943.9696366978</v>
      </c>
      <c r="V978" s="166">
        <f>VLOOKUP($D978,'R_E_P allocation'!$A$3:$T$984,'R_E_P allocation'!S$984,0)</f>
        <v>-358884.78521834867</v>
      </c>
      <c r="W978" s="166">
        <f>VLOOKUP($D978,'R_E_P allocation'!$A$3:$T$984,'R_E_P allocation'!T$984,0)</f>
        <v>2742905.1441688077</v>
      </c>
      <c r="X978" s="163">
        <v>111280</v>
      </c>
      <c r="Y978" s="162" t="s">
        <v>747</v>
      </c>
      <c r="Z978" s="162" t="s">
        <v>753</v>
      </c>
      <c r="AA978" s="162" t="s">
        <v>1227</v>
      </c>
    </row>
    <row r="979" spans="1:27" ht="16.5" thickTop="1" thickBot="1">
      <c r="A979" s="161">
        <v>978</v>
      </c>
      <c r="B979" s="162" t="s">
        <v>7</v>
      </c>
      <c r="C979" s="163">
        <v>11</v>
      </c>
      <c r="D979" s="162" t="s">
        <v>1251</v>
      </c>
      <c r="E979" s="162" t="str">
        <f>VLOOKUP(Table12[[#This Row],[BRANCH NAME]],'Branch Address-2'!$B$2:$D$981,2,0)</f>
        <v>Jibanpur, Haripur, Thakurgaon 5130</v>
      </c>
      <c r="F979" s="162" t="str">
        <f>VLOOKUP(Table12[[#This Row],[BRANCH NAME]],'Branch Address-2'!$B$2:$D$981,3,0)</f>
        <v>25.81565012288531, 88.13771473277646</v>
      </c>
      <c r="G979" s="164">
        <f>VLOOKUP(FINAL_DATASET!$D979,'R_E_P allocation'!$A$3:$D$983,4,0)</f>
        <v>101658</v>
      </c>
      <c r="H979" s="165">
        <f>VLOOKUP(FINAL_DATASET!$D979,'R_E_P allocation'!$A$3:$E$983,5,0)</f>
        <v>9.8877297925928451E-3</v>
      </c>
      <c r="I979" s="166">
        <f>VLOOKUP(FINAL_DATASET!$D979,'R_E_P allocation'!$A$3:$F$983,6,0)</f>
        <v>54052788.339238271</v>
      </c>
      <c r="J979" s="166">
        <f>VLOOKUP(FINAL_DATASET!$D979,'R_E_P allocation'!$A$3:$G$983,7,0)</f>
        <v>45521695.432269938</v>
      </c>
      <c r="K979" s="166">
        <f>VLOOKUP(FINAL_DATASET!$D979,'R_E_P allocation'!$A$3:$T$984,8,0)</f>
        <v>45034976.977989666</v>
      </c>
      <c r="L979" s="166">
        <f>VLOOKUP(FINAL_DATASET!$D979,'R_E_P allocation'!$A$3:$T$984,9,0)</f>
        <v>37585480.636088639</v>
      </c>
      <c r="M979" s="166">
        <f>VLOOKUP($D979,'R_E_P allocation'!$A$3:$T$984,'R_E_P allocation'!J$984,0)</f>
        <v>36409244.371577948</v>
      </c>
      <c r="N979" s="166">
        <f>VLOOKUP($D979,'R_E_P allocation'!$A$3:$T$984,'R_E_P allocation'!K$984,0)</f>
        <v>42459425.157423154</v>
      </c>
      <c r="O979" s="166">
        <f>VLOOKUP($D979,'R_E_P allocation'!$A$3:$T$984,'R_E_P allocation'!L$984,0)</f>
        <v>37396201.237201862</v>
      </c>
      <c r="P979" s="166">
        <f>VLOOKUP($D979,'R_E_P allocation'!$A$3:$T$984,'R_E_P allocation'!M$984,0)</f>
        <v>40654510.889467098</v>
      </c>
      <c r="Q979" s="166">
        <f>VLOOKUP($D979,'R_E_P allocation'!$A$3:$T$984,'R_E_P allocation'!N$984,0)</f>
        <v>33110374.84812269</v>
      </c>
      <c r="R979" s="166">
        <f>VLOOKUP($D979,'R_E_P allocation'!$A$3:$T$984,'R_E_P allocation'!O$984,0)</f>
        <v>30325263.693074398</v>
      </c>
      <c r="S979" s="166">
        <f>VLOOKUP($D979,'R_E_P allocation'!$A$3:$T$984,'R_E_P allocation'!P$984,0)</f>
        <v>466438.51868527272</v>
      </c>
      <c r="T979" s="166">
        <f>VLOOKUP($D979,'R_E_P allocation'!$A$3:$T$984,'R_E_P allocation'!Q$984,0)</f>
        <v>750357.61701543862</v>
      </c>
      <c r="U979" s="166">
        <f>VLOOKUP($D979,'R_E_P allocation'!$A$3:$T$984,'R_E_P allocation'!R$984,0)</f>
        <v>926117.0588388748</v>
      </c>
      <c r="V979" s="166">
        <f>VLOOKUP($D979,'R_E_P allocation'!$A$3:$T$984,'R_E_P allocation'!S$984,0)</f>
        <v>-94639.699443388658</v>
      </c>
      <c r="W979" s="166">
        <f>VLOOKUP($D979,'R_E_P allocation'!$A$3:$T$984,'R_E_P allocation'!T$984,0)</f>
        <v>723317.70288875618</v>
      </c>
      <c r="X979" s="163">
        <v>111281</v>
      </c>
      <c r="Y979" s="162" t="s">
        <v>747</v>
      </c>
      <c r="Z979" s="162" t="s">
        <v>753</v>
      </c>
      <c r="AA979" s="162" t="s">
        <v>1251</v>
      </c>
    </row>
    <row r="980" spans="1:27" ht="16.5" thickTop="1" thickBot="1">
      <c r="A980" s="161">
        <v>979</v>
      </c>
      <c r="B980" s="162" t="s">
        <v>7</v>
      </c>
      <c r="C980" s="163">
        <v>11</v>
      </c>
      <c r="D980" s="162" t="s">
        <v>50</v>
      </c>
      <c r="E980" s="162" t="str">
        <f>VLOOKUP(Table12[[#This Row],[BRANCH NAME]],'Branch Address-2'!$B$2:$D$981,2,0)</f>
        <v>Degaldi, Munshirhat Bazar, Matlab South, Chandpur 3640</v>
      </c>
      <c r="F980" s="162" t="str">
        <f>VLOOKUP(Table12[[#This Row],[BRANCH NAME]],'Branch Address-2'!$B$2:$D$981,3,0)</f>
        <v>23.353981096212305, 90.7072199514237</v>
      </c>
      <c r="G980" s="164">
        <f>VLOOKUP(FINAL_DATASET!$D980,'R_E_P allocation'!$A$3:$D$983,4,0)</f>
        <v>244006.39999999999</v>
      </c>
      <c r="H980" s="165">
        <f>VLOOKUP(FINAL_DATASET!$D980,'R_E_P allocation'!$A$3:$E$983,5,0)</f>
        <v>8.5928148171978656E-3</v>
      </c>
      <c r="I980" s="166">
        <f>VLOOKUP(FINAL_DATASET!$D980,'R_E_P allocation'!$A$3:$F$983,6,0)</f>
        <v>136014087.46931574</v>
      </c>
      <c r="J980" s="166">
        <f>VLOOKUP(FINAL_DATASET!$D980,'R_E_P allocation'!$A$3:$G$983,7,0)</f>
        <v>114547131.69314308</v>
      </c>
      <c r="K980" s="166">
        <f>VLOOKUP(FINAL_DATASET!$D980,'R_E_P allocation'!$A$3:$T$984,8,0)</f>
        <v>113322392.53634085</v>
      </c>
      <c r="L980" s="166">
        <f>VLOOKUP(FINAL_DATASET!$D980,'R_E_P allocation'!$A$3:$T$984,9,0)</f>
        <v>94577079.330839857</v>
      </c>
      <c r="M980" s="166">
        <f>VLOOKUP($D980,'R_E_P allocation'!$A$3:$T$984,'R_E_P allocation'!J$984,0)</f>
        <v>91617293.035234436</v>
      </c>
      <c r="N980" s="166">
        <f>VLOOKUP($D980,'R_E_P allocation'!$A$3:$T$984,'R_E_P allocation'!K$984,0)</f>
        <v>106841481.16492897</v>
      </c>
      <c r="O980" s="166">
        <f>VLOOKUP($D980,'R_E_P allocation'!$A$3:$T$984,'R_E_P allocation'!L$984,0)</f>
        <v>94100791.880972311</v>
      </c>
      <c r="P980" s="166">
        <f>VLOOKUP($D980,'R_E_P allocation'!$A$3:$T$984,'R_E_P allocation'!M$984,0)</f>
        <v>102299740.12512065</v>
      </c>
      <c r="Q980" s="166">
        <f>VLOOKUP($D980,'R_E_P allocation'!$A$3:$T$984,'R_E_P allocation'!N$984,0)</f>
        <v>83316283.194685906</v>
      </c>
      <c r="R980" s="166">
        <f>VLOOKUP($D980,'R_E_P allocation'!$A$3:$T$984,'R_E_P allocation'!O$984,0)</f>
        <v>76308053.575206399</v>
      </c>
      <c r="S980" s="166">
        <f>VLOOKUP($D980,'R_E_P allocation'!$A$3:$T$984,'R_E_P allocation'!P$984,0)</f>
        <v>1173708.3586021492</v>
      </c>
      <c r="T980" s="166">
        <f>VLOOKUP($D980,'R_E_P allocation'!$A$3:$T$984,'R_E_P allocation'!Q$984,0)</f>
        <v>1888139.5334034576</v>
      </c>
      <c r="U980" s="166">
        <f>VLOOKUP($D980,'R_E_P allocation'!$A$3:$T$984,'R_E_P allocation'!R$984,0)</f>
        <v>2330406.4511376009</v>
      </c>
      <c r="V980" s="166">
        <f>VLOOKUP($D980,'R_E_P allocation'!$A$3:$T$984,'R_E_P allocation'!S$984,0)</f>
        <v>-238143.72493376941</v>
      </c>
      <c r="W980" s="166">
        <f>VLOOKUP($D980,'R_E_P allocation'!$A$3:$T$984,'R_E_P allocation'!T$984,0)</f>
        <v>1820098.469136666</v>
      </c>
      <c r="X980" s="163">
        <v>111282</v>
      </c>
      <c r="Y980" s="162" t="s">
        <v>747</v>
      </c>
      <c r="Z980" s="162" t="s">
        <v>753</v>
      </c>
      <c r="AA980" s="162" t="s">
        <v>754</v>
      </c>
    </row>
    <row r="981" spans="1:27" ht="16.5" thickTop="1" thickBot="1">
      <c r="A981" s="167">
        <v>980</v>
      </c>
      <c r="B981" s="168" t="s">
        <v>7</v>
      </c>
      <c r="C981" s="169">
        <v>11</v>
      </c>
      <c r="D981" s="168" t="s">
        <v>753</v>
      </c>
      <c r="E981" s="168" t="str">
        <f>VLOOKUP(Table12[[#This Row],[BRANCH NAME]],'Branch Address-2'!$B$2:$D$981,2,0)</f>
        <v>Bangabandhu Road, Thakurgaon 5100</v>
      </c>
      <c r="F981" s="168" t="str">
        <f>VLOOKUP(Table12[[#This Row],[BRANCH NAME]],'Branch Address-2'!$B$2:$D$981,3,0)</f>
        <v>26.031951870058126, 88.4642000409571</v>
      </c>
      <c r="G981" s="170">
        <f>VLOOKUP(FINAL_DATASET!$D981,'R_E_P allocation'!$A$3:$D$983,4,0)</f>
        <v>185992.64</v>
      </c>
      <c r="H981" s="171">
        <f>VLOOKUP(FINAL_DATASET!$D981,'R_E_P allocation'!$A$3:$E$983,5,0)</f>
        <v>1.8090509037468727E-2</v>
      </c>
      <c r="I981" s="172">
        <f>VLOOKUP(FINAL_DATASET!$D981,'R_E_P allocation'!$A$3:$F$983,6,0)</f>
        <v>98894536.608787715</v>
      </c>
      <c r="J981" s="172">
        <f>VLOOKUP(FINAL_DATASET!$D981,'R_E_P allocation'!$A$3:$G$983,7,0)</f>
        <v>83286119.250072092</v>
      </c>
      <c r="K981" s="172">
        <f>VLOOKUP(FINAL_DATASET!$D981,'R_E_P allocation'!$A$3:$T$984,8,0)</f>
        <v>82395623.172554255</v>
      </c>
      <c r="L981" s="172">
        <f>VLOOKUP(FINAL_DATASET!$D981,'R_E_P allocation'!$A$3:$T$984,9,0)</f>
        <v>68766085.98610051</v>
      </c>
      <c r="M981" s="166">
        <f>VLOOKUP($D981,'R_E_P allocation'!$A$3:$T$984,'R_E_P allocation'!J$984,0)</f>
        <v>66614053.798765711</v>
      </c>
      <c r="N981" s="166">
        <f>VLOOKUP($D981,'R_E_P allocation'!$A$3:$T$984,'R_E_P allocation'!K$984,0)</f>
        <v>77683414.762355626</v>
      </c>
      <c r="O981" s="166">
        <f>VLOOKUP($D981,'R_E_P allocation'!$A$3:$T$984,'R_E_P allocation'!L$984,0)</f>
        <v>68419781.955954686</v>
      </c>
      <c r="P981" s="166">
        <f>VLOOKUP($D981,'R_E_P allocation'!$A$3:$T$984,'R_E_P allocation'!M$984,0)</f>
        <v>74381158.474893615</v>
      </c>
      <c r="Q981" s="166">
        <f>VLOOKUP($D981,'R_E_P allocation'!$A$3:$T$984,'R_E_P allocation'!N$984,0)</f>
        <v>60578469.273366965</v>
      </c>
      <c r="R981" s="166">
        <f>VLOOKUP($D981,'R_E_P allocation'!$A$3:$T$984,'R_E_P allocation'!O$984,0)</f>
        <v>55482852.829792611</v>
      </c>
      <c r="S981" s="166">
        <f>VLOOKUP($D981,'R_E_P allocation'!$A$3:$T$984,'R_E_P allocation'!P$984,0)</f>
        <v>853392.07428793807</v>
      </c>
      <c r="T981" s="166">
        <f>VLOOKUP($D981,'R_E_P allocation'!$A$3:$T$984,'R_E_P allocation'!Q$984,0)</f>
        <v>1372848.1195066827</v>
      </c>
      <c r="U981" s="166">
        <f>VLOOKUP($D981,'R_E_P allocation'!$A$3:$T$984,'R_E_P allocation'!R$984,0)</f>
        <v>1694416.1474992393</v>
      </c>
      <c r="V981" s="166">
        <f>VLOOKUP($D981,'R_E_P allocation'!$A$3:$T$984,'R_E_P allocation'!S$984,0)</f>
        <v>-173152.01507291495</v>
      </c>
      <c r="W981" s="166">
        <f>VLOOKUP($D981,'R_E_P allocation'!$A$3:$T$984,'R_E_P allocation'!T$984,0)</f>
        <v>1323376.1152001356</v>
      </c>
      <c r="X981" s="169">
        <v>111283</v>
      </c>
      <c r="Y981" s="168" t="s">
        <v>747</v>
      </c>
      <c r="Z981" s="168" t="s">
        <v>753</v>
      </c>
      <c r="AA981" s="168" t="s">
        <v>754</v>
      </c>
    </row>
    <row r="982" spans="1:27" ht="15.75" thickTop="1"/>
  </sheetData>
  <phoneticPr fontId="7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7BB0C-6EFD-4059-A1BD-7A8E4258062E}">
  <dimension ref="A1:F982"/>
  <sheetViews>
    <sheetView workbookViewId="0">
      <selection activeCell="F1" sqref="F1:F981"/>
    </sheetView>
  </sheetViews>
  <sheetFormatPr defaultRowHeight="15"/>
  <cols>
    <col min="1" max="1" width="31" bestFit="1" customWidth="1"/>
    <col min="2" max="2" width="17.28515625" bestFit="1" customWidth="1"/>
    <col min="3" max="3" width="80.28515625" bestFit="1" customWidth="1"/>
  </cols>
  <sheetData>
    <row r="1" spans="1:6" ht="16.5" thickTop="1" thickBot="1">
      <c r="A1" s="130" t="s">
        <v>2376</v>
      </c>
      <c r="B1" s="130" t="s">
        <v>2377</v>
      </c>
      <c r="C1" s="130" t="s">
        <v>2378</v>
      </c>
      <c r="F1" s="135" t="s">
        <v>2</v>
      </c>
    </row>
    <row r="2" spans="1:6" ht="16.5" thickTop="1" thickBot="1">
      <c r="A2" s="131" t="s">
        <v>2379</v>
      </c>
      <c r="B2" s="132" t="s">
        <v>2379</v>
      </c>
      <c r="C2" s="132" t="s">
        <v>2380</v>
      </c>
      <c r="F2" s="136" t="s">
        <v>8</v>
      </c>
    </row>
    <row r="3" spans="1:6" ht="16.5" thickTop="1" thickBot="1">
      <c r="A3" s="133" t="s">
        <v>2379</v>
      </c>
      <c r="B3" s="134" t="s">
        <v>2379</v>
      </c>
      <c r="C3" s="134" t="s">
        <v>2381</v>
      </c>
      <c r="F3" s="137" t="s">
        <v>11</v>
      </c>
    </row>
    <row r="4" spans="1:6" ht="16.5" thickTop="1" thickBot="1">
      <c r="A4" s="131" t="s">
        <v>2382</v>
      </c>
      <c r="B4" s="132" t="s">
        <v>2379</v>
      </c>
      <c r="C4" s="132" t="s">
        <v>2383</v>
      </c>
      <c r="F4" s="136" t="s">
        <v>14</v>
      </c>
    </row>
    <row r="5" spans="1:6" ht="16.5" thickTop="1" thickBot="1">
      <c r="A5" s="133" t="s">
        <v>2384</v>
      </c>
      <c r="B5" s="134" t="s">
        <v>2379</v>
      </c>
      <c r="C5" s="134" t="s">
        <v>2385</v>
      </c>
      <c r="F5" s="137" t="s">
        <v>17</v>
      </c>
    </row>
    <row r="6" spans="1:6" ht="16.5" thickTop="1" thickBot="1">
      <c r="A6" s="131" t="s">
        <v>2386</v>
      </c>
      <c r="B6" s="132" t="s">
        <v>2379</v>
      </c>
      <c r="C6" s="132" t="s">
        <v>2387</v>
      </c>
      <c r="F6" s="136" t="s">
        <v>20</v>
      </c>
    </row>
    <row r="7" spans="1:6" ht="16.5" thickTop="1" thickBot="1">
      <c r="A7" s="133" t="s">
        <v>2388</v>
      </c>
      <c r="B7" s="134" t="s">
        <v>2379</v>
      </c>
      <c r="C7" s="134" t="s">
        <v>2389</v>
      </c>
      <c r="F7" s="137" t="s">
        <v>22</v>
      </c>
    </row>
    <row r="8" spans="1:6" ht="16.5" thickTop="1" thickBot="1">
      <c r="A8" s="131" t="s">
        <v>2390</v>
      </c>
      <c r="B8" s="132" t="s">
        <v>2379</v>
      </c>
      <c r="C8" s="132" t="s">
        <v>2391</v>
      </c>
      <c r="F8" s="136" t="s">
        <v>23</v>
      </c>
    </row>
    <row r="9" spans="1:6" ht="16.5" thickTop="1" thickBot="1">
      <c r="A9" s="133" t="s">
        <v>2392</v>
      </c>
      <c r="B9" s="134" t="s">
        <v>2379</v>
      </c>
      <c r="C9" s="134" t="s">
        <v>2393</v>
      </c>
      <c r="F9" s="137" t="s">
        <v>18</v>
      </c>
    </row>
    <row r="10" spans="1:6" ht="16.5" thickTop="1" thickBot="1">
      <c r="A10" s="131" t="s">
        <v>2394</v>
      </c>
      <c r="B10" s="132" t="s">
        <v>2379</v>
      </c>
      <c r="C10" s="132" t="s">
        <v>2395</v>
      </c>
      <c r="F10" s="136" t="s">
        <v>25</v>
      </c>
    </row>
    <row r="11" spans="1:6" ht="16.5" thickTop="1" thickBot="1">
      <c r="A11" s="133" t="s">
        <v>2396</v>
      </c>
      <c r="B11" s="134" t="s">
        <v>2379</v>
      </c>
      <c r="C11" s="134" t="s">
        <v>2397</v>
      </c>
      <c r="F11" s="137" t="s">
        <v>19</v>
      </c>
    </row>
    <row r="12" spans="1:6" ht="16.5" thickTop="1" thickBot="1">
      <c r="A12" s="131" t="s">
        <v>2398</v>
      </c>
      <c r="B12" s="132" t="s">
        <v>2379</v>
      </c>
      <c r="C12" s="132" t="s">
        <v>2399</v>
      </c>
      <c r="F12" s="136" t="s">
        <v>27</v>
      </c>
    </row>
    <row r="13" spans="1:6" ht="16.5" thickTop="1" thickBot="1">
      <c r="A13" s="133" t="s">
        <v>2400</v>
      </c>
      <c r="B13" s="134" t="s">
        <v>2379</v>
      </c>
      <c r="C13" s="134" t="s">
        <v>2401</v>
      </c>
      <c r="F13" s="137" t="s">
        <v>28</v>
      </c>
    </row>
    <row r="14" spans="1:6" ht="16.5" thickTop="1" thickBot="1">
      <c r="A14" s="131" t="s">
        <v>2402</v>
      </c>
      <c r="B14" s="132" t="s">
        <v>2379</v>
      </c>
      <c r="C14" s="132" t="s">
        <v>2403</v>
      </c>
      <c r="F14" s="136" t="s">
        <v>30</v>
      </c>
    </row>
    <row r="15" spans="1:6" ht="16.5" thickTop="1" thickBot="1">
      <c r="A15" s="133" t="s">
        <v>2404</v>
      </c>
      <c r="B15" s="134" t="s">
        <v>2379</v>
      </c>
      <c r="C15" s="134" t="s">
        <v>2405</v>
      </c>
      <c r="F15" s="137" t="s">
        <v>31</v>
      </c>
    </row>
    <row r="16" spans="1:6" ht="16.5" thickTop="1" thickBot="1">
      <c r="A16" s="131" t="s">
        <v>2406</v>
      </c>
      <c r="B16" s="132" t="s">
        <v>2407</v>
      </c>
      <c r="C16" s="132" t="s">
        <v>2408</v>
      </c>
      <c r="F16" s="136" t="s">
        <v>32</v>
      </c>
    </row>
    <row r="17" spans="1:6" ht="16.5" thickTop="1" thickBot="1">
      <c r="A17" s="133" t="s">
        <v>2409</v>
      </c>
      <c r="B17" s="134" t="s">
        <v>2407</v>
      </c>
      <c r="C17" s="134" t="s">
        <v>2410</v>
      </c>
      <c r="F17" s="137" t="s">
        <v>34</v>
      </c>
    </row>
    <row r="18" spans="1:6" ht="16.5" thickTop="1" thickBot="1">
      <c r="A18" s="131" t="s">
        <v>2411</v>
      </c>
      <c r="B18" s="132" t="s">
        <v>1335</v>
      </c>
      <c r="C18" s="132" t="s">
        <v>2412</v>
      </c>
      <c r="F18" s="136" t="s">
        <v>35</v>
      </c>
    </row>
    <row r="19" spans="1:6" ht="16.5" thickTop="1" thickBot="1">
      <c r="A19" s="133" t="s">
        <v>1335</v>
      </c>
      <c r="B19" s="134" t="s">
        <v>1335</v>
      </c>
      <c r="C19" s="134" t="s">
        <v>2413</v>
      </c>
      <c r="F19" s="137" t="s">
        <v>36</v>
      </c>
    </row>
    <row r="20" spans="1:6" ht="16.5" thickTop="1" thickBot="1">
      <c r="A20" s="131" t="s">
        <v>2414</v>
      </c>
      <c r="B20" s="132" t="s">
        <v>1335</v>
      </c>
      <c r="C20" s="132" t="s">
        <v>2415</v>
      </c>
      <c r="F20" s="136" t="s">
        <v>37</v>
      </c>
    </row>
    <row r="21" spans="1:6" ht="16.5" thickTop="1" thickBot="1">
      <c r="A21" s="133" t="s">
        <v>2416</v>
      </c>
      <c r="B21" s="134" t="s">
        <v>1335</v>
      </c>
      <c r="C21" s="134" t="s">
        <v>2417</v>
      </c>
      <c r="F21" s="137" t="s">
        <v>38</v>
      </c>
    </row>
    <row r="22" spans="1:6" ht="16.5" thickTop="1" thickBot="1">
      <c r="A22" s="131" t="s">
        <v>2418</v>
      </c>
      <c r="B22" s="132" t="s">
        <v>1335</v>
      </c>
      <c r="C22" s="132" t="s">
        <v>2419</v>
      </c>
      <c r="F22" s="136" t="s">
        <v>40</v>
      </c>
    </row>
    <row r="23" spans="1:6" ht="16.5" thickTop="1" thickBot="1">
      <c r="A23" s="133" t="s">
        <v>2420</v>
      </c>
      <c r="B23" s="134" t="s">
        <v>1335</v>
      </c>
      <c r="C23" s="134" t="s">
        <v>2421</v>
      </c>
      <c r="F23" s="137" t="s">
        <v>42</v>
      </c>
    </row>
    <row r="24" spans="1:6" ht="16.5" thickTop="1" thickBot="1">
      <c r="A24" s="131" t="s">
        <v>2422</v>
      </c>
      <c r="B24" s="132" t="s">
        <v>1335</v>
      </c>
      <c r="C24" s="132" t="s">
        <v>2423</v>
      </c>
      <c r="F24" s="136" t="s">
        <v>43</v>
      </c>
    </row>
    <row r="25" spans="1:6" ht="16.5" thickTop="1" thickBot="1">
      <c r="A25" s="133" t="s">
        <v>2424</v>
      </c>
      <c r="B25" s="134" t="s">
        <v>2425</v>
      </c>
      <c r="C25" s="134" t="s">
        <v>2426</v>
      </c>
      <c r="F25" s="137" t="s">
        <v>45</v>
      </c>
    </row>
    <row r="26" spans="1:6" ht="16.5" thickTop="1" thickBot="1">
      <c r="A26" s="131" t="s">
        <v>1303</v>
      </c>
      <c r="B26" s="132" t="s">
        <v>2425</v>
      </c>
      <c r="C26" s="132" t="s">
        <v>2427</v>
      </c>
      <c r="F26" s="136" t="s">
        <v>47</v>
      </c>
    </row>
    <row r="27" spans="1:6" ht="16.5" thickTop="1" thickBot="1">
      <c r="A27" s="133" t="s">
        <v>2428</v>
      </c>
      <c r="B27" s="134" t="s">
        <v>2425</v>
      </c>
      <c r="C27" s="134" t="s">
        <v>2429</v>
      </c>
      <c r="F27" s="137" t="s">
        <v>49</v>
      </c>
    </row>
    <row r="28" spans="1:6" ht="16.5" thickTop="1" thickBot="1">
      <c r="A28" s="131" t="s">
        <v>2430</v>
      </c>
      <c r="B28" s="132" t="s">
        <v>2425</v>
      </c>
      <c r="C28" s="132" t="s">
        <v>2431</v>
      </c>
      <c r="F28" s="136" t="s">
        <v>50</v>
      </c>
    </row>
    <row r="29" spans="1:6" ht="16.5" thickTop="1" thickBot="1">
      <c r="A29" s="133" t="s">
        <v>2432</v>
      </c>
      <c r="B29" s="134" t="s">
        <v>2425</v>
      </c>
      <c r="C29" s="134" t="s">
        <v>2433</v>
      </c>
      <c r="F29" s="137" t="s">
        <v>51</v>
      </c>
    </row>
    <row r="30" spans="1:6" ht="16.5" thickTop="1" thickBot="1">
      <c r="A30" s="131" t="s">
        <v>2434</v>
      </c>
      <c r="B30" s="132" t="s">
        <v>2425</v>
      </c>
      <c r="C30" s="132" t="s">
        <v>2435</v>
      </c>
      <c r="F30" s="136" t="s">
        <v>52</v>
      </c>
    </row>
    <row r="31" spans="1:6" ht="16.5" thickTop="1" thickBot="1">
      <c r="A31" s="133" t="s">
        <v>2436</v>
      </c>
      <c r="B31" s="134" t="s">
        <v>2425</v>
      </c>
      <c r="C31" s="134" t="s">
        <v>2437</v>
      </c>
      <c r="F31" s="137" t="s">
        <v>53</v>
      </c>
    </row>
    <row r="32" spans="1:6" ht="16.5" thickTop="1" thickBot="1">
      <c r="A32" s="131" t="s">
        <v>2438</v>
      </c>
      <c r="B32" s="132" t="s">
        <v>2425</v>
      </c>
      <c r="C32" s="132" t="s">
        <v>2439</v>
      </c>
      <c r="F32" s="136" t="s">
        <v>55</v>
      </c>
    </row>
    <row r="33" spans="1:6" ht="16.5" thickTop="1" thickBot="1">
      <c r="A33" s="133" t="s">
        <v>2440</v>
      </c>
      <c r="B33" s="134" t="s">
        <v>2425</v>
      </c>
      <c r="C33" s="134" t="s">
        <v>2441</v>
      </c>
      <c r="F33" s="137" t="s">
        <v>56</v>
      </c>
    </row>
    <row r="34" spans="1:6" ht="16.5" thickTop="1" thickBot="1">
      <c r="A34" s="131" t="s">
        <v>2442</v>
      </c>
      <c r="B34" s="132" t="s">
        <v>2425</v>
      </c>
      <c r="C34" s="132" t="s">
        <v>2443</v>
      </c>
      <c r="F34" s="136" t="s">
        <v>57</v>
      </c>
    </row>
    <row r="35" spans="1:6" ht="16.5" thickTop="1" thickBot="1">
      <c r="A35" s="133" t="s">
        <v>2444</v>
      </c>
      <c r="B35" s="134" t="s">
        <v>2425</v>
      </c>
      <c r="C35" s="134" t="s">
        <v>2445</v>
      </c>
      <c r="F35" s="137" t="s">
        <v>58</v>
      </c>
    </row>
    <row r="36" spans="1:6" ht="16.5" thickTop="1" thickBot="1">
      <c r="A36" s="131" t="s">
        <v>1307</v>
      </c>
      <c r="B36" s="132" t="s">
        <v>2425</v>
      </c>
      <c r="C36" s="132" t="s">
        <v>2446</v>
      </c>
      <c r="F36" s="136" t="s">
        <v>59</v>
      </c>
    </row>
    <row r="37" spans="1:6" ht="16.5" thickTop="1" thickBot="1">
      <c r="A37" s="133" t="s">
        <v>2447</v>
      </c>
      <c r="B37" s="134" t="s">
        <v>2425</v>
      </c>
      <c r="C37" s="134" t="s">
        <v>2448</v>
      </c>
      <c r="F37" s="137" t="s">
        <v>60</v>
      </c>
    </row>
    <row r="38" spans="1:6" ht="16.5" thickTop="1" thickBot="1">
      <c r="A38" s="131" t="s">
        <v>2449</v>
      </c>
      <c r="B38" s="132" t="s">
        <v>2425</v>
      </c>
      <c r="C38" s="132" t="s">
        <v>2450</v>
      </c>
      <c r="F38" s="136" t="s">
        <v>61</v>
      </c>
    </row>
    <row r="39" spans="1:6" ht="16.5" thickTop="1" thickBot="1">
      <c r="A39" s="133" t="s">
        <v>2451</v>
      </c>
      <c r="B39" s="134" t="s">
        <v>2425</v>
      </c>
      <c r="C39" s="134" t="s">
        <v>2452</v>
      </c>
      <c r="F39" s="137" t="s">
        <v>62</v>
      </c>
    </row>
    <row r="40" spans="1:6" ht="16.5" thickTop="1" thickBot="1">
      <c r="A40" s="131" t="s">
        <v>2453</v>
      </c>
      <c r="B40" s="132" t="s">
        <v>2425</v>
      </c>
      <c r="C40" s="132" t="s">
        <v>2454</v>
      </c>
      <c r="F40" s="136" t="s">
        <v>64</v>
      </c>
    </row>
    <row r="41" spans="1:6" ht="16.5" thickTop="1" thickBot="1">
      <c r="A41" s="133" t="s">
        <v>2455</v>
      </c>
      <c r="B41" s="134" t="s">
        <v>2425</v>
      </c>
      <c r="C41" s="134" t="s">
        <v>2456</v>
      </c>
      <c r="F41" s="137" t="s">
        <v>65</v>
      </c>
    </row>
    <row r="42" spans="1:6" ht="16.5" thickTop="1" thickBot="1">
      <c r="A42" s="131" t="s">
        <v>2457</v>
      </c>
      <c r="B42" s="132" t="s">
        <v>2425</v>
      </c>
      <c r="C42" s="132" t="s">
        <v>2458</v>
      </c>
      <c r="F42" s="136" t="s">
        <v>67</v>
      </c>
    </row>
    <row r="43" spans="1:6" ht="16.5" thickTop="1" thickBot="1">
      <c r="A43" s="133" t="s">
        <v>2459</v>
      </c>
      <c r="B43" s="134" t="s">
        <v>2425</v>
      </c>
      <c r="C43" s="134" t="s">
        <v>2460</v>
      </c>
      <c r="F43" s="137" t="s">
        <v>69</v>
      </c>
    </row>
    <row r="44" spans="1:6" ht="16.5" thickTop="1" thickBot="1">
      <c r="A44" s="131" t="s">
        <v>2461</v>
      </c>
      <c r="B44" s="132" t="s">
        <v>2425</v>
      </c>
      <c r="C44" s="132" t="s">
        <v>2462</v>
      </c>
      <c r="F44" s="136" t="s">
        <v>71</v>
      </c>
    </row>
    <row r="45" spans="1:6" ht="16.5" thickTop="1" thickBot="1">
      <c r="A45" s="133" t="s">
        <v>2463</v>
      </c>
      <c r="B45" s="134" t="s">
        <v>2425</v>
      </c>
      <c r="C45" s="134" t="s">
        <v>2464</v>
      </c>
      <c r="F45" s="137" t="s">
        <v>72</v>
      </c>
    </row>
    <row r="46" spans="1:6" ht="16.5" thickTop="1" thickBot="1">
      <c r="A46" s="131" t="s">
        <v>2465</v>
      </c>
      <c r="B46" s="132" t="s">
        <v>1314</v>
      </c>
      <c r="C46" s="132" t="s">
        <v>2466</v>
      </c>
      <c r="F46" s="136" t="s">
        <v>74</v>
      </c>
    </row>
    <row r="47" spans="1:6" ht="16.5" thickTop="1" thickBot="1">
      <c r="A47" s="133" t="s">
        <v>1314</v>
      </c>
      <c r="B47" s="134" t="s">
        <v>1314</v>
      </c>
      <c r="C47" s="134" t="s">
        <v>2467</v>
      </c>
      <c r="F47" s="137" t="s">
        <v>75</v>
      </c>
    </row>
    <row r="48" spans="1:6" ht="16.5" thickTop="1" thickBot="1">
      <c r="A48" s="131" t="s">
        <v>2468</v>
      </c>
      <c r="B48" s="132" t="s">
        <v>1314</v>
      </c>
      <c r="C48" s="132" t="s">
        <v>2469</v>
      </c>
      <c r="F48" s="136" t="s">
        <v>77</v>
      </c>
    </row>
    <row r="49" spans="1:6" ht="16.5" thickTop="1" thickBot="1">
      <c r="A49" s="133" t="s">
        <v>2470</v>
      </c>
      <c r="B49" s="134" t="s">
        <v>1314</v>
      </c>
      <c r="C49" s="134" t="s">
        <v>2471</v>
      </c>
      <c r="F49" s="137" t="s">
        <v>78</v>
      </c>
    </row>
    <row r="50" spans="1:6" ht="16.5" thickTop="1" thickBot="1">
      <c r="A50" s="131" t="s">
        <v>2472</v>
      </c>
      <c r="B50" s="132" t="s">
        <v>1314</v>
      </c>
      <c r="C50" s="132" t="s">
        <v>2473</v>
      </c>
      <c r="F50" s="136" t="s">
        <v>79</v>
      </c>
    </row>
    <row r="51" spans="1:6" ht="16.5" thickTop="1" thickBot="1">
      <c r="A51" s="133" t="s">
        <v>2474</v>
      </c>
      <c r="B51" s="134" t="s">
        <v>1314</v>
      </c>
      <c r="C51" s="134" t="s">
        <v>2475</v>
      </c>
      <c r="F51" s="137" t="s">
        <v>81</v>
      </c>
    </row>
    <row r="52" spans="1:6" ht="16.5" thickTop="1" thickBot="1">
      <c r="A52" s="131" t="s">
        <v>2476</v>
      </c>
      <c r="B52" s="132" t="s">
        <v>1314</v>
      </c>
      <c r="C52" s="132" t="s">
        <v>2477</v>
      </c>
      <c r="F52" s="136" t="s">
        <v>83</v>
      </c>
    </row>
    <row r="53" spans="1:6" ht="16.5" thickTop="1" thickBot="1">
      <c r="A53" s="133" t="s">
        <v>2478</v>
      </c>
      <c r="B53" s="134" t="s">
        <v>1314</v>
      </c>
      <c r="C53" s="134" t="s">
        <v>2479</v>
      </c>
      <c r="F53" s="137" t="s">
        <v>85</v>
      </c>
    </row>
    <row r="54" spans="1:6" ht="16.5" thickTop="1" thickBot="1">
      <c r="A54" s="131" t="s">
        <v>2480</v>
      </c>
      <c r="B54" s="132" t="s">
        <v>1314</v>
      </c>
      <c r="C54" s="132" t="s">
        <v>2481</v>
      </c>
      <c r="F54" s="136" t="s">
        <v>87</v>
      </c>
    </row>
    <row r="55" spans="1:6" ht="16.5" thickTop="1" thickBot="1">
      <c r="A55" s="133" t="s">
        <v>862</v>
      </c>
      <c r="B55" s="134" t="s">
        <v>1314</v>
      </c>
      <c r="C55" s="134" t="s">
        <v>2482</v>
      </c>
      <c r="F55" s="137" t="s">
        <v>89</v>
      </c>
    </row>
    <row r="56" spans="1:6" ht="16.5" thickTop="1" thickBot="1">
      <c r="A56" s="131" t="s">
        <v>2483</v>
      </c>
      <c r="B56" s="132" t="s">
        <v>2484</v>
      </c>
      <c r="C56" s="132" t="s">
        <v>2485</v>
      </c>
      <c r="F56" s="136" t="s">
        <v>92</v>
      </c>
    </row>
    <row r="57" spans="1:6" ht="16.5" thickTop="1" thickBot="1">
      <c r="A57" s="133" t="s">
        <v>2486</v>
      </c>
      <c r="B57" s="134" t="s">
        <v>2484</v>
      </c>
      <c r="C57" s="134" t="s">
        <v>2487</v>
      </c>
      <c r="F57" s="137" t="s">
        <v>93</v>
      </c>
    </row>
    <row r="58" spans="1:6" ht="16.5" thickTop="1" thickBot="1">
      <c r="A58" s="131" t="s">
        <v>2488</v>
      </c>
      <c r="B58" s="132" t="s">
        <v>2484</v>
      </c>
      <c r="C58" s="132" t="s">
        <v>2489</v>
      </c>
      <c r="F58" s="136" t="s">
        <v>94</v>
      </c>
    </row>
    <row r="59" spans="1:6" ht="16.5" thickTop="1" thickBot="1">
      <c r="A59" s="133" t="s">
        <v>2490</v>
      </c>
      <c r="B59" s="134" t="s">
        <v>2484</v>
      </c>
      <c r="C59" s="134" t="s">
        <v>2491</v>
      </c>
      <c r="F59" s="137" t="s">
        <v>96</v>
      </c>
    </row>
    <row r="60" spans="1:6" ht="16.5" thickTop="1" thickBot="1">
      <c r="A60" s="131" t="s">
        <v>2492</v>
      </c>
      <c r="B60" s="132" t="s">
        <v>2484</v>
      </c>
      <c r="C60" s="132" t="s">
        <v>2493</v>
      </c>
      <c r="F60" s="136" t="s">
        <v>98</v>
      </c>
    </row>
    <row r="61" spans="1:6" ht="16.5" thickTop="1" thickBot="1">
      <c r="A61" s="133" t="s">
        <v>2494</v>
      </c>
      <c r="B61" s="134" t="s">
        <v>2484</v>
      </c>
      <c r="C61" s="134" t="s">
        <v>2495</v>
      </c>
      <c r="F61" s="137" t="s">
        <v>100</v>
      </c>
    </row>
    <row r="62" spans="1:6" ht="16.5" thickTop="1" thickBot="1">
      <c r="A62" s="131" t="s">
        <v>2496</v>
      </c>
      <c r="B62" s="132" t="s">
        <v>2484</v>
      </c>
      <c r="C62" s="132" t="s">
        <v>2497</v>
      </c>
      <c r="F62" s="136" t="s">
        <v>102</v>
      </c>
    </row>
    <row r="63" spans="1:6" ht="16.5" thickTop="1" thickBot="1">
      <c r="A63" s="133" t="s">
        <v>2498</v>
      </c>
      <c r="B63" s="134" t="s">
        <v>2484</v>
      </c>
      <c r="C63" s="134" t="s">
        <v>2499</v>
      </c>
      <c r="F63" s="137" t="s">
        <v>103</v>
      </c>
    </row>
    <row r="64" spans="1:6" ht="16.5" thickTop="1" thickBot="1">
      <c r="A64" s="131" t="s">
        <v>2500</v>
      </c>
      <c r="B64" s="132" t="s">
        <v>2484</v>
      </c>
      <c r="C64" s="132" t="s">
        <v>2501</v>
      </c>
      <c r="F64" s="136" t="s">
        <v>104</v>
      </c>
    </row>
    <row r="65" spans="1:6" ht="16.5" thickTop="1" thickBot="1">
      <c r="A65" s="133" t="s">
        <v>2502</v>
      </c>
      <c r="B65" s="134" t="s">
        <v>2484</v>
      </c>
      <c r="C65" s="134" t="s">
        <v>2503</v>
      </c>
      <c r="F65" s="137" t="s">
        <v>105</v>
      </c>
    </row>
    <row r="66" spans="1:6" ht="16.5" thickTop="1" thickBot="1">
      <c r="A66" s="131" t="s">
        <v>2504</v>
      </c>
      <c r="B66" s="132" t="s">
        <v>2484</v>
      </c>
      <c r="C66" s="132" t="s">
        <v>2505</v>
      </c>
      <c r="F66" s="136" t="s">
        <v>106</v>
      </c>
    </row>
    <row r="67" spans="1:6" ht="16.5" thickTop="1" thickBot="1">
      <c r="A67" s="133" t="s">
        <v>2506</v>
      </c>
      <c r="B67" s="134" t="s">
        <v>2484</v>
      </c>
      <c r="C67" s="134" t="s">
        <v>2507</v>
      </c>
      <c r="F67" s="137" t="s">
        <v>11</v>
      </c>
    </row>
    <row r="68" spans="1:6" ht="16.5" thickTop="1" thickBot="1">
      <c r="A68" s="131" t="s">
        <v>2508</v>
      </c>
      <c r="B68" s="132" t="s">
        <v>2484</v>
      </c>
      <c r="C68" s="132" t="s">
        <v>2509</v>
      </c>
      <c r="F68" s="136" t="s">
        <v>108</v>
      </c>
    </row>
    <row r="69" spans="1:6" ht="16.5" thickTop="1" thickBot="1">
      <c r="A69" s="133" t="s">
        <v>2510</v>
      </c>
      <c r="B69" s="134" t="s">
        <v>2484</v>
      </c>
      <c r="C69" s="134" t="s">
        <v>2511</v>
      </c>
      <c r="F69" s="137" t="s">
        <v>109</v>
      </c>
    </row>
    <row r="70" spans="1:6" ht="16.5" thickTop="1" thickBot="1">
      <c r="A70" s="131" t="s">
        <v>2512</v>
      </c>
      <c r="B70" s="132" t="s">
        <v>2484</v>
      </c>
      <c r="C70" s="132" t="s">
        <v>2513</v>
      </c>
      <c r="F70" s="136" t="s">
        <v>110</v>
      </c>
    </row>
    <row r="71" spans="1:6" ht="16.5" thickTop="1" thickBot="1">
      <c r="A71" s="133" t="s">
        <v>2514</v>
      </c>
      <c r="B71" s="134" t="s">
        <v>2484</v>
      </c>
      <c r="C71" s="134" t="s">
        <v>2515</v>
      </c>
      <c r="F71" s="137" t="s">
        <v>111</v>
      </c>
    </row>
    <row r="72" spans="1:6" ht="16.5" thickTop="1" thickBot="1">
      <c r="A72" s="131" t="s">
        <v>2516</v>
      </c>
      <c r="B72" s="132" t="s">
        <v>2484</v>
      </c>
      <c r="C72" s="132" t="s">
        <v>2517</v>
      </c>
      <c r="F72" s="136" t="s">
        <v>113</v>
      </c>
    </row>
    <row r="73" spans="1:6" ht="16.5" thickTop="1" thickBot="1">
      <c r="A73" s="133" t="s">
        <v>2518</v>
      </c>
      <c r="B73" s="134" t="s">
        <v>2484</v>
      </c>
      <c r="C73" s="134" t="s">
        <v>2519</v>
      </c>
      <c r="F73" s="137" t="s">
        <v>114</v>
      </c>
    </row>
    <row r="74" spans="1:6" ht="16.5" thickTop="1" thickBot="1">
      <c r="A74" s="131" t="s">
        <v>2520</v>
      </c>
      <c r="B74" s="132" t="s">
        <v>2484</v>
      </c>
      <c r="C74" s="132" t="s">
        <v>2521</v>
      </c>
      <c r="F74" s="136" t="s">
        <v>115</v>
      </c>
    </row>
    <row r="75" spans="1:6" ht="16.5" thickTop="1" thickBot="1">
      <c r="A75" s="133" t="s">
        <v>2522</v>
      </c>
      <c r="B75" s="134" t="s">
        <v>2484</v>
      </c>
      <c r="C75" s="134" t="s">
        <v>2523</v>
      </c>
      <c r="F75" s="137" t="s">
        <v>116</v>
      </c>
    </row>
    <row r="76" spans="1:6" ht="16.5" thickTop="1" thickBot="1">
      <c r="A76" s="131" t="s">
        <v>2524</v>
      </c>
      <c r="B76" s="132" t="s">
        <v>2484</v>
      </c>
      <c r="C76" s="132" t="s">
        <v>2525</v>
      </c>
      <c r="F76" s="136" t="s">
        <v>117</v>
      </c>
    </row>
    <row r="77" spans="1:6" ht="16.5" thickTop="1" thickBot="1">
      <c r="A77" s="133" t="s">
        <v>2526</v>
      </c>
      <c r="B77" s="134" t="s">
        <v>2484</v>
      </c>
      <c r="C77" s="134" t="s">
        <v>2527</v>
      </c>
      <c r="F77" s="137" t="s">
        <v>118</v>
      </c>
    </row>
    <row r="78" spans="1:6" ht="16.5" thickTop="1" thickBot="1">
      <c r="A78" s="131" t="s">
        <v>2528</v>
      </c>
      <c r="B78" s="132" t="s">
        <v>2484</v>
      </c>
      <c r="C78" s="132" t="s">
        <v>2529</v>
      </c>
      <c r="F78" s="136" t="s">
        <v>119</v>
      </c>
    </row>
    <row r="79" spans="1:6" ht="16.5" thickTop="1" thickBot="1">
      <c r="A79" s="133" t="s">
        <v>2530</v>
      </c>
      <c r="B79" s="134" t="s">
        <v>2484</v>
      </c>
      <c r="C79" s="134" t="s">
        <v>2531</v>
      </c>
      <c r="F79" s="137" t="s">
        <v>121</v>
      </c>
    </row>
    <row r="80" spans="1:6" ht="16.5" thickTop="1" thickBot="1">
      <c r="A80" s="131" t="s">
        <v>2532</v>
      </c>
      <c r="B80" s="132" t="s">
        <v>2484</v>
      </c>
      <c r="C80" s="132" t="s">
        <v>2533</v>
      </c>
      <c r="F80" s="136" t="s">
        <v>122</v>
      </c>
    </row>
    <row r="81" spans="1:6" ht="16.5" thickTop="1" thickBot="1">
      <c r="A81" s="133" t="s">
        <v>2534</v>
      </c>
      <c r="B81" s="134" t="s">
        <v>2484</v>
      </c>
      <c r="C81" s="134" t="s">
        <v>2535</v>
      </c>
      <c r="F81" s="137" t="s">
        <v>123</v>
      </c>
    </row>
    <row r="82" spans="1:6" ht="16.5" thickTop="1" thickBot="1">
      <c r="A82" s="131" t="s">
        <v>2536</v>
      </c>
      <c r="B82" s="132" t="s">
        <v>2484</v>
      </c>
      <c r="C82" s="132" t="s">
        <v>2537</v>
      </c>
      <c r="F82" s="136" t="s">
        <v>124</v>
      </c>
    </row>
    <row r="83" spans="1:6" ht="16.5" thickTop="1" thickBot="1">
      <c r="A83" s="133" t="s">
        <v>2538</v>
      </c>
      <c r="B83" s="134" t="s">
        <v>2484</v>
      </c>
      <c r="C83" s="134" t="s">
        <v>2539</v>
      </c>
      <c r="F83" s="137" t="s">
        <v>125</v>
      </c>
    </row>
    <row r="84" spans="1:6" ht="16.5" thickTop="1" thickBot="1">
      <c r="A84" s="131" t="s">
        <v>2540</v>
      </c>
      <c r="B84" s="132" t="s">
        <v>2484</v>
      </c>
      <c r="C84" s="132" t="s">
        <v>2541</v>
      </c>
      <c r="F84" s="136" t="s">
        <v>127</v>
      </c>
    </row>
    <row r="85" spans="1:6" ht="16.5" thickTop="1" thickBot="1">
      <c r="A85" s="133" t="s">
        <v>2542</v>
      </c>
      <c r="B85" s="134" t="s">
        <v>2484</v>
      </c>
      <c r="C85" s="134" t="s">
        <v>2543</v>
      </c>
      <c r="F85" s="137" t="s">
        <v>128</v>
      </c>
    </row>
    <row r="86" spans="1:6" ht="16.5" thickTop="1" thickBot="1">
      <c r="A86" s="131" t="s">
        <v>2544</v>
      </c>
      <c r="B86" s="132" t="s">
        <v>2545</v>
      </c>
      <c r="C86" s="132" t="s">
        <v>2546</v>
      </c>
      <c r="F86" s="136" t="s">
        <v>129</v>
      </c>
    </row>
    <row r="87" spans="1:6" ht="16.5" thickTop="1" thickBot="1">
      <c r="A87" s="133" t="s">
        <v>2547</v>
      </c>
      <c r="B87" s="134" t="s">
        <v>2545</v>
      </c>
      <c r="C87" s="134" t="s">
        <v>2548</v>
      </c>
      <c r="F87" s="137" t="s">
        <v>130</v>
      </c>
    </row>
    <row r="88" spans="1:6" ht="16.5" thickTop="1" thickBot="1">
      <c r="A88" s="131" t="s">
        <v>2549</v>
      </c>
      <c r="B88" s="132" t="s">
        <v>2545</v>
      </c>
      <c r="C88" s="132" t="s">
        <v>2550</v>
      </c>
      <c r="F88" s="136" t="s">
        <v>132</v>
      </c>
    </row>
    <row r="89" spans="1:6" ht="16.5" thickTop="1" thickBot="1">
      <c r="A89" s="133" t="s">
        <v>2551</v>
      </c>
      <c r="B89" s="134" t="s">
        <v>2545</v>
      </c>
      <c r="C89" s="134" t="s">
        <v>2552</v>
      </c>
      <c r="F89" s="137" t="s">
        <v>133</v>
      </c>
    </row>
    <row r="90" spans="1:6" ht="16.5" thickTop="1" thickBot="1">
      <c r="A90" s="131" t="s">
        <v>2553</v>
      </c>
      <c r="B90" s="132" t="s">
        <v>2545</v>
      </c>
      <c r="C90" s="132" t="s">
        <v>2554</v>
      </c>
      <c r="F90" s="136" t="s">
        <v>135</v>
      </c>
    </row>
    <row r="91" spans="1:6" ht="16.5" thickTop="1" thickBot="1">
      <c r="A91" s="133" t="s">
        <v>2545</v>
      </c>
      <c r="B91" s="134" t="s">
        <v>2545</v>
      </c>
      <c r="C91" s="134" t="s">
        <v>2555</v>
      </c>
      <c r="F91" s="137" t="s">
        <v>136</v>
      </c>
    </row>
    <row r="92" spans="1:6" ht="16.5" thickTop="1" thickBot="1">
      <c r="A92" s="131" t="s">
        <v>2556</v>
      </c>
      <c r="B92" s="132" t="s">
        <v>2545</v>
      </c>
      <c r="C92" s="132" t="s">
        <v>2557</v>
      </c>
      <c r="F92" s="136" t="s">
        <v>137</v>
      </c>
    </row>
    <row r="93" spans="1:6" ht="16.5" thickTop="1" thickBot="1">
      <c r="A93" s="133" t="s">
        <v>2558</v>
      </c>
      <c r="B93" s="134" t="s">
        <v>2545</v>
      </c>
      <c r="C93" s="134" t="s">
        <v>2559</v>
      </c>
      <c r="F93" s="137" t="s">
        <v>120</v>
      </c>
    </row>
    <row r="94" spans="1:6" ht="16.5" thickTop="1" thickBot="1">
      <c r="A94" s="131" t="s">
        <v>2560</v>
      </c>
      <c r="B94" s="132" t="s">
        <v>2545</v>
      </c>
      <c r="C94" s="132" t="s">
        <v>2561</v>
      </c>
      <c r="F94" s="136" t="s">
        <v>138</v>
      </c>
    </row>
    <row r="95" spans="1:6" ht="16.5" thickTop="1" thickBot="1">
      <c r="A95" s="133" t="s">
        <v>2562</v>
      </c>
      <c r="B95" s="134" t="s">
        <v>2545</v>
      </c>
      <c r="C95" s="134" t="s">
        <v>2563</v>
      </c>
      <c r="F95" s="137" t="s">
        <v>139</v>
      </c>
    </row>
    <row r="96" spans="1:6" ht="16.5" thickTop="1" thickBot="1">
      <c r="A96" s="131" t="s">
        <v>2564</v>
      </c>
      <c r="B96" s="132" t="s">
        <v>2545</v>
      </c>
      <c r="C96" s="132" t="s">
        <v>2565</v>
      </c>
      <c r="F96" s="136" t="s">
        <v>141</v>
      </c>
    </row>
    <row r="97" spans="1:6" ht="16.5" thickTop="1" thickBot="1">
      <c r="A97" s="133" t="s">
        <v>2566</v>
      </c>
      <c r="B97" s="134" t="s">
        <v>2545</v>
      </c>
      <c r="C97" s="134" t="s">
        <v>2567</v>
      </c>
      <c r="F97" s="137" t="s">
        <v>17</v>
      </c>
    </row>
    <row r="98" spans="1:6" ht="16.5" thickTop="1" thickBot="1">
      <c r="A98" s="131" t="s">
        <v>2568</v>
      </c>
      <c r="B98" s="132" t="s">
        <v>2545</v>
      </c>
      <c r="C98" s="132" t="s">
        <v>2569</v>
      </c>
      <c r="F98" s="136" t="s">
        <v>146</v>
      </c>
    </row>
    <row r="99" spans="1:6" ht="16.5" thickTop="1" thickBot="1">
      <c r="A99" s="133" t="s">
        <v>2570</v>
      </c>
      <c r="B99" s="134" t="s">
        <v>2545</v>
      </c>
      <c r="C99" s="134" t="s">
        <v>2571</v>
      </c>
      <c r="F99" s="137" t="s">
        <v>149</v>
      </c>
    </row>
    <row r="100" spans="1:6" ht="16.5" thickTop="1" thickBot="1">
      <c r="A100" s="131" t="s">
        <v>2572</v>
      </c>
      <c r="B100" s="132" t="s">
        <v>2545</v>
      </c>
      <c r="C100" s="132" t="s">
        <v>2573</v>
      </c>
      <c r="F100" s="136" t="s">
        <v>152</v>
      </c>
    </row>
    <row r="101" spans="1:6" ht="16.5" thickTop="1" thickBot="1">
      <c r="A101" s="133" t="s">
        <v>2574</v>
      </c>
      <c r="B101" s="134" t="s">
        <v>2575</v>
      </c>
      <c r="C101" s="134" t="s">
        <v>2576</v>
      </c>
      <c r="F101" s="137" t="s">
        <v>154</v>
      </c>
    </row>
    <row r="102" spans="1:6" ht="16.5" thickTop="1" thickBot="1">
      <c r="A102" s="131" t="s">
        <v>2577</v>
      </c>
      <c r="B102" s="132" t="s">
        <v>2575</v>
      </c>
      <c r="C102" s="132" t="s">
        <v>2578</v>
      </c>
      <c r="F102" s="136" t="s">
        <v>156</v>
      </c>
    </row>
    <row r="103" spans="1:6" ht="16.5" thickTop="1" thickBot="1">
      <c r="A103" s="133" t="s">
        <v>2579</v>
      </c>
      <c r="B103" s="134" t="s">
        <v>2575</v>
      </c>
      <c r="C103" s="134" t="s">
        <v>2580</v>
      </c>
      <c r="F103" s="137" t="s">
        <v>158</v>
      </c>
    </row>
    <row r="104" spans="1:6" ht="16.5" thickTop="1" thickBot="1">
      <c r="A104" s="131" t="s">
        <v>2581</v>
      </c>
      <c r="B104" s="132" t="s">
        <v>2575</v>
      </c>
      <c r="C104" s="132" t="s">
        <v>2582</v>
      </c>
      <c r="F104" s="136" t="s">
        <v>160</v>
      </c>
    </row>
    <row r="105" spans="1:6" ht="16.5" thickTop="1" thickBot="1">
      <c r="A105" s="133" t="s">
        <v>2583</v>
      </c>
      <c r="B105" s="134" t="s">
        <v>2575</v>
      </c>
      <c r="C105" s="134" t="s">
        <v>2584</v>
      </c>
      <c r="F105" s="137" t="s">
        <v>162</v>
      </c>
    </row>
    <row r="106" spans="1:6" ht="16.5" thickTop="1" thickBot="1">
      <c r="A106" s="131" t="s">
        <v>2585</v>
      </c>
      <c r="B106" s="132" t="s">
        <v>2575</v>
      </c>
      <c r="C106" s="132" t="s">
        <v>2586</v>
      </c>
      <c r="F106" s="136" t="s">
        <v>163</v>
      </c>
    </row>
    <row r="107" spans="1:6" ht="16.5" thickTop="1" thickBot="1">
      <c r="A107" s="133" t="s">
        <v>2587</v>
      </c>
      <c r="B107" s="134" t="s">
        <v>2575</v>
      </c>
      <c r="C107" s="134" t="s">
        <v>2588</v>
      </c>
      <c r="F107" s="137" t="s">
        <v>164</v>
      </c>
    </row>
    <row r="108" spans="1:6" ht="16.5" thickTop="1" thickBot="1">
      <c r="A108" s="131" t="s">
        <v>2589</v>
      </c>
      <c r="B108" s="132" t="s">
        <v>2575</v>
      </c>
      <c r="C108" s="132" t="s">
        <v>2590</v>
      </c>
      <c r="F108" s="136" t="s">
        <v>166</v>
      </c>
    </row>
    <row r="109" spans="1:6" ht="16.5" thickTop="1" thickBot="1">
      <c r="A109" s="133" t="s">
        <v>2591</v>
      </c>
      <c r="B109" s="134" t="s">
        <v>2575</v>
      </c>
      <c r="C109" s="134" t="s">
        <v>2592</v>
      </c>
      <c r="F109" s="137" t="s">
        <v>169</v>
      </c>
    </row>
    <row r="110" spans="1:6" ht="16.5" thickTop="1" thickBot="1">
      <c r="A110" s="131" t="s">
        <v>2593</v>
      </c>
      <c r="B110" s="132" t="s">
        <v>2575</v>
      </c>
      <c r="C110" s="132" t="s">
        <v>2594</v>
      </c>
      <c r="F110" s="136" t="s">
        <v>172</v>
      </c>
    </row>
    <row r="111" spans="1:6" ht="16.5" thickTop="1" thickBot="1">
      <c r="A111" s="133" t="s">
        <v>2595</v>
      </c>
      <c r="B111" s="134" t="s">
        <v>2575</v>
      </c>
      <c r="C111" s="134" t="s">
        <v>2596</v>
      </c>
      <c r="F111" s="137" t="s">
        <v>174</v>
      </c>
    </row>
    <row r="112" spans="1:6" ht="16.5" thickTop="1" thickBot="1">
      <c r="A112" s="131" t="s">
        <v>2597</v>
      </c>
      <c r="B112" s="132" t="s">
        <v>2575</v>
      </c>
      <c r="C112" s="132" t="s">
        <v>2598</v>
      </c>
      <c r="F112" s="136" t="s">
        <v>176</v>
      </c>
    </row>
    <row r="113" spans="1:6" ht="16.5" thickTop="1" thickBot="1">
      <c r="A113" s="133" t="s">
        <v>2599</v>
      </c>
      <c r="B113" s="134" t="s">
        <v>2575</v>
      </c>
      <c r="C113" s="134" t="s">
        <v>2600</v>
      </c>
      <c r="F113" s="137" t="s">
        <v>177</v>
      </c>
    </row>
    <row r="114" spans="1:6" ht="16.5" thickTop="1" thickBot="1">
      <c r="A114" s="131" t="s">
        <v>2601</v>
      </c>
      <c r="B114" s="132" t="s">
        <v>2575</v>
      </c>
      <c r="C114" s="132" t="s">
        <v>2602</v>
      </c>
      <c r="F114" s="136" t="s">
        <v>180</v>
      </c>
    </row>
    <row r="115" spans="1:6" ht="16.5" thickTop="1" thickBot="1">
      <c r="A115" s="133" t="s">
        <v>2603</v>
      </c>
      <c r="B115" s="134" t="s">
        <v>2575</v>
      </c>
      <c r="C115" s="134" t="s">
        <v>2604</v>
      </c>
      <c r="F115" s="137" t="s">
        <v>182</v>
      </c>
    </row>
    <row r="116" spans="1:6" ht="16.5" thickTop="1" thickBot="1">
      <c r="A116" s="131" t="s">
        <v>2605</v>
      </c>
      <c r="B116" s="132" t="s">
        <v>2575</v>
      </c>
      <c r="C116" s="132" t="s">
        <v>2606</v>
      </c>
      <c r="F116" s="136" t="s">
        <v>183</v>
      </c>
    </row>
    <row r="117" spans="1:6" ht="16.5" thickTop="1" thickBot="1">
      <c r="A117" s="133" t="s">
        <v>2607</v>
      </c>
      <c r="B117" s="134" t="s">
        <v>2575</v>
      </c>
      <c r="C117" s="134" t="s">
        <v>2608</v>
      </c>
      <c r="F117" s="137" t="s">
        <v>185</v>
      </c>
    </row>
    <row r="118" spans="1:6" ht="16.5" thickTop="1" thickBot="1">
      <c r="A118" s="131" t="s">
        <v>2609</v>
      </c>
      <c r="B118" s="132" t="s">
        <v>2575</v>
      </c>
      <c r="C118" s="132" t="s">
        <v>2610</v>
      </c>
      <c r="F118" s="136" t="s">
        <v>186</v>
      </c>
    </row>
    <row r="119" spans="1:6" ht="16.5" thickTop="1" thickBot="1">
      <c r="A119" s="133" t="s">
        <v>2611</v>
      </c>
      <c r="B119" s="134" t="s">
        <v>2575</v>
      </c>
      <c r="C119" s="134" t="s">
        <v>2612</v>
      </c>
      <c r="F119" s="137" t="s">
        <v>187</v>
      </c>
    </row>
    <row r="120" spans="1:6" ht="16.5" thickTop="1" thickBot="1">
      <c r="A120" s="131" t="s">
        <v>2613</v>
      </c>
      <c r="B120" s="132" t="s">
        <v>2575</v>
      </c>
      <c r="C120" s="132" t="s">
        <v>2614</v>
      </c>
      <c r="F120" s="136" t="s">
        <v>188</v>
      </c>
    </row>
    <row r="121" spans="1:6" ht="16.5" thickTop="1" thickBot="1">
      <c r="A121" s="133" t="s">
        <v>2615</v>
      </c>
      <c r="B121" s="134" t="s">
        <v>2616</v>
      </c>
      <c r="C121" s="134" t="s">
        <v>2617</v>
      </c>
      <c r="F121" s="137" t="s">
        <v>189</v>
      </c>
    </row>
    <row r="122" spans="1:6" ht="16.5" thickTop="1" thickBot="1">
      <c r="A122" s="131" t="s">
        <v>2618</v>
      </c>
      <c r="B122" s="132" t="s">
        <v>2616</v>
      </c>
      <c r="C122" s="132" t="s">
        <v>2619</v>
      </c>
      <c r="F122" s="136" t="s">
        <v>190</v>
      </c>
    </row>
    <row r="123" spans="1:6" ht="16.5" thickTop="1" thickBot="1">
      <c r="A123" s="133" t="s">
        <v>2620</v>
      </c>
      <c r="B123" s="134" t="s">
        <v>2616</v>
      </c>
      <c r="C123" s="134" t="s">
        <v>2621</v>
      </c>
      <c r="F123" s="137" t="s">
        <v>191</v>
      </c>
    </row>
    <row r="124" spans="1:6" ht="16.5" thickTop="1" thickBot="1">
      <c r="A124" s="131" t="s">
        <v>2616</v>
      </c>
      <c r="B124" s="132" t="s">
        <v>2616</v>
      </c>
      <c r="C124" s="132" t="s">
        <v>2622</v>
      </c>
      <c r="F124" s="136" t="s">
        <v>192</v>
      </c>
    </row>
    <row r="125" spans="1:6" ht="16.5" thickTop="1" thickBot="1">
      <c r="A125" s="133" t="s">
        <v>2623</v>
      </c>
      <c r="B125" s="134" t="s">
        <v>2616</v>
      </c>
      <c r="C125" s="134" t="s">
        <v>2624</v>
      </c>
      <c r="F125" s="137" t="s">
        <v>194</v>
      </c>
    </row>
    <row r="126" spans="1:6" ht="16.5" thickTop="1" thickBot="1">
      <c r="A126" s="131" t="s">
        <v>2625</v>
      </c>
      <c r="B126" s="132" t="s">
        <v>2616</v>
      </c>
      <c r="C126" s="132" t="s">
        <v>2626</v>
      </c>
      <c r="F126" s="136" t="s">
        <v>195</v>
      </c>
    </row>
    <row r="127" spans="1:6" ht="16.5" thickTop="1" thickBot="1">
      <c r="A127" s="133" t="s">
        <v>2627</v>
      </c>
      <c r="B127" s="134" t="s">
        <v>2616</v>
      </c>
      <c r="C127" s="134" t="s">
        <v>2628</v>
      </c>
      <c r="F127" s="137" t="s">
        <v>197</v>
      </c>
    </row>
    <row r="128" spans="1:6" ht="16.5" thickTop="1" thickBot="1">
      <c r="A128" s="131" t="s">
        <v>2629</v>
      </c>
      <c r="B128" s="132" t="s">
        <v>2616</v>
      </c>
      <c r="C128" s="132" t="s">
        <v>2630</v>
      </c>
      <c r="F128" s="136" t="s">
        <v>199</v>
      </c>
    </row>
    <row r="129" spans="1:6" ht="16.5" thickTop="1" thickBot="1">
      <c r="A129" s="133" t="s">
        <v>2631</v>
      </c>
      <c r="B129" s="134" t="s">
        <v>2616</v>
      </c>
      <c r="C129" s="134" t="s">
        <v>2632</v>
      </c>
      <c r="F129" s="137" t="s">
        <v>201</v>
      </c>
    </row>
    <row r="130" spans="1:6" ht="16.5" thickTop="1" thickBot="1">
      <c r="A130" s="131" t="s">
        <v>2633</v>
      </c>
      <c r="B130" s="132" t="s">
        <v>2616</v>
      </c>
      <c r="C130" s="132" t="s">
        <v>2634</v>
      </c>
      <c r="F130" s="136" t="s">
        <v>203</v>
      </c>
    </row>
    <row r="131" spans="1:6" ht="16.5" thickTop="1" thickBot="1">
      <c r="A131" s="133" t="s">
        <v>2635</v>
      </c>
      <c r="B131" s="134" t="s">
        <v>2616</v>
      </c>
      <c r="C131" s="134" t="s">
        <v>2636</v>
      </c>
      <c r="F131" s="137" t="s">
        <v>205</v>
      </c>
    </row>
    <row r="132" spans="1:6" ht="16.5" thickTop="1" thickBot="1">
      <c r="A132" s="131" t="s">
        <v>2637</v>
      </c>
      <c r="B132" s="132" t="s">
        <v>2616</v>
      </c>
      <c r="C132" s="132" t="s">
        <v>2638</v>
      </c>
      <c r="F132" s="136" t="s">
        <v>206</v>
      </c>
    </row>
    <row r="133" spans="1:6" ht="16.5" thickTop="1" thickBot="1">
      <c r="A133" s="133" t="s">
        <v>2639</v>
      </c>
      <c r="B133" s="134" t="s">
        <v>2616</v>
      </c>
      <c r="C133" s="134" t="s">
        <v>2640</v>
      </c>
      <c r="F133" s="137" t="s">
        <v>208</v>
      </c>
    </row>
    <row r="134" spans="1:6" ht="16.5" thickTop="1" thickBot="1">
      <c r="A134" s="131" t="s">
        <v>2641</v>
      </c>
      <c r="B134" s="132" t="s">
        <v>2642</v>
      </c>
      <c r="C134" s="132" t="s">
        <v>2643</v>
      </c>
      <c r="F134" s="136" t="s">
        <v>209</v>
      </c>
    </row>
    <row r="135" spans="1:6" ht="16.5" thickTop="1" thickBot="1">
      <c r="A135" s="133" t="s">
        <v>2644</v>
      </c>
      <c r="B135" s="134" t="s">
        <v>2642</v>
      </c>
      <c r="C135" s="134" t="s">
        <v>2645</v>
      </c>
      <c r="F135" s="137" t="s">
        <v>210</v>
      </c>
    </row>
    <row r="136" spans="1:6" ht="16.5" thickTop="1" thickBot="1">
      <c r="A136" s="131" t="s">
        <v>2646</v>
      </c>
      <c r="B136" s="132" t="s">
        <v>2642</v>
      </c>
      <c r="C136" s="132" t="s">
        <v>2647</v>
      </c>
      <c r="F136" s="136" t="s">
        <v>211</v>
      </c>
    </row>
    <row r="137" spans="1:6" ht="16.5" thickTop="1" thickBot="1">
      <c r="A137" s="133" t="s">
        <v>2648</v>
      </c>
      <c r="B137" s="134" t="s">
        <v>2642</v>
      </c>
      <c r="C137" s="134" t="s">
        <v>2649</v>
      </c>
      <c r="F137" s="137" t="s">
        <v>54</v>
      </c>
    </row>
    <row r="138" spans="1:6" ht="16.5" thickTop="1" thickBot="1">
      <c r="A138" s="131" t="s">
        <v>2650</v>
      </c>
      <c r="B138" s="132" t="s">
        <v>2642</v>
      </c>
      <c r="C138" s="132" t="s">
        <v>2651</v>
      </c>
      <c r="F138" s="136" t="s">
        <v>213</v>
      </c>
    </row>
    <row r="139" spans="1:6" ht="16.5" thickTop="1" thickBot="1">
      <c r="A139" s="133" t="s">
        <v>2652</v>
      </c>
      <c r="B139" s="134" t="s">
        <v>2642</v>
      </c>
      <c r="C139" s="134" t="s">
        <v>2653</v>
      </c>
      <c r="F139" s="137" t="s">
        <v>214</v>
      </c>
    </row>
    <row r="140" spans="1:6" ht="16.5" thickTop="1" thickBot="1">
      <c r="A140" s="131" t="s">
        <v>2654</v>
      </c>
      <c r="B140" s="132" t="s">
        <v>2642</v>
      </c>
      <c r="C140" s="132" t="s">
        <v>2655</v>
      </c>
      <c r="F140" s="136" t="s">
        <v>216</v>
      </c>
    </row>
    <row r="141" spans="1:6" ht="16.5" thickTop="1" thickBot="1">
      <c r="A141" s="133" t="s">
        <v>2656</v>
      </c>
      <c r="B141" s="134" t="s">
        <v>2642</v>
      </c>
      <c r="C141" s="134" t="s">
        <v>2657</v>
      </c>
      <c r="F141" s="137" t="s">
        <v>217</v>
      </c>
    </row>
    <row r="142" spans="1:6" ht="16.5" thickTop="1" thickBot="1">
      <c r="A142" s="131" t="s">
        <v>2658</v>
      </c>
      <c r="B142" s="132" t="s">
        <v>2642</v>
      </c>
      <c r="C142" s="132" t="s">
        <v>2659</v>
      </c>
      <c r="F142" s="136" t="s">
        <v>50</v>
      </c>
    </row>
    <row r="143" spans="1:6" ht="16.5" thickTop="1" thickBot="1">
      <c r="A143" s="133" t="s">
        <v>2660</v>
      </c>
      <c r="B143" s="134" t="s">
        <v>2642</v>
      </c>
      <c r="C143" s="134" t="s">
        <v>2661</v>
      </c>
      <c r="F143" s="137" t="s">
        <v>218</v>
      </c>
    </row>
    <row r="144" spans="1:6" ht="16.5" thickTop="1" thickBot="1">
      <c r="A144" s="131" t="s">
        <v>2662</v>
      </c>
      <c r="B144" s="132" t="s">
        <v>2642</v>
      </c>
      <c r="C144" s="132" t="s">
        <v>2663</v>
      </c>
      <c r="F144" s="136" t="s">
        <v>220</v>
      </c>
    </row>
    <row r="145" spans="1:6" ht="16.5" thickTop="1" thickBot="1">
      <c r="A145" s="133" t="s">
        <v>2664</v>
      </c>
      <c r="B145" s="134" t="s">
        <v>2642</v>
      </c>
      <c r="C145" s="134" t="s">
        <v>2665</v>
      </c>
      <c r="F145" s="137" t="s">
        <v>221</v>
      </c>
    </row>
    <row r="146" spans="1:6" ht="16.5" thickTop="1" thickBot="1">
      <c r="A146" s="131" t="s">
        <v>2666</v>
      </c>
      <c r="B146" s="132" t="s">
        <v>2642</v>
      </c>
      <c r="C146" s="132" t="s">
        <v>2667</v>
      </c>
      <c r="F146" s="136" t="s">
        <v>212</v>
      </c>
    </row>
    <row r="147" spans="1:6" ht="16.5" thickTop="1" thickBot="1">
      <c r="A147" s="133" t="s">
        <v>2668</v>
      </c>
      <c r="B147" s="134" t="s">
        <v>2642</v>
      </c>
      <c r="C147" s="134" t="s">
        <v>2669</v>
      </c>
      <c r="F147" s="137" t="s">
        <v>222</v>
      </c>
    </row>
    <row r="148" spans="1:6" ht="16.5" thickTop="1" thickBot="1">
      <c r="A148" s="131" t="s">
        <v>2670</v>
      </c>
      <c r="B148" s="132" t="s">
        <v>2642</v>
      </c>
      <c r="C148" s="132" t="s">
        <v>2671</v>
      </c>
      <c r="F148" s="136" t="s">
        <v>223</v>
      </c>
    </row>
    <row r="149" spans="1:6" ht="16.5" thickTop="1" thickBot="1">
      <c r="A149" s="133" t="s">
        <v>2672</v>
      </c>
      <c r="B149" s="134" t="s">
        <v>2642</v>
      </c>
      <c r="C149" s="134" t="s">
        <v>2673</v>
      </c>
      <c r="F149" s="137" t="s">
        <v>224</v>
      </c>
    </row>
    <row r="150" spans="1:6" ht="16.5" thickTop="1" thickBot="1">
      <c r="A150" s="131" t="s">
        <v>2674</v>
      </c>
      <c r="B150" s="132" t="s">
        <v>2642</v>
      </c>
      <c r="C150" s="132" t="s">
        <v>2675</v>
      </c>
      <c r="F150" s="136" t="s">
        <v>227</v>
      </c>
    </row>
    <row r="151" spans="1:6" ht="16.5" thickTop="1" thickBot="1">
      <c r="A151" s="133" t="s">
        <v>2676</v>
      </c>
      <c r="B151" s="134" t="s">
        <v>2642</v>
      </c>
      <c r="C151" s="134" t="s">
        <v>2677</v>
      </c>
      <c r="F151" s="137" t="s">
        <v>229</v>
      </c>
    </row>
    <row r="152" spans="1:6" ht="16.5" thickTop="1" thickBot="1">
      <c r="A152" s="131" t="s">
        <v>2678</v>
      </c>
      <c r="B152" s="132" t="s">
        <v>2642</v>
      </c>
      <c r="C152" s="132" t="s">
        <v>2679</v>
      </c>
      <c r="F152" s="136" t="s">
        <v>230</v>
      </c>
    </row>
    <row r="153" spans="1:6" ht="16.5" thickTop="1" thickBot="1">
      <c r="A153" s="133" t="s">
        <v>2680</v>
      </c>
      <c r="B153" s="134" t="s">
        <v>2642</v>
      </c>
      <c r="C153" s="134" t="s">
        <v>2681</v>
      </c>
      <c r="F153" s="137" t="s">
        <v>232</v>
      </c>
    </row>
    <row r="154" spans="1:6" ht="16.5" thickTop="1" thickBot="1">
      <c r="A154" s="131" t="s">
        <v>2682</v>
      </c>
      <c r="B154" s="132" t="s">
        <v>2642</v>
      </c>
      <c r="C154" s="132" t="s">
        <v>2683</v>
      </c>
      <c r="F154" s="136" t="s">
        <v>234</v>
      </c>
    </row>
    <row r="155" spans="1:6" ht="16.5" thickTop="1" thickBot="1">
      <c r="A155" s="133" t="s">
        <v>2684</v>
      </c>
      <c r="B155" s="134" t="s">
        <v>2642</v>
      </c>
      <c r="C155" s="134" t="s">
        <v>2685</v>
      </c>
      <c r="F155" s="137" t="s">
        <v>235</v>
      </c>
    </row>
    <row r="156" spans="1:6" ht="16.5" thickTop="1" thickBot="1">
      <c r="A156" s="131" t="s">
        <v>2686</v>
      </c>
      <c r="B156" s="132" t="s">
        <v>2642</v>
      </c>
      <c r="C156" s="132" t="s">
        <v>2687</v>
      </c>
      <c r="F156" s="136" t="s">
        <v>238</v>
      </c>
    </row>
    <row r="157" spans="1:6" ht="16.5" thickTop="1" thickBot="1">
      <c r="A157" s="133" t="s">
        <v>2688</v>
      </c>
      <c r="B157" s="134" t="s">
        <v>2642</v>
      </c>
      <c r="C157" s="134" t="s">
        <v>2689</v>
      </c>
      <c r="F157" s="137" t="s">
        <v>241</v>
      </c>
    </row>
    <row r="158" spans="1:6" ht="16.5" thickTop="1" thickBot="1">
      <c r="A158" s="131" t="s">
        <v>2690</v>
      </c>
      <c r="B158" s="132" t="s">
        <v>2642</v>
      </c>
      <c r="C158" s="132" t="s">
        <v>2691</v>
      </c>
      <c r="F158" s="136" t="s">
        <v>243</v>
      </c>
    </row>
    <row r="159" spans="1:6" ht="16.5" thickTop="1" thickBot="1">
      <c r="A159" s="133" t="s">
        <v>2692</v>
      </c>
      <c r="B159" s="134" t="s">
        <v>2642</v>
      </c>
      <c r="C159" s="134" t="s">
        <v>2693</v>
      </c>
      <c r="F159" s="137" t="s">
        <v>245</v>
      </c>
    </row>
    <row r="160" spans="1:6" ht="16.5" thickTop="1" thickBot="1">
      <c r="A160" s="131" t="s">
        <v>2694</v>
      </c>
      <c r="B160" s="132" t="s">
        <v>2642</v>
      </c>
      <c r="C160" s="132" t="s">
        <v>2695</v>
      </c>
      <c r="F160" s="136" t="s">
        <v>247</v>
      </c>
    </row>
    <row r="161" spans="1:6" ht="16.5" thickTop="1" thickBot="1">
      <c r="A161" s="133" t="s">
        <v>2696</v>
      </c>
      <c r="B161" s="134" t="s">
        <v>2642</v>
      </c>
      <c r="C161" s="134" t="s">
        <v>2697</v>
      </c>
      <c r="F161" s="137" t="s">
        <v>248</v>
      </c>
    </row>
    <row r="162" spans="1:6" ht="16.5" thickTop="1" thickBot="1">
      <c r="A162" s="131" t="s">
        <v>2698</v>
      </c>
      <c r="B162" s="132" t="s">
        <v>2642</v>
      </c>
      <c r="C162" s="132" t="s">
        <v>2699</v>
      </c>
      <c r="F162" s="136" t="s">
        <v>250</v>
      </c>
    </row>
    <row r="163" spans="1:6" ht="16.5" thickTop="1" thickBot="1">
      <c r="A163" s="133" t="s">
        <v>2700</v>
      </c>
      <c r="B163" s="134" t="s">
        <v>2642</v>
      </c>
      <c r="C163" s="134" t="s">
        <v>2701</v>
      </c>
      <c r="F163" s="137" t="s">
        <v>251</v>
      </c>
    </row>
    <row r="164" spans="1:6" ht="16.5" thickTop="1" thickBot="1">
      <c r="A164" s="131" t="s">
        <v>2702</v>
      </c>
      <c r="B164" s="132" t="s">
        <v>2642</v>
      </c>
      <c r="C164" s="132" t="s">
        <v>2703</v>
      </c>
      <c r="F164" s="136" t="s">
        <v>254</v>
      </c>
    </row>
    <row r="165" spans="1:6" ht="16.5" thickTop="1" thickBot="1">
      <c r="A165" s="133" t="s">
        <v>1347</v>
      </c>
      <c r="B165" s="134" t="s">
        <v>2642</v>
      </c>
      <c r="C165" s="134" t="s">
        <v>2704</v>
      </c>
      <c r="F165" s="137" t="s">
        <v>256</v>
      </c>
    </row>
    <row r="166" spans="1:6" ht="16.5" thickTop="1" thickBot="1">
      <c r="A166" s="131" t="s">
        <v>1348</v>
      </c>
      <c r="B166" s="132" t="s">
        <v>2642</v>
      </c>
      <c r="C166" s="132" t="s">
        <v>2705</v>
      </c>
      <c r="F166" s="136" t="s">
        <v>258</v>
      </c>
    </row>
    <row r="167" spans="1:6" ht="16.5" thickTop="1" thickBot="1">
      <c r="A167" s="133" t="s">
        <v>2706</v>
      </c>
      <c r="B167" s="134" t="s">
        <v>2642</v>
      </c>
      <c r="C167" s="134" t="s">
        <v>2707</v>
      </c>
      <c r="F167" s="137" t="s">
        <v>90</v>
      </c>
    </row>
    <row r="168" spans="1:6" ht="16.5" thickTop="1" thickBot="1">
      <c r="A168" s="131" t="s">
        <v>2708</v>
      </c>
      <c r="B168" s="132" t="s">
        <v>2642</v>
      </c>
      <c r="C168" s="132" t="s">
        <v>2709</v>
      </c>
      <c r="F168" s="136" t="s">
        <v>261</v>
      </c>
    </row>
    <row r="169" spans="1:6" ht="16.5" thickTop="1" thickBot="1">
      <c r="A169" s="133" t="s">
        <v>2710</v>
      </c>
      <c r="B169" s="134" t="s">
        <v>2642</v>
      </c>
      <c r="C169" s="134" t="s">
        <v>2711</v>
      </c>
      <c r="F169" s="137" t="s">
        <v>262</v>
      </c>
    </row>
    <row r="170" spans="1:6" ht="16.5" thickTop="1" thickBot="1">
      <c r="A170" s="131" t="s">
        <v>2712</v>
      </c>
      <c r="B170" s="132" t="s">
        <v>2642</v>
      </c>
      <c r="C170" s="132" t="s">
        <v>2713</v>
      </c>
      <c r="F170" s="136" t="s">
        <v>263</v>
      </c>
    </row>
    <row r="171" spans="1:6" ht="16.5" thickTop="1" thickBot="1">
      <c r="A171" s="133" t="s">
        <v>2714</v>
      </c>
      <c r="B171" s="134" t="s">
        <v>2642</v>
      </c>
      <c r="C171" s="134" t="s">
        <v>2715</v>
      </c>
      <c r="F171" s="137" t="s">
        <v>264</v>
      </c>
    </row>
    <row r="172" spans="1:6" ht="16.5" thickTop="1" thickBot="1">
      <c r="A172" s="131" t="s">
        <v>2716</v>
      </c>
      <c r="B172" s="132" t="s">
        <v>2642</v>
      </c>
      <c r="C172" s="132" t="s">
        <v>2717</v>
      </c>
      <c r="F172" s="136" t="s">
        <v>91</v>
      </c>
    </row>
    <row r="173" spans="1:6" ht="16.5" thickTop="1" thickBot="1">
      <c r="A173" s="133" t="s">
        <v>2718</v>
      </c>
      <c r="B173" s="134" t="s">
        <v>2642</v>
      </c>
      <c r="C173" s="134" t="s">
        <v>2719</v>
      </c>
      <c r="F173" s="137" t="s">
        <v>265</v>
      </c>
    </row>
    <row r="174" spans="1:6" ht="16.5" thickTop="1" thickBot="1">
      <c r="A174" s="131" t="s">
        <v>2720</v>
      </c>
      <c r="B174" s="132" t="s">
        <v>2642</v>
      </c>
      <c r="C174" s="132" t="s">
        <v>2721</v>
      </c>
      <c r="F174" s="136" t="s">
        <v>266</v>
      </c>
    </row>
    <row r="175" spans="1:6" ht="16.5" thickTop="1" thickBot="1">
      <c r="A175" s="133" t="s">
        <v>2722</v>
      </c>
      <c r="B175" s="134" t="s">
        <v>2642</v>
      </c>
      <c r="C175" s="134" t="s">
        <v>2723</v>
      </c>
      <c r="F175" s="137" t="s">
        <v>267</v>
      </c>
    </row>
    <row r="176" spans="1:6" ht="16.5" thickTop="1" thickBot="1">
      <c r="A176" s="131" t="s">
        <v>1349</v>
      </c>
      <c r="B176" s="132" t="s">
        <v>2642</v>
      </c>
      <c r="C176" s="132" t="s">
        <v>2724</v>
      </c>
      <c r="F176" s="136" t="s">
        <v>269</v>
      </c>
    </row>
    <row r="177" spans="1:6" ht="16.5" thickTop="1" thickBot="1">
      <c r="A177" s="133" t="s">
        <v>2725</v>
      </c>
      <c r="B177" s="134" t="s">
        <v>2642</v>
      </c>
      <c r="C177" s="134" t="s">
        <v>2726</v>
      </c>
      <c r="F177" s="137" t="s">
        <v>271</v>
      </c>
    </row>
    <row r="178" spans="1:6" ht="16.5" thickTop="1" thickBot="1">
      <c r="A178" s="131" t="s">
        <v>2727</v>
      </c>
      <c r="B178" s="132" t="s">
        <v>2642</v>
      </c>
      <c r="C178" s="132" t="s">
        <v>2728</v>
      </c>
      <c r="F178" s="136" t="s">
        <v>273</v>
      </c>
    </row>
    <row r="179" spans="1:6" ht="16.5" thickTop="1" thickBot="1">
      <c r="A179" s="133" t="s">
        <v>2729</v>
      </c>
      <c r="B179" s="134" t="s">
        <v>2642</v>
      </c>
      <c r="C179" s="134" t="s">
        <v>2730</v>
      </c>
      <c r="F179" s="137" t="s">
        <v>274</v>
      </c>
    </row>
    <row r="180" spans="1:6" ht="16.5" thickTop="1" thickBot="1">
      <c r="A180" s="131" t="s">
        <v>2731</v>
      </c>
      <c r="B180" s="132" t="s">
        <v>2642</v>
      </c>
      <c r="C180" s="132" t="s">
        <v>2732</v>
      </c>
      <c r="F180" s="136" t="s">
        <v>276</v>
      </c>
    </row>
    <row r="181" spans="1:6" ht="16.5" thickTop="1" thickBot="1">
      <c r="A181" s="133" t="s">
        <v>2733</v>
      </c>
      <c r="B181" s="134" t="s">
        <v>2642</v>
      </c>
      <c r="C181" s="134" t="s">
        <v>2734</v>
      </c>
      <c r="F181" s="137" t="s">
        <v>277</v>
      </c>
    </row>
    <row r="182" spans="1:6" ht="16.5" thickTop="1" thickBot="1">
      <c r="A182" s="131" t="s">
        <v>2735</v>
      </c>
      <c r="B182" s="132" t="s">
        <v>2642</v>
      </c>
      <c r="C182" s="132" t="s">
        <v>2736</v>
      </c>
      <c r="F182" s="136" t="s">
        <v>278</v>
      </c>
    </row>
    <row r="183" spans="1:6" ht="16.5" thickTop="1" thickBot="1">
      <c r="A183" s="133" t="s">
        <v>2737</v>
      </c>
      <c r="B183" s="134" t="s">
        <v>2642</v>
      </c>
      <c r="C183" s="134" t="s">
        <v>2738</v>
      </c>
      <c r="F183" s="137" t="s">
        <v>281</v>
      </c>
    </row>
    <row r="184" spans="1:6" ht="16.5" thickTop="1" thickBot="1">
      <c r="A184" s="131" t="s">
        <v>2739</v>
      </c>
      <c r="B184" s="132" t="s">
        <v>2642</v>
      </c>
      <c r="C184" s="132" t="s">
        <v>2740</v>
      </c>
      <c r="F184" s="136" t="s">
        <v>284</v>
      </c>
    </row>
    <row r="185" spans="1:6" ht="16.5" thickTop="1" thickBot="1">
      <c r="A185" s="133" t="s">
        <v>2741</v>
      </c>
      <c r="B185" s="134" t="s">
        <v>2642</v>
      </c>
      <c r="C185" s="134" t="s">
        <v>2742</v>
      </c>
      <c r="F185" s="137" t="s">
        <v>285</v>
      </c>
    </row>
    <row r="186" spans="1:6" ht="16.5" thickTop="1" thickBot="1">
      <c r="A186" s="131" t="s">
        <v>2743</v>
      </c>
      <c r="B186" s="132" t="s">
        <v>2642</v>
      </c>
      <c r="C186" s="132" t="s">
        <v>2744</v>
      </c>
      <c r="F186" s="136" t="s">
        <v>286</v>
      </c>
    </row>
    <row r="187" spans="1:6" ht="16.5" thickTop="1" thickBot="1">
      <c r="A187" s="133" t="s">
        <v>1350</v>
      </c>
      <c r="B187" s="134" t="s">
        <v>2642</v>
      </c>
      <c r="C187" s="134" t="s">
        <v>2745</v>
      </c>
      <c r="F187" s="137" t="s">
        <v>288</v>
      </c>
    </row>
    <row r="188" spans="1:6" ht="16.5" thickTop="1" thickBot="1">
      <c r="A188" s="131" t="s">
        <v>1351</v>
      </c>
      <c r="B188" s="132" t="s">
        <v>2642</v>
      </c>
      <c r="C188" s="132" t="s">
        <v>2746</v>
      </c>
      <c r="F188" s="136" t="s">
        <v>287</v>
      </c>
    </row>
    <row r="189" spans="1:6" ht="16.5" thickTop="1" thickBot="1">
      <c r="A189" s="133" t="s">
        <v>2747</v>
      </c>
      <c r="B189" s="134" t="s">
        <v>2642</v>
      </c>
      <c r="C189" s="134" t="s">
        <v>2748</v>
      </c>
      <c r="F189" s="137" t="s">
        <v>290</v>
      </c>
    </row>
    <row r="190" spans="1:6" ht="16.5" thickTop="1" thickBot="1">
      <c r="A190" s="131" t="s">
        <v>2749</v>
      </c>
      <c r="B190" s="132" t="s">
        <v>2642</v>
      </c>
      <c r="C190" s="132" t="s">
        <v>2750</v>
      </c>
      <c r="F190" s="136" t="s">
        <v>291</v>
      </c>
    </row>
    <row r="191" spans="1:6" ht="16.5" thickTop="1" thickBot="1">
      <c r="A191" s="133" t="s">
        <v>2751</v>
      </c>
      <c r="B191" s="134" t="s">
        <v>2642</v>
      </c>
      <c r="C191" s="134" t="s">
        <v>2752</v>
      </c>
      <c r="F191" s="137" t="s">
        <v>292</v>
      </c>
    </row>
    <row r="192" spans="1:6" ht="16.5" thickTop="1" thickBot="1">
      <c r="A192" s="131" t="s">
        <v>2753</v>
      </c>
      <c r="B192" s="132" t="s">
        <v>2642</v>
      </c>
      <c r="C192" s="132" t="s">
        <v>2754</v>
      </c>
      <c r="F192" s="136" t="s">
        <v>293</v>
      </c>
    </row>
    <row r="193" spans="1:6" ht="16.5" thickTop="1" thickBot="1">
      <c r="A193" s="133" t="s">
        <v>2637</v>
      </c>
      <c r="B193" s="134" t="s">
        <v>2642</v>
      </c>
      <c r="C193" s="134" t="s">
        <v>2755</v>
      </c>
      <c r="F193" s="137" t="s">
        <v>296</v>
      </c>
    </row>
    <row r="194" spans="1:6" ht="16.5" thickTop="1" thickBot="1">
      <c r="A194" s="131" t="s">
        <v>2756</v>
      </c>
      <c r="B194" s="132" t="s">
        <v>2642</v>
      </c>
      <c r="C194" s="132" t="s">
        <v>2757</v>
      </c>
      <c r="F194" s="136" t="s">
        <v>298</v>
      </c>
    </row>
    <row r="195" spans="1:6" ht="16.5" thickTop="1" thickBot="1">
      <c r="A195" s="133" t="s">
        <v>2758</v>
      </c>
      <c r="B195" s="134" t="s">
        <v>2642</v>
      </c>
      <c r="C195" s="134" t="s">
        <v>2759</v>
      </c>
      <c r="F195" s="137" t="s">
        <v>301</v>
      </c>
    </row>
    <row r="196" spans="1:6" ht="16.5" thickTop="1" thickBot="1">
      <c r="A196" s="131" t="s">
        <v>2760</v>
      </c>
      <c r="B196" s="132" t="s">
        <v>2642</v>
      </c>
      <c r="C196" s="132" t="s">
        <v>2761</v>
      </c>
      <c r="F196" s="136" t="s">
        <v>303</v>
      </c>
    </row>
    <row r="197" spans="1:6" ht="16.5" thickTop="1" thickBot="1">
      <c r="A197" s="133" t="s">
        <v>2762</v>
      </c>
      <c r="B197" s="134" t="s">
        <v>2642</v>
      </c>
      <c r="C197" s="134" t="s">
        <v>2763</v>
      </c>
      <c r="F197" s="137" t="s">
        <v>305</v>
      </c>
    </row>
    <row r="198" spans="1:6" ht="16.5" thickTop="1" thickBot="1">
      <c r="A198" s="131" t="s">
        <v>2764</v>
      </c>
      <c r="B198" s="132" t="s">
        <v>2642</v>
      </c>
      <c r="C198" s="132" t="s">
        <v>2765</v>
      </c>
      <c r="F198" s="136" t="s">
        <v>306</v>
      </c>
    </row>
    <row r="199" spans="1:6" ht="16.5" thickTop="1" thickBot="1">
      <c r="A199" s="133" t="s">
        <v>1352</v>
      </c>
      <c r="B199" s="134" t="s">
        <v>2642</v>
      </c>
      <c r="C199" s="134" t="s">
        <v>2766</v>
      </c>
      <c r="F199" s="137" t="s">
        <v>309</v>
      </c>
    </row>
    <row r="200" spans="1:6" ht="16.5" thickTop="1" thickBot="1">
      <c r="A200" s="131" t="s">
        <v>2767</v>
      </c>
      <c r="B200" s="132" t="s">
        <v>2642</v>
      </c>
      <c r="C200" s="132" t="s">
        <v>2768</v>
      </c>
      <c r="F200" s="136" t="s">
        <v>311</v>
      </c>
    </row>
    <row r="201" spans="1:6" ht="16.5" thickTop="1" thickBot="1">
      <c r="A201" s="133" t="s">
        <v>2769</v>
      </c>
      <c r="B201" s="134" t="s">
        <v>2642</v>
      </c>
      <c r="C201" s="134" t="s">
        <v>2770</v>
      </c>
      <c r="F201" s="137" t="s">
        <v>313</v>
      </c>
    </row>
    <row r="202" spans="1:6" ht="16.5" thickTop="1" thickBot="1">
      <c r="A202" s="131" t="s">
        <v>2771</v>
      </c>
      <c r="B202" s="132" t="s">
        <v>2642</v>
      </c>
      <c r="C202" s="132" t="s">
        <v>2772</v>
      </c>
      <c r="F202" s="136" t="s">
        <v>314</v>
      </c>
    </row>
    <row r="203" spans="1:6" ht="16.5" thickTop="1" thickBot="1">
      <c r="A203" s="133" t="s">
        <v>2773</v>
      </c>
      <c r="B203" s="134" t="s">
        <v>2774</v>
      </c>
      <c r="C203" s="134" t="s">
        <v>2775</v>
      </c>
      <c r="F203" s="137" t="s">
        <v>308</v>
      </c>
    </row>
    <row r="204" spans="1:6" ht="16.5" thickTop="1" thickBot="1">
      <c r="A204" s="131" t="s">
        <v>2776</v>
      </c>
      <c r="B204" s="132" t="s">
        <v>2774</v>
      </c>
      <c r="C204" s="132" t="s">
        <v>2777</v>
      </c>
      <c r="F204" s="136" t="s">
        <v>315</v>
      </c>
    </row>
    <row r="205" spans="1:6" ht="16.5" thickTop="1" thickBot="1">
      <c r="A205" s="133" t="s">
        <v>2778</v>
      </c>
      <c r="B205" s="134" t="s">
        <v>2774</v>
      </c>
      <c r="C205" s="134" t="s">
        <v>2779</v>
      </c>
      <c r="F205" s="137" t="s">
        <v>317</v>
      </c>
    </row>
    <row r="206" spans="1:6" ht="16.5" thickTop="1" thickBot="1">
      <c r="A206" s="131" t="s">
        <v>2774</v>
      </c>
      <c r="B206" s="132" t="s">
        <v>2774</v>
      </c>
      <c r="C206" s="132" t="s">
        <v>2780</v>
      </c>
      <c r="F206" s="136" t="s">
        <v>318</v>
      </c>
    </row>
    <row r="207" spans="1:6" ht="16.5" thickTop="1" thickBot="1">
      <c r="A207" s="133" t="s">
        <v>2781</v>
      </c>
      <c r="B207" s="134" t="s">
        <v>2774</v>
      </c>
      <c r="C207" s="134" t="s">
        <v>2782</v>
      </c>
      <c r="F207" s="137" t="s">
        <v>319</v>
      </c>
    </row>
    <row r="208" spans="1:6" ht="16.5" thickTop="1" thickBot="1">
      <c r="A208" s="131" t="s">
        <v>2783</v>
      </c>
      <c r="B208" s="132" t="s">
        <v>2774</v>
      </c>
      <c r="C208" s="132" t="s">
        <v>2784</v>
      </c>
      <c r="F208" s="136" t="s">
        <v>321</v>
      </c>
    </row>
    <row r="209" spans="1:6" ht="16.5" thickTop="1" thickBot="1">
      <c r="A209" s="133" t="s">
        <v>2785</v>
      </c>
      <c r="B209" s="134" t="s">
        <v>2774</v>
      </c>
      <c r="C209" s="134" t="s">
        <v>2786</v>
      </c>
      <c r="F209" s="137" t="s">
        <v>322</v>
      </c>
    </row>
    <row r="210" spans="1:6" ht="16.5" thickTop="1" thickBot="1">
      <c r="A210" s="131" t="s">
        <v>2787</v>
      </c>
      <c r="B210" s="132" t="s">
        <v>2774</v>
      </c>
      <c r="C210" s="132" t="s">
        <v>2788</v>
      </c>
      <c r="F210" s="136" t="s">
        <v>323</v>
      </c>
    </row>
    <row r="211" spans="1:6" ht="16.5" thickTop="1" thickBot="1">
      <c r="A211" s="133" t="s">
        <v>2789</v>
      </c>
      <c r="B211" s="134" t="s">
        <v>2774</v>
      </c>
      <c r="C211" s="134" t="s">
        <v>2790</v>
      </c>
      <c r="F211" s="137" t="s">
        <v>324</v>
      </c>
    </row>
    <row r="212" spans="1:6" ht="16.5" thickTop="1" thickBot="1">
      <c r="A212" s="131" t="s">
        <v>2791</v>
      </c>
      <c r="B212" s="132" t="s">
        <v>2774</v>
      </c>
      <c r="C212" s="132" t="s">
        <v>2792</v>
      </c>
      <c r="F212" s="136" t="s">
        <v>327</v>
      </c>
    </row>
    <row r="213" spans="1:6" ht="16.5" thickTop="1" thickBot="1">
      <c r="A213" s="133" t="s">
        <v>2793</v>
      </c>
      <c r="B213" s="134" t="s">
        <v>2793</v>
      </c>
      <c r="C213" s="134" t="s">
        <v>2794</v>
      </c>
      <c r="F213" s="137" t="s">
        <v>329</v>
      </c>
    </row>
    <row r="214" spans="1:6" ht="16.5" thickTop="1" thickBot="1">
      <c r="A214" s="131" t="s">
        <v>2795</v>
      </c>
      <c r="B214" s="132" t="s">
        <v>2793</v>
      </c>
      <c r="C214" s="132" t="s">
        <v>2796</v>
      </c>
      <c r="F214" s="136" t="s">
        <v>331</v>
      </c>
    </row>
    <row r="215" spans="1:6" ht="16.5" thickTop="1" thickBot="1">
      <c r="A215" s="133" t="s">
        <v>2797</v>
      </c>
      <c r="B215" s="134" t="s">
        <v>2798</v>
      </c>
      <c r="C215" s="134" t="s">
        <v>2799</v>
      </c>
      <c r="F215" s="137" t="s">
        <v>334</v>
      </c>
    </row>
    <row r="216" spans="1:6" ht="16.5" thickTop="1" thickBot="1">
      <c r="A216" s="131" t="s">
        <v>2800</v>
      </c>
      <c r="B216" s="132" t="s">
        <v>2798</v>
      </c>
      <c r="C216" s="132" t="s">
        <v>2801</v>
      </c>
      <c r="F216" s="136" t="s">
        <v>337</v>
      </c>
    </row>
    <row r="217" spans="1:6" ht="16.5" thickTop="1" thickBot="1">
      <c r="A217" s="133" t="s">
        <v>2802</v>
      </c>
      <c r="B217" s="134" t="s">
        <v>2798</v>
      </c>
      <c r="C217" s="134" t="s">
        <v>2803</v>
      </c>
      <c r="F217" s="137" t="s">
        <v>339</v>
      </c>
    </row>
    <row r="218" spans="1:6" ht="16.5" thickTop="1" thickBot="1">
      <c r="A218" s="131" t="s">
        <v>2804</v>
      </c>
      <c r="B218" s="132" t="s">
        <v>2798</v>
      </c>
      <c r="C218" s="132" t="s">
        <v>2805</v>
      </c>
      <c r="F218" s="136" t="s">
        <v>341</v>
      </c>
    </row>
    <row r="219" spans="1:6" ht="16.5" thickTop="1" thickBot="1">
      <c r="A219" s="133" t="s">
        <v>185</v>
      </c>
      <c r="B219" s="134" t="s">
        <v>2798</v>
      </c>
      <c r="C219" s="134" t="s">
        <v>2806</v>
      </c>
      <c r="F219" s="137" t="s">
        <v>343</v>
      </c>
    </row>
    <row r="220" spans="1:6" ht="16.5" thickTop="1" thickBot="1">
      <c r="A220" s="131" t="s">
        <v>2807</v>
      </c>
      <c r="B220" s="132" t="s">
        <v>2798</v>
      </c>
      <c r="C220" s="132" t="s">
        <v>2808</v>
      </c>
      <c r="F220" s="136" t="s">
        <v>344</v>
      </c>
    </row>
    <row r="221" spans="1:6" ht="16.5" thickTop="1" thickBot="1">
      <c r="A221" s="133" t="s">
        <v>2809</v>
      </c>
      <c r="B221" s="134" t="s">
        <v>2798</v>
      </c>
      <c r="C221" s="134" t="s">
        <v>2810</v>
      </c>
      <c r="F221" s="137" t="s">
        <v>345</v>
      </c>
    </row>
    <row r="222" spans="1:6" ht="16.5" thickTop="1" thickBot="1">
      <c r="A222" s="131" t="s">
        <v>2811</v>
      </c>
      <c r="B222" s="132" t="s">
        <v>2798</v>
      </c>
      <c r="C222" s="132" t="s">
        <v>2812</v>
      </c>
      <c r="F222" s="136" t="s">
        <v>346</v>
      </c>
    </row>
    <row r="223" spans="1:6" ht="16.5" thickTop="1" thickBot="1">
      <c r="A223" s="133" t="s">
        <v>2813</v>
      </c>
      <c r="B223" s="134" t="s">
        <v>2798</v>
      </c>
      <c r="C223" s="134" t="s">
        <v>2814</v>
      </c>
      <c r="F223" s="137" t="s">
        <v>348</v>
      </c>
    </row>
    <row r="224" spans="1:6" ht="16.5" thickTop="1" thickBot="1">
      <c r="A224" s="131" t="s">
        <v>2815</v>
      </c>
      <c r="B224" s="132" t="s">
        <v>2798</v>
      </c>
      <c r="C224" s="132" t="s">
        <v>2816</v>
      </c>
      <c r="F224" s="136" t="s">
        <v>349</v>
      </c>
    </row>
    <row r="225" spans="1:6" ht="16.5" thickTop="1" thickBot="1">
      <c r="A225" s="133" t="s">
        <v>2817</v>
      </c>
      <c r="B225" s="134" t="s">
        <v>2798</v>
      </c>
      <c r="C225" s="134" t="s">
        <v>2818</v>
      </c>
      <c r="F225" s="137" t="s">
        <v>350</v>
      </c>
    </row>
    <row r="226" spans="1:6" ht="16.5" thickTop="1" thickBot="1">
      <c r="A226" s="131" t="s">
        <v>2819</v>
      </c>
      <c r="B226" s="132" t="s">
        <v>2798</v>
      </c>
      <c r="C226" s="132" t="s">
        <v>2820</v>
      </c>
      <c r="F226" s="136" t="s">
        <v>351</v>
      </c>
    </row>
    <row r="227" spans="1:6" ht="16.5" thickTop="1" thickBot="1">
      <c r="A227" s="133" t="s">
        <v>2821</v>
      </c>
      <c r="B227" s="134" t="s">
        <v>2798</v>
      </c>
      <c r="C227" s="134" t="s">
        <v>2822</v>
      </c>
      <c r="F227" s="137" t="s">
        <v>352</v>
      </c>
    </row>
    <row r="228" spans="1:6" ht="16.5" thickTop="1" thickBot="1">
      <c r="A228" s="131" t="s">
        <v>2823</v>
      </c>
      <c r="B228" s="132" t="s">
        <v>2798</v>
      </c>
      <c r="C228" s="132" t="s">
        <v>2824</v>
      </c>
      <c r="F228" s="136" t="s">
        <v>353</v>
      </c>
    </row>
    <row r="229" spans="1:6" ht="16.5" thickTop="1" thickBot="1">
      <c r="A229" s="133" t="s">
        <v>2825</v>
      </c>
      <c r="B229" s="134" t="s">
        <v>2798</v>
      </c>
      <c r="C229" s="134" t="s">
        <v>2826</v>
      </c>
      <c r="F229" s="137" t="s">
        <v>355</v>
      </c>
    </row>
    <row r="230" spans="1:6" ht="16.5" thickTop="1" thickBot="1">
      <c r="A230" s="131" t="s">
        <v>2827</v>
      </c>
      <c r="B230" s="132" t="s">
        <v>2798</v>
      </c>
      <c r="C230" s="132" t="s">
        <v>2828</v>
      </c>
      <c r="F230" s="136" t="s">
        <v>356</v>
      </c>
    </row>
    <row r="231" spans="1:6" ht="16.5" thickTop="1" thickBot="1">
      <c r="A231" s="133" t="s">
        <v>2829</v>
      </c>
      <c r="B231" s="134" t="s">
        <v>2798</v>
      </c>
      <c r="C231" s="134" t="s">
        <v>2830</v>
      </c>
      <c r="F231" s="137" t="s">
        <v>336</v>
      </c>
    </row>
    <row r="232" spans="1:6" ht="16.5" thickTop="1" thickBot="1">
      <c r="A232" s="131" t="s">
        <v>2831</v>
      </c>
      <c r="B232" s="132" t="s">
        <v>2798</v>
      </c>
      <c r="C232" s="132" t="s">
        <v>2832</v>
      </c>
      <c r="F232" s="136" t="s">
        <v>357</v>
      </c>
    </row>
    <row r="233" spans="1:6" ht="16.5" thickTop="1" thickBot="1">
      <c r="A233" s="133" t="s">
        <v>2833</v>
      </c>
      <c r="B233" s="134" t="s">
        <v>2798</v>
      </c>
      <c r="C233" s="134" t="s">
        <v>2834</v>
      </c>
      <c r="F233" s="137" t="s">
        <v>358</v>
      </c>
    </row>
    <row r="234" spans="1:6" ht="16.5" thickTop="1" thickBot="1">
      <c r="A234" s="131" t="s">
        <v>2835</v>
      </c>
      <c r="B234" s="132" t="s">
        <v>2798</v>
      </c>
      <c r="C234" s="132" t="s">
        <v>2836</v>
      </c>
      <c r="F234" s="136" t="s">
        <v>342</v>
      </c>
    </row>
    <row r="235" spans="1:6" ht="16.5" thickTop="1" thickBot="1">
      <c r="A235" s="133" t="s">
        <v>2837</v>
      </c>
      <c r="B235" s="134" t="s">
        <v>2798</v>
      </c>
      <c r="C235" s="134" t="s">
        <v>2838</v>
      </c>
      <c r="F235" s="137" t="s">
        <v>359</v>
      </c>
    </row>
    <row r="236" spans="1:6" ht="16.5" thickTop="1" thickBot="1">
      <c r="A236" s="131" t="s">
        <v>2839</v>
      </c>
      <c r="B236" s="132" t="s">
        <v>2798</v>
      </c>
      <c r="C236" s="132" t="s">
        <v>2840</v>
      </c>
      <c r="F236" s="136" t="s">
        <v>360</v>
      </c>
    </row>
    <row r="237" spans="1:6" ht="16.5" thickTop="1" thickBot="1">
      <c r="A237" s="133" t="s">
        <v>2597</v>
      </c>
      <c r="B237" s="134" t="s">
        <v>2798</v>
      </c>
      <c r="C237" s="134" t="s">
        <v>2841</v>
      </c>
      <c r="F237" s="137" t="s">
        <v>362</v>
      </c>
    </row>
    <row r="238" spans="1:6" ht="16.5" thickTop="1" thickBot="1">
      <c r="A238" s="131" t="s">
        <v>2842</v>
      </c>
      <c r="B238" s="132" t="s">
        <v>2798</v>
      </c>
      <c r="C238" s="132" t="s">
        <v>2843</v>
      </c>
      <c r="F238" s="136" t="s">
        <v>363</v>
      </c>
    </row>
    <row r="239" spans="1:6" ht="16.5" thickTop="1" thickBot="1">
      <c r="A239" s="133" t="s">
        <v>2844</v>
      </c>
      <c r="B239" s="134" t="s">
        <v>2798</v>
      </c>
      <c r="C239" s="134" t="s">
        <v>2845</v>
      </c>
      <c r="F239" s="137" t="s">
        <v>364</v>
      </c>
    </row>
    <row r="240" spans="1:6" ht="16.5" thickTop="1" thickBot="1">
      <c r="A240" s="131" t="s">
        <v>2846</v>
      </c>
      <c r="B240" s="132" t="s">
        <v>2798</v>
      </c>
      <c r="C240" s="132" t="s">
        <v>2847</v>
      </c>
      <c r="F240" s="136" t="s">
        <v>367</v>
      </c>
    </row>
    <row r="241" spans="1:6" ht="16.5" thickTop="1" thickBot="1">
      <c r="A241" s="133" t="s">
        <v>2848</v>
      </c>
      <c r="B241" s="134" t="s">
        <v>2798</v>
      </c>
      <c r="C241" s="134" t="s">
        <v>2849</v>
      </c>
      <c r="F241" s="137" t="s">
        <v>369</v>
      </c>
    </row>
    <row r="242" spans="1:6" ht="16.5" thickTop="1" thickBot="1">
      <c r="A242" s="131" t="s">
        <v>2850</v>
      </c>
      <c r="B242" s="132" t="s">
        <v>2798</v>
      </c>
      <c r="C242" s="132" t="s">
        <v>2851</v>
      </c>
      <c r="F242" s="136" t="s">
        <v>370</v>
      </c>
    </row>
    <row r="243" spans="1:6" ht="16.5" thickTop="1" thickBot="1">
      <c r="A243" s="133" t="s">
        <v>2852</v>
      </c>
      <c r="B243" s="134" t="s">
        <v>2798</v>
      </c>
      <c r="C243" s="134" t="s">
        <v>2853</v>
      </c>
      <c r="F243" s="137" t="s">
        <v>21</v>
      </c>
    </row>
    <row r="244" spans="1:6" ht="16.5" thickTop="1" thickBot="1">
      <c r="A244" s="131" t="s">
        <v>2854</v>
      </c>
      <c r="B244" s="132" t="s">
        <v>2798</v>
      </c>
      <c r="C244" s="132" t="s">
        <v>2855</v>
      </c>
      <c r="F244" s="136" t="s">
        <v>372</v>
      </c>
    </row>
    <row r="245" spans="1:6" ht="16.5" thickTop="1" thickBot="1">
      <c r="A245" s="133" t="s">
        <v>2856</v>
      </c>
      <c r="B245" s="134" t="s">
        <v>2798</v>
      </c>
      <c r="C245" s="134" t="s">
        <v>2857</v>
      </c>
      <c r="F245" s="137" t="s">
        <v>374</v>
      </c>
    </row>
    <row r="246" spans="1:6" ht="16.5" thickTop="1" thickBot="1">
      <c r="A246" s="131" t="s">
        <v>2858</v>
      </c>
      <c r="B246" s="132" t="s">
        <v>2798</v>
      </c>
      <c r="C246" s="132" t="s">
        <v>2859</v>
      </c>
      <c r="F246" s="136" t="s">
        <v>376</v>
      </c>
    </row>
    <row r="247" spans="1:6" ht="16.5" thickTop="1" thickBot="1">
      <c r="A247" s="133" t="s">
        <v>2860</v>
      </c>
      <c r="B247" s="134" t="s">
        <v>2861</v>
      </c>
      <c r="C247" s="134" t="s">
        <v>2862</v>
      </c>
      <c r="F247" s="137" t="s">
        <v>377</v>
      </c>
    </row>
    <row r="248" spans="1:6" ht="16.5" thickTop="1" thickBot="1">
      <c r="A248" s="131" t="s">
        <v>2863</v>
      </c>
      <c r="B248" s="132" t="s">
        <v>2861</v>
      </c>
      <c r="C248" s="132" t="s">
        <v>2864</v>
      </c>
      <c r="F248" s="136" t="s">
        <v>378</v>
      </c>
    </row>
    <row r="249" spans="1:6" ht="16.5" thickTop="1" thickBot="1">
      <c r="A249" s="133" t="s">
        <v>2865</v>
      </c>
      <c r="B249" s="134" t="s">
        <v>2861</v>
      </c>
      <c r="C249" s="134" t="s">
        <v>2866</v>
      </c>
      <c r="F249" s="137" t="s">
        <v>379</v>
      </c>
    </row>
    <row r="250" spans="1:6" ht="16.5" thickTop="1" thickBot="1">
      <c r="A250" s="131" t="s">
        <v>2867</v>
      </c>
      <c r="B250" s="132" t="s">
        <v>2861</v>
      </c>
      <c r="C250" s="132" t="s">
        <v>2868</v>
      </c>
      <c r="F250" s="136" t="s">
        <v>380</v>
      </c>
    </row>
    <row r="251" spans="1:6" ht="16.5" thickTop="1" thickBot="1">
      <c r="A251" s="133" t="s">
        <v>2869</v>
      </c>
      <c r="B251" s="134" t="s">
        <v>2861</v>
      </c>
      <c r="C251" s="134" t="s">
        <v>2870</v>
      </c>
      <c r="F251" s="137" t="s">
        <v>381</v>
      </c>
    </row>
    <row r="252" spans="1:6" ht="16.5" thickTop="1" thickBot="1">
      <c r="A252" s="131" t="s">
        <v>2871</v>
      </c>
      <c r="B252" s="132" t="s">
        <v>2861</v>
      </c>
      <c r="C252" s="132" t="s">
        <v>2872</v>
      </c>
      <c r="F252" s="136" t="s">
        <v>382</v>
      </c>
    </row>
    <row r="253" spans="1:6" ht="16.5" thickTop="1" thickBot="1">
      <c r="A253" s="133" t="s">
        <v>2873</v>
      </c>
      <c r="B253" s="134" t="s">
        <v>2861</v>
      </c>
      <c r="C253" s="134" t="s">
        <v>2874</v>
      </c>
      <c r="F253" s="137" t="s">
        <v>383</v>
      </c>
    </row>
    <row r="254" spans="1:6" ht="16.5" thickTop="1" thickBot="1">
      <c r="A254" s="131" t="s">
        <v>2875</v>
      </c>
      <c r="B254" s="132" t="s">
        <v>2861</v>
      </c>
      <c r="C254" s="132" t="s">
        <v>2876</v>
      </c>
      <c r="F254" s="136" t="s">
        <v>385</v>
      </c>
    </row>
    <row r="255" spans="1:6" ht="16.5" thickTop="1" thickBot="1">
      <c r="A255" s="133" t="s">
        <v>2877</v>
      </c>
      <c r="B255" s="134" t="s">
        <v>2861</v>
      </c>
      <c r="C255" s="134" t="s">
        <v>2878</v>
      </c>
      <c r="F255" s="137" t="s">
        <v>387</v>
      </c>
    </row>
    <row r="256" spans="1:6" ht="16.5" thickTop="1" thickBot="1">
      <c r="A256" s="131" t="s">
        <v>2879</v>
      </c>
      <c r="B256" s="132" t="s">
        <v>2861</v>
      </c>
      <c r="C256" s="132" t="s">
        <v>2880</v>
      </c>
      <c r="F256" s="136" t="s">
        <v>389</v>
      </c>
    </row>
    <row r="257" spans="1:6" ht="16.5" thickTop="1" thickBot="1">
      <c r="A257" s="133" t="s">
        <v>2881</v>
      </c>
      <c r="B257" s="134" t="s">
        <v>2861</v>
      </c>
      <c r="C257" s="134" t="s">
        <v>2882</v>
      </c>
      <c r="F257" s="137" t="s">
        <v>392</v>
      </c>
    </row>
    <row r="258" spans="1:6" ht="16.5" thickTop="1" thickBot="1">
      <c r="A258" s="131" t="s">
        <v>2883</v>
      </c>
      <c r="B258" s="132" t="s">
        <v>2861</v>
      </c>
      <c r="C258" s="132" t="s">
        <v>2884</v>
      </c>
      <c r="F258" s="136" t="s">
        <v>394</v>
      </c>
    </row>
    <row r="259" spans="1:6" ht="16.5" thickTop="1" thickBot="1">
      <c r="A259" s="133" t="s">
        <v>2885</v>
      </c>
      <c r="B259" s="134" t="s">
        <v>2861</v>
      </c>
      <c r="C259" s="134" t="s">
        <v>2886</v>
      </c>
      <c r="F259" s="137" t="s">
        <v>395</v>
      </c>
    </row>
    <row r="260" spans="1:6" ht="16.5" thickTop="1" thickBot="1">
      <c r="A260" s="131" t="s">
        <v>2436</v>
      </c>
      <c r="B260" s="132" t="s">
        <v>2861</v>
      </c>
      <c r="C260" s="132" t="s">
        <v>2887</v>
      </c>
      <c r="F260" s="136" t="s">
        <v>396</v>
      </c>
    </row>
    <row r="261" spans="1:6" ht="16.5" thickTop="1" thickBot="1">
      <c r="A261" s="133" t="s">
        <v>2888</v>
      </c>
      <c r="B261" s="134" t="s">
        <v>2861</v>
      </c>
      <c r="C261" s="134" t="s">
        <v>2889</v>
      </c>
      <c r="F261" s="137" t="s">
        <v>398</v>
      </c>
    </row>
    <row r="262" spans="1:6" ht="16.5" thickTop="1" thickBot="1">
      <c r="A262" s="131" t="s">
        <v>2890</v>
      </c>
      <c r="B262" s="132" t="s">
        <v>2861</v>
      </c>
      <c r="C262" s="132" t="s">
        <v>2891</v>
      </c>
      <c r="F262" s="136" t="s">
        <v>402</v>
      </c>
    </row>
    <row r="263" spans="1:6" ht="16.5" thickTop="1" thickBot="1">
      <c r="A263" s="133" t="s">
        <v>2892</v>
      </c>
      <c r="B263" s="134" t="s">
        <v>2861</v>
      </c>
      <c r="C263" s="134" t="s">
        <v>2893</v>
      </c>
      <c r="F263" s="137" t="s">
        <v>404</v>
      </c>
    </row>
    <row r="264" spans="1:6" ht="16.5" thickTop="1" thickBot="1">
      <c r="A264" s="131" t="s">
        <v>2894</v>
      </c>
      <c r="B264" s="132" t="s">
        <v>2861</v>
      </c>
      <c r="C264" s="132" t="s">
        <v>2895</v>
      </c>
      <c r="F264" s="136" t="s">
        <v>406</v>
      </c>
    </row>
    <row r="265" spans="1:6" ht="16.5" thickTop="1" thickBot="1">
      <c r="A265" s="133" t="s">
        <v>2896</v>
      </c>
      <c r="B265" s="134" t="s">
        <v>2861</v>
      </c>
      <c r="C265" s="134" t="s">
        <v>2897</v>
      </c>
      <c r="F265" s="137" t="s">
        <v>409</v>
      </c>
    </row>
    <row r="266" spans="1:6" ht="16.5" thickTop="1" thickBot="1">
      <c r="A266" s="131" t="s">
        <v>2898</v>
      </c>
      <c r="B266" s="132" t="s">
        <v>2861</v>
      </c>
      <c r="C266" s="132" t="s">
        <v>2899</v>
      </c>
      <c r="F266" s="136" t="s">
        <v>57</v>
      </c>
    </row>
    <row r="267" spans="1:6" ht="16.5" thickTop="1" thickBot="1">
      <c r="A267" s="133" t="s">
        <v>2900</v>
      </c>
      <c r="B267" s="134" t="s">
        <v>2861</v>
      </c>
      <c r="C267" s="134" t="s">
        <v>2901</v>
      </c>
      <c r="F267" s="137" t="s">
        <v>412</v>
      </c>
    </row>
    <row r="268" spans="1:6" ht="16.5" thickTop="1" thickBot="1">
      <c r="A268" s="131" t="s">
        <v>2902</v>
      </c>
      <c r="B268" s="132" t="s">
        <v>2861</v>
      </c>
      <c r="C268" s="132" t="s">
        <v>2903</v>
      </c>
      <c r="F268" s="136" t="s">
        <v>414</v>
      </c>
    </row>
    <row r="269" spans="1:6" ht="16.5" thickTop="1" thickBot="1">
      <c r="A269" s="133" t="s">
        <v>2904</v>
      </c>
      <c r="B269" s="134" t="s">
        <v>2861</v>
      </c>
      <c r="C269" s="134" t="s">
        <v>2905</v>
      </c>
      <c r="F269" s="137" t="s">
        <v>416</v>
      </c>
    </row>
    <row r="270" spans="1:6" ht="16.5" thickTop="1" thickBot="1">
      <c r="A270" s="131" t="s">
        <v>2906</v>
      </c>
      <c r="B270" s="132" t="s">
        <v>2861</v>
      </c>
      <c r="C270" s="132" t="s">
        <v>2907</v>
      </c>
      <c r="F270" s="136" t="s">
        <v>417</v>
      </c>
    </row>
    <row r="271" spans="1:6" ht="16.5" thickTop="1" thickBot="1">
      <c r="A271" s="133" t="s">
        <v>2908</v>
      </c>
      <c r="B271" s="134" t="s">
        <v>2861</v>
      </c>
      <c r="C271" s="134" t="s">
        <v>2909</v>
      </c>
      <c r="F271" s="137" t="s">
        <v>419</v>
      </c>
    </row>
    <row r="272" spans="1:6" ht="16.5" thickTop="1" thickBot="1">
      <c r="A272" s="131" t="s">
        <v>2910</v>
      </c>
      <c r="B272" s="132" t="s">
        <v>2861</v>
      </c>
      <c r="C272" s="132" t="s">
        <v>2911</v>
      </c>
      <c r="F272" s="136" t="s">
        <v>421</v>
      </c>
    </row>
    <row r="273" spans="1:6" ht="16.5" thickTop="1" thickBot="1">
      <c r="A273" s="133" t="s">
        <v>2912</v>
      </c>
      <c r="B273" s="134" t="s">
        <v>2861</v>
      </c>
      <c r="C273" s="134" t="s">
        <v>2913</v>
      </c>
      <c r="F273" s="137" t="s">
        <v>423</v>
      </c>
    </row>
    <row r="274" spans="1:6" ht="16.5" thickTop="1" thickBot="1">
      <c r="A274" s="131" t="s">
        <v>2914</v>
      </c>
      <c r="B274" s="132" t="s">
        <v>2861</v>
      </c>
      <c r="C274" s="132" t="s">
        <v>2915</v>
      </c>
      <c r="F274" s="136" t="s">
        <v>424</v>
      </c>
    </row>
    <row r="275" spans="1:6" ht="16.5" thickTop="1" thickBot="1">
      <c r="A275" s="133" t="s">
        <v>2916</v>
      </c>
      <c r="B275" s="134" t="s">
        <v>2861</v>
      </c>
      <c r="C275" s="134" t="s">
        <v>2917</v>
      </c>
      <c r="F275" s="137" t="s">
        <v>426</v>
      </c>
    </row>
    <row r="276" spans="1:6" ht="16.5" thickTop="1" thickBot="1">
      <c r="A276" s="131" t="s">
        <v>2918</v>
      </c>
      <c r="B276" s="132" t="s">
        <v>2861</v>
      </c>
      <c r="C276" s="132" t="s">
        <v>2919</v>
      </c>
      <c r="F276" s="136" t="s">
        <v>427</v>
      </c>
    </row>
    <row r="277" spans="1:6" ht="16.5" thickTop="1" thickBot="1">
      <c r="A277" s="133" t="s">
        <v>2920</v>
      </c>
      <c r="B277" s="134" t="s">
        <v>2861</v>
      </c>
      <c r="C277" s="134" t="s">
        <v>2921</v>
      </c>
      <c r="F277" s="137" t="s">
        <v>428</v>
      </c>
    </row>
    <row r="278" spans="1:6" ht="16.5" thickTop="1" thickBot="1">
      <c r="A278" s="131" t="s">
        <v>2922</v>
      </c>
      <c r="B278" s="132" t="s">
        <v>2861</v>
      </c>
      <c r="C278" s="132" t="s">
        <v>2923</v>
      </c>
      <c r="F278" s="136" t="s">
        <v>430</v>
      </c>
    </row>
    <row r="279" spans="1:6" ht="16.5" thickTop="1" thickBot="1">
      <c r="A279" s="133" t="s">
        <v>2924</v>
      </c>
      <c r="B279" s="134" t="s">
        <v>2861</v>
      </c>
      <c r="C279" s="134" t="s">
        <v>2925</v>
      </c>
      <c r="F279" s="137" t="s">
        <v>432</v>
      </c>
    </row>
    <row r="280" spans="1:6" ht="16.5" thickTop="1" thickBot="1">
      <c r="A280" s="131" t="s">
        <v>2926</v>
      </c>
      <c r="B280" s="132" t="s">
        <v>2861</v>
      </c>
      <c r="C280" s="132" t="s">
        <v>2927</v>
      </c>
      <c r="F280" s="136" t="s">
        <v>433</v>
      </c>
    </row>
    <row r="281" spans="1:6" ht="16.5" thickTop="1" thickBot="1">
      <c r="A281" s="133" t="s">
        <v>2928</v>
      </c>
      <c r="B281" s="134" t="s">
        <v>2861</v>
      </c>
      <c r="C281" s="134" t="s">
        <v>2929</v>
      </c>
      <c r="F281" s="137" t="s">
        <v>435</v>
      </c>
    </row>
    <row r="282" spans="1:6" ht="16.5" thickTop="1" thickBot="1">
      <c r="A282" s="131" t="s">
        <v>2930</v>
      </c>
      <c r="B282" s="132" t="s">
        <v>2861</v>
      </c>
      <c r="C282" s="132" t="s">
        <v>2931</v>
      </c>
      <c r="F282" s="136" t="s">
        <v>437</v>
      </c>
    </row>
    <row r="283" spans="1:6" ht="16.5" thickTop="1" thickBot="1">
      <c r="A283" s="133" t="s">
        <v>2932</v>
      </c>
      <c r="B283" s="134" t="s">
        <v>2861</v>
      </c>
      <c r="C283" s="134" t="s">
        <v>2933</v>
      </c>
      <c r="F283" s="137" t="s">
        <v>439</v>
      </c>
    </row>
    <row r="284" spans="1:6" ht="16.5" thickTop="1" thickBot="1">
      <c r="A284" s="131" t="s">
        <v>2934</v>
      </c>
      <c r="B284" s="132" t="s">
        <v>2861</v>
      </c>
      <c r="C284" s="132" t="s">
        <v>2935</v>
      </c>
      <c r="F284" s="136" t="s">
        <v>440</v>
      </c>
    </row>
    <row r="285" spans="1:6" ht="16.5" thickTop="1" thickBot="1">
      <c r="A285" s="133" t="s">
        <v>2936</v>
      </c>
      <c r="B285" s="134" t="s">
        <v>2861</v>
      </c>
      <c r="C285" s="134" t="s">
        <v>2937</v>
      </c>
      <c r="F285" s="137" t="s">
        <v>441</v>
      </c>
    </row>
    <row r="286" spans="1:6" ht="16.5" thickTop="1" thickBot="1">
      <c r="A286" s="131" t="s">
        <v>2938</v>
      </c>
      <c r="B286" s="132" t="s">
        <v>2861</v>
      </c>
      <c r="C286" s="132" t="s">
        <v>2939</v>
      </c>
      <c r="F286" s="136" t="s">
        <v>443</v>
      </c>
    </row>
    <row r="287" spans="1:6" ht="16.5" thickTop="1" thickBot="1">
      <c r="A287" s="133" t="s">
        <v>2940</v>
      </c>
      <c r="B287" s="134" t="s">
        <v>2861</v>
      </c>
      <c r="C287" s="134" t="s">
        <v>2941</v>
      </c>
      <c r="F287" s="137" t="s">
        <v>444</v>
      </c>
    </row>
    <row r="288" spans="1:6" ht="16.5" thickTop="1" thickBot="1">
      <c r="A288" s="131" t="s">
        <v>2942</v>
      </c>
      <c r="B288" s="132" t="s">
        <v>2861</v>
      </c>
      <c r="C288" s="132" t="s">
        <v>2943</v>
      </c>
      <c r="F288" s="136" t="s">
        <v>446</v>
      </c>
    </row>
    <row r="289" spans="1:6" ht="16.5" thickTop="1" thickBot="1">
      <c r="A289" s="133" t="s">
        <v>2944</v>
      </c>
      <c r="B289" s="134" t="s">
        <v>2861</v>
      </c>
      <c r="C289" s="134" t="s">
        <v>2945</v>
      </c>
      <c r="F289" s="137" t="s">
        <v>447</v>
      </c>
    </row>
    <row r="290" spans="1:6" ht="16.5" thickTop="1" thickBot="1">
      <c r="A290" s="131" t="s">
        <v>2946</v>
      </c>
      <c r="B290" s="132" t="s">
        <v>2861</v>
      </c>
      <c r="C290" s="132" t="s">
        <v>2947</v>
      </c>
      <c r="F290" s="136" t="s">
        <v>448</v>
      </c>
    </row>
    <row r="291" spans="1:6" ht="16.5" thickTop="1" thickBot="1">
      <c r="A291" s="133" t="s">
        <v>2948</v>
      </c>
      <c r="B291" s="134" t="s">
        <v>2861</v>
      </c>
      <c r="C291" s="134" t="s">
        <v>2949</v>
      </c>
      <c r="F291" s="137" t="s">
        <v>449</v>
      </c>
    </row>
    <row r="292" spans="1:6" ht="16.5" thickTop="1" thickBot="1">
      <c r="A292" s="131" t="s">
        <v>2950</v>
      </c>
      <c r="B292" s="132" t="s">
        <v>2861</v>
      </c>
      <c r="C292" s="132" t="s">
        <v>2951</v>
      </c>
      <c r="F292" s="136" t="s">
        <v>450</v>
      </c>
    </row>
    <row r="293" spans="1:6" ht="16.5" thickTop="1" thickBot="1">
      <c r="A293" s="133" t="s">
        <v>2952</v>
      </c>
      <c r="B293" s="134" t="s">
        <v>2861</v>
      </c>
      <c r="C293" s="134" t="s">
        <v>2953</v>
      </c>
      <c r="F293" s="137" t="s">
        <v>451</v>
      </c>
    </row>
    <row r="294" spans="1:6" ht="16.5" thickTop="1" thickBot="1">
      <c r="A294" s="131" t="s">
        <v>2954</v>
      </c>
      <c r="B294" s="132" t="s">
        <v>2861</v>
      </c>
      <c r="C294" s="132" t="s">
        <v>2955</v>
      </c>
      <c r="F294" s="136" t="s">
        <v>452</v>
      </c>
    </row>
    <row r="295" spans="1:6" ht="16.5" thickTop="1" thickBot="1">
      <c r="A295" s="133" t="s">
        <v>2956</v>
      </c>
      <c r="B295" s="134" t="s">
        <v>2861</v>
      </c>
      <c r="C295" s="134" t="s">
        <v>2957</v>
      </c>
      <c r="F295" s="137" t="s">
        <v>453</v>
      </c>
    </row>
    <row r="296" spans="1:6" ht="16.5" thickTop="1" thickBot="1">
      <c r="A296" s="131" t="s">
        <v>2958</v>
      </c>
      <c r="B296" s="132" t="s">
        <v>2861</v>
      </c>
      <c r="C296" s="132" t="s">
        <v>2959</v>
      </c>
      <c r="F296" s="136" t="s">
        <v>455</v>
      </c>
    </row>
    <row r="297" spans="1:6" ht="16.5" thickTop="1" thickBot="1">
      <c r="A297" s="133" t="s">
        <v>2960</v>
      </c>
      <c r="B297" s="134" t="s">
        <v>2861</v>
      </c>
      <c r="C297" s="134" t="s">
        <v>2961</v>
      </c>
      <c r="F297" s="137" t="s">
        <v>456</v>
      </c>
    </row>
    <row r="298" spans="1:6" ht="16.5" thickTop="1" thickBot="1">
      <c r="A298" s="131" t="s">
        <v>2962</v>
      </c>
      <c r="B298" s="132" t="s">
        <v>2861</v>
      </c>
      <c r="C298" s="132" t="s">
        <v>2963</v>
      </c>
      <c r="F298" s="136" t="s">
        <v>457</v>
      </c>
    </row>
    <row r="299" spans="1:6" ht="16.5" thickTop="1" thickBot="1">
      <c r="A299" s="133" t="s">
        <v>2964</v>
      </c>
      <c r="B299" s="134" t="s">
        <v>2861</v>
      </c>
      <c r="C299" s="134" t="s">
        <v>2965</v>
      </c>
      <c r="F299" s="137" t="s">
        <v>459</v>
      </c>
    </row>
    <row r="300" spans="1:6" ht="16.5" thickTop="1" thickBot="1">
      <c r="A300" s="131" t="s">
        <v>2966</v>
      </c>
      <c r="B300" s="132" t="s">
        <v>2861</v>
      </c>
      <c r="C300" s="132" t="s">
        <v>2967</v>
      </c>
      <c r="F300" s="136" t="s">
        <v>57</v>
      </c>
    </row>
    <row r="301" spans="1:6" ht="16.5" thickTop="1" thickBot="1">
      <c r="A301" s="133" t="s">
        <v>2968</v>
      </c>
      <c r="B301" s="134" t="s">
        <v>2861</v>
      </c>
      <c r="C301" s="134" t="s">
        <v>2969</v>
      </c>
      <c r="F301" s="137" t="s">
        <v>461</v>
      </c>
    </row>
    <row r="302" spans="1:6" ht="16.5" thickTop="1" thickBot="1">
      <c r="A302" s="131" t="s">
        <v>2970</v>
      </c>
      <c r="B302" s="132" t="s">
        <v>2861</v>
      </c>
      <c r="C302" s="132" t="s">
        <v>2971</v>
      </c>
      <c r="F302" s="136" t="s">
        <v>462</v>
      </c>
    </row>
    <row r="303" spans="1:6" ht="16.5" thickTop="1" thickBot="1">
      <c r="A303" s="133" t="s">
        <v>2972</v>
      </c>
      <c r="B303" s="134" t="s">
        <v>2861</v>
      </c>
      <c r="C303" s="134" t="s">
        <v>2973</v>
      </c>
      <c r="F303" s="137" t="s">
        <v>463</v>
      </c>
    </row>
    <row r="304" spans="1:6" ht="16.5" thickTop="1" thickBot="1">
      <c r="A304" s="131" t="s">
        <v>2974</v>
      </c>
      <c r="B304" s="132" t="s">
        <v>2861</v>
      </c>
      <c r="C304" s="132" t="s">
        <v>2975</v>
      </c>
      <c r="F304" s="136" t="s">
        <v>464</v>
      </c>
    </row>
    <row r="305" spans="1:6" ht="16.5" thickTop="1" thickBot="1">
      <c r="A305" s="133" t="s">
        <v>2976</v>
      </c>
      <c r="B305" s="134" t="s">
        <v>2861</v>
      </c>
      <c r="C305" s="134" t="s">
        <v>2977</v>
      </c>
      <c r="F305" s="137" t="s">
        <v>465</v>
      </c>
    </row>
    <row r="306" spans="1:6" ht="16.5" thickTop="1" thickBot="1">
      <c r="A306" s="131" t="s">
        <v>2978</v>
      </c>
      <c r="B306" s="132" t="s">
        <v>2861</v>
      </c>
      <c r="C306" s="132" t="s">
        <v>2979</v>
      </c>
      <c r="F306" s="136" t="s">
        <v>466</v>
      </c>
    </row>
    <row r="307" spans="1:6" ht="16.5" thickTop="1" thickBot="1">
      <c r="A307" s="133" t="s">
        <v>2980</v>
      </c>
      <c r="B307" s="134" t="s">
        <v>2861</v>
      </c>
      <c r="C307" s="134" t="s">
        <v>2981</v>
      </c>
      <c r="F307" s="137" t="s">
        <v>468</v>
      </c>
    </row>
    <row r="308" spans="1:6" ht="16.5" thickTop="1" thickBot="1">
      <c r="A308" s="131" t="s">
        <v>2982</v>
      </c>
      <c r="B308" s="132" t="s">
        <v>2861</v>
      </c>
      <c r="C308" s="132" t="s">
        <v>2983</v>
      </c>
      <c r="F308" s="136" t="s">
        <v>470</v>
      </c>
    </row>
    <row r="309" spans="1:6" ht="16.5" thickTop="1" thickBot="1">
      <c r="A309" s="133" t="s">
        <v>2984</v>
      </c>
      <c r="B309" s="134" t="s">
        <v>2861</v>
      </c>
      <c r="C309" s="134" t="s">
        <v>2985</v>
      </c>
      <c r="F309" s="137" t="s">
        <v>472</v>
      </c>
    </row>
    <row r="310" spans="1:6" ht="16.5" thickTop="1" thickBot="1">
      <c r="A310" s="131" t="s">
        <v>2986</v>
      </c>
      <c r="B310" s="132" t="s">
        <v>2861</v>
      </c>
      <c r="C310" s="132" t="s">
        <v>2987</v>
      </c>
      <c r="F310" s="136" t="s">
        <v>474</v>
      </c>
    </row>
    <row r="311" spans="1:6" ht="16.5" thickTop="1" thickBot="1">
      <c r="A311" s="133" t="s">
        <v>2988</v>
      </c>
      <c r="B311" s="134" t="s">
        <v>2861</v>
      </c>
      <c r="C311" s="134" t="s">
        <v>2989</v>
      </c>
      <c r="F311" s="137" t="s">
        <v>476</v>
      </c>
    </row>
    <row r="312" spans="1:6" ht="16.5" thickTop="1" thickBot="1">
      <c r="A312" s="131" t="s">
        <v>2990</v>
      </c>
      <c r="B312" s="132" t="s">
        <v>2861</v>
      </c>
      <c r="C312" s="132" t="s">
        <v>2991</v>
      </c>
      <c r="F312" s="136" t="s">
        <v>478</v>
      </c>
    </row>
    <row r="313" spans="1:6" ht="16.5" thickTop="1" thickBot="1">
      <c r="A313" s="133" t="s">
        <v>2992</v>
      </c>
      <c r="B313" s="134" t="s">
        <v>2861</v>
      </c>
      <c r="C313" s="134" t="s">
        <v>2993</v>
      </c>
      <c r="F313" s="137" t="s">
        <v>479</v>
      </c>
    </row>
    <row r="314" spans="1:6" ht="16.5" thickTop="1" thickBot="1">
      <c r="A314" s="131" t="s">
        <v>2994</v>
      </c>
      <c r="B314" s="132" t="s">
        <v>2861</v>
      </c>
      <c r="C314" s="132" t="s">
        <v>2995</v>
      </c>
      <c r="F314" s="136" t="s">
        <v>481</v>
      </c>
    </row>
    <row r="315" spans="1:6" ht="16.5" thickTop="1" thickBot="1">
      <c r="A315" s="133" t="s">
        <v>2996</v>
      </c>
      <c r="B315" s="134" t="s">
        <v>2861</v>
      </c>
      <c r="C315" s="134" t="s">
        <v>2997</v>
      </c>
      <c r="F315" s="137" t="s">
        <v>483</v>
      </c>
    </row>
    <row r="316" spans="1:6" ht="16.5" thickTop="1" thickBot="1">
      <c r="A316" s="131" t="s">
        <v>2998</v>
      </c>
      <c r="B316" s="132" t="s">
        <v>2861</v>
      </c>
      <c r="C316" s="132" t="s">
        <v>2999</v>
      </c>
      <c r="F316" s="136" t="s">
        <v>484</v>
      </c>
    </row>
    <row r="317" spans="1:6" ht="16.5" thickTop="1" thickBot="1">
      <c r="A317" s="133" t="s">
        <v>2637</v>
      </c>
      <c r="B317" s="134" t="s">
        <v>2861</v>
      </c>
      <c r="C317" s="134" t="s">
        <v>3000</v>
      </c>
      <c r="F317" s="137" t="s">
        <v>485</v>
      </c>
    </row>
    <row r="318" spans="1:6" ht="16.5" thickTop="1" thickBot="1">
      <c r="A318" s="131" t="s">
        <v>3001</v>
      </c>
      <c r="B318" s="132" t="s">
        <v>2861</v>
      </c>
      <c r="C318" s="132" t="s">
        <v>3002</v>
      </c>
      <c r="F318" s="136" t="s">
        <v>82</v>
      </c>
    </row>
    <row r="319" spans="1:6" ht="16.5" thickTop="1" thickBot="1">
      <c r="A319" s="133" t="s">
        <v>3003</v>
      </c>
      <c r="B319" s="134" t="s">
        <v>2861</v>
      </c>
      <c r="C319" s="134" t="s">
        <v>3004</v>
      </c>
      <c r="F319" s="137" t="s">
        <v>487</v>
      </c>
    </row>
    <row r="320" spans="1:6" ht="16.5" thickTop="1" thickBot="1">
      <c r="A320" s="131" t="s">
        <v>3005</v>
      </c>
      <c r="B320" s="132" t="s">
        <v>2861</v>
      </c>
      <c r="C320" s="132" t="s">
        <v>3006</v>
      </c>
      <c r="F320" s="136" t="s">
        <v>488</v>
      </c>
    </row>
    <row r="321" spans="1:6" ht="16.5" thickTop="1" thickBot="1">
      <c r="A321" s="133" t="s">
        <v>3007</v>
      </c>
      <c r="B321" s="134" t="s">
        <v>2861</v>
      </c>
      <c r="C321" s="134" t="s">
        <v>3008</v>
      </c>
      <c r="F321" s="137" t="s">
        <v>490</v>
      </c>
    </row>
    <row r="322" spans="1:6" ht="16.5" thickTop="1" thickBot="1">
      <c r="A322" s="131" t="s">
        <v>3009</v>
      </c>
      <c r="B322" s="132" t="s">
        <v>2861</v>
      </c>
      <c r="C322" s="132" t="s">
        <v>3010</v>
      </c>
      <c r="F322" s="136" t="s">
        <v>492</v>
      </c>
    </row>
    <row r="323" spans="1:6" ht="16.5" thickTop="1" thickBot="1">
      <c r="A323" s="133" t="s">
        <v>3011</v>
      </c>
      <c r="B323" s="134" t="s">
        <v>2861</v>
      </c>
      <c r="C323" s="134" t="s">
        <v>3012</v>
      </c>
      <c r="F323" s="137" t="s">
        <v>494</v>
      </c>
    </row>
    <row r="324" spans="1:6" ht="16.5" thickTop="1" thickBot="1">
      <c r="A324" s="131" t="s">
        <v>3013</v>
      </c>
      <c r="B324" s="132" t="s">
        <v>2861</v>
      </c>
      <c r="C324" s="132" t="s">
        <v>3014</v>
      </c>
      <c r="F324" s="136" t="s">
        <v>496</v>
      </c>
    </row>
    <row r="325" spans="1:6" ht="16.5" thickTop="1" thickBot="1">
      <c r="A325" s="133" t="s">
        <v>3015</v>
      </c>
      <c r="B325" s="134" t="s">
        <v>2861</v>
      </c>
      <c r="C325" s="134" t="s">
        <v>3016</v>
      </c>
      <c r="F325" s="137" t="s">
        <v>497</v>
      </c>
    </row>
    <row r="326" spans="1:6" ht="16.5" thickTop="1" thickBot="1">
      <c r="A326" s="131" t="s">
        <v>3017</v>
      </c>
      <c r="B326" s="132" t="s">
        <v>2861</v>
      </c>
      <c r="C326" s="132" t="s">
        <v>3018</v>
      </c>
      <c r="F326" s="136" t="s">
        <v>498</v>
      </c>
    </row>
    <row r="327" spans="1:6" ht="16.5" thickTop="1" thickBot="1">
      <c r="A327" s="133" t="s">
        <v>3019</v>
      </c>
      <c r="B327" s="134" t="s">
        <v>2861</v>
      </c>
      <c r="C327" s="134" t="s">
        <v>3020</v>
      </c>
      <c r="F327" s="137" t="s">
        <v>500</v>
      </c>
    </row>
    <row r="328" spans="1:6" ht="16.5" thickTop="1" thickBot="1">
      <c r="A328" s="131" t="s">
        <v>3021</v>
      </c>
      <c r="B328" s="132" t="s">
        <v>2861</v>
      </c>
      <c r="C328" s="132" t="s">
        <v>3022</v>
      </c>
      <c r="F328" s="136" t="s">
        <v>501</v>
      </c>
    </row>
    <row r="329" spans="1:6" ht="16.5" thickTop="1" thickBot="1">
      <c r="A329" s="133" t="s">
        <v>3023</v>
      </c>
      <c r="B329" s="134" t="s">
        <v>2861</v>
      </c>
      <c r="C329" s="134" t="s">
        <v>3024</v>
      </c>
      <c r="F329" s="137" t="s">
        <v>503</v>
      </c>
    </row>
    <row r="330" spans="1:6" ht="16.5" thickTop="1" thickBot="1">
      <c r="A330" s="131" t="s">
        <v>3025</v>
      </c>
      <c r="B330" s="132" t="s">
        <v>2861</v>
      </c>
      <c r="C330" s="132" t="s">
        <v>3026</v>
      </c>
      <c r="F330" s="136" t="s">
        <v>504</v>
      </c>
    </row>
    <row r="331" spans="1:6" ht="16.5" thickTop="1" thickBot="1">
      <c r="A331" s="133" t="s">
        <v>3027</v>
      </c>
      <c r="B331" s="134" t="s">
        <v>2861</v>
      </c>
      <c r="C331" s="134" t="s">
        <v>3028</v>
      </c>
      <c r="F331" s="137" t="s">
        <v>506</v>
      </c>
    </row>
    <row r="332" spans="1:6" ht="16.5" thickTop="1" thickBot="1">
      <c r="A332" s="131" t="s">
        <v>862</v>
      </c>
      <c r="B332" s="132" t="s">
        <v>2861</v>
      </c>
      <c r="C332" s="132" t="s">
        <v>3029</v>
      </c>
      <c r="F332" s="136" t="s">
        <v>507</v>
      </c>
    </row>
    <row r="333" spans="1:6" ht="16.5" thickTop="1" thickBot="1">
      <c r="A333" s="133" t="s">
        <v>547</v>
      </c>
      <c r="B333" s="134" t="s">
        <v>2861</v>
      </c>
      <c r="C333" s="134" t="s">
        <v>3030</v>
      </c>
      <c r="F333" s="137" t="s">
        <v>509</v>
      </c>
    </row>
    <row r="334" spans="1:6" ht="16.5" thickTop="1" thickBot="1">
      <c r="A334" s="131" t="s">
        <v>3031</v>
      </c>
      <c r="B334" s="132" t="s">
        <v>2861</v>
      </c>
      <c r="C334" s="132" t="s">
        <v>3032</v>
      </c>
      <c r="F334" s="136" t="s">
        <v>510</v>
      </c>
    </row>
    <row r="335" spans="1:6" ht="16.5" thickTop="1" thickBot="1">
      <c r="A335" s="133" t="s">
        <v>2411</v>
      </c>
      <c r="B335" s="134" t="s">
        <v>3033</v>
      </c>
      <c r="C335" s="134" t="s">
        <v>3034</v>
      </c>
      <c r="F335" s="137" t="s">
        <v>511</v>
      </c>
    </row>
    <row r="336" spans="1:6" ht="16.5" thickTop="1" thickBot="1">
      <c r="A336" s="131" t="s">
        <v>3035</v>
      </c>
      <c r="B336" s="132" t="s">
        <v>3033</v>
      </c>
      <c r="C336" s="132" t="s">
        <v>3036</v>
      </c>
      <c r="F336" s="136" t="s">
        <v>512</v>
      </c>
    </row>
    <row r="337" spans="1:6" ht="16.5" thickTop="1" thickBot="1">
      <c r="A337" s="133" t="s">
        <v>3037</v>
      </c>
      <c r="B337" s="134" t="s">
        <v>3033</v>
      </c>
      <c r="C337" s="134" t="s">
        <v>3038</v>
      </c>
      <c r="F337" s="137" t="s">
        <v>513</v>
      </c>
    </row>
    <row r="338" spans="1:6" ht="16.5" thickTop="1" thickBot="1">
      <c r="A338" s="131" t="s">
        <v>3039</v>
      </c>
      <c r="B338" s="132" t="s">
        <v>3033</v>
      </c>
      <c r="C338" s="132" t="s">
        <v>3040</v>
      </c>
      <c r="F338" s="136" t="s">
        <v>514</v>
      </c>
    </row>
    <row r="339" spans="1:6" ht="16.5" thickTop="1" thickBot="1">
      <c r="A339" s="133" t="s">
        <v>3041</v>
      </c>
      <c r="B339" s="134" t="s">
        <v>3033</v>
      </c>
      <c r="C339" s="134" t="s">
        <v>3042</v>
      </c>
      <c r="F339" s="137" t="s">
        <v>516</v>
      </c>
    </row>
    <row r="340" spans="1:6" ht="16.5" thickTop="1" thickBot="1">
      <c r="A340" s="131" t="s">
        <v>3043</v>
      </c>
      <c r="B340" s="132" t="s">
        <v>3033</v>
      </c>
      <c r="C340" s="132" t="s">
        <v>3044</v>
      </c>
      <c r="F340" s="136" t="s">
        <v>517</v>
      </c>
    </row>
    <row r="341" spans="1:6" ht="16.5" thickTop="1" thickBot="1">
      <c r="A341" s="133" t="s">
        <v>3045</v>
      </c>
      <c r="B341" s="134" t="s">
        <v>3033</v>
      </c>
      <c r="C341" s="134" t="s">
        <v>3046</v>
      </c>
      <c r="F341" s="137" t="s">
        <v>305</v>
      </c>
    </row>
    <row r="342" spans="1:6" ht="16.5" thickTop="1" thickBot="1">
      <c r="A342" s="131" t="s">
        <v>3047</v>
      </c>
      <c r="B342" s="132" t="s">
        <v>3033</v>
      </c>
      <c r="C342" s="132" t="s">
        <v>3048</v>
      </c>
      <c r="F342" s="136" t="s">
        <v>519</v>
      </c>
    </row>
    <row r="343" spans="1:6" ht="16.5" thickTop="1" thickBot="1">
      <c r="A343" s="133" t="s">
        <v>2968</v>
      </c>
      <c r="B343" s="134" t="s">
        <v>3033</v>
      </c>
      <c r="C343" s="134" t="s">
        <v>3049</v>
      </c>
      <c r="F343" s="137" t="s">
        <v>520</v>
      </c>
    </row>
    <row r="344" spans="1:6" ht="16.5" thickTop="1" thickBot="1">
      <c r="A344" s="131" t="s">
        <v>3050</v>
      </c>
      <c r="B344" s="132" t="s">
        <v>3033</v>
      </c>
      <c r="C344" s="132" t="s">
        <v>3051</v>
      </c>
      <c r="F344" s="136" t="s">
        <v>521</v>
      </c>
    </row>
    <row r="345" spans="1:6" ht="16.5" thickTop="1" thickBot="1">
      <c r="A345" s="133" t="s">
        <v>3052</v>
      </c>
      <c r="B345" s="134" t="s">
        <v>3033</v>
      </c>
      <c r="C345" s="134" t="s">
        <v>3053</v>
      </c>
      <c r="F345" s="137" t="s">
        <v>522</v>
      </c>
    </row>
    <row r="346" spans="1:6" ht="16.5" thickTop="1" thickBot="1">
      <c r="A346" s="131" t="s">
        <v>3054</v>
      </c>
      <c r="B346" s="132" t="s">
        <v>3033</v>
      </c>
      <c r="C346" s="132" t="s">
        <v>3055</v>
      </c>
      <c r="F346" s="136" t="s">
        <v>524</v>
      </c>
    </row>
    <row r="347" spans="1:6" ht="16.5" thickTop="1" thickBot="1">
      <c r="A347" s="133" t="s">
        <v>3056</v>
      </c>
      <c r="B347" s="134" t="s">
        <v>3033</v>
      </c>
      <c r="C347" s="134" t="s">
        <v>3057</v>
      </c>
      <c r="F347" s="137" t="s">
        <v>525</v>
      </c>
    </row>
    <row r="348" spans="1:6" ht="16.5" thickTop="1" thickBot="1">
      <c r="A348" s="131" t="s">
        <v>3058</v>
      </c>
      <c r="B348" s="132" t="s">
        <v>3033</v>
      </c>
      <c r="C348" s="132" t="s">
        <v>3059</v>
      </c>
      <c r="F348" s="136" t="s">
        <v>493</v>
      </c>
    </row>
    <row r="349" spans="1:6" ht="16.5" thickTop="1" thickBot="1">
      <c r="A349" s="133" t="s">
        <v>2613</v>
      </c>
      <c r="B349" s="134" t="s">
        <v>3033</v>
      </c>
      <c r="C349" s="134" t="s">
        <v>3060</v>
      </c>
      <c r="F349" s="137" t="s">
        <v>526</v>
      </c>
    </row>
    <row r="350" spans="1:6" ht="16.5" thickTop="1" thickBot="1">
      <c r="A350" s="131" t="s">
        <v>3061</v>
      </c>
      <c r="B350" s="132" t="s">
        <v>3033</v>
      </c>
      <c r="C350" s="132" t="s">
        <v>3062</v>
      </c>
      <c r="F350" s="136" t="s">
        <v>527</v>
      </c>
    </row>
    <row r="351" spans="1:6" ht="16.5" thickTop="1" thickBot="1">
      <c r="A351" s="133" t="s">
        <v>3063</v>
      </c>
      <c r="B351" s="134" t="s">
        <v>3064</v>
      </c>
      <c r="C351" s="134" t="s">
        <v>3065</v>
      </c>
      <c r="F351" s="137" t="s">
        <v>529</v>
      </c>
    </row>
    <row r="352" spans="1:6" ht="16.5" thickTop="1" thickBot="1">
      <c r="A352" s="131" t="s">
        <v>3066</v>
      </c>
      <c r="B352" s="132" t="s">
        <v>3064</v>
      </c>
      <c r="C352" s="132" t="s">
        <v>3067</v>
      </c>
      <c r="F352" s="136" t="s">
        <v>530</v>
      </c>
    </row>
    <row r="353" spans="1:6" ht="16.5" thickTop="1" thickBot="1">
      <c r="A353" s="133" t="s">
        <v>3068</v>
      </c>
      <c r="B353" s="134" t="s">
        <v>3064</v>
      </c>
      <c r="C353" s="134" t="s">
        <v>3069</v>
      </c>
      <c r="F353" s="137" t="s">
        <v>531</v>
      </c>
    </row>
    <row r="354" spans="1:6" ht="16.5" thickTop="1" thickBot="1">
      <c r="A354" s="131" t="s">
        <v>3070</v>
      </c>
      <c r="B354" s="132" t="s">
        <v>3064</v>
      </c>
      <c r="C354" s="132" t="s">
        <v>3071</v>
      </c>
      <c r="F354" s="136" t="s">
        <v>532</v>
      </c>
    </row>
    <row r="355" spans="1:6" ht="16.5" thickTop="1" thickBot="1">
      <c r="A355" s="133" t="s">
        <v>3072</v>
      </c>
      <c r="B355" s="134" t="s">
        <v>3064</v>
      </c>
      <c r="C355" s="134" t="s">
        <v>3073</v>
      </c>
      <c r="F355" s="137" t="s">
        <v>533</v>
      </c>
    </row>
    <row r="356" spans="1:6" ht="16.5" thickTop="1" thickBot="1">
      <c r="A356" s="131" t="s">
        <v>3074</v>
      </c>
      <c r="B356" s="132" t="s">
        <v>3064</v>
      </c>
      <c r="C356" s="132" t="s">
        <v>3075</v>
      </c>
      <c r="F356" s="136" t="s">
        <v>534</v>
      </c>
    </row>
    <row r="357" spans="1:6" ht="16.5" thickTop="1" thickBot="1">
      <c r="A357" s="133" t="s">
        <v>3076</v>
      </c>
      <c r="B357" s="134" t="s">
        <v>3064</v>
      </c>
      <c r="C357" s="134" t="s">
        <v>3077</v>
      </c>
      <c r="F357" s="137" t="s">
        <v>535</v>
      </c>
    </row>
    <row r="358" spans="1:6" ht="16.5" thickTop="1" thickBot="1">
      <c r="A358" s="131" t="s">
        <v>3064</v>
      </c>
      <c r="B358" s="132" t="s">
        <v>3064</v>
      </c>
      <c r="C358" s="132" t="s">
        <v>3078</v>
      </c>
      <c r="F358" s="136" t="s">
        <v>536</v>
      </c>
    </row>
    <row r="359" spans="1:6" ht="16.5" thickTop="1" thickBot="1">
      <c r="A359" s="133" t="s">
        <v>3079</v>
      </c>
      <c r="B359" s="134" t="s">
        <v>3064</v>
      </c>
      <c r="C359" s="134" t="s">
        <v>3080</v>
      </c>
      <c r="F359" s="137" t="s">
        <v>537</v>
      </c>
    </row>
    <row r="360" spans="1:6" ht="16.5" thickTop="1" thickBot="1">
      <c r="A360" s="131" t="s">
        <v>3081</v>
      </c>
      <c r="B360" s="132" t="s">
        <v>3064</v>
      </c>
      <c r="C360" s="132" t="s">
        <v>3082</v>
      </c>
      <c r="F360" s="136" t="s">
        <v>538</v>
      </c>
    </row>
    <row r="361" spans="1:6" ht="16.5" thickTop="1" thickBot="1">
      <c r="A361" s="133" t="s">
        <v>3083</v>
      </c>
      <c r="B361" s="134" t="s">
        <v>3064</v>
      </c>
      <c r="C361" s="134" t="s">
        <v>3084</v>
      </c>
      <c r="F361" s="137" t="s">
        <v>508</v>
      </c>
    </row>
    <row r="362" spans="1:6" ht="16.5" thickTop="1" thickBot="1">
      <c r="A362" s="131" t="s">
        <v>3085</v>
      </c>
      <c r="B362" s="132" t="s">
        <v>3064</v>
      </c>
      <c r="C362" s="132" t="s">
        <v>3086</v>
      </c>
      <c r="F362" s="136" t="s">
        <v>539</v>
      </c>
    </row>
    <row r="363" spans="1:6" ht="16.5" thickTop="1" thickBot="1">
      <c r="A363" s="133" t="s">
        <v>3087</v>
      </c>
      <c r="B363" s="134" t="s">
        <v>3064</v>
      </c>
      <c r="C363" s="134" t="s">
        <v>3088</v>
      </c>
      <c r="F363" s="137" t="s">
        <v>540</v>
      </c>
    </row>
    <row r="364" spans="1:6" ht="16.5" thickTop="1" thickBot="1">
      <c r="A364" s="131" t="s">
        <v>3089</v>
      </c>
      <c r="B364" s="132" t="s">
        <v>3064</v>
      </c>
      <c r="C364" s="132" t="s">
        <v>3090</v>
      </c>
      <c r="F364" s="136" t="s">
        <v>541</v>
      </c>
    </row>
    <row r="365" spans="1:6" ht="16.5" thickTop="1" thickBot="1">
      <c r="A365" s="133" t="s">
        <v>3091</v>
      </c>
      <c r="B365" s="134" t="s">
        <v>3064</v>
      </c>
      <c r="C365" s="134" t="s">
        <v>3092</v>
      </c>
      <c r="F365" s="137" t="s">
        <v>542</v>
      </c>
    </row>
    <row r="366" spans="1:6" ht="16.5" thickTop="1" thickBot="1">
      <c r="A366" s="131" t="s">
        <v>3093</v>
      </c>
      <c r="B366" s="132" t="s">
        <v>3094</v>
      </c>
      <c r="C366" s="132" t="s">
        <v>3095</v>
      </c>
      <c r="F366" s="136" t="s">
        <v>543</v>
      </c>
    </row>
    <row r="367" spans="1:6" ht="16.5" thickTop="1" thickBot="1">
      <c r="A367" s="133" t="s">
        <v>3096</v>
      </c>
      <c r="B367" s="134" t="s">
        <v>3094</v>
      </c>
      <c r="C367" s="134" t="s">
        <v>3097</v>
      </c>
      <c r="F367" s="137" t="s">
        <v>545</v>
      </c>
    </row>
    <row r="368" spans="1:6" ht="16.5" thickTop="1" thickBot="1">
      <c r="A368" s="131" t="s">
        <v>3098</v>
      </c>
      <c r="B368" s="132" t="s">
        <v>3094</v>
      </c>
      <c r="C368" s="132" t="s">
        <v>3099</v>
      </c>
      <c r="F368" s="136" t="s">
        <v>546</v>
      </c>
    </row>
    <row r="369" spans="1:6" ht="16.5" thickTop="1" thickBot="1">
      <c r="A369" s="133" t="s">
        <v>3094</v>
      </c>
      <c r="B369" s="134" t="s">
        <v>3094</v>
      </c>
      <c r="C369" s="134" t="s">
        <v>3100</v>
      </c>
      <c r="F369" s="137" t="s">
        <v>547</v>
      </c>
    </row>
    <row r="370" spans="1:6" ht="16.5" thickTop="1" thickBot="1">
      <c r="A370" s="131" t="s">
        <v>3101</v>
      </c>
      <c r="B370" s="132" t="s">
        <v>3094</v>
      </c>
      <c r="C370" s="132" t="s">
        <v>3102</v>
      </c>
      <c r="F370" s="136" t="s">
        <v>548</v>
      </c>
    </row>
    <row r="371" spans="1:6" ht="16.5" thickTop="1" thickBot="1">
      <c r="A371" s="133" t="s">
        <v>3103</v>
      </c>
      <c r="B371" s="134" t="s">
        <v>3094</v>
      </c>
      <c r="C371" s="134" t="s">
        <v>3104</v>
      </c>
      <c r="F371" s="137" t="s">
        <v>550</v>
      </c>
    </row>
    <row r="372" spans="1:6" ht="16.5" thickTop="1" thickBot="1">
      <c r="A372" s="131" t="s">
        <v>3105</v>
      </c>
      <c r="B372" s="132" t="s">
        <v>3094</v>
      </c>
      <c r="C372" s="132" t="s">
        <v>3106</v>
      </c>
      <c r="F372" s="136" t="s">
        <v>552</v>
      </c>
    </row>
    <row r="373" spans="1:6" ht="16.5" thickTop="1" thickBot="1">
      <c r="A373" s="133" t="s">
        <v>3107</v>
      </c>
      <c r="B373" s="134" t="s">
        <v>3094</v>
      </c>
      <c r="C373" s="134" t="s">
        <v>3108</v>
      </c>
      <c r="F373" s="137" t="s">
        <v>554</v>
      </c>
    </row>
    <row r="374" spans="1:6" ht="16.5" thickTop="1" thickBot="1">
      <c r="A374" s="131" t="s">
        <v>3109</v>
      </c>
      <c r="B374" s="132" t="s">
        <v>3110</v>
      </c>
      <c r="C374" s="132" t="s">
        <v>3111</v>
      </c>
      <c r="F374" s="136" t="s">
        <v>555</v>
      </c>
    </row>
    <row r="375" spans="1:6" ht="16.5" thickTop="1" thickBot="1">
      <c r="A375" s="133" t="s">
        <v>3112</v>
      </c>
      <c r="B375" s="134" t="s">
        <v>3110</v>
      </c>
      <c r="C375" s="134" t="s">
        <v>3113</v>
      </c>
      <c r="F375" s="137" t="s">
        <v>556</v>
      </c>
    </row>
    <row r="376" spans="1:6" ht="16.5" thickTop="1" thickBot="1">
      <c r="A376" s="131" t="s">
        <v>3114</v>
      </c>
      <c r="B376" s="132" t="s">
        <v>3110</v>
      </c>
      <c r="C376" s="132" t="s">
        <v>3115</v>
      </c>
      <c r="F376" s="136" t="s">
        <v>557</v>
      </c>
    </row>
    <row r="377" spans="1:6" ht="16.5" thickTop="1" thickBot="1">
      <c r="A377" s="133" t="s">
        <v>3110</v>
      </c>
      <c r="B377" s="134" t="s">
        <v>3110</v>
      </c>
      <c r="C377" s="134" t="s">
        <v>3116</v>
      </c>
      <c r="F377" s="137" t="s">
        <v>558</v>
      </c>
    </row>
    <row r="378" spans="1:6" ht="16.5" thickTop="1" thickBot="1">
      <c r="A378" s="131" t="s">
        <v>3117</v>
      </c>
      <c r="B378" s="132" t="s">
        <v>3110</v>
      </c>
      <c r="C378" s="132" t="s">
        <v>3118</v>
      </c>
      <c r="F378" s="136" t="s">
        <v>559</v>
      </c>
    </row>
    <row r="379" spans="1:6" ht="16.5" thickTop="1" thickBot="1">
      <c r="A379" s="133" t="s">
        <v>3119</v>
      </c>
      <c r="B379" s="134" t="s">
        <v>3110</v>
      </c>
      <c r="C379" s="134" t="s">
        <v>3120</v>
      </c>
      <c r="F379" s="137" t="s">
        <v>560</v>
      </c>
    </row>
    <row r="380" spans="1:6" ht="16.5" thickTop="1" thickBot="1">
      <c r="A380" s="131" t="s">
        <v>3121</v>
      </c>
      <c r="B380" s="132" t="s">
        <v>3110</v>
      </c>
      <c r="C380" s="132" t="s">
        <v>3122</v>
      </c>
      <c r="F380" s="136" t="s">
        <v>561</v>
      </c>
    </row>
    <row r="381" spans="1:6" ht="16.5" thickTop="1" thickBot="1">
      <c r="A381" s="133" t="s">
        <v>3123</v>
      </c>
      <c r="B381" s="134" t="s">
        <v>3110</v>
      </c>
      <c r="C381" s="134" t="s">
        <v>3124</v>
      </c>
      <c r="F381" s="137" t="s">
        <v>563</v>
      </c>
    </row>
    <row r="382" spans="1:6" ht="16.5" thickTop="1" thickBot="1">
      <c r="A382" s="131" t="s">
        <v>3125</v>
      </c>
      <c r="B382" s="132" t="s">
        <v>3110</v>
      </c>
      <c r="C382" s="132" t="s">
        <v>3126</v>
      </c>
      <c r="F382" s="136" t="s">
        <v>564</v>
      </c>
    </row>
    <row r="383" spans="1:6" ht="16.5" thickTop="1" thickBot="1">
      <c r="A383" s="133" t="s">
        <v>3127</v>
      </c>
      <c r="B383" s="134" t="s">
        <v>3110</v>
      </c>
      <c r="C383" s="134" t="s">
        <v>3128</v>
      </c>
      <c r="F383" s="137" t="s">
        <v>565</v>
      </c>
    </row>
    <row r="384" spans="1:6" ht="16.5" thickTop="1" thickBot="1">
      <c r="A384" s="131" t="s">
        <v>3129</v>
      </c>
      <c r="B384" s="132" t="s">
        <v>3110</v>
      </c>
      <c r="C384" s="132" t="s">
        <v>3130</v>
      </c>
      <c r="F384" s="136" t="s">
        <v>566</v>
      </c>
    </row>
    <row r="385" spans="1:6" ht="16.5" thickTop="1" thickBot="1">
      <c r="A385" s="133" t="s">
        <v>3131</v>
      </c>
      <c r="B385" s="134" t="s">
        <v>3132</v>
      </c>
      <c r="C385" s="134" t="s">
        <v>3133</v>
      </c>
      <c r="F385" s="137" t="s">
        <v>567</v>
      </c>
    </row>
    <row r="386" spans="1:6" ht="16.5" thickTop="1" thickBot="1">
      <c r="A386" s="131" t="s">
        <v>3134</v>
      </c>
      <c r="B386" s="132" t="s">
        <v>3132</v>
      </c>
      <c r="C386" s="132" t="s">
        <v>3135</v>
      </c>
      <c r="F386" s="136" t="s">
        <v>568</v>
      </c>
    </row>
    <row r="387" spans="1:6" ht="16.5" thickTop="1" thickBot="1">
      <c r="A387" s="133" t="s">
        <v>3136</v>
      </c>
      <c r="B387" s="134" t="s">
        <v>3132</v>
      </c>
      <c r="C387" s="134" t="s">
        <v>3137</v>
      </c>
      <c r="F387" s="137" t="s">
        <v>569</v>
      </c>
    </row>
    <row r="388" spans="1:6" ht="16.5" thickTop="1" thickBot="1">
      <c r="A388" s="131" t="s">
        <v>3138</v>
      </c>
      <c r="B388" s="132" t="s">
        <v>3132</v>
      </c>
      <c r="C388" s="132" t="s">
        <v>3139</v>
      </c>
      <c r="F388" s="136" t="s">
        <v>570</v>
      </c>
    </row>
    <row r="389" spans="1:6" ht="16.5" thickTop="1" thickBot="1">
      <c r="A389" s="133" t="s">
        <v>3140</v>
      </c>
      <c r="B389" s="134" t="s">
        <v>3132</v>
      </c>
      <c r="C389" s="134" t="s">
        <v>3141</v>
      </c>
      <c r="F389" s="137" t="s">
        <v>571</v>
      </c>
    </row>
    <row r="390" spans="1:6" ht="16.5" thickTop="1" thickBot="1">
      <c r="A390" s="131" t="s">
        <v>622</v>
      </c>
      <c r="B390" s="132" t="s">
        <v>3132</v>
      </c>
      <c r="C390" s="132" t="s">
        <v>3142</v>
      </c>
      <c r="F390" s="136" t="s">
        <v>573</v>
      </c>
    </row>
    <row r="391" spans="1:6" ht="16.5" thickTop="1" thickBot="1">
      <c r="A391" s="133" t="s">
        <v>3132</v>
      </c>
      <c r="B391" s="134" t="s">
        <v>3132</v>
      </c>
      <c r="C391" s="134" t="s">
        <v>3143</v>
      </c>
      <c r="F391" s="137" t="s">
        <v>574</v>
      </c>
    </row>
    <row r="392" spans="1:6" ht="16.5" thickTop="1" thickBot="1">
      <c r="A392" s="131" t="s">
        <v>3144</v>
      </c>
      <c r="B392" s="132" t="s">
        <v>3132</v>
      </c>
      <c r="C392" s="132" t="s">
        <v>3145</v>
      </c>
      <c r="F392" s="136" t="s">
        <v>575</v>
      </c>
    </row>
    <row r="393" spans="1:6" ht="16.5" thickTop="1" thickBot="1">
      <c r="A393" s="133" t="s">
        <v>3146</v>
      </c>
      <c r="B393" s="134" t="s">
        <v>3132</v>
      </c>
      <c r="C393" s="134" t="s">
        <v>3147</v>
      </c>
      <c r="F393" s="137" t="s">
        <v>576</v>
      </c>
    </row>
    <row r="394" spans="1:6" ht="16.5" thickTop="1" thickBot="1">
      <c r="A394" s="131" t="s">
        <v>3148</v>
      </c>
      <c r="B394" s="132" t="s">
        <v>3132</v>
      </c>
      <c r="C394" s="132" t="s">
        <v>3149</v>
      </c>
      <c r="F394" s="136" t="s">
        <v>577</v>
      </c>
    </row>
    <row r="395" spans="1:6" ht="16.5" thickTop="1" thickBot="1">
      <c r="A395" s="133" t="s">
        <v>3150</v>
      </c>
      <c r="B395" s="134" t="s">
        <v>3132</v>
      </c>
      <c r="C395" s="134" t="s">
        <v>3151</v>
      </c>
      <c r="F395" s="137" t="s">
        <v>578</v>
      </c>
    </row>
    <row r="396" spans="1:6" ht="16.5" thickTop="1" thickBot="1">
      <c r="A396" s="131" t="s">
        <v>3152</v>
      </c>
      <c r="B396" s="132" t="s">
        <v>3132</v>
      </c>
      <c r="C396" s="132" t="s">
        <v>3153</v>
      </c>
      <c r="F396" s="136" t="s">
        <v>580</v>
      </c>
    </row>
    <row r="397" spans="1:6" ht="16.5" thickTop="1" thickBot="1">
      <c r="A397" s="133" t="s">
        <v>3154</v>
      </c>
      <c r="B397" s="134" t="s">
        <v>3132</v>
      </c>
      <c r="C397" s="134" t="s">
        <v>3155</v>
      </c>
      <c r="F397" s="137" t="s">
        <v>583</v>
      </c>
    </row>
    <row r="398" spans="1:6" ht="16.5" thickTop="1" thickBot="1">
      <c r="A398" s="131" t="s">
        <v>3156</v>
      </c>
      <c r="B398" s="132" t="s">
        <v>3132</v>
      </c>
      <c r="C398" s="132" t="s">
        <v>3157</v>
      </c>
      <c r="F398" s="136" t="s">
        <v>586</v>
      </c>
    </row>
    <row r="399" spans="1:6" ht="16.5" thickTop="1" thickBot="1">
      <c r="A399" s="133" t="s">
        <v>3158</v>
      </c>
      <c r="B399" s="134" t="s">
        <v>3132</v>
      </c>
      <c r="C399" s="134" t="s">
        <v>3159</v>
      </c>
      <c r="F399" s="137" t="s">
        <v>588</v>
      </c>
    </row>
    <row r="400" spans="1:6" ht="16.5" thickTop="1" thickBot="1">
      <c r="A400" s="131" t="s">
        <v>3160</v>
      </c>
      <c r="B400" s="132" t="s">
        <v>3132</v>
      </c>
      <c r="C400" s="132" t="s">
        <v>3161</v>
      </c>
      <c r="F400" s="136" t="s">
        <v>590</v>
      </c>
    </row>
    <row r="401" spans="1:6" ht="16.5" thickTop="1" thickBot="1">
      <c r="A401" s="133" t="s">
        <v>3162</v>
      </c>
      <c r="B401" s="134" t="s">
        <v>3132</v>
      </c>
      <c r="C401" s="134" t="s">
        <v>3163</v>
      </c>
      <c r="F401" s="137" t="s">
        <v>592</v>
      </c>
    </row>
    <row r="402" spans="1:6" ht="16.5" thickTop="1" thickBot="1">
      <c r="A402" s="131" t="s">
        <v>3164</v>
      </c>
      <c r="B402" s="132" t="s">
        <v>3132</v>
      </c>
      <c r="C402" s="132" t="s">
        <v>3165</v>
      </c>
      <c r="F402" s="136" t="s">
        <v>594</v>
      </c>
    </row>
    <row r="403" spans="1:6" ht="16.5" thickTop="1" thickBot="1">
      <c r="A403" s="133" t="s">
        <v>3166</v>
      </c>
      <c r="B403" s="134" t="s">
        <v>3167</v>
      </c>
      <c r="C403" s="134" t="s">
        <v>3168</v>
      </c>
      <c r="F403" s="137" t="s">
        <v>596</v>
      </c>
    </row>
    <row r="404" spans="1:6" ht="16.5" thickTop="1" thickBot="1">
      <c r="A404" s="131" t="s">
        <v>3169</v>
      </c>
      <c r="B404" s="132" t="s">
        <v>3167</v>
      </c>
      <c r="C404" s="132" t="s">
        <v>3170</v>
      </c>
      <c r="F404" s="136" t="s">
        <v>597</v>
      </c>
    </row>
    <row r="405" spans="1:6" ht="16.5" thickTop="1" thickBot="1">
      <c r="A405" s="133" t="s">
        <v>3171</v>
      </c>
      <c r="B405" s="134" t="s">
        <v>3167</v>
      </c>
      <c r="C405" s="134" t="s">
        <v>3167</v>
      </c>
      <c r="F405" s="137" t="s">
        <v>598</v>
      </c>
    </row>
    <row r="406" spans="1:6" ht="16.5" thickTop="1" thickBot="1">
      <c r="A406" s="131" t="s">
        <v>3167</v>
      </c>
      <c r="B406" s="132" t="s">
        <v>3167</v>
      </c>
      <c r="C406" s="132" t="s">
        <v>3172</v>
      </c>
      <c r="F406" s="136" t="s">
        <v>599</v>
      </c>
    </row>
    <row r="407" spans="1:6" ht="16.5" thickTop="1" thickBot="1">
      <c r="A407" s="133" t="s">
        <v>3173</v>
      </c>
      <c r="B407" s="134" t="s">
        <v>3167</v>
      </c>
      <c r="C407" s="134" t="s">
        <v>3174</v>
      </c>
      <c r="F407" s="137" t="s">
        <v>601</v>
      </c>
    </row>
    <row r="408" spans="1:6" ht="16.5" thickTop="1" thickBot="1">
      <c r="A408" s="131" t="s">
        <v>3175</v>
      </c>
      <c r="B408" s="132" t="s">
        <v>3167</v>
      </c>
      <c r="C408" s="132" t="s">
        <v>3176</v>
      </c>
      <c r="F408" s="136" t="s">
        <v>236</v>
      </c>
    </row>
    <row r="409" spans="1:6" ht="16.5" thickTop="1" thickBot="1">
      <c r="A409" s="133" t="s">
        <v>3177</v>
      </c>
      <c r="B409" s="134" t="s">
        <v>3167</v>
      </c>
      <c r="C409" s="134" t="s">
        <v>3178</v>
      </c>
      <c r="F409" s="137" t="s">
        <v>602</v>
      </c>
    </row>
    <row r="410" spans="1:6" ht="16.5" thickTop="1" thickBot="1">
      <c r="A410" s="131" t="s">
        <v>3179</v>
      </c>
      <c r="B410" s="132" t="s">
        <v>3167</v>
      </c>
      <c r="C410" s="132" t="s">
        <v>3180</v>
      </c>
      <c r="F410" s="136" t="s">
        <v>603</v>
      </c>
    </row>
    <row r="411" spans="1:6" ht="16.5" thickTop="1" thickBot="1">
      <c r="A411" s="133" t="s">
        <v>3181</v>
      </c>
      <c r="B411" s="134" t="s">
        <v>3167</v>
      </c>
      <c r="C411" s="134" t="s">
        <v>3182</v>
      </c>
      <c r="F411" s="137" t="s">
        <v>604</v>
      </c>
    </row>
    <row r="412" spans="1:6" ht="16.5" thickTop="1" thickBot="1">
      <c r="A412" s="131" t="s">
        <v>3183</v>
      </c>
      <c r="B412" s="132" t="s">
        <v>3167</v>
      </c>
      <c r="C412" s="132" t="s">
        <v>3184</v>
      </c>
      <c r="F412" s="136" t="s">
        <v>605</v>
      </c>
    </row>
    <row r="413" spans="1:6" ht="16.5" thickTop="1" thickBot="1">
      <c r="A413" s="133" t="s">
        <v>3185</v>
      </c>
      <c r="B413" s="134" t="s">
        <v>3167</v>
      </c>
      <c r="C413" s="134" t="s">
        <v>3186</v>
      </c>
      <c r="F413" s="137" t="s">
        <v>606</v>
      </c>
    </row>
    <row r="414" spans="1:6" ht="16.5" thickTop="1" thickBot="1">
      <c r="A414" s="131" t="s">
        <v>2791</v>
      </c>
      <c r="B414" s="132" t="s">
        <v>3167</v>
      </c>
      <c r="C414" s="132" t="s">
        <v>3187</v>
      </c>
      <c r="F414" s="136" t="s">
        <v>607</v>
      </c>
    </row>
    <row r="415" spans="1:6" ht="16.5" thickTop="1" thickBot="1">
      <c r="A415" s="133" t="s">
        <v>3188</v>
      </c>
      <c r="B415" s="134" t="s">
        <v>3167</v>
      </c>
      <c r="C415" s="134" t="s">
        <v>3189</v>
      </c>
      <c r="F415" s="137" t="s">
        <v>608</v>
      </c>
    </row>
    <row r="416" spans="1:6" ht="16.5" thickTop="1" thickBot="1">
      <c r="A416" s="131" t="s">
        <v>3190</v>
      </c>
      <c r="B416" s="132" t="s">
        <v>3191</v>
      </c>
      <c r="C416" s="132" t="s">
        <v>3192</v>
      </c>
      <c r="F416" s="136" t="s">
        <v>611</v>
      </c>
    </row>
    <row r="417" spans="1:6" ht="16.5" thickTop="1" thickBot="1">
      <c r="A417" s="133" t="s">
        <v>3191</v>
      </c>
      <c r="B417" s="134" t="s">
        <v>3191</v>
      </c>
      <c r="C417" s="134" t="s">
        <v>3193</v>
      </c>
      <c r="F417" s="137" t="s">
        <v>613</v>
      </c>
    </row>
    <row r="418" spans="1:6" ht="16.5" thickTop="1" thickBot="1">
      <c r="A418" s="131" t="s">
        <v>3194</v>
      </c>
      <c r="B418" s="132" t="s">
        <v>3191</v>
      </c>
      <c r="C418" s="132" t="s">
        <v>3195</v>
      </c>
      <c r="F418" s="136" t="s">
        <v>614</v>
      </c>
    </row>
    <row r="419" spans="1:6" ht="16.5" thickTop="1" thickBot="1">
      <c r="A419" s="133" t="s">
        <v>3196</v>
      </c>
      <c r="B419" s="134" t="s">
        <v>3191</v>
      </c>
      <c r="C419" s="134" t="s">
        <v>3197</v>
      </c>
      <c r="F419" s="137" t="s">
        <v>615</v>
      </c>
    </row>
    <row r="420" spans="1:6" ht="16.5" thickTop="1" thickBot="1">
      <c r="A420" s="131" t="s">
        <v>3198</v>
      </c>
      <c r="B420" s="132" t="s">
        <v>3199</v>
      </c>
      <c r="C420" s="132" t="s">
        <v>3200</v>
      </c>
      <c r="F420" s="136" t="s">
        <v>616</v>
      </c>
    </row>
    <row r="421" spans="1:6" ht="16.5" thickTop="1" thickBot="1">
      <c r="A421" s="133" t="s">
        <v>3201</v>
      </c>
      <c r="B421" s="134" t="s">
        <v>3199</v>
      </c>
      <c r="C421" s="134" t="s">
        <v>3202</v>
      </c>
      <c r="F421" s="137" t="s">
        <v>619</v>
      </c>
    </row>
    <row r="422" spans="1:6" ht="16.5" thickTop="1" thickBot="1">
      <c r="A422" s="131" t="s">
        <v>3072</v>
      </c>
      <c r="B422" s="132" t="s">
        <v>3199</v>
      </c>
      <c r="C422" s="132" t="s">
        <v>3203</v>
      </c>
      <c r="F422" s="136" t="s">
        <v>621</v>
      </c>
    </row>
    <row r="423" spans="1:6" ht="16.5" thickTop="1" thickBot="1">
      <c r="A423" s="133" t="s">
        <v>3204</v>
      </c>
      <c r="B423" s="134" t="s">
        <v>3199</v>
      </c>
      <c r="C423" s="134" t="s">
        <v>3205</v>
      </c>
      <c r="F423" s="137" t="s">
        <v>622</v>
      </c>
    </row>
    <row r="424" spans="1:6" ht="16.5" thickTop="1" thickBot="1">
      <c r="A424" s="131" t="s">
        <v>3206</v>
      </c>
      <c r="B424" s="132" t="s">
        <v>3199</v>
      </c>
      <c r="C424" s="132" t="s">
        <v>3207</v>
      </c>
      <c r="F424" s="136" t="s">
        <v>623</v>
      </c>
    </row>
    <row r="425" spans="1:6" ht="16.5" thickTop="1" thickBot="1">
      <c r="A425" s="133" t="s">
        <v>3199</v>
      </c>
      <c r="B425" s="134" t="s">
        <v>3199</v>
      </c>
      <c r="C425" s="134" t="s">
        <v>3208</v>
      </c>
      <c r="F425" s="137" t="s">
        <v>624</v>
      </c>
    </row>
    <row r="426" spans="1:6" ht="16.5" thickTop="1" thickBot="1">
      <c r="A426" s="131" t="s">
        <v>3209</v>
      </c>
      <c r="B426" s="132" t="s">
        <v>3199</v>
      </c>
      <c r="C426" s="132" t="s">
        <v>3210</v>
      </c>
      <c r="F426" s="136" t="s">
        <v>625</v>
      </c>
    </row>
    <row r="427" spans="1:6" ht="16.5" thickTop="1" thickBot="1">
      <c r="A427" s="133" t="s">
        <v>3211</v>
      </c>
      <c r="B427" s="134" t="s">
        <v>3199</v>
      </c>
      <c r="C427" s="134" t="s">
        <v>3212</v>
      </c>
      <c r="F427" s="137" t="s">
        <v>626</v>
      </c>
    </row>
    <row r="428" spans="1:6" ht="16.5" thickTop="1" thickBot="1">
      <c r="A428" s="131" t="s">
        <v>3213</v>
      </c>
      <c r="B428" s="132" t="s">
        <v>3199</v>
      </c>
      <c r="C428" s="132" t="s">
        <v>3214</v>
      </c>
      <c r="F428" s="136" t="s">
        <v>627</v>
      </c>
    </row>
    <row r="429" spans="1:6" ht="16.5" thickTop="1" thickBot="1">
      <c r="A429" s="133" t="s">
        <v>3215</v>
      </c>
      <c r="B429" s="134" t="s">
        <v>3199</v>
      </c>
      <c r="C429" s="134" t="s">
        <v>3216</v>
      </c>
      <c r="F429" s="137" t="s">
        <v>303</v>
      </c>
    </row>
    <row r="430" spans="1:6" ht="16.5" thickTop="1" thickBot="1">
      <c r="A430" s="131" t="s">
        <v>3217</v>
      </c>
      <c r="B430" s="132" t="s">
        <v>3199</v>
      </c>
      <c r="C430" s="132" t="s">
        <v>3218</v>
      </c>
      <c r="F430" s="136" t="s">
        <v>628</v>
      </c>
    </row>
    <row r="431" spans="1:6" ht="16.5" thickTop="1" thickBot="1">
      <c r="A431" s="133" t="s">
        <v>3219</v>
      </c>
      <c r="B431" s="134" t="s">
        <v>3199</v>
      </c>
      <c r="C431" s="134" t="s">
        <v>3220</v>
      </c>
      <c r="F431" s="137" t="s">
        <v>630</v>
      </c>
    </row>
    <row r="432" spans="1:6" ht="16.5" thickTop="1" thickBot="1">
      <c r="A432" s="131" t="s">
        <v>3221</v>
      </c>
      <c r="B432" s="132" t="s">
        <v>3199</v>
      </c>
      <c r="C432" s="132" t="s">
        <v>3222</v>
      </c>
      <c r="F432" s="136" t="s">
        <v>631</v>
      </c>
    </row>
    <row r="433" spans="1:6" ht="16.5" thickTop="1" thickBot="1">
      <c r="A433" s="133" t="s">
        <v>3223</v>
      </c>
      <c r="B433" s="134" t="s">
        <v>3199</v>
      </c>
      <c r="C433" s="134" t="s">
        <v>3224</v>
      </c>
      <c r="F433" s="137" t="s">
        <v>632</v>
      </c>
    </row>
    <row r="434" spans="1:6" ht="16.5" thickTop="1" thickBot="1">
      <c r="A434" s="131" t="s">
        <v>3225</v>
      </c>
      <c r="B434" s="132" t="s">
        <v>3226</v>
      </c>
      <c r="C434" s="132" t="s">
        <v>3227</v>
      </c>
      <c r="F434" s="136" t="s">
        <v>629</v>
      </c>
    </row>
    <row r="435" spans="1:6" ht="16.5" thickTop="1" thickBot="1">
      <c r="A435" s="133" t="s">
        <v>3228</v>
      </c>
      <c r="B435" s="134" t="s">
        <v>3226</v>
      </c>
      <c r="C435" s="134" t="s">
        <v>3229</v>
      </c>
      <c r="F435" s="137" t="s">
        <v>633</v>
      </c>
    </row>
    <row r="436" spans="1:6" ht="16.5" thickTop="1" thickBot="1">
      <c r="A436" s="131" t="s">
        <v>3230</v>
      </c>
      <c r="B436" s="132" t="s">
        <v>3226</v>
      </c>
      <c r="C436" s="132" t="s">
        <v>3231</v>
      </c>
      <c r="F436" s="136" t="s">
        <v>150</v>
      </c>
    </row>
    <row r="437" spans="1:6" ht="16.5" thickTop="1" thickBot="1">
      <c r="A437" s="133" t="s">
        <v>3232</v>
      </c>
      <c r="B437" s="134" t="s">
        <v>3226</v>
      </c>
      <c r="C437" s="134" t="s">
        <v>3233</v>
      </c>
      <c r="F437" s="137" t="s">
        <v>634</v>
      </c>
    </row>
    <row r="438" spans="1:6" ht="16.5" thickTop="1" thickBot="1">
      <c r="A438" s="131" t="s">
        <v>3234</v>
      </c>
      <c r="B438" s="132" t="s">
        <v>3226</v>
      </c>
      <c r="C438" s="132" t="s">
        <v>3235</v>
      </c>
      <c r="F438" s="136" t="s">
        <v>635</v>
      </c>
    </row>
    <row r="439" spans="1:6" ht="16.5" thickTop="1" thickBot="1">
      <c r="A439" s="133" t="s">
        <v>3236</v>
      </c>
      <c r="B439" s="134" t="s">
        <v>3226</v>
      </c>
      <c r="C439" s="134" t="s">
        <v>3237</v>
      </c>
      <c r="F439" s="137" t="s">
        <v>155</v>
      </c>
    </row>
    <row r="440" spans="1:6" ht="16.5" thickTop="1" thickBot="1">
      <c r="A440" s="131" t="s">
        <v>3238</v>
      </c>
      <c r="B440" s="132" t="s">
        <v>3226</v>
      </c>
      <c r="C440" s="132" t="s">
        <v>3239</v>
      </c>
      <c r="F440" s="136" t="s">
        <v>151</v>
      </c>
    </row>
    <row r="441" spans="1:6" ht="16.5" thickTop="1" thickBot="1">
      <c r="A441" s="133" t="s">
        <v>3240</v>
      </c>
      <c r="B441" s="134" t="s">
        <v>3226</v>
      </c>
      <c r="C441" s="134" t="s">
        <v>3241</v>
      </c>
      <c r="F441" s="137" t="s">
        <v>636</v>
      </c>
    </row>
    <row r="442" spans="1:6" ht="16.5" thickTop="1" thickBot="1">
      <c r="A442" s="131" t="s">
        <v>3242</v>
      </c>
      <c r="B442" s="132" t="s">
        <v>3226</v>
      </c>
      <c r="C442" s="132" t="s">
        <v>3243</v>
      </c>
      <c r="F442" s="136" t="s">
        <v>637</v>
      </c>
    </row>
    <row r="443" spans="1:6" ht="16.5" thickTop="1" thickBot="1">
      <c r="A443" s="133" t="s">
        <v>3244</v>
      </c>
      <c r="B443" s="134" t="s">
        <v>3226</v>
      </c>
      <c r="C443" s="134" t="s">
        <v>3245</v>
      </c>
      <c r="F443" s="137" t="s">
        <v>638</v>
      </c>
    </row>
    <row r="444" spans="1:6" ht="16.5" thickTop="1" thickBot="1">
      <c r="A444" s="131" t="s">
        <v>3246</v>
      </c>
      <c r="B444" s="132" t="s">
        <v>3226</v>
      </c>
      <c r="C444" s="132" t="s">
        <v>3247</v>
      </c>
      <c r="F444" s="136" t="s">
        <v>639</v>
      </c>
    </row>
    <row r="445" spans="1:6" ht="16.5" thickTop="1" thickBot="1">
      <c r="A445" s="133" t="s">
        <v>902</v>
      </c>
      <c r="B445" s="134" t="s">
        <v>3226</v>
      </c>
      <c r="C445" s="134" t="s">
        <v>3248</v>
      </c>
      <c r="F445" s="137" t="s">
        <v>640</v>
      </c>
    </row>
    <row r="446" spans="1:6" ht="16.5" thickTop="1" thickBot="1">
      <c r="A446" s="131" t="s">
        <v>3249</v>
      </c>
      <c r="B446" s="132" t="s">
        <v>3226</v>
      </c>
      <c r="C446" s="132" t="s">
        <v>3250</v>
      </c>
      <c r="F446" s="136" t="s">
        <v>643</v>
      </c>
    </row>
    <row r="447" spans="1:6" ht="16.5" thickTop="1" thickBot="1">
      <c r="A447" s="133" t="s">
        <v>3251</v>
      </c>
      <c r="B447" s="134" t="s">
        <v>3226</v>
      </c>
      <c r="C447" s="134" t="s">
        <v>3252</v>
      </c>
      <c r="F447" s="137" t="s">
        <v>645</v>
      </c>
    </row>
    <row r="448" spans="1:6" ht="16.5" thickTop="1" thickBot="1">
      <c r="A448" s="131" t="s">
        <v>3253</v>
      </c>
      <c r="B448" s="132" t="s">
        <v>3226</v>
      </c>
      <c r="C448" s="132" t="s">
        <v>3254</v>
      </c>
      <c r="F448" s="136" t="s">
        <v>641</v>
      </c>
    </row>
    <row r="449" spans="1:6" ht="16.5" thickTop="1" thickBot="1">
      <c r="A449" s="133" t="s">
        <v>3255</v>
      </c>
      <c r="B449" s="134" t="s">
        <v>3226</v>
      </c>
      <c r="C449" s="134" t="s">
        <v>3256</v>
      </c>
      <c r="F449" s="137" t="s">
        <v>646</v>
      </c>
    </row>
    <row r="450" spans="1:6" ht="16.5" thickTop="1" thickBot="1">
      <c r="A450" s="131" t="s">
        <v>3257</v>
      </c>
      <c r="B450" s="132" t="s">
        <v>3226</v>
      </c>
      <c r="C450" s="132" t="s">
        <v>3258</v>
      </c>
      <c r="F450" s="136" t="s">
        <v>647</v>
      </c>
    </row>
    <row r="451" spans="1:6" ht="16.5" thickTop="1" thickBot="1">
      <c r="A451" s="133" t="s">
        <v>3259</v>
      </c>
      <c r="B451" s="134" t="s">
        <v>3226</v>
      </c>
      <c r="C451" s="134" t="s">
        <v>3260</v>
      </c>
      <c r="F451" s="137" t="s">
        <v>648</v>
      </c>
    </row>
    <row r="452" spans="1:6" ht="16.5" thickTop="1" thickBot="1">
      <c r="A452" s="131" t="s">
        <v>3261</v>
      </c>
      <c r="B452" s="132" t="s">
        <v>3226</v>
      </c>
      <c r="C452" s="132" t="s">
        <v>3262</v>
      </c>
      <c r="F452" s="136" t="s">
        <v>649</v>
      </c>
    </row>
    <row r="453" spans="1:6" ht="16.5" thickTop="1" thickBot="1">
      <c r="A453" s="133" t="s">
        <v>3263</v>
      </c>
      <c r="B453" s="134" t="s">
        <v>3263</v>
      </c>
      <c r="C453" s="134" t="s">
        <v>3264</v>
      </c>
      <c r="F453" s="137" t="s">
        <v>642</v>
      </c>
    </row>
    <row r="454" spans="1:6" ht="16.5" thickTop="1" thickBot="1">
      <c r="A454" s="131" t="s">
        <v>3265</v>
      </c>
      <c r="B454" s="132" t="s">
        <v>3266</v>
      </c>
      <c r="C454" s="132" t="s">
        <v>3267</v>
      </c>
      <c r="F454" s="136" t="s">
        <v>650</v>
      </c>
    </row>
    <row r="455" spans="1:6" ht="16.5" thickTop="1" thickBot="1">
      <c r="A455" s="133" t="s">
        <v>3268</v>
      </c>
      <c r="B455" s="134" t="s">
        <v>3266</v>
      </c>
      <c r="C455" s="134" t="s">
        <v>3269</v>
      </c>
      <c r="F455" s="137" t="s">
        <v>57</v>
      </c>
    </row>
    <row r="456" spans="1:6" ht="16.5" thickTop="1" thickBot="1">
      <c r="A456" s="131" t="s">
        <v>3270</v>
      </c>
      <c r="B456" s="132" t="s">
        <v>3266</v>
      </c>
      <c r="C456" s="132" t="s">
        <v>3271</v>
      </c>
      <c r="F456" s="136" t="s">
        <v>651</v>
      </c>
    </row>
    <row r="457" spans="1:6" ht="16.5" thickTop="1" thickBot="1">
      <c r="A457" s="133" t="s">
        <v>3272</v>
      </c>
      <c r="B457" s="134" t="s">
        <v>3266</v>
      </c>
      <c r="C457" s="134" t="s">
        <v>3273</v>
      </c>
      <c r="F457" s="137" t="s">
        <v>652</v>
      </c>
    </row>
    <row r="458" spans="1:6" ht="16.5" thickTop="1" thickBot="1">
      <c r="A458" s="131" t="s">
        <v>3274</v>
      </c>
      <c r="B458" s="132" t="s">
        <v>3266</v>
      </c>
      <c r="C458" s="132" t="s">
        <v>3275</v>
      </c>
      <c r="F458" s="136" t="s">
        <v>654</v>
      </c>
    </row>
    <row r="459" spans="1:6" ht="16.5" thickTop="1" thickBot="1">
      <c r="A459" s="133" t="s">
        <v>3266</v>
      </c>
      <c r="B459" s="134" t="s">
        <v>3266</v>
      </c>
      <c r="C459" s="134" t="s">
        <v>3276</v>
      </c>
      <c r="F459" s="137" t="s">
        <v>656</v>
      </c>
    </row>
    <row r="460" spans="1:6" ht="16.5" thickTop="1" thickBot="1">
      <c r="A460" s="131" t="s">
        <v>3277</v>
      </c>
      <c r="B460" s="132" t="s">
        <v>3266</v>
      </c>
      <c r="C460" s="132" t="s">
        <v>3278</v>
      </c>
      <c r="F460" s="136" t="s">
        <v>657</v>
      </c>
    </row>
    <row r="461" spans="1:6" ht="16.5" thickTop="1" thickBot="1">
      <c r="A461" s="133" t="s">
        <v>3279</v>
      </c>
      <c r="B461" s="134" t="s">
        <v>3266</v>
      </c>
      <c r="C461" s="134" t="s">
        <v>3280</v>
      </c>
      <c r="F461" s="137" t="s">
        <v>658</v>
      </c>
    </row>
    <row r="462" spans="1:6" ht="16.5" thickTop="1" thickBot="1">
      <c r="A462" s="131" t="s">
        <v>3281</v>
      </c>
      <c r="B462" s="132" t="s">
        <v>3266</v>
      </c>
      <c r="C462" s="132" t="s">
        <v>3282</v>
      </c>
      <c r="F462" s="136" t="s">
        <v>660</v>
      </c>
    </row>
    <row r="463" spans="1:6" ht="16.5" thickTop="1" thickBot="1">
      <c r="A463" s="133" t="s">
        <v>3283</v>
      </c>
      <c r="B463" s="134" t="s">
        <v>3266</v>
      </c>
      <c r="C463" s="134" t="s">
        <v>3284</v>
      </c>
      <c r="F463" s="137" t="s">
        <v>662</v>
      </c>
    </row>
    <row r="464" spans="1:6" ht="16.5" thickTop="1" thickBot="1">
      <c r="A464" s="131" t="s">
        <v>3285</v>
      </c>
      <c r="B464" s="132" t="s">
        <v>3266</v>
      </c>
      <c r="C464" s="132" t="s">
        <v>3286</v>
      </c>
      <c r="F464" s="136" t="s">
        <v>663</v>
      </c>
    </row>
    <row r="465" spans="1:6" ht="16.5" thickTop="1" thickBot="1">
      <c r="A465" s="133" t="s">
        <v>3287</v>
      </c>
      <c r="B465" s="134" t="s">
        <v>3288</v>
      </c>
      <c r="C465" s="134" t="s">
        <v>3289</v>
      </c>
      <c r="F465" s="137" t="s">
        <v>664</v>
      </c>
    </row>
    <row r="466" spans="1:6" ht="16.5" thickTop="1" thickBot="1">
      <c r="A466" s="131" t="s">
        <v>3290</v>
      </c>
      <c r="B466" s="132" t="s">
        <v>3288</v>
      </c>
      <c r="C466" s="132" t="s">
        <v>3291</v>
      </c>
      <c r="F466" s="136" t="s">
        <v>252</v>
      </c>
    </row>
    <row r="467" spans="1:6" ht="16.5" thickTop="1" thickBot="1">
      <c r="A467" s="133" t="s">
        <v>3292</v>
      </c>
      <c r="B467" s="134" t="s">
        <v>3288</v>
      </c>
      <c r="C467" s="134" t="s">
        <v>3293</v>
      </c>
      <c r="F467" s="137" t="s">
        <v>665</v>
      </c>
    </row>
    <row r="468" spans="1:6" ht="16.5" thickTop="1" thickBot="1">
      <c r="A468" s="131" t="s">
        <v>3288</v>
      </c>
      <c r="B468" s="132" t="s">
        <v>3288</v>
      </c>
      <c r="C468" s="132" t="s">
        <v>3294</v>
      </c>
      <c r="F468" s="136" t="s">
        <v>667</v>
      </c>
    </row>
    <row r="469" spans="1:6" ht="16.5" thickTop="1" thickBot="1">
      <c r="A469" s="133" t="s">
        <v>3295</v>
      </c>
      <c r="B469" s="134" t="s">
        <v>3288</v>
      </c>
      <c r="C469" s="134" t="s">
        <v>3296</v>
      </c>
      <c r="F469" s="137" t="s">
        <v>668</v>
      </c>
    </row>
    <row r="470" spans="1:6" ht="16.5" thickTop="1" thickBot="1">
      <c r="A470" s="131" t="s">
        <v>3297</v>
      </c>
      <c r="B470" s="132" t="s">
        <v>3288</v>
      </c>
      <c r="C470" s="132" t="s">
        <v>3298</v>
      </c>
      <c r="F470" s="136" t="s">
        <v>666</v>
      </c>
    </row>
    <row r="471" spans="1:6" ht="16.5" thickTop="1" thickBot="1">
      <c r="A471" s="133" t="s">
        <v>3299</v>
      </c>
      <c r="B471" s="134" t="s">
        <v>3288</v>
      </c>
      <c r="C471" s="134" t="s">
        <v>3300</v>
      </c>
      <c r="F471" s="137" t="s">
        <v>255</v>
      </c>
    </row>
    <row r="472" spans="1:6" ht="16.5" thickTop="1" thickBot="1">
      <c r="A472" s="131" t="s">
        <v>3301</v>
      </c>
      <c r="B472" s="132" t="s">
        <v>3288</v>
      </c>
      <c r="C472" s="132" t="s">
        <v>3302</v>
      </c>
      <c r="F472" s="136" t="s">
        <v>669</v>
      </c>
    </row>
    <row r="473" spans="1:6" ht="16.5" thickTop="1" thickBot="1">
      <c r="A473" s="133" t="s">
        <v>3303</v>
      </c>
      <c r="B473" s="134" t="s">
        <v>3288</v>
      </c>
      <c r="C473" s="134" t="s">
        <v>3304</v>
      </c>
      <c r="F473" s="137" t="s">
        <v>670</v>
      </c>
    </row>
    <row r="474" spans="1:6" ht="16.5" thickTop="1" thickBot="1">
      <c r="A474" s="131" t="s">
        <v>3305</v>
      </c>
      <c r="B474" s="132" t="s">
        <v>3305</v>
      </c>
      <c r="C474" s="132" t="s">
        <v>3306</v>
      </c>
      <c r="F474" s="136" t="s">
        <v>672</v>
      </c>
    </row>
    <row r="475" spans="1:6" ht="16.5" thickTop="1" thickBot="1">
      <c r="A475" s="133" t="s">
        <v>3307</v>
      </c>
      <c r="B475" s="134" t="s">
        <v>3305</v>
      </c>
      <c r="C475" s="134" t="s">
        <v>3308</v>
      </c>
      <c r="F475" s="137" t="s">
        <v>167</v>
      </c>
    </row>
    <row r="476" spans="1:6" ht="16.5" thickTop="1" thickBot="1">
      <c r="A476" s="131" t="s">
        <v>3309</v>
      </c>
      <c r="B476" s="132" t="s">
        <v>3310</v>
      </c>
      <c r="C476" s="132" t="s">
        <v>3311</v>
      </c>
      <c r="F476" s="136" t="s">
        <v>675</v>
      </c>
    </row>
    <row r="477" spans="1:6" ht="16.5" thickTop="1" thickBot="1">
      <c r="A477" s="133" t="s">
        <v>3312</v>
      </c>
      <c r="B477" s="134" t="s">
        <v>3310</v>
      </c>
      <c r="C477" s="134" t="s">
        <v>3313</v>
      </c>
      <c r="F477" s="137" t="s">
        <v>676</v>
      </c>
    </row>
    <row r="478" spans="1:6" ht="16.5" thickTop="1" thickBot="1">
      <c r="A478" s="131" t="s">
        <v>3314</v>
      </c>
      <c r="B478" s="132" t="s">
        <v>3310</v>
      </c>
      <c r="C478" s="132" t="s">
        <v>3315</v>
      </c>
      <c r="F478" s="136" t="s">
        <v>168</v>
      </c>
    </row>
    <row r="479" spans="1:6" ht="16.5" thickTop="1" thickBot="1">
      <c r="A479" s="133" t="s">
        <v>3316</v>
      </c>
      <c r="B479" s="134" t="s">
        <v>3310</v>
      </c>
      <c r="C479" s="134" t="s">
        <v>3317</v>
      </c>
      <c r="F479" s="137" t="s">
        <v>678</v>
      </c>
    </row>
    <row r="480" spans="1:6" ht="16.5" thickTop="1" thickBot="1">
      <c r="A480" s="131" t="s">
        <v>3318</v>
      </c>
      <c r="B480" s="132" t="s">
        <v>3310</v>
      </c>
      <c r="C480" s="132" t="s">
        <v>3319</v>
      </c>
      <c r="F480" s="136" t="s">
        <v>680</v>
      </c>
    </row>
    <row r="481" spans="1:6" ht="16.5" thickTop="1" thickBot="1">
      <c r="A481" s="133" t="s">
        <v>3320</v>
      </c>
      <c r="B481" s="134" t="s">
        <v>3310</v>
      </c>
      <c r="C481" s="134" t="s">
        <v>3321</v>
      </c>
      <c r="F481" s="137" t="s">
        <v>682</v>
      </c>
    </row>
    <row r="482" spans="1:6" ht="16.5" thickTop="1" thickBot="1">
      <c r="A482" s="131" t="s">
        <v>3322</v>
      </c>
      <c r="B482" s="132" t="s">
        <v>3310</v>
      </c>
      <c r="C482" s="132" t="s">
        <v>3323</v>
      </c>
      <c r="F482" s="136" t="s">
        <v>683</v>
      </c>
    </row>
    <row r="483" spans="1:6" ht="16.5" thickTop="1" thickBot="1">
      <c r="A483" s="133" t="s">
        <v>3324</v>
      </c>
      <c r="B483" s="134" t="s">
        <v>3310</v>
      </c>
      <c r="C483" s="134" t="s">
        <v>3325</v>
      </c>
      <c r="F483" s="137" t="s">
        <v>686</v>
      </c>
    </row>
    <row r="484" spans="1:6" ht="16.5" thickTop="1" thickBot="1">
      <c r="A484" s="131" t="s">
        <v>3326</v>
      </c>
      <c r="B484" s="132" t="s">
        <v>3310</v>
      </c>
      <c r="C484" s="132" t="s">
        <v>3327</v>
      </c>
      <c r="F484" s="136" t="s">
        <v>687</v>
      </c>
    </row>
    <row r="485" spans="1:6" ht="16.5" thickTop="1" thickBot="1">
      <c r="A485" s="133" t="s">
        <v>3328</v>
      </c>
      <c r="B485" s="134" t="s">
        <v>3310</v>
      </c>
      <c r="C485" s="134" t="s">
        <v>3329</v>
      </c>
      <c r="F485" s="137" t="s">
        <v>689</v>
      </c>
    </row>
    <row r="486" spans="1:6" ht="16.5" thickTop="1" thickBot="1">
      <c r="A486" s="131" t="s">
        <v>3330</v>
      </c>
      <c r="B486" s="132" t="s">
        <v>3310</v>
      </c>
      <c r="C486" s="132" t="s">
        <v>3331</v>
      </c>
      <c r="F486" s="136" t="s">
        <v>170</v>
      </c>
    </row>
    <row r="487" spans="1:6" ht="16.5" thickTop="1" thickBot="1">
      <c r="A487" s="133" t="s">
        <v>3332</v>
      </c>
      <c r="B487" s="134" t="s">
        <v>3310</v>
      </c>
      <c r="C487" s="134" t="s">
        <v>3333</v>
      </c>
      <c r="F487" s="137" t="s">
        <v>690</v>
      </c>
    </row>
    <row r="488" spans="1:6" ht="16.5" thickTop="1" thickBot="1">
      <c r="A488" s="131" t="s">
        <v>3334</v>
      </c>
      <c r="B488" s="132" t="s">
        <v>3310</v>
      </c>
      <c r="C488" s="132" t="s">
        <v>3335</v>
      </c>
      <c r="F488" s="136" t="s">
        <v>681</v>
      </c>
    </row>
    <row r="489" spans="1:6" ht="16.5" thickTop="1" thickBot="1">
      <c r="A489" s="133" t="s">
        <v>3336</v>
      </c>
      <c r="B489" s="134" t="s">
        <v>3310</v>
      </c>
      <c r="C489" s="134" t="s">
        <v>3337</v>
      </c>
      <c r="F489" s="137" t="s">
        <v>691</v>
      </c>
    </row>
    <row r="490" spans="1:6" ht="16.5" thickTop="1" thickBot="1">
      <c r="A490" s="131" t="s">
        <v>3338</v>
      </c>
      <c r="B490" s="132" t="s">
        <v>3310</v>
      </c>
      <c r="C490" s="132" t="s">
        <v>3339</v>
      </c>
      <c r="F490" s="136" t="s">
        <v>692</v>
      </c>
    </row>
    <row r="491" spans="1:6" ht="16.5" thickTop="1" thickBot="1">
      <c r="A491" s="133" t="s">
        <v>3340</v>
      </c>
      <c r="B491" s="134" t="s">
        <v>3310</v>
      </c>
      <c r="C491" s="134" t="s">
        <v>3341</v>
      </c>
      <c r="F491" s="137" t="s">
        <v>693</v>
      </c>
    </row>
    <row r="492" spans="1:6" ht="16.5" thickTop="1" thickBot="1">
      <c r="A492" s="131" t="s">
        <v>3342</v>
      </c>
      <c r="B492" s="132" t="s">
        <v>3310</v>
      </c>
      <c r="C492" s="132" t="s">
        <v>3343</v>
      </c>
      <c r="F492" s="136" t="s">
        <v>695</v>
      </c>
    </row>
    <row r="493" spans="1:6" ht="16.5" thickTop="1" thickBot="1">
      <c r="A493" s="133" t="s">
        <v>3344</v>
      </c>
      <c r="B493" s="134" t="s">
        <v>3310</v>
      </c>
      <c r="C493" s="134" t="s">
        <v>3345</v>
      </c>
      <c r="F493" s="137" t="s">
        <v>696</v>
      </c>
    </row>
    <row r="494" spans="1:6" ht="16.5" thickTop="1" thickBot="1">
      <c r="A494" s="131" t="s">
        <v>3346</v>
      </c>
      <c r="B494" s="132" t="s">
        <v>3310</v>
      </c>
      <c r="C494" s="132" t="s">
        <v>3347</v>
      </c>
      <c r="F494" s="136" t="s">
        <v>697</v>
      </c>
    </row>
    <row r="495" spans="1:6" ht="16.5" thickTop="1" thickBot="1">
      <c r="A495" s="133" t="s">
        <v>3348</v>
      </c>
      <c r="B495" s="134" t="s">
        <v>3310</v>
      </c>
      <c r="C495" s="134" t="s">
        <v>3349</v>
      </c>
      <c r="F495" s="137" t="s">
        <v>699</v>
      </c>
    </row>
    <row r="496" spans="1:6" ht="16.5" thickTop="1" thickBot="1">
      <c r="A496" s="131" t="s">
        <v>3350</v>
      </c>
      <c r="B496" s="132" t="s">
        <v>3310</v>
      </c>
      <c r="C496" s="132" t="s">
        <v>3351</v>
      </c>
      <c r="F496" s="136" t="s">
        <v>701</v>
      </c>
    </row>
    <row r="497" spans="1:6" ht="16.5" thickTop="1" thickBot="1">
      <c r="A497" s="133" t="s">
        <v>3352</v>
      </c>
      <c r="B497" s="134" t="s">
        <v>3310</v>
      </c>
      <c r="C497" s="134" t="s">
        <v>3353</v>
      </c>
      <c r="F497" s="137" t="s">
        <v>702</v>
      </c>
    </row>
    <row r="498" spans="1:6" ht="16.5" thickTop="1" thickBot="1">
      <c r="A498" s="131" t="s">
        <v>3354</v>
      </c>
      <c r="B498" s="132" t="s">
        <v>3310</v>
      </c>
      <c r="C498" s="132" t="s">
        <v>3355</v>
      </c>
      <c r="F498" s="136" t="s">
        <v>704</v>
      </c>
    </row>
    <row r="499" spans="1:6" ht="16.5" thickTop="1" thickBot="1">
      <c r="A499" s="133" t="s">
        <v>3356</v>
      </c>
      <c r="B499" s="134" t="s">
        <v>3310</v>
      </c>
      <c r="C499" s="134" t="s">
        <v>3357</v>
      </c>
      <c r="F499" s="137" t="s">
        <v>705</v>
      </c>
    </row>
    <row r="500" spans="1:6" ht="16.5" thickTop="1" thickBot="1">
      <c r="A500" s="131" t="s">
        <v>3358</v>
      </c>
      <c r="B500" s="132" t="s">
        <v>3310</v>
      </c>
      <c r="C500" s="132" t="s">
        <v>3359</v>
      </c>
      <c r="F500" s="136" t="s">
        <v>50</v>
      </c>
    </row>
    <row r="501" spans="1:6" ht="16.5" thickTop="1" thickBot="1">
      <c r="A501" s="133" t="s">
        <v>3360</v>
      </c>
      <c r="B501" s="134" t="s">
        <v>3310</v>
      </c>
      <c r="C501" s="134" t="s">
        <v>3361</v>
      </c>
      <c r="F501" s="137" t="s">
        <v>706</v>
      </c>
    </row>
    <row r="502" spans="1:6" ht="16.5" thickTop="1" thickBot="1">
      <c r="A502" s="131" t="s">
        <v>3362</v>
      </c>
      <c r="B502" s="132" t="s">
        <v>3310</v>
      </c>
      <c r="C502" s="132" t="s">
        <v>3363</v>
      </c>
      <c r="F502" s="136" t="s">
        <v>707</v>
      </c>
    </row>
    <row r="503" spans="1:6" ht="16.5" thickTop="1" thickBot="1">
      <c r="A503" s="133" t="s">
        <v>3364</v>
      </c>
      <c r="B503" s="134" t="s">
        <v>3310</v>
      </c>
      <c r="C503" s="134" t="s">
        <v>3365</v>
      </c>
      <c r="F503" s="137" t="s">
        <v>698</v>
      </c>
    </row>
    <row r="504" spans="1:6" ht="16.5" thickTop="1" thickBot="1">
      <c r="A504" s="131" t="s">
        <v>3366</v>
      </c>
      <c r="B504" s="132" t="s">
        <v>3310</v>
      </c>
      <c r="C504" s="132" t="s">
        <v>3367</v>
      </c>
      <c r="F504" s="136" t="s">
        <v>708</v>
      </c>
    </row>
    <row r="505" spans="1:6" ht="16.5" thickTop="1" thickBot="1">
      <c r="A505" s="133" t="s">
        <v>3368</v>
      </c>
      <c r="B505" s="134" t="s">
        <v>3369</v>
      </c>
      <c r="C505" s="134" t="s">
        <v>3370</v>
      </c>
      <c r="F505" s="137" t="s">
        <v>710</v>
      </c>
    </row>
    <row r="506" spans="1:6" ht="16.5" thickTop="1" thickBot="1">
      <c r="A506" s="131" t="s">
        <v>3371</v>
      </c>
      <c r="B506" s="132" t="s">
        <v>3369</v>
      </c>
      <c r="C506" s="132" t="s">
        <v>3372</v>
      </c>
      <c r="F506" s="136" t="s">
        <v>712</v>
      </c>
    </row>
    <row r="507" spans="1:6" ht="16.5" thickTop="1" thickBot="1">
      <c r="A507" s="133" t="s">
        <v>3373</v>
      </c>
      <c r="B507" s="134" t="s">
        <v>3369</v>
      </c>
      <c r="C507" s="134" t="s">
        <v>3374</v>
      </c>
      <c r="F507" s="137" t="s">
        <v>714</v>
      </c>
    </row>
    <row r="508" spans="1:6" ht="16.5" thickTop="1" thickBot="1">
      <c r="A508" s="131" t="s">
        <v>3375</v>
      </c>
      <c r="B508" s="132" t="s">
        <v>3369</v>
      </c>
      <c r="C508" s="132" t="s">
        <v>3376</v>
      </c>
      <c r="F508" s="136" t="s">
        <v>715</v>
      </c>
    </row>
    <row r="509" spans="1:6" ht="16.5" thickTop="1" thickBot="1">
      <c r="A509" s="133" t="s">
        <v>3377</v>
      </c>
      <c r="B509" s="134" t="s">
        <v>3369</v>
      </c>
      <c r="C509" s="134" t="s">
        <v>3378</v>
      </c>
      <c r="F509" s="137" t="s">
        <v>716</v>
      </c>
    </row>
    <row r="510" spans="1:6" ht="16.5" thickTop="1" thickBot="1">
      <c r="A510" s="131" t="s">
        <v>3379</v>
      </c>
      <c r="B510" s="132" t="s">
        <v>3369</v>
      </c>
      <c r="C510" s="132" t="s">
        <v>3380</v>
      </c>
      <c r="F510" s="136" t="s">
        <v>718</v>
      </c>
    </row>
    <row r="511" spans="1:6" ht="16.5" thickTop="1" thickBot="1">
      <c r="A511" s="133" t="s">
        <v>3369</v>
      </c>
      <c r="B511" s="134" t="s">
        <v>3369</v>
      </c>
      <c r="C511" s="134" t="s">
        <v>3381</v>
      </c>
      <c r="F511" s="137" t="s">
        <v>720</v>
      </c>
    </row>
    <row r="512" spans="1:6" ht="16.5" thickTop="1" thickBot="1">
      <c r="A512" s="131" t="s">
        <v>3382</v>
      </c>
      <c r="B512" s="132" t="s">
        <v>3369</v>
      </c>
      <c r="C512" s="132" t="s">
        <v>3383</v>
      </c>
      <c r="F512" s="136" t="s">
        <v>721</v>
      </c>
    </row>
    <row r="513" spans="1:6" ht="16.5" thickTop="1" thickBot="1">
      <c r="A513" s="133" t="s">
        <v>2510</v>
      </c>
      <c r="B513" s="134" t="s">
        <v>3369</v>
      </c>
      <c r="C513" s="134" t="s">
        <v>3384</v>
      </c>
      <c r="F513" s="137" t="s">
        <v>147</v>
      </c>
    </row>
    <row r="514" spans="1:6" ht="16.5" thickTop="1" thickBot="1">
      <c r="A514" s="131" t="s">
        <v>3385</v>
      </c>
      <c r="B514" s="132" t="s">
        <v>3369</v>
      </c>
      <c r="C514" s="132" t="s">
        <v>3386</v>
      </c>
      <c r="F514" s="136" t="s">
        <v>722</v>
      </c>
    </row>
    <row r="515" spans="1:6" ht="16.5" thickTop="1" thickBot="1">
      <c r="A515" s="133" t="s">
        <v>3387</v>
      </c>
      <c r="B515" s="134" t="s">
        <v>3369</v>
      </c>
      <c r="C515" s="134" t="s">
        <v>3388</v>
      </c>
      <c r="F515" s="137" t="s">
        <v>724</v>
      </c>
    </row>
    <row r="516" spans="1:6" ht="16.5" thickTop="1" thickBot="1">
      <c r="A516" s="131" t="s">
        <v>3389</v>
      </c>
      <c r="B516" s="132" t="s">
        <v>3369</v>
      </c>
      <c r="C516" s="132" t="s">
        <v>3390</v>
      </c>
      <c r="F516" s="136" t="s">
        <v>726</v>
      </c>
    </row>
    <row r="517" spans="1:6" ht="16.5" thickTop="1" thickBot="1">
      <c r="A517" s="133" t="s">
        <v>3391</v>
      </c>
      <c r="B517" s="134" t="s">
        <v>3392</v>
      </c>
      <c r="C517" s="134" t="s">
        <v>3393</v>
      </c>
      <c r="F517" s="137" t="s">
        <v>11</v>
      </c>
    </row>
    <row r="518" spans="1:6" ht="16.5" thickTop="1" thickBot="1">
      <c r="A518" s="131" t="s">
        <v>3394</v>
      </c>
      <c r="B518" s="132" t="s">
        <v>3392</v>
      </c>
      <c r="C518" s="132" t="s">
        <v>3395</v>
      </c>
      <c r="F518" s="136" t="s">
        <v>727</v>
      </c>
    </row>
    <row r="519" spans="1:6" ht="16.5" thickTop="1" thickBot="1">
      <c r="A519" s="133" t="s">
        <v>3396</v>
      </c>
      <c r="B519" s="134" t="s">
        <v>3392</v>
      </c>
      <c r="C519" s="134" t="s">
        <v>3397</v>
      </c>
      <c r="F519" s="137" t="s">
        <v>728</v>
      </c>
    </row>
    <row r="520" spans="1:6" ht="16.5" thickTop="1" thickBot="1">
      <c r="A520" s="131" t="s">
        <v>3398</v>
      </c>
      <c r="B520" s="132" t="s">
        <v>3392</v>
      </c>
      <c r="C520" s="132" t="s">
        <v>3399</v>
      </c>
      <c r="F520" s="136" t="s">
        <v>729</v>
      </c>
    </row>
    <row r="521" spans="1:6" ht="16.5" thickTop="1" thickBot="1">
      <c r="A521" s="133" t="s">
        <v>3392</v>
      </c>
      <c r="B521" s="134" t="s">
        <v>3392</v>
      </c>
      <c r="C521" s="134" t="s">
        <v>3400</v>
      </c>
      <c r="F521" s="137" t="s">
        <v>732</v>
      </c>
    </row>
    <row r="522" spans="1:6" ht="16.5" thickTop="1" thickBot="1">
      <c r="A522" s="131" t="s">
        <v>3401</v>
      </c>
      <c r="B522" s="132" t="s">
        <v>3392</v>
      </c>
      <c r="C522" s="132" t="s">
        <v>3402</v>
      </c>
      <c r="F522" s="136" t="s">
        <v>733</v>
      </c>
    </row>
    <row r="523" spans="1:6" ht="16.5" thickTop="1" thickBot="1">
      <c r="A523" s="133" t="s">
        <v>3403</v>
      </c>
      <c r="B523" s="134" t="s">
        <v>3392</v>
      </c>
      <c r="C523" s="134" t="s">
        <v>3404</v>
      </c>
      <c r="F523" s="137" t="s">
        <v>515</v>
      </c>
    </row>
    <row r="524" spans="1:6" ht="16.5" thickTop="1" thickBot="1">
      <c r="A524" s="131" t="s">
        <v>3259</v>
      </c>
      <c r="B524" s="132" t="s">
        <v>3392</v>
      </c>
      <c r="C524" s="132" t="s">
        <v>3405</v>
      </c>
      <c r="F524" s="136" t="s">
        <v>735</v>
      </c>
    </row>
    <row r="525" spans="1:6" ht="16.5" thickTop="1" thickBot="1">
      <c r="A525" s="133" t="s">
        <v>3406</v>
      </c>
      <c r="B525" s="134" t="s">
        <v>3392</v>
      </c>
      <c r="C525" s="134" t="s">
        <v>3407</v>
      </c>
      <c r="F525" s="137" t="s">
        <v>736</v>
      </c>
    </row>
    <row r="526" spans="1:6" ht="16.5" thickTop="1" thickBot="1">
      <c r="A526" s="131" t="s">
        <v>3408</v>
      </c>
      <c r="B526" s="132" t="s">
        <v>3409</v>
      </c>
      <c r="C526" s="132" t="s">
        <v>3410</v>
      </c>
      <c r="F526" s="136" t="s">
        <v>738</v>
      </c>
    </row>
    <row r="527" spans="1:6" ht="16.5" thickTop="1" thickBot="1">
      <c r="A527" s="133" t="s">
        <v>3411</v>
      </c>
      <c r="B527" s="134" t="s">
        <v>3409</v>
      </c>
      <c r="C527" s="134" t="s">
        <v>3412</v>
      </c>
      <c r="F527" s="137" t="s">
        <v>739</v>
      </c>
    </row>
    <row r="528" spans="1:6" ht="16.5" thickTop="1" thickBot="1">
      <c r="A528" s="131" t="s">
        <v>3413</v>
      </c>
      <c r="B528" s="132" t="s">
        <v>3409</v>
      </c>
      <c r="C528" s="132" t="s">
        <v>3414</v>
      </c>
      <c r="F528" s="136" t="s">
        <v>740</v>
      </c>
    </row>
    <row r="529" spans="1:6" ht="16.5" thickTop="1" thickBot="1">
      <c r="A529" s="133" t="s">
        <v>3415</v>
      </c>
      <c r="B529" s="134" t="s">
        <v>3409</v>
      </c>
      <c r="C529" s="134" t="s">
        <v>3416</v>
      </c>
      <c r="F529" s="137" t="s">
        <v>741</v>
      </c>
    </row>
    <row r="530" spans="1:6" ht="16.5" thickTop="1" thickBot="1">
      <c r="A530" s="131" t="s">
        <v>3324</v>
      </c>
      <c r="B530" s="132" t="s">
        <v>3409</v>
      </c>
      <c r="C530" s="132" t="s">
        <v>3417</v>
      </c>
      <c r="F530" s="136" t="s">
        <v>742</v>
      </c>
    </row>
    <row r="531" spans="1:6" ht="16.5" thickTop="1" thickBot="1">
      <c r="A531" s="133" t="s">
        <v>3418</v>
      </c>
      <c r="B531" s="134" t="s">
        <v>3409</v>
      </c>
      <c r="C531" s="134" t="s">
        <v>3419</v>
      </c>
      <c r="F531" s="137" t="s">
        <v>743</v>
      </c>
    </row>
    <row r="532" spans="1:6" ht="16.5" thickTop="1" thickBot="1">
      <c r="A532" s="131" t="s">
        <v>3420</v>
      </c>
      <c r="B532" s="132" t="s">
        <v>3409</v>
      </c>
      <c r="C532" s="132" t="s">
        <v>3421</v>
      </c>
      <c r="F532" s="136" t="s">
        <v>745</v>
      </c>
    </row>
    <row r="533" spans="1:6" ht="16.5" thickTop="1" thickBot="1">
      <c r="A533" s="133" t="s">
        <v>3422</v>
      </c>
      <c r="B533" s="134" t="s">
        <v>3409</v>
      </c>
      <c r="C533" s="134" t="s">
        <v>3423</v>
      </c>
      <c r="F533" s="137" t="s">
        <v>746</v>
      </c>
    </row>
    <row r="534" spans="1:6" ht="16.5" thickTop="1" thickBot="1">
      <c r="A534" s="131" t="s">
        <v>3424</v>
      </c>
      <c r="B534" s="132" t="s">
        <v>3409</v>
      </c>
      <c r="C534" s="132" t="s">
        <v>3425</v>
      </c>
      <c r="F534" s="136" t="s">
        <v>750</v>
      </c>
    </row>
    <row r="535" spans="1:6" ht="16.5" thickTop="1" thickBot="1">
      <c r="A535" s="133" t="s">
        <v>3426</v>
      </c>
      <c r="B535" s="134" t="s">
        <v>3409</v>
      </c>
      <c r="C535" s="134" t="s">
        <v>3427</v>
      </c>
      <c r="F535" s="137" t="s">
        <v>752</v>
      </c>
    </row>
    <row r="536" spans="1:6" ht="16.5" thickTop="1" thickBot="1">
      <c r="A536" s="131" t="s">
        <v>3428</v>
      </c>
      <c r="B536" s="132" t="s">
        <v>3409</v>
      </c>
      <c r="C536" s="132" t="s">
        <v>3429</v>
      </c>
      <c r="F536" s="136" t="s">
        <v>57</v>
      </c>
    </row>
    <row r="537" spans="1:6" ht="16.5" thickTop="1" thickBot="1">
      <c r="A537" s="133" t="s">
        <v>3430</v>
      </c>
      <c r="B537" s="134" t="s">
        <v>3409</v>
      </c>
      <c r="C537" s="134" t="s">
        <v>3431</v>
      </c>
      <c r="F537" s="137" t="s">
        <v>755</v>
      </c>
    </row>
    <row r="538" spans="1:6" ht="16.5" thickTop="1" thickBot="1">
      <c r="A538" s="131" t="s">
        <v>2952</v>
      </c>
      <c r="B538" s="132" t="s">
        <v>3409</v>
      </c>
      <c r="C538" s="132" t="s">
        <v>3432</v>
      </c>
      <c r="F538" s="136" t="s">
        <v>38</v>
      </c>
    </row>
    <row r="539" spans="1:6" ht="16.5" thickTop="1" thickBot="1">
      <c r="A539" s="133" t="s">
        <v>3433</v>
      </c>
      <c r="B539" s="134" t="s">
        <v>3409</v>
      </c>
      <c r="C539" s="134" t="s">
        <v>3434</v>
      </c>
      <c r="F539" s="137" t="s">
        <v>758</v>
      </c>
    </row>
    <row r="540" spans="1:6" ht="16.5" thickTop="1" thickBot="1">
      <c r="A540" s="131" t="s">
        <v>3435</v>
      </c>
      <c r="B540" s="132" t="s">
        <v>3409</v>
      </c>
      <c r="C540" s="132" t="s">
        <v>3436</v>
      </c>
      <c r="F540" s="136" t="s">
        <v>759</v>
      </c>
    </row>
    <row r="541" spans="1:6" ht="16.5" thickTop="1" thickBot="1">
      <c r="A541" s="133" t="s">
        <v>3437</v>
      </c>
      <c r="B541" s="134" t="s">
        <v>3409</v>
      </c>
      <c r="C541" s="134" t="s">
        <v>3438</v>
      </c>
      <c r="F541" s="137" t="s">
        <v>760</v>
      </c>
    </row>
    <row r="542" spans="1:6" ht="16.5" thickTop="1" thickBot="1">
      <c r="A542" s="131" t="s">
        <v>3439</v>
      </c>
      <c r="B542" s="132" t="s">
        <v>3409</v>
      </c>
      <c r="C542" s="132" t="s">
        <v>3440</v>
      </c>
      <c r="F542" s="136" t="s">
        <v>761</v>
      </c>
    </row>
    <row r="543" spans="1:6" ht="16.5" thickTop="1" thickBot="1">
      <c r="A543" s="133" t="s">
        <v>3441</v>
      </c>
      <c r="B543" s="134" t="s">
        <v>3409</v>
      </c>
      <c r="C543" s="134" t="s">
        <v>3442</v>
      </c>
      <c r="F543" s="137" t="s">
        <v>762</v>
      </c>
    </row>
    <row r="544" spans="1:6" ht="16.5" thickTop="1" thickBot="1">
      <c r="A544" s="131" t="s">
        <v>2613</v>
      </c>
      <c r="B544" s="132" t="s">
        <v>3409</v>
      </c>
      <c r="C544" s="132" t="s">
        <v>3443</v>
      </c>
      <c r="F544" s="136" t="s">
        <v>57</v>
      </c>
    </row>
    <row r="545" spans="1:6" ht="16.5" thickTop="1" thickBot="1">
      <c r="A545" s="133" t="s">
        <v>3444</v>
      </c>
      <c r="B545" s="134" t="s">
        <v>3409</v>
      </c>
      <c r="C545" s="134" t="s">
        <v>3445</v>
      </c>
      <c r="F545" s="137" t="s">
        <v>763</v>
      </c>
    </row>
    <row r="546" spans="1:6" ht="16.5" thickTop="1" thickBot="1">
      <c r="A546" s="131" t="s">
        <v>3446</v>
      </c>
      <c r="B546" s="132" t="s">
        <v>3409</v>
      </c>
      <c r="C546" s="132" t="s">
        <v>3447</v>
      </c>
      <c r="F546" s="136" t="s">
        <v>764</v>
      </c>
    </row>
    <row r="547" spans="1:6" ht="16.5" thickTop="1" thickBot="1">
      <c r="A547" s="133" t="s">
        <v>3448</v>
      </c>
      <c r="B547" s="134" t="s">
        <v>3449</v>
      </c>
      <c r="C547" s="134" t="s">
        <v>3450</v>
      </c>
      <c r="F547" s="137" t="s">
        <v>766</v>
      </c>
    </row>
    <row r="548" spans="1:6" ht="16.5" thickTop="1" thickBot="1">
      <c r="A548" s="131" t="s">
        <v>3451</v>
      </c>
      <c r="B548" s="132" t="s">
        <v>3449</v>
      </c>
      <c r="C548" s="132" t="s">
        <v>3452</v>
      </c>
      <c r="F548" s="136" t="s">
        <v>87</v>
      </c>
    </row>
    <row r="549" spans="1:6" ht="16.5" thickTop="1" thickBot="1">
      <c r="A549" s="133" t="s">
        <v>3453</v>
      </c>
      <c r="B549" s="134" t="s">
        <v>3449</v>
      </c>
      <c r="C549" s="134" t="s">
        <v>3454</v>
      </c>
      <c r="F549" s="137" t="s">
        <v>767</v>
      </c>
    </row>
    <row r="550" spans="1:6" ht="16.5" thickTop="1" thickBot="1">
      <c r="A550" s="131" t="s">
        <v>3455</v>
      </c>
      <c r="B550" s="132" t="s">
        <v>3449</v>
      </c>
      <c r="C550" s="132" t="s">
        <v>3456</v>
      </c>
      <c r="F550" s="136" t="s">
        <v>768</v>
      </c>
    </row>
    <row r="551" spans="1:6" ht="16.5" thickTop="1" thickBot="1">
      <c r="A551" s="133" t="s">
        <v>3457</v>
      </c>
      <c r="B551" s="134" t="s">
        <v>3449</v>
      </c>
      <c r="C551" s="134" t="s">
        <v>3458</v>
      </c>
      <c r="F551" s="137" t="s">
        <v>769</v>
      </c>
    </row>
    <row r="552" spans="1:6" ht="16.5" thickTop="1" thickBot="1">
      <c r="A552" s="131" t="s">
        <v>3449</v>
      </c>
      <c r="B552" s="132" t="s">
        <v>3449</v>
      </c>
      <c r="C552" s="132" t="s">
        <v>3459</v>
      </c>
      <c r="F552" s="136" t="s">
        <v>770</v>
      </c>
    </row>
    <row r="553" spans="1:6" ht="16.5" thickTop="1" thickBot="1">
      <c r="A553" s="133" t="s">
        <v>3460</v>
      </c>
      <c r="B553" s="134" t="s">
        <v>3449</v>
      </c>
      <c r="C553" s="134" t="s">
        <v>3461</v>
      </c>
      <c r="F553" s="137" t="s">
        <v>771</v>
      </c>
    </row>
    <row r="554" spans="1:6" ht="16.5" thickTop="1" thickBot="1">
      <c r="A554" s="131" t="s">
        <v>3462</v>
      </c>
      <c r="B554" s="132" t="s">
        <v>3449</v>
      </c>
      <c r="C554" s="132" t="s">
        <v>3463</v>
      </c>
      <c r="F554" s="136" t="s">
        <v>772</v>
      </c>
    </row>
    <row r="555" spans="1:6" ht="16.5" thickTop="1" thickBot="1">
      <c r="A555" s="133" t="s">
        <v>3464</v>
      </c>
      <c r="B555" s="134" t="s">
        <v>3449</v>
      </c>
      <c r="C555" s="134" t="s">
        <v>3465</v>
      </c>
      <c r="F555" s="137" t="s">
        <v>773</v>
      </c>
    </row>
    <row r="556" spans="1:6" ht="16.5" thickTop="1" thickBot="1">
      <c r="A556" s="131" t="s">
        <v>3466</v>
      </c>
      <c r="B556" s="132" t="s">
        <v>3449</v>
      </c>
      <c r="C556" s="132" t="s">
        <v>3467</v>
      </c>
      <c r="F556" s="136" t="s">
        <v>775</v>
      </c>
    </row>
    <row r="557" spans="1:6" ht="16.5" thickTop="1" thickBot="1">
      <c r="A557" s="133" t="s">
        <v>3468</v>
      </c>
      <c r="B557" s="134" t="s">
        <v>3449</v>
      </c>
      <c r="C557" s="134" t="s">
        <v>3469</v>
      </c>
      <c r="F557" s="137" t="s">
        <v>777</v>
      </c>
    </row>
    <row r="558" spans="1:6" ht="16.5" thickTop="1" thickBot="1">
      <c r="A558" s="131" t="s">
        <v>3470</v>
      </c>
      <c r="B558" s="132" t="s">
        <v>3449</v>
      </c>
      <c r="C558" s="132" t="s">
        <v>3471</v>
      </c>
      <c r="F558" s="136" t="s">
        <v>780</v>
      </c>
    </row>
    <row r="559" spans="1:6" ht="16.5" thickTop="1" thickBot="1">
      <c r="A559" s="133" t="s">
        <v>3472</v>
      </c>
      <c r="B559" s="134" t="s">
        <v>3472</v>
      </c>
      <c r="C559" s="134" t="s">
        <v>3473</v>
      </c>
      <c r="F559" s="137" t="s">
        <v>781</v>
      </c>
    </row>
    <row r="560" spans="1:6" ht="16.5" thickTop="1" thickBot="1">
      <c r="A560" s="131" t="s">
        <v>3474</v>
      </c>
      <c r="B560" s="132" t="s">
        <v>3472</v>
      </c>
      <c r="C560" s="132" t="s">
        <v>3475</v>
      </c>
      <c r="F560" s="136" t="s">
        <v>778</v>
      </c>
    </row>
    <row r="561" spans="1:6" ht="16.5" thickTop="1" thickBot="1">
      <c r="A561" s="133" t="s">
        <v>3476</v>
      </c>
      <c r="B561" s="134" t="s">
        <v>3477</v>
      </c>
      <c r="C561" s="134" t="s">
        <v>3478</v>
      </c>
      <c r="F561" s="137" t="s">
        <v>783</v>
      </c>
    </row>
    <row r="562" spans="1:6" ht="16.5" thickTop="1" thickBot="1">
      <c r="A562" s="131" t="s">
        <v>3479</v>
      </c>
      <c r="B562" s="132" t="s">
        <v>3477</v>
      </c>
      <c r="C562" s="132" t="s">
        <v>3480</v>
      </c>
      <c r="F562" s="136" t="s">
        <v>784</v>
      </c>
    </row>
    <row r="563" spans="1:6" ht="16.5" thickTop="1" thickBot="1">
      <c r="A563" s="133" t="s">
        <v>3481</v>
      </c>
      <c r="B563" s="134" t="s">
        <v>3477</v>
      </c>
      <c r="C563" s="134" t="s">
        <v>3482</v>
      </c>
      <c r="F563" s="137" t="s">
        <v>786</v>
      </c>
    </row>
    <row r="564" spans="1:6" ht="16.5" thickTop="1" thickBot="1">
      <c r="A564" s="131" t="s">
        <v>3477</v>
      </c>
      <c r="B564" s="132" t="s">
        <v>3477</v>
      </c>
      <c r="C564" s="132" t="s">
        <v>3483</v>
      </c>
      <c r="F564" s="136" t="s">
        <v>226</v>
      </c>
    </row>
    <row r="565" spans="1:6" ht="16.5" thickTop="1" thickBot="1">
      <c r="A565" s="133" t="s">
        <v>2743</v>
      </c>
      <c r="B565" s="134" t="s">
        <v>3477</v>
      </c>
      <c r="C565" s="134" t="s">
        <v>3484</v>
      </c>
      <c r="F565" s="137" t="s">
        <v>225</v>
      </c>
    </row>
    <row r="566" spans="1:6" ht="16.5" thickTop="1" thickBot="1">
      <c r="A566" s="131" t="s">
        <v>3485</v>
      </c>
      <c r="B566" s="132" t="s">
        <v>3477</v>
      </c>
      <c r="C566" s="132" t="s">
        <v>3486</v>
      </c>
      <c r="F566" s="136" t="s">
        <v>788</v>
      </c>
    </row>
    <row r="567" spans="1:6" ht="16.5" thickTop="1" thickBot="1">
      <c r="A567" s="133" t="s">
        <v>3487</v>
      </c>
      <c r="B567" s="134" t="s">
        <v>3477</v>
      </c>
      <c r="C567" s="134" t="s">
        <v>3488</v>
      </c>
      <c r="F567" s="137" t="s">
        <v>790</v>
      </c>
    </row>
    <row r="568" spans="1:6" ht="16.5" thickTop="1" thickBot="1">
      <c r="A568" s="131" t="s">
        <v>3489</v>
      </c>
      <c r="B568" s="132" t="s">
        <v>3490</v>
      </c>
      <c r="C568" s="132" t="s">
        <v>3491</v>
      </c>
      <c r="F568" s="136" t="s">
        <v>792</v>
      </c>
    </row>
    <row r="569" spans="1:6" ht="16.5" thickTop="1" thickBot="1">
      <c r="A569" s="133" t="s">
        <v>3492</v>
      </c>
      <c r="B569" s="134" t="s">
        <v>3490</v>
      </c>
      <c r="C569" s="134" t="s">
        <v>3493</v>
      </c>
      <c r="F569" s="137" t="s">
        <v>791</v>
      </c>
    </row>
    <row r="570" spans="1:6" ht="16.5" thickTop="1" thickBot="1">
      <c r="A570" s="131" t="s">
        <v>3494</v>
      </c>
      <c r="B570" s="132" t="s">
        <v>3490</v>
      </c>
      <c r="C570" s="132" t="s">
        <v>3495</v>
      </c>
      <c r="F570" s="136" t="s">
        <v>793</v>
      </c>
    </row>
    <row r="571" spans="1:6" ht="16.5" thickTop="1" thickBot="1">
      <c r="A571" s="133" t="s">
        <v>3490</v>
      </c>
      <c r="B571" s="134" t="s">
        <v>3490</v>
      </c>
      <c r="C571" s="134" t="s">
        <v>3496</v>
      </c>
      <c r="F571" s="137" t="s">
        <v>178</v>
      </c>
    </row>
    <row r="572" spans="1:6" ht="16.5" thickTop="1" thickBot="1">
      <c r="A572" s="131" t="s">
        <v>3497</v>
      </c>
      <c r="B572" s="132" t="s">
        <v>3498</v>
      </c>
      <c r="C572" s="132" t="s">
        <v>3499</v>
      </c>
      <c r="F572" s="136" t="s">
        <v>794</v>
      </c>
    </row>
    <row r="573" spans="1:6" ht="16.5" thickTop="1" thickBot="1">
      <c r="A573" s="133" t="s">
        <v>3500</v>
      </c>
      <c r="B573" s="134" t="s">
        <v>3498</v>
      </c>
      <c r="C573" s="134" t="s">
        <v>3501</v>
      </c>
      <c r="F573" s="137" t="s">
        <v>796</v>
      </c>
    </row>
    <row r="574" spans="1:6" ht="16.5" thickTop="1" thickBot="1">
      <c r="A574" s="131" t="s">
        <v>3502</v>
      </c>
      <c r="B574" s="132" t="s">
        <v>3498</v>
      </c>
      <c r="C574" s="132" t="s">
        <v>3503</v>
      </c>
      <c r="F574" s="136" t="s">
        <v>798</v>
      </c>
    </row>
    <row r="575" spans="1:6" ht="16.5" thickTop="1" thickBot="1">
      <c r="A575" s="133" t="s">
        <v>3504</v>
      </c>
      <c r="B575" s="134" t="s">
        <v>3498</v>
      </c>
      <c r="C575" s="134" t="s">
        <v>3505</v>
      </c>
      <c r="F575" s="137" t="s">
        <v>799</v>
      </c>
    </row>
    <row r="576" spans="1:6" ht="16.5" thickTop="1" thickBot="1">
      <c r="A576" s="131" t="s">
        <v>3506</v>
      </c>
      <c r="B576" s="132" t="s">
        <v>3498</v>
      </c>
      <c r="C576" s="132" t="s">
        <v>3507</v>
      </c>
      <c r="F576" s="136" t="s">
        <v>800</v>
      </c>
    </row>
    <row r="577" spans="1:6" ht="16.5" thickTop="1" thickBot="1">
      <c r="A577" s="133" t="s">
        <v>3508</v>
      </c>
      <c r="B577" s="134" t="s">
        <v>3498</v>
      </c>
      <c r="C577" s="134" t="s">
        <v>3509</v>
      </c>
      <c r="F577" s="137" t="s">
        <v>349</v>
      </c>
    </row>
    <row r="578" spans="1:6" ht="16.5" thickTop="1" thickBot="1">
      <c r="A578" s="131" t="s">
        <v>3510</v>
      </c>
      <c r="B578" s="132" t="s">
        <v>3498</v>
      </c>
      <c r="C578" s="132" t="s">
        <v>3511</v>
      </c>
      <c r="F578" s="136" t="s">
        <v>802</v>
      </c>
    </row>
    <row r="579" spans="1:6" ht="16.5" thickTop="1" thickBot="1">
      <c r="A579" s="133" t="s">
        <v>3498</v>
      </c>
      <c r="B579" s="134" t="s">
        <v>3498</v>
      </c>
      <c r="C579" s="134" t="s">
        <v>3512</v>
      </c>
      <c r="F579" s="137" t="s">
        <v>803</v>
      </c>
    </row>
    <row r="580" spans="1:6" ht="16.5" thickTop="1" thickBot="1">
      <c r="A580" s="131" t="s">
        <v>3513</v>
      </c>
      <c r="B580" s="132" t="s">
        <v>3498</v>
      </c>
      <c r="C580" s="132" t="s">
        <v>3514</v>
      </c>
      <c r="F580" s="136" t="s">
        <v>804</v>
      </c>
    </row>
    <row r="581" spans="1:6" ht="16.5" thickTop="1" thickBot="1">
      <c r="A581" s="133" t="s">
        <v>3515</v>
      </c>
      <c r="B581" s="134" t="s">
        <v>3498</v>
      </c>
      <c r="C581" s="134" t="s">
        <v>3516</v>
      </c>
      <c r="F581" s="137" t="s">
        <v>805</v>
      </c>
    </row>
    <row r="582" spans="1:6" ht="16.5" thickTop="1" thickBot="1">
      <c r="A582" s="131" t="s">
        <v>3517</v>
      </c>
      <c r="B582" s="132" t="s">
        <v>3498</v>
      </c>
      <c r="C582" s="132" t="s">
        <v>3518</v>
      </c>
      <c r="F582" s="136" t="s">
        <v>806</v>
      </c>
    </row>
    <row r="583" spans="1:6" ht="16.5" thickTop="1" thickBot="1">
      <c r="A583" s="133" t="s">
        <v>3519</v>
      </c>
      <c r="B583" s="134" t="s">
        <v>3498</v>
      </c>
      <c r="C583" s="134" t="s">
        <v>3520</v>
      </c>
      <c r="F583" s="137" t="s">
        <v>667</v>
      </c>
    </row>
    <row r="584" spans="1:6" ht="16.5" thickTop="1" thickBot="1">
      <c r="A584" s="131" t="s">
        <v>3521</v>
      </c>
      <c r="B584" s="132" t="s">
        <v>3522</v>
      </c>
      <c r="C584" s="132" t="s">
        <v>3523</v>
      </c>
      <c r="F584" s="136" t="s">
        <v>807</v>
      </c>
    </row>
    <row r="585" spans="1:6" ht="16.5" thickTop="1" thickBot="1">
      <c r="A585" s="133" t="s">
        <v>3524</v>
      </c>
      <c r="B585" s="134" t="s">
        <v>3522</v>
      </c>
      <c r="C585" s="134" t="s">
        <v>3525</v>
      </c>
      <c r="F585" s="137" t="s">
        <v>808</v>
      </c>
    </row>
    <row r="586" spans="1:6" ht="16.5" thickTop="1" thickBot="1">
      <c r="A586" s="131" t="s">
        <v>3526</v>
      </c>
      <c r="B586" s="132" t="s">
        <v>3522</v>
      </c>
      <c r="C586" s="132" t="s">
        <v>3527</v>
      </c>
      <c r="F586" s="136" t="s">
        <v>801</v>
      </c>
    </row>
    <row r="587" spans="1:6" ht="16.5" thickTop="1" thickBot="1">
      <c r="A587" s="133" t="s">
        <v>3522</v>
      </c>
      <c r="B587" s="134" t="s">
        <v>3522</v>
      </c>
      <c r="C587" s="134" t="s">
        <v>3528</v>
      </c>
      <c r="F587" s="137" t="s">
        <v>809</v>
      </c>
    </row>
    <row r="588" spans="1:6" ht="16.5" thickTop="1" thickBot="1">
      <c r="A588" s="131" t="s">
        <v>3529</v>
      </c>
      <c r="B588" s="132" t="s">
        <v>3522</v>
      </c>
      <c r="C588" s="132" t="s">
        <v>3530</v>
      </c>
      <c r="F588" s="136" t="s">
        <v>810</v>
      </c>
    </row>
    <row r="589" spans="1:6" ht="16.5" thickTop="1" thickBot="1">
      <c r="A589" s="133" t="s">
        <v>3531</v>
      </c>
      <c r="B589" s="134" t="s">
        <v>2960</v>
      </c>
      <c r="C589" s="134" t="s">
        <v>3532</v>
      </c>
      <c r="F589" s="137" t="s">
        <v>143</v>
      </c>
    </row>
    <row r="590" spans="1:6" ht="16.5" thickTop="1" thickBot="1">
      <c r="A590" s="131" t="s">
        <v>3533</v>
      </c>
      <c r="B590" s="132" t="s">
        <v>2960</v>
      </c>
      <c r="C590" s="132" t="s">
        <v>3534</v>
      </c>
      <c r="F590" s="136" t="s">
        <v>812</v>
      </c>
    </row>
    <row r="591" spans="1:6" ht="16.5" thickTop="1" thickBot="1">
      <c r="A591" s="133" t="s">
        <v>3535</v>
      </c>
      <c r="B591" s="134" t="s">
        <v>2960</v>
      </c>
      <c r="C591" s="134" t="s">
        <v>3536</v>
      </c>
      <c r="F591" s="137" t="s">
        <v>813</v>
      </c>
    </row>
    <row r="592" spans="1:6" ht="16.5" thickTop="1" thickBot="1">
      <c r="A592" s="131" t="s">
        <v>3537</v>
      </c>
      <c r="B592" s="132" t="s">
        <v>2960</v>
      </c>
      <c r="C592" s="132" t="s">
        <v>3538</v>
      </c>
      <c r="F592" s="136" t="s">
        <v>144</v>
      </c>
    </row>
    <row r="593" spans="1:6" ht="16.5" thickTop="1" thickBot="1">
      <c r="A593" s="133" t="s">
        <v>3539</v>
      </c>
      <c r="B593" s="134" t="s">
        <v>2960</v>
      </c>
      <c r="C593" s="134" t="s">
        <v>3540</v>
      </c>
      <c r="F593" s="137" t="s">
        <v>814</v>
      </c>
    </row>
    <row r="594" spans="1:6" ht="16.5" thickTop="1" thickBot="1">
      <c r="A594" s="131" t="s">
        <v>3541</v>
      </c>
      <c r="B594" s="132" t="s">
        <v>2960</v>
      </c>
      <c r="C594" s="132" t="s">
        <v>3542</v>
      </c>
      <c r="F594" s="136" t="s">
        <v>815</v>
      </c>
    </row>
    <row r="595" spans="1:6" ht="16.5" thickTop="1" thickBot="1">
      <c r="A595" s="133" t="s">
        <v>3543</v>
      </c>
      <c r="B595" s="134" t="s">
        <v>2960</v>
      </c>
      <c r="C595" s="134" t="s">
        <v>3544</v>
      </c>
      <c r="F595" s="137" t="s">
        <v>816</v>
      </c>
    </row>
    <row r="596" spans="1:6" ht="16.5" thickTop="1" thickBot="1">
      <c r="A596" s="131" t="s">
        <v>3545</v>
      </c>
      <c r="B596" s="132" t="s">
        <v>2960</v>
      </c>
      <c r="C596" s="132" t="s">
        <v>3546</v>
      </c>
      <c r="F596" s="136" t="s">
        <v>817</v>
      </c>
    </row>
    <row r="597" spans="1:6" ht="16.5" thickTop="1" thickBot="1">
      <c r="A597" s="133" t="s">
        <v>2960</v>
      </c>
      <c r="B597" s="134" t="s">
        <v>2960</v>
      </c>
      <c r="C597" s="134" t="s">
        <v>3547</v>
      </c>
      <c r="F597" s="137" t="s">
        <v>818</v>
      </c>
    </row>
    <row r="598" spans="1:6" ht="16.5" thickTop="1" thickBot="1">
      <c r="A598" s="131" t="s">
        <v>3548</v>
      </c>
      <c r="B598" s="132" t="s">
        <v>2960</v>
      </c>
      <c r="C598" s="132" t="s">
        <v>3549</v>
      </c>
      <c r="F598" s="136" t="s">
        <v>819</v>
      </c>
    </row>
    <row r="599" spans="1:6" ht="16.5" thickTop="1" thickBot="1">
      <c r="A599" s="133" t="s">
        <v>3550</v>
      </c>
      <c r="B599" s="134" t="s">
        <v>2960</v>
      </c>
      <c r="C599" s="134" t="s">
        <v>3551</v>
      </c>
      <c r="F599" s="137" t="s">
        <v>821</v>
      </c>
    </row>
    <row r="600" spans="1:6" ht="16.5" thickTop="1" thickBot="1">
      <c r="A600" s="131" t="s">
        <v>3552</v>
      </c>
      <c r="B600" s="132" t="s">
        <v>2960</v>
      </c>
      <c r="C600" s="132" t="s">
        <v>3553</v>
      </c>
      <c r="F600" s="136" t="s">
        <v>822</v>
      </c>
    </row>
    <row r="601" spans="1:6" ht="16.5" thickTop="1" thickBot="1">
      <c r="A601" s="133" t="s">
        <v>3554</v>
      </c>
      <c r="B601" s="134" t="s">
        <v>2960</v>
      </c>
      <c r="C601" s="134" t="s">
        <v>3555</v>
      </c>
      <c r="F601" s="137" t="s">
        <v>823</v>
      </c>
    </row>
    <row r="602" spans="1:6" ht="16.5" thickTop="1" thickBot="1">
      <c r="A602" s="131" t="s">
        <v>3556</v>
      </c>
      <c r="B602" s="132" t="s">
        <v>3557</v>
      </c>
      <c r="C602" s="132" t="s">
        <v>3558</v>
      </c>
      <c r="F602" s="136" t="s">
        <v>824</v>
      </c>
    </row>
    <row r="603" spans="1:6" ht="16.5" thickTop="1" thickBot="1">
      <c r="A603" s="133" t="s">
        <v>3559</v>
      </c>
      <c r="B603" s="134" t="s">
        <v>3557</v>
      </c>
      <c r="C603" s="134" t="s">
        <v>3560</v>
      </c>
      <c r="F603" s="137" t="s">
        <v>825</v>
      </c>
    </row>
    <row r="604" spans="1:6" ht="16.5" thickTop="1" thickBot="1">
      <c r="A604" s="131" t="s">
        <v>3561</v>
      </c>
      <c r="B604" s="132" t="s">
        <v>3557</v>
      </c>
      <c r="C604" s="132" t="s">
        <v>3562</v>
      </c>
      <c r="F604" s="136" t="s">
        <v>826</v>
      </c>
    </row>
    <row r="605" spans="1:6" ht="16.5" thickTop="1" thickBot="1">
      <c r="A605" s="133" t="s">
        <v>3563</v>
      </c>
      <c r="B605" s="134" t="s">
        <v>3557</v>
      </c>
      <c r="C605" s="134" t="s">
        <v>3564</v>
      </c>
      <c r="F605" s="137" t="s">
        <v>827</v>
      </c>
    </row>
    <row r="606" spans="1:6" ht="16.5" thickTop="1" thickBot="1">
      <c r="A606" s="131" t="s">
        <v>3565</v>
      </c>
      <c r="B606" s="132" t="s">
        <v>3557</v>
      </c>
      <c r="C606" s="132" t="s">
        <v>3566</v>
      </c>
      <c r="F606" s="136" t="s">
        <v>829</v>
      </c>
    </row>
    <row r="607" spans="1:6" ht="16.5" thickTop="1" thickBot="1">
      <c r="A607" s="133" t="s">
        <v>3567</v>
      </c>
      <c r="B607" s="134" t="s">
        <v>3557</v>
      </c>
      <c r="C607" s="134" t="s">
        <v>3568</v>
      </c>
      <c r="F607" s="137" t="s">
        <v>299</v>
      </c>
    </row>
    <row r="608" spans="1:6" ht="16.5" thickTop="1" thickBot="1">
      <c r="A608" s="131" t="s">
        <v>3569</v>
      </c>
      <c r="B608" s="132" t="s">
        <v>3557</v>
      </c>
      <c r="C608" s="132" t="s">
        <v>3570</v>
      </c>
      <c r="F608" s="136" t="s">
        <v>830</v>
      </c>
    </row>
    <row r="609" spans="1:6" ht="16.5" thickTop="1" thickBot="1">
      <c r="A609" s="133" t="s">
        <v>3571</v>
      </c>
      <c r="B609" s="134" t="s">
        <v>3557</v>
      </c>
      <c r="C609" s="134" t="s">
        <v>3572</v>
      </c>
      <c r="F609" s="137" t="s">
        <v>831</v>
      </c>
    </row>
    <row r="610" spans="1:6" ht="16.5" thickTop="1" thickBot="1">
      <c r="A610" s="131" t="s">
        <v>3573</v>
      </c>
      <c r="B610" s="132" t="s">
        <v>3557</v>
      </c>
      <c r="C610" s="132" t="s">
        <v>3574</v>
      </c>
      <c r="F610" s="136" t="s">
        <v>833</v>
      </c>
    </row>
    <row r="611" spans="1:6" ht="16.5" thickTop="1" thickBot="1">
      <c r="A611" s="133" t="s">
        <v>3557</v>
      </c>
      <c r="B611" s="134" t="s">
        <v>3557</v>
      </c>
      <c r="C611" s="134" t="s">
        <v>3575</v>
      </c>
      <c r="F611" s="137" t="s">
        <v>834</v>
      </c>
    </row>
    <row r="612" spans="1:6" ht="16.5" thickTop="1" thickBot="1">
      <c r="A612" s="131" t="s">
        <v>2597</v>
      </c>
      <c r="B612" s="132" t="s">
        <v>3557</v>
      </c>
      <c r="C612" s="132" t="s">
        <v>3576</v>
      </c>
      <c r="F612" s="136" t="s">
        <v>835</v>
      </c>
    </row>
    <row r="613" spans="1:6" ht="16.5" thickTop="1" thickBot="1">
      <c r="A613" s="133" t="s">
        <v>3577</v>
      </c>
      <c r="B613" s="134" t="s">
        <v>3557</v>
      </c>
      <c r="C613" s="134" t="s">
        <v>3578</v>
      </c>
      <c r="F613" s="137" t="s">
        <v>836</v>
      </c>
    </row>
    <row r="614" spans="1:6" ht="16.5" thickTop="1" thickBot="1">
      <c r="A614" s="131" t="s">
        <v>3579</v>
      </c>
      <c r="B614" s="132" t="s">
        <v>3557</v>
      </c>
      <c r="C614" s="132" t="s">
        <v>3580</v>
      </c>
      <c r="F614" s="136" t="s">
        <v>838</v>
      </c>
    </row>
    <row r="615" spans="1:6" ht="16.5" thickTop="1" thickBot="1">
      <c r="A615" s="133" t="s">
        <v>3581</v>
      </c>
      <c r="B615" s="134" t="s">
        <v>3557</v>
      </c>
      <c r="C615" s="134" t="s">
        <v>3582</v>
      </c>
      <c r="F615" s="137" t="s">
        <v>840</v>
      </c>
    </row>
    <row r="616" spans="1:6" ht="16.5" thickTop="1" thickBot="1">
      <c r="A616" s="131" t="s">
        <v>3583</v>
      </c>
      <c r="B616" s="132" t="s">
        <v>3584</v>
      </c>
      <c r="C616" s="132" t="s">
        <v>3585</v>
      </c>
      <c r="F616" s="136" t="s">
        <v>841</v>
      </c>
    </row>
    <row r="617" spans="1:6" ht="16.5" thickTop="1" thickBot="1">
      <c r="A617" s="133" t="s">
        <v>3586</v>
      </c>
      <c r="B617" s="134" t="s">
        <v>3584</v>
      </c>
      <c r="C617" s="134" t="s">
        <v>3587</v>
      </c>
      <c r="F617" s="137" t="s">
        <v>842</v>
      </c>
    </row>
    <row r="618" spans="1:6" ht="16.5" thickTop="1" thickBot="1">
      <c r="A618" s="131" t="s">
        <v>3588</v>
      </c>
      <c r="B618" s="132" t="s">
        <v>3584</v>
      </c>
      <c r="C618" s="132" t="s">
        <v>3589</v>
      </c>
      <c r="F618" s="136" t="s">
        <v>844</v>
      </c>
    </row>
    <row r="619" spans="1:6" ht="16.5" thickTop="1" thickBot="1">
      <c r="A619" s="133" t="s">
        <v>3590</v>
      </c>
      <c r="B619" s="134" t="s">
        <v>3584</v>
      </c>
      <c r="C619" s="134" t="s">
        <v>3591</v>
      </c>
      <c r="F619" s="137" t="s">
        <v>845</v>
      </c>
    </row>
    <row r="620" spans="1:6" ht="16.5" thickTop="1" thickBot="1">
      <c r="A620" s="131" t="s">
        <v>3592</v>
      </c>
      <c r="B620" s="132" t="s">
        <v>3584</v>
      </c>
      <c r="C620" s="132" t="s">
        <v>3593</v>
      </c>
      <c r="F620" s="136" t="s">
        <v>846</v>
      </c>
    </row>
    <row r="621" spans="1:6" ht="16.5" thickTop="1" thickBot="1">
      <c r="A621" s="133" t="s">
        <v>3594</v>
      </c>
      <c r="B621" s="134" t="s">
        <v>3584</v>
      </c>
      <c r="C621" s="134" t="s">
        <v>3595</v>
      </c>
      <c r="F621" s="137" t="s">
        <v>351</v>
      </c>
    </row>
    <row r="622" spans="1:6" ht="16.5" thickTop="1" thickBot="1">
      <c r="A622" s="131" t="s">
        <v>3596</v>
      </c>
      <c r="B622" s="132" t="s">
        <v>3584</v>
      </c>
      <c r="C622" s="132" t="s">
        <v>3597</v>
      </c>
      <c r="F622" s="136" t="s">
        <v>849</v>
      </c>
    </row>
    <row r="623" spans="1:6" ht="16.5" thickTop="1" thickBot="1">
      <c r="A623" s="133" t="s">
        <v>3598</v>
      </c>
      <c r="B623" s="134" t="s">
        <v>3584</v>
      </c>
      <c r="C623" s="134" t="s">
        <v>3599</v>
      </c>
      <c r="F623" s="137" t="s">
        <v>850</v>
      </c>
    </row>
    <row r="624" spans="1:6" ht="16.5" thickTop="1" thickBot="1">
      <c r="A624" s="131" t="s">
        <v>3177</v>
      </c>
      <c r="B624" s="132" t="s">
        <v>3584</v>
      </c>
      <c r="C624" s="132" t="s">
        <v>3600</v>
      </c>
      <c r="F624" s="136" t="s">
        <v>56</v>
      </c>
    </row>
    <row r="625" spans="1:6" ht="16.5" thickTop="1" thickBot="1">
      <c r="A625" s="133" t="s">
        <v>3601</v>
      </c>
      <c r="B625" s="134" t="s">
        <v>3584</v>
      </c>
      <c r="C625" s="134" t="s">
        <v>3602</v>
      </c>
      <c r="F625" s="137" t="s">
        <v>851</v>
      </c>
    </row>
    <row r="626" spans="1:6" ht="16.5" thickTop="1" thickBot="1">
      <c r="A626" s="131" t="s">
        <v>3603</v>
      </c>
      <c r="B626" s="132" t="s">
        <v>3584</v>
      </c>
      <c r="C626" s="132" t="s">
        <v>3604</v>
      </c>
      <c r="F626" s="136" t="s">
        <v>852</v>
      </c>
    </row>
    <row r="627" spans="1:6" ht="16.5" thickTop="1" thickBot="1">
      <c r="A627" s="133" t="s">
        <v>3605</v>
      </c>
      <c r="B627" s="134" t="s">
        <v>3584</v>
      </c>
      <c r="C627" s="134" t="s">
        <v>3606</v>
      </c>
      <c r="F627" s="137" t="s">
        <v>854</v>
      </c>
    </row>
    <row r="628" spans="1:6" ht="16.5" thickTop="1" thickBot="1">
      <c r="A628" s="131" t="s">
        <v>3584</v>
      </c>
      <c r="B628" s="132" t="s">
        <v>3584</v>
      </c>
      <c r="C628" s="132" t="s">
        <v>3593</v>
      </c>
      <c r="F628" s="136" t="s">
        <v>609</v>
      </c>
    </row>
    <row r="629" spans="1:6" ht="16.5" thickTop="1" thickBot="1">
      <c r="A629" s="133" t="s">
        <v>3607</v>
      </c>
      <c r="B629" s="134" t="s">
        <v>3584</v>
      </c>
      <c r="C629" s="134" t="s">
        <v>3608</v>
      </c>
      <c r="F629" s="137" t="s">
        <v>857</v>
      </c>
    </row>
    <row r="630" spans="1:6" ht="16.5" thickTop="1" thickBot="1">
      <c r="A630" s="131" t="s">
        <v>3609</v>
      </c>
      <c r="B630" s="132" t="s">
        <v>3584</v>
      </c>
      <c r="C630" s="132" t="s">
        <v>3610</v>
      </c>
      <c r="F630" s="136" t="s">
        <v>859</v>
      </c>
    </row>
    <row r="631" spans="1:6" ht="16.5" thickTop="1" thickBot="1">
      <c r="A631" s="133" t="s">
        <v>3611</v>
      </c>
      <c r="B631" s="134" t="s">
        <v>3584</v>
      </c>
      <c r="C631" s="134" t="s">
        <v>3612</v>
      </c>
      <c r="F631" s="137" t="s">
        <v>860</v>
      </c>
    </row>
    <row r="632" spans="1:6" ht="16.5" thickTop="1" thickBot="1">
      <c r="A632" s="131" t="s">
        <v>3613</v>
      </c>
      <c r="B632" s="132" t="s">
        <v>3584</v>
      </c>
      <c r="C632" s="132" t="s">
        <v>3614</v>
      </c>
      <c r="F632" s="136" t="s">
        <v>862</v>
      </c>
    </row>
    <row r="633" spans="1:6" ht="16.5" thickTop="1" thickBot="1">
      <c r="A633" s="133" t="s">
        <v>3615</v>
      </c>
      <c r="B633" s="134" t="s">
        <v>3584</v>
      </c>
      <c r="C633" s="134" t="s">
        <v>3616</v>
      </c>
      <c r="F633" s="137" t="s">
        <v>863</v>
      </c>
    </row>
    <row r="634" spans="1:6" ht="16.5" thickTop="1" thickBot="1">
      <c r="A634" s="131" t="s">
        <v>3617</v>
      </c>
      <c r="B634" s="132" t="s">
        <v>3618</v>
      </c>
      <c r="C634" s="132" t="s">
        <v>3619</v>
      </c>
      <c r="F634" s="136" t="s">
        <v>864</v>
      </c>
    </row>
    <row r="635" spans="1:6" ht="16.5" thickTop="1" thickBot="1">
      <c r="A635" s="133" t="s">
        <v>3620</v>
      </c>
      <c r="B635" s="134" t="s">
        <v>3618</v>
      </c>
      <c r="C635" s="134" t="s">
        <v>3621</v>
      </c>
      <c r="F635" s="137" t="s">
        <v>610</v>
      </c>
    </row>
    <row r="636" spans="1:6" ht="16.5" thickTop="1" thickBot="1">
      <c r="A636" s="131" t="s">
        <v>3622</v>
      </c>
      <c r="B636" s="132" t="s">
        <v>3618</v>
      </c>
      <c r="C636" s="132" t="s">
        <v>3623</v>
      </c>
      <c r="F636" s="136" t="s">
        <v>866</v>
      </c>
    </row>
    <row r="637" spans="1:6" ht="16.5" thickTop="1" thickBot="1">
      <c r="A637" s="133" t="s">
        <v>3072</v>
      </c>
      <c r="B637" s="134" t="s">
        <v>3618</v>
      </c>
      <c r="C637" s="134" t="s">
        <v>3624</v>
      </c>
      <c r="F637" s="137" t="s">
        <v>868</v>
      </c>
    </row>
    <row r="638" spans="1:6" ht="16.5" thickTop="1" thickBot="1">
      <c r="A638" s="131" t="s">
        <v>3625</v>
      </c>
      <c r="B638" s="132" t="s">
        <v>3618</v>
      </c>
      <c r="C638" s="132" t="s">
        <v>3626</v>
      </c>
      <c r="F638" s="136" t="s">
        <v>870</v>
      </c>
    </row>
    <row r="639" spans="1:6" ht="16.5" thickTop="1" thickBot="1">
      <c r="A639" s="133" t="s">
        <v>3627</v>
      </c>
      <c r="B639" s="134" t="s">
        <v>3618</v>
      </c>
      <c r="C639" s="134" t="s">
        <v>3628</v>
      </c>
      <c r="F639" s="137" t="s">
        <v>867</v>
      </c>
    </row>
    <row r="640" spans="1:6" ht="16.5" thickTop="1" thickBot="1">
      <c r="A640" s="131" t="s">
        <v>3629</v>
      </c>
      <c r="B640" s="132" t="s">
        <v>3618</v>
      </c>
      <c r="C640" s="132" t="s">
        <v>3630</v>
      </c>
      <c r="F640" s="136" t="s">
        <v>872</v>
      </c>
    </row>
    <row r="641" spans="1:6" ht="16.5" thickTop="1" thickBot="1">
      <c r="A641" s="133" t="s">
        <v>3618</v>
      </c>
      <c r="B641" s="134" t="s">
        <v>3618</v>
      </c>
      <c r="C641" s="134" t="s">
        <v>3631</v>
      </c>
      <c r="F641" s="137" t="s">
        <v>874</v>
      </c>
    </row>
    <row r="642" spans="1:6" ht="16.5" thickTop="1" thickBot="1">
      <c r="A642" s="131" t="s">
        <v>3632</v>
      </c>
      <c r="B642" s="132" t="s">
        <v>3618</v>
      </c>
      <c r="C642" s="132" t="s">
        <v>3633</v>
      </c>
      <c r="F642" s="136" t="s">
        <v>875</v>
      </c>
    </row>
    <row r="643" spans="1:6" ht="16.5" thickTop="1" thickBot="1">
      <c r="A643" s="133" t="s">
        <v>3634</v>
      </c>
      <c r="B643" s="134" t="s">
        <v>3618</v>
      </c>
      <c r="C643" s="134" t="s">
        <v>3635</v>
      </c>
      <c r="F643" s="137" t="s">
        <v>876</v>
      </c>
    </row>
    <row r="644" spans="1:6" ht="16.5" thickTop="1" thickBot="1">
      <c r="A644" s="131" t="s">
        <v>3636</v>
      </c>
      <c r="B644" s="132" t="s">
        <v>3618</v>
      </c>
      <c r="C644" s="132" t="s">
        <v>3637</v>
      </c>
      <c r="F644" s="136" t="s">
        <v>877</v>
      </c>
    </row>
    <row r="645" spans="1:6" ht="16.5" thickTop="1" thickBot="1">
      <c r="A645" s="133" t="s">
        <v>3638</v>
      </c>
      <c r="B645" s="134" t="s">
        <v>3618</v>
      </c>
      <c r="C645" s="134" t="s">
        <v>3639</v>
      </c>
      <c r="F645" s="137" t="s">
        <v>878</v>
      </c>
    </row>
    <row r="646" spans="1:6" ht="16.5" thickTop="1" thickBot="1">
      <c r="A646" s="131" t="s">
        <v>3640</v>
      </c>
      <c r="B646" s="132" t="s">
        <v>3641</v>
      </c>
      <c r="C646" s="132" t="s">
        <v>3642</v>
      </c>
      <c r="F646" s="136" t="s">
        <v>879</v>
      </c>
    </row>
    <row r="647" spans="1:6" ht="16.5" thickTop="1" thickBot="1">
      <c r="A647" s="133" t="s">
        <v>3643</v>
      </c>
      <c r="B647" s="134" t="s">
        <v>3641</v>
      </c>
      <c r="C647" s="134" t="s">
        <v>3644</v>
      </c>
      <c r="F647" s="137" t="s">
        <v>881</v>
      </c>
    </row>
    <row r="648" spans="1:6" ht="16.5" thickTop="1" thickBot="1">
      <c r="A648" s="131" t="s">
        <v>3645</v>
      </c>
      <c r="B648" s="132" t="s">
        <v>3641</v>
      </c>
      <c r="C648" s="132" t="s">
        <v>3646</v>
      </c>
      <c r="F648" s="136" t="s">
        <v>883</v>
      </c>
    </row>
    <row r="649" spans="1:6" ht="16.5" thickTop="1" thickBot="1">
      <c r="A649" s="133" t="s">
        <v>3647</v>
      </c>
      <c r="B649" s="134" t="s">
        <v>3641</v>
      </c>
      <c r="C649" s="134" t="s">
        <v>3648</v>
      </c>
      <c r="F649" s="137" t="s">
        <v>884</v>
      </c>
    </row>
    <row r="650" spans="1:6" ht="16.5" thickTop="1" thickBot="1">
      <c r="A650" s="131" t="s">
        <v>3649</v>
      </c>
      <c r="B650" s="132" t="s">
        <v>3641</v>
      </c>
      <c r="C650" s="132" t="s">
        <v>3650</v>
      </c>
      <c r="F650" s="136" t="s">
        <v>886</v>
      </c>
    </row>
    <row r="651" spans="1:6" ht="16.5" thickTop="1" thickBot="1">
      <c r="A651" s="133" t="s">
        <v>3651</v>
      </c>
      <c r="B651" s="134" t="s">
        <v>3641</v>
      </c>
      <c r="C651" s="134" t="s">
        <v>3652</v>
      </c>
      <c r="F651" s="137" t="s">
        <v>887</v>
      </c>
    </row>
    <row r="652" spans="1:6" ht="16.5" thickTop="1" thickBot="1">
      <c r="A652" s="131" t="s">
        <v>3653</v>
      </c>
      <c r="B652" s="132" t="s">
        <v>3641</v>
      </c>
      <c r="C652" s="132" t="s">
        <v>3654</v>
      </c>
      <c r="F652" s="136" t="s">
        <v>888</v>
      </c>
    </row>
    <row r="653" spans="1:6" ht="16.5" thickTop="1" thickBot="1">
      <c r="A653" s="133" t="s">
        <v>3641</v>
      </c>
      <c r="B653" s="134" t="s">
        <v>3641</v>
      </c>
      <c r="C653" s="134" t="s">
        <v>3655</v>
      </c>
      <c r="F653" s="137" t="s">
        <v>889</v>
      </c>
    </row>
    <row r="654" spans="1:6" ht="16.5" thickTop="1" thickBot="1">
      <c r="A654" s="131" t="s">
        <v>3656</v>
      </c>
      <c r="B654" s="132" t="s">
        <v>3641</v>
      </c>
      <c r="C654" s="132" t="s">
        <v>3657</v>
      </c>
      <c r="F654" s="136" t="s">
        <v>890</v>
      </c>
    </row>
    <row r="655" spans="1:6" ht="16.5" thickTop="1" thickBot="1">
      <c r="A655" s="133" t="s">
        <v>3658</v>
      </c>
      <c r="B655" s="134" t="s">
        <v>3659</v>
      </c>
      <c r="C655" s="134" t="s">
        <v>3660</v>
      </c>
      <c r="F655" s="137" t="s">
        <v>891</v>
      </c>
    </row>
    <row r="656" spans="1:6" ht="16.5" thickTop="1" thickBot="1">
      <c r="A656" s="131" t="s">
        <v>3661</v>
      </c>
      <c r="B656" s="132" t="s">
        <v>3659</v>
      </c>
      <c r="C656" s="132" t="s">
        <v>3662</v>
      </c>
      <c r="F656" s="136" t="s">
        <v>892</v>
      </c>
    </row>
    <row r="657" spans="1:6" ht="16.5" thickTop="1" thickBot="1">
      <c r="A657" s="133" t="s">
        <v>3663</v>
      </c>
      <c r="B657" s="134" t="s">
        <v>3659</v>
      </c>
      <c r="C657" s="134" t="s">
        <v>3664</v>
      </c>
      <c r="F657" s="137" t="s">
        <v>893</v>
      </c>
    </row>
    <row r="658" spans="1:6" ht="16.5" thickTop="1" thickBot="1">
      <c r="A658" s="131" t="s">
        <v>3665</v>
      </c>
      <c r="B658" s="132" t="s">
        <v>3659</v>
      </c>
      <c r="C658" s="132" t="s">
        <v>3666</v>
      </c>
      <c r="F658" s="136" t="s">
        <v>894</v>
      </c>
    </row>
    <row r="659" spans="1:6" ht="16.5" thickTop="1" thickBot="1">
      <c r="A659" s="133" t="s">
        <v>3667</v>
      </c>
      <c r="B659" s="134" t="s">
        <v>3659</v>
      </c>
      <c r="C659" s="134" t="s">
        <v>3668</v>
      </c>
      <c r="F659" s="137" t="s">
        <v>895</v>
      </c>
    </row>
    <row r="660" spans="1:6" ht="16.5" thickTop="1" thickBot="1">
      <c r="A660" s="131" t="s">
        <v>3669</v>
      </c>
      <c r="B660" s="132" t="s">
        <v>3659</v>
      </c>
      <c r="C660" s="132" t="s">
        <v>3670</v>
      </c>
      <c r="F660" s="136" t="s">
        <v>896</v>
      </c>
    </row>
    <row r="661" spans="1:6" ht="16.5" thickTop="1" thickBot="1">
      <c r="A661" s="133" t="s">
        <v>3671</v>
      </c>
      <c r="B661" s="134" t="s">
        <v>3659</v>
      </c>
      <c r="C661" s="134" t="s">
        <v>3672</v>
      </c>
      <c r="F661" s="137" t="s">
        <v>898</v>
      </c>
    </row>
    <row r="662" spans="1:6" ht="16.5" thickTop="1" thickBot="1">
      <c r="A662" s="131" t="s">
        <v>3673</v>
      </c>
      <c r="B662" s="132" t="s">
        <v>3659</v>
      </c>
      <c r="C662" s="132" t="s">
        <v>3674</v>
      </c>
      <c r="F662" s="136" t="s">
        <v>899</v>
      </c>
    </row>
    <row r="663" spans="1:6" ht="16.5" thickTop="1" thickBot="1">
      <c r="A663" s="133" t="s">
        <v>3675</v>
      </c>
      <c r="B663" s="134" t="s">
        <v>3659</v>
      </c>
      <c r="C663" s="134" t="s">
        <v>3676</v>
      </c>
      <c r="F663" s="137" t="s">
        <v>900</v>
      </c>
    </row>
    <row r="664" spans="1:6" ht="16.5" thickTop="1" thickBot="1">
      <c r="A664" s="131" t="s">
        <v>3677</v>
      </c>
      <c r="B664" s="132" t="s">
        <v>3659</v>
      </c>
      <c r="C664" s="132" t="s">
        <v>3678</v>
      </c>
      <c r="F664" s="136" t="s">
        <v>901</v>
      </c>
    </row>
    <row r="665" spans="1:6" ht="16.5" thickTop="1" thickBot="1">
      <c r="A665" s="133" t="s">
        <v>3679</v>
      </c>
      <c r="B665" s="134" t="s">
        <v>3659</v>
      </c>
      <c r="C665" s="134" t="s">
        <v>3680</v>
      </c>
      <c r="F665" s="137" t="s">
        <v>902</v>
      </c>
    </row>
    <row r="666" spans="1:6" ht="16.5" thickTop="1" thickBot="1">
      <c r="A666" s="131" t="s">
        <v>3681</v>
      </c>
      <c r="B666" s="132" t="s">
        <v>3682</v>
      </c>
      <c r="C666" s="132" t="s">
        <v>3683</v>
      </c>
      <c r="F666" s="136" t="s">
        <v>903</v>
      </c>
    </row>
    <row r="667" spans="1:6" ht="16.5" thickTop="1" thickBot="1">
      <c r="A667" s="133" t="s">
        <v>2577</v>
      </c>
      <c r="B667" s="134" t="s">
        <v>3682</v>
      </c>
      <c r="C667" s="134" t="s">
        <v>3684</v>
      </c>
      <c r="F667" s="137" t="s">
        <v>584</v>
      </c>
    </row>
    <row r="668" spans="1:6" ht="16.5" thickTop="1" thickBot="1">
      <c r="A668" s="131" t="s">
        <v>3685</v>
      </c>
      <c r="B668" s="132" t="s">
        <v>3682</v>
      </c>
      <c r="C668" s="132" t="s">
        <v>3686</v>
      </c>
      <c r="F668" s="136" t="s">
        <v>906</v>
      </c>
    </row>
    <row r="669" spans="1:6" ht="16.5" thickTop="1" thickBot="1">
      <c r="A669" s="133" t="s">
        <v>3687</v>
      </c>
      <c r="B669" s="134" t="s">
        <v>3682</v>
      </c>
      <c r="C669" s="134" t="s">
        <v>3688</v>
      </c>
      <c r="F669" s="137" t="s">
        <v>907</v>
      </c>
    </row>
    <row r="670" spans="1:6" ht="16.5" thickTop="1" thickBot="1">
      <c r="A670" s="131" t="s">
        <v>3689</v>
      </c>
      <c r="B670" s="132" t="s">
        <v>3682</v>
      </c>
      <c r="C670" s="132" t="s">
        <v>3690</v>
      </c>
      <c r="F670" s="136" t="s">
        <v>909</v>
      </c>
    </row>
    <row r="671" spans="1:6" ht="16.5" thickTop="1" thickBot="1">
      <c r="A671" s="133" t="s">
        <v>3691</v>
      </c>
      <c r="B671" s="134" t="s">
        <v>3682</v>
      </c>
      <c r="C671" s="134" t="s">
        <v>3692</v>
      </c>
      <c r="F671" s="137" t="s">
        <v>295</v>
      </c>
    </row>
    <row r="672" spans="1:6" ht="16.5" thickTop="1" thickBot="1">
      <c r="A672" s="131" t="s">
        <v>3682</v>
      </c>
      <c r="B672" s="132" t="s">
        <v>3682</v>
      </c>
      <c r="C672" s="132" t="s">
        <v>3693</v>
      </c>
      <c r="F672" s="136" t="s">
        <v>173</v>
      </c>
    </row>
    <row r="673" spans="1:6" ht="16.5" thickTop="1" thickBot="1">
      <c r="A673" s="133" t="s">
        <v>3694</v>
      </c>
      <c r="B673" s="134" t="s">
        <v>3682</v>
      </c>
      <c r="C673" s="134" t="s">
        <v>3695</v>
      </c>
      <c r="F673" s="137" t="s">
        <v>911</v>
      </c>
    </row>
    <row r="674" spans="1:6" ht="16.5" thickTop="1" thickBot="1">
      <c r="A674" s="131" t="s">
        <v>3696</v>
      </c>
      <c r="B674" s="132" t="s">
        <v>3682</v>
      </c>
      <c r="C674" s="132" t="s">
        <v>3697</v>
      </c>
      <c r="F674" s="136" t="s">
        <v>912</v>
      </c>
    </row>
    <row r="675" spans="1:6" ht="16.5" thickTop="1" thickBot="1">
      <c r="A675" s="133" t="s">
        <v>2570</v>
      </c>
      <c r="B675" s="134" t="s">
        <v>3682</v>
      </c>
      <c r="C675" s="134" t="s">
        <v>3698</v>
      </c>
      <c r="F675" s="137" t="s">
        <v>913</v>
      </c>
    </row>
    <row r="676" spans="1:6" ht="16.5" thickTop="1" thickBot="1">
      <c r="A676" s="131" t="s">
        <v>2613</v>
      </c>
      <c r="B676" s="132" t="s">
        <v>3682</v>
      </c>
      <c r="C676" s="132" t="s">
        <v>3693</v>
      </c>
      <c r="F676" s="136" t="s">
        <v>914</v>
      </c>
    </row>
    <row r="677" spans="1:6" ht="16.5" thickTop="1" thickBot="1">
      <c r="A677" s="133" t="s">
        <v>3699</v>
      </c>
      <c r="B677" s="134" t="s">
        <v>3700</v>
      </c>
      <c r="C677" s="134" t="s">
        <v>3701</v>
      </c>
      <c r="F677" s="137" t="s">
        <v>916</v>
      </c>
    </row>
    <row r="678" spans="1:6" ht="16.5" thickTop="1" thickBot="1">
      <c r="A678" s="131" t="s">
        <v>3702</v>
      </c>
      <c r="B678" s="132" t="s">
        <v>3700</v>
      </c>
      <c r="C678" s="132" t="s">
        <v>3703</v>
      </c>
      <c r="F678" s="136" t="s">
        <v>918</v>
      </c>
    </row>
    <row r="679" spans="1:6" ht="16.5" thickTop="1" thickBot="1">
      <c r="A679" s="133" t="s">
        <v>3704</v>
      </c>
      <c r="B679" s="134" t="s">
        <v>3700</v>
      </c>
      <c r="C679" s="134" t="s">
        <v>3705</v>
      </c>
      <c r="F679" s="137" t="s">
        <v>919</v>
      </c>
    </row>
    <row r="680" spans="1:6" ht="16.5" thickTop="1" thickBot="1">
      <c r="A680" s="131" t="s">
        <v>3706</v>
      </c>
      <c r="B680" s="132" t="s">
        <v>3700</v>
      </c>
      <c r="C680" s="132" t="s">
        <v>3707</v>
      </c>
      <c r="F680" s="136" t="s">
        <v>920</v>
      </c>
    </row>
    <row r="681" spans="1:6" ht="16.5" thickTop="1" thickBot="1">
      <c r="A681" s="133" t="s">
        <v>3708</v>
      </c>
      <c r="B681" s="134" t="s">
        <v>3700</v>
      </c>
      <c r="C681" s="134" t="s">
        <v>3709</v>
      </c>
      <c r="F681" s="137" t="s">
        <v>922</v>
      </c>
    </row>
    <row r="682" spans="1:6" ht="16.5" thickTop="1" thickBot="1">
      <c r="A682" s="131" t="s">
        <v>3710</v>
      </c>
      <c r="B682" s="132" t="s">
        <v>3700</v>
      </c>
      <c r="C682" s="132" t="s">
        <v>3711</v>
      </c>
      <c r="F682" s="136" t="s">
        <v>923</v>
      </c>
    </row>
    <row r="683" spans="1:6" ht="16.5" thickTop="1" thickBot="1">
      <c r="A683" s="133" t="s">
        <v>3700</v>
      </c>
      <c r="B683" s="134" t="s">
        <v>3700</v>
      </c>
      <c r="C683" s="134" t="s">
        <v>3712</v>
      </c>
      <c r="F683" s="137" t="s">
        <v>925</v>
      </c>
    </row>
    <row r="684" spans="1:6" ht="16.5" thickTop="1" thickBot="1">
      <c r="A684" s="131" t="s">
        <v>3713</v>
      </c>
      <c r="B684" s="132" t="s">
        <v>3700</v>
      </c>
      <c r="C684" s="132" t="s">
        <v>3714</v>
      </c>
      <c r="F684" s="136" t="s">
        <v>927</v>
      </c>
    </row>
    <row r="685" spans="1:6" ht="16.5" thickTop="1" thickBot="1">
      <c r="A685" s="133" t="s">
        <v>3715</v>
      </c>
      <c r="B685" s="134" t="s">
        <v>3700</v>
      </c>
      <c r="C685" s="134" t="s">
        <v>3716</v>
      </c>
      <c r="F685" s="137" t="s">
        <v>929</v>
      </c>
    </row>
    <row r="686" spans="1:6" ht="16.5" thickTop="1" thickBot="1">
      <c r="A686" s="131" t="s">
        <v>3717</v>
      </c>
      <c r="B686" s="132" t="s">
        <v>3700</v>
      </c>
      <c r="C686" s="132" t="s">
        <v>3705</v>
      </c>
      <c r="F686" s="136" t="s">
        <v>930</v>
      </c>
    </row>
    <row r="687" spans="1:6" ht="16.5" thickTop="1" thickBot="1">
      <c r="A687" s="133" t="s">
        <v>3718</v>
      </c>
      <c r="B687" s="134" t="s">
        <v>3700</v>
      </c>
      <c r="C687" s="134" t="s">
        <v>3719</v>
      </c>
      <c r="F687" s="137" t="s">
        <v>932</v>
      </c>
    </row>
    <row r="688" spans="1:6" ht="16.5" thickTop="1" thickBot="1">
      <c r="A688" s="131" t="s">
        <v>3720</v>
      </c>
      <c r="B688" s="132" t="s">
        <v>3700</v>
      </c>
      <c r="C688" s="132" t="s">
        <v>3721</v>
      </c>
      <c r="F688" s="136" t="s">
        <v>934</v>
      </c>
    </row>
    <row r="689" spans="1:6" ht="16.5" thickTop="1" thickBot="1">
      <c r="A689" s="133" t="s">
        <v>3722</v>
      </c>
      <c r="B689" s="134" t="s">
        <v>3700</v>
      </c>
      <c r="C689" s="134" t="s">
        <v>3723</v>
      </c>
      <c r="F689" s="137" t="s">
        <v>935</v>
      </c>
    </row>
    <row r="690" spans="1:6" ht="16.5" thickTop="1" thickBot="1">
      <c r="A690" s="131" t="s">
        <v>2613</v>
      </c>
      <c r="B690" s="132" t="s">
        <v>3700</v>
      </c>
      <c r="C690" s="132" t="s">
        <v>3724</v>
      </c>
      <c r="F690" s="136" t="s">
        <v>936</v>
      </c>
    </row>
    <row r="691" spans="1:6" ht="16.5" thickTop="1" thickBot="1">
      <c r="A691" s="133" t="s">
        <v>3725</v>
      </c>
      <c r="B691" s="134" t="s">
        <v>3726</v>
      </c>
      <c r="C691" s="134" t="s">
        <v>3727</v>
      </c>
      <c r="F691" s="137" t="s">
        <v>937</v>
      </c>
    </row>
    <row r="692" spans="1:6" ht="16.5" thickTop="1" thickBot="1">
      <c r="A692" s="131" t="s">
        <v>3728</v>
      </c>
      <c r="B692" s="132" t="s">
        <v>3726</v>
      </c>
      <c r="C692" s="132" t="s">
        <v>3729</v>
      </c>
      <c r="F692" s="136" t="s">
        <v>939</v>
      </c>
    </row>
    <row r="693" spans="1:6" ht="16.5" thickTop="1" thickBot="1">
      <c r="A693" s="133" t="s">
        <v>2692</v>
      </c>
      <c r="B693" s="134" t="s">
        <v>3726</v>
      </c>
      <c r="C693" s="134" t="s">
        <v>3730</v>
      </c>
      <c r="F693" s="137" t="s">
        <v>941</v>
      </c>
    </row>
    <row r="694" spans="1:6" ht="16.5" thickTop="1" thickBot="1">
      <c r="A694" s="131" t="s">
        <v>3731</v>
      </c>
      <c r="B694" s="132" t="s">
        <v>3726</v>
      </c>
      <c r="C694" s="132" t="s">
        <v>3732</v>
      </c>
      <c r="F694" s="136" t="s">
        <v>942</v>
      </c>
    </row>
    <row r="695" spans="1:6" ht="16.5" thickTop="1" thickBot="1">
      <c r="A695" s="133" t="s">
        <v>3733</v>
      </c>
      <c r="B695" s="134" t="s">
        <v>3726</v>
      </c>
      <c r="C695" s="134" t="s">
        <v>3734</v>
      </c>
      <c r="F695" s="137" t="s">
        <v>943</v>
      </c>
    </row>
    <row r="696" spans="1:6" ht="16.5" thickTop="1" thickBot="1">
      <c r="A696" s="131" t="s">
        <v>3735</v>
      </c>
      <c r="B696" s="132" t="s">
        <v>3726</v>
      </c>
      <c r="C696" s="132" t="s">
        <v>3736</v>
      </c>
      <c r="F696" s="136" t="s">
        <v>944</v>
      </c>
    </row>
    <row r="697" spans="1:6" ht="16.5" thickTop="1" thickBot="1">
      <c r="A697" s="133" t="s">
        <v>3737</v>
      </c>
      <c r="B697" s="134" t="s">
        <v>3726</v>
      </c>
      <c r="C697" s="134" t="s">
        <v>3738</v>
      </c>
      <c r="F697" s="137" t="s">
        <v>921</v>
      </c>
    </row>
    <row r="698" spans="1:6" ht="16.5" thickTop="1" thickBot="1">
      <c r="A698" s="131" t="s">
        <v>3726</v>
      </c>
      <c r="B698" s="132" t="s">
        <v>3726</v>
      </c>
      <c r="C698" s="132" t="s">
        <v>3739</v>
      </c>
      <c r="F698" s="136" t="s">
        <v>946</v>
      </c>
    </row>
    <row r="699" spans="1:6" ht="16.5" thickTop="1" thickBot="1">
      <c r="A699" s="133" t="s">
        <v>3740</v>
      </c>
      <c r="B699" s="134" t="s">
        <v>3726</v>
      </c>
      <c r="C699" s="134" t="s">
        <v>3741</v>
      </c>
      <c r="F699" s="137" t="s">
        <v>947</v>
      </c>
    </row>
    <row r="700" spans="1:6" ht="16.5" thickTop="1" thickBot="1">
      <c r="A700" s="131" t="s">
        <v>3742</v>
      </c>
      <c r="B700" s="132" t="s">
        <v>3726</v>
      </c>
      <c r="C700" s="132" t="s">
        <v>3743</v>
      </c>
      <c r="F700" s="136" t="s">
        <v>948</v>
      </c>
    </row>
    <row r="701" spans="1:6" ht="16.5" thickTop="1" thickBot="1">
      <c r="A701" s="133" t="s">
        <v>3744</v>
      </c>
      <c r="B701" s="134" t="s">
        <v>3726</v>
      </c>
      <c r="C701" s="134" t="s">
        <v>3745</v>
      </c>
      <c r="F701" s="137" t="s">
        <v>949</v>
      </c>
    </row>
    <row r="702" spans="1:6" ht="16.5" thickTop="1" thickBot="1">
      <c r="A702" s="131" t="s">
        <v>3746</v>
      </c>
      <c r="B702" s="132" t="s">
        <v>3746</v>
      </c>
      <c r="C702" s="132" t="s">
        <v>3747</v>
      </c>
      <c r="F702" s="136" t="s">
        <v>950</v>
      </c>
    </row>
    <row r="703" spans="1:6" ht="16.5" thickTop="1" thickBot="1">
      <c r="A703" s="133" t="s">
        <v>3748</v>
      </c>
      <c r="B703" s="134" t="s">
        <v>3746</v>
      </c>
      <c r="C703" s="134" t="s">
        <v>3749</v>
      </c>
      <c r="F703" s="137" t="s">
        <v>951</v>
      </c>
    </row>
    <row r="704" spans="1:6" ht="16.5" thickTop="1" thickBot="1">
      <c r="A704" s="131" t="s">
        <v>3750</v>
      </c>
      <c r="B704" s="132" t="s">
        <v>3746</v>
      </c>
      <c r="C704" s="132" t="s">
        <v>3751</v>
      </c>
      <c r="F704" s="136" t="s">
        <v>952</v>
      </c>
    </row>
    <row r="705" spans="1:6" ht="16.5" thickTop="1" thickBot="1">
      <c r="A705" s="133" t="s">
        <v>3752</v>
      </c>
      <c r="B705" s="134" t="s">
        <v>3753</v>
      </c>
      <c r="C705" s="134" t="s">
        <v>3754</v>
      </c>
      <c r="F705" s="137" t="s">
        <v>953</v>
      </c>
    </row>
    <row r="706" spans="1:6" ht="16.5" thickTop="1" thickBot="1">
      <c r="A706" s="131" t="s">
        <v>3755</v>
      </c>
      <c r="B706" s="132" t="s">
        <v>3753</v>
      </c>
      <c r="C706" s="132" t="s">
        <v>3756</v>
      </c>
      <c r="F706" s="136" t="s">
        <v>954</v>
      </c>
    </row>
    <row r="707" spans="1:6" ht="16.5" thickTop="1" thickBot="1">
      <c r="A707" s="133" t="s">
        <v>3757</v>
      </c>
      <c r="B707" s="134" t="s">
        <v>3753</v>
      </c>
      <c r="C707" s="134" t="s">
        <v>3758</v>
      </c>
      <c r="F707" s="137" t="s">
        <v>956</v>
      </c>
    </row>
    <row r="708" spans="1:6" ht="16.5" thickTop="1" thickBot="1">
      <c r="A708" s="131" t="s">
        <v>3759</v>
      </c>
      <c r="B708" s="132" t="s">
        <v>3753</v>
      </c>
      <c r="C708" s="132" t="s">
        <v>3760</v>
      </c>
      <c r="F708" s="136" t="s">
        <v>957</v>
      </c>
    </row>
    <row r="709" spans="1:6" ht="16.5" thickTop="1" thickBot="1">
      <c r="A709" s="133" t="s">
        <v>3761</v>
      </c>
      <c r="B709" s="134" t="s">
        <v>3753</v>
      </c>
      <c r="C709" s="134" t="s">
        <v>3762</v>
      </c>
      <c r="F709" s="137" t="s">
        <v>958</v>
      </c>
    </row>
    <row r="710" spans="1:6" ht="16.5" thickTop="1" thickBot="1">
      <c r="A710" s="131" t="s">
        <v>3763</v>
      </c>
      <c r="B710" s="132" t="s">
        <v>3753</v>
      </c>
      <c r="C710" s="132" t="s">
        <v>3764</v>
      </c>
      <c r="F710" s="136" t="s">
        <v>960</v>
      </c>
    </row>
    <row r="711" spans="1:6" ht="16.5" thickTop="1" thickBot="1">
      <c r="A711" s="133" t="s">
        <v>3765</v>
      </c>
      <c r="B711" s="134" t="s">
        <v>3753</v>
      </c>
      <c r="C711" s="134" t="s">
        <v>3766</v>
      </c>
      <c r="F711" s="137" t="s">
        <v>961</v>
      </c>
    </row>
    <row r="712" spans="1:6" ht="16.5" thickTop="1" thickBot="1">
      <c r="A712" s="131" t="s">
        <v>3767</v>
      </c>
      <c r="B712" s="132" t="s">
        <v>3753</v>
      </c>
      <c r="C712" s="132" t="s">
        <v>3768</v>
      </c>
      <c r="F712" s="136" t="s">
        <v>962</v>
      </c>
    </row>
    <row r="713" spans="1:6" ht="16.5" thickTop="1" thickBot="1">
      <c r="A713" s="133" t="s">
        <v>3769</v>
      </c>
      <c r="B713" s="134" t="s">
        <v>3753</v>
      </c>
      <c r="C713" s="134" t="s">
        <v>3770</v>
      </c>
      <c r="F713" s="137" t="s">
        <v>935</v>
      </c>
    </row>
    <row r="714" spans="1:6" ht="16.5" thickTop="1" thickBot="1">
      <c r="A714" s="131" t="s">
        <v>3771</v>
      </c>
      <c r="B714" s="132" t="s">
        <v>3753</v>
      </c>
      <c r="C714" s="132" t="s">
        <v>3772</v>
      </c>
      <c r="F714" s="136" t="s">
        <v>964</v>
      </c>
    </row>
    <row r="715" spans="1:6" ht="16.5" thickTop="1" thickBot="1">
      <c r="A715" s="133" t="s">
        <v>3704</v>
      </c>
      <c r="B715" s="134" t="s">
        <v>3753</v>
      </c>
      <c r="C715" s="134" t="s">
        <v>3773</v>
      </c>
      <c r="F715" s="137" t="s">
        <v>965</v>
      </c>
    </row>
    <row r="716" spans="1:6" ht="16.5" thickTop="1" thickBot="1">
      <c r="A716" s="131" t="s">
        <v>3774</v>
      </c>
      <c r="B716" s="132" t="s">
        <v>3753</v>
      </c>
      <c r="C716" s="132" t="s">
        <v>3775</v>
      </c>
      <c r="F716" s="136" t="s">
        <v>966</v>
      </c>
    </row>
    <row r="717" spans="1:6" ht="16.5" thickTop="1" thickBot="1">
      <c r="A717" s="133" t="s">
        <v>3776</v>
      </c>
      <c r="B717" s="134" t="s">
        <v>3753</v>
      </c>
      <c r="C717" s="134" t="s">
        <v>3777</v>
      </c>
      <c r="F717" s="137" t="s">
        <v>967</v>
      </c>
    </row>
    <row r="718" spans="1:6" ht="16.5" thickTop="1" thickBot="1">
      <c r="A718" s="131" t="s">
        <v>3778</v>
      </c>
      <c r="B718" s="132" t="s">
        <v>3753</v>
      </c>
      <c r="C718" s="132" t="s">
        <v>3779</v>
      </c>
      <c r="F718" s="136" t="s">
        <v>516</v>
      </c>
    </row>
    <row r="719" spans="1:6" ht="16.5" thickTop="1" thickBot="1">
      <c r="A719" s="133" t="s">
        <v>3780</v>
      </c>
      <c r="B719" s="134" t="s">
        <v>3753</v>
      </c>
      <c r="C719" s="134" t="s">
        <v>3781</v>
      </c>
      <c r="F719" s="137" t="s">
        <v>968</v>
      </c>
    </row>
    <row r="720" spans="1:6" ht="16.5" thickTop="1" thickBot="1">
      <c r="A720" s="131" t="s">
        <v>3782</v>
      </c>
      <c r="B720" s="132" t="s">
        <v>3753</v>
      </c>
      <c r="C720" s="132" t="s">
        <v>3783</v>
      </c>
      <c r="F720" s="136" t="s">
        <v>493</v>
      </c>
    </row>
    <row r="721" spans="1:6" ht="16.5" thickTop="1" thickBot="1">
      <c r="A721" s="133" t="s">
        <v>3784</v>
      </c>
      <c r="B721" s="134" t="s">
        <v>3753</v>
      </c>
      <c r="C721" s="134" t="s">
        <v>3785</v>
      </c>
      <c r="F721" s="137" t="s">
        <v>969</v>
      </c>
    </row>
    <row r="722" spans="1:6" ht="16.5" thickTop="1" thickBot="1">
      <c r="A722" s="131" t="s">
        <v>3786</v>
      </c>
      <c r="B722" s="132" t="s">
        <v>3753</v>
      </c>
      <c r="C722" s="132" t="s">
        <v>3787</v>
      </c>
      <c r="F722" s="136" t="s">
        <v>970</v>
      </c>
    </row>
    <row r="723" spans="1:6" ht="16.5" thickTop="1" thickBot="1">
      <c r="A723" s="133" t="s">
        <v>3788</v>
      </c>
      <c r="B723" s="134" t="s">
        <v>3753</v>
      </c>
      <c r="C723" s="134" t="s">
        <v>3789</v>
      </c>
      <c r="F723" s="137" t="s">
        <v>971</v>
      </c>
    </row>
    <row r="724" spans="1:6" ht="16.5" thickTop="1" thickBot="1">
      <c r="A724" s="131" t="s">
        <v>3790</v>
      </c>
      <c r="B724" s="132" t="s">
        <v>3753</v>
      </c>
      <c r="C724" s="132" t="s">
        <v>3791</v>
      </c>
      <c r="F724" s="136" t="s">
        <v>973</v>
      </c>
    </row>
    <row r="725" spans="1:6" ht="16.5" thickTop="1" thickBot="1">
      <c r="A725" s="133" t="s">
        <v>3792</v>
      </c>
      <c r="B725" s="134" t="s">
        <v>3753</v>
      </c>
      <c r="C725" s="134" t="s">
        <v>3793</v>
      </c>
      <c r="F725" s="137" t="s">
        <v>974</v>
      </c>
    </row>
    <row r="726" spans="1:6" ht="16.5" thickTop="1" thickBot="1">
      <c r="A726" s="131" t="s">
        <v>3794</v>
      </c>
      <c r="B726" s="132" t="s">
        <v>3795</v>
      </c>
      <c r="C726" s="132" t="s">
        <v>3796</v>
      </c>
      <c r="F726" s="136" t="s">
        <v>57</v>
      </c>
    </row>
    <row r="727" spans="1:6" ht="16.5" thickTop="1" thickBot="1">
      <c r="A727" s="133" t="s">
        <v>3797</v>
      </c>
      <c r="B727" s="134" t="s">
        <v>3795</v>
      </c>
      <c r="C727" s="134" t="s">
        <v>3798</v>
      </c>
      <c r="F727" s="137" t="s">
        <v>975</v>
      </c>
    </row>
    <row r="728" spans="1:6" ht="16.5" thickTop="1" thickBot="1">
      <c r="A728" s="131" t="s">
        <v>3799</v>
      </c>
      <c r="B728" s="132" t="s">
        <v>3795</v>
      </c>
      <c r="C728" s="132" t="s">
        <v>3800</v>
      </c>
      <c r="F728" s="136" t="s">
        <v>976</v>
      </c>
    </row>
    <row r="729" spans="1:6" ht="16.5" thickTop="1" thickBot="1">
      <c r="A729" s="133" t="s">
        <v>3801</v>
      </c>
      <c r="B729" s="134" t="s">
        <v>3795</v>
      </c>
      <c r="C729" s="134" t="s">
        <v>3802</v>
      </c>
      <c r="F729" s="137" t="s">
        <v>977</v>
      </c>
    </row>
    <row r="730" spans="1:6" ht="16.5" thickTop="1" thickBot="1">
      <c r="A730" s="131" t="s">
        <v>3803</v>
      </c>
      <c r="B730" s="132" t="s">
        <v>3795</v>
      </c>
      <c r="C730" s="132" t="s">
        <v>3804</v>
      </c>
      <c r="F730" s="136" t="s">
        <v>978</v>
      </c>
    </row>
    <row r="731" spans="1:6" ht="16.5" thickTop="1" thickBot="1">
      <c r="A731" s="133" t="s">
        <v>3665</v>
      </c>
      <c r="B731" s="134" t="s">
        <v>3795</v>
      </c>
      <c r="C731" s="134" t="s">
        <v>3805</v>
      </c>
      <c r="F731" s="137" t="s">
        <v>304</v>
      </c>
    </row>
    <row r="732" spans="1:6" ht="16.5" thickTop="1" thickBot="1">
      <c r="A732" s="131" t="s">
        <v>3806</v>
      </c>
      <c r="B732" s="132" t="s">
        <v>3795</v>
      </c>
      <c r="C732" s="132" t="s">
        <v>3807</v>
      </c>
      <c r="F732" s="136" t="s">
        <v>979</v>
      </c>
    </row>
    <row r="733" spans="1:6" ht="16.5" thickTop="1" thickBot="1">
      <c r="A733" s="133" t="s">
        <v>3808</v>
      </c>
      <c r="B733" s="134" t="s">
        <v>3795</v>
      </c>
      <c r="C733" s="134" t="s">
        <v>3809</v>
      </c>
      <c r="F733" s="137" t="s">
        <v>980</v>
      </c>
    </row>
    <row r="734" spans="1:6" ht="16.5" thickTop="1" thickBot="1">
      <c r="A734" s="131" t="s">
        <v>3810</v>
      </c>
      <c r="B734" s="132" t="s">
        <v>3795</v>
      </c>
      <c r="C734" s="132" t="s">
        <v>3811</v>
      </c>
      <c r="F734" s="136" t="s">
        <v>981</v>
      </c>
    </row>
    <row r="735" spans="1:6" ht="16.5" thickTop="1" thickBot="1">
      <c r="A735" s="133" t="s">
        <v>3812</v>
      </c>
      <c r="B735" s="134" t="s">
        <v>3795</v>
      </c>
      <c r="C735" s="134" t="s">
        <v>3813</v>
      </c>
      <c r="F735" s="137" t="s">
        <v>982</v>
      </c>
    </row>
    <row r="736" spans="1:6" ht="16.5" thickTop="1" thickBot="1">
      <c r="A736" s="131" t="s">
        <v>3814</v>
      </c>
      <c r="B736" s="132" t="s">
        <v>3795</v>
      </c>
      <c r="C736" s="132" t="s">
        <v>3815</v>
      </c>
      <c r="F736" s="136" t="s">
        <v>983</v>
      </c>
    </row>
    <row r="737" spans="1:6" ht="16.5" thickTop="1" thickBot="1">
      <c r="A737" s="133" t="s">
        <v>3816</v>
      </c>
      <c r="B737" s="134" t="s">
        <v>3795</v>
      </c>
      <c r="C737" s="134" t="s">
        <v>3817</v>
      </c>
      <c r="F737" s="137" t="s">
        <v>302</v>
      </c>
    </row>
    <row r="738" spans="1:6" ht="16.5" thickTop="1" thickBot="1">
      <c r="A738" s="131" t="s">
        <v>3818</v>
      </c>
      <c r="B738" s="132" t="s">
        <v>3795</v>
      </c>
      <c r="C738" s="132" t="s">
        <v>3819</v>
      </c>
      <c r="F738" s="136" t="s">
        <v>984</v>
      </c>
    </row>
    <row r="739" spans="1:6" ht="16.5" thickTop="1" thickBot="1">
      <c r="A739" s="133" t="s">
        <v>3820</v>
      </c>
      <c r="B739" s="134" t="s">
        <v>3795</v>
      </c>
      <c r="C739" s="134" t="s">
        <v>3821</v>
      </c>
      <c r="F739" s="137" t="s">
        <v>326</v>
      </c>
    </row>
    <row r="740" spans="1:6" ht="16.5" thickTop="1" thickBot="1">
      <c r="A740" s="131" t="s">
        <v>3822</v>
      </c>
      <c r="B740" s="132" t="s">
        <v>3795</v>
      </c>
      <c r="C740" s="132" t="s">
        <v>3823</v>
      </c>
      <c r="F740" s="136" t="s">
        <v>985</v>
      </c>
    </row>
    <row r="741" spans="1:6" ht="16.5" thickTop="1" thickBot="1">
      <c r="A741" s="133" t="s">
        <v>3824</v>
      </c>
      <c r="B741" s="134" t="s">
        <v>3795</v>
      </c>
      <c r="C741" s="134" t="s">
        <v>3825</v>
      </c>
      <c r="F741" s="137" t="s">
        <v>986</v>
      </c>
    </row>
    <row r="742" spans="1:6" ht="16.5" thickTop="1" thickBot="1">
      <c r="A742" s="131" t="s">
        <v>3826</v>
      </c>
      <c r="B742" s="132" t="s">
        <v>3795</v>
      </c>
      <c r="C742" s="132" t="s">
        <v>3827</v>
      </c>
      <c r="F742" s="136" t="s">
        <v>325</v>
      </c>
    </row>
    <row r="743" spans="1:6" ht="16.5" thickTop="1" thickBot="1">
      <c r="A743" s="133" t="s">
        <v>3828</v>
      </c>
      <c r="B743" s="134" t="s">
        <v>3795</v>
      </c>
      <c r="C743" s="134" t="s">
        <v>3829</v>
      </c>
      <c r="F743" s="137" t="s">
        <v>988</v>
      </c>
    </row>
    <row r="744" spans="1:6" ht="16.5" thickTop="1" thickBot="1">
      <c r="A744" s="131" t="s">
        <v>3257</v>
      </c>
      <c r="B744" s="132" t="s">
        <v>3795</v>
      </c>
      <c r="C744" s="132" t="s">
        <v>3830</v>
      </c>
      <c r="F744" s="136" t="s">
        <v>989</v>
      </c>
    </row>
    <row r="745" spans="1:6" ht="16.5" thickTop="1" thickBot="1">
      <c r="A745" s="133" t="s">
        <v>3831</v>
      </c>
      <c r="B745" s="134" t="s">
        <v>3795</v>
      </c>
      <c r="C745" s="134" t="s">
        <v>3832</v>
      </c>
      <c r="F745" s="137" t="s">
        <v>991</v>
      </c>
    </row>
    <row r="746" spans="1:6" ht="16.5" thickTop="1" thickBot="1">
      <c r="A746" s="131" t="s">
        <v>3833</v>
      </c>
      <c r="B746" s="132" t="s">
        <v>3795</v>
      </c>
      <c r="C746" s="132" t="s">
        <v>3834</v>
      </c>
      <c r="F746" s="136" t="s">
        <v>992</v>
      </c>
    </row>
    <row r="747" spans="1:6" ht="16.5" thickTop="1" thickBot="1">
      <c r="A747" s="133" t="s">
        <v>3835</v>
      </c>
      <c r="B747" s="134" t="s">
        <v>3795</v>
      </c>
      <c r="C747" s="134" t="s">
        <v>3836</v>
      </c>
      <c r="F747" s="137" t="s">
        <v>993</v>
      </c>
    </row>
    <row r="748" spans="1:6" ht="16.5" thickTop="1" thickBot="1">
      <c r="A748" s="131" t="s">
        <v>3837</v>
      </c>
      <c r="B748" s="132" t="s">
        <v>3795</v>
      </c>
      <c r="C748" s="132" t="s">
        <v>3838</v>
      </c>
      <c r="F748" s="136" t="s">
        <v>995</v>
      </c>
    </row>
    <row r="749" spans="1:6" ht="16.5" thickTop="1" thickBot="1">
      <c r="A749" s="133" t="s">
        <v>3839</v>
      </c>
      <c r="B749" s="134" t="s">
        <v>3795</v>
      </c>
      <c r="C749" s="134" t="s">
        <v>3840</v>
      </c>
      <c r="F749" s="137" t="s">
        <v>996</v>
      </c>
    </row>
    <row r="750" spans="1:6" ht="16.5" thickTop="1" thickBot="1">
      <c r="A750" s="131" t="s">
        <v>3841</v>
      </c>
      <c r="B750" s="132" t="s">
        <v>3795</v>
      </c>
      <c r="C750" s="132" t="s">
        <v>3842</v>
      </c>
      <c r="F750" s="136" t="s">
        <v>997</v>
      </c>
    </row>
    <row r="751" spans="1:6" ht="16.5" thickTop="1" thickBot="1">
      <c r="A751" s="133" t="s">
        <v>3843</v>
      </c>
      <c r="B751" s="134" t="s">
        <v>3844</v>
      </c>
      <c r="C751" s="134" t="s">
        <v>3845</v>
      </c>
      <c r="F751" s="137" t="s">
        <v>998</v>
      </c>
    </row>
    <row r="752" spans="1:6" ht="16.5" thickTop="1" thickBot="1">
      <c r="A752" s="131" t="s">
        <v>3846</v>
      </c>
      <c r="B752" s="132" t="s">
        <v>3844</v>
      </c>
      <c r="C752" s="132" t="s">
        <v>3847</v>
      </c>
      <c r="F752" s="136" t="s">
        <v>675</v>
      </c>
    </row>
    <row r="753" spans="1:6" ht="16.5" thickTop="1" thickBot="1">
      <c r="A753" s="133" t="s">
        <v>2510</v>
      </c>
      <c r="B753" s="134" t="s">
        <v>3844</v>
      </c>
      <c r="C753" s="134" t="s">
        <v>3848</v>
      </c>
      <c r="F753" s="137" t="s">
        <v>1001</v>
      </c>
    </row>
    <row r="754" spans="1:6" ht="16.5" thickTop="1" thickBot="1">
      <c r="A754" s="131" t="s">
        <v>3844</v>
      </c>
      <c r="B754" s="132" t="s">
        <v>3844</v>
      </c>
      <c r="C754" s="132" t="s">
        <v>3849</v>
      </c>
      <c r="F754" s="136" t="s">
        <v>52</v>
      </c>
    </row>
    <row r="755" spans="1:6" ht="16.5" thickTop="1" thickBot="1">
      <c r="A755" s="133" t="s">
        <v>3850</v>
      </c>
      <c r="B755" s="134" t="s">
        <v>3844</v>
      </c>
      <c r="C755" s="134" t="s">
        <v>3851</v>
      </c>
      <c r="F755" s="137" t="s">
        <v>56</v>
      </c>
    </row>
    <row r="756" spans="1:6" ht="16.5" thickTop="1" thickBot="1">
      <c r="A756" s="131" t="s">
        <v>3852</v>
      </c>
      <c r="B756" s="132" t="s">
        <v>3844</v>
      </c>
      <c r="C756" s="132" t="s">
        <v>3853</v>
      </c>
      <c r="F756" s="136" t="s">
        <v>1003</v>
      </c>
    </row>
    <row r="757" spans="1:6" ht="16.5" thickTop="1" thickBot="1">
      <c r="A757" s="133" t="s">
        <v>3854</v>
      </c>
      <c r="B757" s="134" t="s">
        <v>3855</v>
      </c>
      <c r="C757" s="134" t="s">
        <v>3856</v>
      </c>
      <c r="F757" s="137" t="s">
        <v>1005</v>
      </c>
    </row>
    <row r="758" spans="1:6" ht="16.5" thickTop="1" thickBot="1">
      <c r="A758" s="131" t="s">
        <v>3857</v>
      </c>
      <c r="B758" s="132" t="s">
        <v>3855</v>
      </c>
      <c r="C758" s="132" t="s">
        <v>3858</v>
      </c>
      <c r="F758" s="136" t="s">
        <v>1006</v>
      </c>
    </row>
    <row r="759" spans="1:6" ht="16.5" thickTop="1" thickBot="1">
      <c r="A759" s="133" t="s">
        <v>3859</v>
      </c>
      <c r="B759" s="134" t="s">
        <v>3855</v>
      </c>
      <c r="C759" s="134" t="s">
        <v>3860</v>
      </c>
      <c r="F759" s="137" t="s">
        <v>587</v>
      </c>
    </row>
    <row r="760" spans="1:6" ht="16.5" thickTop="1" thickBot="1">
      <c r="A760" s="131" t="s">
        <v>1326</v>
      </c>
      <c r="B760" s="132" t="s">
        <v>3855</v>
      </c>
      <c r="C760" s="132" t="s">
        <v>3861</v>
      </c>
      <c r="F760" s="136" t="s">
        <v>1007</v>
      </c>
    </row>
    <row r="761" spans="1:6" ht="16.5" thickTop="1" thickBot="1">
      <c r="A761" s="133" t="s">
        <v>3862</v>
      </c>
      <c r="B761" s="134" t="s">
        <v>3855</v>
      </c>
      <c r="C761" s="134" t="s">
        <v>3863</v>
      </c>
      <c r="F761" s="137" t="s">
        <v>1009</v>
      </c>
    </row>
    <row r="762" spans="1:6" ht="16.5" thickTop="1" thickBot="1">
      <c r="A762" s="131" t="s">
        <v>3864</v>
      </c>
      <c r="B762" s="132" t="s">
        <v>3855</v>
      </c>
      <c r="C762" s="132" t="s">
        <v>3865</v>
      </c>
      <c r="F762" s="136" t="s">
        <v>1011</v>
      </c>
    </row>
    <row r="763" spans="1:6" ht="16.5" thickTop="1" thickBot="1">
      <c r="A763" s="133" t="s">
        <v>3866</v>
      </c>
      <c r="B763" s="134" t="s">
        <v>3855</v>
      </c>
      <c r="C763" s="134" t="s">
        <v>3867</v>
      </c>
      <c r="F763" s="137" t="s">
        <v>1012</v>
      </c>
    </row>
    <row r="764" spans="1:6" ht="16.5" thickTop="1" thickBot="1">
      <c r="A764" s="131" t="s">
        <v>1333</v>
      </c>
      <c r="B764" s="132" t="s">
        <v>3855</v>
      </c>
      <c r="C764" s="132" t="s">
        <v>3868</v>
      </c>
      <c r="F764" s="136" t="s">
        <v>1013</v>
      </c>
    </row>
    <row r="765" spans="1:6" ht="16.5" thickTop="1" thickBot="1">
      <c r="A765" s="133" t="s">
        <v>3869</v>
      </c>
      <c r="B765" s="134" t="s">
        <v>3855</v>
      </c>
      <c r="C765" s="134" t="s">
        <v>3870</v>
      </c>
      <c r="F765" s="137" t="s">
        <v>826</v>
      </c>
    </row>
    <row r="766" spans="1:6" ht="16.5" thickTop="1" thickBot="1">
      <c r="A766" s="131" t="s">
        <v>3871</v>
      </c>
      <c r="B766" s="132" t="s">
        <v>3855</v>
      </c>
      <c r="C766" s="132" t="s">
        <v>3872</v>
      </c>
      <c r="F766" s="136" t="s">
        <v>1016</v>
      </c>
    </row>
    <row r="767" spans="1:6" ht="16.5" thickTop="1" thickBot="1">
      <c r="A767" s="133" t="s">
        <v>3873</v>
      </c>
      <c r="B767" s="134" t="s">
        <v>3855</v>
      </c>
      <c r="C767" s="134" t="s">
        <v>3874</v>
      </c>
      <c r="F767" s="137" t="s">
        <v>1017</v>
      </c>
    </row>
    <row r="768" spans="1:6" ht="16.5" thickTop="1" thickBot="1">
      <c r="A768" s="131" t="s">
        <v>2449</v>
      </c>
      <c r="B768" s="132" t="s">
        <v>3855</v>
      </c>
      <c r="C768" s="132" t="s">
        <v>3875</v>
      </c>
      <c r="F768" s="136" t="s">
        <v>1019</v>
      </c>
    </row>
    <row r="769" spans="1:6" ht="16.5" thickTop="1" thickBot="1">
      <c r="A769" s="133" t="s">
        <v>3876</v>
      </c>
      <c r="B769" s="134" t="s">
        <v>3877</v>
      </c>
      <c r="C769" s="134" t="s">
        <v>3878</v>
      </c>
      <c r="F769" s="137" t="s">
        <v>985</v>
      </c>
    </row>
    <row r="770" spans="1:6" ht="16.5" thickTop="1" thickBot="1">
      <c r="A770" s="131" t="s">
        <v>3879</v>
      </c>
      <c r="B770" s="132" t="s">
        <v>3877</v>
      </c>
      <c r="C770" s="132" t="s">
        <v>3880</v>
      </c>
      <c r="F770" s="136" t="s">
        <v>1021</v>
      </c>
    </row>
    <row r="771" spans="1:6" ht="16.5" thickTop="1" thickBot="1">
      <c r="A771" s="133" t="s">
        <v>1332</v>
      </c>
      <c r="B771" s="134" t="s">
        <v>3877</v>
      </c>
      <c r="C771" s="134" t="s">
        <v>3881</v>
      </c>
      <c r="F771" s="137" t="s">
        <v>1022</v>
      </c>
    </row>
    <row r="772" spans="1:6" ht="16.5" thickTop="1" thickBot="1">
      <c r="A772" s="131" t="s">
        <v>3882</v>
      </c>
      <c r="B772" s="132" t="s">
        <v>3877</v>
      </c>
      <c r="C772" s="132" t="s">
        <v>3883</v>
      </c>
      <c r="F772" s="136" t="s">
        <v>332</v>
      </c>
    </row>
    <row r="773" spans="1:6" ht="16.5" thickTop="1" thickBot="1">
      <c r="A773" s="133" t="s">
        <v>3884</v>
      </c>
      <c r="B773" s="134" t="s">
        <v>3877</v>
      </c>
      <c r="C773" s="134" t="s">
        <v>3885</v>
      </c>
      <c r="F773" s="137" t="s">
        <v>1023</v>
      </c>
    </row>
    <row r="774" spans="1:6" ht="16.5" thickTop="1" thickBot="1">
      <c r="A774" s="131" t="s">
        <v>3877</v>
      </c>
      <c r="B774" s="132" t="s">
        <v>3877</v>
      </c>
      <c r="C774" s="132" t="s">
        <v>3886</v>
      </c>
      <c r="F774" s="136" t="s">
        <v>1024</v>
      </c>
    </row>
    <row r="775" spans="1:6" ht="16.5" thickTop="1" thickBot="1">
      <c r="A775" s="133" t="s">
        <v>3887</v>
      </c>
      <c r="B775" s="134" t="s">
        <v>3877</v>
      </c>
      <c r="C775" s="134" t="s">
        <v>3886</v>
      </c>
      <c r="F775" s="137" t="s">
        <v>1025</v>
      </c>
    </row>
    <row r="776" spans="1:6" ht="16.5" thickTop="1" thickBot="1">
      <c r="A776" s="131" t="s">
        <v>3888</v>
      </c>
      <c r="B776" s="132" t="s">
        <v>3889</v>
      </c>
      <c r="C776" s="132" t="s">
        <v>3890</v>
      </c>
      <c r="F776" s="136" t="s">
        <v>1026</v>
      </c>
    </row>
    <row r="777" spans="1:6" ht="16.5" thickTop="1" thickBot="1">
      <c r="A777" s="133" t="s">
        <v>3889</v>
      </c>
      <c r="B777" s="134" t="s">
        <v>3889</v>
      </c>
      <c r="C777" s="134" t="s">
        <v>3891</v>
      </c>
      <c r="F777" s="137" t="s">
        <v>1027</v>
      </c>
    </row>
    <row r="778" spans="1:6" ht="16.5" thickTop="1" thickBot="1">
      <c r="A778" s="131" t="s">
        <v>3892</v>
      </c>
      <c r="B778" s="132" t="s">
        <v>3893</v>
      </c>
      <c r="C778" s="132" t="s">
        <v>3894</v>
      </c>
      <c r="F778" s="136" t="s">
        <v>1030</v>
      </c>
    </row>
    <row r="779" spans="1:6" ht="16.5" thickTop="1" thickBot="1">
      <c r="A779" s="133" t="s">
        <v>3895</v>
      </c>
      <c r="B779" s="134" t="s">
        <v>3893</v>
      </c>
      <c r="C779" s="134" t="s">
        <v>3896</v>
      </c>
      <c r="F779" s="137" t="s">
        <v>475</v>
      </c>
    </row>
    <row r="780" spans="1:6" ht="16.5" thickTop="1" thickBot="1">
      <c r="A780" s="131" t="s">
        <v>3897</v>
      </c>
      <c r="B780" s="132" t="s">
        <v>3893</v>
      </c>
      <c r="C780" s="132" t="s">
        <v>3898</v>
      </c>
      <c r="F780" s="136" t="s">
        <v>1033</v>
      </c>
    </row>
    <row r="781" spans="1:6" ht="16.5" thickTop="1" thickBot="1">
      <c r="A781" s="133" t="s">
        <v>3899</v>
      </c>
      <c r="B781" s="134" t="s">
        <v>3893</v>
      </c>
      <c r="C781" s="134" t="s">
        <v>3900</v>
      </c>
      <c r="F781" s="137" t="s">
        <v>1035</v>
      </c>
    </row>
    <row r="782" spans="1:6" ht="16.5" thickTop="1" thickBot="1">
      <c r="A782" s="131" t="s">
        <v>3901</v>
      </c>
      <c r="B782" s="132" t="s">
        <v>3893</v>
      </c>
      <c r="C782" s="132" t="s">
        <v>3902</v>
      </c>
      <c r="F782" s="136" t="s">
        <v>1036</v>
      </c>
    </row>
    <row r="783" spans="1:6" ht="16.5" thickTop="1" thickBot="1">
      <c r="A783" s="133" t="s">
        <v>3903</v>
      </c>
      <c r="B783" s="134" t="s">
        <v>3893</v>
      </c>
      <c r="C783" s="134" t="s">
        <v>3904</v>
      </c>
      <c r="F783" s="137" t="s">
        <v>1037</v>
      </c>
    </row>
    <row r="784" spans="1:6" ht="16.5" thickTop="1" thickBot="1">
      <c r="A784" s="131" t="s">
        <v>3905</v>
      </c>
      <c r="B784" s="132" t="s">
        <v>3893</v>
      </c>
      <c r="C784" s="132" t="s">
        <v>3906</v>
      </c>
      <c r="F784" s="136" t="s">
        <v>1038</v>
      </c>
    </row>
    <row r="785" spans="1:6" ht="16.5" thickTop="1" thickBot="1">
      <c r="A785" s="133" t="s">
        <v>3449</v>
      </c>
      <c r="B785" s="134" t="s">
        <v>3893</v>
      </c>
      <c r="C785" s="134" t="s">
        <v>3907</v>
      </c>
      <c r="F785" s="137" t="s">
        <v>1039</v>
      </c>
    </row>
    <row r="786" spans="1:6" ht="16.5" thickTop="1" thickBot="1">
      <c r="A786" s="131" t="s">
        <v>3908</v>
      </c>
      <c r="B786" s="132" t="s">
        <v>3893</v>
      </c>
      <c r="C786" s="132" t="s">
        <v>3909</v>
      </c>
      <c r="F786" s="136" t="s">
        <v>1040</v>
      </c>
    </row>
    <row r="787" spans="1:6" ht="16.5" thickTop="1" thickBot="1">
      <c r="A787" s="133" t="s">
        <v>3910</v>
      </c>
      <c r="B787" s="134" t="s">
        <v>3893</v>
      </c>
      <c r="C787" s="134" t="s">
        <v>3911</v>
      </c>
      <c r="F787" s="137" t="s">
        <v>1041</v>
      </c>
    </row>
    <row r="788" spans="1:6" ht="16.5" thickTop="1" thickBot="1">
      <c r="A788" s="131" t="s">
        <v>3912</v>
      </c>
      <c r="B788" s="132" t="s">
        <v>3893</v>
      </c>
      <c r="C788" s="132" t="s">
        <v>3913</v>
      </c>
      <c r="F788" s="136" t="s">
        <v>1042</v>
      </c>
    </row>
    <row r="789" spans="1:6" ht="16.5" thickTop="1" thickBot="1">
      <c r="A789" s="133" t="s">
        <v>3914</v>
      </c>
      <c r="B789" s="134" t="s">
        <v>3893</v>
      </c>
      <c r="C789" s="134" t="s">
        <v>3915</v>
      </c>
      <c r="F789" s="137" t="s">
        <v>667</v>
      </c>
    </row>
    <row r="790" spans="1:6" ht="16.5" thickTop="1" thickBot="1">
      <c r="A790" s="131" t="s">
        <v>3916</v>
      </c>
      <c r="B790" s="132" t="s">
        <v>3893</v>
      </c>
      <c r="C790" s="132" t="s">
        <v>3917</v>
      </c>
      <c r="F790" s="136" t="s">
        <v>1043</v>
      </c>
    </row>
    <row r="791" spans="1:6" ht="16.5" thickTop="1" thickBot="1">
      <c r="A791" s="133" t="s">
        <v>3918</v>
      </c>
      <c r="B791" s="134" t="s">
        <v>3893</v>
      </c>
      <c r="C791" s="134" t="s">
        <v>3919</v>
      </c>
      <c r="F791" s="137" t="s">
        <v>1031</v>
      </c>
    </row>
    <row r="792" spans="1:6" ht="16.5" thickTop="1" thickBot="1">
      <c r="A792" s="131" t="s">
        <v>3920</v>
      </c>
      <c r="B792" s="132" t="s">
        <v>3893</v>
      </c>
      <c r="C792" s="132" t="s">
        <v>3921</v>
      </c>
      <c r="F792" s="136" t="s">
        <v>1044</v>
      </c>
    </row>
    <row r="793" spans="1:6" ht="16.5" thickTop="1" thickBot="1">
      <c r="A793" s="133" t="s">
        <v>3922</v>
      </c>
      <c r="B793" s="134" t="s">
        <v>3893</v>
      </c>
      <c r="C793" s="134" t="s">
        <v>3923</v>
      </c>
      <c r="F793" s="137" t="s">
        <v>1045</v>
      </c>
    </row>
    <row r="794" spans="1:6" ht="16.5" thickTop="1" thickBot="1">
      <c r="A794" s="131" t="s">
        <v>3924</v>
      </c>
      <c r="B794" s="132" t="s">
        <v>3893</v>
      </c>
      <c r="C794" s="132" t="s">
        <v>3925</v>
      </c>
      <c r="F794" s="136" t="s">
        <v>1047</v>
      </c>
    </row>
    <row r="795" spans="1:6" ht="16.5" thickTop="1" thickBot="1">
      <c r="A795" s="133" t="s">
        <v>3926</v>
      </c>
      <c r="B795" s="134" t="s">
        <v>3893</v>
      </c>
      <c r="C795" s="134" t="s">
        <v>3927</v>
      </c>
      <c r="F795" s="137" t="s">
        <v>1048</v>
      </c>
    </row>
    <row r="796" spans="1:6" ht="16.5" thickTop="1" thickBot="1">
      <c r="A796" s="131" t="s">
        <v>3928</v>
      </c>
      <c r="B796" s="132" t="s">
        <v>3929</v>
      </c>
      <c r="C796" s="132" t="s">
        <v>3930</v>
      </c>
      <c r="F796" s="136" t="s">
        <v>1049</v>
      </c>
    </row>
    <row r="797" spans="1:6" ht="16.5" thickTop="1" thickBot="1">
      <c r="A797" s="133" t="s">
        <v>3931</v>
      </c>
      <c r="B797" s="134" t="s">
        <v>3929</v>
      </c>
      <c r="C797" s="134" t="s">
        <v>3932</v>
      </c>
      <c r="F797" s="137" t="s">
        <v>178</v>
      </c>
    </row>
    <row r="798" spans="1:6" ht="16.5" thickTop="1" thickBot="1">
      <c r="A798" s="131" t="s">
        <v>3933</v>
      </c>
      <c r="B798" s="132" t="s">
        <v>3929</v>
      </c>
      <c r="C798" s="132" t="s">
        <v>3934</v>
      </c>
      <c r="F798" s="136" t="s">
        <v>1050</v>
      </c>
    </row>
    <row r="799" spans="1:6" ht="16.5" thickTop="1" thickBot="1">
      <c r="A799" s="133" t="s">
        <v>3929</v>
      </c>
      <c r="B799" s="134" t="s">
        <v>3929</v>
      </c>
      <c r="C799" s="134" t="s">
        <v>3935</v>
      </c>
      <c r="F799" s="137" t="s">
        <v>1051</v>
      </c>
    </row>
    <row r="800" spans="1:6" ht="16.5" thickTop="1" thickBot="1">
      <c r="A800" s="131" t="s">
        <v>3936</v>
      </c>
      <c r="B800" s="132" t="s">
        <v>3937</v>
      </c>
      <c r="C800" s="132" t="s">
        <v>3938</v>
      </c>
      <c r="F800" s="136" t="s">
        <v>1053</v>
      </c>
    </row>
    <row r="801" spans="1:6" ht="16.5" thickTop="1" thickBot="1">
      <c r="A801" s="133" t="s">
        <v>3939</v>
      </c>
      <c r="B801" s="134" t="s">
        <v>3937</v>
      </c>
      <c r="C801" s="134" t="s">
        <v>3940</v>
      </c>
      <c r="F801" s="137" t="s">
        <v>1054</v>
      </c>
    </row>
    <row r="802" spans="1:6" ht="16.5" thickTop="1" thickBot="1">
      <c r="A802" s="131" t="s">
        <v>3941</v>
      </c>
      <c r="B802" s="132" t="s">
        <v>3937</v>
      </c>
      <c r="C802" s="132" t="s">
        <v>3942</v>
      </c>
      <c r="F802" s="136" t="s">
        <v>1055</v>
      </c>
    </row>
    <row r="803" spans="1:6" ht="16.5" thickTop="1" thickBot="1">
      <c r="A803" s="133" t="s">
        <v>3943</v>
      </c>
      <c r="B803" s="134" t="s">
        <v>3937</v>
      </c>
      <c r="C803" s="134" t="s">
        <v>3944</v>
      </c>
      <c r="F803" s="137" t="s">
        <v>1056</v>
      </c>
    </row>
    <row r="804" spans="1:6" ht="16.5" thickTop="1" thickBot="1">
      <c r="A804" s="131" t="s">
        <v>3945</v>
      </c>
      <c r="B804" s="132" t="s">
        <v>3937</v>
      </c>
      <c r="C804" s="132" t="s">
        <v>3946</v>
      </c>
      <c r="F804" s="136" t="s">
        <v>1057</v>
      </c>
    </row>
    <row r="805" spans="1:6" ht="16.5" thickTop="1" thickBot="1">
      <c r="A805" s="133" t="s">
        <v>3947</v>
      </c>
      <c r="B805" s="134" t="s">
        <v>3937</v>
      </c>
      <c r="C805" s="134" t="s">
        <v>3948</v>
      </c>
      <c r="F805" s="137" t="s">
        <v>1058</v>
      </c>
    </row>
    <row r="806" spans="1:6" ht="16.5" thickTop="1" thickBot="1">
      <c r="A806" s="131" t="s">
        <v>3949</v>
      </c>
      <c r="B806" s="132" t="s">
        <v>3937</v>
      </c>
      <c r="C806" s="132" t="s">
        <v>3950</v>
      </c>
      <c r="F806" s="136" t="s">
        <v>1059</v>
      </c>
    </row>
    <row r="807" spans="1:6" ht="16.5" thickTop="1" thickBot="1">
      <c r="A807" s="133" t="s">
        <v>3937</v>
      </c>
      <c r="B807" s="134" t="s">
        <v>3937</v>
      </c>
      <c r="C807" s="134" t="s">
        <v>3951</v>
      </c>
      <c r="F807" s="137" t="s">
        <v>1060</v>
      </c>
    </row>
    <row r="808" spans="1:6" ht="16.5" thickTop="1" thickBot="1">
      <c r="A808" s="131" t="s">
        <v>3952</v>
      </c>
      <c r="B808" s="132" t="s">
        <v>3937</v>
      </c>
      <c r="C808" s="132" t="s">
        <v>3953</v>
      </c>
      <c r="F808" s="136" t="s">
        <v>88</v>
      </c>
    </row>
    <row r="809" spans="1:6" ht="16.5" thickTop="1" thickBot="1">
      <c r="A809" s="133" t="s">
        <v>3954</v>
      </c>
      <c r="B809" s="134" t="s">
        <v>3937</v>
      </c>
      <c r="C809" s="134" t="s">
        <v>3955</v>
      </c>
      <c r="F809" s="137" t="s">
        <v>1061</v>
      </c>
    </row>
    <row r="810" spans="1:6" ht="16.5" thickTop="1" thickBot="1">
      <c r="A810" s="131" t="s">
        <v>3956</v>
      </c>
      <c r="B810" s="132" t="s">
        <v>3937</v>
      </c>
      <c r="C810" s="132" t="s">
        <v>3957</v>
      </c>
      <c r="F810" s="136" t="s">
        <v>1062</v>
      </c>
    </row>
    <row r="811" spans="1:6" ht="16.5" thickTop="1" thickBot="1">
      <c r="A811" s="133" t="s">
        <v>3958</v>
      </c>
      <c r="B811" s="134" t="s">
        <v>3937</v>
      </c>
      <c r="C811" s="134" t="s">
        <v>3959</v>
      </c>
      <c r="F811" s="137" t="s">
        <v>1063</v>
      </c>
    </row>
    <row r="812" spans="1:6" ht="16.5" thickTop="1" thickBot="1">
      <c r="A812" s="131" t="s">
        <v>3960</v>
      </c>
      <c r="B812" s="132" t="s">
        <v>3937</v>
      </c>
      <c r="C812" s="132" t="s">
        <v>3961</v>
      </c>
      <c r="F812" s="136" t="s">
        <v>204</v>
      </c>
    </row>
    <row r="813" spans="1:6" ht="16.5" thickTop="1" thickBot="1">
      <c r="A813" s="133" t="s">
        <v>3962</v>
      </c>
      <c r="B813" s="134" t="s">
        <v>3963</v>
      </c>
      <c r="C813" s="134" t="s">
        <v>3964</v>
      </c>
      <c r="F813" s="137" t="s">
        <v>1065</v>
      </c>
    </row>
    <row r="814" spans="1:6" ht="16.5" thickTop="1" thickBot="1">
      <c r="A814" s="131" t="s">
        <v>3965</v>
      </c>
      <c r="B814" s="132" t="s">
        <v>3963</v>
      </c>
      <c r="C814" s="132" t="s">
        <v>3966</v>
      </c>
      <c r="F814" s="136" t="s">
        <v>835</v>
      </c>
    </row>
    <row r="815" spans="1:6" ht="16.5" thickTop="1" thickBot="1">
      <c r="A815" s="133" t="s">
        <v>3967</v>
      </c>
      <c r="B815" s="134" t="s">
        <v>3963</v>
      </c>
      <c r="C815" s="134" t="s">
        <v>3968</v>
      </c>
      <c r="F815" s="137" t="s">
        <v>1067</v>
      </c>
    </row>
    <row r="816" spans="1:6" ht="16.5" thickTop="1" thickBot="1">
      <c r="A816" s="131" t="s">
        <v>3236</v>
      </c>
      <c r="B816" s="132" t="s">
        <v>3963</v>
      </c>
      <c r="C816" s="132" t="s">
        <v>3969</v>
      </c>
      <c r="F816" s="136" t="s">
        <v>1068</v>
      </c>
    </row>
    <row r="817" spans="1:6" ht="16.5" thickTop="1" thickBot="1">
      <c r="A817" s="133" t="s">
        <v>3970</v>
      </c>
      <c r="B817" s="134" t="s">
        <v>3963</v>
      </c>
      <c r="C817" s="134" t="s">
        <v>3971</v>
      </c>
      <c r="F817" s="137" t="s">
        <v>1069</v>
      </c>
    </row>
    <row r="818" spans="1:6" ht="16.5" thickTop="1" thickBot="1">
      <c r="A818" s="131" t="s">
        <v>3972</v>
      </c>
      <c r="B818" s="132" t="s">
        <v>3963</v>
      </c>
      <c r="C818" s="132" t="s">
        <v>3973</v>
      </c>
      <c r="F818" s="136" t="s">
        <v>1070</v>
      </c>
    </row>
    <row r="819" spans="1:6" ht="16.5" thickTop="1" thickBot="1">
      <c r="A819" s="133" t="s">
        <v>3974</v>
      </c>
      <c r="B819" s="134" t="s">
        <v>3963</v>
      </c>
      <c r="C819" s="134" t="s">
        <v>3975</v>
      </c>
      <c r="F819" s="137" t="s">
        <v>1072</v>
      </c>
    </row>
    <row r="820" spans="1:6" ht="16.5" thickTop="1" thickBot="1">
      <c r="A820" s="131" t="s">
        <v>3963</v>
      </c>
      <c r="B820" s="132" t="s">
        <v>3963</v>
      </c>
      <c r="C820" s="132" t="s">
        <v>3976</v>
      </c>
      <c r="F820" s="136" t="s">
        <v>1073</v>
      </c>
    </row>
    <row r="821" spans="1:6" ht="16.5" thickTop="1" thickBot="1">
      <c r="A821" s="133" t="s">
        <v>3977</v>
      </c>
      <c r="B821" s="134" t="s">
        <v>3963</v>
      </c>
      <c r="C821" s="134" t="s">
        <v>3978</v>
      </c>
      <c r="F821" s="137" t="s">
        <v>1074</v>
      </c>
    </row>
    <row r="822" spans="1:6" ht="16.5" thickTop="1" thickBot="1">
      <c r="A822" s="131" t="s">
        <v>3979</v>
      </c>
      <c r="B822" s="132" t="s">
        <v>3963</v>
      </c>
      <c r="C822" s="132" t="s">
        <v>3980</v>
      </c>
      <c r="F822" s="136" t="s">
        <v>1075</v>
      </c>
    </row>
    <row r="823" spans="1:6" ht="16.5" thickTop="1" thickBot="1">
      <c r="A823" s="133" t="s">
        <v>3981</v>
      </c>
      <c r="B823" s="134" t="s">
        <v>3982</v>
      </c>
      <c r="C823" s="134" t="s">
        <v>3983</v>
      </c>
      <c r="F823" s="137" t="s">
        <v>159</v>
      </c>
    </row>
    <row r="824" spans="1:6" ht="16.5" thickTop="1" thickBot="1">
      <c r="A824" s="131" t="s">
        <v>3984</v>
      </c>
      <c r="B824" s="132" t="s">
        <v>3982</v>
      </c>
      <c r="C824" s="132" t="s">
        <v>3985</v>
      </c>
      <c r="F824" s="136" t="s">
        <v>1076</v>
      </c>
    </row>
    <row r="825" spans="1:6" ht="16.5" thickTop="1" thickBot="1">
      <c r="A825" s="133" t="s">
        <v>3986</v>
      </c>
      <c r="B825" s="134" t="s">
        <v>3982</v>
      </c>
      <c r="C825" s="134" t="s">
        <v>3987</v>
      </c>
      <c r="F825" s="137" t="s">
        <v>1078</v>
      </c>
    </row>
    <row r="826" spans="1:6" ht="16.5" thickTop="1" thickBot="1">
      <c r="A826" s="131" t="s">
        <v>3982</v>
      </c>
      <c r="B826" s="132" t="s">
        <v>3982</v>
      </c>
      <c r="C826" s="132" t="s">
        <v>3988</v>
      </c>
      <c r="F826" s="136" t="s">
        <v>1079</v>
      </c>
    </row>
    <row r="827" spans="1:6" ht="16.5" thickTop="1" thickBot="1">
      <c r="A827" s="133" t="s">
        <v>3989</v>
      </c>
      <c r="B827" s="134" t="s">
        <v>2528</v>
      </c>
      <c r="C827" s="134" t="s">
        <v>3990</v>
      </c>
      <c r="F827" s="137" t="s">
        <v>1080</v>
      </c>
    </row>
    <row r="828" spans="1:6" ht="16.5" thickTop="1" thickBot="1">
      <c r="A828" s="131" t="s">
        <v>3991</v>
      </c>
      <c r="B828" s="132" t="s">
        <v>2528</v>
      </c>
      <c r="C828" s="132" t="s">
        <v>3992</v>
      </c>
      <c r="F828" s="136" t="s">
        <v>1082</v>
      </c>
    </row>
    <row r="829" spans="1:6" ht="16.5" thickTop="1" thickBot="1">
      <c r="A829" s="133" t="s">
        <v>3993</v>
      </c>
      <c r="B829" s="134" t="s">
        <v>2528</v>
      </c>
      <c r="C829" s="134" t="s">
        <v>3994</v>
      </c>
      <c r="F829" s="137" t="s">
        <v>1083</v>
      </c>
    </row>
    <row r="830" spans="1:6" ht="16.5" thickTop="1" thickBot="1">
      <c r="A830" s="131" t="s">
        <v>3995</v>
      </c>
      <c r="B830" s="132" t="s">
        <v>2528</v>
      </c>
      <c r="C830" s="132" t="s">
        <v>3996</v>
      </c>
      <c r="F830" s="136" t="s">
        <v>1084</v>
      </c>
    </row>
    <row r="831" spans="1:6" ht="16.5" thickTop="1" thickBot="1">
      <c r="A831" s="133" t="s">
        <v>2528</v>
      </c>
      <c r="B831" s="134" t="s">
        <v>2528</v>
      </c>
      <c r="C831" s="134" t="s">
        <v>3997</v>
      </c>
      <c r="F831" s="137" t="s">
        <v>1087</v>
      </c>
    </row>
    <row r="832" spans="1:6" ht="16.5" thickTop="1" thickBot="1">
      <c r="A832" s="131" t="s">
        <v>3998</v>
      </c>
      <c r="B832" s="132" t="s">
        <v>2528</v>
      </c>
      <c r="C832" s="132" t="s">
        <v>3999</v>
      </c>
      <c r="F832" s="136" t="s">
        <v>1089</v>
      </c>
    </row>
    <row r="833" spans="1:6" ht="16.5" thickTop="1" thickBot="1">
      <c r="A833" s="133" t="s">
        <v>4000</v>
      </c>
      <c r="B833" s="134" t="s">
        <v>2528</v>
      </c>
      <c r="C833" s="134" t="s">
        <v>4001</v>
      </c>
      <c r="F833" s="137" t="s">
        <v>1085</v>
      </c>
    </row>
    <row r="834" spans="1:6" ht="16.5" thickTop="1" thickBot="1">
      <c r="A834" s="131" t="s">
        <v>4002</v>
      </c>
      <c r="B834" s="132" t="s">
        <v>2528</v>
      </c>
      <c r="C834" s="132" t="s">
        <v>4003</v>
      </c>
      <c r="F834" s="136" t="s">
        <v>1092</v>
      </c>
    </row>
    <row r="835" spans="1:6" ht="16.5" thickTop="1" thickBot="1">
      <c r="A835" s="133" t="s">
        <v>4004</v>
      </c>
      <c r="B835" s="134" t="s">
        <v>4005</v>
      </c>
      <c r="C835" s="134" t="s">
        <v>4006</v>
      </c>
      <c r="F835" s="137" t="s">
        <v>1093</v>
      </c>
    </row>
    <row r="836" spans="1:6" ht="16.5" thickTop="1" thickBot="1">
      <c r="A836" s="131" t="s">
        <v>4007</v>
      </c>
      <c r="B836" s="132" t="s">
        <v>4005</v>
      </c>
      <c r="C836" s="132" t="s">
        <v>4008</v>
      </c>
      <c r="F836" s="136" t="s">
        <v>1094</v>
      </c>
    </row>
    <row r="837" spans="1:6" ht="16.5" thickTop="1" thickBot="1">
      <c r="A837" s="133" t="s">
        <v>4009</v>
      </c>
      <c r="B837" s="134" t="s">
        <v>4005</v>
      </c>
      <c r="C837" s="134" t="s">
        <v>4010</v>
      </c>
      <c r="F837" s="137" t="s">
        <v>1088</v>
      </c>
    </row>
    <row r="838" spans="1:6" ht="16.5" thickTop="1" thickBot="1">
      <c r="A838" s="131" t="s">
        <v>4011</v>
      </c>
      <c r="B838" s="132" t="s">
        <v>4005</v>
      </c>
      <c r="C838" s="132" t="s">
        <v>4012</v>
      </c>
      <c r="F838" s="136" t="s">
        <v>1095</v>
      </c>
    </row>
    <row r="839" spans="1:6" ht="16.5" thickTop="1" thickBot="1">
      <c r="A839" s="133" t="s">
        <v>4013</v>
      </c>
      <c r="B839" s="134" t="s">
        <v>4005</v>
      </c>
      <c r="C839" s="134" t="s">
        <v>4014</v>
      </c>
      <c r="F839" s="137" t="s">
        <v>1096</v>
      </c>
    </row>
    <row r="840" spans="1:6" ht="16.5" thickTop="1" thickBot="1">
      <c r="A840" s="131" t="s">
        <v>4015</v>
      </c>
      <c r="B840" s="132" t="s">
        <v>4005</v>
      </c>
      <c r="C840" s="132" t="s">
        <v>4016</v>
      </c>
      <c r="F840" s="136" t="s">
        <v>1098</v>
      </c>
    </row>
    <row r="841" spans="1:6" ht="16.5" thickTop="1" thickBot="1">
      <c r="A841" s="133" t="s">
        <v>4017</v>
      </c>
      <c r="B841" s="134" t="s">
        <v>4005</v>
      </c>
      <c r="C841" s="134" t="s">
        <v>4018</v>
      </c>
      <c r="F841" s="137" t="s">
        <v>1099</v>
      </c>
    </row>
    <row r="842" spans="1:6" ht="16.5" thickTop="1" thickBot="1">
      <c r="A842" s="131" t="s">
        <v>4019</v>
      </c>
      <c r="B842" s="132" t="s">
        <v>4005</v>
      </c>
      <c r="C842" s="132" t="s">
        <v>4020</v>
      </c>
      <c r="F842" s="136" t="s">
        <v>1100</v>
      </c>
    </row>
    <row r="843" spans="1:6" ht="16.5" thickTop="1" thickBot="1">
      <c r="A843" s="133" t="s">
        <v>4021</v>
      </c>
      <c r="B843" s="134" t="s">
        <v>4005</v>
      </c>
      <c r="C843" s="134" t="s">
        <v>4022</v>
      </c>
      <c r="F843" s="137" t="s">
        <v>1102</v>
      </c>
    </row>
    <row r="844" spans="1:6" ht="16.5" thickTop="1" thickBot="1">
      <c r="A844" s="131" t="s">
        <v>2743</v>
      </c>
      <c r="B844" s="132" t="s">
        <v>4005</v>
      </c>
      <c r="C844" s="132" t="s">
        <v>4023</v>
      </c>
      <c r="F844" s="136" t="s">
        <v>1103</v>
      </c>
    </row>
    <row r="845" spans="1:6" ht="16.5" thickTop="1" thickBot="1">
      <c r="A845" s="133" t="s">
        <v>4024</v>
      </c>
      <c r="B845" s="134" t="s">
        <v>4005</v>
      </c>
      <c r="C845" s="134" t="s">
        <v>4025</v>
      </c>
      <c r="F845" s="137" t="s">
        <v>1104</v>
      </c>
    </row>
    <row r="846" spans="1:6" ht="16.5" thickTop="1" thickBot="1">
      <c r="A846" s="131" t="s">
        <v>4026</v>
      </c>
      <c r="B846" s="132" t="s">
        <v>4005</v>
      </c>
      <c r="C846" s="132" t="s">
        <v>4027</v>
      </c>
      <c r="F846" s="136" t="s">
        <v>1105</v>
      </c>
    </row>
    <row r="847" spans="1:6" ht="16.5" thickTop="1" thickBot="1">
      <c r="A847" s="133" t="s">
        <v>4028</v>
      </c>
      <c r="B847" s="134" t="s">
        <v>4005</v>
      </c>
      <c r="C847" s="134" t="s">
        <v>4029</v>
      </c>
      <c r="F847" s="137" t="s">
        <v>1106</v>
      </c>
    </row>
    <row r="848" spans="1:6" ht="16.5" thickTop="1" thickBot="1">
      <c r="A848" s="131" t="s">
        <v>4030</v>
      </c>
      <c r="B848" s="132" t="s">
        <v>4005</v>
      </c>
      <c r="C848" s="132" t="s">
        <v>4031</v>
      </c>
      <c r="F848" s="136" t="s">
        <v>1107</v>
      </c>
    </row>
    <row r="849" spans="1:6" ht="16.5" thickTop="1" thickBot="1">
      <c r="A849" s="133" t="s">
        <v>4032</v>
      </c>
      <c r="B849" s="134" t="s">
        <v>4005</v>
      </c>
      <c r="C849" s="134" t="s">
        <v>4033</v>
      </c>
      <c r="F849" s="137" t="s">
        <v>1108</v>
      </c>
    </row>
    <row r="850" spans="1:6" ht="16.5" thickTop="1" thickBot="1">
      <c r="A850" s="131" t="s">
        <v>4034</v>
      </c>
      <c r="B850" s="132" t="s">
        <v>4005</v>
      </c>
      <c r="C850" s="132" t="s">
        <v>4035</v>
      </c>
      <c r="F850" s="136" t="s">
        <v>1111</v>
      </c>
    </row>
    <row r="851" spans="1:6" ht="16.5" thickTop="1" thickBot="1">
      <c r="A851" s="133" t="s">
        <v>4036</v>
      </c>
      <c r="B851" s="134" t="s">
        <v>4005</v>
      </c>
      <c r="C851" s="134" t="s">
        <v>4037</v>
      </c>
      <c r="F851" s="137" t="s">
        <v>1109</v>
      </c>
    </row>
    <row r="852" spans="1:6" ht="16.5" thickTop="1" thickBot="1">
      <c r="A852" s="131" t="s">
        <v>2613</v>
      </c>
      <c r="B852" s="132" t="s">
        <v>4005</v>
      </c>
      <c r="C852" s="132" t="s">
        <v>4038</v>
      </c>
      <c r="F852" s="136" t="s">
        <v>1110</v>
      </c>
    </row>
    <row r="853" spans="1:6" ht="16.5" thickTop="1" thickBot="1">
      <c r="A853" s="133" t="s">
        <v>4039</v>
      </c>
      <c r="B853" s="134" t="s">
        <v>4005</v>
      </c>
      <c r="C853" s="134" t="s">
        <v>4040</v>
      </c>
      <c r="F853" s="137" t="s">
        <v>1113</v>
      </c>
    </row>
    <row r="854" spans="1:6" ht="16.5" thickTop="1" thickBot="1">
      <c r="A854" s="131" t="s">
        <v>4041</v>
      </c>
      <c r="B854" s="132" t="s">
        <v>4005</v>
      </c>
      <c r="C854" s="132" t="s">
        <v>4042</v>
      </c>
      <c r="F854" s="136" t="s">
        <v>1114</v>
      </c>
    </row>
    <row r="855" spans="1:6" ht="16.5" thickTop="1" thickBot="1">
      <c r="A855" s="133" t="s">
        <v>4043</v>
      </c>
      <c r="B855" s="134" t="s">
        <v>4044</v>
      </c>
      <c r="C855" s="134" t="s">
        <v>4045</v>
      </c>
      <c r="F855" s="137" t="s">
        <v>1115</v>
      </c>
    </row>
    <row r="856" spans="1:6" ht="16.5" thickTop="1" thickBot="1">
      <c r="A856" s="131" t="s">
        <v>4046</v>
      </c>
      <c r="B856" s="132" t="s">
        <v>4044</v>
      </c>
      <c r="C856" s="132" t="s">
        <v>4047</v>
      </c>
      <c r="F856" s="136" t="s">
        <v>894</v>
      </c>
    </row>
    <row r="857" spans="1:6" ht="16.5" thickTop="1" thickBot="1">
      <c r="A857" s="133" t="s">
        <v>4048</v>
      </c>
      <c r="B857" s="134" t="s">
        <v>4044</v>
      </c>
      <c r="C857" s="134" t="s">
        <v>4049</v>
      </c>
      <c r="F857" s="137" t="s">
        <v>1071</v>
      </c>
    </row>
    <row r="858" spans="1:6" ht="16.5" thickTop="1" thickBot="1">
      <c r="A858" s="131" t="s">
        <v>4050</v>
      </c>
      <c r="B858" s="132" t="s">
        <v>4044</v>
      </c>
      <c r="C858" s="132" t="s">
        <v>4051</v>
      </c>
      <c r="F858" s="136" t="s">
        <v>748</v>
      </c>
    </row>
    <row r="859" spans="1:6" ht="16.5" thickTop="1" thickBot="1">
      <c r="A859" s="133" t="s">
        <v>4044</v>
      </c>
      <c r="B859" s="134" t="s">
        <v>4044</v>
      </c>
      <c r="C859" s="134" t="s">
        <v>4052</v>
      </c>
      <c r="F859" s="137" t="s">
        <v>1116</v>
      </c>
    </row>
    <row r="860" spans="1:6" ht="16.5" thickTop="1" thickBot="1">
      <c r="A860" s="131" t="s">
        <v>4053</v>
      </c>
      <c r="B860" s="132" t="s">
        <v>4054</v>
      </c>
      <c r="C860" s="132" t="s">
        <v>4055</v>
      </c>
      <c r="F860" s="136" t="s">
        <v>349</v>
      </c>
    </row>
    <row r="861" spans="1:6" ht="16.5" thickTop="1" thickBot="1">
      <c r="A861" s="133" t="s">
        <v>4056</v>
      </c>
      <c r="B861" s="134" t="s">
        <v>4054</v>
      </c>
      <c r="C861" s="134" t="s">
        <v>4057</v>
      </c>
      <c r="F861" s="137" t="s">
        <v>1118</v>
      </c>
    </row>
    <row r="862" spans="1:6" ht="16.5" thickTop="1" thickBot="1">
      <c r="A862" s="131" t="s">
        <v>4058</v>
      </c>
      <c r="B862" s="132" t="s">
        <v>4054</v>
      </c>
      <c r="C862" s="132" t="s">
        <v>4059</v>
      </c>
      <c r="F862" s="136" t="s">
        <v>1119</v>
      </c>
    </row>
    <row r="863" spans="1:6" ht="16.5" thickTop="1" thickBot="1">
      <c r="A863" s="133" t="s">
        <v>4060</v>
      </c>
      <c r="B863" s="134" t="s">
        <v>4054</v>
      </c>
      <c r="C863" s="134" t="s">
        <v>4061</v>
      </c>
      <c r="F863" s="137" t="s">
        <v>1121</v>
      </c>
    </row>
    <row r="864" spans="1:6" ht="16.5" thickTop="1" thickBot="1">
      <c r="A864" s="131" t="s">
        <v>4062</v>
      </c>
      <c r="B864" s="132" t="s">
        <v>4054</v>
      </c>
      <c r="C864" s="132" t="s">
        <v>4063</v>
      </c>
      <c r="F864" s="136" t="s">
        <v>407</v>
      </c>
    </row>
    <row r="865" spans="1:6" ht="16.5" thickTop="1" thickBot="1">
      <c r="A865" s="133" t="s">
        <v>4064</v>
      </c>
      <c r="B865" s="134" t="s">
        <v>4054</v>
      </c>
      <c r="C865" s="134" t="s">
        <v>4065</v>
      </c>
      <c r="F865" s="137" t="s">
        <v>1122</v>
      </c>
    </row>
    <row r="866" spans="1:6" ht="16.5" thickTop="1" thickBot="1">
      <c r="A866" s="131" t="s">
        <v>4066</v>
      </c>
      <c r="B866" s="132" t="s">
        <v>4054</v>
      </c>
      <c r="C866" s="132" t="s">
        <v>4067</v>
      </c>
      <c r="F866" s="136" t="s">
        <v>1123</v>
      </c>
    </row>
    <row r="867" spans="1:6" ht="16.5" thickTop="1" thickBot="1">
      <c r="A867" s="133" t="s">
        <v>4068</v>
      </c>
      <c r="B867" s="134" t="s">
        <v>4054</v>
      </c>
      <c r="C867" s="134" t="s">
        <v>4069</v>
      </c>
      <c r="F867" s="137" t="s">
        <v>1124</v>
      </c>
    </row>
    <row r="868" spans="1:6" ht="16.5" thickTop="1" thickBot="1">
      <c r="A868" s="131" t="s">
        <v>2436</v>
      </c>
      <c r="B868" s="132" t="s">
        <v>4054</v>
      </c>
      <c r="C868" s="132" t="s">
        <v>4070</v>
      </c>
      <c r="F868" s="136" t="s">
        <v>1125</v>
      </c>
    </row>
    <row r="869" spans="1:6" ht="16.5" thickTop="1" thickBot="1">
      <c r="A869" s="133" t="s">
        <v>4071</v>
      </c>
      <c r="B869" s="134" t="s">
        <v>4054</v>
      </c>
      <c r="C869" s="134" t="s">
        <v>4072</v>
      </c>
      <c r="F869" s="137" t="s">
        <v>1126</v>
      </c>
    </row>
    <row r="870" spans="1:6" ht="16.5" thickTop="1" thickBot="1">
      <c r="A870" s="131" t="s">
        <v>4073</v>
      </c>
      <c r="B870" s="132" t="s">
        <v>4054</v>
      </c>
      <c r="C870" s="132" t="s">
        <v>4074</v>
      </c>
      <c r="F870" s="136" t="s">
        <v>1127</v>
      </c>
    </row>
    <row r="871" spans="1:6" ht="16.5" thickTop="1" thickBot="1">
      <c r="A871" s="133" t="s">
        <v>4075</v>
      </c>
      <c r="B871" s="134" t="s">
        <v>4054</v>
      </c>
      <c r="C871" s="134" t="s">
        <v>4076</v>
      </c>
      <c r="F871" s="137" t="s">
        <v>1128</v>
      </c>
    </row>
    <row r="872" spans="1:6" ht="16.5" thickTop="1" thickBot="1">
      <c r="A872" s="131" t="s">
        <v>4077</v>
      </c>
      <c r="B872" s="132" t="s">
        <v>4054</v>
      </c>
      <c r="C872" s="132" t="s">
        <v>4078</v>
      </c>
      <c r="F872" s="136" t="s">
        <v>1131</v>
      </c>
    </row>
    <row r="873" spans="1:6" ht="16.5" thickTop="1" thickBot="1">
      <c r="A873" s="133" t="s">
        <v>4079</v>
      </c>
      <c r="B873" s="134" t="s">
        <v>4054</v>
      </c>
      <c r="C873" s="134" t="s">
        <v>4080</v>
      </c>
      <c r="F873" s="137" t="s">
        <v>1133</v>
      </c>
    </row>
    <row r="874" spans="1:6" ht="16.5" thickTop="1" thickBot="1">
      <c r="A874" s="131" t="s">
        <v>4081</v>
      </c>
      <c r="B874" s="132" t="s">
        <v>4054</v>
      </c>
      <c r="C874" s="132" t="s">
        <v>4082</v>
      </c>
      <c r="F874" s="136" t="s">
        <v>1135</v>
      </c>
    </row>
    <row r="875" spans="1:6" ht="16.5" thickTop="1" thickBot="1">
      <c r="A875" s="133" t="s">
        <v>4083</v>
      </c>
      <c r="B875" s="134" t="s">
        <v>4054</v>
      </c>
      <c r="C875" s="134" t="s">
        <v>4084</v>
      </c>
      <c r="F875" s="137" t="s">
        <v>1137</v>
      </c>
    </row>
    <row r="876" spans="1:6" ht="16.5" thickTop="1" thickBot="1">
      <c r="A876" s="131" t="s">
        <v>4085</v>
      </c>
      <c r="B876" s="132" t="s">
        <v>4054</v>
      </c>
      <c r="C876" s="132" t="s">
        <v>4086</v>
      </c>
      <c r="F876" s="136" t="s">
        <v>1129</v>
      </c>
    </row>
    <row r="877" spans="1:6" ht="16.5" thickTop="1" thickBot="1">
      <c r="A877" s="133" t="s">
        <v>4087</v>
      </c>
      <c r="B877" s="134" t="s">
        <v>4054</v>
      </c>
      <c r="C877" s="134" t="s">
        <v>4088</v>
      </c>
      <c r="F877" s="137" t="s">
        <v>1139</v>
      </c>
    </row>
    <row r="878" spans="1:6" ht="16.5" thickTop="1" thickBot="1">
      <c r="A878" s="131" t="s">
        <v>4089</v>
      </c>
      <c r="B878" s="132" t="s">
        <v>4054</v>
      </c>
      <c r="C878" s="132" t="s">
        <v>4090</v>
      </c>
      <c r="F878" s="136" t="s">
        <v>1141</v>
      </c>
    </row>
    <row r="879" spans="1:6" ht="16.5" thickTop="1" thickBot="1">
      <c r="A879" s="133" t="s">
        <v>4091</v>
      </c>
      <c r="B879" s="134" t="s">
        <v>4054</v>
      </c>
      <c r="C879" s="134" t="s">
        <v>4092</v>
      </c>
      <c r="F879" s="137" t="s">
        <v>1143</v>
      </c>
    </row>
    <row r="880" spans="1:6" ht="16.5" thickTop="1" thickBot="1">
      <c r="A880" s="131" t="s">
        <v>4093</v>
      </c>
      <c r="B880" s="132" t="s">
        <v>4054</v>
      </c>
      <c r="C880" s="132" t="s">
        <v>4094</v>
      </c>
      <c r="F880" s="136" t="s">
        <v>1132</v>
      </c>
    </row>
    <row r="881" spans="1:6" ht="16.5" thickTop="1" thickBot="1">
      <c r="A881" s="133" t="s">
        <v>4095</v>
      </c>
      <c r="B881" s="134" t="s">
        <v>4054</v>
      </c>
      <c r="C881" s="134" t="s">
        <v>4096</v>
      </c>
      <c r="F881" s="137" t="s">
        <v>1144</v>
      </c>
    </row>
    <row r="882" spans="1:6" ht="16.5" thickTop="1" thickBot="1">
      <c r="A882" s="131" t="s">
        <v>4097</v>
      </c>
      <c r="B882" s="132" t="s">
        <v>4054</v>
      </c>
      <c r="C882" s="132" t="s">
        <v>4098</v>
      </c>
      <c r="F882" s="136" t="s">
        <v>1145</v>
      </c>
    </row>
    <row r="883" spans="1:6" ht="16.5" thickTop="1" thickBot="1">
      <c r="A883" s="133" t="s">
        <v>4099</v>
      </c>
      <c r="B883" s="134" t="s">
        <v>4054</v>
      </c>
      <c r="C883" s="134" t="s">
        <v>4100</v>
      </c>
      <c r="F883" s="137" t="s">
        <v>1146</v>
      </c>
    </row>
    <row r="884" spans="1:6" ht="16.5" thickTop="1" thickBot="1">
      <c r="A884" s="131" t="s">
        <v>4101</v>
      </c>
      <c r="B884" s="132" t="s">
        <v>4054</v>
      </c>
      <c r="C884" s="132" t="s">
        <v>4102</v>
      </c>
      <c r="F884" s="136" t="s">
        <v>1149</v>
      </c>
    </row>
    <row r="885" spans="1:6" ht="16.5" thickTop="1" thickBot="1">
      <c r="A885" s="133" t="s">
        <v>4103</v>
      </c>
      <c r="B885" s="134" t="s">
        <v>4054</v>
      </c>
      <c r="C885" s="134" t="s">
        <v>4104</v>
      </c>
      <c r="F885" s="137" t="s">
        <v>1150</v>
      </c>
    </row>
    <row r="886" spans="1:6" ht="16.5" thickTop="1" thickBot="1">
      <c r="A886" s="131" t="s">
        <v>4105</v>
      </c>
      <c r="B886" s="132" t="s">
        <v>4054</v>
      </c>
      <c r="C886" s="132" t="s">
        <v>4106</v>
      </c>
      <c r="F886" s="136" t="s">
        <v>1151</v>
      </c>
    </row>
    <row r="887" spans="1:6" ht="16.5" thickTop="1" thickBot="1">
      <c r="A887" s="133" t="s">
        <v>4107</v>
      </c>
      <c r="B887" s="134" t="s">
        <v>4054</v>
      </c>
      <c r="C887" s="134" t="s">
        <v>4108</v>
      </c>
      <c r="F887" s="137" t="s">
        <v>1152</v>
      </c>
    </row>
    <row r="888" spans="1:6" ht="16.5" thickTop="1" thickBot="1">
      <c r="A888" s="131" t="s">
        <v>4109</v>
      </c>
      <c r="B888" s="132" t="s">
        <v>4054</v>
      </c>
      <c r="C888" s="132" t="s">
        <v>4110</v>
      </c>
      <c r="F888" s="136" t="s">
        <v>1154</v>
      </c>
    </row>
    <row r="889" spans="1:6" ht="16.5" thickTop="1" thickBot="1">
      <c r="A889" s="133" t="s">
        <v>4111</v>
      </c>
      <c r="B889" s="134" t="s">
        <v>4054</v>
      </c>
      <c r="C889" s="134" t="s">
        <v>4112</v>
      </c>
      <c r="F889" s="137" t="s">
        <v>1155</v>
      </c>
    </row>
    <row r="890" spans="1:6" ht="16.5" thickTop="1" thickBot="1">
      <c r="A890" s="131" t="s">
        <v>2639</v>
      </c>
      <c r="B890" s="132" t="s">
        <v>4054</v>
      </c>
      <c r="C890" s="132" t="s">
        <v>4113</v>
      </c>
      <c r="F890" s="136" t="s">
        <v>1156</v>
      </c>
    </row>
    <row r="891" spans="1:6" ht="16.5" thickTop="1" thickBot="1">
      <c r="A891" s="133" t="s">
        <v>2613</v>
      </c>
      <c r="B891" s="134" t="s">
        <v>4054</v>
      </c>
      <c r="C891" s="134" t="s">
        <v>4114</v>
      </c>
      <c r="F891" s="137" t="s">
        <v>1157</v>
      </c>
    </row>
    <row r="892" spans="1:6" ht="16.5" thickTop="1" thickBot="1">
      <c r="A892" s="131" t="s">
        <v>4115</v>
      </c>
      <c r="B892" s="132" t="s">
        <v>4054</v>
      </c>
      <c r="C892" s="132" t="s">
        <v>4116</v>
      </c>
      <c r="F892" s="136" t="s">
        <v>1158</v>
      </c>
    </row>
    <row r="893" spans="1:6" ht="16.5" thickTop="1" thickBot="1">
      <c r="A893" s="133" t="s">
        <v>4117</v>
      </c>
      <c r="B893" s="134" t="s">
        <v>4054</v>
      </c>
      <c r="C893" s="134" t="s">
        <v>4118</v>
      </c>
      <c r="F893" s="137" t="s">
        <v>1159</v>
      </c>
    </row>
    <row r="894" spans="1:6" ht="16.5" thickTop="1" thickBot="1">
      <c r="A894" s="131" t="s">
        <v>4119</v>
      </c>
      <c r="B894" s="132" t="s">
        <v>4054</v>
      </c>
      <c r="C894" s="132" t="s">
        <v>4120</v>
      </c>
      <c r="F894" s="136" t="s">
        <v>115</v>
      </c>
    </row>
    <row r="895" spans="1:6" ht="16.5" thickTop="1" thickBot="1">
      <c r="A895" s="133" t="s">
        <v>4121</v>
      </c>
      <c r="B895" s="134" t="s">
        <v>4122</v>
      </c>
      <c r="C895" s="134" t="s">
        <v>4123</v>
      </c>
      <c r="F895" s="137" t="s">
        <v>1160</v>
      </c>
    </row>
    <row r="896" spans="1:6" ht="16.5" thickTop="1" thickBot="1">
      <c r="A896" s="131" t="s">
        <v>4124</v>
      </c>
      <c r="B896" s="132" t="s">
        <v>4122</v>
      </c>
      <c r="C896" s="132" t="s">
        <v>4125</v>
      </c>
      <c r="F896" s="136" t="s">
        <v>1161</v>
      </c>
    </row>
    <row r="897" spans="1:6" ht="16.5" thickTop="1" thickBot="1">
      <c r="A897" s="133" t="s">
        <v>4126</v>
      </c>
      <c r="B897" s="134" t="s">
        <v>4122</v>
      </c>
      <c r="C897" s="134" t="s">
        <v>4127</v>
      </c>
      <c r="F897" s="137" t="s">
        <v>1163</v>
      </c>
    </row>
    <row r="898" spans="1:6" ht="16.5" thickTop="1" thickBot="1">
      <c r="A898" s="131" t="s">
        <v>4128</v>
      </c>
      <c r="B898" s="132" t="s">
        <v>4122</v>
      </c>
      <c r="C898" s="132" t="s">
        <v>4129</v>
      </c>
      <c r="F898" s="136" t="s">
        <v>1165</v>
      </c>
    </row>
    <row r="899" spans="1:6" ht="16.5" thickTop="1" thickBot="1">
      <c r="A899" s="133" t="s">
        <v>4130</v>
      </c>
      <c r="B899" s="134" t="s">
        <v>4122</v>
      </c>
      <c r="C899" s="134" t="s">
        <v>4131</v>
      </c>
      <c r="F899" s="137" t="s">
        <v>1166</v>
      </c>
    </row>
    <row r="900" spans="1:6" ht="16.5" thickTop="1" thickBot="1">
      <c r="A900" s="131" t="s">
        <v>4132</v>
      </c>
      <c r="B900" s="132" t="s">
        <v>4122</v>
      </c>
      <c r="C900" s="132" t="s">
        <v>4133</v>
      </c>
      <c r="F900" s="136" t="s">
        <v>1167</v>
      </c>
    </row>
    <row r="901" spans="1:6" ht="16.5" thickTop="1" thickBot="1">
      <c r="A901" s="133" t="s">
        <v>3704</v>
      </c>
      <c r="B901" s="134" t="s">
        <v>4122</v>
      </c>
      <c r="C901" s="134" t="s">
        <v>4134</v>
      </c>
      <c r="F901" s="137" t="s">
        <v>1169</v>
      </c>
    </row>
    <row r="902" spans="1:6" ht="16.5" thickTop="1" thickBot="1">
      <c r="A902" s="131" t="s">
        <v>4135</v>
      </c>
      <c r="B902" s="132" t="s">
        <v>4122</v>
      </c>
      <c r="C902" s="132" t="s">
        <v>4136</v>
      </c>
      <c r="F902" s="136" t="s">
        <v>1170</v>
      </c>
    </row>
    <row r="903" spans="1:6" ht="16.5" thickTop="1" thickBot="1">
      <c r="A903" s="133" t="s">
        <v>4137</v>
      </c>
      <c r="B903" s="134" t="s">
        <v>4122</v>
      </c>
      <c r="C903" s="134" t="s">
        <v>4138</v>
      </c>
      <c r="F903" s="137" t="s">
        <v>1172</v>
      </c>
    </row>
    <row r="904" spans="1:6" ht="16.5" thickTop="1" thickBot="1">
      <c r="A904" s="131" t="s">
        <v>4139</v>
      </c>
      <c r="B904" s="132" t="s">
        <v>4122</v>
      </c>
      <c r="C904" s="132" t="s">
        <v>4140</v>
      </c>
      <c r="F904" s="136" t="s">
        <v>733</v>
      </c>
    </row>
    <row r="905" spans="1:6" ht="16.5" thickTop="1" thickBot="1">
      <c r="A905" s="133" t="s">
        <v>4141</v>
      </c>
      <c r="B905" s="134" t="s">
        <v>4122</v>
      </c>
      <c r="C905" s="134" t="s">
        <v>4142</v>
      </c>
      <c r="F905" s="137" t="s">
        <v>1173</v>
      </c>
    </row>
    <row r="906" spans="1:6" ht="16.5" thickTop="1" thickBot="1">
      <c r="A906" s="131" t="s">
        <v>4143</v>
      </c>
      <c r="B906" s="132" t="s">
        <v>4122</v>
      </c>
      <c r="C906" s="132" t="s">
        <v>4144</v>
      </c>
      <c r="F906" s="136" t="s">
        <v>1174</v>
      </c>
    </row>
    <row r="907" spans="1:6" ht="16.5" thickTop="1" thickBot="1">
      <c r="A907" s="133" t="s">
        <v>4145</v>
      </c>
      <c r="B907" s="134" t="s">
        <v>4122</v>
      </c>
      <c r="C907" s="134" t="s">
        <v>4146</v>
      </c>
      <c r="F907" s="137" t="s">
        <v>1175</v>
      </c>
    </row>
    <row r="908" spans="1:6" ht="16.5" thickTop="1" thickBot="1">
      <c r="A908" s="131" t="s">
        <v>2510</v>
      </c>
      <c r="B908" s="132" t="s">
        <v>4122</v>
      </c>
      <c r="C908" s="132" t="s">
        <v>4147</v>
      </c>
      <c r="F908" s="136" t="s">
        <v>1176</v>
      </c>
    </row>
    <row r="909" spans="1:6" ht="16.5" thickTop="1" thickBot="1">
      <c r="A909" s="133" t="s">
        <v>4148</v>
      </c>
      <c r="B909" s="134" t="s">
        <v>4122</v>
      </c>
      <c r="C909" s="134" t="s">
        <v>4149</v>
      </c>
      <c r="F909" s="137" t="s">
        <v>1177</v>
      </c>
    </row>
    <row r="910" spans="1:6" ht="16.5" thickTop="1" thickBot="1">
      <c r="A910" s="131" t="s">
        <v>4150</v>
      </c>
      <c r="B910" s="132" t="s">
        <v>4122</v>
      </c>
      <c r="C910" s="132" t="s">
        <v>4151</v>
      </c>
      <c r="F910" s="136" t="s">
        <v>1178</v>
      </c>
    </row>
    <row r="911" spans="1:6" ht="16.5" thickTop="1" thickBot="1">
      <c r="A911" s="133" t="s">
        <v>4152</v>
      </c>
      <c r="B911" s="134" t="s">
        <v>4122</v>
      </c>
      <c r="C911" s="134" t="s">
        <v>4153</v>
      </c>
      <c r="F911" s="137" t="s">
        <v>1179</v>
      </c>
    </row>
    <row r="912" spans="1:6" ht="16.5" thickTop="1" thickBot="1">
      <c r="A912" s="131" t="s">
        <v>4154</v>
      </c>
      <c r="B912" s="132" t="s">
        <v>4122</v>
      </c>
      <c r="C912" s="132" t="s">
        <v>4155</v>
      </c>
      <c r="F912" s="136" t="s">
        <v>1180</v>
      </c>
    </row>
    <row r="913" spans="1:6" ht="16.5" thickTop="1" thickBot="1">
      <c r="A913" s="133" t="s">
        <v>4156</v>
      </c>
      <c r="B913" s="134" t="s">
        <v>4122</v>
      </c>
      <c r="C913" s="134" t="s">
        <v>4157</v>
      </c>
      <c r="F913" s="137" t="s">
        <v>1181</v>
      </c>
    </row>
    <row r="914" spans="1:6" ht="16.5" thickTop="1" thickBot="1">
      <c r="A914" s="131" t="s">
        <v>4158</v>
      </c>
      <c r="B914" s="132" t="s">
        <v>4122</v>
      </c>
      <c r="C914" s="132" t="s">
        <v>4159</v>
      </c>
      <c r="F914" s="136" t="s">
        <v>1183</v>
      </c>
    </row>
    <row r="915" spans="1:6" ht="16.5" thickTop="1" thickBot="1">
      <c r="A915" s="133" t="s">
        <v>4160</v>
      </c>
      <c r="B915" s="134" t="s">
        <v>4122</v>
      </c>
      <c r="C915" s="134" t="s">
        <v>4161</v>
      </c>
      <c r="F915" s="137" t="s">
        <v>1184</v>
      </c>
    </row>
    <row r="916" spans="1:6" ht="16.5" thickTop="1" thickBot="1">
      <c r="A916" s="131" t="s">
        <v>4162</v>
      </c>
      <c r="B916" s="132" t="s">
        <v>4122</v>
      </c>
      <c r="C916" s="132" t="s">
        <v>4163</v>
      </c>
      <c r="F916" s="136" t="s">
        <v>1186</v>
      </c>
    </row>
    <row r="917" spans="1:6" ht="16.5" thickTop="1" thickBot="1">
      <c r="A917" s="133" t="s">
        <v>4122</v>
      </c>
      <c r="B917" s="134" t="s">
        <v>4122</v>
      </c>
      <c r="C917" s="134" t="s">
        <v>4164</v>
      </c>
      <c r="F917" s="137" t="s">
        <v>1187</v>
      </c>
    </row>
    <row r="918" spans="1:6" ht="16.5" thickTop="1" thickBot="1">
      <c r="A918" s="131" t="s">
        <v>4165</v>
      </c>
      <c r="B918" s="132" t="s">
        <v>4122</v>
      </c>
      <c r="C918" s="132" t="s">
        <v>4166</v>
      </c>
      <c r="F918" s="136" t="s">
        <v>1188</v>
      </c>
    </row>
    <row r="919" spans="1:6" ht="16.5" thickTop="1" thickBot="1">
      <c r="A919" s="133" t="s">
        <v>4167</v>
      </c>
      <c r="B919" s="134" t="s">
        <v>4168</v>
      </c>
      <c r="C919" s="134" t="s">
        <v>4169</v>
      </c>
      <c r="F919" s="137" t="s">
        <v>410</v>
      </c>
    </row>
    <row r="920" spans="1:6" ht="16.5" thickTop="1" thickBot="1">
      <c r="A920" s="131" t="s">
        <v>4170</v>
      </c>
      <c r="B920" s="132" t="s">
        <v>4168</v>
      </c>
      <c r="C920" s="132" t="s">
        <v>4171</v>
      </c>
      <c r="F920" s="136" t="s">
        <v>1182</v>
      </c>
    </row>
    <row r="921" spans="1:6" ht="16.5" thickTop="1" thickBot="1">
      <c r="A921" s="133" t="s">
        <v>2597</v>
      </c>
      <c r="B921" s="134" t="s">
        <v>4168</v>
      </c>
      <c r="C921" s="134" t="s">
        <v>4172</v>
      </c>
      <c r="F921" s="137" t="s">
        <v>1185</v>
      </c>
    </row>
    <row r="922" spans="1:6" ht="16.5" thickTop="1" thickBot="1">
      <c r="A922" s="131" t="s">
        <v>4168</v>
      </c>
      <c r="B922" s="132" t="s">
        <v>4168</v>
      </c>
      <c r="C922" s="132" t="s">
        <v>4173</v>
      </c>
      <c r="F922" s="136" t="s">
        <v>415</v>
      </c>
    </row>
    <row r="923" spans="1:6" ht="16.5" thickTop="1" thickBot="1">
      <c r="F923" s="137" t="s">
        <v>1189</v>
      </c>
    </row>
    <row r="924" spans="1:6" ht="16.5" thickTop="1" thickBot="1">
      <c r="F924" s="136" t="s">
        <v>1192</v>
      </c>
    </row>
    <row r="925" spans="1:6" ht="16.5" thickTop="1" thickBot="1">
      <c r="F925" s="137" t="s">
        <v>1193</v>
      </c>
    </row>
    <row r="926" spans="1:6" ht="16.5" thickTop="1" thickBot="1">
      <c r="F926" s="136" t="s">
        <v>1190</v>
      </c>
    </row>
    <row r="927" spans="1:6" ht="16.5" thickTop="1" thickBot="1">
      <c r="F927" s="137" t="s">
        <v>1195</v>
      </c>
    </row>
    <row r="928" spans="1:6" ht="16.5" thickTop="1" thickBot="1">
      <c r="F928" s="136" t="s">
        <v>1197</v>
      </c>
    </row>
    <row r="929" spans="6:6" ht="16.5" thickTop="1" thickBot="1">
      <c r="F929" s="137" t="s">
        <v>1198</v>
      </c>
    </row>
    <row r="930" spans="6:6" ht="16.5" thickTop="1" thickBot="1">
      <c r="F930" s="136" t="s">
        <v>1200</v>
      </c>
    </row>
    <row r="931" spans="6:6" ht="16.5" thickTop="1" thickBot="1">
      <c r="F931" s="137" t="s">
        <v>1201</v>
      </c>
    </row>
    <row r="932" spans="6:6" ht="16.5" thickTop="1" thickBot="1">
      <c r="F932" s="136" t="s">
        <v>1203</v>
      </c>
    </row>
    <row r="933" spans="6:6" ht="16.5" thickTop="1" thickBot="1">
      <c r="F933" s="137" t="s">
        <v>1204</v>
      </c>
    </row>
    <row r="934" spans="6:6" ht="16.5" thickTop="1" thickBot="1">
      <c r="F934" s="136" t="s">
        <v>285</v>
      </c>
    </row>
    <row r="935" spans="6:6" ht="16.5" thickTop="1" thickBot="1">
      <c r="F935" s="137" t="s">
        <v>1206</v>
      </c>
    </row>
    <row r="936" spans="6:6" ht="16.5" thickTop="1" thickBot="1">
      <c r="F936" s="136" t="s">
        <v>1207</v>
      </c>
    </row>
    <row r="937" spans="6:6" ht="16.5" thickTop="1" thickBot="1">
      <c r="F937" s="137" t="s">
        <v>1208</v>
      </c>
    </row>
    <row r="938" spans="6:6" ht="16.5" thickTop="1" thickBot="1">
      <c r="F938" s="136" t="s">
        <v>675</v>
      </c>
    </row>
    <row r="939" spans="6:6" ht="16.5" thickTop="1" thickBot="1">
      <c r="F939" s="137" t="s">
        <v>1202</v>
      </c>
    </row>
    <row r="940" spans="6:6" ht="16.5" thickTop="1" thickBot="1">
      <c r="F940" s="136" t="s">
        <v>1209</v>
      </c>
    </row>
    <row r="941" spans="6:6" ht="16.5" thickTop="1" thickBot="1">
      <c r="F941" s="137" t="s">
        <v>1211</v>
      </c>
    </row>
    <row r="942" spans="6:6" ht="16.5" thickTop="1" thickBot="1">
      <c r="F942" s="136" t="s">
        <v>1212</v>
      </c>
    </row>
    <row r="943" spans="6:6" ht="16.5" thickTop="1" thickBot="1">
      <c r="F943" s="137" t="s">
        <v>1214</v>
      </c>
    </row>
    <row r="944" spans="6:6" ht="16.5" thickTop="1" thickBot="1">
      <c r="F944" s="136" t="s">
        <v>1215</v>
      </c>
    </row>
    <row r="945" spans="6:6" ht="16.5" thickTop="1" thickBot="1">
      <c r="F945" s="137" t="s">
        <v>1216</v>
      </c>
    </row>
    <row r="946" spans="6:6" ht="16.5" thickTop="1" thickBot="1">
      <c r="F946" s="136" t="s">
        <v>1217</v>
      </c>
    </row>
    <row r="947" spans="6:6" ht="16.5" thickTop="1" thickBot="1">
      <c r="F947" s="137" t="s">
        <v>1218</v>
      </c>
    </row>
    <row r="948" spans="6:6" ht="16.5" thickTop="1" thickBot="1">
      <c r="F948" s="136" t="s">
        <v>1219</v>
      </c>
    </row>
    <row r="949" spans="6:6" ht="16.5" thickTop="1" thickBot="1">
      <c r="F949" s="137" t="s">
        <v>1221</v>
      </c>
    </row>
    <row r="950" spans="6:6" ht="16.5" thickTop="1" thickBot="1">
      <c r="F950" s="136" t="s">
        <v>1222</v>
      </c>
    </row>
    <row r="951" spans="6:6" ht="16.5" thickTop="1" thickBot="1">
      <c r="F951" s="137" t="s">
        <v>1223</v>
      </c>
    </row>
    <row r="952" spans="6:6" ht="16.5" thickTop="1" thickBot="1">
      <c r="F952" s="136" t="s">
        <v>1224</v>
      </c>
    </row>
    <row r="953" spans="6:6" ht="16.5" thickTop="1" thickBot="1">
      <c r="F953" s="137" t="s">
        <v>747</v>
      </c>
    </row>
    <row r="954" spans="6:6" ht="16.5" thickTop="1" thickBot="1">
      <c r="F954" s="136" t="s">
        <v>1225</v>
      </c>
    </row>
    <row r="955" spans="6:6" ht="16.5" thickTop="1" thickBot="1">
      <c r="F955" s="137" t="s">
        <v>1226</v>
      </c>
    </row>
    <row r="956" spans="6:6" ht="16.5" thickTop="1" thickBot="1">
      <c r="F956" s="136" t="s">
        <v>1228</v>
      </c>
    </row>
    <row r="957" spans="6:6" ht="16.5" thickTop="1" thickBot="1">
      <c r="F957" s="137" t="s">
        <v>1229</v>
      </c>
    </row>
    <row r="958" spans="6:6" ht="16.5" thickTop="1" thickBot="1">
      <c r="F958" s="136" t="s">
        <v>1230</v>
      </c>
    </row>
    <row r="959" spans="6:6" ht="16.5" thickTop="1" thickBot="1">
      <c r="F959" s="137" t="s">
        <v>1233</v>
      </c>
    </row>
    <row r="960" spans="6:6" ht="16.5" thickTop="1" thickBot="1">
      <c r="F960" s="136" t="s">
        <v>1235</v>
      </c>
    </row>
    <row r="961" spans="6:6" ht="16.5" thickTop="1" thickBot="1">
      <c r="F961" s="137" t="s">
        <v>1237</v>
      </c>
    </row>
    <row r="962" spans="6:6" ht="16.5" thickTop="1" thickBot="1">
      <c r="F962" s="136" t="s">
        <v>1238</v>
      </c>
    </row>
    <row r="963" spans="6:6" ht="16.5" thickTop="1" thickBot="1">
      <c r="F963" s="137" t="s">
        <v>1240</v>
      </c>
    </row>
    <row r="964" spans="6:6" ht="16.5" thickTop="1" thickBot="1">
      <c r="F964" s="136" t="s">
        <v>1241</v>
      </c>
    </row>
    <row r="965" spans="6:6" ht="16.5" thickTop="1" thickBot="1">
      <c r="F965" s="137" t="s">
        <v>1242</v>
      </c>
    </row>
    <row r="966" spans="6:6" ht="16.5" thickTop="1" thickBot="1">
      <c r="F966" s="136" t="s">
        <v>1243</v>
      </c>
    </row>
    <row r="967" spans="6:6" ht="16.5" thickTop="1" thickBot="1">
      <c r="F967" s="137" t="s">
        <v>1244</v>
      </c>
    </row>
    <row r="968" spans="6:6" ht="16.5" thickTop="1" thickBot="1">
      <c r="F968" s="136" t="s">
        <v>493</v>
      </c>
    </row>
    <row r="969" spans="6:6" ht="16.5" thickTop="1" thickBot="1">
      <c r="F969" s="137" t="s">
        <v>1245</v>
      </c>
    </row>
    <row r="970" spans="6:6" ht="16.5" thickTop="1" thickBot="1">
      <c r="F970" s="136" t="s">
        <v>1246</v>
      </c>
    </row>
    <row r="971" spans="6:6" ht="16.5" thickTop="1" thickBot="1">
      <c r="F971" s="137" t="s">
        <v>1236</v>
      </c>
    </row>
    <row r="972" spans="6:6" ht="16.5" thickTop="1" thickBot="1">
      <c r="F972" s="136" t="s">
        <v>1247</v>
      </c>
    </row>
    <row r="973" spans="6:6" ht="16.5" thickTop="1" thickBot="1">
      <c r="F973" s="137" t="s">
        <v>1248</v>
      </c>
    </row>
    <row r="974" spans="6:6" ht="16.5" thickTop="1" thickBot="1">
      <c r="F974" s="136" t="s">
        <v>57</v>
      </c>
    </row>
    <row r="975" spans="6:6" ht="16.5" thickTop="1" thickBot="1">
      <c r="F975" s="137" t="s">
        <v>1249</v>
      </c>
    </row>
    <row r="976" spans="6:6" ht="16.5" thickTop="1" thickBot="1">
      <c r="F976" s="136" t="s">
        <v>1250</v>
      </c>
    </row>
    <row r="977" spans="6:6" ht="16.5" thickTop="1" thickBot="1">
      <c r="F977" s="137" t="s">
        <v>1234</v>
      </c>
    </row>
    <row r="978" spans="6:6" ht="16.5" thickTop="1" thickBot="1">
      <c r="F978" s="136" t="s">
        <v>1227</v>
      </c>
    </row>
    <row r="979" spans="6:6" ht="16.5" thickTop="1" thickBot="1">
      <c r="F979" s="137" t="s">
        <v>1251</v>
      </c>
    </row>
    <row r="980" spans="6:6" ht="16.5" thickTop="1" thickBot="1">
      <c r="F980" s="136" t="s">
        <v>50</v>
      </c>
    </row>
    <row r="981" spans="6:6" ht="16.5" thickTop="1" thickBot="1">
      <c r="F981" s="125" t="s">
        <v>753</v>
      </c>
    </row>
    <row r="982" spans="6:6" ht="15.75" thickTop="1"/>
  </sheetData>
  <hyperlinks>
    <hyperlink ref="A2" r:id="rId1" display="https://www.banksbd.org/agbk/bagerhat-branch-147.html" xr:uid="{5DC0DCD7-4FA0-4505-866F-4C4ED5192E7D}"/>
    <hyperlink ref="A3" r:id="rId2" display="https://www.banksbd.org/agbk/bagerhat-branch-4000.html" xr:uid="{C1738D10-9B1B-457F-86A2-1CC4D1080FE7}"/>
    <hyperlink ref="A4" r:id="rId3" display="https://www.banksbd.org/agbk/chitalmari-branch-320.html" xr:uid="{77A18869-F40A-40E4-B2AE-818E5D19BB19}"/>
    <hyperlink ref="A5" r:id="rId4" display="https://www.banksbd.org/agbk/chulkathi-branch-321.html" xr:uid="{719FF42A-8AB2-4335-8B39-4A43EE4F4201}"/>
    <hyperlink ref="A6" r:id="rId5" display="https://www.banksbd.org/agbk/deypara-branch-3746.html" xr:uid="{0E8789A8-E93A-4427-BD3D-3335F1579704}"/>
    <hyperlink ref="A7" r:id="rId6" display="https://www.banksbd.org/agbk/goalmath-branch-3800.html" xr:uid="{A711D268-DBE8-4373-B93D-5A11D577477C}"/>
    <hyperlink ref="A8" r:id="rId7" display="https://www.banksbd.org/agbk/gobindapur-branch-3801.html" xr:uid="{C1D48F5D-E7A8-407D-B044-A5B7A4B7A14F}"/>
    <hyperlink ref="A9" r:id="rId8" display="https://www.banksbd.org/agbk/jatrapur-bazar-branch-3867.html" xr:uid="{B866C420-D4B3-4E95-86C6-FBF128CAFB21}"/>
    <hyperlink ref="A10" r:id="rId9" display="https://www.banksbd.org/agbk/mongla-port-branch-4001.html" xr:uid="{15C69099-53BD-40A9-9DD3-DCE309E97484}"/>
    <hyperlink ref="A11" r:id="rId10" display="https://www.banksbd.org/agbk/morrelganj-bazar-branch-4002.html" xr:uid="{D7C16273-F2DB-4606-BC42-0F86CF6C72D4}"/>
    <hyperlink ref="A12" r:id="rId11" display="https://www.banksbd.org/agbk/muniganj-branch-4003.html" xr:uid="{8F573B75-46B1-42D8-BE4A-E11C8253E856}"/>
    <hyperlink ref="A13" r:id="rId12" display="https://www.banksbd.org/agbk/polerhat-bazar-branch-4149.html" xr:uid="{8953901B-57D2-4837-B84B-9BC111841060}"/>
    <hyperlink ref="A14" r:id="rId13" display="https://www.banksbd.org/agbk/sannashi-bazar-branch-4248.html" xr:uid="{E1BC7FA6-DDC6-4B3D-B6C5-AB582D92045A}"/>
    <hyperlink ref="A15" r:id="rId14" display="https://www.banksbd.org/agbk/vaga-bazar-branch-4387.html" xr:uid="{AF456FB5-C54C-4915-9490-47EF3AE09F08}"/>
    <hyperlink ref="A16" r:id="rId15" display="https://www.banksbd.org/agbk/aziz-nagar-branch-106.html" xr:uid="{80AB9497-DEFF-41A8-A17C-051C79776C40}"/>
    <hyperlink ref="A17" r:id="rId16" display="https://www.banksbd.org/agbk/bandarban-bazar-branch-148.html" xr:uid="{D5C0FCB4-2724-4733-9A84-D91AF4C7B752}"/>
    <hyperlink ref="A18" r:id="rId17" display="https://www.banksbd.org/agbk/amtali-branch-107.html" xr:uid="{6ED3773E-23D6-4A2D-8B65-C49C943B8FE5}"/>
    <hyperlink ref="A19" r:id="rId18" display="https://www.banksbd.org/agbk/barguna-branch-149.html" xr:uid="{5B2A6982-9F7F-4BD9-AFFE-69408CB7C819}"/>
    <hyperlink ref="A20" r:id="rId19" display="https://www.banksbd.org/agbk/betagi-branch-150.html" xr:uid="{6A756446-BE7F-42B1-8EA1-D3B088FA6D99}"/>
    <hyperlink ref="A21" r:id="rId20" display="https://www.banksbd.org/agbk/gazipurhat-branch-3802.html" xr:uid="{8AA7169A-814D-4F03-BB46-EC0D9090FAE7}"/>
    <hyperlink ref="A22" r:id="rId21" display="https://www.banksbd.org/agbk/kakchira-branch-3901.html" xr:uid="{55C4BC74-B180-404E-A11D-FA72040B9779}"/>
    <hyperlink ref="A23" r:id="rId22" display="https://www.banksbd.org/agbk/patharghata-branch-4150.html" xr:uid="{06F440A4-04AD-4015-9243-FAFC436A752E}"/>
    <hyperlink ref="A24" r:id="rId23" display="https://www.banksbd.org/agbk/taltali-bazar-branch-4353.html" xr:uid="{71CE8FB1-1107-452B-A551-CF6D2CE72411}"/>
    <hyperlink ref="A25" r:id="rId24" display="https://www.banksbd.org/agbk/amua-bazar-branch-108.html" xr:uid="{761E12CE-985C-4062-81F1-90F352112ACE}"/>
    <hyperlink ref="A26" r:id="rId25" display="https://www.banksbd.org/agbk/banaripara-branch-151.html" xr:uid="{A467DB70-CD49-459C-A162-ACFBBD99627E}"/>
    <hyperlink ref="A27" r:id="rId26" display="https://www.banksbd.org/agbk/batajore-branch-152.html" xr:uid="{83B807EF-F8E6-40BF-B7F6-CFFB824D093A}"/>
    <hyperlink ref="A28" r:id="rId27" display="https://www.banksbd.org/agbk/battala-branch-153.html" xr:uid="{EDF72C2F-410A-439E-9F67-1FE26D077DB0}"/>
    <hyperlink ref="A29" r:id="rId28" display="https://www.banksbd.org/agbk/boalia-bazar-branch-154.html" xr:uid="{6B84F799-C092-44BB-8A9C-E74E5C78EC53}"/>
    <hyperlink ref="A30" r:id="rId29" display="https://www.banksbd.org/agbk/bukhainagar-branch-155.html" xr:uid="{B5F313B1-FF6F-472A-AFD2-BCEF37873D52}"/>
    <hyperlink ref="A31" r:id="rId30" display="https://www.banksbd.org/agbk/chawkbazar-branch-322.html" xr:uid="{CDFE99C5-EA8F-4C26-8116-27C25C38BF5C}"/>
    <hyperlink ref="A32" r:id="rId31" display="https://www.banksbd.org/agbk/dhamuna-bandar-branch-3747.html" xr:uid="{B982099B-41FA-4FC4-880D-183280D8740F}"/>
    <hyperlink ref="A33" r:id="rId32" display="https://www.banksbd.org/agbk/gournadi-branch-3803.html" xr:uid="{6244FE49-569D-4367-BC34-B52C544DFE52}"/>
    <hyperlink ref="A34" r:id="rId33" display="https://www.banksbd.org/agbk/lebubunia-hat-branch-3984.html" xr:uid="{EDC5A4DD-C217-4F0E-A417-F45F88E584CD}"/>
    <hyperlink ref="A35" r:id="rId34" display="https://www.banksbd.org/agbk/motherkathi-branch-4004.html" xr:uid="{5DAB1311-69BD-4210-A295-C8DD0A871F62}"/>
    <hyperlink ref="A36" r:id="rId35" display="https://www.banksbd.org/agbk/muladi-branch-4005.html" xr:uid="{E539F4EF-CD64-46DE-816C-456F51455B1B}"/>
    <hyperlink ref="A37" r:id="rId36" display="https://www.banksbd.org/agbk/paisharhat-branch-4151.html" xr:uid="{EA4FD24F-152E-4BA8-BF37-39C972B65385}"/>
    <hyperlink ref="A38" r:id="rId37" display="https://www.banksbd.org/agbk/puran-bazar-branch-4152.html" xr:uid="{15922EA4-1C3E-47F6-A508-2D9ED60F8794}"/>
    <hyperlink ref="A39" r:id="rId38" display="https://www.banksbd.org/agbk/rahutkathi-bandar-branch-4203.html" xr:uid="{B453A07B-A732-44A3-846E-919D5480A716}"/>
    <hyperlink ref="A40" r:id="rId39" display="https://www.banksbd.org/agbk/ranirhat-branch-4202.html" xr:uid="{EB073073-AC2A-4147-AB0D-B1E3E9F23622}"/>
    <hyperlink ref="A41" r:id="rId40" display="https://www.banksbd.org/agbk/rupatoli-branch-4204.html" xr:uid="{28FDC7AC-28DF-4DB6-B172-F2E6E3AA5A69}"/>
    <hyperlink ref="A42" r:id="rId41" display="https://www.banksbd.org/agbk/sadar-road-branch-4249.html" xr:uid="{51AA6FC2-77B6-490D-A684-36EA85673FA2}"/>
    <hyperlink ref="A43" r:id="rId42" display="https://www.banksbd.org/agbk/shekherhat-branch-4250.html" xr:uid="{3DD16910-5C9D-4626-9928-610838ACA222}"/>
    <hyperlink ref="A44" r:id="rId43" display="https://www.banksbd.org/agbk/tarki-bandar-branch-4354.html" xr:uid="{54A4B016-F433-4209-8FAE-A75AC6782E6D}"/>
    <hyperlink ref="A45" r:id="rId44" display="https://www.banksbd.org/agbk/ulania-branch-4381.html" xr:uid="{A6A9FD61-9FEB-478A-8814-47606B14CDC1}"/>
    <hyperlink ref="A46" r:id="rId45" display="https://www.banksbd.org/agbk/banglabazar-branch-156.html" xr:uid="{8C2DC94D-93C2-4376-816E-34743D21FB09}"/>
    <hyperlink ref="A47" r:id="rId46" display="https://www.banksbd.org/agbk/bhola-branch-157.html" xr:uid="{6C405B55-9F12-41B0-9971-42C0516572CD}"/>
    <hyperlink ref="A48" r:id="rId47" display="https://www.banksbd.org/agbk/borhanuddin-branch-159.html" xr:uid="{BCC5609B-109F-4581-B56D-B7126AF4F490}"/>
    <hyperlink ref="A49" r:id="rId48" display="https://www.banksbd.org/agbk/char-fasson-bazar-branch-323.html" xr:uid="{2E0FCAD9-9579-4148-9F8D-187D280E2647}"/>
    <hyperlink ref="A50" r:id="rId49" display="https://www.banksbd.org/agbk/char-shashibushan-branch-324.html" xr:uid="{D7B8C2F2-E417-46BE-B66D-995AA13F5EA4}"/>
    <hyperlink ref="A51" r:id="rId50" display="https://www.banksbd.org/agbk/daulatkhan-branch-3748.html" xr:uid="{B16FA88A-3B7A-4662-9797-3676ED617E39}"/>
    <hyperlink ref="A52" r:id="rId51" display="https://www.banksbd.org/agbk/kalinath-rayer-bazar-branch-3902.html" xr:uid="{C3B36E07-1C3E-47B3-A92F-9BE33241257F}"/>
    <hyperlink ref="A53" r:id="rId52" display="https://www.banksbd.org/agbk/khaiyerhat-branch-3903.html" xr:uid="{AAC493FE-C099-4EA8-AFA0-E4138D234255}"/>
    <hyperlink ref="A54" r:id="rId53" display="https://www.banksbd.org/agbk/lalmohan-branch-3985.html" xr:uid="{EF6FA8DA-8118-41E5-BFEC-A8A17307764E}"/>
    <hyperlink ref="A55" r:id="rId54" display="https://www.banksbd.org/agbk/wapda-branch-158.html" xr:uid="{7EB06FD7-B23C-4C42-B564-717DB5767482}"/>
    <hyperlink ref="A56" r:id="rId55" display="https://www.banksbd.org/agbk/badurtala-branch-160.html" xr:uid="{F1DC3F64-B060-4669-8BC9-00D1FB0C51FC}"/>
    <hyperlink ref="A57" r:id="rId56" display="https://www.banksbd.org/agbk/bagbari-branch-161.html" xr:uid="{9B5B1D3A-66EE-4DDD-B939-13E61D3DFA1C}"/>
    <hyperlink ref="A58" r:id="rId57" display="https://www.banksbd.org/agbk/bhatra-branch-162.html" xr:uid="{03ED7051-D101-4A71-BEEB-0A8DA735E02C}"/>
    <hyperlink ref="A59" r:id="rId58" display="https://www.banksbd.org/agbk/bogra-garison-branch-163.html" xr:uid="{2A47E193-E7D8-4590-8587-60B19039ED9F}"/>
    <hyperlink ref="A60" r:id="rId59" display="https://www.banksbd.org/agbk/chamrul-branch-325.html" xr:uid="{69215FD9-15D9-472E-99A9-1933DB1E8B49}"/>
    <hyperlink ref="A61" r:id="rId60" display="https://www.banksbd.org/agbk/chelopara-branch-326.html" xr:uid="{8736840C-50ED-4DE5-BAF2-C5A1671C2ABE}"/>
    <hyperlink ref="A62" r:id="rId61" display="https://www.banksbd.org/agbk/dhunat-branch-3749.html" xr:uid="{A2F1F685-E46A-4F3C-B318-942B8C8306A4}"/>
    <hyperlink ref="A63" r:id="rId62" display="https://www.banksbd.org/agbk/dupchanchia-branch-3750.html" xr:uid="{2D409493-F33F-4DAF-9602-0FC9E373E2BF}"/>
    <hyperlink ref="A64" r:id="rId63" display="https://www.banksbd.org/agbk/goradhap-hat-branch-3804.html" xr:uid="{84B291A7-8221-4BB5-B2AF-B00D92EE5BD5}"/>
    <hyperlink ref="A65" r:id="rId64" display="https://www.banksbd.org/agbk/khandar-branch-3904.html" xr:uid="{F5395BB5-B15C-4A13-87B2-F1478629DA75}"/>
    <hyperlink ref="A66" r:id="rId65" display="https://www.banksbd.org/agbk/madla-branch-4006.html" xr:uid="{D893F418-E9AA-4CA6-AD60-EB605F17118B}"/>
    <hyperlink ref="A67" r:id="rId66" display="https://www.banksbd.org/agbk/mahasthangarh-branch-4009.html" xr:uid="{1A006757-7F7B-46F5-90A4-8822CC1BF33D}"/>
    <hyperlink ref="A68" r:id="rId67" display="https://www.banksbd.org/agbk/majhira-branch-4007.html" xr:uid="{770EAC82-CAEF-43CE-A909-B35CA4D643E2}"/>
    <hyperlink ref="A69" r:id="rId68" display="https://www.banksbd.org/agbk/mirzapur-branch-4008.html" xr:uid="{FEAB7ED5-4A42-429A-B5AF-61657CD9A72B}"/>
    <hyperlink ref="A70" r:id="rId69" display="https://www.banksbd.org/agbk/namazghar-branch-4085.html" xr:uid="{933F859A-8576-43E4-8E68-A9B9ECC9AAC6}"/>
    <hyperlink ref="A71" r:id="rId70" display="https://www.banksbd.org/agbk/nandigram-branch-4086.html" xr:uid="{40DD199C-23F9-41EB-9D68-47D054FCFCAC}"/>
    <hyperlink ref="A72" r:id="rId71" display="https://www.banksbd.org/agbk/nishindara-branch-4087.html" xr:uid="{9E6E51CE-3BBE-4340-8C34-AC31FD685312}"/>
    <hyperlink ref="A73" r:id="rId72" display="https://www.banksbd.org/agbk/noymile-hat-branch-4088.html" xr:uid="{C0EABCB3-93BC-4889-8F93-6AE4FA409217}"/>
    <hyperlink ref="A74" r:id="rId73" display="https://www.banksbd.org/agbk/poradah-hat-branch-4153.html" xr:uid="{02BBAE1B-9201-4A7C-8010-BAE2CCE2B729}"/>
    <hyperlink ref="A75" r:id="rId74" display="https://www.banksbd.org/agbk/rajabazar-branch-4205.html" xr:uid="{FCE287D4-F1ED-4BB0-9773-FC4B27D507D3}"/>
    <hyperlink ref="A76" r:id="rId75" display="https://www.banksbd.org/agbk/saptapadi-market-branch-4251.html" xr:uid="{31208E1B-D4B4-46F3-9BCF-5A232599F6B9}"/>
    <hyperlink ref="A77" r:id="rId76" display="https://www.banksbd.org/agbk/shankha-branch-4252.html" xr:uid="{B4DCB02E-6598-4093-880E-95AB60E27AD1}"/>
    <hyperlink ref="A78" r:id="rId77" display="https://www.banksbd.org/agbk/sherpur-branch-4253.html" xr:uid="{2A75B9DD-5233-4442-AA46-6B6A996A288D}"/>
    <hyperlink ref="A79" r:id="rId78" display="https://www.banksbd.org/agbk/shibbati-branch-4254.html" xr:uid="{9A8F3D1F-2B2B-42AF-9CC1-B7BFEAA71DC1}"/>
    <hyperlink ref="A80" r:id="rId79" display="https://www.banksbd.org/agbk/sonatala-branch-4255.html" xr:uid="{F0882E9A-4A27-400F-8BD2-69FCC0C6DCD7}"/>
    <hyperlink ref="A81" r:id="rId80" display="https://www.banksbd.org/agbk/sultanganj-branch-4256.html" xr:uid="{8D2A48F7-7E1A-42D7-B76A-294F96D21CA5}"/>
    <hyperlink ref="A82" r:id="rId81" display="https://www.banksbd.org/agbk/talora-branch-4355.html" xr:uid="{8B84C048-B3D1-4549-AFE6-137BA7248A89}"/>
    <hyperlink ref="A83" r:id="rId82" display="https://www.banksbd.org/agbk/taranihat-branch-4356.html" xr:uid="{006B2348-60C8-4BC3-8A63-7FDAC8DE0094}"/>
    <hyperlink ref="A84" r:id="rId83" display="https://www.banksbd.org/agbk/thana-road-branch-4357.html" xr:uid="{811BF9C0-DE7E-4DE9-841A-090AD37792F0}"/>
    <hyperlink ref="A85" r:id="rId84" display="https://www.banksbd.org/agbk/zianagar-branch-4395.html" xr:uid="{D71E9263-3F64-4308-AB48-836DB0B02EAD}"/>
    <hyperlink ref="A86" r:id="rId85" display="https://www.banksbd.org/agbk/akhaura-branch-109.html" xr:uid="{5984679B-7A5F-4326-99AF-7DC206B19A79}"/>
    <hyperlink ref="A87" r:id="rId86" display="https://www.banksbd.org/agbk/ashuganj-branch-110.html" xr:uid="{80A68243-DA14-4811-8717-FBD6FFEA4AEF}"/>
    <hyperlink ref="A88" r:id="rId87" display="https://www.banksbd.org/agbk/bancharampur-branch-164.html" xr:uid="{77C2970C-CE74-42BC-A16E-595A6FEE4524}"/>
    <hyperlink ref="A89" r:id="rId88" display="https://www.banksbd.org/agbk/bangora-bazar-branch-165.html" xr:uid="{B3ABA7AE-D6EE-47A5-9F6C-106F9305BBA7}"/>
    <hyperlink ref="A90" r:id="rId89" display="https://www.banksbd.org/agbk/bitghar-branch-166.html" xr:uid="{7CF3FD39-098A-4649-B8F7-272A4E5EFCD6}"/>
    <hyperlink ref="A91" r:id="rId90" display="https://www.banksbd.org/agbk/brahmanbaria-branch-167.html" xr:uid="{8F0FB966-206F-45F1-9BB1-B72C667B51E0}"/>
    <hyperlink ref="A92" r:id="rId91" display="https://www.banksbd.org/agbk/chandua-bazar-branch-327.html" xr:uid="{F511B475-5676-443C-82C5-E7B7C3E81FEF}"/>
    <hyperlink ref="A93" r:id="rId92" display="https://www.banksbd.org/agbk/jagath-bazar-branch-3868.html" xr:uid="{54A67727-E1D8-4601-B6D7-F93AF4F34801}"/>
    <hyperlink ref="A94" r:id="rId93" display="https://www.banksbd.org/agbk/kasba-branch-3905.html" xr:uid="{CF9C6CB7-CEBF-4019-98A1-BFB34CBF4C0F}"/>
    <hyperlink ref="A95" r:id="rId94" display="https://www.banksbd.org/agbk/lalpur-bazar-branch-3986.html" xr:uid="{1584F46C-AAE6-41DE-96F5-2CB47C04163A}"/>
    <hyperlink ref="A96" r:id="rId95" display="https://www.banksbd.org/agbk/nabinagar-branch-4089.html" xr:uid="{B9994A07-DC73-4229-8DA2-0237C3807E9D}"/>
    <hyperlink ref="A97" r:id="rId96" display="https://www.banksbd.org/agbk/salimganj-branch-4257.html" xr:uid="{53E8EDB3-679F-4C55-84A8-79BA98463ACC}"/>
    <hyperlink ref="A98" r:id="rId97" display="https://www.banksbd.org/agbk/shahpur-branch-4258.html" xr:uid="{EE1D85CF-127F-4AAB-B010-C182A413118E}"/>
    <hyperlink ref="A99" r:id="rId98" display="https://www.banksbd.org/agbk/shibpur-branch-4259.html" xr:uid="{4B238EDB-1942-4F7D-8C23-3C76E47648B2}"/>
    <hyperlink ref="A100" r:id="rId99" display="https://www.banksbd.org/agbk/ta-road-branch-4358.html" xr:uid="{B9702074-AD31-4C18-9AA4-43D90A8D3983}"/>
    <hyperlink ref="A101" r:id="rId100" display="https://www.banksbd.org/agbk/algi-bazar-branch-111.html" xr:uid="{DD38B8CA-E030-4B9A-A2FC-94B5A642ADFB}"/>
    <hyperlink ref="A102" r:id="rId101" display="https://www.banksbd.org/agbk/baburhat-branch-168.html" xr:uid="{E4B259C7-5829-4695-BFD4-8522BF5E0ADC}"/>
    <hyperlink ref="A103" r:id="rId102" display="https://www.banksbd.org/agbk/balithuba-branch-169.html" xr:uid="{85D13CC6-DFE7-487D-887D-06EDFE0D9038}"/>
    <hyperlink ref="A104" r:id="rId103" display="https://www.banksbd.org/agbk/beltali-bazar-branch-170.html" xr:uid="{581F4FB1-43E6-470C-A2CF-2B570AC9AEC3}"/>
    <hyperlink ref="A105" r:id="rId104" display="https://www.banksbd.org/agbk/chandra-bazar-branch-328.html" xr:uid="{3C889C39-57B1-4612-843B-BF92DA74726C}"/>
    <hyperlink ref="A106" r:id="rId105" display="https://www.banksbd.org/agbk/changarchar-bazar-branch-329.html" xr:uid="{8D86DCB9-4F94-4653-B843-18DAEC7EA324}"/>
    <hyperlink ref="A107" r:id="rId106" display="https://www.banksbd.org/agbk/forrokabad-branch-3787.html" xr:uid="{6D7F7D2C-541F-473F-AD74-B1D4B3AC934E}"/>
    <hyperlink ref="A108" r:id="rId107" display="https://www.banksbd.org/agbk/hajiganj-branch-3833.html" xr:uid="{0FD80F8F-D329-4BD9-8DEE-1A61CF97DF2C}"/>
    <hyperlink ref="A109" r:id="rId108" display="https://www.banksbd.org/agbk/kachua-branch-3906.html" xr:uid="{4972C034-36AC-4ECB-A907-4063123089CB}"/>
    <hyperlink ref="A110" r:id="rId109" display="https://www.banksbd.org/agbk/khajuria-bazar-branch-3907.html" xr:uid="{6A714EB3-3BF7-483E-8356-FEECA854D394}"/>
    <hyperlink ref="A111" r:id="rId110" display="https://www.banksbd.org/agbk/matlab-bazar-branch-4010.html" xr:uid="{20EA939C-F5F3-4E30-847D-DB2FB3DB3A84}"/>
    <hyperlink ref="A112" r:id="rId111" display="https://www.banksbd.org/agbk/munshirhat-branch-4011.html" xr:uid="{59161F0A-5B23-47F2-BFC5-C7C980503073}"/>
    <hyperlink ref="A113" r:id="rId112" display="https://www.banksbd.org/agbk/nandalalpur-branch-4091.html" xr:uid="{93A0517B-F3DC-442D-8FE7-E65DD4D27DE1}"/>
    <hyperlink ref="A114" r:id="rId113" display="https://www.banksbd.org/agbk/narayanpur-branch-4092.html" xr:uid="{41C9A74F-74CF-46D5-8701-C1B80B86C4B2}"/>
    <hyperlink ref="A115" r:id="rId114" display="https://www.banksbd.org/agbk/nb-chandpur-branch-4090.html" xr:uid="{3FCADC45-DDF2-402D-81C2-61D2CE12B192}"/>
    <hyperlink ref="A116" r:id="rId115" display="https://www.banksbd.org/agbk/ramchandrapur-bazar-branch-4206.html" xr:uid="{8B2F3F8F-D183-414D-B581-1AB2BB50C1B2}"/>
    <hyperlink ref="A117" r:id="rId116" display="https://www.banksbd.org/agbk/rupsha-bazar-branch-4207.html" xr:uid="{B3A362CE-0528-4FCC-BF04-D346BF7CE969}"/>
    <hyperlink ref="A118" r:id="rId117" display="https://www.banksbd.org/agbk/shahrasti-branch-4260.html" xr:uid="{4AB10260-27FF-41D7-823D-A8B91B8ACE3E}"/>
    <hyperlink ref="A119" r:id="rId118" display="https://www.banksbd.org/agbk/sree-ramdee-branch-4261.html" xr:uid="{0C77BB33-A9B8-438E-AEE5-42FA746554E1}"/>
    <hyperlink ref="A120" r:id="rId119" display="https://www.banksbd.org/agbk/station-road-branch-4262.html" xr:uid="{9C5CC074-6113-443C-A715-62844419FA6B}"/>
    <hyperlink ref="A121" r:id="rId120" display="https://www.banksbd.org/agbk/amnura-branch-112.html" xr:uid="{6F859805-CE63-408D-8BBE-640A1216C108}"/>
    <hyperlink ref="A122" r:id="rId121" display="https://www.banksbd.org/agbk/baroghoria-branch-171.html" xr:uid="{FE3FA716-6EFA-4842-9D20-C622CDA4A0B0}"/>
    <hyperlink ref="A123" r:id="rId122" display="https://www.banksbd.org/agbk/binodpur-branch-172.html" xr:uid="{4D81237A-4633-4C6D-A712-A91F3B0FAF45}"/>
    <hyperlink ref="A124" r:id="rId123" display="https://www.banksbd.org/agbk/chapai-nawabganj-branch-331.html" xr:uid="{26AC75A4-D877-40DE-BD76-CE4B92A40986}"/>
    <hyperlink ref="A125" r:id="rId124" display="https://www.banksbd.org/agbk/chowdala-branch-330.html" xr:uid="{8C00F1E0-5622-4DE4-9CAE-7C270612FA08}"/>
    <hyperlink ref="A126" r:id="rId125" display="https://www.banksbd.org/agbk/gobratola-branch-3805.html" xr:uid="{C6E211A4-1552-4727-B900-BE1126A1D55D}"/>
    <hyperlink ref="A127" r:id="rId126" display="https://www.banksbd.org/agbk/khamar-branch-3908.html" xr:uid="{56CB5455-55D0-46F9-BB9F-6306F0C896BD}"/>
    <hyperlink ref="A128" r:id="rId127" display="https://www.banksbd.org/agbk/manakasha-branch-4013.html" xr:uid="{0FBA2BAD-549D-4A27-92B3-6DA42F9EBF71}"/>
    <hyperlink ref="A129" r:id="rId128" display="https://www.banksbd.org/agbk/mobarakpur-branch-4012.html" xr:uid="{3DA3B639-813D-4846-95DE-E9A48E00065A}"/>
    <hyperlink ref="A130" r:id="rId129" display="https://www.banksbd.org/agbk/raja-rampur-branch-4208.html" xr:uid="{B1916C22-970D-4BE2-86CA-BB6C692710E8}"/>
    <hyperlink ref="A131" r:id="rId130" display="https://www.banksbd.org/agbk/rohanpur-branch-4209.html" xr:uid="{4B8CED96-E051-4B7F-9764-FEEBAD563D9F}"/>
    <hyperlink ref="A132" r:id="rId131" display="https://www.banksbd.org/agbk/sadarghat-branch-4263.html" xr:uid="{49180F83-A056-4D38-AB4F-400E757C2268}"/>
    <hyperlink ref="A133" r:id="rId132" display="https://www.banksbd.org/agbk/shibganj-branch-4264.html" xr:uid="{43D3DB30-CB19-4C72-8510-AD1E1A2A8654}"/>
    <hyperlink ref="A134" r:id="rId133" display="https://www.banksbd.org/agbk/agrabad-branch-3116.html" xr:uid="{4796C778-1619-42A6-8040-FFD93C8C4DD8}"/>
    <hyperlink ref="A135" r:id="rId134" display="https://www.banksbd.org/agbk/amanat-khan-sarak-branch-113.html" xr:uid="{DF8E63D1-3B05-4D82-B5EF-D9DF0A35F5F1}"/>
    <hyperlink ref="A136" r:id="rId135" display="https://www.banksbd.org/agbk/amirabad-branch-114.html" xr:uid="{A7B2966B-CC01-4688-8328-32735D9DFF89}"/>
    <hyperlink ref="A137" r:id="rId136" display="https://www.banksbd.org/agbk/amirhat-branch-115.html" xr:uid="{A17365A0-909B-464B-B2EA-8090EA8F6BF6}"/>
    <hyperlink ref="A138" r:id="rId137" display="https://www.banksbd.org/agbk/anwara-branch-116.html" xr:uid="{F0F26D8B-3A5F-46F7-B2F8-E637321928E2}"/>
    <hyperlink ref="A139" r:id="rId138" display="https://www.banksbd.org/agbk/artilery-centre-branch-117.html" xr:uid="{7A0DF5ED-3CEA-4889-BE15-97E965958807}"/>
    <hyperlink ref="A140" r:id="rId139" display="https://www.banksbd.org/agbk/asadganj-branch-118.html" xr:uid="{CBD86EBC-5621-44F0-A22D-962D19B1C342}"/>
    <hyperlink ref="A141" r:id="rId140" display="https://www.banksbd.org/agbk/askerdighi-branch-119.html" xr:uid="{AEF05909-0628-4F00-8921-350A27CD02E9}"/>
    <hyperlink ref="A142" r:id="rId141" display="https://www.banksbd.org/agbk/azadi-bazar-branch-120.html" xr:uid="{BF717180-3094-43B2-8D44-D4001F303412}"/>
    <hyperlink ref="A143" r:id="rId142" display="https://www.banksbd.org/agbk/bahaddarhat-branch-173.html" xr:uid="{24E2F060-0D20-4C08-AF06-858A637D5F16}"/>
    <hyperlink ref="A144" r:id="rId143" display="https://www.banksbd.org/agbk/baradargar-hat-branch-174.html" xr:uid="{D0F9DDD2-E890-4809-9283-60330B2B22B5}"/>
    <hyperlink ref="A145" r:id="rId144" display="https://www.banksbd.org/agbk/baraiyer-hat-branch-175.html" xr:uid="{11E06672-250C-4D07-8001-B4F0797ADD9C}"/>
    <hyperlink ref="A146" r:id="rId145" display="https://www.banksbd.org/agbk/boalkhali-branch-176.html" xr:uid="{E12C39E6-308C-4354-A781-5B1C43FA8C82}"/>
    <hyperlink ref="A147" r:id="rId146" display="https://www.banksbd.org/agbk/chaktai-branch-333.html" xr:uid="{258972E1-CA02-4029-BBD0-ED90177A0B9F}"/>
    <hyperlink ref="A148" r:id="rId147" display="https://www.banksbd.org/agbk/chatteswari-road-branch-334.html" xr:uid="{FE1B98A2-4471-4E3F-95DD-A4E142C7CDB0}"/>
    <hyperlink ref="A149" r:id="rId148" display="https://www.banksbd.org/agbk/chaturi-branch-3114.html" xr:uid="{19C04A82-11F0-4634-AE1A-3F2C88D58A2D}"/>
    <hyperlink ref="A150" r:id="rId149" display="https://www.banksbd.org/agbk/chittagong-air-base-branch-3117.html" xr:uid="{D6D39857-1A1B-472B-B151-A1EDE57720F0}"/>
    <hyperlink ref="A151" r:id="rId150" display="https://www.banksbd.org/agbk/chittagong-cadet-college-branch-332.html" xr:uid="{363DF6AD-6A4F-4C32-B8C9-4C198990F6C2}"/>
    <hyperlink ref="A152" r:id="rId151" display="https://www.banksbd.org/agbk/chittagong-epz-branch-247.html" xr:uid="{F450B254-29AD-4E7E-A591-5B6388BEC72D}"/>
    <hyperlink ref="A153" r:id="rId152" display="https://www.banksbd.org/agbk/chittagong-i/a-branch-3860.html" xr:uid="{4C829D0F-1934-4506-85F7-B4F6ADCA70B7}"/>
    <hyperlink ref="A154" r:id="rId153" display="https://www.banksbd.org/agbk/chittagong-medical-college-branch-4016.html" xr:uid="{D21EF8C8-EC90-4A21-92A8-1336E1470B8F}"/>
    <hyperlink ref="A155" r:id="rId154" display="https://www.banksbd.org/agbk/chittagong-port-branch-4156.html" xr:uid="{DF7AA89D-5C8E-42AC-8CFE-ADE6CE4E3D0A}"/>
    <hyperlink ref="A156" r:id="rId155" display="https://www.banksbd.org/agbk/chittagong-university-branch-3118.html" xr:uid="{F4EAA5C8-5BD3-4D2E-AD68-0B7F12B53283}"/>
    <hyperlink ref="A157" r:id="rId156" display="https://www.banksbd.org/agbk/colonel-hat-branch-3115.html" xr:uid="{045F348A-5C7F-4B8D-9E58-61A7DCA8C70F}"/>
    <hyperlink ref="A158" r:id="rId157" display="https://www.banksbd.org/agbk/dewanhat-branch-3751.html" xr:uid="{14225F6C-0CF2-4A86-A0FD-18D52C7D714B}"/>
    <hyperlink ref="A159" r:id="rId158" display="https://www.banksbd.org/agbk/durgapur-branch-3752.html" xr:uid="{62FC5B06-64A1-49E3-81B6-131CA7E6D10D}"/>
    <hyperlink ref="A160" r:id="rId159" display="https://www.banksbd.org/agbk/firingi-bazar-branch-3789.html" xr:uid="{1F98CF18-8939-49D3-BB50-5D542D2DC457}"/>
    <hyperlink ref="A161" r:id="rId160" display="https://www.banksbd.org/agbk/foteabad-branch-3788.html" xr:uid="{464B6B2F-F1A2-4791-A502-3B1387D40BBF}"/>
    <hyperlink ref="A162" r:id="rId161" display="https://www.banksbd.org/agbk/fouzderhat-branch-3790.html" xr:uid="{2D87127B-7D3A-4016-93D1-A9E7769F73B1}"/>
    <hyperlink ref="A163" r:id="rId162" display="https://www.banksbd.org/agbk/gahira-fkj-madrasha-branch-3806.html" xr:uid="{BC71622D-F373-4CDF-B912-B87803CA8353}"/>
    <hyperlink ref="A164" r:id="rId163" display="https://www.banksbd.org/agbk/gunagari-branch-3807.html" xr:uid="{9E56EDBA-8167-44AD-88AA-6627D22EF4D6}"/>
    <hyperlink ref="A165" r:id="rId164" display="https://www.banksbd.org/agbk/halishahar-branch-3834.html" xr:uid="{DEBE5581-752E-48A6-BE26-9BB99DD960F8}"/>
    <hyperlink ref="A166" r:id="rId165" display="https://www.banksbd.org/agbk/hathazari-branch-3835.html" xr:uid="{7252DB29-9F3C-4A0F-8702-C7CC46FA80AC}"/>
    <hyperlink ref="A167" r:id="rId166" display="https://www.banksbd.org/agbk/ishakhali-branch-3861.html" xr:uid="{9A8F0E70-DB4C-4CDF-A4B8-D729AF3F22D6}"/>
    <hyperlink ref="A168" r:id="rId167" display="https://www.banksbd.org/agbk/ishanagar-branch-3862.html" xr:uid="{C1D049E2-9984-49AC-9C79-0BFDC074E24B}"/>
    <hyperlink ref="A169" r:id="rId168" display="https://www.banksbd.org/agbk/jahan-building-branch-3869.html" xr:uid="{A7E1C047-0C78-4EA4-972A-D06E38F5972B}"/>
    <hyperlink ref="A170" r:id="rId169" display="https://www.banksbd.org/agbk/jalalabad-branch-3870.html" xr:uid="{351F3667-5D76-402A-B7D7-914185B12751}"/>
    <hyperlink ref="A171" r:id="rId170" display="https://www.banksbd.org/agbk/jubilee-road-branch-3871.html" xr:uid="{90ADBB77-5392-4344-BC9C-6C0707D905CA}"/>
    <hyperlink ref="A172" r:id="rId171" display="https://www.banksbd.org/agbk/kapashgola-branch-3909.html" xr:uid="{5EBDDC64-3366-4759-A967-AA7EC6987953}"/>
    <hyperlink ref="A173" r:id="rId172" display="https://www.banksbd.org/agbk/keranirhat-branch-3910.html" xr:uid="{A400F958-624D-425C-8A90-9344B7FA3D56}"/>
    <hyperlink ref="A174" r:id="rId173" display="https://www.banksbd.org/agbk/khatunganj-branch-3911.html" xr:uid="{A0F90015-F7D3-48CF-85DA-908EC12657BF}"/>
    <hyperlink ref="A175" r:id="rId174" display="https://www.banksbd.org/agbk/khotakhali-branch-3912.html" xr:uid="{D6931C42-4669-4E39-B788-8BC02731B0E1}"/>
    <hyperlink ref="A176" r:id="rId175" display="https://www.banksbd.org/agbk/khulshi-branch-3913.html" xr:uid="{44242BF9-B602-4063-9459-EC83355DDA8A}"/>
    <hyperlink ref="A177" r:id="rId176" display="https://www.banksbd.org/agbk/laldighi-east-branch-3988.html" xr:uid="{15649156-4EFD-40A5-9B9E-1A1E882A28F6}"/>
    <hyperlink ref="A178" r:id="rId177" display="https://www.banksbd.org/agbk/lalkhan-bazar-branch-3987.html" xr:uid="{DE316793-B0B3-4B8F-877D-E272A75B7D31}"/>
    <hyperlink ref="A179" r:id="rId178" display="https://www.banksbd.org/agbk/madambibirhat-branch-4014.html" xr:uid="{1C0248EA-A663-4702-9591-AA8813FA282D}"/>
    <hyperlink ref="A180" r:id="rId179" display="https://www.banksbd.org/agbk/maricha-branch-4015.html" xr:uid="{6C38465F-6717-424A-87EF-F4F4320A4441}"/>
    <hyperlink ref="A181" r:id="rId180" display="https://www.banksbd.org/agbk/minnatali-hat-branch-4017.html" xr:uid="{EBF9F78D-370A-4B0F-B95A-D3867B41C90D}"/>
    <hyperlink ref="A182" r:id="rId181" display="https://www.banksbd.org/agbk/mirsharai-branch-4018.html" xr:uid="{135188C1-7096-43E5-AED6-BCCC66304520}"/>
    <hyperlink ref="A183" r:id="rId182" display="https://www.banksbd.org/agbk/mirzakhil-branch-4019.html" xr:uid="{02A929FD-6022-4024-93E0-881001E0DD8D}"/>
    <hyperlink ref="A184" r:id="rId183" display="https://www.banksbd.org/agbk/modunaghat-branch-4020.html" xr:uid="{9AACA8BB-B90D-48D7-9A64-D2404EC57C21}"/>
    <hyperlink ref="A185" r:id="rId184" display="https://www.banksbd.org/agbk/nazirhat-branch-4093.html" xr:uid="{AD31BBFF-4A7F-4118-84C0-7C0A105A0D28}"/>
    <hyperlink ref="A186" r:id="rId185" display="https://www.banksbd.org/agbk/new-market-branch-4094.html" xr:uid="{CC87C17B-2A00-486C-8FB1-F4884ED9E7F5}"/>
    <hyperlink ref="A187" r:id="rId186" display="https://www.banksbd.org/agbk/pahartali-branch-4154.html" xr:uid="{08177641-4C20-4D32-8F25-4AD5DB6E8D16}"/>
    <hyperlink ref="A188" r:id="rId187" display="https://www.banksbd.org/agbk/patiya-branch-4155.html" xr:uid="{25CB8D18-C7CF-4CB3-82CC-B684549E67E0}"/>
    <hyperlink ref="A189" r:id="rId188" display="https://www.banksbd.org/agbk/press-club-branch-4157.html" xr:uid="{254B40F4-8490-4E24-9EF3-DFC9110C288B}"/>
    <hyperlink ref="A190" r:id="rId189" display="https://www.banksbd.org/agbk/quaish-burischar-branch-4200.html" xr:uid="{A98DE3C2-2E81-4AC2-B46F-F9CA67FBA193}"/>
    <hyperlink ref="A191" r:id="rId190" display="https://www.banksbd.org/agbk/raozan-branch-4212.html" xr:uid="{8374BE65-08ED-471F-9B76-DED67FDF2B21}"/>
    <hyperlink ref="A192" r:id="rId191" display="https://www.banksbd.org/agbk/reajuddin-bazar-branch-4211.html" xr:uid="{4BABEF18-CD5D-4A82-A3FB-3C2B61A0D628}"/>
    <hyperlink ref="A193" r:id="rId192" display="https://www.banksbd.org/agbk/sadarghat-branch-4265.html" xr:uid="{A68F190F-F26D-48F8-AC6F-9B3F829E445C}"/>
    <hyperlink ref="A194" r:id="rId193" display="https://www.banksbd.org/agbk/sandwip-branch-4274.html" xr:uid="{458C5958-665A-4302-8DC0-02A64B0049C5}"/>
    <hyperlink ref="A195" r:id="rId194" display="https://www.banksbd.org/agbk/sarwatali-branch-4267.html" xr:uid="{D051E083-1C5E-4C39-9AD8-6AD5FF547C7F}"/>
    <hyperlink ref="A196" r:id="rId195" display="https://www.banksbd.org/agbk/sattarhat-branch-4268.html" xr:uid="{C4C2C002-4B93-453C-B461-ABBE0E97BB5E}"/>
    <hyperlink ref="A197" r:id="rId196" display="https://www.banksbd.org/agbk/shamitirhat-branch-4266.html" xr:uid="{6F5B8D78-5151-44B0-9E82-5DEFC6E83CB5}"/>
    <hyperlink ref="A198" r:id="rId197" display="https://www.banksbd.org/agbk/shanti-niketan-branch-4269.html" xr:uid="{87E3415A-2A21-445C-8390-5555F91FE226}"/>
    <hyperlink ref="A199" r:id="rId198" display="https://www.banksbd.org/agbk/sitakunda-branch-4270.html" xr:uid="{FDD66060-9C1A-49F4-80C7-24D211FD841B}"/>
    <hyperlink ref="A200" r:id="rId199" display="https://www.banksbd.org/agbk/sk-mujib-sarak-branch-4271.html" xr:uid="{B879E536-E00C-43C7-A2A1-1237DBDD6131}"/>
    <hyperlink ref="A201" r:id="rId200" display="https://www.banksbd.org/agbk/steel-mills-branch-4272.html" xr:uid="{2E9FB0A4-9285-4651-9204-0F41A75DE4B1}"/>
    <hyperlink ref="A202" r:id="rId201" display="https://www.banksbd.org/agbk/strand-road-branch-4273.html" xr:uid="{ED9A7C5A-E224-46DE-B65F-A6E5D8D2F793}"/>
    <hyperlink ref="A203" r:id="rId202" display="https://www.banksbd.org/agbk/alamdanga-branch-121.html" xr:uid="{9C412C53-D06C-4664-A6D9-0616BDD64AB7}"/>
    <hyperlink ref="A204" r:id="rId203" display="https://www.banksbd.org/agbk/andulbaria-branch-122.html" xr:uid="{6E106D5E-5E5F-49C0-B32C-D24C1DCEC15F}"/>
    <hyperlink ref="A205" r:id="rId204" display="https://www.banksbd.org/agbk/asmankhali-branch-123.html" xr:uid="{90A00CDF-ECA9-475E-ACF4-2D5C01A13615}"/>
    <hyperlink ref="A206" r:id="rId205" display="https://www.banksbd.org/agbk/chuadanga-branch-3119.html" xr:uid="{41EBB775-E4CF-4B93-9F48-0AAE4A0556CC}"/>
    <hyperlink ref="A207" r:id="rId206" display="https://www.banksbd.org/agbk/darshana-branch-3753.html" xr:uid="{5F0B98FF-1312-462A-9A64-3461941AB3AD}"/>
    <hyperlink ref="A208" r:id="rId207" display="https://www.banksbd.org/agbk/hardi-branch-3836.html" xr:uid="{9393C1D6-E2A7-45D8-995F-EE92CB30EBD0}"/>
    <hyperlink ref="A209" r:id="rId208" display="https://www.banksbd.org/agbk/jibannagar-branch-3872.html" xr:uid="{7C1C75F9-E4DF-48CA-ABBD-89C2B275F02B}"/>
    <hyperlink ref="A210" r:id="rId209" display="https://www.banksbd.org/agbk/kedarganj-branch-3914.html" xr:uid="{4A216EC3-D595-463D-ABC9-B7F1D59E1197}"/>
    <hyperlink ref="A211" r:id="rId210" display="https://www.banksbd.org/agbk/radhakantapur-bazar-branch-4213.html" xr:uid="{4F7CA378-9ECB-4E64-B406-C9ABBCAC1FAE}"/>
    <hyperlink ref="A212" r:id="rId211" display="https://www.banksbd.org/agbk/ramdia-branch-4214.html" xr:uid="{2EA56A4E-1132-4A2D-94F9-AFB99DAD350A}"/>
    <hyperlink ref="A213" r:id="rId212" display="https://www.banksbd.org/agbk/coxs-bazar-branch-3122.html" xr:uid="{5CD83D5E-ED4B-416F-9B12-C34FA504B6CA}"/>
    <hyperlink ref="A214" r:id="rId213" display="https://www.banksbd.org/agbk/teknaf-branch-4360.html" xr:uid="{A3A8C480-CC68-4BE4-A277-1272F02ADD34}"/>
    <hyperlink ref="A215" r:id="rId214" display="https://www.banksbd.org/agbk/amratali-bazar-branch-124.html" xr:uid="{CE4291F9-3A3D-4E90-A2CF-BF8C2B3D3A46}"/>
    <hyperlink ref="A216" r:id="rId215" display="https://www.banksbd.org/agbk/bakshaganj-branch-177.html" xr:uid="{141A0F3B-A1FF-4081-88CA-2FF9541D29CE}"/>
    <hyperlink ref="A217" r:id="rId216" display="https://www.banksbd.org/agbk/balutupa-branch-178.html" xr:uid="{7DC70D5E-C463-467C-9649-705C1171FA05}"/>
    <hyperlink ref="A218" r:id="rId217" display="https://www.banksbd.org/agbk/bataisari-bazar-branch-179.html" xr:uid="{8B10D2FC-E552-421D-AEE7-CCEE2C62C1E4}"/>
    <hyperlink ref="A219" r:id="rId218" display="https://www.banksbd.org/agbk/bscic-branch-180.html" xr:uid="{AD35BB9B-F9B7-4F0B-BA4A-905315E7A97A}"/>
    <hyperlink ref="A220" r:id="rId219" display="https://www.banksbd.org/agbk/burichong-bazar-branch-181.html" xr:uid="{8F95F5C8-CC5D-429B-A877-C9094B25DDF1}"/>
    <hyperlink ref="A221" r:id="rId220" display="https://www.banksbd.org/agbk/chandina-branch-3120.html" xr:uid="{40D9454E-D651-48AE-93F6-75BDA6B05B28}"/>
    <hyperlink ref="A222" r:id="rId221" display="https://www.banksbd.org/agbk/comilla-medical-college-branch-3121.html" xr:uid="{DB9B61FB-861B-4F2C-A722-107769D1275B}"/>
    <hyperlink ref="A223" r:id="rId222" display="https://www.banksbd.org/agbk/daudkandi-branch-3754.html" xr:uid="{3AEB78C1-6ED5-4EFE-BC4B-A4BE1143EE19}"/>
    <hyperlink ref="A224" r:id="rId223" display="https://www.banksbd.org/agbk/hasanpur-branch-3837.html" xr:uid="{933EBCDF-6F28-4C26-8657-807F2C946B88}"/>
    <hyperlink ref="A225" r:id="rId224" display="https://www.banksbd.org/agbk/homna-branch-3838.html" xr:uid="{29217FCF-7F18-4F96-A130-469058154F15}"/>
    <hyperlink ref="A226" r:id="rId225" display="https://www.banksbd.org/agbk/housing-estate-branch-3839.html" xr:uid="{08F11089-1A01-421F-BBB0-DC59E366F127}"/>
    <hyperlink ref="A227" r:id="rId226" display="https://www.banksbd.org/agbk/jagatpur-branch-3873.html" xr:uid="{50D2DCC0-1B52-4045-BA39-266D55FA51FC}"/>
    <hyperlink ref="A228" r:id="rId227" display="https://www.banksbd.org/agbk/jahapur-branch-3874.html" xr:uid="{F4CBE110-B2BB-48DD-A2D9-270A7C48C963}"/>
    <hyperlink ref="A229" r:id="rId228" display="https://www.banksbd.org/agbk/jhalam-bazar-branch-3875.html" xr:uid="{FFB9EF36-8427-4EE2-9507-48E427C27F29}"/>
    <hyperlink ref="A230" r:id="rId229" display="https://www.banksbd.org/agbk/juktikhola-bazar-branch-3876.html" xr:uid="{54D7888F-28FF-48D2-A6D2-51C817C10603}"/>
    <hyperlink ref="A231" r:id="rId230" display="https://www.banksbd.org/agbk/kashinagar-bazar-branch-3915.html" xr:uid="{9A2DDF09-C00A-4DBE-8D51-82B3DAF87EAE}"/>
    <hyperlink ref="A232" r:id="rId231" display="https://www.banksbd.org/agbk/khila-bazar-branch-3916.html" xr:uid="{6B82623F-EA06-49AF-8CDA-E69CF269D2CC}"/>
    <hyperlink ref="A233" r:id="rId232" display="https://www.banksbd.org/agbk/laksam-branch-3989.html" xr:uid="{D9D28961-678C-4BB0-8084-812F8AF7AA5C}"/>
    <hyperlink ref="A234" r:id="rId233" display="https://www.banksbd.org/agbk/madhabpur-bazar-branch-4021.html" xr:uid="{73B3A33E-2AC5-4FCD-B745-7290CCF007CC}"/>
    <hyperlink ref="A235" r:id="rId234" display="https://www.banksbd.org/agbk/manoharpur-branch-4022.html" xr:uid="{8A59A303-C92C-4924-8BDF-B708393907F4}"/>
    <hyperlink ref="A236" r:id="rId235" display="https://www.banksbd.org/agbk/moshikara-branch-4023.html" xr:uid="{69F1F8F2-A7A0-48EA-83B0-47C940C4129A}"/>
    <hyperlink ref="A237" r:id="rId236" display="https://www.banksbd.org/agbk/munshirhat-branch-4024.html" xr:uid="{B7C3E06D-284E-4C4F-B2B1-CA8EFFC737A5}"/>
    <hyperlink ref="A238" r:id="rId237" display="https://www.banksbd.org/agbk/nasratpur-branch-4095.html" xr:uid="{7191AC9E-1C6C-4B81-8BC0-D362E32CCBFE}"/>
    <hyperlink ref="A239" r:id="rId238" display="https://www.banksbd.org/agbk/natherpatua-branch-4096.html" xr:uid="{8984FA65-9376-4BBC-84C5-046109161DB4}"/>
    <hyperlink ref="A240" r:id="rId239" display="https://www.banksbd.org/agbk/nimsar-branch-4097.html" xr:uid="{29F2CC7A-9B00-4EEE-AF45-F69027879FE2}"/>
    <hyperlink ref="A241" r:id="rId240" display="https://www.banksbd.org/agbk/paduar-bazar-branch-4158.html" xr:uid="{B30D6CA8-35CD-4301-A453-46A1D9B80D92}"/>
    <hyperlink ref="A242" r:id="rId241" display="https://www.banksbd.org/agbk/peria-bazar-branch-4159.html" xr:uid="{B505006E-671F-4B6A-814E-A050FBF9EFA9}"/>
    <hyperlink ref="A243" r:id="rId242" display="https://www.banksbd.org/agbk/rajganj-branch-4215.html" xr:uid="{BA2C5CD3-14B2-4E47-91F8-73A7645E5EDB}"/>
    <hyperlink ref="A244" r:id="rId243" display="https://www.banksbd.org/agbk/rupbabu-bazar-branch-4216.html" xr:uid="{02E71DD0-61D9-4D58-8BF0-E1C2D167B0DD}"/>
    <hyperlink ref="A245" r:id="rId244" display="https://www.banksbd.org/agbk/shankachail-branch-4275.html" xr:uid="{94C740EF-72FF-4049-A5D2-4738747795B1}"/>
    <hyperlink ref="A246" r:id="rId245" display="https://www.banksbd.org/agbk/thomson-bridge-branch-4359.html" xr:uid="{171DA70F-EDF7-4111-900E-B6E0019CC858}"/>
    <hyperlink ref="A247" r:id="rId246" display="https://www.banksbd.org/agbk/agamashi-lane-branch-125.html" xr:uid="{E55690ED-495A-4AD5-865D-173D7AA748FE}"/>
    <hyperlink ref="A248" r:id="rId247" display="https://www.banksbd.org/agbk/amin-court-branch-126.html" xr:uid="{57F87A69-7266-495E-A045-72E94DE9E140}"/>
    <hyperlink ref="A249" r:id="rId248" display="https://www.banksbd.org/agbk/anta-barrah-branch-127.html" xr:uid="{AF3552CD-5057-45C3-A6FA-54A2113B77A7}"/>
    <hyperlink ref="A250" r:id="rId249" display="https://www.banksbd.org/agbk/babu-bazar-branch-184.html" xr:uid="{E8FB8953-B01D-440B-B809-B7A16E09C4D6}"/>
    <hyperlink ref="A251" r:id="rId250" display="https://www.banksbd.org/agbk/banani-branch-185.html" xr:uid="{D6E12F5B-B6E6-4D8F-A7A4-D321794698A1}"/>
    <hyperlink ref="A252" r:id="rId251" display="https://www.banksbd.org/agbk/bangabandhu-avenue-branch-186.html" xr:uid="{9BDD4CF0-029A-4A98-8E62-172278FF21FB}"/>
    <hyperlink ref="A253" r:id="rId252" display="https://www.banksbd.org/agbk/bangla-academy-branch-187.html" xr:uid="{2704888E-0DFC-49CA-BD22-C074E321CA06}"/>
    <hyperlink ref="A254" r:id="rId253" display="https://www.banksbd.org/agbk/bangladesh-air-force-branch-182.html" xr:uid="{A2E50D24-D67A-4066-BF6C-63A1E4C1F43B}"/>
    <hyperlink ref="A255" r:id="rId254" display="https://www.banksbd.org/agbk/bank-town-branch-188.html" xr:uid="{4DD24BFD-B886-4BA6-ABCC-E1E348FC3F17}"/>
    <hyperlink ref="A256" r:id="rId255" display="https://www.banksbd.org/agbk/basaboo-branch-189.html" xr:uid="{385B756D-B7B9-47AE-A1B5-2E0504A954CE}"/>
    <hyperlink ref="A257" r:id="rId256" display="https://www.banksbd.org/agbk/becharam-dewry-branch-190.html" xr:uid="{705969F8-92E7-4751-BF22-625CF6EBE3B8}"/>
    <hyperlink ref="A258" r:id="rId257" display="https://www.banksbd.org/agbk/begum-bazar-branch-191.html" xr:uid="{084347AF-5DE8-43BA-AC27-4C625AB67495}"/>
    <hyperlink ref="A259" r:id="rId258" display="https://www.banksbd.org/agbk/central-law-college-branch-240.html" xr:uid="{EDC5A181-AA9D-413C-A9E3-D86E4326799A}"/>
    <hyperlink ref="A260" r:id="rId259" display="https://www.banksbd.org/agbk/chawkbazar-branch-241.html" xr:uid="{6D6CBC7E-F847-4DE9-95A9-880F40F35BE5}"/>
    <hyperlink ref="A261" r:id="rId260" display="https://www.banksbd.org/agbk/chowdhury-bazar-branch-242.html" xr:uid="{CE721C5B-678F-4D0E-8078-F67D8E7CA44D}"/>
    <hyperlink ref="A262" r:id="rId261" display="https://www.banksbd.org/agbk/churain-bazar-branch-243.html" xr:uid="{033C7D70-89CC-4288-BE20-2DA6553EF34C}"/>
    <hyperlink ref="A263" r:id="rId262" display="https://www.banksbd.org/agbk/demra-branch-3773.html" xr:uid="{76033E2E-890D-4B84-BC23-172434FC8BDE}"/>
    <hyperlink ref="A264" r:id="rId263" display="https://www.banksbd.org/agbk/dhaka-new-market-branch-271.html" xr:uid="{EE8AF212-B103-4FAA-AC71-78A3DEDCC16C}"/>
    <hyperlink ref="A265" r:id="rId264" display="https://www.banksbd.org/agbk/dhaka-university-branch-244.html" xr:uid="{6A0F18F2-D725-4DC4-ADDA-F2AD30F1D026}"/>
    <hyperlink ref="A266" r:id="rId265" display="https://www.banksbd.org/agbk/dhamrai-branch-3755.html" xr:uid="{A345011B-5F16-439C-8571-A25C8A49A457}"/>
    <hyperlink ref="A267" r:id="rId266" display="https://www.banksbd.org/agbk/dhanmondi-branch-245.html" xr:uid="{FEE6B8DE-75AE-4498-B63C-943CDCAEADE3}"/>
    <hyperlink ref="A268" r:id="rId267" display="https://www.banksbd.org/agbk/dolairpar-branch-3756.html" xr:uid="{90306FBD-22CB-4AC7-B69F-309C7D186655}"/>
    <hyperlink ref="A269" r:id="rId268" display="https://www.banksbd.org/agbk/elephant-road-branch-246.html" xr:uid="{9D3BD328-4364-4215-BCA7-E71D432A107D}"/>
    <hyperlink ref="A270" r:id="rId269" display="https://www.banksbd.org/agbk/farashganj-branch-3791.html" xr:uid="{A76DC704-75F1-42B3-8627-6C093C651F47}"/>
    <hyperlink ref="A271" r:id="rId270" display="https://www.banksbd.org/agbk/faridabad-branch-3792.html" xr:uid="{D5D0B993-D882-4983-943D-50AC0673CEC3}"/>
    <hyperlink ref="A272" r:id="rId271" display="https://www.banksbd.org/agbk/farm-gate-branch-249.html" xr:uid="{0294BC76-F414-42D0-8F1E-92A1B43FB257}"/>
    <hyperlink ref="A273" r:id="rId272" display="https://www.banksbd.org/agbk/foreign-exchange-branch-250.html" xr:uid="{464580E2-FCC3-40E5-9776-4CE28D8CF730}"/>
    <hyperlink ref="A274" r:id="rId273" display="https://www.banksbd.org/agbk/gabtali-branch-251.html" xr:uid="{4E7E8023-8083-48B6-B8B4-53228C8D2934}"/>
    <hyperlink ref="A275" r:id="rId274" display="https://www.banksbd.org/agbk/green-road-branch-252.html" xr:uid="{F0398349-2ACB-4508-AA3D-AA599532DC2B}"/>
    <hyperlink ref="A276" r:id="rId275" display="https://www.banksbd.org/agbk/gulshan-branch-253.html" xr:uid="{26CE95A0-08E9-4302-ACD0-BF0970D1BDE1}"/>
    <hyperlink ref="A277" r:id="rId276" display="https://www.banksbd.org/agbk/hatkhola-branch-3840.html" xr:uid="{88C826B7-9D9B-4C77-8FE2-62B73E197EF6}"/>
    <hyperlink ref="A278" r:id="rId277" display="https://www.banksbd.org/agbk/hotel-sheraton-branch-254.html" xr:uid="{978E4E7D-D209-4DBF-94C2-58F661DD658A}"/>
    <hyperlink ref="A279" r:id="rId278" display="https://www.banksbd.org/agbk/icddrb-branch-255.html" xr:uid="{5FAAE20D-9AF1-4A58-85E6-51AA79A4FA31}"/>
    <hyperlink ref="A280" r:id="rId279" display="https://www.banksbd.org/agbk/imamganj-branch-256.html" xr:uid="{D49758A1-16E4-40C9-A721-A985CD007B65}"/>
    <hyperlink ref="A281" r:id="rId280" display="https://www.banksbd.org/agbk/islampur-branch-257.html" xr:uid="{12160946-07EF-44E2-A665-A9B339E0D882}"/>
    <hyperlink ref="A282" r:id="rId281" display="https://www.banksbd.org/agbk/jagannath-university-branch-258.html" xr:uid="{C031FF80-8EDE-4C44-88F5-89B256EDDB59}"/>
    <hyperlink ref="A283" r:id="rId282" display="https://www.banksbd.org/agbk/jahangirnagar-university-branch-259.html" xr:uid="{639E60F9-DCC7-4728-8F62-FE90133893D4}"/>
    <hyperlink ref="A284" r:id="rId283" display="https://www.banksbd.org/agbk/jatiya-press-club-branch-261.html" xr:uid="{680B4819-8B80-4A97-8888-8E234BCD2877}"/>
    <hyperlink ref="A285" r:id="rId284" display="https://www.banksbd.org/agbk/jatrabari-branch-262.html" xr:uid="{B704C2F6-A118-4805-BB02-9C35A7B00BF4}"/>
    <hyperlink ref="A286" r:id="rId285" display="https://www.banksbd.org/agbk/joypara-branch-3877.html" xr:uid="{587BC9CF-338D-41B5-8B10-DDC6ECA8DC4D}"/>
    <hyperlink ref="A287" r:id="rId286" display="https://www.banksbd.org/agbk/kadamtali-branch-263.html" xr:uid="{C491C9E4-E88D-49CB-85DE-B67396D2B8C4}"/>
    <hyperlink ref="A288" r:id="rId287" display="https://www.banksbd.org/agbk/kamalapur-branch-264.html" xr:uid="{16ECC2BB-3DBA-493D-A1FC-09BF9B186FC9}"/>
    <hyperlink ref="A289" r:id="rId288" display="https://www.banksbd.org/agbk/kamrangirchar-branch-3917.html" xr:uid="{35E372B1-DE9C-48F1-86E8-D761134FA02A}"/>
    <hyperlink ref="A290" r:id="rId289" display="https://www.banksbd.org/agbk/kurmitola-branch-265.html" xr:uid="{38FC9DF4-9E9E-4A63-A8A7-51FEF9874A0E}"/>
    <hyperlink ref="A291" r:id="rId290" display="https://www.banksbd.org/agbk/malibagh-branch-266.html" xr:uid="{2396C6A8-3545-4D6A-9884-E207F49581A1}"/>
    <hyperlink ref="A292" r:id="rId291" display="https://www.banksbd.org/agbk/matuail-branch-4025.html" xr:uid="{5AADF26A-6E00-468B-9D97-75127558FAEF}"/>
    <hyperlink ref="A293" r:id="rId292" display="https://www.banksbd.org/agbk/mirpur-branch-267.html" xr:uid="{886744A3-6ADC-4AB3-8348-FC8A6227219C}"/>
    <hyperlink ref="A294" r:id="rId293" display="https://www.banksbd.org/agbk/mohakhali-branch-268.html" xr:uid="{B992ABF6-3370-4735-A41C-043D51E6B068}"/>
    <hyperlink ref="A295" r:id="rId294" display="https://www.banksbd.org/agbk/mohammadpur-branch-269.html" xr:uid="{92AF5A60-3F1E-429F-AFB4-378CA84EF75A}"/>
    <hyperlink ref="A296" r:id="rId295" display="https://www.banksbd.org/agbk/mouchak-branch-270.html" xr:uid="{EE6A3E41-B961-4045-9BFA-0FAB0E345AF7}"/>
    <hyperlink ref="A297" r:id="rId296" display="https://www.banksbd.org/agbk/moulvibazar-branch-4026.html" xr:uid="{D74FA059-8DF5-4290-A25A-9E1B04285DAD}"/>
    <hyperlink ref="A298" r:id="rId297" display="https://www.banksbd.org/agbk/narinda-branch-4098.html" xr:uid="{659BB41E-9DED-494E-BBA5-E8D99608612D}"/>
    <hyperlink ref="A299" r:id="rId298" display="https://www.banksbd.org/agbk/narisha-bazar-branch-4099.html" xr:uid="{D91D0BA4-0CCB-4761-95CE-570F0A6E8D87}"/>
    <hyperlink ref="A300" r:id="rId299" display="https://www.banksbd.org/agbk/national-museum-branch-260.html" xr:uid="{2F5ABCE7-DEAD-4CED-B9F1-A0DADB8D84C9}"/>
    <hyperlink ref="A301" r:id="rId300" display="https://www.banksbd.org/agbk/nawabganj-branch-4101.html" xr:uid="{C65EC452-28BB-4DD7-990B-AC383D7FFA7B}"/>
    <hyperlink ref="A302" r:id="rId301" display="https://www.banksbd.org/agbk/nawabganj-road-branch-4100.html" xr:uid="{530F50DE-8524-4CBD-878C-C956945E92E5}"/>
    <hyperlink ref="A303" r:id="rId302" display="https://www.banksbd.org/agbk/nawabpur-branch-4103.html" xr:uid="{D3336C59-6ABE-4CE2-9336-B6C7D5863DE3}"/>
    <hyperlink ref="A304" r:id="rId303" display="https://www.banksbd.org/agbk/north-south-road-branch-4102.html" xr:uid="{0B757D1F-37BC-462E-8C7F-6F9DA8649B98}"/>
    <hyperlink ref="A305" r:id="rId304" display="https://www.banksbd.org/agbk/pallabi-branch-273.html" xr:uid="{98BB7833-89FF-48FB-99B3-92AA92775D76}"/>
    <hyperlink ref="A306" r:id="rId305" display="https://www.banksbd.org/agbk/panthapath-branch-274.html" xr:uid="{DC566878-C184-48C2-AE01-8E82801527E4}"/>
    <hyperlink ref="A307" r:id="rId306" display="https://www.banksbd.org/agbk/peari-das-road-branch-275.html" xr:uid="{C4E30A4D-BEF7-493C-9C16-265C8990AB4D}"/>
    <hyperlink ref="A308" r:id="rId307" display="https://www.banksbd.org/agbk/posta-branch-276.html" xr:uid="{9C01A3D9-A6AA-445C-8C20-EF0198B9CC27}"/>
    <hyperlink ref="A309" r:id="rId308" display="https://www.banksbd.org/agbk/principal-branch-272.html" xr:uid="{F174E944-DF8B-41A3-B843-A501B6D23F2E}"/>
    <hyperlink ref="A310" r:id="rId309" display="https://www.banksbd.org/agbk/purana-paltan-branch-277.html" xr:uid="{4B31DC16-33BF-4FD1-B699-89D75C1EFEC3}"/>
    <hyperlink ref="A311" r:id="rId310" display="https://www.banksbd.org/agbk/rai-shaheb-bazar-branch-4217.html" xr:uid="{37E0BCD9-A502-40C7-AD01-D8448965AB60}"/>
    <hyperlink ref="A312" r:id="rId311" display="https://www.banksbd.org/agbk/rajuk-bhaban-branch-278.html" xr:uid="{E63A03C2-5E6C-44B9-A392-C327F493189F}"/>
    <hyperlink ref="A313" r:id="rId312" display="https://www.banksbd.org/agbk/ramna-branch-279.html" xr:uid="{D0D4ECF2-7D2E-4B14-B1C8-2F3CB907577A}"/>
    <hyperlink ref="A314" r:id="rId313" display="https://www.banksbd.org/agbk/rampura-branch-280.html" xr:uid="{E89104E6-8BCF-4192-9C84-223927D2D771}"/>
    <hyperlink ref="A315" r:id="rId314" display="https://www.banksbd.org/agbk/rayer-bazar-branch-4218.html" xr:uid="{24B0EC14-EF83-45FE-BF18-C2E8434B0E70}"/>
    <hyperlink ref="A316" r:id="rId315" display="https://www.banksbd.org/agbk/rayerbagh-branch-4219.html" xr:uid="{D7D106AF-9B65-405D-AF28-67F901AB2A47}"/>
    <hyperlink ref="A317" r:id="rId316" display="https://www.banksbd.org/agbk/sadarghat-branch-282.html" xr:uid="{A2363CF3-F9D5-452D-A99B-7ECDA9D6BF96}"/>
    <hyperlink ref="A318" r:id="rId317" display="https://www.banksbd.org/agbk/satmasjid-road-branch-283.html" xr:uid="{AC375050-A9E0-4151-B9FE-EF5DA415B5F1}"/>
    <hyperlink ref="A319" r:id="rId318" display="https://www.banksbd.org/agbk/savar-branch-4277.html" xr:uid="{28E2A07B-BCA8-4DD7-841E-4A279A49C1C0}"/>
    <hyperlink ref="A320" r:id="rId319" display="https://www.banksbd.org/agbk/senpara-parbata-branch-4278.html" xr:uid="{A0C6C0A9-1F94-471A-9C01-A767EDE7B715}"/>
    <hyperlink ref="A321" r:id="rId320" display="https://www.banksbd.org/agbk/shantinagar-branch-4280.html" xr:uid="{4820E911-6B1D-41B8-A887-95BCAF3C26F1}"/>
    <hyperlink ref="A322" r:id="rId321" display="https://www.banksbd.org/agbk/shewrapara-branch-4281.html" xr:uid="{AF54F856-C043-44F9-8275-029CCD861990}"/>
    <hyperlink ref="A323" r:id="rId322" display="https://www.banksbd.org/agbk/shimulia-branch-4282.html" xr:uid="{CA08D8BE-1CC1-4ADE-BDD8-D84EC663AC0B}"/>
    <hyperlink ref="A324" r:id="rId323" display="https://www.banksbd.org/agbk/shyamoli-branch-4279.html" xr:uid="{BCFBBE13-5C6A-4C48-8D04-8087AE95D5C4}"/>
    <hyperlink ref="A325" r:id="rId324" display="https://www.banksbd.org/agbk/sonargoan-road-branch-4283.html" xr:uid="{0DFEADBE-A47F-4B9E-97E5-BB9CC463AC32}"/>
    <hyperlink ref="A326" r:id="rId325" display="https://www.banksbd.org/agbk/south-badda-branch-4284.html" xr:uid="{4300694D-35F8-4DFF-9261-A0FB4B495394}"/>
    <hyperlink ref="A327" r:id="rId326" display="https://www.banksbd.org/agbk/ss-college-branch-4276.html" xr:uid="{A14C5D59-AAC2-412A-A500-4F31EFA399D7}"/>
    <hyperlink ref="A328" r:id="rId327" display="https://www.banksbd.org/agbk/ssmc-mitford-hospital-branch-281.html" xr:uid="{E5821C7E-3643-49FD-B3F8-E1FAE2CBCB1A}"/>
    <hyperlink ref="A329" r:id="rId328" display="https://www.banksbd.org/agbk/tejgaon-branch-4361.html" xr:uid="{A0C7012E-D60D-484D-ADBE-518A361BDBE6}"/>
    <hyperlink ref="A330" r:id="rId329" display="https://www.banksbd.org/agbk/thatari-bazar-branch-4362.html" xr:uid="{37E31AD3-03DC-48D6-915E-4CEEAF46C900}"/>
    <hyperlink ref="A331" r:id="rId330" display="https://www.banksbd.org/agbk/uttara-model-town-branch-4382.html" xr:uid="{FAD2C2FB-1AEA-46F6-B44A-1CE2F780E3D8}"/>
    <hyperlink ref="A332" r:id="rId331" display="https://www.banksbd.org/agbk/wapda-branch-183.html" xr:uid="{745FF61E-2588-4666-B98E-019AAB4046EA}"/>
    <hyperlink ref="A333" r:id="rId332" display="https://www.banksbd.org/agbk/wasa-branch-4391.html" xr:uid="{22293AF0-58D9-4676-83CA-765D6FA988F1}"/>
    <hyperlink ref="A334" r:id="rId333" display="https://www.banksbd.org/agbk/zinzira-branch-4396.html" xr:uid="{F7C8F395-37CE-432F-B7EE-77F9EC7BE728}"/>
    <hyperlink ref="A335" r:id="rId334" display="https://www.banksbd.org/agbk/amtali-branch-128.html" xr:uid="{7FE9BF00-CC1D-4677-9BD4-161931CCB7AB}"/>
    <hyperlink ref="A336" r:id="rId335" display="https://www.banksbd.org/agbk/bhushir-bandar-branch-192.html" xr:uid="{C9A70A13-B0F8-4F5C-A91A-448988690A0B}"/>
    <hyperlink ref="A337" r:id="rId336" display="https://www.banksbd.org/agbk/birampur-branch-193.html" xr:uid="{0D6DDD7B-3402-476B-8881-67FB73597302}"/>
    <hyperlink ref="A338" r:id="rId337" display="https://www.banksbd.org/agbk/hakimpur-branch-3841.html" xr:uid="{6341F8C7-F9B7-4B5E-AA7A-D710D2E5FCD0}"/>
    <hyperlink ref="A339" r:id="rId338" display="https://www.banksbd.org/agbk/kamalpurhat-branch-3918.html" xr:uid="{394FAAF8-89F3-41A2-9813-885E09982B51}"/>
    <hyperlink ref="A340" r:id="rId339" display="https://www.banksbd.org/agbk/madilahat-branch-4027.html" xr:uid="{FFD507E3-7929-4CB6-8EA4-98EE2DF0152C}"/>
    <hyperlink ref="A341" r:id="rId340" display="https://www.banksbd.org/agbk/maldahpatty-branch-4028.html" xr:uid="{C1F8E58C-AD50-49BA-97B5-0C3A2E005891}"/>
    <hyperlink ref="A342" r:id="rId341" display="https://www.banksbd.org/agbk/munshipara-branch-4029.html" xr:uid="{B67600BA-3DC8-400E-84C8-EA286F1193E9}"/>
    <hyperlink ref="A343" r:id="rId342" display="https://www.banksbd.org/agbk/nawabganj-branch-4104.html" xr:uid="{27D8867B-F91C-4649-8A63-0BA3F7553558}"/>
    <hyperlink ref="A344" r:id="rId343" display="https://www.banksbd.org/agbk/parbatipur-branch-4160.html" xr:uid="{B74F5C8A-7BE4-4FAB-916C-C514C97BAE02}"/>
    <hyperlink ref="A345" r:id="rId344" display="https://www.banksbd.org/agbk/phulbari-branch-4161.html" xr:uid="{DE2BE549-C2E3-4160-B80E-324A5078815A}"/>
    <hyperlink ref="A346" r:id="rId345" display="https://www.banksbd.org/agbk/pulhat-branch-4162.html" xr:uid="{3AB1D7A5-D700-4CA8-9071-82D463F4CD89}"/>
    <hyperlink ref="A347" r:id="rId346" display="https://www.banksbd.org/agbk/puratan-bazar-branch-4163.html" xr:uid="{4A97ED4D-12CE-480C-AC6F-D2C66312D89E}"/>
    <hyperlink ref="A348" r:id="rId347" display="https://www.banksbd.org/agbk/setabganj-branch-4285.html" xr:uid="{83CF3F91-E286-4A33-B721-3FD839180AE3}"/>
    <hyperlink ref="A349" r:id="rId348" display="https://www.banksbd.org/agbk/station-road-branch-4286.html" xr:uid="{6D3B3C68-EBBF-4CA1-9BAF-48148539F094}"/>
    <hyperlink ref="A350" r:id="rId349" display="https://www.banksbd.org/agbk/tajpurhat-branch-4363.html" xr:uid="{549D5A6F-B5AE-4EEA-827E-13A5932D1F3C}"/>
    <hyperlink ref="A351" r:id="rId350" display="https://www.banksbd.org/agbk/ahladipur-branch-129.html" xr:uid="{E63D373E-ECC0-4084-B532-B6843E7B3B7B}"/>
    <hyperlink ref="A352" r:id="rId351" display="https://www.banksbd.org/agbk/badarpur-branch-194.html" xr:uid="{F5F05EA2-F59F-4A57-A56C-241C130BF85C}"/>
    <hyperlink ref="A353" r:id="rId352" display="https://www.banksbd.org/agbk/bhanga-branch-195.html" xr:uid="{DBE4DEC8-FD6A-43A0-803A-505836285981}"/>
    <hyperlink ref="A354" r:id="rId353" display="https://www.banksbd.org/agbk/boalmari-branch-196.html" xr:uid="{B1A3FD18-D1C0-4BFA-83B4-4D0820049E15}"/>
    <hyperlink ref="A355" r:id="rId354" display="https://www.banksbd.org/agbk/bus-stand-branch-3794.html" xr:uid="{251F29D2-1A50-44A9-87C3-75D4EB7AF607}"/>
    <hyperlink ref="A356" r:id="rId355" display="https://www.banksbd.org/agbk/char-bhadrashan-branch-3123.html" xr:uid="{9478F1BC-12A2-460D-A804-3BE6D420395F}"/>
    <hyperlink ref="A357" r:id="rId356" display="https://www.banksbd.org/agbk/district-council-branch-3757.html" xr:uid="{5B366FB8-AE43-42D7-A39A-912F205A081F}"/>
    <hyperlink ref="A358" r:id="rId357" display="https://www.banksbd.org/agbk/faridpur-branch-3793.html" xr:uid="{3D72131D-8680-42FA-9047-F6D68A7568EB}"/>
    <hyperlink ref="A359" r:id="rId358" display="https://www.banksbd.org/agbk/gharua-branch-3808.html" xr:uid="{C15031BA-8E71-4C11-971A-C7B5B8CC6D45}"/>
    <hyperlink ref="A360" r:id="rId359" display="https://www.banksbd.org/agbk/kalukhali-branch-3919.html" xr:uid="{F8C65A5A-89DE-4086-846A-5CDF0E7890CE}"/>
    <hyperlink ref="A361" r:id="rId360" display="https://www.banksbd.org/agbk/maligram-branch-4030.html" xr:uid="{E2A5B206-43A8-4209-B25E-E8D191D23AAD}"/>
    <hyperlink ref="A362" r:id="rId361" display="https://www.banksbd.org/agbk/nagarkanda-branch-4105.html" xr:uid="{880292BF-1147-43D4-935E-560937A8E0E9}"/>
    <hyperlink ref="A363" r:id="rId362" display="https://www.banksbd.org/agbk/nalia-jamalpur-branch-4106.html" xr:uid="{FACECC82-947B-4BD9-A631-D9A816F87BD9}"/>
    <hyperlink ref="A364" r:id="rId363" display="https://www.banksbd.org/agbk/sadarpur-branch-4287.html" xr:uid="{37B31BEF-2915-4207-8F7F-19798B7B79E6}"/>
    <hyperlink ref="A365" r:id="rId364" display="https://www.banksbd.org/agbk/shariatullah-market-branch-4288.html" xr:uid="{7C2AB667-2A24-4441-8B3C-93EFCF45BDD0}"/>
    <hyperlink ref="A366" r:id="rId365" display="https://www.banksbd.org/agbk/bairagirhat-branch-198.html" xr:uid="{D1D4F338-BA3D-4783-B58A-9031EF02D68C}"/>
    <hyperlink ref="A367" r:id="rId366" display="https://www.banksbd.org/agbk/chhagalnaiya-branch-4289.html" xr:uid="{A2CF5DD8-C205-46B4-927C-B480DBE11B1F}"/>
    <hyperlink ref="A368" r:id="rId367" display="https://www.banksbd.org/agbk/daganbhuiyan-branch-3758.html" xr:uid="{E3E6AE37-84D4-4E4E-A9BC-9E833E2E5763}"/>
    <hyperlink ref="A369" r:id="rId368" display="https://www.banksbd.org/agbk/feni-branch-3795.html" xr:uid="{F170E0A6-1941-43D8-B8CF-F04E6AA8FD65}"/>
    <hyperlink ref="A370" r:id="rId369" display="https://www.banksbd.org/agbk/kamalapatty-branch-3920.html" xr:uid="{AE9FE093-AFCB-48FA-870A-11EECEB42DF3}"/>
    <hyperlink ref="A371" r:id="rId370" display="https://www.banksbd.org/agbk/parashuram-branch-4164.html" xr:uid="{F3EE5CB9-C404-4951-84F8-2734378991BB}"/>
    <hyperlink ref="A372" r:id="rId371" display="https://www.banksbd.org/agbk/sonagazi-branch-4291.html" xr:uid="{AB0289DE-1802-4094-95C0-C2CB9EB9E79B}"/>
    <hyperlink ref="A373" r:id="rId372" display="https://www.banksbd.org/agbk/subar-bazar-branch-4292.html" xr:uid="{5808FC75-D53E-4682-984B-41C64D7A7E19}"/>
    <hyperlink ref="A374" r:id="rId373" display="https://www.banksbd.org/agbk/bonarpara-branch-200.html" xr:uid="{213532DC-B804-44E4-9EF0-0C9996EF9030}"/>
    <hyperlink ref="A375" r:id="rId374" display="https://www.banksbd.org/agbk/dholbhanga-branch-3760.html" xr:uid="{53F87979-1432-4474-8CCE-0AB5B9EB80E6}"/>
    <hyperlink ref="A376" r:id="rId375" display="https://www.banksbd.org/agbk/fulchari-bazar-branch-4166.html" xr:uid="{CFCF8AFB-9F9D-4FB3-B90B-2FFA0FBEE23F}"/>
    <hyperlink ref="A377" r:id="rId376" display="https://www.banksbd.org/agbk/gaibandha-branch-3809.html" xr:uid="{D4F0F779-0C69-423C-B566-AE421C15EAF3}"/>
    <hyperlink ref="A378" r:id="rId377" display="https://www.banksbd.org/agbk/kamarpara-branch-3922.html" xr:uid="{737F5B13-8F43-4542-A550-109B282AF171}"/>
    <hyperlink ref="A379" r:id="rId378" display="https://www.banksbd.org/agbk/naldanga-branch-4107.html" xr:uid="{81955BF7-7228-40A5-AB63-62001B653C84}"/>
    <hyperlink ref="A380" r:id="rId379" display="https://www.banksbd.org/agbk/panchpir-bazar-branch-4165.html" xr:uid="{3AB800E5-465C-4C0B-9A65-B98A6849A90B}"/>
    <hyperlink ref="A381" r:id="rId380" display="https://www.banksbd.org/agbk/rasulpur-branch-4220.html" xr:uid="{C2ADBE40-4DFC-4CC4-9C02-A7A93A2449B0}"/>
    <hyperlink ref="A382" r:id="rId381" display="https://www.banksbd.org/agbk/sadullapur-branch-4293.html" xr:uid="{CEDDB055-E5CF-43D8-BB4A-213B13382836}"/>
    <hyperlink ref="A383" r:id="rId382" display="https://www.banksbd.org/agbk/saghata-branch-4294.html" xr:uid="{9D87F1F8-7A4A-4CB2-8CE5-DB9BD8117D6A}"/>
    <hyperlink ref="A384" r:id="rId383" display="https://www.banksbd.org/agbk/sundarganj-branch-4295.html" xr:uid="{8F6BE05C-F4D0-48AE-802A-806D764BECEB}"/>
    <hyperlink ref="A385" r:id="rId384" display="https://www.banksbd.org/agbk/bakterpur-branch-201.html" xr:uid="{2915B974-18EA-411F-BDB6-6A7A9173E589}"/>
    <hyperlink ref="A386" r:id="rId385" display="https://www.banksbd.org/agbk/barmi-bazar-branch-202.html" xr:uid="{BADEB677-24F4-4104-A10D-EF1FA10B2D00}"/>
    <hyperlink ref="A387" r:id="rId386" display="https://www.banksbd.org/agbk/bhawal-rajabari-branch-4221.html" xr:uid="{5828C7C6-8362-4F41-AC2D-1F35FEE5E323}"/>
    <hyperlink ref="A388" r:id="rId387" display="https://www.banksbd.org/agbk/board-bazar-branch-203.html" xr:uid="{CA61B207-3D2F-49AC-96AF-4CFC8FB090CE}"/>
    <hyperlink ref="A389" r:id="rId388" display="https://www.banksbd.org/agbk/dolan-bazar-branch-3761.html" xr:uid="{76731D08-4DB2-4208-86CD-70E56B1D6B0B}"/>
    <hyperlink ref="A390" r:id="rId389" display="https://www.banksbd.org/agbk/duet-branch-3762.html" xr:uid="{90791CF8-0F66-463C-87F5-4CEC06B1D21D}"/>
    <hyperlink ref="A391" r:id="rId390" display="https://www.banksbd.org/agbk/gazipur-branch-3810.html" xr:uid="{2B65C483-39B2-4DAE-A923-8018C3483328}"/>
    <hyperlink ref="A392" r:id="rId391" display="https://www.banksbd.org/agbk/ghagotia-chala-branch-3811.html" xr:uid="{9AB9D2D7-84D8-4457-97C1-A080781D46ED}"/>
    <hyperlink ref="A393" r:id="rId392" display="https://www.banksbd.org/agbk/goshinga-branch-3812.html" xr:uid="{147FFDA5-255A-42CA-9390-529566C33498}"/>
    <hyperlink ref="A394" r:id="rId393" display="https://www.banksbd.org/agbk/kaliakoir-branch-3923.html" xr:uid="{AF53D7AF-1DEF-4938-80D0-77BD305DFE86}"/>
    <hyperlink ref="A395" r:id="rId394" display="https://www.banksbd.org/agbk/kaoraid-branch-3924.html" xr:uid="{E5421B10-2C6C-4B0B-94E3-C0AAD31F0F0C}"/>
    <hyperlink ref="A396" r:id="rId395" display="https://www.banksbd.org/agbk/kapasia-branch-3925.html" xr:uid="{DE6B9071-CBEB-47A7-BAFF-B8438DA78AEA}"/>
    <hyperlink ref="A397" r:id="rId396" display="https://www.banksbd.org/agbk/kashimpur-branch-3926.html" xr:uid="{9A5626C2-858B-431A-A388-FC38EE42F225}"/>
    <hyperlink ref="A398" r:id="rId397" display="https://www.banksbd.org/agbk/mawna-bazar-branch-4031.html" xr:uid="{4CB19126-1310-45F9-9893-D491F5EA9A44}"/>
    <hyperlink ref="A399" r:id="rId398" display="https://www.banksbd.org/agbk/nagari-branch-4108.html" xr:uid="{607101D8-2CA0-4A6C-A1A0-2BD712DE2687}"/>
    <hyperlink ref="A400" r:id="rId399" display="https://www.banksbd.org/agbk/sreepur-branch-4296.html" xr:uid="{8E986EED-69D6-4E9A-821F-A862EFC0D3D3}"/>
    <hyperlink ref="A401" r:id="rId400" display="https://www.banksbd.org/agbk/tokenayan-bazar-branch-4364.html" xr:uid="{9ED0DDA8-ED1A-4BBD-9741-A0C592F37827}"/>
    <hyperlink ref="A402" r:id="rId401" display="https://www.banksbd.org/agbk/tongi-branch-4365.html" xr:uid="{81DE98BC-C304-48EA-ABA3-279B42A93A64}"/>
    <hyperlink ref="A403" r:id="rId402" display="https://www.banksbd.org/agbk/banagram-branch-204.html" xr:uid="{31E0653E-287C-402A-9795-63886DC1D270}"/>
    <hyperlink ref="A404" r:id="rId403" display="https://www.banksbd.org/agbk/bangabandhu-sk-mujib-sci-&amp;-tech-branch-205.html" xr:uid="{25B453FD-E8B8-4A91-9CBD-39A099553F80}"/>
    <hyperlink ref="A405" r:id="rId404" display="https://www.banksbd.org/agbk/bhangarhat-branch-206.html" xr:uid="{0862F51D-FC17-44C0-B186-769455E43F71}"/>
    <hyperlink ref="A406" r:id="rId405" display="https://www.banksbd.org/agbk/gopalganj-branch-3813.html" xr:uid="{C775A1B6-14A9-4697-9DB1-3F894F44EB72}"/>
    <hyperlink ref="A407" r:id="rId406" display="https://www.banksbd.org/agbk/jalirpar-branch-3878.html" xr:uid="{8A783B2B-08AF-44D6-8CC6-6F8CF916BEC6}"/>
    <hyperlink ref="A408" r:id="rId407" display="https://www.banksbd.org/agbk/jhutigram-branch-3879.html" xr:uid="{40A9C6BD-3931-4D00-832A-DA4EBA2F4DBC}"/>
    <hyperlink ref="A409" r:id="rId408" display="https://www.banksbd.org/agbk/kaliganj-bazar-branch-3927.html" xr:uid="{6DAA8CC2-823E-4679-9B30-F358CDEE7B25}"/>
    <hyperlink ref="A410" r:id="rId409" display="https://www.banksbd.org/agbk/kashiani-branch-3928.html" xr:uid="{16E9DA99-B07A-4D2F-B5E8-46A827D483F7}"/>
    <hyperlink ref="A411" r:id="rId410" display="https://www.banksbd.org/agbk/kotalipara-branch-3929.html" xr:uid="{A8E2078E-9F57-43AC-8AC6-0521E928B3A1}"/>
    <hyperlink ref="A412" r:id="rId411" display="https://www.banksbd.org/agbk/muksudpur-branch-4032.html" xr:uid="{CD2E89DA-B366-41AA-BA6B-F8A90E45E102}"/>
    <hyperlink ref="A413" r:id="rId412" display="https://www.banksbd.org/agbk/poura-super-market-branch-4167.html" xr:uid="{E6EBB4F9-7D77-4C2B-8EAC-98A796C6B984}"/>
    <hyperlink ref="A414" r:id="rId413" display="https://www.banksbd.org/agbk/ramdia-branch-4222.html" xr:uid="{9334C591-0BF0-4A43-81E6-D15F2A4A3DF1}"/>
    <hyperlink ref="A415" r:id="rId414" display="https://www.banksbd.org/agbk/tungipara-branch-4366.html" xr:uid="{4D1D0903-720F-4E7D-8C96-A6389344BC5F}"/>
    <hyperlink ref="A416" r:id="rId415" display="https://www.banksbd.org/agbk/gopaiya-branch-3814.html" xr:uid="{C9BC163B-439C-42EF-B7D3-1B25D7286BBD}"/>
    <hyperlink ref="A417" r:id="rId416" display="https://www.banksbd.org/agbk/habiganj-branch-3842.html" xr:uid="{20B0F041-F4A8-484E-81EE-4078D41832B4}"/>
    <hyperlink ref="A418" r:id="rId417" display="https://www.banksbd.org/agbk/nabiganj-branch-4109.html" xr:uid="{F0127C63-AAF1-4155-958A-6E444CED7770}"/>
    <hyperlink ref="A419" r:id="rId418" display="https://www.banksbd.org/agbk/pb-shayestaganj-branch-4168.html" xr:uid="{56991D29-986B-4D86-B58E-59344B5D0469}"/>
    <hyperlink ref="A420" r:id="rId419" display="https://www.banksbd.org/agbk/balijuri-branch-207.html" xr:uid="{AECB2CE3-0592-4306-AF30-2DA37D7259FB}"/>
    <hyperlink ref="A421" r:id="rId420" display="https://www.banksbd.org/agbk/batikamari-branch-208.html" xr:uid="{08610FE2-1C03-4280-ABC1-4B670601785A}"/>
    <hyperlink ref="A422" r:id="rId421" display="https://www.banksbd.org/agbk/bus-stand-branch-209.html" xr:uid="{9CC9E4D7-D844-4F4D-879F-0CBDC13749FA}"/>
    <hyperlink ref="A423" r:id="rId422" display="https://www.banksbd.org/agbk/hazipur-bazar-branch-3843.html" xr:uid="{ACECE9ED-F330-479E-BADE-B4408F746752}"/>
    <hyperlink ref="A424" r:id="rId423" display="https://www.banksbd.org/agbk/islampur-bazar-branch-3863.html" xr:uid="{3A5028D4-5E38-4DD5-9557-5554FB3B3B72}"/>
    <hyperlink ref="A425" r:id="rId424" display="https://www.banksbd.org/agbk/jamalpur-branch-3880.html" xr:uid="{88EA7244-5230-4E85-908E-706C66E85488}"/>
    <hyperlink ref="A426" r:id="rId425" display="https://www.banksbd.org/agbk/jamtali-bazar-branch-3881.html" xr:uid="{25F2C781-6091-4808-8F7A-D209BC36FD18}"/>
    <hyperlink ref="A427" r:id="rId426" display="https://www.banksbd.org/agbk/jamuna-fertilizer-company-branch-3882.html" xr:uid="{9E757E2F-B502-4038-AABB-0143B510EDDA}"/>
    <hyperlink ref="A428" r:id="rId427" display="https://www.banksbd.org/agbk/lahirikanda-branch-3990.html" xr:uid="{DA0AEEDD-F958-4A18-8B37-E86BE04B5A92}"/>
    <hyperlink ref="A429" r:id="rId428" display="https://www.banksbd.org/agbk/peyarpur-branch-4169.html" xr:uid="{8B49C2BB-315A-4BA7-9A9C-33BCEEEAA896}"/>
    <hyperlink ref="A430" r:id="rId429" display="https://www.banksbd.org/agbk/pigna-branch-4170.html" xr:uid="{69579318-5E1F-4991-8118-1DC7475827F2}"/>
    <hyperlink ref="A431" r:id="rId430" display="https://www.banksbd.org/agbk/sarishabari-branch-4298.html" xr:uid="{472749AD-EA65-4676-BE2A-8DBB98EA0722}"/>
    <hyperlink ref="A432" r:id="rId431" display="https://www.banksbd.org/agbk/shahbazpur-branch-4297.html" xr:uid="{DF62AC2E-3A90-4DAB-9486-568C20D209B2}"/>
    <hyperlink ref="A433" r:id="rId432" display="https://www.banksbd.org/agbk/station-bazar-branch-4299.html" xr:uid="{4B33D3D2-F09E-49A5-B6EE-F8E8ED966602}"/>
    <hyperlink ref="A434" r:id="rId433" display="https://www.banksbd.org/agbk/baf-jessore-branch-210.html" xr:uid="{5A077BB7-2A1B-4BE6-BD4A-8542A816F1D9}"/>
    <hyperlink ref="A435" r:id="rId434" display="https://www.banksbd.org/agbk/bazar-branch-211.html" xr:uid="{DCED782E-8622-4D26-8F9F-7F39509B52D6}"/>
    <hyperlink ref="A436" r:id="rId435" display="https://www.banksbd.org/agbk/benapole-bazar-branch-212.html" xr:uid="{690817D3-0ABA-4622-81C4-AD8235452C02}"/>
    <hyperlink ref="A437" r:id="rId436" display="https://www.banksbd.org/agbk/daratana-road-branch-3763.html" xr:uid="{1E1EE025-BFCC-481B-A022-C9AC298851CC}"/>
    <hyperlink ref="A438" r:id="rId437" display="https://www.banksbd.org/agbk/ganga-nandanpur-branch-3815.html" xr:uid="{80E6BA34-973E-49F6-8FE6-AE99E76E8A14}"/>
    <hyperlink ref="A439" r:id="rId438" display="https://www.banksbd.org/agbk/gazirhat-branch-3816.html" xr:uid="{0E809ECD-C1A1-4DFB-8092-F65568A5BD66}"/>
    <hyperlink ref="A440" r:id="rId439" display="https://www.banksbd.org/agbk/godkhali-bazar-branch-3817.html" xr:uid="{32498616-0D3A-459C-87BA-5EA9AE49AC9A}"/>
    <hyperlink ref="A441" r:id="rId440" display="https://www.banksbd.org/agbk/hashimpur-branch-3844.html" xr:uid="{14874355-5200-4474-8736-C2B39FD849A6}"/>
    <hyperlink ref="A442" r:id="rId441" display="https://www.banksbd.org/agbk/jessore-branch-3883.html" xr:uid="{09DEEF23-2E85-40B6-9493-1CCD7657987B}"/>
    <hyperlink ref="A443" r:id="rId442" display="https://www.banksbd.org/agbk/jhikargachha-branch-3885.html" xr:uid="{F38D6A9D-7B38-448F-B697-BFD70E1F7B63}"/>
    <hyperlink ref="A444" r:id="rId443" display="https://www.banksbd.org/agbk/jhumjhumpur-branch-3886.html" xr:uid="{CFB28641-EB25-4D09-A16F-13C1B041A342}"/>
    <hyperlink ref="A445" r:id="rId444" display="https://www.banksbd.org/agbk/jstu-branch-3884.html" xr:uid="{82E958AE-1B83-4384-8A9C-85A7FD2A1673}"/>
    <hyperlink ref="A446" r:id="rId445" display="https://www.banksbd.org/agbk/keshabpur-branch-3930.html" xr:uid="{DEE6D984-9744-4C08-8D1A-39BE307D71C0}"/>
    <hyperlink ref="A447" r:id="rId446" display="https://www.banksbd.org/agbk/noapara-branch-4111.html" xr:uid="{DD1471C6-988C-41BD-96E3-5D4C928FB955}"/>
    <hyperlink ref="A448" r:id="rId447" display="https://www.banksbd.org/agbk/pratappur-branch-4171.html" xr:uid="{0DB9974C-7679-4F16-8B8C-37DA1C2A5F33}"/>
    <hyperlink ref="A449" r:id="rId448" display="https://www.banksbd.org/agbk/pulerhat-branch-4172.html" xr:uid="{500BF30E-19E6-4FBC-AD8B-6EE53C4D0D17}"/>
    <hyperlink ref="A450" r:id="rId449" display="https://www.banksbd.org/agbk/rail-bazar-branch-4223.html" xr:uid="{B8E2B688-D97A-43F6-9C2C-395DE99B882D}"/>
    <hyperlink ref="A451" r:id="rId450" display="https://www.banksbd.org/agbk/rajarhat-branch-4224.html" xr:uid="{4B062530-0B30-4122-80AD-ACB19C715E57}"/>
    <hyperlink ref="A452" r:id="rId451" display="https://www.banksbd.org/agbk/shaikh-hati-branch-4300.html" xr:uid="{D87A4234-FB4E-4B6A-A917-CE21C67CD4F2}"/>
    <hyperlink ref="A453" r:id="rId452" display="https://www.banksbd.org/agbk/jhalakathi-branch-3887.html" xr:uid="{E3EA71D6-0988-42E6-B3E4-F24EF0906A14}"/>
    <hyperlink ref="A454" r:id="rId453" display="https://www.banksbd.org/agbk/bazar-gopalpur-branch-213.html" xr:uid="{969DB43E-8904-4C10-9D19-C004A18F6919}"/>
    <hyperlink ref="A455" r:id="rId454" display="https://www.banksbd.org/agbk/bhainar-moor-branch-214.html" xr:uid="{C69010DC-83D0-472B-977E-689BD4A0EACA}"/>
    <hyperlink ref="A456" r:id="rId455" display="https://www.banksbd.org/agbk/chaprail-branch-3719.html" xr:uid="{22144C05-F487-4473-A78D-F61392E7E614}"/>
    <hyperlink ref="A457" r:id="rId456" display="https://www.banksbd.org/agbk/haldhani-bazar-branch-3845.html" xr:uid="{3CA90110-668A-4961-976E-26254AC1D418}"/>
    <hyperlink ref="A458" r:id="rId457" display="https://www.banksbd.org/agbk/hamdah-bus-stand-branch-3846.html" xr:uid="{BD5C26D8-95AA-4807-8703-88543E17838F}"/>
    <hyperlink ref="A459" r:id="rId458" display="https://www.banksbd.org/agbk/jhenaidah-branch-3888.html" xr:uid="{6134D613-2627-4AE2-A7A5-0CBF162C5403}"/>
    <hyperlink ref="A460" r:id="rId459" display="https://www.banksbd.org/agbk/kabirpur-branch-3931.html" xr:uid="{06379127-4704-42B4-ADD5-EB0C907DD007}"/>
    <hyperlink ref="A461" r:id="rId460" display="https://www.banksbd.org/agbk/kaliganj-branch-3932.html" xr:uid="{03940B58-3F76-441E-B423-70A80C7D0E00}"/>
    <hyperlink ref="A462" r:id="rId461" display="https://www.banksbd.org/agbk/kannadah-branch-3933.html" xr:uid="{9C155121-0207-445A-825D-EA5B10423137}"/>
    <hyperlink ref="A463" r:id="rId462" display="https://www.banksbd.org/agbk/kotchandpur-branch-3934.html" xr:uid="{B43C79E4-4D5A-45B5-8F89-EB87A49B2677}"/>
    <hyperlink ref="A464" r:id="rId463" display="https://www.banksbd.org/agbk/sadhuhati-branch-4301.html" xr:uid="{4F6D597C-3976-471B-B4DD-097149C72397}"/>
    <hyperlink ref="A465" r:id="rId464" display="https://www.banksbd.org/agbk/akkelpur-branch-130.html" xr:uid="{BADC563F-2737-42DA-B547-7D84D4BD68E1}"/>
    <hyperlink ref="A466" r:id="rId465" display="https://www.banksbd.org/agbk/awlai-branch-131.html" xr:uid="{6536A25A-814E-4CA5-8DBA-9D8C0542108B}"/>
    <hyperlink ref="A467" r:id="rId466" display="https://www.banksbd.org/agbk/chak-barket-branch-3720.html" xr:uid="{BC4D12AF-92C5-41BE-9B0A-06C0240B431F}"/>
    <hyperlink ref="A468" r:id="rId467" display="https://www.banksbd.org/agbk/joypurhat-branch-3889.html" xr:uid="{F5AA8770-B42E-421C-8463-038C5481E193}"/>
    <hyperlink ref="A469" r:id="rId468" display="https://www.banksbd.org/agbk/joypurhat-girls-cadet-college-branch-3890.html" xr:uid="{D847B0E6-0FF4-4375-A956-2EBCC55B2E0C}"/>
    <hyperlink ref="A470" r:id="rId469" display="https://www.banksbd.org/agbk/kalai-branch-3935.html" xr:uid="{0327932B-50F0-4014-9BCD-924C9C110811}"/>
    <hyperlink ref="A471" r:id="rId470" display="https://www.banksbd.org/agbk/kushumba-branch-3936.html" xr:uid="{F87C993D-BDCC-4736-9022-E4F8CEE14DC5}"/>
    <hyperlink ref="A472" r:id="rId471" display="https://www.banksbd.org/agbk/matrai-branch-4033.html" xr:uid="{6C4DF0BF-E38E-4722-9890-D2EF73944C41}"/>
    <hyperlink ref="A473" r:id="rId472" display="https://www.banksbd.org/agbk/panchbibi-branch-4173.html" xr:uid="{731BDEA8-131C-4847-B0B0-64421B155F32}"/>
    <hyperlink ref="A474" r:id="rId473" display="https://www.banksbd.org/agbk/khagrachhari-branch-3937.html" xr:uid="{5B246810-9012-4031-BD93-3863CA941CFC}"/>
    <hyperlink ref="A475" r:id="rId474" display="https://www.banksbd.org/agbk/ramgarh-branch-4210.html" xr:uid="{0D60C267-68B9-49FE-910D-93920E0A20D3}"/>
    <hyperlink ref="A476" r:id="rId475" display="https://www.banksbd.org/agbk/baikali-branch-215.html" xr:uid="{5882B6B4-3A10-4F2A-8D18-AFAAE023FC53}"/>
    <hyperlink ref="A477" r:id="rId476" display="https://www.banksbd.org/agbk/bandargati-branch-216.html" xr:uid="{7FFC9301-B298-479E-AD4A-1740FF6E426C}"/>
    <hyperlink ref="A478" r:id="rId477" display="https://www.banksbd.org/agbk/banka-bazar-branch-217.html" xr:uid="{F13E7EF7-7576-401B-B1D3-53021D9CDFB7}"/>
    <hyperlink ref="A479" r:id="rId478" display="https://www.banksbd.org/agbk/batbuina-bazar-branch-218.html" xr:uid="{A9770DB7-B291-43B0-ACE5-975CDE95C07B}"/>
    <hyperlink ref="A480" r:id="rId479" display="https://www.banksbd.org/agbk/bazua-bazar-branch-219.html" xr:uid="{2CB074B7-0151-40C6-895E-53920877210F}"/>
    <hyperlink ref="A481" r:id="rId480" display="https://www.banksbd.org/agbk/chuknagar-branch-3722.html" xr:uid="{C70AA973-FA25-40B9-8C71-D0C7C3B61F63}"/>
    <hyperlink ref="A482" r:id="rId481" display="https://www.banksbd.org/agbk/clay-road-branch-3721.html" xr:uid="{004AC531-9D4F-487A-A85F-424BD07CE805}"/>
    <hyperlink ref="A483" r:id="rId482" display="https://www.banksbd.org/agbk/daulatpur-branch-3764.html" xr:uid="{23A72674-2625-4D35-8971-DC3CEDD016C3}"/>
    <hyperlink ref="A484" r:id="rId483" display="https://www.banksbd.org/agbk/farazipara-branch-3796.html" xr:uid="{82A5589C-3408-4179-A58F-6F1359A3069A}"/>
    <hyperlink ref="A485" r:id="rId484" display="https://www.banksbd.org/agbk/goalpara-branch-3818.html" xr:uid="{4499CC94-D043-4EB9-8CE8-FBD5AA26584D}"/>
    <hyperlink ref="A486" r:id="rId485" display="https://www.banksbd.org/agbk/jaigir-mohal-branch-3891.html" xr:uid="{C98B0A2A-F27E-4146-9B9D-C11721640236}"/>
    <hyperlink ref="A487" r:id="rId486" display="https://www.banksbd.org/agbk/jessore-road-branch-3892.html" xr:uid="{9CFFBB02-AC02-4B89-BC29-0C932CF5A687}"/>
    <hyperlink ref="A488" r:id="rId487" display="https://www.banksbd.org/agbk/kapilmuni-branch-3938.html" xr:uid="{873C021D-6DC0-4115-B2C7-425AC3B1A896}"/>
    <hyperlink ref="A489" r:id="rId488" display="https://www.banksbd.org/agbk/kazdia-branch-3939.html" xr:uid="{BFECB940-B20F-4A55-BEC4-1495674092F3}"/>
    <hyperlink ref="A490" r:id="rId489" display="https://www.banksbd.org/agbk/khalishpur-branch-3940.html" xr:uid="{CB0248E1-28F6-469D-8C94-FD62EB7A84CB}"/>
    <hyperlink ref="A491" r:id="rId490" display="https://www.banksbd.org/agbk/khan-jahan-ali-road-branch-3941.html" xr:uid="{DACBA118-5D47-4385-8D38-700DC2B088CA}"/>
    <hyperlink ref="A492" r:id="rId491" display="https://www.banksbd.org/agbk/khulna-medical-college-branch-3942.html" xr:uid="{351FF302-CDFC-473B-8AD1-672FDC282778}"/>
    <hyperlink ref="A493" r:id="rId492" display="https://www.banksbd.org/agbk/khulna-new-market-branch-4113.html" xr:uid="{FAE5C38C-B047-48B5-99A7-5506EF8A9323}"/>
    <hyperlink ref="A494" r:id="rId493" display="https://www.banksbd.org/agbk/khulna-university-branch-3943.html" xr:uid="{6D1F5013-A010-4E83-82AC-5D4FFFEB8234}"/>
    <hyperlink ref="A495" r:id="rId494" display="https://www.banksbd.org/agbk/liakatnagar-branch-3991.html" xr:uid="{AFD0819B-4F0B-4002-8A1B-AD64E7C09FAA}"/>
    <hyperlink ref="A496" r:id="rId495" display="https://www.banksbd.org/agbk/maheshwarpasha-branch-4034.html" xr:uid="{07F27BA9-5EA1-4933-ACE8-5E582CD4EB1D}"/>
    <hyperlink ref="A497" r:id="rId496" display="https://www.banksbd.org/agbk/neval-base-branch-4112.html" xr:uid="{79EFB071-E27C-45AD-9242-B7C2D1348ABA}"/>
    <hyperlink ref="A498" r:id="rId497" display="https://www.banksbd.org/agbk/phulbari-gate-branch-4174.html" xr:uid="{1C633641-B1A2-46A8-ABB3-A3B17BFCA57C}"/>
    <hyperlink ref="A499" r:id="rId498" display="https://www.banksbd.org/agbk/phultala-branch-4175.html" xr:uid="{6AFDD8F5-351B-4C8D-8021-92820D336815}"/>
    <hyperlink ref="A500" r:id="rId499" display="https://www.banksbd.org/agbk/rupsa-branch-4225.html" xr:uid="{8E90CA84-5636-4EF6-AA1B-FAE2C0DCDB84}"/>
    <hyperlink ref="A501" r:id="rId500" display="https://www.banksbd.org/agbk/shaikpura-branch-4304.html" xr:uid="{D10A2126-2F16-4C89-863F-B85192326306}"/>
    <hyperlink ref="A502" r:id="rId501" display="https://www.banksbd.org/agbk/si-road-branch-4302.html" xr:uid="{AAFAD991-0C87-4BED-B7B8-916BC2B0390F}"/>
    <hyperlink ref="A503" r:id="rId502" display="https://www.banksbd.org/agbk/sr-road-branch-4303.html" xr:uid="{9BA14515-4F80-4E70-84EC-5EE16D4FBE0F}"/>
    <hyperlink ref="A504" r:id="rId503" display="https://www.banksbd.org/agbk/terokhada-branch-4367.html" xr:uid="{51A72818-15B1-495C-8A4D-03EA285A611A}"/>
    <hyperlink ref="A505" r:id="rId504" display="https://www.banksbd.org/agbk/bazitpur-branch-220.html" xr:uid="{098958B7-987A-48D7-BF66-0BCF6CBC11DC}"/>
    <hyperlink ref="A506" r:id="rId505" display="https://www.banksbd.org/agbk/bhairab-bazar-branch-221.html" xr:uid="{E2BFE993-6587-4C1D-996C-D6F0CBA53BF0}"/>
    <hyperlink ref="A507" r:id="rId506" display="https://www.banksbd.org/agbk/charpamdi-branch-3723.html" xr:uid="{45689CF4-6597-4E69-B207-AEB73F98893E}"/>
    <hyperlink ref="A508" r:id="rId507" display="https://www.banksbd.org/agbk/hossainpur-branch-3847.html" xr:uid="{207FA2B2-D92E-4FD1-89DD-4A26A4FDC764}"/>
    <hyperlink ref="A509" r:id="rId508" display="https://www.banksbd.org/agbk/karimganj-branch-3944.html" xr:uid="{9A564B67-3B0A-46D3-85CB-21D4B89219CF}"/>
    <hyperlink ref="A510" r:id="rId509" display="https://www.banksbd.org/agbk/katiadi-bazar-branch-3945.html" xr:uid="{467CAA11-FC42-4976-9FF5-A4F19EDBD451}"/>
    <hyperlink ref="A511" r:id="rId510" display="https://www.banksbd.org/agbk/kishoreganj-branch-3947.html" xr:uid="{3CE8CF79-1F38-4A1D-B8D0-31ABE49F1591}"/>
    <hyperlink ref="A512" r:id="rId511" display="https://www.banksbd.org/agbk/kuliarchar-branch-3946.html" xr:uid="{5A9A2ACB-D954-4C69-89F6-3782065C291C}"/>
    <hyperlink ref="A513" r:id="rId512" display="https://www.banksbd.org/agbk/mirzapur-branch-4035.html" xr:uid="{5E0FEE8E-8228-4340-A0EA-9A3DB1CC5B21}"/>
    <hyperlink ref="A514" r:id="rId513" display="https://www.banksbd.org/agbk/mothkhola-branch-4036.html" xr:uid="{07E1030A-A976-4224-AB0C-A533EDFFCC45}"/>
    <hyperlink ref="A515" r:id="rId514" display="https://www.banksbd.org/agbk/nikli-branch-4114.html" xr:uid="{3372E62D-00DC-4784-90B9-AA8114B47542}"/>
    <hyperlink ref="A516" r:id="rId515" display="https://www.banksbd.org/agbk/pakundia-branch-4176.html" xr:uid="{D73580FA-192C-4569-9E15-D20ACB07E8A9}"/>
    <hyperlink ref="A517" r:id="rId516" display="https://www.banksbd.org/agbk/bhitorbond-branch-222.html" xr:uid="{FDA071AB-EED6-4086-ADF5-4AAB3808D69F}"/>
    <hyperlink ref="A518" r:id="rId517" display="https://www.banksbd.org/agbk/bhurungamari-branch-224.html" xr:uid="{4ED12DA5-E32D-4474-A134-BDF483C21F28}"/>
    <hyperlink ref="A519" r:id="rId518" display="https://www.banksbd.org/agbk/chilmari-branch-3724.html" xr:uid="{3D7E285A-647C-4230-BA71-7539BB846BD1}"/>
    <hyperlink ref="A520" r:id="rId519" display="https://www.banksbd.org/agbk/fulpur-branch-3797.html" xr:uid="{5178BF4D-EF96-4B18-83B5-149DFC45A6D2}"/>
    <hyperlink ref="A521" r:id="rId520" display="https://www.banksbd.org/agbk/kurigram-branch-3948.html" xr:uid="{27A1EB9E-6393-4976-A8B1-AFFF180F28C6}"/>
    <hyperlink ref="A522" r:id="rId521" display="https://www.banksbd.org/agbk/nageshwari-branch-4115.html" xr:uid="{5079984E-080A-4363-A9FE-81B54C4D4B8E}"/>
    <hyperlink ref="A523" r:id="rId522" display="https://www.banksbd.org/agbk/nazim-khan-branch-4116.html" xr:uid="{1A459FF6-039B-4B94-A7C9-6AD32E7C5E28}"/>
    <hyperlink ref="A524" r:id="rId523" display="https://www.banksbd.org/agbk/rajarhat-branch-4226.html" xr:uid="{03FC11B7-C19B-4088-B922-D7148196D703}"/>
    <hyperlink ref="A525" r:id="rId524" display="https://www.banksbd.org/agbk/ulipur-branch-4383.html" xr:uid="{3956FE56-55FE-4B65-BCF0-F2E289C6D069}"/>
    <hyperlink ref="A526" r:id="rId525" display="https://www.banksbd.org/agbk/allardargah-branch-132.html" xr:uid="{07AAB4C4-4F0B-4234-9636-89B73D5BA598}"/>
    <hyperlink ref="A527" r:id="rId526" display="https://www.banksbd.org/agbk/bara-bazar-branch-223.html" xr:uid="{CB0E7875-C523-40D6-843D-7F58320FD4EA}"/>
    <hyperlink ref="A528" r:id="rId527" display="https://www.banksbd.org/agbk/bara-gangdia-branch-225.html" xr:uid="{7868FC82-39DC-41B0-B1BF-B19CBFA69355}"/>
    <hyperlink ref="A529" r:id="rId528" display="https://www.banksbd.org/agbk/bheramara-branch-226.html" xr:uid="{A5B4AFE4-849E-44C3-A922-6167CFD62569}"/>
    <hyperlink ref="A530" r:id="rId529" display="https://www.banksbd.org/agbk/daulatpur-branch-3765.html" xr:uid="{ED6A0892-553E-4DFB-8987-2316795B3ADF}"/>
    <hyperlink ref="A531" r:id="rId530" display="https://www.banksbd.org/agbk/golapnagar-branch-3819.html" xr:uid="{2466344A-7AFE-416D-82D8-2DC46C8A48AA}"/>
    <hyperlink ref="A532" r:id="rId531" display="https://www.banksbd.org/agbk/islamic-university-branch-3864.html" xr:uid="{35EDE0D1-EBF9-46F0-A4CA-5104B5E4CC16}"/>
    <hyperlink ref="A533" r:id="rId532" display="https://www.banksbd.org/agbk/khalisha-kundi-branch-3949.html" xr:uid="{3D387689-615E-4995-9085-6FCE7DF426E7}"/>
    <hyperlink ref="A534" r:id="rId533" display="https://www.banksbd.org/agbk/kumarkhali-branch-3950.html" xr:uid="{7E828D81-AB80-4B99-B32A-FD8236A303F1}"/>
    <hyperlink ref="A535" r:id="rId534" display="https://www.banksbd.org/agbk/kushtia-new-market-branch-4117.html" xr:uid="{4B88D2BC-2A1E-41C8-8D04-6C8D009E3185}"/>
    <hyperlink ref="A536" r:id="rId535" display="https://www.banksbd.org/agbk/mathurapur-branch-4037.html" xr:uid="{7328BCFB-9324-4B25-93CE-A28F2BAAACB8}"/>
    <hyperlink ref="A537" r:id="rId536" display="https://www.banksbd.org/agbk/mazampur-branch-4038.html" xr:uid="{CA462BF8-8DA6-407A-AB20-287D69E86FB5}"/>
    <hyperlink ref="A538" r:id="rId537" display="https://www.banksbd.org/agbk/mirpur-branch-4039.html" xr:uid="{5CBC462E-C30A-4B28-977A-91221DCD2A1C}"/>
    <hyperlink ref="A539" r:id="rId538" display="https://www.banksbd.org/agbk/panti-branch-4177.html" xr:uid="{DA5EE97D-037F-4579-8BC4-68DE1AEE9080}"/>
    <hyperlink ref="A540" r:id="rId539" display="https://www.banksbd.org/agbk/paragpur-branch-4178.html" xr:uid="{A2E8BE7C-6CC2-412F-BD2E-EBD58118BE61}"/>
    <hyperlink ref="A541" r:id="rId540" display="https://www.banksbd.org/agbk/patikabari-branch-4179.html" xr:uid="{65EA8C8B-17CD-446B-8594-BC5E62B0531A}"/>
    <hyperlink ref="A542" r:id="rId541" display="https://www.banksbd.org/agbk/sc-benarjee-road-branch-4305.html" xr:uid="{9D0157C6-D834-478A-9CFE-F70C97AF4310}"/>
    <hyperlink ref="A543" r:id="rId542" display="https://www.banksbd.org/agbk/selaidah-branch-4306.html" xr:uid="{97593DDB-AC29-484E-B29D-F0546B8265DD}"/>
    <hyperlink ref="A544" r:id="rId543" display="https://www.banksbd.org/agbk/station-road-branch-4307.html" xr:uid="{C79F15A9-71BC-49DF-998D-B35356D58974}"/>
    <hyperlink ref="A545" r:id="rId544" display="https://www.banksbd.org/agbk/thanapara-branch-4368.html" xr:uid="{DD7CBCF9-53D9-4BBE-B216-37564DFEA16D}"/>
    <hyperlink ref="A546" r:id="rId545" display="https://www.banksbd.org/agbk/ujangram-branch-4384.html" xr:uid="{8EFB8DDC-C875-4828-B538-04369CB6B4FA}"/>
    <hyperlink ref="A547" r:id="rId546" display="https://www.banksbd.org/agbk/bhabaniganj-branch-227.html" xr:uid="{0290F93E-6039-4A30-9E40-68A177D13077}"/>
    <hyperlink ref="A548" r:id="rId547" display="https://www.banksbd.org/agbk/chandraganj-branch-3725.html" xr:uid="{7C0F0A02-8872-4632-9ADA-BB2B3B05220C}"/>
    <hyperlink ref="A549" r:id="rId548" display="https://www.banksbd.org/agbk/dalal-bazar-branch-3766.html" xr:uid="{A46942D2-94FF-4534-9806-E71E3AC5FC7C}"/>
    <hyperlink ref="A550" r:id="rId549" display="https://www.banksbd.org/agbk/dasherhat-branch-3767.html" xr:uid="{BB251E1B-FF7A-493F-8818-4623A67CF853}"/>
    <hyperlink ref="A551" r:id="rId550" display="https://www.banksbd.org/agbk/joyag-bazar-branch-3893.html" xr:uid="{36023AAB-1E7A-4150-93F7-6A4944449FD2}"/>
    <hyperlink ref="A552" r:id="rId551" display="https://www.banksbd.org/agbk/lakshmipur-branch-3993.html" xr:uid="{8AB3B558-A393-4E76-8C6D-C03F56EA3982}"/>
    <hyperlink ref="A553" r:id="rId552" display="https://www.banksbd.org/agbk/mandari-bazar-branch-4041.html" xr:uid="{4ACBBADD-C1ED-4BF5-BF2E-B22614286AE6}"/>
    <hyperlink ref="A554" r:id="rId553" display="https://www.banksbd.org/agbk/nagmud-bazar-branch-4118.html" xr:uid="{50C7BB20-B8B0-484D-BD2A-57B72C6AC55D}"/>
    <hyperlink ref="A555" r:id="rId554" display="https://www.banksbd.org/agbk/panpara-bazar-branch-4180.html" xr:uid="{3883454E-AEC2-4D87-BAD1-3E0AB2A42F40}"/>
    <hyperlink ref="A556" r:id="rId555" display="https://www.banksbd.org/agbk/raipur-branch-4229.html" xr:uid="{29BEA95F-4AB5-4500-B5EC-FC67598DA726}"/>
    <hyperlink ref="A557" r:id="rId556" display="https://www.banksbd.org/agbk/ramganj-branch-4227.html" xr:uid="{EAB9A073-AA29-43D2-BD92-E075F86FB160}"/>
    <hyperlink ref="A558" r:id="rId557" display="https://www.banksbd.org/agbk/ramgati-branch-4228.html" xr:uid="{19CF5A01-0469-4470-A749-0EBB5AF6F519}"/>
    <hyperlink ref="A559" r:id="rId558" display="https://www.banksbd.org/agbk/lalmonirhat-branch-3992.html" xr:uid="{A9600980-EDEB-476E-B87A-1AF95D9F2427}"/>
    <hyperlink ref="A560" r:id="rId559" display="https://www.banksbd.org/agbk/mission-more-branch-4040.html" xr:uid="{83CC9F5E-AF05-4AB1-9E7E-681FE319B559}"/>
    <hyperlink ref="A561" r:id="rId560" display="https://www.banksbd.org/agbk/barhamganj-branch-228.html" xr:uid="{D2D0488B-2176-4912-899D-E4ED1EA72D95}"/>
    <hyperlink ref="A562" r:id="rId561" display="https://www.banksbd.org/agbk/dikrirchar--hat-branch-3769.html" xr:uid="{9E5ADE96-0F62-48D6-A845-64A83C60004A}"/>
    <hyperlink ref="A563" r:id="rId562" display="https://www.banksbd.org/agbk/kalkini-branch-3951.html" xr:uid="{0B073634-B2AE-49D0-885B-E31485E93AFB}"/>
    <hyperlink ref="A564" r:id="rId563" display="https://www.banksbd.org/agbk/madaripur-branch-4042.html" xr:uid="{1AE69D41-DE79-4D6E-8D80-7F35E5FCA583}"/>
    <hyperlink ref="A565" r:id="rId564" display="https://www.banksbd.org/agbk/new-market-branch-4119.html" xr:uid="{DED55B33-E142-459F-9268-4E3063CB23F5}"/>
    <hyperlink ref="A566" r:id="rId565" display="https://www.banksbd.org/agbk/takerhat-branch-4369.html" xr:uid="{BF74E512-04A9-44C5-B98D-F145081ED9C8}"/>
    <hyperlink ref="A567" r:id="rId566" display="https://www.banksbd.org/agbk/zajira-branch-4397.html" xr:uid="{958832FA-CF7E-43FF-A2B4-F2FB2DF37925}"/>
    <hyperlink ref="A568" r:id="rId567" display="https://www.banksbd.org/agbk/beroil-palita-branch-229.html" xr:uid="{7D0B7829-296A-4CF2-8033-B34824259850}"/>
    <hyperlink ref="A569" r:id="rId568" display="https://www.banksbd.org/agbk/hazipur-branch-3848.html" xr:uid="{BF4FEC3D-AE9A-462E-B936-197D1FC75D0A}"/>
    <hyperlink ref="A570" r:id="rId569" display="https://www.banksbd.org/agbk/ichakhada-branch-3865.html" xr:uid="{76F0DC82-B118-4DE5-A059-FCBA57477322}"/>
    <hyperlink ref="A571" r:id="rId570" display="https://www.banksbd.org/agbk/magura-branch-4043.html" xr:uid="{7B7B8B6F-DDF5-4DCC-A70F-4D1BF38E3949}"/>
    <hyperlink ref="A572" r:id="rId571" display="https://www.banksbd.org/agbk/arichaghat-branch-133.html" xr:uid="{81930F81-CF21-4218-A9C8-96DC8D88A35C}"/>
    <hyperlink ref="A573" r:id="rId572" display="https://www.banksbd.org/agbk/bangladesh-hat-branch-230.html" xr:uid="{C226F2BC-C451-436A-8158-2DE598FAF022}"/>
    <hyperlink ref="A574" r:id="rId573" display="https://www.banksbd.org/agbk/boyra-branch-231.html" xr:uid="{198657DC-8781-4A29-92BE-F1D194EAD4C1}"/>
    <hyperlink ref="A575" r:id="rId574" display="https://www.banksbd.org/agbk/charigram-branch-3726.html" xr:uid="{13B244AD-8B37-489F-82BA-1242D87DFCB4}"/>
    <hyperlink ref="A576" r:id="rId575" display="https://www.banksbd.org/agbk/dhalla-branch-3770.html" xr:uid="{27232B7C-3CA6-4C1C-8122-52A4526F8C68}"/>
    <hyperlink ref="A577" r:id="rId576" display="https://www.banksbd.org/agbk/jhitka-bazar-branch-3894.html" xr:uid="{2A22463E-4884-41E7-909F-9BED0B808500}"/>
    <hyperlink ref="A578" r:id="rId577" display="https://www.banksbd.org/agbk/krishnapur-branch-3952.html" xr:uid="{778AF834-C883-4DEF-8421-421B187C2F3E}"/>
    <hyperlink ref="A579" r:id="rId578" display="https://www.banksbd.org/agbk/manikganj-branch-4044.html" xr:uid="{FFA2D801-C5E0-4BC8-BF73-3E8710C5D5D0}"/>
    <hyperlink ref="A580" r:id="rId579" display="https://www.banksbd.org/agbk/maniknagar-branch-4045.html" xr:uid="{F7B0AB0E-5D19-4797-9ECC-C5DCE10F4172}"/>
    <hyperlink ref="A581" r:id="rId580" display="https://www.banksbd.org/agbk/saturia-branch-4309.html" xr:uid="{29F42141-FD40-4280-A08F-6DB86D009048}"/>
    <hyperlink ref="A582" r:id="rId581" display="https://www.banksbd.org/agbk/singair-branch-4310.html" xr:uid="{39E322CC-177A-4FBE-9644-27B0FFAE4215}"/>
    <hyperlink ref="A583" r:id="rId582" display="https://www.banksbd.org/agbk/wireless-gate-branch-4392.html" xr:uid="{E9EB541B-E353-4013-BFA4-36BDB218099D}"/>
    <hyperlink ref="A584" r:id="rId583" display="https://www.banksbd.org/agbk/bamanpara-branch-232.html" xr:uid="{45CC33E0-D803-486E-B4B8-CA9D982B76EE}"/>
    <hyperlink ref="A585" r:id="rId584" display="https://www.banksbd.org/agbk/bamundi-bazar-branch-233.html" xr:uid="{9A20C526-F343-457D-AC56-88DE4AF7BAFD}"/>
    <hyperlink ref="A586" r:id="rId585" display="https://www.banksbd.org/agbk/gangni-branch-3820.html" xr:uid="{42C3E464-CA2E-4C12-8CB3-20549B46FD30}"/>
    <hyperlink ref="A587" r:id="rId586" display="https://www.banksbd.org/agbk/meherpur-branch-4046.html" xr:uid="{E2198CED-B1EA-49CB-AF85-2126BBDFB2F9}"/>
    <hyperlink ref="A588" r:id="rId587" display="https://www.banksbd.org/agbk/mujibnagar-branch-4047.html" xr:uid="{D3B14169-2229-446D-B2E6-F7F29573982A}"/>
    <hyperlink ref="A589" r:id="rId588" display="https://www.banksbd.org/agbk/bhanugacha-bazar-branch-4388.html" xr:uid="{7E9F39AE-14BF-4C35-8265-A7B45FB06519}"/>
    <hyperlink ref="A590" r:id="rId589" display="https://www.banksbd.org/agbk/bhukshimoil-branch-234.html" xr:uid="{A7CB9154-CEA1-49FA-8BA1-C21FA00B5723}"/>
    <hyperlink ref="A591" r:id="rId590" display="https://www.banksbd.org/agbk/fultala-branch-4181.html" xr:uid="{172F39F7-7F1C-486D-8F43-09DED0EE237E}"/>
    <hyperlink ref="A592" r:id="rId591" display="https://www.banksbd.org/agbk/kailashganj-bazar-branch-3953.html" xr:uid="{E5269229-26BC-4A05-A25A-7E1494F1D51F}"/>
    <hyperlink ref="A593" r:id="rId592" display="https://www.banksbd.org/agbk/karmadha-branch-3954.html" xr:uid="{D46EF353-16D6-49F6-A27A-DB094AB94B8C}"/>
    <hyperlink ref="A594" r:id="rId593" display="https://www.banksbd.org/agbk/katarkona-branch-3955.html" xr:uid="{ED7742B7-BD3A-40BE-96C5-B37DF7454F5E}"/>
    <hyperlink ref="A595" r:id="rId594" display="https://www.banksbd.org/agbk/kulaura-branch-3956.html" xr:uid="{5404E8AC-6DFB-429D-B3CD-5975E4472451}"/>
    <hyperlink ref="A596" r:id="rId595" display="https://www.banksbd.org/agbk/mostafapur-branch-4048.html" xr:uid="{EEA4EDE2-3C53-411C-A34C-8DAC7F9CA2AC}"/>
    <hyperlink ref="A597" r:id="rId596" display="https://www.banksbd.org/agbk/moulvibazar-branch-4049.html" xr:uid="{2EBA3497-1AAF-4078-B8A2-DD9CA9108269}"/>
    <hyperlink ref="A598" r:id="rId597" display="https://www.banksbd.org/agbk/munshi-bazar-branch-4050.html" xr:uid="{73F85AAE-854C-48C5-9E56-5A20CF68A508}"/>
    <hyperlink ref="A599" r:id="rId598" display="https://www.banksbd.org/agbk/rabir-bazar-branch-4230.html" xr:uid="{344552F6-9AF5-4A12-B822-B2E1B9FAF85E}"/>
    <hyperlink ref="A600" r:id="rId599" display="https://www.banksbd.org/agbk/sindurkhan-bazar-branch-4311.html" xr:uid="{10CF96F7-8948-43C7-A3A2-6FE365CC96DA}"/>
    <hyperlink ref="A601" r:id="rId600" display="https://www.banksbd.org/agbk/sreemangal-branch-4312.html" xr:uid="{1BA8A913-D177-4F4F-BB6B-A6FFB1A47199}"/>
    <hyperlink ref="A602" r:id="rId601" display="https://www.banksbd.org/agbk/baligaon-branch-235.html" xr:uid="{D0579DB1-AD3D-4A5D-AC19-CBDF2A217E4D}"/>
    <hyperlink ref="A603" r:id="rId602" display="https://www.banksbd.org/agbk/dighirpar-branch-3771.html" xr:uid="{0C8F9CFD-B602-471B-93AF-72204FF4B0F1}"/>
    <hyperlink ref="A604" r:id="rId603" display="https://www.banksbd.org/agbk/hasail-bazar-branch-3849.html" xr:uid="{5C3CD4E2-16D2-435E-A10F-67961BF1D08A}"/>
    <hyperlink ref="A605" r:id="rId604" display="https://www.banksbd.org/agbk/hashara-bazar-branch-3850.html" xr:uid="{7D96E3CB-031D-4C1E-8812-013145E73344}"/>
    <hyperlink ref="A606" r:id="rId605" display="https://www.banksbd.org/agbk/hossandi-bazar-branch-3851.html" xr:uid="{C3EEC30B-882A-4788-8726-0452F0E21A4E}"/>
    <hyperlink ref="A607" r:id="rId606" display="https://www.banksbd.org/agbk/kalapara-bazar-branch-3958.html" xr:uid="{11975517-5F63-4F2D-A7E0-A08334D9DD1F}"/>
    <hyperlink ref="A608" r:id="rId607" display="https://www.banksbd.org/agbk/kalma-branch-3957.html" xr:uid="{E510C791-9D26-4E75-91FC-36FB6D2BCAAE}"/>
    <hyperlink ref="A609" r:id="rId608" display="https://www.banksbd.org/agbk/mirkadim-branch-4051.html" xr:uid="{D11F5246-EF72-4A01-B117-BEF91D0B105B}"/>
    <hyperlink ref="A610" r:id="rId609" display="https://www.banksbd.org/agbk/muktarpur-branch-4052.html" xr:uid="{246533F6-F1D4-4ADA-B602-2CCD7E00D1F2}"/>
    <hyperlink ref="A611" r:id="rId610" display="https://www.banksbd.org/agbk/munshiganj-branch-4054.html" xr:uid="{CC91BA41-DBEC-42A2-86BF-8C7EE7BEE5A1}"/>
    <hyperlink ref="A612" r:id="rId611" display="https://www.banksbd.org/agbk/munshirhat-branch-4053.html" xr:uid="{996FB694-E66B-4FA5-BB2E-76F389F1A024}"/>
    <hyperlink ref="A613" r:id="rId612" display="https://www.banksbd.org/agbk/ramgopalpur-branch-4231.html" xr:uid="{B306797C-5248-4FAC-9663-8C637C1C8C24}"/>
    <hyperlink ref="A614" r:id="rId613" display="https://www.banksbd.org/agbk/simpara-branch-4313.html" xr:uid="{81DDF4BC-F5C0-479E-992C-F77F803F7237}"/>
    <hyperlink ref="A615" r:id="rId614" display="https://www.banksbd.org/agbk/sreenagar-branch-4314.html" xr:uid="{6C04C2A8-7E14-49D5-9F1A-F5B72A367BD6}"/>
    <hyperlink ref="A616" r:id="rId615" display="https://www.banksbd.org/agbk/atharabari-branch-134.html" xr:uid="{C8D69A91-4FD6-4F1F-87F1-BC71428CFF29}"/>
    <hyperlink ref="A617" r:id="rId616" display="https://www.banksbd.org/agbk/bhaitkandi-branch-237.html" xr:uid="{0914F741-3A81-40E5-9C33-179535401222}"/>
    <hyperlink ref="A618" r:id="rId617" display="https://www.banksbd.org/agbk/bhaluka-branch-4389.html" xr:uid="{429132FF-7A5C-475E-BA84-98C6A668AAEB}"/>
    <hyperlink ref="A619" r:id="rId618" display="https://www.banksbd.org/agbk/bidyaganj-branch-236.html" xr:uid="{D1D239E4-028B-4573-8B26-81806BC6585E}"/>
    <hyperlink ref="A620" r:id="rId619" display="https://www.banksbd.org/agbk/chotobazar-branch-3728.html" xr:uid="{002D8CFA-9047-4F81-A651-AF2AA6B202FA}"/>
    <hyperlink ref="A621" r:id="rId620" display="https://www.banksbd.org/agbk/ck-ghose-road-branch-3727.html" xr:uid="{0ED5FD07-9E42-45C4-85B9-FABF0F40CEB3}"/>
    <hyperlink ref="A622" r:id="rId621" display="https://www.banksbd.org/agbk/dhara-bazar-branch-3772.html" xr:uid="{2B65E298-A622-4345-B029-A9D428E697CF}"/>
    <hyperlink ref="A623" r:id="rId622" display="https://www.banksbd.org/agbk/gafargaon-branch-3821.html" xr:uid="{1642D0C0-6602-41DB-B4AC-CDA2AE00E8EA}"/>
    <hyperlink ref="A624" r:id="rId623" display="https://www.banksbd.org/agbk/kaliganj-bazar-branch-3959.html" xr:uid="{AF4C6810-E8F9-4684-89B3-853ABC7D0E3B}"/>
    <hyperlink ref="A625" r:id="rId624" display="https://www.banksbd.org/agbk/kashiganj-branch-3960.html" xr:uid="{86263ED9-F19F-40D9-BE97-C248F372196A}"/>
    <hyperlink ref="A626" r:id="rId625" display="https://www.banksbd.org/agbk/mechua-bazar-branch-4055.html" xr:uid="{593749CC-6992-472F-9358-872B7253D5FF}"/>
    <hyperlink ref="A627" r:id="rId626" display="https://www.banksbd.org/agbk/muktagachha-branch-4057.html" xr:uid="{6BCD51C2-9B5B-4161-9B9B-4ACC5548131E}"/>
    <hyperlink ref="A628" r:id="rId627" display="https://www.banksbd.org/agbk/mymensingh-branch-4058.html" xr:uid="{CDD33869-3B04-4278-9EEB-4761B7250AE9}"/>
    <hyperlink ref="A629" r:id="rId628" display="https://www.banksbd.org/agbk/mymensingh-girls-cadet-college-branch-4059.html" xr:uid="{1A9EE932-A002-40C1-9DD1-154FFFF860B1}"/>
    <hyperlink ref="A630" r:id="rId629" display="https://www.banksbd.org/agbk/mymensingh-medical-college-branch-4056.html" xr:uid="{CE08C37E-6241-4FE2-B6C6-F9F7E5DA565F}"/>
    <hyperlink ref="A631" r:id="rId630" display="https://www.banksbd.org/agbk/pagla-bazar-branch-4182.html" xr:uid="{4DC4CFC4-5D8F-4275-BB73-F4D5140A53C2}"/>
    <hyperlink ref="A632" r:id="rId631" display="https://www.banksbd.org/agbk/phulpur-branch-4183.html" xr:uid="{5CBBAFAD-E37A-47B6-B00E-9D273E86A695}"/>
    <hyperlink ref="A633" r:id="rId632" display="https://www.banksbd.org/agbk/trishal-branch-4370.html" xr:uid="{546D97FF-44D8-4845-99CF-D77B17BAB7B4}"/>
    <hyperlink ref="A634" r:id="rId633" display="https://www.banksbd.org/agbk/ahsanganj-branch-135.html" xr:uid="{86988FE1-553E-4E9E-996B-C19379356BFF}"/>
    <hyperlink ref="A635" r:id="rId634" display="https://www.banksbd.org/agbk/aihai-branch-136.html" xr:uid="{CE9DAE5F-23F2-497D-AA06-63181B1EE88E}"/>
    <hyperlink ref="A636" r:id="rId635" display="https://www.banksbd.org/agbk/boalia-branch-238.html" xr:uid="{3155343A-2686-4D17-888C-8819C04059B9}"/>
    <hyperlink ref="A637" r:id="rId636" display="https://www.banksbd.org/agbk/bus-stand-branch-239.html" xr:uid="{41BA9875-D8D2-4B18-A40E-071C30868FBD}"/>
    <hyperlink ref="A638" r:id="rId637" display="https://www.banksbd.org/agbk/keshab-branch-3961.html" xr:uid="{3A486531-A86C-4E7B-8C9B-A1B1CF81AD95}"/>
    <hyperlink ref="A639" r:id="rId638" display="https://www.banksbd.org/agbk/mainamhat-branch-4060.html" xr:uid="{8A0AF8E6-F2A0-44D7-A594-1C321A5B2829}"/>
    <hyperlink ref="A640" r:id="rId639" display="https://www.banksbd.org/agbk/matajeehat-branch-4061.html" xr:uid="{C5462D81-D21A-40A5-8C79-469598D3E949}"/>
    <hyperlink ref="A641" r:id="rId640" display="https://www.banksbd.org/agbk/naogaon-branch-4120.html" xr:uid="{CF1626D0-8FD2-4979-A9A5-DC77381BC03A}"/>
    <hyperlink ref="A642" r:id="rId641" display="https://www.banksbd.org/agbk/nithpur-branch-4121.html" xr:uid="{B4A5B641-10D9-4A78-8461-A5B4451EA3B4}"/>
    <hyperlink ref="A643" r:id="rId642" display="https://www.banksbd.org/agbk/parsha-branch-4185.html" xr:uid="{4DAF42D6-4EF1-4396-9B84-FCDF94462D13}"/>
    <hyperlink ref="A644" r:id="rId643" display="https://www.banksbd.org/agbk/patnitala-branch-4184.html" xr:uid="{D5A4730F-8438-466F-BF9A-369E6B1FD85A}"/>
    <hyperlink ref="A645" r:id="rId644" display="https://www.banksbd.org/agbk/sapahar-branch-4315.html" xr:uid="{564115B7-EB49-419B-9C20-14A8FADE5690}"/>
    <hyperlink ref="A646" r:id="rId645" display="https://www.banksbd.org/agbk/auria-branch-137.html" xr:uid="{B4920DAC-92E4-4DA5-8A18-4252625D5355}"/>
    <hyperlink ref="A647" r:id="rId646" display="https://www.banksbd.org/agbk/bagherpara-branch-284.html" xr:uid="{13DB0BB8-66F3-445E-A49C-580A03DC05BF}"/>
    <hyperlink ref="A648" r:id="rId647" display="https://www.banksbd.org/agbk/bhangura-bazar-branch-285.html" xr:uid="{CBCB7C9A-FCCB-437F-83AA-FF37ABBEC07F}"/>
    <hyperlink ref="A649" r:id="rId648" display="https://www.banksbd.org/agbk/jugania-branch-3895.html" xr:uid="{09660546-4C0E-471B-8A56-59002C37B09C}"/>
    <hyperlink ref="A650" r:id="rId649" display="https://www.banksbd.org/agbk/kalabaria-branch-3962.html" xr:uid="{2DBCC56C-0B5A-4E37-BDFC-067148DE9483}"/>
    <hyperlink ref="A651" r:id="rId650" display="https://www.banksbd.org/agbk/kalia-branch-3963.html" xr:uid="{77F54ED5-2DB2-4824-A59A-D1ADBCB67423}"/>
    <hyperlink ref="A652" r:id="rId651" display="https://www.banksbd.org/agbk/lohagara-branch-3994.html" xr:uid="{9CF81CAB-CEF0-450C-A482-66CDE72A2147}"/>
    <hyperlink ref="A653" r:id="rId652" display="https://www.banksbd.org/agbk/narail-branch-4110.html" xr:uid="{DAA8A0C9-D264-4601-A2D4-B650782DD98C}"/>
    <hyperlink ref="A654" r:id="rId653" display="https://www.banksbd.org/agbk/ratandanga-branch-4232.html" xr:uid="{9C24FF0A-E457-4ECB-B86B-A08C9CE2EB2C}"/>
    <hyperlink ref="A655" r:id="rId654" display="https://www.banksbd.org/agbk/araihazar-branch-138.html" xr:uid="{9F89AAB8-1DA2-4B14-AE70-EE871B14DB83}"/>
    <hyperlink ref="A656" r:id="rId655" display="https://www.banksbd.org/agbk/bangabandhu-road-branch-286.html" xr:uid="{C77285C0-58D5-49FA-9F2F-3B7A30D4F287}"/>
    <hyperlink ref="A657" r:id="rId656" display="https://www.banksbd.org/agbk/bk-road-branch-287.html" xr:uid="{B0313594-9113-495C-A34F-E66B30097FC3}"/>
    <hyperlink ref="A658" r:id="rId657" display="https://www.banksbd.org/agbk/court-road-branch-3729.html" xr:uid="{3269F9D5-0C48-4563-BAD4-B663741F9023}"/>
    <hyperlink ref="A659" r:id="rId658" display="https://www.banksbd.org/agbk/kalir-bazar-branch-3964.html" xr:uid="{99C55370-0496-49D0-9386-30E5A84F928A}"/>
    <hyperlink ref="A660" r:id="rId659" display="https://www.banksbd.org/agbk/kanchan-branch-3965.html" xr:uid="{72E4E9A1-B739-4A06-9208-AC75497612D1}"/>
    <hyperlink ref="A661" r:id="rId660" display="https://www.banksbd.org/agbk/mirjumla-road-branch-4062.html" xr:uid="{E0D6F248-AD86-4874-ADE7-24435C592B0E}"/>
    <hyperlink ref="A662" r:id="rId661" display="https://www.banksbd.org/agbk/sastapur-branch-4318.html" xr:uid="{ABF0FDF8-661A-4AE4-8E09-AA75E3A646BA}"/>
    <hyperlink ref="A663" r:id="rId662" display="https://www.banksbd.org/agbk/siddhirganj-power-station-branch-4316.html" xr:uid="{43594F2F-31B3-4AD4-A16A-AFA676278849}"/>
    <hyperlink ref="A664" r:id="rId663" display="https://www.banksbd.org/agbk/sonargaon-branch-4317.html" xr:uid="{34520E0A-38EF-42EE-8EAE-5B96EF5682A6}"/>
    <hyperlink ref="A665" r:id="rId664" display="https://www.banksbd.org/agbk/tanbazar-branch-4371.html" xr:uid="{87B1C230-5FB7-498D-A925-B2D9C0673A49}"/>
    <hyperlink ref="A666" r:id="rId665" display="https://www.banksbd.org/agbk/amirganj-branch-139.html" xr:uid="{07F2769A-0549-4277-882A-5ADF8BABDA7C}"/>
    <hyperlink ref="A667" r:id="rId666" display="https://www.banksbd.org/agbk/baburhat-branch-288.html" xr:uid="{FE117A4B-9D14-4A78-B518-D7B0A053E139}"/>
    <hyperlink ref="A668" r:id="rId667" display="https://www.banksbd.org/agbk/c&amp;b-bazar-branch-3730.html" xr:uid="{4548DABF-203D-4D8A-ABFD-381F6B248FF9}"/>
    <hyperlink ref="A669" r:id="rId668" display="https://www.banksbd.org/agbk/chalakchar-bazar-branch-3731.html" xr:uid="{25AAF1A2-0119-44C7-A8B2-F41B781C11E3}"/>
    <hyperlink ref="A670" r:id="rId669" display="https://www.banksbd.org/agbk/manohardi-branch-4063.html" xr:uid="{3F1FFA8E-1C54-482E-A2EE-3B38AE6A0373}"/>
    <hyperlink ref="A671" r:id="rId670" display="https://www.banksbd.org/agbk/musapur-bazar-branch-4064.html" xr:uid="{6AA697C0-68AB-4BC4-9D41-36A17B11313F}"/>
    <hyperlink ref="A672" r:id="rId671" display="https://www.banksbd.org/agbk/narsingdi-branch-4122.html" xr:uid="{7DF3A25C-4A32-4D7D-BB13-3ADB0F3445A8}"/>
    <hyperlink ref="A673" r:id="rId672" display="https://www.banksbd.org/agbk/palash-bazar-branch-4186.html" xr:uid="{44F31C8F-A40C-4F0F-B9E4-EFC8D6B7B579}"/>
    <hyperlink ref="A674" r:id="rId673" display="https://www.banksbd.org/agbk/radhaganj-branch-4233.html" xr:uid="{7351015E-30D6-4732-995A-0DF501866DC5}"/>
    <hyperlink ref="A675" r:id="rId674" display="https://www.banksbd.org/agbk/shibpur-branch-4319.html" xr:uid="{A327BC08-A32E-4F6B-AABF-6EB5AE6344D6}"/>
    <hyperlink ref="A676" r:id="rId675" display="https://www.banksbd.org/agbk/station-road-branch-4320.html" xr:uid="{0F4BC1B1-CB45-4EA2-94A1-547AFD6CAB0A}"/>
    <hyperlink ref="A677" r:id="rId676" display="https://www.banksbd.org/agbk/bagatipara-branch-289.html" xr:uid="{717EF0E7-B338-4507-9203-1ED926CC7E88}"/>
    <hyperlink ref="A678" r:id="rId677" display="https://www.banksbd.org/agbk/chanchkair-bazar-branch-3732.html" xr:uid="{E70AB9B9-F040-4946-9BC5-50102BF5A60D}"/>
    <hyperlink ref="A679" r:id="rId678" display="https://www.banksbd.org/agbk/gopalpur-branch-3822.html" xr:uid="{3C1336AA-84CE-45DD-87A0-252F40657396}"/>
    <hyperlink ref="A680" r:id="rId679" display="https://www.banksbd.org/agbk/halsha-branch-3852.html" xr:uid="{F28347B3-A82A-4361-9DA1-FB0EBB29DABD}"/>
    <hyperlink ref="A681" r:id="rId680" display="https://www.banksbd.org/agbk/laxmikole-branch-3995.html" xr:uid="{949E2A71-9342-4492-9337-7A5F02089786}"/>
    <hyperlink ref="A682" r:id="rId681" display="https://www.banksbd.org/agbk/lokmanpur-branch-3996.html" xr:uid="{118AA491-DB60-4F1F-A060-E2929585A9A7}"/>
    <hyperlink ref="A683" r:id="rId682" display="https://www.banksbd.org/agbk/natore-branch-4123.html" xr:uid="{6A1E41B1-2B33-472B-A546-C4F5661B7939}"/>
    <hyperlink ref="A684" r:id="rId683" display="https://www.banksbd.org/agbk/natore-sugar-mills-branch-4124.html" xr:uid="{8564FBDC-C427-46C1-8C04-1498087E4A10}"/>
    <hyperlink ref="A685" r:id="rId684" display="https://www.banksbd.org/agbk/nazirpur-branch-4125.html" xr:uid="{C45D56B4-A242-4CDA-B2E2-0ACB8F4C51B7}"/>
    <hyperlink ref="A686" r:id="rId685" display="https://www.banksbd.org/agbk/north-bengal-sugar-mills-branch-4126.html" xr:uid="{1C2DFAF6-0EEB-49CB-BDDC-681B9E8F56CD}"/>
    <hyperlink ref="A687" r:id="rId686" display="https://www.banksbd.org/agbk/quadirabad-cantonment-branch-4201.html" xr:uid="{CF397781-29CF-4C51-9832-BF090B1503BA}"/>
    <hyperlink ref="A688" r:id="rId687" display="https://www.banksbd.org/agbk/rajapurhat-branch-4234.html" xr:uid="{29AF8C3A-A975-48C9-ABB5-3DEC4E632E9B}"/>
    <hyperlink ref="A689" r:id="rId688" display="https://www.banksbd.org/agbk/singra-branch-4321.html" xr:uid="{23E8951F-D0A6-415E-9241-403D6C7365D9}"/>
    <hyperlink ref="A690" r:id="rId689" display="https://www.banksbd.org/agbk/station-road-branch-4322.html" xr:uid="{C042FDB9-5B14-420B-98C2-87DE8B619DDA}"/>
    <hyperlink ref="A691" r:id="rId690" display="https://www.banksbd.org/agbk/barhatta-branch-290.html" xr:uid="{BC1B9657-F336-4AFB-AEF0-87D7323E08DD}"/>
    <hyperlink ref="A692" r:id="rId691" display="https://www.banksbd.org/agbk/birisiri-branch-291.html" xr:uid="{76E6765D-FD7B-40F7-8933-49B2624AA9D0}"/>
    <hyperlink ref="A693" r:id="rId692" display="https://www.banksbd.org/agbk/durgapur-branch-3774.html" xr:uid="{E44998DA-92CB-4846-9D8B-D783D8C34317}"/>
    <hyperlink ref="A694" r:id="rId693" display="https://www.banksbd.org/agbk/fakirer-bazar-branch-3798.html" xr:uid="{0FE92CC3-E052-4FE3-8CA4-85E0B87A9B98}"/>
    <hyperlink ref="A695" r:id="rId694" display="https://www.banksbd.org/agbk/jhanjail-branch-3896.html" xr:uid="{13A05F42-BB00-4983-9D7C-33C12FD4B318}"/>
    <hyperlink ref="A696" r:id="rId695" display="https://www.banksbd.org/agbk/kendua-branch-3966.html" xr:uid="{649709CA-B145-4D1E-A3B6-B503A761AE26}"/>
    <hyperlink ref="A697" r:id="rId696" display="https://www.banksbd.org/agbk/mohanganj-branch-4065.html" xr:uid="{2555A17A-8AE5-4D6C-AE88-6A72A66585F1}"/>
    <hyperlink ref="A698" r:id="rId697" display="https://www.banksbd.org/agbk/netrokona-branch-4127.html" xr:uid="{53AC4346-8055-4B13-8644-278C0CC9CA3C}"/>
    <hyperlink ref="A699" r:id="rId698" display="https://www.banksbd.org/agbk/purbadhala-branch-4187.html" xr:uid="{E4A65ECC-B300-4A98-998E-2AC585634E69}"/>
    <hyperlink ref="A700" r:id="rId699" display="https://www.banksbd.org/agbk/rupganj-bazar-branch-4235.html" xr:uid="{2C2A3F4A-DFB5-4817-A96A-3E6FE54FB140}"/>
    <hyperlink ref="A701" r:id="rId700" display="https://www.banksbd.org/agbk/teasree-bazar-branch-4372.html" xr:uid="{706B3C19-7365-4057-AF14-F3BCAF0C3365}"/>
    <hyperlink ref="A702" r:id="rId701" display="https://www.banksbd.org/agbk/nilphamari-branch-4128.html" xr:uid="{A67B5593-1BAA-41DB-8CF5-F22B25205C41}"/>
    <hyperlink ref="A703" r:id="rId702" display="https://www.banksbd.org/agbk/saidpur-branch-4323.html" xr:uid="{4D354166-DB8B-4686-85AC-B8B14309775E}"/>
    <hyperlink ref="A704" r:id="rId703" display="https://www.banksbd.org/agbk/saidpur-cantonment-branch-4324.html" xr:uid="{E3BD68BE-4071-4CEB-8FDB-598A40D21CB7}"/>
    <hyperlink ref="A705" r:id="rId704" display="https://www.banksbd.org/agbk/badalkot-branch-292.html" xr:uid="{FC882637-BC52-4F38-B90B-B1DCFC349ACE}"/>
    <hyperlink ref="A706" r:id="rId705" display="https://www.banksbd.org/agbk/badamtoli-branch-197.html" xr:uid="{849F6E56-54EB-4EF3-B8D7-04C6F9BAB77E}"/>
    <hyperlink ref="A707" r:id="rId706" display="https://www.banksbd.org/agbk/basurhat-branch-199.html" xr:uid="{13D24D6E-736F-4E77-B1E5-7DDCA30A70F4}"/>
    <hyperlink ref="A708" r:id="rId707" display="https://www.banksbd.org/agbk/bazra-bazar-branch-293.html" xr:uid="{DD2C3DFB-8341-454E-8C1E-9615337CF9DC}"/>
    <hyperlink ref="A709" r:id="rId708" display="https://www.banksbd.org/agbk/brojergaon-road-branch-294.html" xr:uid="{998BE79F-9352-4198-A1CF-E4EBE1B77727}"/>
    <hyperlink ref="A710" r:id="rId709" display="https://www.banksbd.org/agbk/chatkhil-branch-3733.html" xr:uid="{989652E8-C92B-4045-8B4E-8CCB747F6133}"/>
    <hyperlink ref="A711" r:id="rId710" display="https://www.banksbd.org/agbk/chowmuhani-branch-3124.html" xr:uid="{59685BC7-4C0E-49FA-BFB4-994D42EEF980}"/>
    <hyperlink ref="A712" r:id="rId711" display="https://www.banksbd.org/agbk/dashgaria-branch-3768.html" xr:uid="{9AD74116-D445-43ED-A228-A47153966D57}"/>
    <hyperlink ref="A713" r:id="rId712" display="https://www.banksbd.org/agbk/datterhat-branch-3775.html" xr:uid="{8261710A-388B-4CDE-83A7-B53E37C0B559}"/>
    <hyperlink ref="A714" r:id="rId713" display="https://www.banksbd.org/agbk/delta-gate-branch-3759.html" xr:uid="{714C7A1A-B015-4DCD-82B7-926E6A03B0E8}"/>
    <hyperlink ref="A715" r:id="rId714" display="https://www.banksbd.org/agbk/gopalpur-branch-3823.html" xr:uid="{4660B51B-FDAF-45D6-B7E3-146489B613FD}"/>
    <hyperlink ref="A716" r:id="rId715" display="https://www.banksbd.org/agbk/hatiya-branch-3853.html" xr:uid="{E196A548-F6B9-45B6-B7D9-0FE28F51C9D0}"/>
    <hyperlink ref="A717" r:id="rId716" display="https://www.banksbd.org/agbk/kashipur-bazar-branch-3921.html" xr:uid="{3DD50733-2A51-40A9-96B5-09AC74D7A905}"/>
    <hyperlink ref="A718" r:id="rId717" display="https://www.banksbd.org/agbk/khilpara-bazar-branch-3967.html" xr:uid="{8BA31F24-A2CB-420E-BDDA-E2A7775EBB1D}"/>
    <hyperlink ref="A719" r:id="rId718" display="https://www.banksbd.org/agbk/maijdee-court-branch-4066.html" xr:uid="{54C1C8A8-1E1B-4615-8FC6-A3B9F736E1BB}"/>
    <hyperlink ref="A720" r:id="rId719" display="https://www.banksbd.org/agbk/nadana-bazar-branch-4129.html" xr:uid="{D00ACCB1-22FE-4A81-8095-B35DCFB83385}"/>
    <hyperlink ref="A721" r:id="rId720" display="https://www.banksbd.org/agbk/nstu-branch-4130.html" xr:uid="{278B7451-C756-4403-9BA5-653DDA4E0043}"/>
    <hyperlink ref="A722" r:id="rId721" display="https://www.banksbd.org/agbk/senbagh-branch-4290.html" xr:uid="{173D3A36-CA97-418C-AF35-B8E3704782DF}"/>
    <hyperlink ref="A723" r:id="rId722" display="https://www.banksbd.org/agbk/sompara-branch-4308.html" xr:uid="{FC306F7D-3C89-4BAD-A5EE-00231397B12E}"/>
    <hyperlink ref="A724" r:id="rId723" display="https://www.banksbd.org/agbk/sonaimuri-branch-4325.html" xr:uid="{2765D452-CAE6-4172-9E29-AE843BEFB222}"/>
    <hyperlink ref="A725" r:id="rId724" display="https://www.banksbd.org/agbk/zilla-board-branch-4398.html" xr:uid="{EB6D4FE9-4760-4719-9D1B-89FF85B5AB83}"/>
    <hyperlink ref="A726" r:id="rId725" display="https://www.banksbd.org/agbk/abdul-hamid-road-branch-140.html" xr:uid="{9B47752A-CACB-4052-A7CB-E2C299C87738}"/>
    <hyperlink ref="A727" r:id="rId726" display="https://www.banksbd.org/agbk/atghoria-branch-141.html" xr:uid="{8594F5C1-C96A-4092-A903-4DF3547DA1C6}"/>
    <hyperlink ref="A728" r:id="rId727" display="https://www.banksbd.org/agbk/banogram-branch-296.html" xr:uid="{36BCC859-F4D8-4947-BCC0-C91E8A669DA6}"/>
    <hyperlink ref="A729" r:id="rId728" display="https://www.banksbd.org/agbk/baral-bridge-branch-295.html" xr:uid="{DDDC6D09-DA68-41AA-BB36-ED881DF131B7}"/>
    <hyperlink ref="A730" r:id="rId729" display="https://www.banksbd.org/agbk/college-gate-branch-3734.html" xr:uid="{6294A8BD-4F33-4FCD-AEA6-588F1695451A}"/>
    <hyperlink ref="A731" r:id="rId730" display="https://www.banksbd.org/agbk/court-road-branch-3735.html" xr:uid="{346E6A96-63FB-4E0A-B00D-053D38218A90}"/>
    <hyperlink ref="A732" r:id="rId731" display="https://www.banksbd.org/agbk/dashuria-branch-3776.html" xr:uid="{D46E19BF-EEB6-4081-B4DE-551F5C51D820}"/>
    <hyperlink ref="A733" r:id="rId732" display="https://www.banksbd.org/agbk/dublia-bazar-branch-3777.html" xr:uid="{FF4CC98C-0818-4A65-BBAB-39D6EFEC38F7}"/>
    <hyperlink ref="A734" r:id="rId733" display="https://www.banksbd.org/agbk/hmm-road-branch-3854.html" xr:uid="{AEDF75DB-DD93-4685-AA6B-DE6E58E70617}"/>
    <hyperlink ref="A735" r:id="rId734" display="https://www.banksbd.org/agbk/ishwardi-branch-3866.html" xr:uid="{6BB779C6-E793-470B-993F-2E80FCC7EB48}"/>
    <hyperlink ref="A736" r:id="rId735" display="https://www.banksbd.org/agbk/kashinathpur-branch-3968.html" xr:uid="{610F903B-FE4E-4E99-8EDB-F2EFD7542A3E}"/>
    <hyperlink ref="A737" r:id="rId736" display="https://www.banksbd.org/agbk/mirzapur-hat-branch-4067.html" xr:uid="{88863A33-C720-4800-A73E-4C01E64DCF62}"/>
    <hyperlink ref="A738" r:id="rId737" display="https://www.banksbd.org/agbk/muladuli-branch-4068.html" xr:uid="{D8CF1FD4-3616-483A-938F-7230063533C6}"/>
    <hyperlink ref="A739" r:id="rId738" display="https://www.banksbd.org/agbk/nalkhola-branch-4131.html" xr:uid="{37887310-D45D-4C59-8F71-294BF36987F4}"/>
    <hyperlink ref="A740" r:id="rId739" display="https://www.banksbd.org/agbk/narikelpara-branch-4132.html" xr:uid="{7BA3D382-56B0-4D41-8898-CC5F28E489F0}"/>
    <hyperlink ref="A741" r:id="rId740" display="https://www.banksbd.org/agbk/nazirganj-branch-4133.html" xr:uid="{35D61688-5B8F-4001-A5D3-0189EB731E2C}"/>
    <hyperlink ref="A742" r:id="rId741" display="https://www.banksbd.org/agbk/pushpapara-branch-4188.html" xr:uid="{91F15E35-0C5B-4B6E-8F9F-629AC4F0FAA2}"/>
    <hyperlink ref="A743" r:id="rId742" display="https://www.banksbd.org/agbk/raghunathpur-branch-4236.html" xr:uid="{B6B81FD4-513D-44C3-BFA0-A00B3309705A}"/>
    <hyperlink ref="A744" r:id="rId743" display="https://www.banksbd.org/agbk/rail-bazar-branch-4237.html" xr:uid="{220B36B5-E0C7-46A0-A50D-14AC179B46D5}"/>
    <hyperlink ref="A745" r:id="rId744" display="https://www.banksbd.org/agbk/ruppur-branch-4238.html" xr:uid="{04C3A05C-0DF2-4046-BF66-15CD3E72B523}"/>
    <hyperlink ref="A746" r:id="rId745" display="https://www.banksbd.org/agbk/satbaria-branch-4326.html" xr:uid="{015520E2-C064-4E67-B73C-C522E20647A4}"/>
    <hyperlink ref="A747" r:id="rId746" display="https://www.banksbd.org/agbk/shibrampur-branch-4328.html" xr:uid="{6CFA520E-D330-4F92-9109-294062922C80}"/>
    <hyperlink ref="A748" r:id="rId747" display="https://www.banksbd.org/agbk/shyamganj-hat-branch-4327.html" xr:uid="{9D1288B3-4C16-415E-8E7B-370835055526}"/>
    <hyperlink ref="A749" r:id="rId748" display="https://www.banksbd.org/agbk/sujanagar-branch-4329.html" xr:uid="{7B3C389A-F8C8-4D87-952A-8C384C759E04}"/>
    <hyperlink ref="A750" r:id="rId749" display="https://www.banksbd.org/agbk/trimohani-branch-4373.html" xr:uid="{7438DD90-BC70-4E78-B679-DD741BA1FB07}"/>
    <hyperlink ref="A751" r:id="rId750" display="https://www.banksbd.org/agbk/chaklahat-branch-3736.html" xr:uid="{4984DC98-841C-44C1-A156-0EFDAB430D18}"/>
    <hyperlink ref="A752" r:id="rId751" display="https://www.banksbd.org/agbk/jagdalhat-branch-3897.html" xr:uid="{DD6000B1-184E-481D-A829-A0AF540C41B8}"/>
    <hyperlink ref="A753" r:id="rId752" display="https://www.banksbd.org/agbk/mirzapur-branch-4069.html" xr:uid="{C79899B8-F24B-4C02-8F1B-27134A5C8680}"/>
    <hyperlink ref="A754" r:id="rId753" display="https://www.banksbd.org/agbk/panchagarh-branch-4189.html" xr:uid="{9A6B00DE-6706-4589-A5C5-023114F5280F}"/>
    <hyperlink ref="A755" r:id="rId754" display="https://www.banksbd.org/agbk/shalbahanhat-branch-4330.html" xr:uid="{88EC049A-4F11-4E16-8883-A43B29FD053D}"/>
    <hyperlink ref="A756" r:id="rId755" display="https://www.banksbd.org/agbk/tunirhat-branch-4374.html" xr:uid="{05580450-7B89-4E63-9B80-99B31966E4FB}"/>
    <hyperlink ref="A757" r:id="rId756" display="https://www.banksbd.org/agbk/alipur-bandar-branch-142.html" xr:uid="{3BCC797B-81CE-4772-A13C-6AF27761B1B4}"/>
    <hyperlink ref="A758" r:id="rId757" display="https://www.banksbd.org/agbk/bauphal-branch-297.html" xr:uid="{54A1EDA5-90B5-4F67-BE71-D3EE63C1F0BC}"/>
    <hyperlink ref="A759" r:id="rId758" display="https://www.banksbd.org/agbk/dashmina-bazar-branch-3778.html" xr:uid="{D985FD56-BC2C-4203-AA2F-1784CC52E2FB}"/>
    <hyperlink ref="A760" r:id="rId759" display="https://www.banksbd.org/agbk/galachipa-branch-3824.html" xr:uid="{39129A6C-D20C-4066-AA61-9C07C43A65B1}"/>
    <hyperlink ref="A761" r:id="rId760" display="https://www.banksbd.org/agbk/kanakdia-branch-3969.html" xr:uid="{009576E3-E71B-48A2-B131-71FB45735DB8}"/>
    <hyperlink ref="A762" r:id="rId761" display="https://www.banksbd.org/agbk/khepupara-branch-3970.html" xr:uid="{85135571-3F49-45AF-A720-BD75703CF1EC}"/>
    <hyperlink ref="A763" r:id="rId762" display="https://www.banksbd.org/agbk/kuakata-branch-3971.html" xr:uid="{A5E32EBB-7233-41CD-98EE-B0649AA2BB16}"/>
    <hyperlink ref="A764" r:id="rId763" display="https://www.banksbd.org/agbk/mirzaganj-branch-4070.html" xr:uid="{4DD3ECD4-424B-4CDF-8868-FB20001604EE}"/>
    <hyperlink ref="A765" r:id="rId764" display="https://www.banksbd.org/agbk/natun-bazar-branch-4134.html" xr:uid="{BF13DB46-DF0E-4617-ACB9-5E90E3A22809}"/>
    <hyperlink ref="A766" r:id="rId765" display="https://www.banksbd.org/agbk/patuakhali-new-marker-branch-4135.html" xr:uid="{00551F79-5C94-40D5-90C1-6D9642B737E7}"/>
    <hyperlink ref="A767" r:id="rId766" display="https://www.banksbd.org/agbk/pstu-branch-4190.html" xr:uid="{1A22BA4F-BF7F-4A03-9C4B-21435C64A50E}"/>
    <hyperlink ref="A768" r:id="rId767" display="https://www.banksbd.org/agbk/puran-bazar-branch-4191.html" xr:uid="{F8C09ABD-8870-4BD1-B307-F850626FE330}"/>
    <hyperlink ref="A769" r:id="rId768" display="https://www.banksbd.org/agbk/bhandaria-branch-298.html" xr:uid="{A2952AE5-3A6F-4367-8D54-682AB6459F8C}"/>
    <hyperlink ref="A770" r:id="rId769" display="https://www.banksbd.org/agbk/kaukhali-branch-3972.html" xr:uid="{1C259617-22A2-44A4-A28D-A6A7CE6D55C6}"/>
    <hyperlink ref="A771" r:id="rId770" display="https://www.banksbd.org/agbk/mathbaria-branch-4072.html" xr:uid="{6D3A389B-8488-4AF6-88E8-F08BC78068EA}"/>
    <hyperlink ref="A772" r:id="rId771" display="https://www.banksbd.org/agbk/mirukhali-branch-4073.html" xr:uid="{960B76F1-9BBF-4317-873D-031089069649}"/>
    <hyperlink ref="A773" r:id="rId772" display="https://www.banksbd.org/agbk/parerhat-branch-4192.html" xr:uid="{E5555655-820F-4808-BE80-3F03D165ED2C}"/>
    <hyperlink ref="A774" r:id="rId773" display="https://www.banksbd.org/agbk/pirojpur-branch-4071.html" xr:uid="{04FF0CE4-73BE-47BA-8229-39A0EC499F57}"/>
    <hyperlink ref="A775" r:id="rId774" display="https://www.banksbd.org/agbk/thana-comp-branch-4375.html" xr:uid="{6F7CD6AD-CC12-45FB-B63B-FE0821D9390A}"/>
    <hyperlink ref="A776" r:id="rId775" display="https://www.banksbd.org/agbk/pangsha-branch-4193.html" xr:uid="{2CC2E3A2-58C6-4390-B530-D39008F997BA}"/>
    <hyperlink ref="A777" r:id="rId776" display="https://www.banksbd.org/agbk/rajbari-branch-4239.html" xr:uid="{0A2BAE97-44C2-4E48-87D7-5CC20A82C11A}"/>
    <hyperlink ref="A778" r:id="rId777" display="https://www.banksbd.org/agbk/bajubagha-branch-299.html" xr:uid="{33053B92-B68A-4187-B8BD-01832F169E8B}"/>
    <hyperlink ref="A779" r:id="rId778" display="https://www.banksbd.org/agbk/baliaghata-branch-300.html" xr:uid="{11F085BE-895E-4B21-B4CF-626C34B9F46F}"/>
    <hyperlink ref="A780" r:id="rId779" display="https://www.banksbd.org/agbk/baneshwar-bazar-branch-301.html" xr:uid="{54F68B5C-A84D-45C6-9ED6-82F2BA89515B}"/>
    <hyperlink ref="A781" r:id="rId780" display="https://www.banksbd.org/agbk/bhadra-branch-302.html" xr:uid="{3D59D7B1-4732-400C-AF02-46EA743180BB}"/>
    <hyperlink ref="A782" r:id="rId781" display="https://www.banksbd.org/agbk/charghat-branch-3737.html" xr:uid="{A5A121F8-CABD-45A8-B98E-6A346AA6F3BF}"/>
    <hyperlink ref="A783" r:id="rId782" display="https://www.banksbd.org/agbk/court-bazar-branch-3738.html" xr:uid="{36E1AB7F-E4EC-49DB-A126-48A29FC2FA10}"/>
    <hyperlink ref="A784" r:id="rId783" display="https://www.banksbd.org/agbk/harian-branch-3855.html" xr:uid="{413E012B-7212-4237-9022-18A47B34C913}"/>
    <hyperlink ref="A785" r:id="rId784" display="https://www.banksbd.org/agbk/lakshmipur-branch-3997.html" xr:uid="{DAE1B472-3B3D-4C43-8315-E9706E3D9B43}"/>
    <hyperlink ref="A786" r:id="rId785" display="https://www.banksbd.org/agbk/malopara-branch-4074.html" xr:uid="{22B70028-1C01-444D-9C7C-836A2242A8DF}"/>
    <hyperlink ref="A787" r:id="rId786" display="https://www.banksbd.org/agbk/nagar-bhaban-branch-4136.html" xr:uid="{2DF7B242-2743-4E43-9935-E78AFEC69439}"/>
    <hyperlink ref="A788" r:id="rId787" display="https://www.banksbd.org/agbk/nawhata-branch-4138.html" xr:uid="{9DBBB9EB-573F-4FB6-9939-61D98A7289D1}"/>
    <hyperlink ref="A789" r:id="rId788" display="https://www.banksbd.org/agbk/puthia-branch-4194.html" xr:uid="{B68616F1-4681-47D7-AEF7-96762A9EA47A}"/>
    <hyperlink ref="A790" r:id="rId789" display="https://www.banksbd.org/agbk/raighati-branch-4240.html" xr:uid="{F228F2FC-3666-4FB9-AC8A-A178D2E52057}"/>
    <hyperlink ref="A791" r:id="rId790" display="https://www.banksbd.org/agbk/rajshahi-cantonment-branch-4241.html" xr:uid="{A4BC84F8-9AE0-4752-9561-5C0205762097}"/>
    <hyperlink ref="A792" r:id="rId791" display="https://www.banksbd.org/agbk/rajshahi-new-market-branch-4137.html" xr:uid="{CAD672D4-C805-4624-B22E-79E02F33499E}"/>
    <hyperlink ref="A793" r:id="rId792" display="https://www.banksbd.org/agbk/rajshahi-university-branch-4242.html" xr:uid="{E153E8CF-D096-4D30-A914-109F4398D08E}"/>
    <hyperlink ref="A794" r:id="rId793" display="https://www.banksbd.org/agbk/shaheb-bazar-branch-4331.html" xr:uid="{50F8D4E0-48C9-4131-B5C5-BA09328C3473}"/>
    <hyperlink ref="A795" r:id="rId794" display="https://www.banksbd.org/agbk/wapda-sopura-branch-4393.html" xr:uid="{D9F1A06B-C28E-4820-AA1B-67794020E25E}"/>
    <hyperlink ref="A796" r:id="rId795" display="https://www.banksbd.org/agbk/banorupa-branch-303.html" xr:uid="{FCFED151-0C0F-4629-B50F-EB08AB605EAE}"/>
    <hyperlink ref="A797" r:id="rId796" display="https://www.banksbd.org/agbk/chandraghona-branch-3739.html" xr:uid="{0E3BD931-C104-4886-AE1E-0F4881B85C23}"/>
    <hyperlink ref="A798" r:id="rId797" display="https://www.banksbd.org/agbk/kaptai-branch-3973.html" xr:uid="{5706763B-55CD-4E75-91F3-3AEF57993E6C}"/>
    <hyperlink ref="A799" r:id="rId798" display="https://www.banksbd.org/agbk/rangamati-branch-4243.html" xr:uid="{B329ABD6-B9D2-48F7-BAF6-AE582F98CD66}"/>
    <hyperlink ref="A800" r:id="rId799" display="https://www.banksbd.org/agbk/alamnagar-branch-143.html" xr:uid="{B153D097-634A-40DD-8613-8E6345D8CC7E}"/>
    <hyperlink ref="A801" r:id="rId800" display="https://www.banksbd.org/agbk/badarganj-branch-304.html" xr:uid="{EE67E53F-E33F-4721-96A8-BF10EF54B5E4}"/>
    <hyperlink ref="A802" r:id="rId801" display="https://www.banksbd.org/agbk/central-road-branch-4244.html" xr:uid="{542D966C-FF64-4129-8434-83CA955FBD18}"/>
    <hyperlink ref="A803" r:id="rId802" display="https://www.banksbd.org/agbk/kachukata-branch-3974.html" xr:uid="{965981B7-50C4-4E32-B90E-02197AF715CA}"/>
    <hyperlink ref="A804" r:id="rId803" display="https://www.banksbd.org/agbk/nek-mamudhat-branch-4139.html" xr:uid="{E8BF292A-1CEB-4E6C-A185-EC3E7EF7259A}"/>
    <hyperlink ref="A805" r:id="rId804" display="https://www.banksbd.org/agbk/pawtana-branch-4195.html" xr:uid="{55C3C3F7-8357-408F-92E7-A226C90870C2}"/>
    <hyperlink ref="A806" r:id="rId805" display="https://www.banksbd.org/agbk/pirgachha-branch-4196.html" xr:uid="{808D2C80-8C10-434B-89DD-C253A2404329}"/>
    <hyperlink ref="A807" r:id="rId806" display="https://www.banksbd.org/agbk/rangpur-branch-3740.html" xr:uid="{A02D2D12-9AD5-42B8-AD42-9CF9542F13DC}"/>
    <hyperlink ref="A808" r:id="rId807" display="https://www.banksbd.org/agbk/rangpur-cadet-college-branch-4245.html" xr:uid="{C86C30F1-752F-4DB1-A8CD-00F369C35B93}"/>
    <hyperlink ref="A809" r:id="rId808" display="https://www.banksbd.org/agbk/rangpur-medical-college-branch-4075.html" xr:uid="{262A8EE4-445B-4E5C-8E87-970A853391FB}"/>
    <hyperlink ref="A810" r:id="rId809" display="https://www.banksbd.org/agbk/shakerhat-branch-4332.html" xr:uid="{F1904C32-D77A-42D5-ACCC-33C592F3F3C6}"/>
    <hyperlink ref="A811" r:id="rId810" display="https://www.banksbd.org/agbk/shanerhat-branch-4333.html" xr:uid="{C21F711B-ED7E-4EEF-8E82-7C29E6A56954}"/>
    <hyperlink ref="A812" r:id="rId811" display="https://www.banksbd.org/agbk/taraganj-branch-4376.html" xr:uid="{3249DF53-4E24-4554-99DF-48A73EBC7641}"/>
    <hyperlink ref="A813" r:id="rId812" display="https://www.banksbd.org/agbk/bangshipur-bus-stand-branch-305.html" xr:uid="{E507737E-882A-47E7-AE35-B0F65DAAEA75}"/>
    <hyperlink ref="A814" r:id="rId813" display="https://www.banksbd.org/agbk/bhetkhali-branch-306.html" xr:uid="{F21AC24E-8874-47D6-A5D2-BCF690010AF6}"/>
    <hyperlink ref="A815" r:id="rId814" display="https://www.banksbd.org/agbk/debhatta-branch-3779.html" xr:uid="{0317C14B-DEFC-4979-B70C-CA0C17AEB751}"/>
    <hyperlink ref="A816" r:id="rId815" display="https://www.banksbd.org/agbk/gazirhat-branch-3825.html" xr:uid="{56C45753-3E0D-4056-922E-AB22715D84B8}"/>
    <hyperlink ref="A817" r:id="rId816" display="https://www.banksbd.org/agbk/mautala-branch-4076.html" xr:uid="{0ADEF0C4-214B-47F7-B9A4-4C74703BCADE}"/>
    <hyperlink ref="A818" r:id="rId817" display="https://www.banksbd.org/agbk/nurnagar-branch-4140.html" xr:uid="{57E848CA-D7A8-4DB8-A04A-F34D60736CDE}"/>
    <hyperlink ref="A819" r:id="rId818" display="https://www.banksbd.org/agbk/patkelghata-branch-4197.html" xr:uid="{F4DBF2B8-EA2A-49A7-A022-8D37C965F22C}"/>
    <hyperlink ref="A820" r:id="rId819" display="https://www.banksbd.org/agbk/satkhira-branch-4334.html" xr:uid="{0D1F5A79-B6A7-4A6E-B276-8458B5E60A25}"/>
    <hyperlink ref="A821" r:id="rId820" display="https://www.banksbd.org/agbk/shyamnagar-branch-4335.html" xr:uid="{A7BC0EF7-EF17-49FA-B672-F64A33DDAEDC}"/>
    <hyperlink ref="A822" r:id="rId821" display="https://www.banksbd.org/agbk/sundarban-branch-4336.html" xr:uid="{F8A8098A-408A-475F-BD6A-41929F82889A}"/>
    <hyperlink ref="A823" r:id="rId822" display="https://www.banksbd.org/agbk/damudya-branch-3780.html" xr:uid="{F2FC4596-A836-41E3-AAE1-82723D5064B8}"/>
    <hyperlink ref="A824" r:id="rId823" display="https://www.banksbd.org/agbk/mulfatganj-branch-4077.html" xr:uid="{73F8BD4D-FFB9-41EB-87FD-6BE1DAD8BE08}"/>
    <hyperlink ref="A825" r:id="rId824" display="https://www.banksbd.org/agbk/naria-branch-4141.html" xr:uid="{F39B1581-5131-4B75-8CBA-D51357CF994A}"/>
    <hyperlink ref="A826" r:id="rId825" display="https://www.banksbd.org/agbk/shariatpur-branch-4338.html" xr:uid="{35EBD191-907F-47FD-8FF1-398B95174BCF}"/>
    <hyperlink ref="A827" r:id="rId826" display="https://www.banksbd.org/agbk/kakarkandi-branch-3975.html" xr:uid="{E10E4D9E-72A1-4E00-9BC1-BE83B19A02A4}"/>
    <hyperlink ref="A828" r:id="rId827" display="https://www.banksbd.org/agbk/nalitabari-branch-4142.html" xr:uid="{DB5C2A21-79AE-4AB9-A462-7021DE5D4D5F}"/>
    <hyperlink ref="A829" r:id="rId828" display="https://www.banksbd.org/agbk/nandir-bazar-branch-4143.html" xr:uid="{7F527629-36B4-42E6-ABD5-71ECD4F78C7E}"/>
    <hyperlink ref="A830" r:id="rId829" display="https://www.banksbd.org/agbk/nanni-bazar-branch-4144.html" xr:uid="{F1BCA393-C27B-439A-AB48-BFFD0F6FED08}"/>
    <hyperlink ref="A831" r:id="rId830" display="https://www.banksbd.org/agbk/sherpur-branch-4339.html" xr:uid="{1702E29A-4D38-4063-968C-795712D3A4BB}"/>
    <hyperlink ref="A832" r:id="rId831" display="https://www.banksbd.org/agbk/sreebardi-branch-4337.html" xr:uid="{531676C0-CFB7-4285-B66E-4423400AC650}"/>
    <hyperlink ref="A833" r:id="rId832" display="https://www.banksbd.org/agbk/tinani-bazar-branch-4377.html" xr:uid="{35410160-D94B-4811-A8FC-C83046049481}"/>
    <hyperlink ref="A834" r:id="rId833" display="https://www.banksbd.org/agbk/vimganj-bazar-branch-4390.html" xr:uid="{462C6D08-F9E4-4F47-B934-7187806E14DA}"/>
    <hyperlink ref="A835" r:id="rId834" display="https://www.banksbd.org/agbk/bahuli-branch-307.html" xr:uid="{EB6EA1CD-60CC-419A-B43E-AED94435A16B}"/>
    <hyperlink ref="A836" r:id="rId835" display="https://www.banksbd.org/agbk/belkuchi-branch-308.html" xr:uid="{0F8BA1CD-BE72-4CC5-9874-DB3DE2391F77}"/>
    <hyperlink ref="A837" r:id="rId836" display="https://www.banksbd.org/agbk/beltail-branch-309.html" xr:uid="{D97C3763-E86C-4E9D-B306-C8916F3FF9AA}"/>
    <hyperlink ref="A838" r:id="rId837" display="https://www.banksbd.org/agbk/brahmangacha-branch-310.html" xr:uid="{492DB574-2FB1-4157-96E1-1E50D7D80B29}"/>
    <hyperlink ref="A839" r:id="rId838" display="https://www.banksbd.org/agbk/chandaikona-branch-3741.html" xr:uid="{31D5CB90-1B81-4494-99E8-B60E87E18FA9}"/>
    <hyperlink ref="A840" r:id="rId839" display="https://www.banksbd.org/agbk/dhubil-branch-3781.html" xr:uid="{BF487785-A423-425B-B635-30DEE38F42A0}"/>
    <hyperlink ref="A841" r:id="rId840" display="https://www.banksbd.org/agbk/enayetpur-branch-248.html" xr:uid="{3C0DDB2A-8CC1-482A-9613-7DD2CC2DBF52}"/>
    <hyperlink ref="A842" r:id="rId841" display="https://www.banksbd.org/agbk/ghurka-branch-3826.html" xr:uid="{6D2F7207-5D9E-44F1-A8DF-7D668CB2F79B}"/>
    <hyperlink ref="A843" r:id="rId842" display="https://www.banksbd.org/agbk/kalibari-road-branch-3976.html" xr:uid="{03FB5CFE-10B3-4E39-8CAC-2077B005D32B}"/>
    <hyperlink ref="A844" r:id="rId843" display="https://www.banksbd.org/agbk/new-market-branch-4145.html" xr:uid="{8136F74F-5F89-4791-8F47-18758D14E373}"/>
    <hyperlink ref="A845" r:id="rId844" display="https://www.banksbd.org/agbk/nimgachhi-branch-4146.html" xr:uid="{6421A1F8-CE87-4498-9D42-CA8C9428EC6F}"/>
    <hyperlink ref="A846" r:id="rId845" display="https://www.banksbd.org/agbk/pangashiahat-branch-4198.html" xr:uid="{03369A10-AC6C-49CC-ABA7-1269736C2CCF}"/>
    <hyperlink ref="A847" r:id="rId846" display="https://www.banksbd.org/agbk/parjana-vatpara-branch-4199.html" xr:uid="{64FCDFD0-9CDE-4E73-A021-E8F9DD695ED7}"/>
    <hyperlink ref="A848" r:id="rId847" display="https://www.banksbd.org/agbk/raiganj-branch-4246.html" xr:uid="{B8632C13-DD1F-4D84-85E0-2D0DE8019FB3}"/>
    <hyperlink ref="A849" r:id="rId848" display="https://www.banksbd.org/agbk/shahzadpur-branch-4341.html" xr:uid="{7C2335A0-CD18-4D44-8FA8-ED735D2F13D2}"/>
    <hyperlink ref="A850" r:id="rId849" display="https://www.banksbd.org/agbk/somespur-branch-4342.html" xr:uid="{F26D51B5-74F3-4848-9C88-E590809255AA}"/>
    <hyperlink ref="A851" r:id="rId850" display="https://www.banksbd.org/agbk/ss-road-branch-4340.html" xr:uid="{BA79DD86-7251-44E9-8F35-85B9CAC447DC}"/>
    <hyperlink ref="A852" r:id="rId851" display="https://www.banksbd.org/agbk/station-road-branch-4343.html" xr:uid="{8AE43D9B-5AAC-47AB-9DE5-D64A76FEE14D}"/>
    <hyperlink ref="A853" r:id="rId852" display="https://www.banksbd.org/agbk/talgachi-bazar-branch-4378.html" xr:uid="{9EF89FF5-CBD0-4B64-94AC-F601A5A3D294}"/>
    <hyperlink ref="A854" r:id="rId853" display="https://www.banksbd.org/agbk/ullapara-branch-4385.html" xr:uid="{E357461D-B8A4-49BF-858F-E5A46C97CC70}"/>
    <hyperlink ref="A855" r:id="rId854" display="https://www.banksbd.org/agbk/ambari-bazar-branch-144.html" xr:uid="{77677168-77D7-4385-B535-68DD59B9D52A}"/>
    <hyperlink ref="A856" r:id="rId855" display="https://www.banksbd.org/agbk/chhatak-branch-3742.html" xr:uid="{F3ECBA49-7A02-4FCB-BD51-A8B914D8B9D0}"/>
    <hyperlink ref="A857" r:id="rId856" display="https://www.banksbd.org/agbk/derai-branch-3782.html" xr:uid="{04C5C607-9473-46AB-940E-CEA35BFDFB9B}"/>
    <hyperlink ref="A858" r:id="rId857" display="https://www.banksbd.org/agbk/duara-bazar-branch-3783.html" xr:uid="{0F44C2B7-584A-43DF-8CF0-6E123D8CF95B}"/>
    <hyperlink ref="A859" r:id="rId858" display="https://www.banksbd.org/agbk/sunamganj-branch-4344.html" xr:uid="{B84BF0F1-34BF-497B-B5F9-1FE1FFD6FCA1}"/>
    <hyperlink ref="A860" r:id="rId859" display="https://www.banksbd.org/agbk/amberkhana-branch-145.html" xr:uid="{E6A0A3AC-93D1-41BC-ACCD-59125D94ABD6}"/>
    <hyperlink ref="A861" r:id="rId860" display="https://www.banksbd.org/agbk/bairagir-bazar-branch-311.html" xr:uid="{A97C68B7-EF91-4EEC-8F67-197A20EFEA44}"/>
    <hyperlink ref="A862" r:id="rId861" display="https://www.banksbd.org/agbk/balaganj-branch-312.html" xr:uid="{5026AF72-8136-489A-98E8-9086A7D7C298}"/>
    <hyperlink ref="A863" r:id="rId862" display="https://www.banksbd.org/agbk/bandar-bazar-branch-313.html" xr:uid="{703D0745-E357-4ACF-85C4-72742D13A782}"/>
    <hyperlink ref="A864" r:id="rId863" display="https://www.banksbd.org/agbk/beanibazar-branch-314.html" xr:uid="{E3FF6DE5-0522-42BE-9E6E-56D60314A37C}"/>
    <hyperlink ref="A865" r:id="rId864" display="https://www.banksbd.org/agbk/biswanath-branch-315.html" xr:uid="{74BDD1CB-F2F7-49B1-A91F-3F737CC49D01}"/>
    <hyperlink ref="A866" r:id="rId865" display="https://www.banksbd.org/agbk/boaljur-bazar-branch-316.html" xr:uid="{23B2E854-1AF2-4A3C-867F-B59F3751127F}"/>
    <hyperlink ref="A867" r:id="rId866" display="https://www.banksbd.org/agbk/chagli-bazar-branch-3743.html" xr:uid="{97927941-9EA5-4B9C-B099-B5B7AB5890F3}"/>
    <hyperlink ref="A868" r:id="rId867" display="https://www.banksbd.org/agbk/chawkbazar-branch-3744.html" xr:uid="{35A13A60-F169-45FD-9792-3C0E8AC83F11}"/>
    <hyperlink ref="A869" r:id="rId868" display="https://www.banksbd.org/agbk/dewalgram-branch-3784.html" xr:uid="{8251DD41-6093-4820-9A33-11C56D04096D}"/>
    <hyperlink ref="A870" r:id="rId869" display="https://www.banksbd.org/agbk/dhakadakshin-branch-3785.html" xr:uid="{781B6D01-CC4D-4232-A358-5B7E2A256E9D}"/>
    <hyperlink ref="A871" r:id="rId870" display="https://www.banksbd.org/agbk/fenchuganj-branch-3799.html" xr:uid="{DF5D93A5-2D3D-4092-A940-0DC470943752}"/>
    <hyperlink ref="A872" r:id="rId871" display="https://www.banksbd.org/agbk/gasbari-bazar-branch-3827.html" xr:uid="{A14C2036-E25F-4DF3-9E48-A2D9144F5E91}"/>
    <hyperlink ref="A873" r:id="rId872" display="https://www.banksbd.org/agbk/goalabazar-branch-3828.html" xr:uid="{054AD2BE-FE9D-48DF-A4F2-B298F6CDF5EC}"/>
    <hyperlink ref="A874" r:id="rId873" display="https://www.banksbd.org/agbk/godown-bazar-branch-3829.html" xr:uid="{77873BB0-8B5B-4360-A1D7-50E4A90FC34E}"/>
    <hyperlink ref="A875" r:id="rId874" display="https://www.banksbd.org/agbk/golapganj-branch-3830.html" xr:uid="{EBAE579F-B38E-4AB2-A719-AF4857FD781A}"/>
    <hyperlink ref="A876" r:id="rId875" display="https://www.banksbd.org/agbk/haripur-gas-field-branch-3856.html" xr:uid="{A548256A-20FA-411F-B97D-247525325C12}"/>
    <hyperlink ref="A877" r:id="rId876" display="https://www.banksbd.org/agbk/hatimganj-branch-3857.html" xr:uid="{1120B21F-1C10-4F7B-9E7D-394249F09686}"/>
    <hyperlink ref="A878" r:id="rId877" display="https://www.banksbd.org/agbk/jaflong-branch-3898.html" xr:uid="{F5310174-1915-4483-AE9F-BDA12DFA272B}"/>
    <hyperlink ref="A879" r:id="rId878" display="https://www.banksbd.org/agbk/jalalpur-bazar-branch-3899.html" xr:uid="{526F94A7-785B-46C1-83C0-E25A49559C88}"/>
    <hyperlink ref="A880" r:id="rId879" display="https://www.banksbd.org/agbk/kakardi-bazar-branch-3977.html" xr:uid="{6CB89759-C19B-496C-B0DE-703A296E5D88}"/>
    <hyperlink ref="A881" r:id="rId880" display="https://www.banksbd.org/agbk/kaliginj-bazar-branch-3978.html" xr:uid="{5F7346A7-0D5D-4D98-AA9F-4ABF6640BD10}"/>
    <hyperlink ref="A882" r:id="rId881" display="https://www.banksbd.org/agbk/kazir-bazar-branch-3979.html" xr:uid="{7E502E64-53DA-427A-8007-2F0535D909E0}"/>
    <hyperlink ref="A883" r:id="rId882" display="https://www.banksbd.org/agbk/kuchai-branch-3980.html" xr:uid="{52A20E91-4BE2-47F0-9AD2-1353F0FDA7AC}"/>
    <hyperlink ref="A884" r:id="rId883" display="https://www.banksbd.org/agbk/lala-bazar-branch-3998.html" xr:uid="{2DF887E0-0AA4-4D68-BE11-75A13A1821D1}"/>
    <hyperlink ref="A885" r:id="rId884" display="https://www.banksbd.org/agbk/laldighirpar-branch-3999.html" xr:uid="{C692F95A-1760-4375-9221-E415C4140895}"/>
    <hyperlink ref="A886" r:id="rId885" display="https://www.banksbd.org/agbk/mathiura-eidgah-branch-4078.html" xr:uid="{86F2DF36-9B60-422D-BFC3-6FB79DF16838}"/>
    <hyperlink ref="A887" r:id="rId886" display="https://www.banksbd.org/agbk/ramdah-bazar-branch-4247.html" xr:uid="{FFC12365-AE35-4865-9EC8-A3021E5BDB00}"/>
    <hyperlink ref="A888" r:id="rId887" display="https://www.banksbd.org/agbk/salutikar-bazar-branch-4345.html" xr:uid="{0834CB40-DBE3-47BF-A9CB-8CD9CAE7F3E1}"/>
    <hyperlink ref="A889" r:id="rId888" display="https://www.banksbd.org/agbk/saraker-bazar-branch-4346.html" xr:uid="{22348196-C25A-455D-B807-2B1AC93F123C}"/>
    <hyperlink ref="A890" r:id="rId889" display="https://www.banksbd.org/agbk/shibganj-branch-4347.html" xr:uid="{DE899CC6-D8EF-42E8-9B4A-6A07FB3FE43A}"/>
    <hyperlink ref="A891" r:id="rId890" display="https://www.banksbd.org/agbk/station-road-branch-4348.html" xr:uid="{0E24F434-7B49-478D-BD8F-C926BD3CC45C}"/>
    <hyperlink ref="A892" r:id="rId891" display="https://www.banksbd.org/agbk/subid-bazar-branch-4349.html" xr:uid="{25157AF0-8EA4-4449-9441-ACC13F5AC459}"/>
    <hyperlink ref="A893" r:id="rId892" display="https://www.banksbd.org/agbk/umarpur-bazar-branch-4386.html" xr:uid="{6FDA3B92-FE83-4EDD-9825-47186D68121E}"/>
    <hyperlink ref="A894" r:id="rId893" display="https://www.banksbd.org/agbk/zindabazar-branch-4399.html" xr:uid="{CE963101-2A1A-43D3-92C0-86A04A027AB8}"/>
    <hyperlink ref="A895" r:id="rId894" display="https://www.banksbd.org/agbk/aishora-branch-146.html" xr:uid="{FE0BCC37-733E-4BAD-9C5C-4663C0D9972E}"/>
    <hyperlink ref="A896" r:id="rId895" display="https://www.banksbd.org/agbk/basail-branch-317.html" xr:uid="{949A7179-A647-4E18-9669-DE0CA8A1890A}"/>
    <hyperlink ref="A897" r:id="rId896" display="https://www.banksbd.org/agbk/bhuapur-branch-318.html" xr:uid="{C5213979-833F-4D6E-800F-0600D31F43AE}"/>
    <hyperlink ref="A898" r:id="rId897" display="https://www.banksbd.org/agbk/chapri-bazar-branch-3745.html" xr:uid="{408AEB52-3486-40C8-A61F-4A883EDF2D43}"/>
    <hyperlink ref="A899" r:id="rId898" display="https://www.banksbd.org/agbk/dhuburia-branch-3786.html" xr:uid="{16C57ED9-1DCB-4546-9A12-B96A00A8EED9}"/>
    <hyperlink ref="A900" r:id="rId899" display="https://www.banksbd.org/agbk/ghatail-branch-3831.html" xr:uid="{2AF768F4-F022-41C5-B372-997F475CD224}"/>
    <hyperlink ref="A901" r:id="rId900" display="https://www.banksbd.org/agbk/gopalpur-branch-3832.html" xr:uid="{32028DF1-281D-4C9D-BAEE-85BC3DCFCEF3}"/>
    <hyperlink ref="A902" r:id="rId901" display="https://www.banksbd.org/agbk/hemnagar-branch-3858.html" xr:uid="{003EEC4C-375B-482F-A6C6-BB80906A8E16}"/>
    <hyperlink ref="A903" r:id="rId902" display="https://www.banksbd.org/agbk/jamurki-branch-3900.html" xr:uid="{A4A68220-9AB7-4D27-84FC-6FB4BECFDEF1}"/>
    <hyperlink ref="A904" r:id="rId903" display="https://www.banksbd.org/agbk/kanchanpur-branch-3981.html" xr:uid="{2267ADA0-529B-4DFB-BF4F-6A1BB0C0E166}"/>
    <hyperlink ref="A905" r:id="rId904" display="https://www.banksbd.org/agbk/karatia-branch-3982.html" xr:uid="{E634090B-55AA-4826-9130-7201D9BDC63B}"/>
    <hyperlink ref="A906" r:id="rId905" display="https://www.banksbd.org/agbk/kawaljani-branch-3983.html" xr:uid="{A2AE1301-B6B9-4E31-B7EC-A083B9C2F1AD}"/>
    <hyperlink ref="A907" r:id="rId906" display="https://www.banksbd.org/agbk/madhupur-branch-4079.html" xr:uid="{FFAA5FDC-3B51-4531-B276-D3622D6F5A41}"/>
    <hyperlink ref="A908" r:id="rId907" display="https://www.banksbd.org/agbk/mirzapur-branch-4081.html" xr:uid="{748EC972-B30A-48E5-A9A5-8493FA40F2B4}"/>
    <hyperlink ref="A909" r:id="rId908" display="https://www.banksbd.org/agbk/mirzapur-cadet-college-branch-4080.html" xr:uid="{E02E6ACA-25C8-4C95-A865-2D16C85551CC}"/>
    <hyperlink ref="A910" r:id="rId909" display="https://www.banksbd.org/agbk/mohera-branch-4082.html" xr:uid="{99EB093A-982F-41AE-9FFE-C75D26519D96}"/>
    <hyperlink ref="A911" r:id="rId910" display="https://www.banksbd.org/agbk/mymensingh-road-branch-4083.html" xr:uid="{600A4511-B433-4E61-B44C-1DB5D087BDB0}"/>
    <hyperlink ref="A912" r:id="rId911" display="https://www.banksbd.org/agbk/nagarpur-branch-4147.html" xr:uid="{6207F28E-3342-4071-A1A1-A2278C4A7F58}"/>
    <hyperlink ref="A913" r:id="rId912" display="https://www.banksbd.org/agbk/nalua-bazar-branch-4148.html" xr:uid="{84800BCD-815B-4278-B313-660A3577AEB2}"/>
    <hyperlink ref="A914" r:id="rId913" display="https://www.banksbd.org/agbk/sakhipur-branch-4350.html" xr:uid="{DFEB6683-0DB3-4BC4-8BC7-8C1BE80FBB06}"/>
    <hyperlink ref="A915" r:id="rId914" display="https://www.banksbd.org/agbk/shalimabad-branch-4351.html" xr:uid="{5A5E4764-B3BA-4428-90BC-D42A6E53DB81}"/>
    <hyperlink ref="A916" r:id="rId915" display="https://www.banksbd.org/agbk/suruj-bazar-branch-4352.html" xr:uid="{55DBAC3F-DDE9-49AC-873B-0E541C8DDCFE}"/>
    <hyperlink ref="A917" r:id="rId916" display="https://www.banksbd.org/agbk/tangail-branch-4379.html" xr:uid="{35E14429-F6B7-42BA-A09C-2D2F3EFDB735}"/>
    <hyperlink ref="A918" r:id="rId917" display="https://www.banksbd.org/agbk/warshi-branch-4394.html" xr:uid="{721754FC-05E2-44A4-9704-C038A56EC6C5}"/>
    <hyperlink ref="A919" r:id="rId918" display="https://www.banksbd.org/agbk/begunbari-branch-319.html" xr:uid="{75A7D243-DD28-44F7-9F30-2A713D2A89D0}"/>
    <hyperlink ref="A920" r:id="rId919" display="https://www.banksbd.org/agbk/haripur-branch-3859.html" xr:uid="{58BC6FCD-F1A5-4330-95A0-B8AB2A459C9E}"/>
    <hyperlink ref="A921" r:id="rId920" display="https://www.banksbd.org/agbk/munshirhat-branch-4084.html" xr:uid="{5D5F45F4-A902-4D02-9A05-C502D1552BAE}"/>
    <hyperlink ref="A922" r:id="rId921" display="https://www.banksbd.org/agbk/thakurgaon-branch-4380.html" xr:uid="{A384EBAA-2EEB-4C76-9621-47FF344A52A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Pivot Analysis</vt:lpstr>
      <vt:lpstr>Documentation</vt:lpstr>
      <vt:lpstr>ANALYSIS</vt:lpstr>
      <vt:lpstr> POPULATION DATA-1</vt:lpstr>
      <vt:lpstr>POPULATION DATA-2</vt:lpstr>
      <vt:lpstr>POPULATION DATA-3</vt:lpstr>
      <vt:lpstr>Branch Population-1</vt:lpstr>
      <vt:lpstr>Branch Population-2</vt:lpstr>
      <vt:lpstr>R_E_P allocation</vt:lpstr>
      <vt:lpstr>Agrani Bank csv data</vt:lpstr>
      <vt:lpstr>Branch Adress-1</vt:lpstr>
      <vt:lpstr>Branch Address-2</vt:lpstr>
      <vt:lpstr>FINAL_DATASET</vt:lpstr>
      <vt:lpstr>Branch name &amp; AddressBranch Nam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2024-08-15T19:39:14Z</dcterms:created>
  <dcterms:modified xsi:type="dcterms:W3CDTF">2024-09-04T17:35:40Z</dcterms:modified>
</cp:coreProperties>
</file>